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ml.chartshape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ml.chartshapes+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4.xml" ContentType="application/vnd.openxmlformats-officedocument.drawingml.chartshapes+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5.xml" ContentType="application/vnd.openxmlformats-officedocument.drawingml.chartshapes+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6.xml" ContentType="application/vnd.openxmlformats-officedocument.drawingml.chartshapes+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7.xml" ContentType="application/vnd.openxmlformats-officedocument.drawingml.chartshapes+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8.xml" ContentType="application/vnd.openxmlformats-officedocument.drawingml.chartshapes+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9.xml" ContentType="application/vnd.openxmlformats-officedocument.drawingml.chartshap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0.xml" ContentType="application/vnd.openxmlformats-officedocument.drawingml.chartshapes+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1.xml" ContentType="application/vnd.openxmlformats-officedocument.drawingml.chartshapes+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2.xml" ContentType="application/vnd.openxmlformats-officedocument.drawingml.chartshapes+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13.xml" ContentType="application/vnd.openxmlformats-officedocument.drawingml.chartshapes+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14.xml" ContentType="application/vnd.openxmlformats-officedocument.drawingml.chartshapes+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15.xml" ContentType="application/vnd.openxmlformats-officedocument.drawingml.chartshapes+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16.xml" ContentType="application/vnd.openxmlformats-officedocument.drawingml.chartshapes+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17.xml" ContentType="application/vnd.openxmlformats-officedocument.drawingml.chartshapes+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18.xml" ContentType="application/vnd.openxmlformats-officedocument.drawingml.chartshapes+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19.xml" ContentType="application/vnd.openxmlformats-officedocument.drawingml.chartshapes+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20.xml" ContentType="application/vnd.openxmlformats-officedocument.drawingml.chartshapes+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21.xml" ContentType="application/vnd.openxmlformats-officedocument.drawingml.chartshapes+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22.xml" ContentType="application/vnd.openxmlformats-officedocument.drawingml.chartshapes+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23.xml" ContentType="application/vnd.openxmlformats-officedocument.drawingml.chartshapes+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24.xml" ContentType="application/vnd.openxmlformats-officedocument.drawingml.chartshapes+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25.xml" ContentType="application/vnd.openxmlformats-officedocument.drawingml.chartshapes+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26.xml" ContentType="application/vnd.openxmlformats-officedocument.drawingml.chartshapes+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27.xml" ContentType="application/vnd.openxmlformats-officedocument.drawingml.chartshapes+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28.xml" ContentType="application/vnd.openxmlformats-officedocument.drawingml.chartshapes+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29.xml" ContentType="application/vnd.openxmlformats-officedocument.drawingml.chartshapes+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drawings/drawing30.xml" ContentType="application/vnd.openxmlformats-officedocument.drawingml.chartshapes+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31.xml" ContentType="application/vnd.openxmlformats-officedocument.drawingml.chartshapes+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drawings/drawing32.xml" ContentType="application/vnd.openxmlformats-officedocument.drawingml.chartshapes+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drawings/drawing33.xml" ContentType="application/vnd.openxmlformats-officedocument.drawingml.chartshapes+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drawings/drawing34.xml" ContentType="application/vnd.openxmlformats-officedocument.drawingml.chartshapes+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drawings/drawing35.xml" ContentType="application/vnd.openxmlformats-officedocument.drawingml.chartshapes+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drawings/drawing36.xml" ContentType="application/vnd.openxmlformats-officedocument.drawingml.chartshapes+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37.xml" ContentType="application/vnd.openxmlformats-officedocument.drawingml.chartshapes+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drawings/drawing38.xml" ContentType="application/vnd.openxmlformats-officedocument.drawingml.chartshapes+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drawings/drawing39.xml" ContentType="application/vnd.openxmlformats-officedocument.drawingml.chartshapes+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drawings/drawing40.xml" ContentType="application/vnd.openxmlformats-officedocument.drawingml.chartshapes+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drawings/drawing41.xml" ContentType="application/vnd.openxmlformats-officedocument.drawingml.chartshapes+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drawings/drawing42.xml" ContentType="application/vnd.openxmlformats-officedocument.drawingml.chartshapes+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drawings/drawing43.xml" ContentType="application/vnd.openxmlformats-officedocument.drawingml.chartshapes+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drawings/drawing44.xml" ContentType="application/vnd.openxmlformats-officedocument.drawingml.chartshapes+xml"/>
  <Override PartName="/xl/charts/chart44.xml" ContentType="application/vnd.openxmlformats-officedocument.drawingml.chart+xml"/>
  <Override PartName="/xl/charts/style44.xml" ContentType="application/vnd.ms-office.chartstyle+xml"/>
  <Override PartName="/xl/charts/colors44.xml" ContentType="application/vnd.ms-office.chartcolorstyle+xml"/>
  <Override PartName="/xl/drawings/drawing45.xml" ContentType="application/vnd.openxmlformats-officedocument.drawingml.chartshapes+xml"/>
  <Override PartName="/xl/charts/chart45.xml" ContentType="application/vnd.openxmlformats-officedocument.drawingml.chart+xml"/>
  <Override PartName="/xl/charts/style45.xml" ContentType="application/vnd.ms-office.chartstyle+xml"/>
  <Override PartName="/xl/charts/colors45.xml" ContentType="application/vnd.ms-office.chartcolorstyle+xml"/>
  <Override PartName="/xl/drawings/drawing46.xml" ContentType="application/vnd.openxmlformats-officedocument.drawingml.chartshapes+xml"/>
  <Override PartName="/xl/charts/chart46.xml" ContentType="application/vnd.openxmlformats-officedocument.drawingml.chart+xml"/>
  <Override PartName="/xl/charts/style46.xml" ContentType="application/vnd.ms-office.chartstyle+xml"/>
  <Override PartName="/xl/charts/colors46.xml" ContentType="application/vnd.ms-office.chartcolorstyle+xml"/>
  <Override PartName="/xl/drawings/drawing47.xml" ContentType="application/vnd.openxmlformats-officedocument.drawingml.chartshapes+xml"/>
  <Override PartName="/xl/charts/chart47.xml" ContentType="application/vnd.openxmlformats-officedocument.drawingml.chart+xml"/>
  <Override PartName="/xl/charts/style47.xml" ContentType="application/vnd.ms-office.chartstyle+xml"/>
  <Override PartName="/xl/charts/colors47.xml" ContentType="application/vnd.ms-office.chartcolorstyle+xml"/>
  <Override PartName="/xl/drawings/drawing48.xml" ContentType="application/vnd.openxmlformats-officedocument.drawingml.chartshapes+xml"/>
  <Override PartName="/xl/charts/chart48.xml" ContentType="application/vnd.openxmlformats-officedocument.drawingml.chart+xml"/>
  <Override PartName="/xl/charts/style48.xml" ContentType="application/vnd.ms-office.chartstyle+xml"/>
  <Override PartName="/xl/charts/colors48.xml" ContentType="application/vnd.ms-office.chartcolorstyle+xml"/>
  <Override PartName="/xl/drawings/drawing49.xml" ContentType="application/vnd.openxmlformats-officedocument.drawingml.chartshapes+xml"/>
  <Override PartName="/xl/charts/chart49.xml" ContentType="application/vnd.openxmlformats-officedocument.drawingml.chart+xml"/>
  <Override PartName="/xl/charts/style49.xml" ContentType="application/vnd.ms-office.chartstyle+xml"/>
  <Override PartName="/xl/charts/colors49.xml" ContentType="application/vnd.ms-office.chartcolorstyle+xml"/>
  <Override PartName="/xl/drawings/drawing50.xml" ContentType="application/vnd.openxmlformats-officedocument.drawingml.chartshapes+xml"/>
  <Override PartName="/xl/charts/chart50.xml" ContentType="application/vnd.openxmlformats-officedocument.drawingml.chart+xml"/>
  <Override PartName="/xl/charts/style50.xml" ContentType="application/vnd.ms-office.chartstyle+xml"/>
  <Override PartName="/xl/charts/colors50.xml" ContentType="application/vnd.ms-office.chartcolorstyle+xml"/>
  <Override PartName="/xl/drawings/drawing51.xml" ContentType="application/vnd.openxmlformats-officedocument.drawingml.chartshapes+xml"/>
  <Override PartName="/xl/charts/chart51.xml" ContentType="application/vnd.openxmlformats-officedocument.drawingml.chart+xml"/>
  <Override PartName="/xl/charts/style51.xml" ContentType="application/vnd.ms-office.chartstyle+xml"/>
  <Override PartName="/xl/charts/colors51.xml" ContentType="application/vnd.ms-office.chartcolorstyle+xml"/>
  <Override PartName="/xl/drawings/drawing52.xml" ContentType="application/vnd.openxmlformats-officedocument.drawingml.chartshapes+xml"/>
  <Override PartName="/xl/charts/chart52.xml" ContentType="application/vnd.openxmlformats-officedocument.drawingml.chart+xml"/>
  <Override PartName="/xl/charts/style52.xml" ContentType="application/vnd.ms-office.chartstyle+xml"/>
  <Override PartName="/xl/charts/colors52.xml" ContentType="application/vnd.ms-office.chartcolorstyle+xml"/>
  <Override PartName="/xl/drawings/drawing53.xml" ContentType="application/vnd.openxmlformats-officedocument.drawingml.chartshapes+xml"/>
  <Override PartName="/xl/charts/chart53.xml" ContentType="application/vnd.openxmlformats-officedocument.drawingml.chart+xml"/>
  <Override PartName="/xl/charts/style53.xml" ContentType="application/vnd.ms-office.chartstyle+xml"/>
  <Override PartName="/xl/charts/colors53.xml" ContentType="application/vnd.ms-office.chartcolorstyle+xml"/>
  <Override PartName="/xl/drawings/drawing54.xml" ContentType="application/vnd.openxmlformats-officedocument.drawingml.chartshapes+xml"/>
  <Override PartName="/xl/charts/chart54.xml" ContentType="application/vnd.openxmlformats-officedocument.drawingml.chart+xml"/>
  <Override PartName="/xl/charts/style54.xml" ContentType="application/vnd.ms-office.chartstyle+xml"/>
  <Override PartName="/xl/charts/colors54.xml" ContentType="application/vnd.ms-office.chartcolorstyle+xml"/>
  <Override PartName="/xl/drawings/drawing55.xml" ContentType="application/vnd.openxmlformats-officedocument.drawingml.chartshapes+xml"/>
  <Override PartName="/xl/charts/chart55.xml" ContentType="application/vnd.openxmlformats-officedocument.drawingml.chart+xml"/>
  <Override PartName="/xl/charts/style55.xml" ContentType="application/vnd.ms-office.chartstyle+xml"/>
  <Override PartName="/xl/charts/colors55.xml" ContentType="application/vnd.ms-office.chartcolorstyle+xml"/>
  <Override PartName="/xl/drawings/drawing56.xml" ContentType="application/vnd.openxmlformats-officedocument.drawingml.chartshapes+xml"/>
  <Override PartName="/xl/charts/chart56.xml" ContentType="application/vnd.openxmlformats-officedocument.drawingml.chart+xml"/>
  <Override PartName="/xl/charts/style56.xml" ContentType="application/vnd.ms-office.chartstyle+xml"/>
  <Override PartName="/xl/charts/colors56.xml" ContentType="application/vnd.ms-office.chartcolorstyle+xml"/>
  <Override PartName="/xl/drawings/drawing57.xml" ContentType="application/vnd.openxmlformats-officedocument.drawingml.chartshapes+xml"/>
  <Override PartName="/xl/charts/chart57.xml" ContentType="application/vnd.openxmlformats-officedocument.drawingml.chart+xml"/>
  <Override PartName="/xl/charts/style57.xml" ContentType="application/vnd.ms-office.chartstyle+xml"/>
  <Override PartName="/xl/charts/colors57.xml" ContentType="application/vnd.ms-office.chartcolorstyle+xml"/>
  <Override PartName="/xl/drawings/drawing58.xml" ContentType="application/vnd.openxmlformats-officedocument.drawingml.chartshapes+xml"/>
  <Override PartName="/xl/charts/chart58.xml" ContentType="application/vnd.openxmlformats-officedocument.drawingml.chart+xml"/>
  <Override PartName="/xl/charts/style58.xml" ContentType="application/vnd.ms-office.chartstyle+xml"/>
  <Override PartName="/xl/charts/colors58.xml" ContentType="application/vnd.ms-office.chartcolorstyle+xml"/>
  <Override PartName="/xl/drawings/drawing59.xml" ContentType="application/vnd.openxmlformats-officedocument.drawingml.chartshapes+xml"/>
  <Override PartName="/xl/charts/chart59.xml" ContentType="application/vnd.openxmlformats-officedocument.drawingml.chart+xml"/>
  <Override PartName="/xl/charts/style59.xml" ContentType="application/vnd.ms-office.chartstyle+xml"/>
  <Override PartName="/xl/charts/colors59.xml" ContentType="application/vnd.ms-office.chartcolorstyle+xml"/>
  <Override PartName="/xl/drawings/drawing60.xml" ContentType="application/vnd.openxmlformats-officedocument.drawingml.chartshapes+xml"/>
  <Override PartName="/xl/charts/chart60.xml" ContentType="application/vnd.openxmlformats-officedocument.drawingml.chart+xml"/>
  <Override PartName="/xl/charts/style60.xml" ContentType="application/vnd.ms-office.chartstyle+xml"/>
  <Override PartName="/xl/charts/colors60.xml" ContentType="application/vnd.ms-office.chartcolorstyle+xml"/>
  <Override PartName="/xl/drawings/drawing61.xml" ContentType="application/vnd.openxmlformats-officedocument.drawingml.chartshapes+xml"/>
  <Override PartName="/xl/charts/chart61.xml" ContentType="application/vnd.openxmlformats-officedocument.drawingml.chart+xml"/>
  <Override PartName="/xl/charts/style61.xml" ContentType="application/vnd.ms-office.chartstyle+xml"/>
  <Override PartName="/xl/charts/colors61.xml" ContentType="application/vnd.ms-office.chartcolorstyle+xml"/>
  <Override PartName="/xl/drawings/drawing62.xml" ContentType="application/vnd.openxmlformats-officedocument.drawingml.chartshapes+xml"/>
  <Override PartName="/xl/charts/chart62.xml" ContentType="application/vnd.openxmlformats-officedocument.drawingml.chart+xml"/>
  <Override PartName="/xl/charts/style62.xml" ContentType="application/vnd.ms-office.chartstyle+xml"/>
  <Override PartName="/xl/charts/colors62.xml" ContentType="application/vnd.ms-office.chartcolorstyle+xml"/>
  <Override PartName="/xl/drawings/drawing63.xml" ContentType="application/vnd.openxmlformats-officedocument.drawingml.chartshapes+xml"/>
  <Override PartName="/xl/charts/chart63.xml" ContentType="application/vnd.openxmlformats-officedocument.drawingml.chart+xml"/>
  <Override PartName="/xl/charts/style63.xml" ContentType="application/vnd.ms-office.chartstyle+xml"/>
  <Override PartName="/xl/charts/colors63.xml" ContentType="application/vnd.ms-office.chartcolorstyle+xml"/>
  <Override PartName="/xl/drawings/drawing64.xml" ContentType="application/vnd.openxmlformats-officedocument.drawingml.chartshapes+xml"/>
  <Override PartName="/xl/charts/chart64.xml" ContentType="application/vnd.openxmlformats-officedocument.drawingml.chart+xml"/>
  <Override PartName="/xl/charts/style64.xml" ContentType="application/vnd.ms-office.chartstyle+xml"/>
  <Override PartName="/xl/charts/colors64.xml" ContentType="application/vnd.ms-office.chartcolorstyle+xml"/>
  <Override PartName="/xl/drawings/drawing65.xml" ContentType="application/vnd.openxmlformats-officedocument.drawingml.chartshapes+xml"/>
  <Override PartName="/xl/drawings/drawing66.xml" ContentType="application/vnd.openxmlformats-officedocument.drawing+xml"/>
  <Override PartName="/xl/charts/chart65.xml" ContentType="application/vnd.openxmlformats-officedocument.drawingml.chart+xml"/>
  <Override PartName="/xl/charts/style65.xml" ContentType="application/vnd.ms-office.chartstyle+xml"/>
  <Override PartName="/xl/charts/colors65.xml" ContentType="application/vnd.ms-office.chartcolorstyle+xml"/>
  <Override PartName="/xl/drawings/drawing67.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827"/>
  <workbookPr defaultThemeVersion="166925"/>
  <mc:AlternateContent xmlns:mc="http://schemas.openxmlformats.org/markup-compatibility/2006">
    <mc:Choice Requires="x15">
      <x15ac:absPath xmlns:x15ac="http://schemas.microsoft.com/office/spreadsheetml/2010/11/ac" url="C:\Users\User0503\Desktop\"/>
    </mc:Choice>
  </mc:AlternateContent>
  <xr:revisionPtr revIDLastSave="0" documentId="13_ncr:1_{64FA1288-5E5D-46F8-9F1C-0CEAD3DA4A79}" xr6:coauthVersionLast="47" xr6:coauthVersionMax="47" xr10:uidLastSave="{00000000-0000-0000-0000-000000000000}"/>
  <bookViews>
    <workbookView xWindow="-120" yWindow="-120" windowWidth="20730" windowHeight="11160" tabRatio="359" xr2:uid="{9AACB1B1-6ABF-4C53-A8A3-6850B11F02F3}"/>
  </bookViews>
  <sheets>
    <sheet name="d08-001市町村別観光入込客数・宿泊人員の推移" sheetId="4" r:id="rId1"/>
    <sheet name="ｄ08-001市町村別入込総数・宿泊客延数推移" sheetId="3" r:id="rId2"/>
    <sheet name="Ｇ宿泊者数" sheetId="5" r:id="rId3"/>
    <sheet name="釧路市H13～R1" sheetId="6" r:id="rId4"/>
    <sheet name="主要観光地別・年度計" sheetId="1" r:id="rId5"/>
  </sheets>
  <calcPr calcId="18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BE1744" i="4" l="1"/>
  <c r="AY1746" i="4"/>
  <c r="AX1746" i="4"/>
  <c r="AW1746" i="4"/>
  <c r="AV1746" i="4"/>
  <c r="AU1746" i="4"/>
  <c r="AT1746" i="4"/>
  <c r="AS1746" i="4"/>
  <c r="AR1746" i="4"/>
  <c r="AQ1746" i="4"/>
  <c r="AP1746" i="4"/>
  <c r="AY1745" i="4"/>
  <c r="AX1745" i="4"/>
  <c r="AW1745" i="4"/>
  <c r="AV1745" i="4"/>
  <c r="AU1745" i="4"/>
  <c r="AT1745" i="4"/>
  <c r="AS1745" i="4"/>
  <c r="AR1745" i="4"/>
  <c r="AQ1745" i="4"/>
  <c r="AP1745" i="4"/>
  <c r="AY1744" i="4"/>
  <c r="AX1744" i="4"/>
  <c r="AW1744" i="4"/>
  <c r="AV1744" i="4"/>
  <c r="AU1744" i="4"/>
  <c r="AT1744" i="4"/>
  <c r="AS1744" i="4"/>
  <c r="AR1744" i="4"/>
  <c r="AQ1744" i="4"/>
  <c r="AP1744" i="4"/>
  <c r="BL1741" i="4"/>
  <c r="BK1741" i="4"/>
  <c r="BJ1741" i="4"/>
  <c r="BI1741" i="4"/>
  <c r="BH1741" i="4"/>
  <c r="BG1741" i="4"/>
  <c r="BF1741" i="4"/>
  <c r="BE1741" i="4"/>
  <c r="BD1741" i="4"/>
  <c r="BC1741" i="4"/>
  <c r="BB1741" i="4"/>
  <c r="BA1741" i="4"/>
  <c r="AZ1741" i="4"/>
  <c r="BL1740" i="4"/>
  <c r="BL1746" i="4" s="1"/>
  <c r="BK1740" i="4"/>
  <c r="BK1746" i="4" s="1"/>
  <c r="BJ1740" i="4"/>
  <c r="BJ1746" i="4" s="1"/>
  <c r="BI1740" i="4"/>
  <c r="BI1746" i="4" s="1"/>
  <c r="BH1740" i="4"/>
  <c r="BH1746" i="4" s="1"/>
  <c r="BG1740" i="4"/>
  <c r="BG1746" i="4" s="1"/>
  <c r="BF1740" i="4"/>
  <c r="BF1746" i="4" s="1"/>
  <c r="BE1740" i="4"/>
  <c r="BE1746" i="4" s="1"/>
  <c r="BD1740" i="4"/>
  <c r="BD1746" i="4" s="1"/>
  <c r="BC1740" i="4"/>
  <c r="BC1746" i="4" s="1"/>
  <c r="BB1740" i="4"/>
  <c r="BB1746" i="4" s="1"/>
  <c r="BA1740" i="4"/>
  <c r="BA1746" i="4" s="1"/>
  <c r="AZ1740" i="4"/>
  <c r="AZ1746" i="4" s="1"/>
  <c r="BL1739" i="4"/>
  <c r="BK1739" i="4"/>
  <c r="BJ1739" i="4"/>
  <c r="BI1739" i="4"/>
  <c r="BH1739" i="4"/>
  <c r="BG1739" i="4"/>
  <c r="BF1739" i="4"/>
  <c r="BE1739" i="4"/>
  <c r="BD1739" i="4"/>
  <c r="BC1739" i="4"/>
  <c r="BB1739" i="4"/>
  <c r="BA1739" i="4"/>
  <c r="AZ1739" i="4"/>
  <c r="BL1738" i="4"/>
  <c r="BL1745" i="4" s="1"/>
  <c r="BK1738" i="4"/>
  <c r="BK1745" i="4" s="1"/>
  <c r="BJ1738" i="4"/>
  <c r="BJ1745" i="4" s="1"/>
  <c r="BI1738" i="4"/>
  <c r="BI1745" i="4" s="1"/>
  <c r="BH1738" i="4"/>
  <c r="BH1745" i="4" s="1"/>
  <c r="BG1738" i="4"/>
  <c r="BG1745" i="4" s="1"/>
  <c r="BF1738" i="4"/>
  <c r="BF1745" i="4" s="1"/>
  <c r="BE1738" i="4"/>
  <c r="BE1745" i="4" s="1"/>
  <c r="BD1738" i="4"/>
  <c r="BD1745" i="4" s="1"/>
  <c r="BC1738" i="4"/>
  <c r="BC1745" i="4" s="1"/>
  <c r="BB1738" i="4"/>
  <c r="BB1745" i="4" s="1"/>
  <c r="BA1738" i="4"/>
  <c r="BA1745" i="4" s="1"/>
  <c r="AZ1738" i="4"/>
  <c r="AZ1745" i="4" s="1"/>
  <c r="BL1737" i="4"/>
  <c r="BL1744" i="4" s="1"/>
  <c r="BK1737" i="4"/>
  <c r="BK1744" i="4" s="1"/>
  <c r="BJ1737" i="4"/>
  <c r="BJ1744" i="4" s="1"/>
  <c r="BI1737" i="4"/>
  <c r="BI1744" i="4" s="1"/>
  <c r="BH1737" i="4"/>
  <c r="BH1744" i="4" s="1"/>
  <c r="BG1737" i="4"/>
  <c r="BG1744" i="4" s="1"/>
  <c r="BF1737" i="4"/>
  <c r="BF1744" i="4" s="1"/>
  <c r="BE1737" i="4"/>
  <c r="BD1737" i="4"/>
  <c r="BD1744" i="4" s="1"/>
  <c r="BC1737" i="4"/>
  <c r="BC1744" i="4" s="1"/>
  <c r="BB1737" i="4"/>
  <c r="BB1744" i="4" s="1"/>
  <c r="BA1737" i="4"/>
  <c r="BA1744" i="4" s="1"/>
  <c r="AZ1737" i="4"/>
  <c r="AZ1744" i="4" s="1"/>
  <c r="BL1736" i="4"/>
  <c r="BK1736" i="4"/>
  <c r="BJ1736" i="4"/>
  <c r="BI1736" i="4"/>
  <c r="BH1736" i="4"/>
  <c r="BG1736" i="4"/>
  <c r="BF1736" i="4"/>
  <c r="BE1736" i="4"/>
  <c r="BD1736" i="4"/>
  <c r="BC1736" i="4"/>
  <c r="BB1736" i="4"/>
  <c r="BA1736" i="4"/>
  <c r="AZ1736" i="4"/>
  <c r="BH1765" i="4"/>
  <c r="BD1764" i="4"/>
  <c r="V9" i="6"/>
  <c r="V8" i="6"/>
  <c r="V7" i="6"/>
  <c r="V6" i="6"/>
  <c r="V5" i="6"/>
  <c r="V22" i="6"/>
  <c r="V16" i="6"/>
  <c r="BL1768" i="4" s="1"/>
  <c r="V10" i="6"/>
  <c r="BL1773" i="4"/>
  <c r="BK1773" i="4"/>
  <c r="BJ1773" i="4"/>
  <c r="BI1773" i="4"/>
  <c r="BH1773" i="4"/>
  <c r="BG1773" i="4"/>
  <c r="BF1773" i="4"/>
  <c r="BE1773" i="4"/>
  <c r="BD1773" i="4"/>
  <c r="BC1773" i="4"/>
  <c r="BB1773" i="4"/>
  <c r="BA1773" i="4"/>
  <c r="AZ1773" i="4"/>
  <c r="BL1772" i="4"/>
  <c r="BL1766" i="4" s="1"/>
  <c r="BK1772" i="4"/>
  <c r="BK1766" i="4" s="1"/>
  <c r="BJ1772" i="4"/>
  <c r="BJ1766" i="4" s="1"/>
  <c r="BI1772" i="4"/>
  <c r="BI1766" i="4" s="1"/>
  <c r="BH1772" i="4"/>
  <c r="BH1766" i="4" s="1"/>
  <c r="BG1772" i="4"/>
  <c r="BG1766" i="4" s="1"/>
  <c r="BF1772" i="4"/>
  <c r="BF1766" i="4" s="1"/>
  <c r="BE1772" i="4"/>
  <c r="BE1766" i="4" s="1"/>
  <c r="BD1772" i="4"/>
  <c r="BD1766" i="4" s="1"/>
  <c r="BC1772" i="4"/>
  <c r="BC1766" i="4" s="1"/>
  <c r="BB1772" i="4"/>
  <c r="BB1766" i="4" s="1"/>
  <c r="BA1772" i="4"/>
  <c r="BA1766" i="4" s="1"/>
  <c r="AZ1772" i="4"/>
  <c r="AZ1766" i="4" s="1"/>
  <c r="BL1771" i="4"/>
  <c r="BK1771" i="4"/>
  <c r="BJ1771" i="4"/>
  <c r="BI1771" i="4"/>
  <c r="BH1771" i="4"/>
  <c r="BG1771" i="4"/>
  <c r="BF1771" i="4"/>
  <c r="BE1771" i="4"/>
  <c r="BD1771" i="4"/>
  <c r="BC1771" i="4"/>
  <c r="BB1771" i="4"/>
  <c r="BA1771" i="4"/>
  <c r="AZ1771" i="4"/>
  <c r="BL1770" i="4"/>
  <c r="BL1765" i="4" s="1"/>
  <c r="BK1770" i="4"/>
  <c r="BK1765" i="4" s="1"/>
  <c r="BJ1770" i="4"/>
  <c r="BJ1765" i="4" s="1"/>
  <c r="BI1770" i="4"/>
  <c r="BI1765" i="4" s="1"/>
  <c r="BH1770" i="4"/>
  <c r="BG1770" i="4"/>
  <c r="BG1765" i="4" s="1"/>
  <c r="BF1770" i="4"/>
  <c r="BF1765" i="4" s="1"/>
  <c r="BE1770" i="4"/>
  <c r="BE1765" i="4" s="1"/>
  <c r="BD1770" i="4"/>
  <c r="BD1765" i="4" s="1"/>
  <c r="BC1770" i="4"/>
  <c r="BC1765" i="4" s="1"/>
  <c r="BB1770" i="4"/>
  <c r="BB1765" i="4" s="1"/>
  <c r="BA1770" i="4"/>
  <c r="BA1765" i="4" s="1"/>
  <c r="AZ1770" i="4"/>
  <c r="AZ1765" i="4" s="1"/>
  <c r="BL1769" i="4"/>
  <c r="BL1764" i="4" s="1"/>
  <c r="BK1769" i="4"/>
  <c r="BK1764" i="4" s="1"/>
  <c r="BJ1769" i="4"/>
  <c r="BJ1764" i="4" s="1"/>
  <c r="BI1769" i="4"/>
  <c r="BI1764" i="4" s="1"/>
  <c r="BH1769" i="4"/>
  <c r="BH1764" i="4" s="1"/>
  <c r="BG1769" i="4"/>
  <c r="BG1764" i="4" s="1"/>
  <c r="BF1769" i="4"/>
  <c r="BF1764" i="4" s="1"/>
  <c r="BE1769" i="4"/>
  <c r="BE1764" i="4" s="1"/>
  <c r="BD1769" i="4"/>
  <c r="BC1769" i="4"/>
  <c r="BC1764" i="4" s="1"/>
  <c r="BB1769" i="4"/>
  <c r="BB1764" i="4" s="1"/>
  <c r="BA1769" i="4"/>
  <c r="BA1764" i="4" s="1"/>
  <c r="AZ1769" i="4"/>
  <c r="AZ1764" i="4" s="1"/>
  <c r="BK1768" i="4"/>
  <c r="BJ1768" i="4"/>
  <c r="BI1768" i="4"/>
  <c r="BH1768" i="4"/>
  <c r="BG1768" i="4"/>
  <c r="BF1768" i="4"/>
  <c r="BE1768" i="4"/>
  <c r="BD1768" i="4"/>
  <c r="BC1768" i="4"/>
  <c r="BB1768" i="4"/>
  <c r="BA1768" i="4"/>
  <c r="AZ1768" i="4"/>
  <c r="V4" i="6" l="1"/>
  <c r="BL367" i="4"/>
  <c r="BK367" i="4"/>
  <c r="BJ367" i="4"/>
  <c r="BI367" i="4"/>
  <c r="BH367" i="4"/>
  <c r="BG367" i="4"/>
  <c r="BF367" i="4"/>
  <c r="BE367" i="4"/>
  <c r="BD367" i="4"/>
  <c r="BC367" i="4"/>
  <c r="BB367" i="4"/>
  <c r="BA367" i="4"/>
  <c r="AZ367" i="4"/>
  <c r="AY367" i="4"/>
  <c r="AX367" i="4"/>
  <c r="AW367" i="4"/>
  <c r="AV367" i="4"/>
  <c r="AU367" i="4"/>
  <c r="AT367" i="4"/>
  <c r="AS367" i="4"/>
  <c r="AR367" i="4"/>
  <c r="AQ367" i="4"/>
  <c r="AP367" i="4"/>
  <c r="BL366" i="4"/>
  <c r="BK366" i="4"/>
  <c r="BJ366" i="4"/>
  <c r="BI366" i="4"/>
  <c r="BH366" i="4"/>
  <c r="BG366" i="4"/>
  <c r="BF366" i="4"/>
  <c r="BE366" i="4"/>
  <c r="BD366" i="4"/>
  <c r="BC366" i="4"/>
  <c r="BB366" i="4"/>
  <c r="BA366" i="4"/>
  <c r="AZ366" i="4"/>
  <c r="AY366" i="4"/>
  <c r="AX366" i="4"/>
  <c r="AW366" i="4"/>
  <c r="AV366" i="4"/>
  <c r="AU366" i="4"/>
  <c r="AT366" i="4"/>
  <c r="AS366" i="4"/>
  <c r="AR366" i="4"/>
  <c r="AQ366" i="4"/>
  <c r="AP366" i="4"/>
  <c r="BL365" i="4"/>
  <c r="BK365" i="4"/>
  <c r="BJ365" i="4"/>
  <c r="BI365" i="4"/>
  <c r="BH365" i="4"/>
  <c r="BG365" i="4"/>
  <c r="BF365" i="4"/>
  <c r="BE365" i="4"/>
  <c r="BD365" i="4"/>
  <c r="BC365" i="4"/>
  <c r="BB365" i="4"/>
  <c r="BA365" i="4"/>
  <c r="AZ365" i="4"/>
  <c r="AY365" i="4"/>
  <c r="AX365" i="4"/>
  <c r="AW365" i="4"/>
  <c r="AV365" i="4"/>
  <c r="AU365" i="4"/>
  <c r="AT365" i="4"/>
  <c r="AS365" i="4"/>
  <c r="AR365" i="4"/>
  <c r="AQ365" i="4"/>
  <c r="AP365" i="4"/>
  <c r="I363" i="4"/>
  <c r="J363" i="4" s="1"/>
  <c r="K363" i="4" s="1"/>
  <c r="L363" i="4" s="1"/>
  <c r="M363" i="4" s="1"/>
  <c r="N363" i="4" s="1"/>
  <c r="O363" i="4" s="1"/>
  <c r="P363" i="4" s="1"/>
  <c r="Q363" i="4" s="1"/>
  <c r="R363" i="4" s="1"/>
  <c r="S363" i="4" s="1"/>
  <c r="T363" i="4" s="1"/>
  <c r="U363" i="4" s="1"/>
  <c r="V363" i="4" s="1"/>
  <c r="W363" i="4" s="1"/>
  <c r="X363" i="4" s="1"/>
  <c r="Y363" i="4" s="1"/>
  <c r="Z363" i="4" s="1"/>
  <c r="AA363" i="4" s="1"/>
  <c r="AB363" i="4" s="1"/>
  <c r="AC363" i="4" s="1"/>
  <c r="AD363" i="4" s="1"/>
  <c r="AE363" i="4" s="1"/>
  <c r="AF363" i="4" s="1"/>
  <c r="AG363" i="4" s="1"/>
  <c r="AH363" i="4" s="1"/>
  <c r="AI363" i="4" s="1"/>
  <c r="AJ363" i="4" s="1"/>
  <c r="AK363" i="4" s="1"/>
  <c r="AL363" i="4" s="1"/>
  <c r="AM363" i="4" s="1"/>
  <c r="AN363" i="4" s="1"/>
  <c r="AO363" i="4" s="1"/>
  <c r="AP363" i="4" s="1"/>
  <c r="AQ363" i="4" s="1"/>
  <c r="AR363" i="4" s="1"/>
  <c r="AS363" i="4" s="1"/>
  <c r="AT363" i="4" s="1"/>
  <c r="AU363" i="4" s="1"/>
  <c r="AV363" i="4" s="1"/>
  <c r="AW363" i="4" s="1"/>
  <c r="AX363" i="4" s="1"/>
  <c r="AY363" i="4" s="1"/>
  <c r="AZ363" i="4" s="1"/>
  <c r="BA363" i="4" s="1"/>
  <c r="BB363" i="4" s="1"/>
  <c r="BC363" i="4" s="1"/>
  <c r="BD363" i="4" s="1"/>
  <c r="BE363" i="4" s="1"/>
  <c r="BF363" i="4" s="1"/>
  <c r="BG363" i="4" s="1"/>
  <c r="BH363" i="4" s="1"/>
  <c r="BI363" i="4" s="1"/>
  <c r="BJ363" i="4" s="1"/>
  <c r="BK363" i="4" s="1"/>
  <c r="BL363" i="4" s="1"/>
  <c r="BM363" i="4" s="1"/>
  <c r="I323" i="4"/>
  <c r="J323" i="4" s="1"/>
  <c r="K323" i="4" s="1"/>
  <c r="L323" i="4" s="1"/>
  <c r="M323" i="4" s="1"/>
  <c r="N323" i="4" s="1"/>
  <c r="O323" i="4" s="1"/>
  <c r="P323" i="4" s="1"/>
  <c r="Q323" i="4" s="1"/>
  <c r="R323" i="4" s="1"/>
  <c r="S323" i="4" s="1"/>
  <c r="T323" i="4" s="1"/>
  <c r="U323" i="4" s="1"/>
  <c r="V323" i="4" s="1"/>
  <c r="W323" i="4" s="1"/>
  <c r="X323" i="4" s="1"/>
  <c r="Y323" i="4" s="1"/>
  <c r="Z323" i="4" s="1"/>
  <c r="AA323" i="4" s="1"/>
  <c r="AB323" i="4" s="1"/>
  <c r="AC323" i="4" s="1"/>
  <c r="AD323" i="4" s="1"/>
  <c r="AE323" i="4" s="1"/>
  <c r="AF323" i="4" s="1"/>
  <c r="AG323" i="4" s="1"/>
  <c r="AH323" i="4" s="1"/>
  <c r="AI323" i="4" s="1"/>
  <c r="AJ323" i="4" s="1"/>
  <c r="AK323" i="4" s="1"/>
  <c r="AL323" i="4" s="1"/>
  <c r="AM323" i="4" s="1"/>
  <c r="AN323" i="4" s="1"/>
  <c r="AO323" i="4" s="1"/>
  <c r="AP323" i="4" s="1"/>
  <c r="AQ323" i="4" s="1"/>
  <c r="AR323" i="4" s="1"/>
  <c r="AS323" i="4" s="1"/>
  <c r="AT323" i="4" s="1"/>
  <c r="AU323" i="4" s="1"/>
  <c r="AV323" i="4" s="1"/>
  <c r="AW323" i="4" s="1"/>
  <c r="AX323" i="4" s="1"/>
  <c r="AY323" i="4" s="1"/>
  <c r="AZ323" i="4" s="1"/>
  <c r="BA323" i="4" s="1"/>
  <c r="BB323" i="4" s="1"/>
  <c r="BC323" i="4" s="1"/>
  <c r="BD323" i="4" s="1"/>
  <c r="BE323" i="4" s="1"/>
  <c r="BF323" i="4" s="1"/>
  <c r="BG323" i="4" s="1"/>
  <c r="BH323" i="4" s="1"/>
  <c r="BI323" i="4" s="1"/>
  <c r="BJ323" i="4" s="1"/>
  <c r="BK323" i="4" s="1"/>
  <c r="BL323" i="4" s="1"/>
  <c r="BM323" i="4" s="1"/>
  <c r="BM25" i="4" l="1"/>
  <c r="X1406" i="3" l="1"/>
  <c r="W1406" i="3"/>
  <c r="V1406" i="3"/>
  <c r="V2022" i="4" s="1"/>
  <c r="U1406" i="3"/>
  <c r="U2022" i="4" s="1"/>
  <c r="T1406" i="3"/>
  <c r="S1406" i="3"/>
  <c r="R1406" i="3"/>
  <c r="R2022" i="4" s="1"/>
  <c r="Q1406" i="3"/>
  <c r="Q2022" i="4" s="1"/>
  <c r="P1406" i="3"/>
  <c r="X1405" i="3"/>
  <c r="W1405" i="3"/>
  <c r="V1405" i="3"/>
  <c r="U1405" i="3"/>
  <c r="T1405" i="3"/>
  <c r="S1405" i="3"/>
  <c r="R1405" i="3"/>
  <c r="Q1405" i="3"/>
  <c r="P1405" i="3"/>
  <c r="X1404" i="3"/>
  <c r="W1404" i="3"/>
  <c r="V1404" i="3"/>
  <c r="U1404" i="3"/>
  <c r="T1404" i="3"/>
  <c r="S1404" i="3"/>
  <c r="R1404" i="3"/>
  <c r="Q1404" i="3"/>
  <c r="P1404" i="3"/>
  <c r="X1403" i="3"/>
  <c r="X1402" i="3" s="1"/>
  <c r="W1403" i="3"/>
  <c r="W2020" i="4" s="1"/>
  <c r="V1403" i="3"/>
  <c r="U1403" i="3"/>
  <c r="U2020" i="4" s="1"/>
  <c r="T1403" i="3"/>
  <c r="T1402" i="3" s="1"/>
  <c r="S1403" i="3"/>
  <c r="R1403" i="3"/>
  <c r="Q1403" i="3"/>
  <c r="Q2020" i="4" s="1"/>
  <c r="P1403" i="3"/>
  <c r="P1402" i="3" s="1"/>
  <c r="V1402" i="3"/>
  <c r="R1402" i="3"/>
  <c r="Q1402" i="3"/>
  <c r="BL2022" i="4"/>
  <c r="BK2022" i="4"/>
  <c r="BJ2022" i="4"/>
  <c r="BI2022" i="4"/>
  <c r="BH2022" i="4"/>
  <c r="BG2022" i="4"/>
  <c r="BF2022" i="4"/>
  <c r="BE2022" i="4"/>
  <c r="BD2022" i="4"/>
  <c r="BC2022" i="4"/>
  <c r="BB2022" i="4"/>
  <c r="BA2022" i="4"/>
  <c r="AZ2022" i="4"/>
  <c r="AY2022" i="4"/>
  <c r="AX2022" i="4"/>
  <c r="AW2022" i="4"/>
  <c r="AV2022" i="4"/>
  <c r="AU2022" i="4"/>
  <c r="AT2022" i="4"/>
  <c r="AS2022" i="4"/>
  <c r="AR2022" i="4"/>
  <c r="AQ2022" i="4"/>
  <c r="AP2022" i="4"/>
  <c r="X2022" i="4"/>
  <c r="W2022" i="4"/>
  <c r="T2022" i="4"/>
  <c r="S2022" i="4"/>
  <c r="P2022" i="4"/>
  <c r="BL2021" i="4"/>
  <c r="BK2021" i="4"/>
  <c r="BJ2021" i="4"/>
  <c r="BI2021" i="4"/>
  <c r="BH2021" i="4"/>
  <c r="BG2021" i="4"/>
  <c r="BF2021" i="4"/>
  <c r="BE2021" i="4"/>
  <c r="BD2021" i="4"/>
  <c r="BC2021" i="4"/>
  <c r="BB2021" i="4"/>
  <c r="BA2021" i="4"/>
  <c r="AZ2021" i="4"/>
  <c r="AY2021" i="4"/>
  <c r="AX2021" i="4"/>
  <c r="AW2021" i="4"/>
  <c r="AV2021" i="4"/>
  <c r="AU2021" i="4"/>
  <c r="AT2021" i="4"/>
  <c r="AS2021" i="4"/>
  <c r="AR2021" i="4"/>
  <c r="AQ2021" i="4"/>
  <c r="AP2021" i="4"/>
  <c r="X2021" i="4"/>
  <c r="W2021" i="4"/>
  <c r="V2021" i="4"/>
  <c r="U2021" i="4"/>
  <c r="T2021" i="4"/>
  <c r="S2021" i="4"/>
  <c r="R2021" i="4"/>
  <c r="Q2021" i="4"/>
  <c r="P2021" i="4"/>
  <c r="O2021" i="4"/>
  <c r="N2021" i="4"/>
  <c r="M2021" i="4"/>
  <c r="L2021" i="4"/>
  <c r="K2021" i="4"/>
  <c r="J2021" i="4"/>
  <c r="I2021" i="4"/>
  <c r="H2021" i="4"/>
  <c r="BL2020" i="4"/>
  <c r="BK2020" i="4"/>
  <c r="BJ2020" i="4"/>
  <c r="BI2020" i="4"/>
  <c r="BH2020" i="4"/>
  <c r="BG2020" i="4"/>
  <c r="BF2020" i="4"/>
  <c r="BE2020" i="4"/>
  <c r="BD2020" i="4"/>
  <c r="BC2020" i="4"/>
  <c r="BB2020" i="4"/>
  <c r="BA2020" i="4"/>
  <c r="AZ2020" i="4"/>
  <c r="AY2020" i="4"/>
  <c r="AX2020" i="4"/>
  <c r="AW2020" i="4"/>
  <c r="AV2020" i="4"/>
  <c r="AU2020" i="4"/>
  <c r="AT2020" i="4"/>
  <c r="AS2020" i="4"/>
  <c r="AR2020" i="4"/>
  <c r="AQ2020" i="4"/>
  <c r="AP2020" i="4"/>
  <c r="V2020" i="4"/>
  <c r="R2020" i="4"/>
  <c r="N2020" i="4"/>
  <c r="M2020" i="4"/>
  <c r="L2020" i="4"/>
  <c r="K2020" i="4"/>
  <c r="J2020" i="4"/>
  <c r="I2020" i="4"/>
  <c r="H2020" i="4"/>
  <c r="BL1990" i="4"/>
  <c r="BK1990" i="4"/>
  <c r="BJ1990" i="4"/>
  <c r="BI1990" i="4"/>
  <c r="BH1990" i="4"/>
  <c r="BG1990" i="4"/>
  <c r="BF1990" i="4"/>
  <c r="BE1990" i="4"/>
  <c r="BD1990" i="4"/>
  <c r="BC1990" i="4"/>
  <c r="BB1990" i="4"/>
  <c r="BA1990" i="4"/>
  <c r="AZ1990" i="4"/>
  <c r="AY1990" i="4"/>
  <c r="AX1990" i="4"/>
  <c r="AW1990" i="4"/>
  <c r="AV1990" i="4"/>
  <c r="AU1990" i="4"/>
  <c r="AT1990" i="4"/>
  <c r="AS1990" i="4"/>
  <c r="AR1990" i="4"/>
  <c r="AQ1990" i="4"/>
  <c r="AP1990" i="4"/>
  <c r="BL1989" i="4"/>
  <c r="BK1989" i="4"/>
  <c r="BJ1989" i="4"/>
  <c r="BI1989" i="4"/>
  <c r="BH1989" i="4"/>
  <c r="BG1989" i="4"/>
  <c r="BF1989" i="4"/>
  <c r="BE1989" i="4"/>
  <c r="BD1989" i="4"/>
  <c r="BC1989" i="4"/>
  <c r="BB1989" i="4"/>
  <c r="BA1989" i="4"/>
  <c r="AZ1989" i="4"/>
  <c r="AY1989" i="4"/>
  <c r="AX1989" i="4"/>
  <c r="AW1989" i="4"/>
  <c r="AV1989" i="4"/>
  <c r="AU1989" i="4"/>
  <c r="AT1989" i="4"/>
  <c r="AS1989" i="4"/>
  <c r="AR1989" i="4"/>
  <c r="AQ1989" i="4"/>
  <c r="AP1989" i="4"/>
  <c r="AA1989" i="4"/>
  <c r="Z1989" i="4"/>
  <c r="Y1989" i="4"/>
  <c r="X1989" i="4"/>
  <c r="W1989" i="4"/>
  <c r="V1989" i="4"/>
  <c r="U1989" i="4"/>
  <c r="T1989" i="4"/>
  <c r="S1989" i="4"/>
  <c r="R1989" i="4"/>
  <c r="Q1989" i="4"/>
  <c r="P1989" i="4"/>
  <c r="O1989" i="4"/>
  <c r="N1989" i="4"/>
  <c r="M1989" i="4"/>
  <c r="L1989" i="4"/>
  <c r="K1989" i="4"/>
  <c r="J1989" i="4"/>
  <c r="I1989" i="4"/>
  <c r="H1989" i="4"/>
  <c r="BL1988" i="4"/>
  <c r="BK1988" i="4"/>
  <c r="BJ1988" i="4"/>
  <c r="BI1988" i="4"/>
  <c r="BH1988" i="4"/>
  <c r="BG1988" i="4"/>
  <c r="BF1988" i="4"/>
  <c r="BE1988" i="4"/>
  <c r="BD1988" i="4"/>
  <c r="BC1988" i="4"/>
  <c r="BB1988" i="4"/>
  <c r="BA1988" i="4"/>
  <c r="AZ1988" i="4"/>
  <c r="AY1988" i="4"/>
  <c r="AX1988" i="4"/>
  <c r="AW1988" i="4"/>
  <c r="AV1988" i="4"/>
  <c r="AU1988" i="4"/>
  <c r="AT1988" i="4"/>
  <c r="AS1988" i="4"/>
  <c r="AR1988" i="4"/>
  <c r="AQ1988" i="4"/>
  <c r="AP1988" i="4"/>
  <c r="AA1988" i="4"/>
  <c r="Z1988" i="4"/>
  <c r="Y1988" i="4"/>
  <c r="X1988" i="4"/>
  <c r="W1988" i="4"/>
  <c r="V1988" i="4"/>
  <c r="U1988" i="4"/>
  <c r="T1988" i="4"/>
  <c r="S1988" i="4"/>
  <c r="R1988" i="4"/>
  <c r="Q1988" i="4"/>
  <c r="P1988" i="4"/>
  <c r="O1988" i="4"/>
  <c r="N1988" i="4"/>
  <c r="M1988" i="4"/>
  <c r="L1988" i="4"/>
  <c r="K1988" i="4"/>
  <c r="J1988" i="4"/>
  <c r="I1988" i="4"/>
  <c r="H1988" i="4"/>
  <c r="BL1958" i="4"/>
  <c r="BK1958" i="4"/>
  <c r="BJ1958" i="4"/>
  <c r="BI1958" i="4"/>
  <c r="BH1958" i="4"/>
  <c r="BG1958" i="4"/>
  <c r="BF1958" i="4"/>
  <c r="BE1958" i="4"/>
  <c r="BD1958" i="4"/>
  <c r="BC1958" i="4"/>
  <c r="BB1958" i="4"/>
  <c r="BA1958" i="4"/>
  <c r="AZ1958" i="4"/>
  <c r="AY1958" i="4"/>
  <c r="AX1958" i="4"/>
  <c r="AW1958" i="4"/>
  <c r="AV1958" i="4"/>
  <c r="AU1958" i="4"/>
  <c r="AT1958" i="4"/>
  <c r="AS1958" i="4"/>
  <c r="AR1958" i="4"/>
  <c r="AQ1958" i="4"/>
  <c r="AP1958" i="4"/>
  <c r="BL1957" i="4"/>
  <c r="BK1957" i="4"/>
  <c r="BJ1957" i="4"/>
  <c r="BI1957" i="4"/>
  <c r="BH1957" i="4"/>
  <c r="BG1957" i="4"/>
  <c r="BF1957" i="4"/>
  <c r="BE1957" i="4"/>
  <c r="BD1957" i="4"/>
  <c r="BC1957" i="4"/>
  <c r="BB1957" i="4"/>
  <c r="BA1957" i="4"/>
  <c r="AZ1957" i="4"/>
  <c r="AY1957" i="4"/>
  <c r="AX1957" i="4"/>
  <c r="AW1957" i="4"/>
  <c r="AV1957" i="4"/>
  <c r="AU1957" i="4"/>
  <c r="AT1957" i="4"/>
  <c r="AS1957" i="4"/>
  <c r="AR1957" i="4"/>
  <c r="AQ1957" i="4"/>
  <c r="AP1957" i="4"/>
  <c r="H1957" i="4"/>
  <c r="BL1956" i="4"/>
  <c r="BK1956" i="4"/>
  <c r="BJ1956" i="4"/>
  <c r="BI1956" i="4"/>
  <c r="BH1956" i="4"/>
  <c r="BG1956" i="4"/>
  <c r="BF1956" i="4"/>
  <c r="BE1956" i="4"/>
  <c r="BD1956" i="4"/>
  <c r="BC1956" i="4"/>
  <c r="BB1956" i="4"/>
  <c r="BA1956" i="4"/>
  <c r="AZ1956" i="4"/>
  <c r="AY1956" i="4"/>
  <c r="AX1956" i="4"/>
  <c r="AW1956" i="4"/>
  <c r="AV1956" i="4"/>
  <c r="AU1956" i="4"/>
  <c r="AT1956" i="4"/>
  <c r="AS1956" i="4"/>
  <c r="AR1956" i="4"/>
  <c r="AQ1956" i="4"/>
  <c r="AP1956" i="4"/>
  <c r="H1956" i="4"/>
  <c r="U1402" i="3" l="1"/>
  <c r="S1402" i="3"/>
  <c r="W1402" i="3"/>
  <c r="O2020" i="4"/>
  <c r="S2020" i="4"/>
  <c r="P2020" i="4"/>
  <c r="T2020" i="4"/>
  <c r="X2020" i="4"/>
  <c r="BL1896" i="4"/>
  <c r="BK1896" i="4"/>
  <c r="BJ1896" i="4"/>
  <c r="BI1896" i="4"/>
  <c r="BH1896" i="4"/>
  <c r="BG1896" i="4"/>
  <c r="BF1896" i="4"/>
  <c r="BE1896" i="4"/>
  <c r="BD1896" i="4"/>
  <c r="BC1896" i="4"/>
  <c r="BB1896" i="4"/>
  <c r="BA1896" i="4"/>
  <c r="AZ1896" i="4"/>
  <c r="AY1896" i="4"/>
  <c r="AX1896" i="4"/>
  <c r="AW1896" i="4"/>
  <c r="AV1896" i="4"/>
  <c r="AU1896" i="4"/>
  <c r="AT1896" i="4"/>
  <c r="AS1896" i="4"/>
  <c r="BL1895" i="4"/>
  <c r="BK1895" i="4"/>
  <c r="BJ1895" i="4"/>
  <c r="BI1895" i="4"/>
  <c r="BH1895" i="4"/>
  <c r="BG1895" i="4"/>
  <c r="BF1895" i="4"/>
  <c r="BE1895" i="4"/>
  <c r="BD1895" i="4"/>
  <c r="BC1895" i="4"/>
  <c r="BB1895" i="4"/>
  <c r="BA1895" i="4"/>
  <c r="AZ1895" i="4"/>
  <c r="AY1895" i="4"/>
  <c r="AX1895" i="4"/>
  <c r="AW1895" i="4"/>
  <c r="AV1895" i="4"/>
  <c r="AU1895" i="4"/>
  <c r="AT1895" i="4"/>
  <c r="BL1894" i="4"/>
  <c r="BK1894" i="4"/>
  <c r="BJ1894" i="4"/>
  <c r="BI1894" i="4"/>
  <c r="BH1894" i="4"/>
  <c r="BG1894" i="4"/>
  <c r="BF1894" i="4"/>
  <c r="BE1894" i="4"/>
  <c r="BD1894" i="4"/>
  <c r="BC1894" i="4"/>
  <c r="BB1894" i="4"/>
  <c r="BA1894" i="4"/>
  <c r="AZ1894" i="4"/>
  <c r="AY1894" i="4"/>
  <c r="AX1894" i="4"/>
  <c r="AW1894" i="4"/>
  <c r="AV1894" i="4"/>
  <c r="AU1894" i="4"/>
  <c r="AT1894" i="4"/>
  <c r="BL1893" i="4"/>
  <c r="BK1893" i="4"/>
  <c r="BJ1893" i="4"/>
  <c r="BI1893" i="4"/>
  <c r="BH1893" i="4"/>
  <c r="BG1893" i="4"/>
  <c r="BF1893" i="4"/>
  <c r="BE1893" i="4"/>
  <c r="BD1893" i="4"/>
  <c r="BC1893" i="4"/>
  <c r="BB1893" i="4"/>
  <c r="BA1893" i="4"/>
  <c r="AZ1893" i="4"/>
  <c r="AY1893" i="4"/>
  <c r="AX1893" i="4"/>
  <c r="AW1893" i="4"/>
  <c r="AV1893" i="4"/>
  <c r="AU1893" i="4"/>
  <c r="AT1893" i="4"/>
  <c r="AS1895" i="4"/>
  <c r="AR1895" i="4"/>
  <c r="AQ1895" i="4"/>
  <c r="AP1895" i="4"/>
  <c r="AS1894" i="4"/>
  <c r="AR1894" i="4"/>
  <c r="AQ1894" i="4"/>
  <c r="AP1894" i="4"/>
  <c r="AS1893" i="4"/>
  <c r="AR1893" i="4"/>
  <c r="AQ1893" i="4"/>
  <c r="AP1893" i="4"/>
  <c r="AO1895" i="4"/>
  <c r="AN1895" i="4"/>
  <c r="AM1895" i="4"/>
  <c r="AL1895" i="4"/>
  <c r="AK1895" i="4"/>
  <c r="AJ1895" i="4"/>
  <c r="AI1895" i="4"/>
  <c r="AH1895" i="4"/>
  <c r="AG1895" i="4"/>
  <c r="AF1895" i="4"/>
  <c r="AE1895" i="4"/>
  <c r="AD1895" i="4"/>
  <c r="AC1895" i="4"/>
  <c r="AB1895" i="4"/>
  <c r="AA1895" i="4"/>
  <c r="Z1895" i="4"/>
  <c r="Y1895" i="4"/>
  <c r="X1895" i="4"/>
  <c r="W1895" i="4"/>
  <c r="V1895" i="4"/>
  <c r="U1895" i="4"/>
  <c r="T1895" i="4"/>
  <c r="S1895" i="4"/>
  <c r="R1895" i="4"/>
  <c r="Q1895" i="4"/>
  <c r="P1895" i="4"/>
  <c r="O1895" i="4"/>
  <c r="N1895" i="4"/>
  <c r="M1895" i="4"/>
  <c r="L1895" i="4"/>
  <c r="K1895" i="4"/>
  <c r="J1895" i="4"/>
  <c r="I1895" i="4"/>
  <c r="AO1894" i="4"/>
  <c r="AN1894" i="4"/>
  <c r="AM1894" i="4"/>
  <c r="AL1894" i="4"/>
  <c r="AK1894" i="4"/>
  <c r="AJ1894" i="4"/>
  <c r="AI1894" i="4"/>
  <c r="AH1894" i="4"/>
  <c r="AG1894" i="4"/>
  <c r="AF1894" i="4"/>
  <c r="AE1894" i="4"/>
  <c r="AD1894" i="4"/>
  <c r="AC1894" i="4"/>
  <c r="AB1894" i="4"/>
  <c r="AA1894" i="4"/>
  <c r="Z1894" i="4"/>
  <c r="Y1894" i="4"/>
  <c r="X1894" i="4"/>
  <c r="W1894" i="4"/>
  <c r="V1894" i="4"/>
  <c r="U1894" i="4"/>
  <c r="T1894" i="4"/>
  <c r="S1894" i="4"/>
  <c r="R1894" i="4"/>
  <c r="Q1894" i="4"/>
  <c r="P1894" i="4"/>
  <c r="O1894" i="4"/>
  <c r="N1894" i="4"/>
  <c r="M1894" i="4"/>
  <c r="L1894" i="4"/>
  <c r="K1894" i="4"/>
  <c r="J1894" i="4"/>
  <c r="I1894" i="4"/>
  <c r="AO1893" i="4"/>
  <c r="AN1893" i="4"/>
  <c r="AM1893" i="4"/>
  <c r="AL1893" i="4"/>
  <c r="AK1893" i="4"/>
  <c r="AJ1893" i="4"/>
  <c r="AI1893" i="4"/>
  <c r="AH1893" i="4"/>
  <c r="AG1893" i="4"/>
  <c r="AF1893" i="4"/>
  <c r="AE1893" i="4"/>
  <c r="AD1893" i="4"/>
  <c r="AC1893" i="4"/>
  <c r="AB1893" i="4"/>
  <c r="AA1893" i="4"/>
  <c r="Z1893" i="4"/>
  <c r="Y1893" i="4"/>
  <c r="X1893" i="4"/>
  <c r="W1893" i="4"/>
  <c r="V1893" i="4"/>
  <c r="U1893" i="4"/>
  <c r="T1893" i="4"/>
  <c r="S1893" i="4"/>
  <c r="R1893" i="4"/>
  <c r="Q1893" i="4"/>
  <c r="P1893" i="4"/>
  <c r="O1893" i="4"/>
  <c r="N1893" i="4"/>
  <c r="M1893" i="4"/>
  <c r="L1893" i="4"/>
  <c r="K1893" i="4"/>
  <c r="J1893" i="4"/>
  <c r="I1893" i="4"/>
  <c r="AM1872" i="4"/>
  <c r="AL1872" i="4"/>
  <c r="AK1872" i="4"/>
  <c r="AJ1872" i="4"/>
  <c r="AI1872" i="4"/>
  <c r="AH1872" i="4"/>
  <c r="AG1872" i="4"/>
  <c r="AF1872" i="4"/>
  <c r="AE1872" i="4"/>
  <c r="AD1872" i="4"/>
  <c r="AC1872" i="4"/>
  <c r="AB1872" i="4"/>
  <c r="AA1872" i="4"/>
  <c r="Z1872" i="4"/>
  <c r="Y1872" i="4"/>
  <c r="X1872" i="4"/>
  <c r="W1872" i="4"/>
  <c r="V1872" i="4"/>
  <c r="U1872" i="4"/>
  <c r="T1872" i="4"/>
  <c r="S1872" i="4"/>
  <c r="R1872" i="4"/>
  <c r="Q1872" i="4"/>
  <c r="P1872" i="4"/>
  <c r="O1872" i="4"/>
  <c r="N1872" i="4"/>
  <c r="M1872" i="4"/>
  <c r="L1872" i="4"/>
  <c r="K1872" i="4"/>
  <c r="J1872" i="4"/>
  <c r="I1872" i="4"/>
  <c r="AM1871" i="4"/>
  <c r="AL1871" i="4"/>
  <c r="AK1871" i="4"/>
  <c r="AJ1871" i="4"/>
  <c r="AI1871" i="4"/>
  <c r="AH1871" i="4"/>
  <c r="AG1871" i="4"/>
  <c r="AF1871" i="4"/>
  <c r="AE1871" i="4"/>
  <c r="AD1871" i="4"/>
  <c r="AC1871" i="4"/>
  <c r="AB1871" i="4"/>
  <c r="AA1871" i="4"/>
  <c r="Z1871" i="4"/>
  <c r="Y1871" i="4"/>
  <c r="X1871" i="4"/>
  <c r="W1871" i="4"/>
  <c r="V1871" i="4"/>
  <c r="U1871" i="4"/>
  <c r="T1871" i="4"/>
  <c r="S1871" i="4"/>
  <c r="R1871" i="4"/>
  <c r="Q1871" i="4"/>
  <c r="P1871" i="4"/>
  <c r="O1871" i="4"/>
  <c r="N1871" i="4"/>
  <c r="M1871" i="4"/>
  <c r="L1871" i="4"/>
  <c r="K1871" i="4"/>
  <c r="J1871" i="4"/>
  <c r="I1871" i="4"/>
  <c r="AM1870" i="4"/>
  <c r="AL1870" i="4"/>
  <c r="AK1870" i="4"/>
  <c r="AJ1870" i="4"/>
  <c r="AI1870" i="4"/>
  <c r="AH1870" i="4"/>
  <c r="AG1870" i="4"/>
  <c r="AF1870" i="4"/>
  <c r="AE1870" i="4"/>
  <c r="AD1870" i="4"/>
  <c r="AC1870" i="4"/>
  <c r="AB1870" i="4"/>
  <c r="AA1870" i="4"/>
  <c r="Z1870" i="4"/>
  <c r="Y1870" i="4"/>
  <c r="X1870" i="4"/>
  <c r="W1870" i="4"/>
  <c r="V1870" i="4"/>
  <c r="U1870" i="4"/>
  <c r="T1870" i="4"/>
  <c r="S1870" i="4"/>
  <c r="R1870" i="4"/>
  <c r="Q1870" i="4"/>
  <c r="P1870" i="4"/>
  <c r="O1870" i="4"/>
  <c r="N1870" i="4"/>
  <c r="M1870" i="4"/>
  <c r="L1870" i="4"/>
  <c r="K1870" i="4"/>
  <c r="J1870" i="4"/>
  <c r="I1870" i="4"/>
  <c r="H1872" i="4"/>
  <c r="H1871" i="4"/>
  <c r="H1870" i="4"/>
  <c r="AM1864" i="4"/>
  <c r="AL1864" i="4"/>
  <c r="AK1864" i="4"/>
  <c r="AJ1864" i="4"/>
  <c r="AI1864" i="4"/>
  <c r="AH1864" i="4"/>
  <c r="AG1864" i="4"/>
  <c r="AF1864" i="4"/>
  <c r="AE1864" i="4"/>
  <c r="AD1864" i="4"/>
  <c r="AC1864" i="4"/>
  <c r="AB1864" i="4"/>
  <c r="AA1864" i="4"/>
  <c r="Z1864" i="4"/>
  <c r="Y1864" i="4"/>
  <c r="X1864" i="4"/>
  <c r="W1864" i="4"/>
  <c r="V1864" i="4"/>
  <c r="U1864" i="4"/>
  <c r="T1864" i="4"/>
  <c r="S1864" i="4"/>
  <c r="R1864" i="4"/>
  <c r="Q1864" i="4"/>
  <c r="P1864" i="4"/>
  <c r="O1864" i="4"/>
  <c r="N1864" i="4"/>
  <c r="M1864" i="4"/>
  <c r="L1864" i="4"/>
  <c r="J1864" i="4"/>
  <c r="I1864" i="4"/>
  <c r="AM1863" i="4"/>
  <c r="AL1863" i="4"/>
  <c r="AK1863" i="4"/>
  <c r="AJ1863" i="4"/>
  <c r="AI1863" i="4"/>
  <c r="AH1863" i="4"/>
  <c r="AG1863" i="4"/>
  <c r="AF1863" i="4"/>
  <c r="AE1863" i="4"/>
  <c r="AD1863" i="4"/>
  <c r="AC1863" i="4"/>
  <c r="AB1863" i="4"/>
  <c r="AA1863" i="4"/>
  <c r="Z1863" i="4"/>
  <c r="Y1863" i="4"/>
  <c r="X1863" i="4"/>
  <c r="W1863" i="4"/>
  <c r="V1863" i="4"/>
  <c r="U1863" i="4"/>
  <c r="T1863" i="4"/>
  <c r="S1863" i="4"/>
  <c r="R1863" i="4"/>
  <c r="Q1863" i="4"/>
  <c r="P1863" i="4"/>
  <c r="O1863" i="4"/>
  <c r="N1863" i="4"/>
  <c r="M1863" i="4"/>
  <c r="L1863" i="4"/>
  <c r="K1863" i="4"/>
  <c r="J1863" i="4"/>
  <c r="I1863" i="4"/>
  <c r="AM1862" i="4"/>
  <c r="AL1862" i="4"/>
  <c r="AK1862" i="4"/>
  <c r="AJ1862" i="4"/>
  <c r="AI1862" i="4"/>
  <c r="AH1862" i="4"/>
  <c r="AG1862" i="4"/>
  <c r="AF1862" i="4"/>
  <c r="AE1862" i="4"/>
  <c r="AD1862" i="4"/>
  <c r="AC1862" i="4"/>
  <c r="AB1862" i="4"/>
  <c r="AA1862" i="4"/>
  <c r="Z1862" i="4"/>
  <c r="Y1862" i="4"/>
  <c r="X1862" i="4"/>
  <c r="W1862" i="4"/>
  <c r="V1862" i="4"/>
  <c r="U1862" i="4"/>
  <c r="T1862" i="4"/>
  <c r="S1862" i="4"/>
  <c r="R1862" i="4"/>
  <c r="Q1862" i="4"/>
  <c r="P1862" i="4"/>
  <c r="O1862" i="4"/>
  <c r="N1862" i="4"/>
  <c r="M1862" i="4"/>
  <c r="L1862" i="4"/>
  <c r="K1862" i="4"/>
  <c r="J1862" i="4"/>
  <c r="I1862" i="4"/>
  <c r="AM1861" i="4"/>
  <c r="AL1861" i="4"/>
  <c r="AK1861" i="4"/>
  <c r="AJ1861" i="4"/>
  <c r="AI1861" i="4"/>
  <c r="AH1861" i="4"/>
  <c r="AG1861" i="4"/>
  <c r="AF1861" i="4"/>
  <c r="AE1861" i="4"/>
  <c r="AD1861" i="4"/>
  <c r="AC1861" i="4"/>
  <c r="AB1861" i="4"/>
  <c r="AA1861" i="4"/>
  <c r="Z1861" i="4"/>
  <c r="Y1861" i="4"/>
  <c r="X1861" i="4"/>
  <c r="W1861" i="4"/>
  <c r="V1861" i="4"/>
  <c r="U1861" i="4"/>
  <c r="T1861" i="4"/>
  <c r="S1861" i="4"/>
  <c r="R1861" i="4"/>
  <c r="Q1861" i="4"/>
  <c r="P1861" i="4"/>
  <c r="O1861" i="4"/>
  <c r="N1861" i="4"/>
  <c r="M1861" i="4"/>
  <c r="L1861" i="4"/>
  <c r="K1861" i="4"/>
  <c r="J1861" i="4"/>
  <c r="I1861" i="4"/>
  <c r="H1864" i="4"/>
  <c r="H1863" i="4"/>
  <c r="H1862" i="4"/>
  <c r="H1861" i="4"/>
  <c r="BL1880" i="4"/>
  <c r="BK1880" i="4"/>
  <c r="BJ1880" i="4"/>
  <c r="BI1880" i="4"/>
  <c r="BH1880" i="4"/>
  <c r="BG1880" i="4"/>
  <c r="BF1880" i="4"/>
  <c r="BE1880" i="4"/>
  <c r="BD1880" i="4"/>
  <c r="BC1880" i="4"/>
  <c r="BB1880" i="4"/>
  <c r="BA1880" i="4"/>
  <c r="AZ1880" i="4"/>
  <c r="AY1880" i="4"/>
  <c r="AX1880" i="4"/>
  <c r="AW1880" i="4"/>
  <c r="AV1880" i="4"/>
  <c r="AU1880" i="4"/>
  <c r="AT1880" i="4"/>
  <c r="AS1880" i="4"/>
  <c r="AR1880" i="4"/>
  <c r="AQ1880" i="4"/>
  <c r="AP1880" i="4"/>
  <c r="AO1880" i="4"/>
  <c r="AN1880" i="4"/>
  <c r="BL1873" i="4"/>
  <c r="BK1873" i="4"/>
  <c r="BJ1873" i="4"/>
  <c r="BI1873" i="4"/>
  <c r="BH1873" i="4"/>
  <c r="BG1873" i="4"/>
  <c r="BF1873" i="4"/>
  <c r="BE1873" i="4"/>
  <c r="BD1873" i="4"/>
  <c r="BC1873" i="4"/>
  <c r="BB1873" i="4"/>
  <c r="BA1873" i="4"/>
  <c r="AZ1873" i="4"/>
  <c r="AY1873" i="4"/>
  <c r="AX1873" i="4"/>
  <c r="AW1873" i="4"/>
  <c r="AV1873" i="4"/>
  <c r="AU1873" i="4"/>
  <c r="AT1873" i="4"/>
  <c r="AS1873" i="4"/>
  <c r="AR1873" i="4"/>
  <c r="AQ1873" i="4"/>
  <c r="AP1873" i="4"/>
  <c r="AO1873" i="4"/>
  <c r="AN1873" i="4"/>
  <c r="BL1866" i="4"/>
  <c r="BK1866" i="4"/>
  <c r="BJ1866" i="4"/>
  <c r="BI1866" i="4"/>
  <c r="BH1866" i="4"/>
  <c r="BG1866" i="4"/>
  <c r="BF1866" i="4"/>
  <c r="BE1866" i="4"/>
  <c r="BD1866" i="4"/>
  <c r="BC1866" i="4"/>
  <c r="BB1866" i="4"/>
  <c r="BA1866" i="4"/>
  <c r="AZ1866" i="4"/>
  <c r="AY1866" i="4"/>
  <c r="AX1866" i="4"/>
  <c r="AW1866" i="4"/>
  <c r="AV1866" i="4"/>
  <c r="AU1866" i="4"/>
  <c r="AT1866" i="4"/>
  <c r="AS1866" i="4"/>
  <c r="AR1866" i="4"/>
  <c r="AQ1866" i="4"/>
  <c r="AP1866" i="4"/>
  <c r="AO1866" i="4"/>
  <c r="AN1866" i="4"/>
  <c r="H1842" i="4"/>
  <c r="I1842" i="4"/>
  <c r="J1842" i="4"/>
  <c r="K1842" i="4"/>
  <c r="L1842" i="4"/>
  <c r="M1842" i="4"/>
  <c r="N1842" i="4"/>
  <c r="O1842" i="4"/>
  <c r="P1842" i="4"/>
  <c r="Q1842" i="4"/>
  <c r="R1842" i="4"/>
  <c r="S1842" i="4"/>
  <c r="T1842" i="4"/>
  <c r="U1842" i="4"/>
  <c r="V1842" i="4"/>
  <c r="W1842" i="4"/>
  <c r="X1842" i="4"/>
  <c r="Y1842" i="4"/>
  <c r="Z1842" i="4"/>
  <c r="AA1842" i="4"/>
  <c r="AB1842" i="4"/>
  <c r="AC1842" i="4"/>
  <c r="AD1842" i="4"/>
  <c r="AE1842" i="4"/>
  <c r="AF1842" i="4"/>
  <c r="AG1842" i="4"/>
  <c r="AH1842" i="4"/>
  <c r="AI1842" i="4"/>
  <c r="AJ1842" i="4"/>
  <c r="AK1842" i="4"/>
  <c r="AL1842" i="4"/>
  <c r="AM1842" i="4"/>
  <c r="AN1842" i="4"/>
  <c r="AO1842" i="4"/>
  <c r="H1843" i="4"/>
  <c r="I1843" i="4"/>
  <c r="J1843" i="4"/>
  <c r="K1843" i="4"/>
  <c r="L1843" i="4"/>
  <c r="M1843" i="4"/>
  <c r="N1843" i="4"/>
  <c r="O1843" i="4"/>
  <c r="P1843" i="4"/>
  <c r="Q1843" i="4"/>
  <c r="R1843" i="4"/>
  <c r="S1843" i="4"/>
  <c r="T1843" i="4"/>
  <c r="U1843" i="4"/>
  <c r="V1843" i="4"/>
  <c r="W1843" i="4"/>
  <c r="X1843" i="4"/>
  <c r="Y1843" i="4"/>
  <c r="Z1843" i="4"/>
  <c r="AA1843" i="4"/>
  <c r="AB1843" i="4"/>
  <c r="AC1843" i="4"/>
  <c r="AD1843" i="4"/>
  <c r="AE1843" i="4"/>
  <c r="AF1843" i="4"/>
  <c r="AG1843" i="4"/>
  <c r="AH1843" i="4"/>
  <c r="AI1843" i="4"/>
  <c r="AJ1843" i="4"/>
  <c r="AK1843" i="4"/>
  <c r="AL1843" i="4"/>
  <c r="AM1843" i="4"/>
  <c r="AN1843" i="4"/>
  <c r="AO1843" i="4"/>
  <c r="H1844" i="4"/>
  <c r="I1844" i="4"/>
  <c r="J1844" i="4"/>
  <c r="K1844" i="4"/>
  <c r="L1844" i="4"/>
  <c r="M1844" i="4"/>
  <c r="N1844" i="4"/>
  <c r="O1844" i="4"/>
  <c r="P1844" i="4"/>
  <c r="Q1844" i="4"/>
  <c r="R1844" i="4"/>
  <c r="S1844" i="4"/>
  <c r="T1844" i="4"/>
  <c r="U1844" i="4"/>
  <c r="V1844" i="4"/>
  <c r="W1844" i="4"/>
  <c r="X1844" i="4"/>
  <c r="Y1844" i="4"/>
  <c r="Z1844" i="4"/>
  <c r="AA1844" i="4"/>
  <c r="AB1844" i="4"/>
  <c r="AC1844" i="4"/>
  <c r="AD1844" i="4"/>
  <c r="AE1844" i="4"/>
  <c r="AF1844" i="4"/>
  <c r="AG1844" i="4"/>
  <c r="AH1844" i="4"/>
  <c r="AI1844" i="4"/>
  <c r="AJ1844" i="4"/>
  <c r="AK1844" i="4"/>
  <c r="AL1844" i="4"/>
  <c r="AM1844" i="4"/>
  <c r="AN1844" i="4"/>
  <c r="AO1844" i="4"/>
  <c r="H1845" i="4"/>
  <c r="I1845" i="4"/>
  <c r="J1845" i="4"/>
  <c r="K1845" i="4"/>
  <c r="M1845" i="4"/>
  <c r="N1845" i="4"/>
  <c r="O1845" i="4"/>
  <c r="P1845" i="4"/>
  <c r="Q1845" i="4"/>
  <c r="R1845" i="4"/>
  <c r="S1845" i="4"/>
  <c r="T1845" i="4"/>
  <c r="U1845" i="4"/>
  <c r="V1845" i="4"/>
  <c r="W1845" i="4"/>
  <c r="X1845" i="4"/>
  <c r="Y1845" i="4"/>
  <c r="Z1845" i="4"/>
  <c r="AA1845" i="4"/>
  <c r="AB1845" i="4"/>
  <c r="AC1845" i="4"/>
  <c r="AD1845" i="4"/>
  <c r="AE1845" i="4"/>
  <c r="AF1845" i="4"/>
  <c r="AG1845" i="4"/>
  <c r="AH1845" i="4"/>
  <c r="AI1845" i="4"/>
  <c r="AJ1845" i="4"/>
  <c r="AK1845" i="4"/>
  <c r="AL1845" i="4"/>
  <c r="AM1845" i="4"/>
  <c r="AN1845" i="4"/>
  <c r="AO1845" i="4"/>
  <c r="AO1839" i="4"/>
  <c r="AN1839" i="4"/>
  <c r="AM1839" i="4"/>
  <c r="AL1839" i="4"/>
  <c r="AK1839" i="4"/>
  <c r="AJ1839" i="4"/>
  <c r="AI1839" i="4"/>
  <c r="AH1839" i="4"/>
  <c r="AG1839" i="4"/>
  <c r="AF1839" i="4"/>
  <c r="AE1839" i="4"/>
  <c r="AD1839" i="4"/>
  <c r="AC1839" i="4"/>
  <c r="AB1839" i="4"/>
  <c r="AA1839" i="4"/>
  <c r="Z1839" i="4"/>
  <c r="Y1839" i="4"/>
  <c r="X1839" i="4"/>
  <c r="W1839" i="4"/>
  <c r="V1839" i="4"/>
  <c r="U1839" i="4"/>
  <c r="T1839" i="4"/>
  <c r="S1839" i="4"/>
  <c r="R1839" i="4"/>
  <c r="Q1839" i="4"/>
  <c r="P1839" i="4"/>
  <c r="O1839" i="4"/>
  <c r="N1839" i="4"/>
  <c r="M1839" i="4"/>
  <c r="L1839" i="4"/>
  <c r="K1839" i="4"/>
  <c r="J1839" i="4"/>
  <c r="I1839" i="4"/>
  <c r="AO1838" i="4"/>
  <c r="AN1838" i="4"/>
  <c r="AM1838" i="4"/>
  <c r="AL1838" i="4"/>
  <c r="AK1838" i="4"/>
  <c r="AJ1838" i="4"/>
  <c r="AI1838" i="4"/>
  <c r="AH1838" i="4"/>
  <c r="AG1838" i="4"/>
  <c r="AF1838" i="4"/>
  <c r="AE1838" i="4"/>
  <c r="AD1838" i="4"/>
  <c r="AC1838" i="4"/>
  <c r="AB1838" i="4"/>
  <c r="AA1838" i="4"/>
  <c r="Z1838" i="4"/>
  <c r="Y1838" i="4"/>
  <c r="X1838" i="4"/>
  <c r="W1838" i="4"/>
  <c r="V1838" i="4"/>
  <c r="U1838" i="4"/>
  <c r="T1838" i="4"/>
  <c r="S1838" i="4"/>
  <c r="R1838" i="4"/>
  <c r="Q1838" i="4"/>
  <c r="P1838" i="4"/>
  <c r="O1838" i="4"/>
  <c r="N1838" i="4"/>
  <c r="M1838" i="4"/>
  <c r="L1838" i="4"/>
  <c r="K1838" i="4"/>
  <c r="J1838" i="4"/>
  <c r="I1838" i="4"/>
  <c r="AO1837" i="4"/>
  <c r="AN1837" i="4"/>
  <c r="AM1837" i="4"/>
  <c r="AL1837" i="4"/>
  <c r="AK1837" i="4"/>
  <c r="AJ1837" i="4"/>
  <c r="AI1837" i="4"/>
  <c r="AH1837" i="4"/>
  <c r="AG1837" i="4"/>
  <c r="AF1837" i="4"/>
  <c r="AE1837" i="4"/>
  <c r="AD1837" i="4"/>
  <c r="AC1837" i="4"/>
  <c r="AB1837" i="4"/>
  <c r="AA1837" i="4"/>
  <c r="Z1837" i="4"/>
  <c r="Y1837" i="4"/>
  <c r="X1837" i="4"/>
  <c r="W1837" i="4"/>
  <c r="V1837" i="4"/>
  <c r="U1837" i="4"/>
  <c r="T1837" i="4"/>
  <c r="S1837" i="4"/>
  <c r="R1837" i="4"/>
  <c r="Q1837" i="4"/>
  <c r="P1837" i="4"/>
  <c r="O1837" i="4"/>
  <c r="N1837" i="4"/>
  <c r="M1837" i="4"/>
  <c r="L1837" i="4"/>
  <c r="K1837" i="4"/>
  <c r="J1837" i="4"/>
  <c r="I1837" i="4"/>
  <c r="AO1836" i="4"/>
  <c r="AN1836" i="4"/>
  <c r="AM1836" i="4"/>
  <c r="AL1836" i="4"/>
  <c r="AK1836" i="4"/>
  <c r="AJ1836" i="4"/>
  <c r="AI1836" i="4"/>
  <c r="AH1836" i="4"/>
  <c r="AG1836" i="4"/>
  <c r="AF1836" i="4"/>
  <c r="AE1836" i="4"/>
  <c r="AD1836" i="4"/>
  <c r="AC1836" i="4"/>
  <c r="AB1836" i="4"/>
  <c r="AA1836" i="4"/>
  <c r="Z1836" i="4"/>
  <c r="Y1836" i="4"/>
  <c r="X1836" i="4"/>
  <c r="W1836" i="4"/>
  <c r="V1836" i="4"/>
  <c r="U1836" i="4"/>
  <c r="T1836" i="4"/>
  <c r="S1836" i="4"/>
  <c r="R1836" i="4"/>
  <c r="Q1836" i="4"/>
  <c r="P1836" i="4"/>
  <c r="O1836" i="4"/>
  <c r="N1836" i="4"/>
  <c r="M1836" i="4"/>
  <c r="L1836" i="4"/>
  <c r="K1836" i="4"/>
  <c r="J1836" i="4"/>
  <c r="I1836" i="4"/>
  <c r="H1839" i="4"/>
  <c r="H1838" i="4"/>
  <c r="H1837" i="4"/>
  <c r="H1836" i="4"/>
  <c r="AO1834" i="4"/>
  <c r="AN1834" i="4"/>
  <c r="AM1834" i="4"/>
  <c r="AL1834" i="4"/>
  <c r="AK1834" i="4"/>
  <c r="AJ1834" i="4"/>
  <c r="AI1834" i="4"/>
  <c r="AH1834" i="4"/>
  <c r="AG1834" i="4"/>
  <c r="AF1834" i="4"/>
  <c r="AE1834" i="4"/>
  <c r="AD1834" i="4"/>
  <c r="AC1834" i="4"/>
  <c r="AB1834" i="4"/>
  <c r="AA1834" i="4"/>
  <c r="Z1834" i="4"/>
  <c r="Y1834" i="4"/>
  <c r="X1834" i="4"/>
  <c r="W1834" i="4"/>
  <c r="V1834" i="4"/>
  <c r="U1834" i="4"/>
  <c r="T1834" i="4"/>
  <c r="S1834" i="4"/>
  <c r="R1834" i="4"/>
  <c r="Q1834" i="4"/>
  <c r="P1834" i="4"/>
  <c r="O1834" i="4"/>
  <c r="N1834" i="4"/>
  <c r="M1834" i="4"/>
  <c r="K1834" i="4"/>
  <c r="J1834" i="4"/>
  <c r="I1834" i="4"/>
  <c r="H1834" i="4"/>
  <c r="AO1833" i="4"/>
  <c r="AN1833" i="4"/>
  <c r="AM1833" i="4"/>
  <c r="AL1833" i="4"/>
  <c r="AK1833" i="4"/>
  <c r="AJ1833" i="4"/>
  <c r="AI1833" i="4"/>
  <c r="AH1833" i="4"/>
  <c r="AG1833" i="4"/>
  <c r="AF1833" i="4"/>
  <c r="AE1833" i="4"/>
  <c r="AD1833" i="4"/>
  <c r="AC1833" i="4"/>
  <c r="AB1833" i="4"/>
  <c r="AA1833" i="4"/>
  <c r="Z1833" i="4"/>
  <c r="Y1833" i="4"/>
  <c r="X1833" i="4"/>
  <c r="W1833" i="4"/>
  <c r="V1833" i="4"/>
  <c r="U1833" i="4"/>
  <c r="T1833" i="4"/>
  <c r="S1833" i="4"/>
  <c r="R1833" i="4"/>
  <c r="Q1833" i="4"/>
  <c r="P1833" i="4"/>
  <c r="O1833" i="4"/>
  <c r="N1833" i="4"/>
  <c r="M1833" i="4"/>
  <c r="L1833" i="4"/>
  <c r="K1833" i="4"/>
  <c r="J1833" i="4"/>
  <c r="I1833" i="4"/>
  <c r="H1833" i="4"/>
  <c r="BL1830" i="4"/>
  <c r="BL1852" i="4" s="1"/>
  <c r="BK1830" i="4"/>
  <c r="BK1852" i="4" s="1"/>
  <c r="BJ1830" i="4"/>
  <c r="BJ1852" i="4" s="1"/>
  <c r="BI1830" i="4"/>
  <c r="BI1852" i="4" s="1"/>
  <c r="BH1830" i="4"/>
  <c r="BH1852" i="4" s="1"/>
  <c r="BG1830" i="4"/>
  <c r="BG1852" i="4" s="1"/>
  <c r="BF1830" i="4"/>
  <c r="BF1852" i="4" s="1"/>
  <c r="BE1830" i="4"/>
  <c r="BE1852" i="4" s="1"/>
  <c r="BD1830" i="4"/>
  <c r="BD1852" i="4" s="1"/>
  <c r="BC1830" i="4"/>
  <c r="BC1852" i="4" s="1"/>
  <c r="BB1830" i="4"/>
  <c r="BB1852" i="4" s="1"/>
  <c r="BA1830" i="4"/>
  <c r="BA1852" i="4" s="1"/>
  <c r="AZ1830" i="4"/>
  <c r="AZ1852" i="4" s="1"/>
  <c r="AY1830" i="4"/>
  <c r="AY1852" i="4" s="1"/>
  <c r="AX1830" i="4"/>
  <c r="AX1852" i="4" s="1"/>
  <c r="AW1830" i="4"/>
  <c r="AW1852" i="4" s="1"/>
  <c r="AV1830" i="4"/>
  <c r="AV1852" i="4" s="1"/>
  <c r="AU1830" i="4"/>
  <c r="AU1852" i="4" s="1"/>
  <c r="AT1830" i="4"/>
  <c r="AT1852" i="4" s="1"/>
  <c r="AS1830" i="4"/>
  <c r="AS1852" i="4" s="1"/>
  <c r="AR1830" i="4"/>
  <c r="AR1852" i="4" s="1"/>
  <c r="AQ1830" i="4"/>
  <c r="AQ1852" i="4" s="1"/>
  <c r="AP1830" i="4"/>
  <c r="AP1852" i="4" s="1"/>
  <c r="BL1829" i="4"/>
  <c r="BL1851" i="4" s="1"/>
  <c r="BK1829" i="4"/>
  <c r="BK1851" i="4" s="1"/>
  <c r="BJ1829" i="4"/>
  <c r="BJ1851" i="4" s="1"/>
  <c r="BI1829" i="4"/>
  <c r="BI1851" i="4" s="1"/>
  <c r="BH1829" i="4"/>
  <c r="BH1851" i="4" s="1"/>
  <c r="BG1829" i="4"/>
  <c r="BG1851" i="4" s="1"/>
  <c r="BF1829" i="4"/>
  <c r="BF1851" i="4" s="1"/>
  <c r="BE1829" i="4"/>
  <c r="BE1851" i="4" s="1"/>
  <c r="BD1829" i="4"/>
  <c r="BD1851" i="4" s="1"/>
  <c r="BC1829" i="4"/>
  <c r="BC1851" i="4" s="1"/>
  <c r="BB1829" i="4"/>
  <c r="BB1851" i="4" s="1"/>
  <c r="BA1829" i="4"/>
  <c r="BA1851" i="4" s="1"/>
  <c r="AZ1829" i="4"/>
  <c r="AZ1851" i="4" s="1"/>
  <c r="AY1829" i="4"/>
  <c r="AY1851" i="4" s="1"/>
  <c r="AX1829" i="4"/>
  <c r="AX1851" i="4" s="1"/>
  <c r="AW1829" i="4"/>
  <c r="AW1851" i="4" s="1"/>
  <c r="AV1829" i="4"/>
  <c r="AV1851" i="4" s="1"/>
  <c r="AU1829" i="4"/>
  <c r="AU1851" i="4" s="1"/>
  <c r="AT1829" i="4"/>
  <c r="AT1851" i="4" s="1"/>
  <c r="AS1829" i="4"/>
  <c r="AS1851" i="4" s="1"/>
  <c r="AR1829" i="4"/>
  <c r="AR1851" i="4" s="1"/>
  <c r="AQ1829" i="4"/>
  <c r="AQ1851" i="4" s="1"/>
  <c r="AP1829" i="4"/>
  <c r="AP1851" i="4" s="1"/>
  <c r="BL1828" i="4"/>
  <c r="BL1850" i="4" s="1"/>
  <c r="BK1828" i="4"/>
  <c r="BK1850" i="4" s="1"/>
  <c r="BJ1828" i="4"/>
  <c r="BJ1850" i="4" s="1"/>
  <c r="BI1828" i="4"/>
  <c r="BI1850" i="4" s="1"/>
  <c r="BH1828" i="4"/>
  <c r="BH1850" i="4" s="1"/>
  <c r="BG1828" i="4"/>
  <c r="BG1850" i="4" s="1"/>
  <c r="BF1828" i="4"/>
  <c r="BF1850" i="4" s="1"/>
  <c r="BE1828" i="4"/>
  <c r="BE1850" i="4" s="1"/>
  <c r="BD1828" i="4"/>
  <c r="BD1850" i="4" s="1"/>
  <c r="BC1828" i="4"/>
  <c r="BC1850" i="4" s="1"/>
  <c r="BB1828" i="4"/>
  <c r="BB1850" i="4" s="1"/>
  <c r="BA1828" i="4"/>
  <c r="BA1850" i="4" s="1"/>
  <c r="AZ1828" i="4"/>
  <c r="AZ1850" i="4" s="1"/>
  <c r="AY1828" i="4"/>
  <c r="AY1850" i="4" s="1"/>
  <c r="AX1828" i="4"/>
  <c r="AX1850" i="4" s="1"/>
  <c r="AW1828" i="4"/>
  <c r="AW1850" i="4" s="1"/>
  <c r="AV1828" i="4"/>
  <c r="AV1850" i="4" s="1"/>
  <c r="AU1828" i="4"/>
  <c r="AU1850" i="4" s="1"/>
  <c r="AT1828" i="4"/>
  <c r="AT1850" i="4" s="1"/>
  <c r="AS1828" i="4"/>
  <c r="AS1850" i="4" s="1"/>
  <c r="AR1828" i="4"/>
  <c r="AR1850" i="4" s="1"/>
  <c r="AQ1828" i="4"/>
  <c r="AQ1850" i="4" s="1"/>
  <c r="AP1828" i="4"/>
  <c r="AP1850" i="4" s="1"/>
  <c r="AY1766" i="4"/>
  <c r="AX1766" i="4"/>
  <c r="AW1766" i="4"/>
  <c r="AV1766" i="4"/>
  <c r="AU1766" i="4"/>
  <c r="AT1766" i="4"/>
  <c r="AS1766" i="4"/>
  <c r="AR1766" i="4"/>
  <c r="AQ1766" i="4"/>
  <c r="AP1766" i="4"/>
  <c r="AY1765" i="4"/>
  <c r="AX1765" i="4"/>
  <c r="AW1765" i="4"/>
  <c r="AV1765" i="4"/>
  <c r="AU1765" i="4"/>
  <c r="AT1765" i="4"/>
  <c r="AS1765" i="4"/>
  <c r="AR1765" i="4"/>
  <c r="AQ1765" i="4"/>
  <c r="AP1765" i="4"/>
  <c r="AY1764" i="4"/>
  <c r="AX1764" i="4"/>
  <c r="AW1764" i="4"/>
  <c r="AV1764" i="4"/>
  <c r="AU1764" i="4"/>
  <c r="AT1764" i="4"/>
  <c r="AS1764" i="4"/>
  <c r="AR1764" i="4"/>
  <c r="AQ1764" i="4"/>
  <c r="AP1764" i="4"/>
  <c r="S1866" i="4" l="1"/>
  <c r="AA1866" i="4"/>
  <c r="AI1866" i="4"/>
  <c r="AM1866" i="4"/>
  <c r="AF1866" i="4"/>
  <c r="I1866" i="4"/>
  <c r="U1866" i="4"/>
  <c r="AC1866" i="4"/>
  <c r="AK1866" i="4"/>
  <c r="Z1846" i="4"/>
  <c r="Z1851" i="4" s="1"/>
  <c r="AH1866" i="4"/>
  <c r="AN1846" i="4"/>
  <c r="AN1851" i="4" s="1"/>
  <c r="P1866" i="4"/>
  <c r="X1866" i="4"/>
  <c r="M1866" i="4"/>
  <c r="Z1866" i="4"/>
  <c r="AP1853" i="4"/>
  <c r="T1846" i="4"/>
  <c r="T1851" i="4" s="1"/>
  <c r="L1866" i="4"/>
  <c r="T1866" i="4"/>
  <c r="AB1866" i="4"/>
  <c r="AM1846" i="4"/>
  <c r="AM1851" i="4" s="1"/>
  <c r="H1866" i="4"/>
  <c r="AJ1866" i="4"/>
  <c r="N1866" i="4"/>
  <c r="R1866" i="4"/>
  <c r="V1866" i="4"/>
  <c r="AD1866" i="4"/>
  <c r="AL1866" i="4"/>
  <c r="Q1866" i="4"/>
  <c r="Y1866" i="4"/>
  <c r="AG1866" i="4"/>
  <c r="AH1846" i="4"/>
  <c r="AH1851" i="4" s="1"/>
  <c r="J1866" i="4"/>
  <c r="O1866" i="4"/>
  <c r="W1866" i="4"/>
  <c r="AE1866" i="4"/>
  <c r="W1846" i="4"/>
  <c r="W1851" i="4" s="1"/>
  <c r="AJ1846" i="4"/>
  <c r="AJ1851" i="4" s="1"/>
  <c r="AF1846" i="4"/>
  <c r="AF1851" i="4" s="1"/>
  <c r="AB1846" i="4"/>
  <c r="AB1851" i="4" s="1"/>
  <c r="X1846" i="4"/>
  <c r="X1851" i="4" s="1"/>
  <c r="P1846" i="4"/>
  <c r="P1851" i="4" s="1"/>
  <c r="H1846" i="4"/>
  <c r="H1851" i="4" s="1"/>
  <c r="AL1846" i="4"/>
  <c r="AL1851" i="4" s="1"/>
  <c r="AD1846" i="4"/>
  <c r="AD1851" i="4" s="1"/>
  <c r="V1846" i="4"/>
  <c r="V1851" i="4" s="1"/>
  <c r="R1846" i="4"/>
  <c r="R1851" i="4" s="1"/>
  <c r="N1846" i="4"/>
  <c r="N1851" i="4" s="1"/>
  <c r="J1846" i="4"/>
  <c r="J1851" i="4" s="1"/>
  <c r="AI1846" i="4"/>
  <c r="AI1851" i="4" s="1"/>
  <c r="AE1846" i="4"/>
  <c r="AE1851" i="4" s="1"/>
  <c r="AA1846" i="4"/>
  <c r="AA1851" i="4" s="1"/>
  <c r="S1846" i="4"/>
  <c r="S1851" i="4" s="1"/>
  <c r="O1846" i="4"/>
  <c r="O1851" i="4" s="1"/>
  <c r="K1846" i="4"/>
  <c r="K1851" i="4" s="1"/>
  <c r="AO1846" i="4"/>
  <c r="AO1851" i="4" s="1"/>
  <c r="AC1846" i="4"/>
  <c r="AC1851" i="4" s="1"/>
  <c r="Q1846" i="4"/>
  <c r="Q1851" i="4" s="1"/>
  <c r="I1846" i="4"/>
  <c r="I1851" i="4" s="1"/>
  <c r="AK1846" i="4"/>
  <c r="AK1851" i="4" s="1"/>
  <c r="U1846" i="4"/>
  <c r="U1851" i="4" s="1"/>
  <c r="AG1846" i="4"/>
  <c r="AG1851" i="4" s="1"/>
  <c r="Y1846" i="4"/>
  <c r="Y1851" i="4" s="1"/>
  <c r="M1846" i="4"/>
  <c r="M1851" i="4" s="1"/>
  <c r="H1840" i="4"/>
  <c r="H1850" i="4" s="1"/>
  <c r="I1840" i="4"/>
  <c r="I1850" i="4" s="1"/>
  <c r="M1840" i="4"/>
  <c r="M1850" i="4" s="1"/>
  <c r="Q1840" i="4"/>
  <c r="Q1850" i="4" s="1"/>
  <c r="U1840" i="4"/>
  <c r="U1850" i="4" s="1"/>
  <c r="Y1840" i="4"/>
  <c r="Y1850" i="4" s="1"/>
  <c r="AC1840" i="4"/>
  <c r="AC1850" i="4" s="1"/>
  <c r="AG1840" i="4"/>
  <c r="AG1850" i="4" s="1"/>
  <c r="AK1840" i="4"/>
  <c r="AK1850" i="4" s="1"/>
  <c r="AO1840" i="4"/>
  <c r="AO1850" i="4" s="1"/>
  <c r="J1840" i="4"/>
  <c r="J1850" i="4" s="1"/>
  <c r="N1840" i="4"/>
  <c r="N1850" i="4" s="1"/>
  <c r="R1840" i="4"/>
  <c r="R1850" i="4" s="1"/>
  <c r="V1840" i="4"/>
  <c r="V1850" i="4" s="1"/>
  <c r="Z1840" i="4"/>
  <c r="Z1850" i="4" s="1"/>
  <c r="AD1840" i="4"/>
  <c r="AD1850" i="4" s="1"/>
  <c r="AH1840" i="4"/>
  <c r="AH1850" i="4" s="1"/>
  <c r="AL1840" i="4"/>
  <c r="AL1850" i="4" s="1"/>
  <c r="K1840" i="4"/>
  <c r="K1850" i="4" s="1"/>
  <c r="O1840" i="4"/>
  <c r="O1850" i="4" s="1"/>
  <c r="S1840" i="4"/>
  <c r="S1850" i="4" s="1"/>
  <c r="W1840" i="4"/>
  <c r="W1850" i="4" s="1"/>
  <c r="AA1840" i="4"/>
  <c r="AA1850" i="4" s="1"/>
  <c r="AE1840" i="4"/>
  <c r="AE1850" i="4" s="1"/>
  <c r="AI1840" i="4"/>
  <c r="AI1850" i="4" s="1"/>
  <c r="AM1840" i="4"/>
  <c r="AM1850" i="4" s="1"/>
  <c r="L1840" i="4"/>
  <c r="L1850" i="4" s="1"/>
  <c r="P1840" i="4"/>
  <c r="P1850" i="4" s="1"/>
  <c r="T1840" i="4"/>
  <c r="T1850" i="4" s="1"/>
  <c r="X1840" i="4"/>
  <c r="X1850" i="4" s="1"/>
  <c r="AB1840" i="4"/>
  <c r="AB1850" i="4" s="1"/>
  <c r="AF1840" i="4"/>
  <c r="AF1850" i="4" s="1"/>
  <c r="AJ1840" i="4"/>
  <c r="AJ1850" i="4" s="1"/>
  <c r="AN1840" i="4"/>
  <c r="AN1850" i="4" s="1"/>
  <c r="BL1734" i="4"/>
  <c r="BK1734" i="4"/>
  <c r="BJ1734" i="4"/>
  <c r="BI1734" i="4"/>
  <c r="BH1734" i="4"/>
  <c r="BG1734" i="4"/>
  <c r="BF1734" i="4"/>
  <c r="BE1734" i="4"/>
  <c r="BD1734" i="4"/>
  <c r="BC1734" i="4"/>
  <c r="BB1734" i="4"/>
  <c r="BA1734" i="4"/>
  <c r="AZ1734" i="4"/>
  <c r="AY1734" i="4"/>
  <c r="AX1734" i="4"/>
  <c r="AW1734" i="4"/>
  <c r="AV1734" i="4"/>
  <c r="AU1734" i="4"/>
  <c r="AT1734" i="4"/>
  <c r="AS1734" i="4"/>
  <c r="AR1734" i="4"/>
  <c r="AQ1734" i="4"/>
  <c r="AP1734" i="4"/>
  <c r="BL1733" i="4"/>
  <c r="BK1733" i="4"/>
  <c r="BJ1733" i="4"/>
  <c r="BI1733" i="4"/>
  <c r="BH1733" i="4"/>
  <c r="BG1733" i="4"/>
  <c r="BF1733" i="4"/>
  <c r="BE1733" i="4"/>
  <c r="BD1733" i="4"/>
  <c r="BC1733" i="4"/>
  <c r="BB1733" i="4"/>
  <c r="BA1733" i="4"/>
  <c r="AZ1733" i="4"/>
  <c r="AY1733" i="4"/>
  <c r="AX1733" i="4"/>
  <c r="AW1733" i="4"/>
  <c r="AV1733" i="4"/>
  <c r="AU1733" i="4"/>
  <c r="AT1733" i="4"/>
  <c r="AS1733" i="4"/>
  <c r="AR1733" i="4"/>
  <c r="AQ1733" i="4"/>
  <c r="AP1733" i="4"/>
  <c r="BL1732" i="4"/>
  <c r="BK1732" i="4"/>
  <c r="BJ1732" i="4"/>
  <c r="BI1732" i="4"/>
  <c r="BH1732" i="4"/>
  <c r="BG1732" i="4"/>
  <c r="BF1732" i="4"/>
  <c r="BE1732" i="4"/>
  <c r="BD1732" i="4"/>
  <c r="BC1732" i="4"/>
  <c r="BB1732" i="4"/>
  <c r="BA1732" i="4"/>
  <c r="AZ1732" i="4"/>
  <c r="AY1732" i="4"/>
  <c r="AX1732" i="4"/>
  <c r="AW1732" i="4"/>
  <c r="AV1732" i="4"/>
  <c r="AU1732" i="4"/>
  <c r="AT1732" i="4"/>
  <c r="AS1732" i="4"/>
  <c r="AR1732" i="4"/>
  <c r="AQ1732" i="4"/>
  <c r="AP1732" i="4"/>
  <c r="BL1702" i="4"/>
  <c r="BK1702" i="4"/>
  <c r="BJ1702" i="4"/>
  <c r="BI1702" i="4"/>
  <c r="BH1702" i="4"/>
  <c r="BG1702" i="4"/>
  <c r="BF1702" i="4"/>
  <c r="BE1702" i="4"/>
  <c r="BD1702" i="4"/>
  <c r="BC1702" i="4"/>
  <c r="BB1702" i="4"/>
  <c r="BA1702" i="4"/>
  <c r="AZ1702" i="4"/>
  <c r="AY1702" i="4"/>
  <c r="AX1702" i="4"/>
  <c r="AW1702" i="4"/>
  <c r="AV1702" i="4"/>
  <c r="AU1702" i="4"/>
  <c r="AT1702" i="4"/>
  <c r="AS1702" i="4"/>
  <c r="AR1702" i="4"/>
  <c r="AQ1702" i="4"/>
  <c r="AP1702" i="4"/>
  <c r="BL1701" i="4"/>
  <c r="BK1701" i="4"/>
  <c r="BJ1701" i="4"/>
  <c r="BI1701" i="4"/>
  <c r="BH1701" i="4"/>
  <c r="BG1701" i="4"/>
  <c r="BF1701" i="4"/>
  <c r="BE1701" i="4"/>
  <c r="BD1701" i="4"/>
  <c r="BC1701" i="4"/>
  <c r="BB1701" i="4"/>
  <c r="BA1701" i="4"/>
  <c r="AZ1701" i="4"/>
  <c r="AY1701" i="4"/>
  <c r="AX1701" i="4"/>
  <c r="AW1701" i="4"/>
  <c r="AV1701" i="4"/>
  <c r="AU1701" i="4"/>
  <c r="AT1701" i="4"/>
  <c r="AS1701" i="4"/>
  <c r="AR1701" i="4"/>
  <c r="AQ1701" i="4"/>
  <c r="AP1701" i="4"/>
  <c r="T1701" i="4"/>
  <c r="S1701" i="4"/>
  <c r="R1701" i="4"/>
  <c r="Q1701" i="4"/>
  <c r="P1701" i="4"/>
  <c r="O1701" i="4"/>
  <c r="N1701" i="4"/>
  <c r="M1701" i="4"/>
  <c r="L1701" i="4"/>
  <c r="K1701" i="4"/>
  <c r="J1701" i="4"/>
  <c r="I1701" i="4"/>
  <c r="H1701" i="4"/>
  <c r="BL1700" i="4"/>
  <c r="BK1700" i="4"/>
  <c r="BJ1700" i="4"/>
  <c r="BI1700" i="4"/>
  <c r="BH1700" i="4"/>
  <c r="BG1700" i="4"/>
  <c r="BF1700" i="4"/>
  <c r="BE1700" i="4"/>
  <c r="BD1700" i="4"/>
  <c r="BC1700" i="4"/>
  <c r="BB1700" i="4"/>
  <c r="BA1700" i="4"/>
  <c r="AZ1700" i="4"/>
  <c r="AY1700" i="4"/>
  <c r="AX1700" i="4"/>
  <c r="AW1700" i="4"/>
  <c r="AV1700" i="4"/>
  <c r="AU1700" i="4"/>
  <c r="AT1700" i="4"/>
  <c r="AS1700" i="4"/>
  <c r="AR1700" i="4"/>
  <c r="AQ1700" i="4"/>
  <c r="AP1700" i="4"/>
  <c r="T1700" i="4"/>
  <c r="S1700" i="4"/>
  <c r="R1700" i="4"/>
  <c r="Q1700" i="4"/>
  <c r="P1700" i="4"/>
  <c r="O1700" i="4"/>
  <c r="N1700" i="4"/>
  <c r="M1700" i="4"/>
  <c r="L1700" i="4"/>
  <c r="K1700" i="4"/>
  <c r="J1700" i="4"/>
  <c r="I1700" i="4"/>
  <c r="H1700" i="4"/>
  <c r="BL1670" i="4"/>
  <c r="BK1670" i="4"/>
  <c r="BJ1670" i="4"/>
  <c r="BI1670" i="4"/>
  <c r="BH1670" i="4"/>
  <c r="BG1670" i="4"/>
  <c r="BF1670" i="4"/>
  <c r="BE1670" i="4"/>
  <c r="BD1670" i="4"/>
  <c r="BC1670" i="4"/>
  <c r="BB1670" i="4"/>
  <c r="BA1670" i="4"/>
  <c r="AZ1670" i="4"/>
  <c r="AY1670" i="4"/>
  <c r="AX1670" i="4"/>
  <c r="AW1670" i="4"/>
  <c r="AV1670" i="4"/>
  <c r="AU1670" i="4"/>
  <c r="AT1670" i="4"/>
  <c r="AS1670" i="4"/>
  <c r="AR1670" i="4"/>
  <c r="AQ1670" i="4"/>
  <c r="AP1670" i="4"/>
  <c r="BL1669" i="4"/>
  <c r="BK1669" i="4"/>
  <c r="BJ1669" i="4"/>
  <c r="BI1669" i="4"/>
  <c r="BH1669" i="4"/>
  <c r="BG1669" i="4"/>
  <c r="BF1669" i="4"/>
  <c r="BE1669" i="4"/>
  <c r="BD1669" i="4"/>
  <c r="BC1669" i="4"/>
  <c r="BB1669" i="4"/>
  <c r="BA1669" i="4"/>
  <c r="AZ1669" i="4"/>
  <c r="AY1669" i="4"/>
  <c r="AX1669" i="4"/>
  <c r="AW1669" i="4"/>
  <c r="AV1669" i="4"/>
  <c r="AU1669" i="4"/>
  <c r="AT1669" i="4"/>
  <c r="AS1669" i="4"/>
  <c r="AR1669" i="4"/>
  <c r="AQ1669" i="4"/>
  <c r="AP1669" i="4"/>
  <c r="X1669" i="4"/>
  <c r="W1669" i="4"/>
  <c r="V1669" i="4"/>
  <c r="U1669" i="4"/>
  <c r="T1669" i="4"/>
  <c r="S1669" i="4"/>
  <c r="R1669" i="4"/>
  <c r="Q1669" i="4"/>
  <c r="P1669" i="4"/>
  <c r="O1669" i="4"/>
  <c r="N1669" i="4"/>
  <c r="M1669" i="4"/>
  <c r="L1669" i="4"/>
  <c r="K1669" i="4"/>
  <c r="J1669" i="4"/>
  <c r="I1669" i="4"/>
  <c r="H1669" i="4"/>
  <c r="BL1668" i="4"/>
  <c r="BK1668" i="4"/>
  <c r="BJ1668" i="4"/>
  <c r="BI1668" i="4"/>
  <c r="BH1668" i="4"/>
  <c r="BG1668" i="4"/>
  <c r="BF1668" i="4"/>
  <c r="BE1668" i="4"/>
  <c r="BD1668" i="4"/>
  <c r="BC1668" i="4"/>
  <c r="BB1668" i="4"/>
  <c r="BA1668" i="4"/>
  <c r="AZ1668" i="4"/>
  <c r="AY1668" i="4"/>
  <c r="AX1668" i="4"/>
  <c r="AW1668" i="4"/>
  <c r="AV1668" i="4"/>
  <c r="AU1668" i="4"/>
  <c r="AT1668" i="4"/>
  <c r="AS1668" i="4"/>
  <c r="AR1668" i="4"/>
  <c r="AQ1668" i="4"/>
  <c r="AP1668" i="4"/>
  <c r="X1668" i="4"/>
  <c r="W1668" i="4"/>
  <c r="V1668" i="4"/>
  <c r="U1668" i="4"/>
  <c r="T1668" i="4"/>
  <c r="S1668" i="4"/>
  <c r="R1668" i="4"/>
  <c r="Q1668" i="4"/>
  <c r="P1668" i="4"/>
  <c r="O1668" i="4"/>
  <c r="N1668" i="4"/>
  <c r="M1668" i="4"/>
  <c r="L1668" i="4"/>
  <c r="K1668" i="4"/>
  <c r="J1668" i="4"/>
  <c r="I1668" i="4"/>
  <c r="H1668" i="4"/>
  <c r="AK1288" i="1"/>
  <c r="BL1638" i="4"/>
  <c r="BK1638" i="4"/>
  <c r="BJ1638" i="4"/>
  <c r="BI1638" i="4"/>
  <c r="BH1638" i="4"/>
  <c r="BG1638" i="4"/>
  <c r="BF1638" i="4"/>
  <c r="BE1638" i="4"/>
  <c r="BD1638" i="4"/>
  <c r="BC1638" i="4"/>
  <c r="BB1638" i="4"/>
  <c r="BA1638" i="4"/>
  <c r="AZ1638" i="4"/>
  <c r="AY1638" i="4"/>
  <c r="AX1638" i="4"/>
  <c r="AW1638" i="4"/>
  <c r="AV1638" i="4"/>
  <c r="AU1638" i="4"/>
  <c r="AT1638" i="4"/>
  <c r="AS1638" i="4"/>
  <c r="AR1638" i="4"/>
  <c r="AQ1638" i="4"/>
  <c r="AP1638" i="4"/>
  <c r="BL1637" i="4"/>
  <c r="BK1637" i="4"/>
  <c r="BJ1637" i="4"/>
  <c r="BI1637" i="4"/>
  <c r="BH1637" i="4"/>
  <c r="BG1637" i="4"/>
  <c r="BF1637" i="4"/>
  <c r="BE1637" i="4"/>
  <c r="BD1637" i="4"/>
  <c r="BC1637" i="4"/>
  <c r="BB1637" i="4"/>
  <c r="BA1637" i="4"/>
  <c r="AZ1637" i="4"/>
  <c r="AY1637" i="4"/>
  <c r="AX1637" i="4"/>
  <c r="AW1637" i="4"/>
  <c r="AV1637" i="4"/>
  <c r="AU1637" i="4"/>
  <c r="AT1637" i="4"/>
  <c r="AS1637" i="4"/>
  <c r="AR1637" i="4"/>
  <c r="AQ1637" i="4"/>
  <c r="AP1637" i="4"/>
  <c r="H1637" i="4"/>
  <c r="BL1636" i="4"/>
  <c r="BK1636" i="4"/>
  <c r="BJ1636" i="4"/>
  <c r="BI1636" i="4"/>
  <c r="BH1636" i="4"/>
  <c r="BG1636" i="4"/>
  <c r="BF1636" i="4"/>
  <c r="BE1636" i="4"/>
  <c r="BD1636" i="4"/>
  <c r="BC1636" i="4"/>
  <c r="BB1636" i="4"/>
  <c r="BA1636" i="4"/>
  <c r="AZ1636" i="4"/>
  <c r="AY1636" i="4"/>
  <c r="AX1636" i="4"/>
  <c r="AW1636" i="4"/>
  <c r="AV1636" i="4"/>
  <c r="AU1636" i="4"/>
  <c r="AT1636" i="4"/>
  <c r="AS1636" i="4"/>
  <c r="AR1636" i="4"/>
  <c r="AQ1636" i="4"/>
  <c r="AP1636" i="4"/>
  <c r="H1636" i="4"/>
  <c r="BL1606" i="4"/>
  <c r="BK1606" i="4"/>
  <c r="BJ1606" i="4"/>
  <c r="BI1606" i="4"/>
  <c r="BH1606" i="4"/>
  <c r="BG1606" i="4"/>
  <c r="BF1606" i="4"/>
  <c r="BE1606" i="4"/>
  <c r="BD1606" i="4"/>
  <c r="BC1606" i="4"/>
  <c r="BB1606" i="4"/>
  <c r="BA1606" i="4"/>
  <c r="AZ1606" i="4"/>
  <c r="AY1606" i="4"/>
  <c r="AX1606" i="4"/>
  <c r="AW1606" i="4"/>
  <c r="AV1606" i="4"/>
  <c r="AU1606" i="4"/>
  <c r="AT1606" i="4"/>
  <c r="AS1606" i="4"/>
  <c r="AR1606" i="4"/>
  <c r="AQ1606" i="4"/>
  <c r="AP1606" i="4"/>
  <c r="BL1605" i="4"/>
  <c r="BK1605" i="4"/>
  <c r="BJ1605" i="4"/>
  <c r="BI1605" i="4"/>
  <c r="BH1605" i="4"/>
  <c r="BG1605" i="4"/>
  <c r="BF1605" i="4"/>
  <c r="BE1605" i="4"/>
  <c r="BD1605" i="4"/>
  <c r="BC1605" i="4"/>
  <c r="BB1605" i="4"/>
  <c r="BA1605" i="4"/>
  <c r="AZ1605" i="4"/>
  <c r="AY1605" i="4"/>
  <c r="AX1605" i="4"/>
  <c r="AW1605" i="4"/>
  <c r="AV1605" i="4"/>
  <c r="AU1605" i="4"/>
  <c r="AT1605" i="4"/>
  <c r="AS1605" i="4"/>
  <c r="AR1605" i="4"/>
  <c r="AQ1605" i="4"/>
  <c r="AP1605" i="4"/>
  <c r="H1605" i="4"/>
  <c r="BL1604" i="4"/>
  <c r="BK1604" i="4"/>
  <c r="BJ1604" i="4"/>
  <c r="BI1604" i="4"/>
  <c r="BH1604" i="4"/>
  <c r="BG1604" i="4"/>
  <c r="BF1604" i="4"/>
  <c r="BE1604" i="4"/>
  <c r="BD1604" i="4"/>
  <c r="BC1604" i="4"/>
  <c r="BB1604" i="4"/>
  <c r="BA1604" i="4"/>
  <c r="AZ1604" i="4"/>
  <c r="AY1604" i="4"/>
  <c r="AX1604" i="4"/>
  <c r="AW1604" i="4"/>
  <c r="AV1604" i="4"/>
  <c r="AU1604" i="4"/>
  <c r="AT1604" i="4"/>
  <c r="AS1604" i="4"/>
  <c r="AR1604" i="4"/>
  <c r="AQ1604" i="4"/>
  <c r="AP1604" i="4"/>
  <c r="H1604" i="4"/>
  <c r="BL1574" i="4"/>
  <c r="BK1574" i="4"/>
  <c r="BJ1574" i="4"/>
  <c r="BI1574" i="4"/>
  <c r="BH1574" i="4"/>
  <c r="BG1574" i="4"/>
  <c r="BF1574" i="4"/>
  <c r="BE1574" i="4"/>
  <c r="BD1574" i="4"/>
  <c r="BC1574" i="4"/>
  <c r="BB1574" i="4"/>
  <c r="BA1574" i="4"/>
  <c r="AZ1574" i="4"/>
  <c r="AY1574" i="4"/>
  <c r="AX1574" i="4"/>
  <c r="AW1574" i="4"/>
  <c r="AV1574" i="4"/>
  <c r="AU1574" i="4"/>
  <c r="AT1574" i="4"/>
  <c r="AS1574" i="4"/>
  <c r="AR1574" i="4"/>
  <c r="AQ1574" i="4"/>
  <c r="AP1574" i="4"/>
  <c r="BL1573" i="4"/>
  <c r="BK1573" i="4"/>
  <c r="BJ1573" i="4"/>
  <c r="BI1573" i="4"/>
  <c r="BH1573" i="4"/>
  <c r="BG1573" i="4"/>
  <c r="BF1573" i="4"/>
  <c r="BE1573" i="4"/>
  <c r="BD1573" i="4"/>
  <c r="BC1573" i="4"/>
  <c r="BB1573" i="4"/>
  <c r="BA1573" i="4"/>
  <c r="AZ1573" i="4"/>
  <c r="AY1573" i="4"/>
  <c r="AX1573" i="4"/>
  <c r="AW1573" i="4"/>
  <c r="AV1573" i="4"/>
  <c r="AU1573" i="4"/>
  <c r="AT1573" i="4"/>
  <c r="AS1573" i="4"/>
  <c r="AR1573" i="4"/>
  <c r="AQ1573" i="4"/>
  <c r="AP1573" i="4"/>
  <c r="H1573" i="4"/>
  <c r="BL1572" i="4"/>
  <c r="BK1572" i="4"/>
  <c r="BJ1572" i="4"/>
  <c r="BI1572" i="4"/>
  <c r="BH1572" i="4"/>
  <c r="BG1572" i="4"/>
  <c r="BF1572" i="4"/>
  <c r="BE1572" i="4"/>
  <c r="BD1572" i="4"/>
  <c r="BC1572" i="4"/>
  <c r="BB1572" i="4"/>
  <c r="BA1572" i="4"/>
  <c r="AZ1572" i="4"/>
  <c r="AY1572" i="4"/>
  <c r="AX1572" i="4"/>
  <c r="AW1572" i="4"/>
  <c r="AV1572" i="4"/>
  <c r="AU1572" i="4"/>
  <c r="AT1572" i="4"/>
  <c r="AS1572" i="4"/>
  <c r="AR1572" i="4"/>
  <c r="AQ1572" i="4"/>
  <c r="AP1572" i="4"/>
  <c r="H1572" i="4"/>
  <c r="BL1542" i="4" l="1"/>
  <c r="BK1542" i="4"/>
  <c r="BJ1542" i="4"/>
  <c r="BI1542" i="4"/>
  <c r="BH1542" i="4"/>
  <c r="BG1542" i="4"/>
  <c r="BF1542" i="4"/>
  <c r="BE1542" i="4"/>
  <c r="BD1542" i="4"/>
  <c r="BC1542" i="4"/>
  <c r="BB1542" i="4"/>
  <c r="BA1542" i="4"/>
  <c r="AZ1542" i="4"/>
  <c r="AY1542" i="4"/>
  <c r="AX1542" i="4"/>
  <c r="AW1542" i="4"/>
  <c r="AV1542" i="4"/>
  <c r="AU1542" i="4"/>
  <c r="AT1542" i="4"/>
  <c r="AS1542" i="4"/>
  <c r="AR1542" i="4"/>
  <c r="AQ1542" i="4"/>
  <c r="AP1542" i="4"/>
  <c r="BL1541" i="4"/>
  <c r="BK1541" i="4"/>
  <c r="BJ1541" i="4"/>
  <c r="BI1541" i="4"/>
  <c r="BH1541" i="4"/>
  <c r="BG1541" i="4"/>
  <c r="BF1541" i="4"/>
  <c r="BE1541" i="4"/>
  <c r="BD1541" i="4"/>
  <c r="BC1541" i="4"/>
  <c r="BB1541" i="4"/>
  <c r="BA1541" i="4"/>
  <c r="AZ1541" i="4"/>
  <c r="AY1541" i="4"/>
  <c r="AX1541" i="4"/>
  <c r="AW1541" i="4"/>
  <c r="AV1541" i="4"/>
  <c r="AU1541" i="4"/>
  <c r="AT1541" i="4"/>
  <c r="AS1541" i="4"/>
  <c r="AR1541" i="4"/>
  <c r="AQ1541" i="4"/>
  <c r="AP1541" i="4"/>
  <c r="H1541" i="4"/>
  <c r="BL1540" i="4"/>
  <c r="BK1540" i="4"/>
  <c r="BJ1540" i="4"/>
  <c r="BI1540" i="4"/>
  <c r="BH1540" i="4"/>
  <c r="BG1540" i="4"/>
  <c r="BF1540" i="4"/>
  <c r="BE1540" i="4"/>
  <c r="BD1540" i="4"/>
  <c r="BC1540" i="4"/>
  <c r="BB1540" i="4"/>
  <c r="BA1540" i="4"/>
  <c r="AZ1540" i="4"/>
  <c r="AY1540" i="4"/>
  <c r="AX1540" i="4"/>
  <c r="AW1540" i="4"/>
  <c r="AV1540" i="4"/>
  <c r="AU1540" i="4"/>
  <c r="AT1540" i="4"/>
  <c r="AS1540" i="4"/>
  <c r="AR1540" i="4"/>
  <c r="AQ1540" i="4"/>
  <c r="AP1540" i="4"/>
  <c r="H1540" i="4"/>
  <c r="BL1510" i="4"/>
  <c r="BK1510" i="4"/>
  <c r="BJ1510" i="4"/>
  <c r="BI1510" i="4"/>
  <c r="BH1510" i="4"/>
  <c r="BG1510" i="4"/>
  <c r="BF1510" i="4"/>
  <c r="BE1510" i="4"/>
  <c r="BD1510" i="4"/>
  <c r="BC1510" i="4"/>
  <c r="BB1510" i="4"/>
  <c r="BA1510" i="4"/>
  <c r="AZ1510" i="4"/>
  <c r="AY1510" i="4"/>
  <c r="AX1510" i="4"/>
  <c r="AW1510" i="4"/>
  <c r="AV1510" i="4"/>
  <c r="AU1510" i="4"/>
  <c r="AT1510" i="4"/>
  <c r="AS1510" i="4"/>
  <c r="AR1510" i="4"/>
  <c r="AQ1510" i="4"/>
  <c r="AP1510" i="4"/>
  <c r="BL1509" i="4"/>
  <c r="BK1509" i="4"/>
  <c r="BJ1509" i="4"/>
  <c r="BI1509" i="4"/>
  <c r="BH1509" i="4"/>
  <c r="BG1509" i="4"/>
  <c r="BF1509" i="4"/>
  <c r="BE1509" i="4"/>
  <c r="BD1509" i="4"/>
  <c r="BC1509" i="4"/>
  <c r="BB1509" i="4"/>
  <c r="BA1509" i="4"/>
  <c r="AZ1509" i="4"/>
  <c r="AY1509" i="4"/>
  <c r="AX1509" i="4"/>
  <c r="AW1509" i="4"/>
  <c r="AV1509" i="4"/>
  <c r="AU1509" i="4"/>
  <c r="AT1509" i="4"/>
  <c r="AS1509" i="4"/>
  <c r="AR1509" i="4"/>
  <c r="AQ1509" i="4"/>
  <c r="AP1509" i="4"/>
  <c r="U1509" i="4"/>
  <c r="T1509" i="4"/>
  <c r="S1509" i="4"/>
  <c r="R1509" i="4"/>
  <c r="Q1509" i="4"/>
  <c r="P1509" i="4"/>
  <c r="O1509" i="4"/>
  <c r="N1509" i="4"/>
  <c r="M1509" i="4"/>
  <c r="L1509" i="4"/>
  <c r="K1509" i="4"/>
  <c r="J1509" i="4"/>
  <c r="I1509" i="4"/>
  <c r="H1509" i="4"/>
  <c r="BL1508" i="4"/>
  <c r="BK1508" i="4"/>
  <c r="BJ1508" i="4"/>
  <c r="BI1508" i="4"/>
  <c r="BH1508" i="4"/>
  <c r="BG1508" i="4"/>
  <c r="BF1508" i="4"/>
  <c r="BE1508" i="4"/>
  <c r="BD1508" i="4"/>
  <c r="BC1508" i="4"/>
  <c r="BB1508" i="4"/>
  <c r="BA1508" i="4"/>
  <c r="AZ1508" i="4"/>
  <c r="AY1508" i="4"/>
  <c r="AX1508" i="4"/>
  <c r="AW1508" i="4"/>
  <c r="AV1508" i="4"/>
  <c r="AU1508" i="4"/>
  <c r="AT1508" i="4"/>
  <c r="AS1508" i="4"/>
  <c r="AR1508" i="4"/>
  <c r="AQ1508" i="4"/>
  <c r="AP1508" i="4"/>
  <c r="U1508" i="4"/>
  <c r="T1508" i="4"/>
  <c r="S1508" i="4"/>
  <c r="R1508" i="4"/>
  <c r="Q1508" i="4"/>
  <c r="P1508" i="4"/>
  <c r="O1508" i="4"/>
  <c r="N1508" i="4"/>
  <c r="M1508" i="4"/>
  <c r="L1508" i="4"/>
  <c r="K1508" i="4"/>
  <c r="J1508" i="4"/>
  <c r="I1508" i="4"/>
  <c r="H1508" i="4"/>
  <c r="BL1446" i="4" l="1"/>
  <c r="BK1446" i="4"/>
  <c r="BJ1446" i="4"/>
  <c r="BI1446" i="4"/>
  <c r="BH1446" i="4"/>
  <c r="BG1446" i="4"/>
  <c r="BF1446" i="4"/>
  <c r="BE1446" i="4"/>
  <c r="BD1446" i="4"/>
  <c r="BC1446" i="4"/>
  <c r="BB1446" i="4"/>
  <c r="BA1446" i="4"/>
  <c r="AZ1446" i="4"/>
  <c r="AY1446" i="4"/>
  <c r="AX1446" i="4"/>
  <c r="AW1446" i="4"/>
  <c r="AV1446" i="4"/>
  <c r="AU1446" i="4"/>
  <c r="AT1446" i="4"/>
  <c r="AS1446" i="4"/>
  <c r="AR1446" i="4"/>
  <c r="AQ1446" i="4"/>
  <c r="AP1446" i="4"/>
  <c r="BL1445" i="4"/>
  <c r="BK1445" i="4"/>
  <c r="BJ1445" i="4"/>
  <c r="BI1445" i="4"/>
  <c r="BH1445" i="4"/>
  <c r="BG1445" i="4"/>
  <c r="BF1445" i="4"/>
  <c r="BE1445" i="4"/>
  <c r="BD1445" i="4"/>
  <c r="BC1445" i="4"/>
  <c r="BB1445" i="4"/>
  <c r="BA1445" i="4"/>
  <c r="AZ1445" i="4"/>
  <c r="AY1445" i="4"/>
  <c r="AX1445" i="4"/>
  <c r="AW1445" i="4"/>
  <c r="AV1445" i="4"/>
  <c r="AU1445" i="4"/>
  <c r="AT1445" i="4"/>
  <c r="AS1445" i="4"/>
  <c r="AR1445" i="4"/>
  <c r="AQ1445" i="4"/>
  <c r="AP1445" i="4"/>
  <c r="BL1444" i="4"/>
  <c r="BK1444" i="4"/>
  <c r="BJ1444" i="4"/>
  <c r="BI1444" i="4"/>
  <c r="BH1444" i="4"/>
  <c r="BG1444" i="4"/>
  <c r="BF1444" i="4"/>
  <c r="BE1444" i="4"/>
  <c r="BD1444" i="4"/>
  <c r="BC1444" i="4"/>
  <c r="BB1444" i="4"/>
  <c r="BA1444" i="4"/>
  <c r="AZ1444" i="4"/>
  <c r="AY1444" i="4"/>
  <c r="AX1444" i="4"/>
  <c r="AW1444" i="4"/>
  <c r="AV1444" i="4"/>
  <c r="AU1444" i="4"/>
  <c r="AT1444" i="4"/>
  <c r="AS1444" i="4"/>
  <c r="AR1444" i="4"/>
  <c r="AQ1444" i="4"/>
  <c r="AP1444" i="4"/>
  <c r="AY1414" i="4"/>
  <c r="AX1414" i="4"/>
  <c r="AW1414" i="4"/>
  <c r="AV1414" i="4"/>
  <c r="AU1414" i="4"/>
  <c r="AT1414" i="4"/>
  <c r="AS1414" i="4"/>
  <c r="AR1414" i="4"/>
  <c r="AQ1414" i="4"/>
  <c r="AP1414" i="4"/>
  <c r="BL1413" i="4"/>
  <c r="BK1413" i="4"/>
  <c r="BJ1413" i="4"/>
  <c r="BI1413" i="4"/>
  <c r="BH1413" i="4"/>
  <c r="BG1413" i="4"/>
  <c r="BF1413" i="4"/>
  <c r="BE1413" i="4"/>
  <c r="BD1413" i="4"/>
  <c r="BC1413" i="4"/>
  <c r="BB1413" i="4"/>
  <c r="BA1413" i="4"/>
  <c r="AZ1413" i="4"/>
  <c r="AY1413" i="4"/>
  <c r="AX1413" i="4"/>
  <c r="AW1413" i="4"/>
  <c r="AV1413" i="4"/>
  <c r="AU1413" i="4"/>
  <c r="AT1413" i="4"/>
  <c r="AS1413" i="4"/>
  <c r="AR1413" i="4"/>
  <c r="AQ1413" i="4"/>
  <c r="AP1413" i="4"/>
  <c r="BL1412" i="4"/>
  <c r="BK1412" i="4"/>
  <c r="BJ1412" i="4"/>
  <c r="BI1412" i="4"/>
  <c r="BH1412" i="4"/>
  <c r="BG1412" i="4"/>
  <c r="BF1412" i="4"/>
  <c r="BE1412" i="4"/>
  <c r="BD1412" i="4"/>
  <c r="BC1412" i="4"/>
  <c r="BB1412" i="4"/>
  <c r="BA1412" i="4"/>
  <c r="AZ1412" i="4"/>
  <c r="AY1412" i="4"/>
  <c r="AX1412" i="4"/>
  <c r="AW1412" i="4"/>
  <c r="AV1412" i="4"/>
  <c r="AU1412" i="4"/>
  <c r="AT1412" i="4"/>
  <c r="AS1412" i="4"/>
  <c r="AR1412" i="4"/>
  <c r="AQ1412" i="4"/>
  <c r="AP1412" i="4"/>
  <c r="BL1382" i="4"/>
  <c r="BK1382" i="4"/>
  <c r="BJ1382" i="4"/>
  <c r="BI1382" i="4"/>
  <c r="BH1382" i="4"/>
  <c r="BG1382" i="4"/>
  <c r="BF1382" i="4"/>
  <c r="BE1382" i="4"/>
  <c r="BD1382" i="4"/>
  <c r="BC1382" i="4"/>
  <c r="BB1382" i="4"/>
  <c r="BA1382" i="4"/>
  <c r="AZ1382" i="4"/>
  <c r="AY1382" i="4"/>
  <c r="AX1382" i="4"/>
  <c r="AW1382" i="4"/>
  <c r="AV1382" i="4"/>
  <c r="AU1382" i="4"/>
  <c r="AT1382" i="4"/>
  <c r="AS1382" i="4"/>
  <c r="AR1382" i="4"/>
  <c r="AQ1382" i="4"/>
  <c r="AP1382" i="4"/>
  <c r="BL1381" i="4"/>
  <c r="BK1381" i="4"/>
  <c r="BJ1381" i="4"/>
  <c r="BI1381" i="4"/>
  <c r="BH1381" i="4"/>
  <c r="BG1381" i="4"/>
  <c r="BF1381" i="4"/>
  <c r="BE1381" i="4"/>
  <c r="BD1381" i="4"/>
  <c r="BC1381" i="4"/>
  <c r="BB1381" i="4"/>
  <c r="BA1381" i="4"/>
  <c r="AZ1381" i="4"/>
  <c r="AY1381" i="4"/>
  <c r="AX1381" i="4"/>
  <c r="AW1381" i="4"/>
  <c r="AV1381" i="4"/>
  <c r="AU1381" i="4"/>
  <c r="AT1381" i="4"/>
  <c r="AS1381" i="4"/>
  <c r="AR1381" i="4"/>
  <c r="AQ1381" i="4"/>
  <c r="AP1381" i="4"/>
  <c r="BL1380" i="4"/>
  <c r="BK1380" i="4"/>
  <c r="BJ1380" i="4"/>
  <c r="BI1380" i="4"/>
  <c r="BH1380" i="4"/>
  <c r="BG1380" i="4"/>
  <c r="BF1380" i="4"/>
  <c r="BE1380" i="4"/>
  <c r="BD1380" i="4"/>
  <c r="BC1380" i="4"/>
  <c r="BB1380" i="4"/>
  <c r="BA1380" i="4"/>
  <c r="AZ1380" i="4"/>
  <c r="AY1380" i="4"/>
  <c r="AX1380" i="4"/>
  <c r="AW1380" i="4"/>
  <c r="AV1380" i="4"/>
  <c r="AU1380" i="4"/>
  <c r="AT1380" i="4"/>
  <c r="AS1380" i="4"/>
  <c r="AR1380" i="4"/>
  <c r="AQ1380" i="4"/>
  <c r="AP1380" i="4"/>
  <c r="H1332" i="4"/>
  <c r="H1331" i="4"/>
  <c r="BL1328" i="4"/>
  <c r="BK1328" i="4"/>
  <c r="BJ1328" i="4"/>
  <c r="BI1328" i="4"/>
  <c r="BH1328" i="4"/>
  <c r="BG1328" i="4"/>
  <c r="BF1328" i="4"/>
  <c r="BE1328" i="4"/>
  <c r="BD1328" i="4"/>
  <c r="BC1328" i="4"/>
  <c r="BB1328" i="4"/>
  <c r="BA1328" i="4"/>
  <c r="AZ1328" i="4"/>
  <c r="AY1328" i="4"/>
  <c r="AX1328" i="4"/>
  <c r="AW1328" i="4"/>
  <c r="AV1328" i="4"/>
  <c r="AU1328" i="4"/>
  <c r="AT1328" i="4"/>
  <c r="AS1328" i="4"/>
  <c r="AR1328" i="4"/>
  <c r="AQ1328" i="4"/>
  <c r="AP1328" i="4"/>
  <c r="X1328" i="4"/>
  <c r="W1328" i="4"/>
  <c r="V1328" i="4"/>
  <c r="U1328" i="4"/>
  <c r="T1328" i="4"/>
  <c r="S1328" i="4"/>
  <c r="R1328" i="4"/>
  <c r="Q1328" i="4"/>
  <c r="P1328" i="4"/>
  <c r="O1328" i="4"/>
  <c r="N1328" i="4"/>
  <c r="M1328" i="4"/>
  <c r="L1328" i="4"/>
  <c r="K1328" i="4"/>
  <c r="J1328" i="4"/>
  <c r="I1328" i="4"/>
  <c r="H1328" i="4"/>
  <c r="BL1327" i="4"/>
  <c r="BK1327" i="4"/>
  <c r="BJ1327" i="4"/>
  <c r="BI1327" i="4"/>
  <c r="BH1327" i="4"/>
  <c r="BG1327" i="4"/>
  <c r="BF1327" i="4"/>
  <c r="BE1327" i="4"/>
  <c r="BD1327" i="4"/>
  <c r="BC1327" i="4"/>
  <c r="BB1327" i="4"/>
  <c r="BA1327" i="4"/>
  <c r="AZ1327" i="4"/>
  <c r="AY1327" i="4"/>
  <c r="AX1327" i="4"/>
  <c r="AW1327" i="4"/>
  <c r="AV1327" i="4"/>
  <c r="AU1327" i="4"/>
  <c r="AT1327" i="4"/>
  <c r="AS1327" i="4"/>
  <c r="AR1327" i="4"/>
  <c r="AQ1327" i="4"/>
  <c r="AP1327" i="4"/>
  <c r="X1327" i="4"/>
  <c r="W1327" i="4"/>
  <c r="V1327" i="4"/>
  <c r="U1327" i="4"/>
  <c r="T1327" i="4"/>
  <c r="S1327" i="4"/>
  <c r="R1327" i="4"/>
  <c r="Q1327" i="4"/>
  <c r="P1327" i="4"/>
  <c r="O1327" i="4"/>
  <c r="N1327" i="4"/>
  <c r="M1327" i="4"/>
  <c r="L1327" i="4"/>
  <c r="K1327" i="4"/>
  <c r="J1327" i="4"/>
  <c r="I1327" i="4"/>
  <c r="H1327" i="4"/>
  <c r="BL1326" i="4"/>
  <c r="BK1326" i="4"/>
  <c r="BJ1326" i="4"/>
  <c r="BI1326" i="4"/>
  <c r="BH1326" i="4"/>
  <c r="BG1326" i="4"/>
  <c r="BF1326" i="4"/>
  <c r="BE1326" i="4"/>
  <c r="BD1326" i="4"/>
  <c r="BC1326" i="4"/>
  <c r="BB1326" i="4"/>
  <c r="BA1326" i="4"/>
  <c r="AZ1326" i="4"/>
  <c r="AY1326" i="4"/>
  <c r="AX1326" i="4"/>
  <c r="AW1326" i="4"/>
  <c r="AV1326" i="4"/>
  <c r="AU1326" i="4"/>
  <c r="AT1326" i="4"/>
  <c r="AS1326" i="4"/>
  <c r="AR1326" i="4"/>
  <c r="AQ1326" i="4"/>
  <c r="AP1326" i="4"/>
  <c r="X1326" i="4"/>
  <c r="W1326" i="4"/>
  <c r="V1326" i="4"/>
  <c r="U1326" i="4"/>
  <c r="T1326" i="4"/>
  <c r="S1326" i="4"/>
  <c r="R1326" i="4"/>
  <c r="Q1326" i="4"/>
  <c r="P1326" i="4"/>
  <c r="O1326" i="4"/>
  <c r="N1326" i="4"/>
  <c r="M1326" i="4"/>
  <c r="L1326" i="4"/>
  <c r="K1326" i="4"/>
  <c r="J1326" i="4"/>
  <c r="I1326" i="4"/>
  <c r="H1326" i="4"/>
  <c r="BL1323" i="4"/>
  <c r="BK1323" i="4"/>
  <c r="BJ1323" i="4"/>
  <c r="BI1323" i="4"/>
  <c r="BH1323" i="4"/>
  <c r="BG1323" i="4"/>
  <c r="BF1323" i="4"/>
  <c r="BE1323" i="4"/>
  <c r="BD1323" i="4"/>
  <c r="BC1323" i="4"/>
  <c r="BB1323" i="4"/>
  <c r="BA1323" i="4"/>
  <c r="AZ1323" i="4"/>
  <c r="AY1323" i="4"/>
  <c r="AX1323" i="4"/>
  <c r="AW1323" i="4"/>
  <c r="AV1323" i="4"/>
  <c r="AU1323" i="4"/>
  <c r="AT1323" i="4"/>
  <c r="AS1323" i="4"/>
  <c r="AR1323" i="4"/>
  <c r="AQ1323" i="4"/>
  <c r="AP1323" i="4"/>
  <c r="X1323" i="4"/>
  <c r="W1323" i="4"/>
  <c r="V1323" i="4"/>
  <c r="U1323" i="4"/>
  <c r="T1323" i="4"/>
  <c r="S1323" i="4"/>
  <c r="R1323" i="4"/>
  <c r="Q1323" i="4"/>
  <c r="P1323" i="4"/>
  <c r="O1323" i="4"/>
  <c r="N1323" i="4"/>
  <c r="M1323" i="4"/>
  <c r="L1323" i="4"/>
  <c r="K1323" i="4"/>
  <c r="J1323" i="4"/>
  <c r="I1323" i="4"/>
  <c r="H1323" i="4"/>
  <c r="BL1322" i="4"/>
  <c r="BK1322" i="4"/>
  <c r="BJ1322" i="4"/>
  <c r="BI1322" i="4"/>
  <c r="BH1322" i="4"/>
  <c r="BG1322" i="4"/>
  <c r="BF1322" i="4"/>
  <c r="BE1322" i="4"/>
  <c r="BD1322" i="4"/>
  <c r="BC1322" i="4"/>
  <c r="BB1322" i="4"/>
  <c r="BA1322" i="4"/>
  <c r="AZ1322" i="4"/>
  <c r="AY1322" i="4"/>
  <c r="AX1322" i="4"/>
  <c r="AW1322" i="4"/>
  <c r="AV1322" i="4"/>
  <c r="AU1322" i="4"/>
  <c r="AT1322" i="4"/>
  <c r="AS1322" i="4"/>
  <c r="AR1322" i="4"/>
  <c r="AQ1322" i="4"/>
  <c r="AP1322" i="4"/>
  <c r="X1322" i="4"/>
  <c r="W1322" i="4"/>
  <c r="V1322" i="4"/>
  <c r="U1322" i="4"/>
  <c r="T1322" i="4"/>
  <c r="S1322" i="4"/>
  <c r="R1322" i="4"/>
  <c r="Q1322" i="4"/>
  <c r="P1322" i="4"/>
  <c r="O1322" i="4"/>
  <c r="N1322" i="4"/>
  <c r="M1322" i="4"/>
  <c r="L1322" i="4"/>
  <c r="K1322" i="4"/>
  <c r="J1322" i="4"/>
  <c r="I1322" i="4"/>
  <c r="H1322" i="4"/>
  <c r="BL1321" i="4"/>
  <c r="BK1321" i="4"/>
  <c r="BJ1321" i="4"/>
  <c r="BI1321" i="4"/>
  <c r="BH1321" i="4"/>
  <c r="BG1321" i="4"/>
  <c r="BF1321" i="4"/>
  <c r="BE1321" i="4"/>
  <c r="BD1321" i="4"/>
  <c r="BC1321" i="4"/>
  <c r="BB1321" i="4"/>
  <c r="BA1321" i="4"/>
  <c r="AZ1321" i="4"/>
  <c r="AY1321" i="4"/>
  <c r="AX1321" i="4"/>
  <c r="AW1321" i="4"/>
  <c r="AV1321" i="4"/>
  <c r="AU1321" i="4"/>
  <c r="AT1321" i="4"/>
  <c r="AS1321" i="4"/>
  <c r="AR1321" i="4"/>
  <c r="AQ1321" i="4"/>
  <c r="AP1321" i="4"/>
  <c r="X1321" i="4"/>
  <c r="W1321" i="4"/>
  <c r="V1321" i="4"/>
  <c r="U1321" i="4"/>
  <c r="T1321" i="4"/>
  <c r="S1321" i="4"/>
  <c r="R1321" i="4"/>
  <c r="Q1321" i="4"/>
  <c r="P1321" i="4"/>
  <c r="O1321" i="4"/>
  <c r="N1321" i="4"/>
  <c r="M1321" i="4"/>
  <c r="L1321" i="4"/>
  <c r="K1321" i="4"/>
  <c r="J1321" i="4"/>
  <c r="I1321" i="4"/>
  <c r="H1321" i="4"/>
  <c r="BL1318" i="4"/>
  <c r="BK1318" i="4"/>
  <c r="BJ1318" i="4"/>
  <c r="BI1318" i="4"/>
  <c r="BH1318" i="4"/>
  <c r="BG1318" i="4"/>
  <c r="BF1318" i="4"/>
  <c r="BE1318" i="4"/>
  <c r="BD1318" i="4"/>
  <c r="BC1318" i="4"/>
  <c r="BB1318" i="4"/>
  <c r="BA1318" i="4"/>
  <c r="AZ1318" i="4"/>
  <c r="AY1318" i="4"/>
  <c r="AX1318" i="4"/>
  <c r="AW1318" i="4"/>
  <c r="AV1318" i="4"/>
  <c r="AU1318" i="4"/>
  <c r="AT1318" i="4"/>
  <c r="AS1318" i="4"/>
  <c r="AR1318" i="4"/>
  <c r="AQ1318" i="4"/>
  <c r="AP1318" i="4"/>
  <c r="H1318" i="4"/>
  <c r="BL1317" i="4"/>
  <c r="BK1317" i="4"/>
  <c r="BJ1317" i="4"/>
  <c r="BI1317" i="4"/>
  <c r="BH1317" i="4"/>
  <c r="BG1317" i="4"/>
  <c r="BF1317" i="4"/>
  <c r="BE1317" i="4"/>
  <c r="BD1317" i="4"/>
  <c r="BC1317" i="4"/>
  <c r="BB1317" i="4"/>
  <c r="BA1317" i="4"/>
  <c r="AZ1317" i="4"/>
  <c r="AY1317" i="4"/>
  <c r="AX1317" i="4"/>
  <c r="AW1317" i="4"/>
  <c r="AV1317" i="4"/>
  <c r="AU1317" i="4"/>
  <c r="AT1317" i="4"/>
  <c r="AS1317" i="4"/>
  <c r="AR1317" i="4"/>
  <c r="AQ1317" i="4"/>
  <c r="AP1317" i="4"/>
  <c r="H1317" i="4"/>
  <c r="BL1316" i="4"/>
  <c r="BK1316" i="4"/>
  <c r="BJ1316" i="4"/>
  <c r="BI1316" i="4"/>
  <c r="BH1316" i="4"/>
  <c r="BG1316" i="4"/>
  <c r="BF1316" i="4"/>
  <c r="BE1316" i="4"/>
  <c r="BD1316" i="4"/>
  <c r="BC1316" i="4"/>
  <c r="BB1316" i="4"/>
  <c r="BA1316" i="4"/>
  <c r="AZ1316" i="4"/>
  <c r="AY1316" i="4"/>
  <c r="AX1316" i="4"/>
  <c r="AW1316" i="4"/>
  <c r="AV1316" i="4"/>
  <c r="AU1316" i="4"/>
  <c r="AT1316" i="4"/>
  <c r="AS1316" i="4"/>
  <c r="AR1316" i="4"/>
  <c r="AQ1316" i="4"/>
  <c r="AP1316" i="4"/>
  <c r="H1316" i="4"/>
  <c r="BL1286" i="4"/>
  <c r="BK1286" i="4"/>
  <c r="BJ1286" i="4"/>
  <c r="BI1286" i="4"/>
  <c r="BH1286" i="4"/>
  <c r="BG1286" i="4"/>
  <c r="BF1286" i="4"/>
  <c r="BE1286" i="4"/>
  <c r="BD1286" i="4"/>
  <c r="BC1286" i="4"/>
  <c r="BB1286" i="4"/>
  <c r="BA1286" i="4"/>
  <c r="AZ1286" i="4"/>
  <c r="AY1286" i="4"/>
  <c r="AX1286" i="4"/>
  <c r="AW1286" i="4"/>
  <c r="AV1286" i="4"/>
  <c r="AU1286" i="4"/>
  <c r="AT1286" i="4"/>
  <c r="AS1286" i="4"/>
  <c r="AR1286" i="4"/>
  <c r="AQ1286" i="4"/>
  <c r="AP1286" i="4"/>
  <c r="BL1285" i="4"/>
  <c r="BK1285" i="4"/>
  <c r="BJ1285" i="4"/>
  <c r="BI1285" i="4"/>
  <c r="BH1285" i="4"/>
  <c r="BG1285" i="4"/>
  <c r="BF1285" i="4"/>
  <c r="BE1285" i="4"/>
  <c r="BD1285" i="4"/>
  <c r="BC1285" i="4"/>
  <c r="BB1285" i="4"/>
  <c r="BA1285" i="4"/>
  <c r="AZ1285" i="4"/>
  <c r="AY1285" i="4"/>
  <c r="AX1285" i="4"/>
  <c r="AW1285" i="4"/>
  <c r="AV1285" i="4"/>
  <c r="AU1285" i="4"/>
  <c r="AT1285" i="4"/>
  <c r="AS1285" i="4"/>
  <c r="AR1285" i="4"/>
  <c r="AQ1285" i="4"/>
  <c r="AP1285" i="4"/>
  <c r="BL1284" i="4"/>
  <c r="BK1284" i="4"/>
  <c r="BJ1284" i="4"/>
  <c r="BI1284" i="4"/>
  <c r="BH1284" i="4"/>
  <c r="BG1284" i="4"/>
  <c r="BF1284" i="4"/>
  <c r="BE1284" i="4"/>
  <c r="BD1284" i="4"/>
  <c r="BC1284" i="4"/>
  <c r="BB1284" i="4"/>
  <c r="BA1284" i="4"/>
  <c r="AZ1284" i="4"/>
  <c r="AY1284" i="4"/>
  <c r="AX1284" i="4"/>
  <c r="AW1284" i="4"/>
  <c r="AV1284" i="4"/>
  <c r="AU1284" i="4"/>
  <c r="AT1284" i="4"/>
  <c r="AS1284" i="4"/>
  <c r="AR1284" i="4"/>
  <c r="AQ1284" i="4"/>
  <c r="AP1284" i="4"/>
  <c r="BL1254" i="4"/>
  <c r="BK1254" i="4"/>
  <c r="BJ1254" i="4"/>
  <c r="BI1254" i="4"/>
  <c r="BH1254" i="4"/>
  <c r="BG1254" i="4"/>
  <c r="BF1254" i="4"/>
  <c r="BE1254" i="4"/>
  <c r="BD1254" i="4"/>
  <c r="BC1254" i="4"/>
  <c r="BB1254" i="4"/>
  <c r="BA1254" i="4"/>
  <c r="AZ1254" i="4"/>
  <c r="AY1254" i="4"/>
  <c r="AX1254" i="4"/>
  <c r="AW1254" i="4"/>
  <c r="AV1254" i="4"/>
  <c r="AU1254" i="4"/>
  <c r="AT1254" i="4"/>
  <c r="AS1254" i="4"/>
  <c r="AR1254" i="4"/>
  <c r="AQ1254" i="4"/>
  <c r="AP1254" i="4"/>
  <c r="BL1253" i="4"/>
  <c r="BK1253" i="4"/>
  <c r="BJ1253" i="4"/>
  <c r="BI1253" i="4"/>
  <c r="BH1253" i="4"/>
  <c r="BG1253" i="4"/>
  <c r="BF1253" i="4"/>
  <c r="BE1253" i="4"/>
  <c r="BD1253" i="4"/>
  <c r="BC1253" i="4"/>
  <c r="BB1253" i="4"/>
  <c r="BA1253" i="4"/>
  <c r="AZ1253" i="4"/>
  <c r="AY1253" i="4"/>
  <c r="AX1253" i="4"/>
  <c r="AW1253" i="4"/>
  <c r="AV1253" i="4"/>
  <c r="AU1253" i="4"/>
  <c r="AT1253" i="4"/>
  <c r="AS1253" i="4"/>
  <c r="AR1253" i="4"/>
  <c r="AQ1253" i="4"/>
  <c r="AP1253" i="4"/>
  <c r="H1253" i="4"/>
  <c r="BL1252" i="4"/>
  <c r="BK1252" i="4"/>
  <c r="BJ1252" i="4"/>
  <c r="BI1252" i="4"/>
  <c r="BH1252" i="4"/>
  <c r="BG1252" i="4"/>
  <c r="BF1252" i="4"/>
  <c r="BE1252" i="4"/>
  <c r="BD1252" i="4"/>
  <c r="BC1252" i="4"/>
  <c r="BB1252" i="4"/>
  <c r="BA1252" i="4"/>
  <c r="AZ1252" i="4"/>
  <c r="AY1252" i="4"/>
  <c r="AX1252" i="4"/>
  <c r="AW1252" i="4"/>
  <c r="AV1252" i="4"/>
  <c r="AU1252" i="4"/>
  <c r="AT1252" i="4"/>
  <c r="AS1252" i="4"/>
  <c r="AR1252" i="4"/>
  <c r="AQ1252" i="4"/>
  <c r="AP1252" i="4"/>
  <c r="H1252" i="4"/>
  <c r="BL1222" i="4"/>
  <c r="BK1222" i="4"/>
  <c r="BJ1222" i="4"/>
  <c r="BI1222" i="4"/>
  <c r="BH1222" i="4"/>
  <c r="BG1222" i="4"/>
  <c r="BF1222" i="4"/>
  <c r="BE1222" i="4"/>
  <c r="BD1222" i="4"/>
  <c r="BC1222" i="4"/>
  <c r="BB1222" i="4"/>
  <c r="BA1222" i="4"/>
  <c r="AZ1222" i="4"/>
  <c r="AY1222" i="4"/>
  <c r="AX1222" i="4"/>
  <c r="AW1222" i="4"/>
  <c r="AV1222" i="4"/>
  <c r="AU1222" i="4"/>
  <c r="AT1222" i="4"/>
  <c r="AS1222" i="4"/>
  <c r="AR1222" i="4"/>
  <c r="AQ1222" i="4"/>
  <c r="AP1222" i="4"/>
  <c r="BL1221" i="4"/>
  <c r="BK1221" i="4"/>
  <c r="BJ1221" i="4"/>
  <c r="BI1221" i="4"/>
  <c r="BH1221" i="4"/>
  <c r="BG1221" i="4"/>
  <c r="BF1221" i="4"/>
  <c r="BE1221" i="4"/>
  <c r="BD1221" i="4"/>
  <c r="BC1221" i="4"/>
  <c r="BB1221" i="4"/>
  <c r="BA1221" i="4"/>
  <c r="AZ1221" i="4"/>
  <c r="AY1221" i="4"/>
  <c r="AX1221" i="4"/>
  <c r="AW1221" i="4"/>
  <c r="AV1221" i="4"/>
  <c r="AU1221" i="4"/>
  <c r="AT1221" i="4"/>
  <c r="AS1221" i="4"/>
  <c r="AR1221" i="4"/>
  <c r="AQ1221" i="4"/>
  <c r="AP1221" i="4"/>
  <c r="T1221" i="4"/>
  <c r="S1221" i="4"/>
  <c r="R1221" i="4"/>
  <c r="Q1221" i="4"/>
  <c r="P1221" i="4"/>
  <c r="O1221" i="4"/>
  <c r="N1221" i="4"/>
  <c r="M1221" i="4"/>
  <c r="L1221" i="4"/>
  <c r="K1221" i="4"/>
  <c r="J1221" i="4"/>
  <c r="I1221" i="4"/>
  <c r="H1221" i="4"/>
  <c r="BL1220" i="4"/>
  <c r="BK1220" i="4"/>
  <c r="BJ1220" i="4"/>
  <c r="BI1220" i="4"/>
  <c r="BH1220" i="4"/>
  <c r="BG1220" i="4"/>
  <c r="BF1220" i="4"/>
  <c r="BE1220" i="4"/>
  <c r="BD1220" i="4"/>
  <c r="BC1220" i="4"/>
  <c r="BB1220" i="4"/>
  <c r="BA1220" i="4"/>
  <c r="AZ1220" i="4"/>
  <c r="AY1220" i="4"/>
  <c r="AX1220" i="4"/>
  <c r="AW1220" i="4"/>
  <c r="AV1220" i="4"/>
  <c r="AU1220" i="4"/>
  <c r="AT1220" i="4"/>
  <c r="AS1220" i="4"/>
  <c r="AR1220" i="4"/>
  <c r="AQ1220" i="4"/>
  <c r="AP1220" i="4"/>
  <c r="T1220" i="4"/>
  <c r="S1220" i="4"/>
  <c r="R1220" i="4"/>
  <c r="Q1220" i="4"/>
  <c r="P1220" i="4"/>
  <c r="O1220" i="4"/>
  <c r="N1220" i="4"/>
  <c r="M1220" i="4"/>
  <c r="L1220" i="4"/>
  <c r="K1220" i="4"/>
  <c r="J1220" i="4"/>
  <c r="I1220" i="4"/>
  <c r="H1220" i="4"/>
  <c r="BL1190" i="4"/>
  <c r="BK1190" i="4"/>
  <c r="BJ1190" i="4"/>
  <c r="BI1190" i="4"/>
  <c r="BH1190" i="4"/>
  <c r="BG1190" i="4"/>
  <c r="BF1190" i="4"/>
  <c r="BE1190" i="4"/>
  <c r="BD1190" i="4"/>
  <c r="BC1190" i="4"/>
  <c r="BB1190" i="4"/>
  <c r="BA1190" i="4"/>
  <c r="AZ1190" i="4"/>
  <c r="AY1190" i="4"/>
  <c r="AX1190" i="4"/>
  <c r="AW1190" i="4"/>
  <c r="AV1190" i="4"/>
  <c r="AU1190" i="4"/>
  <c r="AT1190" i="4"/>
  <c r="AS1190" i="4"/>
  <c r="AR1190" i="4"/>
  <c r="AQ1190" i="4"/>
  <c r="AP1190" i="4"/>
  <c r="BL1189" i="4"/>
  <c r="BK1189" i="4"/>
  <c r="BJ1189" i="4"/>
  <c r="BI1189" i="4"/>
  <c r="BH1189" i="4"/>
  <c r="BG1189" i="4"/>
  <c r="BF1189" i="4"/>
  <c r="BE1189" i="4"/>
  <c r="BD1189" i="4"/>
  <c r="BC1189" i="4"/>
  <c r="BB1189" i="4"/>
  <c r="BA1189" i="4"/>
  <c r="AZ1189" i="4"/>
  <c r="AY1189" i="4"/>
  <c r="AX1189" i="4"/>
  <c r="AW1189" i="4"/>
  <c r="AV1189" i="4"/>
  <c r="AU1189" i="4"/>
  <c r="AT1189" i="4"/>
  <c r="AS1189" i="4"/>
  <c r="AR1189" i="4"/>
  <c r="AQ1189" i="4"/>
  <c r="AP1189" i="4"/>
  <c r="H1189" i="4"/>
  <c r="BL1188" i="4"/>
  <c r="BK1188" i="4"/>
  <c r="BJ1188" i="4"/>
  <c r="BI1188" i="4"/>
  <c r="BH1188" i="4"/>
  <c r="BG1188" i="4"/>
  <c r="BF1188" i="4"/>
  <c r="BE1188" i="4"/>
  <c r="BD1188" i="4"/>
  <c r="BC1188" i="4"/>
  <c r="BB1188" i="4"/>
  <c r="BA1188" i="4"/>
  <c r="AZ1188" i="4"/>
  <c r="AY1188" i="4"/>
  <c r="AX1188" i="4"/>
  <c r="AW1188" i="4"/>
  <c r="AV1188" i="4"/>
  <c r="AU1188" i="4"/>
  <c r="AT1188" i="4"/>
  <c r="AS1188" i="4"/>
  <c r="AR1188" i="4"/>
  <c r="AQ1188" i="4"/>
  <c r="AP1188" i="4"/>
  <c r="H1188" i="4"/>
  <c r="AS1333" i="4" l="1"/>
  <c r="BA1333" i="4"/>
  <c r="BE1333" i="4"/>
  <c r="BI1333" i="4"/>
  <c r="AR1332" i="4"/>
  <c r="AV1332" i="4"/>
  <c r="AZ1332" i="4"/>
  <c r="BD1332" i="4"/>
  <c r="BH1332" i="4"/>
  <c r="BL1332" i="4"/>
  <c r="AQ1333" i="4"/>
  <c r="AU1333" i="4"/>
  <c r="AY1333" i="4"/>
  <c r="BC1333" i="4"/>
  <c r="BG1333" i="4"/>
  <c r="BK1333" i="4"/>
  <c r="AP1331" i="4"/>
  <c r="AT1331" i="4"/>
  <c r="AX1331" i="4"/>
  <c r="BB1331" i="4"/>
  <c r="BF1331" i="4"/>
  <c r="BJ1331" i="4"/>
  <c r="AR1333" i="4"/>
  <c r="AV1333" i="4"/>
  <c r="AZ1333" i="4"/>
  <c r="BD1333" i="4"/>
  <c r="BH1333" i="4"/>
  <c r="BL1333" i="4"/>
  <c r="AW1333" i="4"/>
  <c r="AQ1331" i="4"/>
  <c r="AU1331" i="4"/>
  <c r="AY1331" i="4"/>
  <c r="BC1331" i="4"/>
  <c r="BG1331" i="4"/>
  <c r="BK1331" i="4"/>
  <c r="AP1332" i="4"/>
  <c r="AT1332" i="4"/>
  <c r="AX1332" i="4"/>
  <c r="BB1332" i="4"/>
  <c r="BF1332" i="4"/>
  <c r="BJ1332" i="4"/>
  <c r="AR1331" i="4"/>
  <c r="AV1331" i="4"/>
  <c r="AZ1331" i="4"/>
  <c r="BD1331" i="4"/>
  <c r="BH1331" i="4"/>
  <c r="BL1331" i="4"/>
  <c r="AQ1332" i="4"/>
  <c r="AU1332" i="4"/>
  <c r="AY1332" i="4"/>
  <c r="BC1332" i="4"/>
  <c r="BG1332" i="4"/>
  <c r="BK1332" i="4"/>
  <c r="AP1333" i="4"/>
  <c r="AT1333" i="4"/>
  <c r="AX1333" i="4"/>
  <c r="BB1333" i="4"/>
  <c r="BF1333" i="4"/>
  <c r="BJ1333" i="4"/>
  <c r="AS1331" i="4"/>
  <c r="AW1331" i="4"/>
  <c r="BA1331" i="4"/>
  <c r="BE1331" i="4"/>
  <c r="BI1331" i="4"/>
  <c r="AS1332" i="4"/>
  <c r="AW1332" i="4"/>
  <c r="BA1332" i="4"/>
  <c r="BE1332" i="4"/>
  <c r="BI1332" i="4"/>
  <c r="BL1158" i="4"/>
  <c r="BK1158" i="4"/>
  <c r="BJ1158" i="4"/>
  <c r="BI1158" i="4"/>
  <c r="BH1158" i="4"/>
  <c r="BG1158" i="4"/>
  <c r="BF1158" i="4"/>
  <c r="BE1158" i="4"/>
  <c r="BD1158" i="4"/>
  <c r="BC1158" i="4"/>
  <c r="BB1158" i="4"/>
  <c r="BA1158" i="4"/>
  <c r="AZ1158" i="4"/>
  <c r="AY1158" i="4"/>
  <c r="AX1158" i="4"/>
  <c r="AW1158" i="4"/>
  <c r="AV1158" i="4"/>
  <c r="AU1158" i="4"/>
  <c r="AT1158" i="4"/>
  <c r="AS1158" i="4"/>
  <c r="AR1158" i="4"/>
  <c r="AQ1158" i="4"/>
  <c r="AP1158" i="4"/>
  <c r="BL1157" i="4"/>
  <c r="BK1157" i="4"/>
  <c r="BJ1157" i="4"/>
  <c r="BI1157" i="4"/>
  <c r="BH1157" i="4"/>
  <c r="BG1157" i="4"/>
  <c r="BF1157" i="4"/>
  <c r="BE1157" i="4"/>
  <c r="BD1157" i="4"/>
  <c r="BC1157" i="4"/>
  <c r="BB1157" i="4"/>
  <c r="BA1157" i="4"/>
  <c r="AZ1157" i="4"/>
  <c r="AY1157" i="4"/>
  <c r="AX1157" i="4"/>
  <c r="AW1157" i="4"/>
  <c r="AV1157" i="4"/>
  <c r="AU1157" i="4"/>
  <c r="AT1157" i="4"/>
  <c r="AS1157" i="4"/>
  <c r="AR1157" i="4"/>
  <c r="AQ1157" i="4"/>
  <c r="AP1157" i="4"/>
  <c r="AC1157" i="4"/>
  <c r="AB1157" i="4"/>
  <c r="AA1157" i="4"/>
  <c r="Z1157" i="4"/>
  <c r="Y1157" i="4"/>
  <c r="X1157" i="4"/>
  <c r="W1157" i="4"/>
  <c r="V1157" i="4"/>
  <c r="U1157" i="4"/>
  <c r="T1157" i="4"/>
  <c r="S1157" i="4"/>
  <c r="R1157" i="4"/>
  <c r="Q1157" i="4"/>
  <c r="P1157" i="4"/>
  <c r="O1157" i="4"/>
  <c r="N1157" i="4"/>
  <c r="M1157" i="4"/>
  <c r="L1157" i="4"/>
  <c r="K1157" i="4"/>
  <c r="J1157" i="4"/>
  <c r="I1157" i="4"/>
  <c r="H1157" i="4"/>
  <c r="BL1156" i="4"/>
  <c r="BK1156" i="4"/>
  <c r="BJ1156" i="4"/>
  <c r="BI1156" i="4"/>
  <c r="BH1156" i="4"/>
  <c r="BG1156" i="4"/>
  <c r="BF1156" i="4"/>
  <c r="BE1156" i="4"/>
  <c r="BD1156" i="4"/>
  <c r="BC1156" i="4"/>
  <c r="BB1156" i="4"/>
  <c r="BA1156" i="4"/>
  <c r="AZ1156" i="4"/>
  <c r="AY1156" i="4"/>
  <c r="AX1156" i="4"/>
  <c r="AW1156" i="4"/>
  <c r="AV1156" i="4"/>
  <c r="AU1156" i="4"/>
  <c r="AT1156" i="4"/>
  <c r="AS1156" i="4"/>
  <c r="AR1156" i="4"/>
  <c r="AQ1156" i="4"/>
  <c r="AP1156" i="4"/>
  <c r="AC1156" i="4"/>
  <c r="AB1156" i="4"/>
  <c r="AA1156" i="4"/>
  <c r="Z1156" i="4"/>
  <c r="Y1156" i="4"/>
  <c r="X1156" i="4"/>
  <c r="W1156" i="4"/>
  <c r="V1156" i="4"/>
  <c r="U1156" i="4"/>
  <c r="T1156" i="4"/>
  <c r="S1156" i="4"/>
  <c r="R1156" i="4"/>
  <c r="Q1156" i="4"/>
  <c r="P1156" i="4"/>
  <c r="O1156" i="4"/>
  <c r="N1156" i="4"/>
  <c r="M1156" i="4"/>
  <c r="L1156" i="4"/>
  <c r="K1156" i="4"/>
  <c r="J1156" i="4"/>
  <c r="I1156" i="4"/>
  <c r="H1156" i="4"/>
  <c r="BL1126" i="4"/>
  <c r="BK1126" i="4"/>
  <c r="BJ1126" i="4"/>
  <c r="BI1126" i="4"/>
  <c r="BH1126" i="4"/>
  <c r="BG1126" i="4"/>
  <c r="BF1126" i="4"/>
  <c r="BE1126" i="4"/>
  <c r="BD1126" i="4"/>
  <c r="BC1126" i="4"/>
  <c r="BB1126" i="4"/>
  <c r="BA1126" i="4"/>
  <c r="AZ1126" i="4"/>
  <c r="AY1126" i="4"/>
  <c r="AX1126" i="4"/>
  <c r="AW1126" i="4"/>
  <c r="AV1126" i="4"/>
  <c r="AU1126" i="4"/>
  <c r="AT1126" i="4"/>
  <c r="AS1126" i="4"/>
  <c r="AR1126" i="4"/>
  <c r="AQ1126" i="4"/>
  <c r="AP1126" i="4"/>
  <c r="BL1125" i="4"/>
  <c r="BK1125" i="4"/>
  <c r="BJ1125" i="4"/>
  <c r="BI1125" i="4"/>
  <c r="BH1125" i="4"/>
  <c r="BG1125" i="4"/>
  <c r="BF1125" i="4"/>
  <c r="BE1125" i="4"/>
  <c r="BD1125" i="4"/>
  <c r="BC1125" i="4"/>
  <c r="BB1125" i="4"/>
  <c r="BA1125" i="4"/>
  <c r="AZ1125" i="4"/>
  <c r="AY1125" i="4"/>
  <c r="AX1125" i="4"/>
  <c r="AW1125" i="4"/>
  <c r="AV1125" i="4"/>
  <c r="AU1125" i="4"/>
  <c r="AT1125" i="4"/>
  <c r="AS1125" i="4"/>
  <c r="AR1125" i="4"/>
  <c r="AQ1125" i="4"/>
  <c r="AP1125" i="4"/>
  <c r="H1125" i="4"/>
  <c r="BL1124" i="4"/>
  <c r="BK1124" i="4"/>
  <c r="BJ1124" i="4"/>
  <c r="BI1124" i="4"/>
  <c r="BH1124" i="4"/>
  <c r="BG1124" i="4"/>
  <c r="BF1124" i="4"/>
  <c r="BE1124" i="4"/>
  <c r="BD1124" i="4"/>
  <c r="BC1124" i="4"/>
  <c r="BB1124" i="4"/>
  <c r="BA1124" i="4"/>
  <c r="AZ1124" i="4"/>
  <c r="AY1124" i="4"/>
  <c r="AX1124" i="4"/>
  <c r="AW1124" i="4"/>
  <c r="AV1124" i="4"/>
  <c r="AU1124" i="4"/>
  <c r="AT1124" i="4"/>
  <c r="AS1124" i="4"/>
  <c r="AR1124" i="4"/>
  <c r="AQ1124" i="4"/>
  <c r="AP1124" i="4"/>
  <c r="H1124" i="4"/>
  <c r="AE874" i="1"/>
  <c r="BL1094" i="4"/>
  <c r="BK1094" i="4"/>
  <c r="BJ1094" i="4"/>
  <c r="BI1094" i="4"/>
  <c r="BH1094" i="4"/>
  <c r="BG1094" i="4"/>
  <c r="BF1094" i="4"/>
  <c r="BE1094" i="4"/>
  <c r="BD1094" i="4"/>
  <c r="BC1094" i="4"/>
  <c r="BB1094" i="4"/>
  <c r="BA1094" i="4"/>
  <c r="AZ1094" i="4"/>
  <c r="AY1094" i="4"/>
  <c r="AX1094" i="4"/>
  <c r="AW1094" i="4"/>
  <c r="AV1094" i="4"/>
  <c r="AU1094" i="4"/>
  <c r="AT1094" i="4"/>
  <c r="AS1094" i="4"/>
  <c r="AR1094" i="4"/>
  <c r="AQ1094" i="4"/>
  <c r="AP1094" i="4"/>
  <c r="BL1093" i="4"/>
  <c r="BK1093" i="4"/>
  <c r="BJ1093" i="4"/>
  <c r="BI1093" i="4"/>
  <c r="BH1093" i="4"/>
  <c r="BG1093" i="4"/>
  <c r="BF1093" i="4"/>
  <c r="BE1093" i="4"/>
  <c r="BD1093" i="4"/>
  <c r="BC1093" i="4"/>
  <c r="BB1093" i="4"/>
  <c r="BA1093" i="4"/>
  <c r="AZ1093" i="4"/>
  <c r="AY1093" i="4"/>
  <c r="AX1093" i="4"/>
  <c r="AW1093" i="4"/>
  <c r="AV1093" i="4"/>
  <c r="AU1093" i="4"/>
  <c r="AT1093" i="4"/>
  <c r="AS1093" i="4"/>
  <c r="AR1093" i="4"/>
  <c r="AQ1093" i="4"/>
  <c r="AP1093" i="4"/>
  <c r="H1093" i="4"/>
  <c r="BL1092" i="4"/>
  <c r="BK1092" i="4"/>
  <c r="BJ1092" i="4"/>
  <c r="BI1092" i="4"/>
  <c r="BH1092" i="4"/>
  <c r="BG1092" i="4"/>
  <c r="BF1092" i="4"/>
  <c r="BE1092" i="4"/>
  <c r="BD1092" i="4"/>
  <c r="BC1092" i="4"/>
  <c r="BB1092" i="4"/>
  <c r="BA1092" i="4"/>
  <c r="AZ1092" i="4"/>
  <c r="AY1092" i="4"/>
  <c r="AX1092" i="4"/>
  <c r="AW1092" i="4"/>
  <c r="AV1092" i="4"/>
  <c r="AU1092" i="4"/>
  <c r="AT1092" i="4"/>
  <c r="AS1092" i="4"/>
  <c r="AR1092" i="4"/>
  <c r="AQ1092" i="4"/>
  <c r="AP1092" i="4"/>
  <c r="H1092" i="4"/>
  <c r="BL1062" i="4"/>
  <c r="BK1062" i="4"/>
  <c r="BJ1062" i="4"/>
  <c r="BI1062" i="4"/>
  <c r="BH1062" i="4"/>
  <c r="BG1062" i="4"/>
  <c r="BF1062" i="4"/>
  <c r="BE1062" i="4"/>
  <c r="BD1062" i="4"/>
  <c r="BC1062" i="4"/>
  <c r="BB1062" i="4"/>
  <c r="BA1062" i="4"/>
  <c r="AZ1062" i="4"/>
  <c r="AY1062" i="4"/>
  <c r="AX1062" i="4"/>
  <c r="AW1062" i="4"/>
  <c r="AV1062" i="4"/>
  <c r="AU1062" i="4"/>
  <c r="AT1062" i="4"/>
  <c r="AS1062" i="4"/>
  <c r="AR1062" i="4"/>
  <c r="AQ1062" i="4"/>
  <c r="AP1062" i="4"/>
  <c r="BL1061" i="4"/>
  <c r="BK1061" i="4"/>
  <c r="BJ1061" i="4"/>
  <c r="BI1061" i="4"/>
  <c r="BH1061" i="4"/>
  <c r="BG1061" i="4"/>
  <c r="BF1061" i="4"/>
  <c r="BE1061" i="4"/>
  <c r="BD1061" i="4"/>
  <c r="BC1061" i="4"/>
  <c r="BB1061" i="4"/>
  <c r="BA1061" i="4"/>
  <c r="AZ1061" i="4"/>
  <c r="AY1061" i="4"/>
  <c r="AX1061" i="4"/>
  <c r="AW1061" i="4"/>
  <c r="AV1061" i="4"/>
  <c r="AU1061" i="4"/>
  <c r="AT1061" i="4"/>
  <c r="AS1061" i="4"/>
  <c r="AR1061" i="4"/>
  <c r="AQ1061" i="4"/>
  <c r="AP1061" i="4"/>
  <c r="H1061" i="4"/>
  <c r="BL1060" i="4"/>
  <c r="BK1060" i="4"/>
  <c r="BJ1060" i="4"/>
  <c r="BI1060" i="4"/>
  <c r="BH1060" i="4"/>
  <c r="BG1060" i="4"/>
  <c r="BF1060" i="4"/>
  <c r="BE1060" i="4"/>
  <c r="BD1060" i="4"/>
  <c r="BC1060" i="4"/>
  <c r="BB1060" i="4"/>
  <c r="BA1060" i="4"/>
  <c r="AZ1060" i="4"/>
  <c r="AY1060" i="4"/>
  <c r="AX1060" i="4"/>
  <c r="AW1060" i="4"/>
  <c r="AV1060" i="4"/>
  <c r="AU1060" i="4"/>
  <c r="AT1060" i="4"/>
  <c r="AS1060" i="4"/>
  <c r="AR1060" i="4"/>
  <c r="AQ1060" i="4"/>
  <c r="AP1060" i="4"/>
  <c r="H1060" i="4"/>
  <c r="BL1030" i="4"/>
  <c r="BK1030" i="4"/>
  <c r="BJ1030" i="4"/>
  <c r="BI1030" i="4"/>
  <c r="BH1030" i="4"/>
  <c r="BG1030" i="4"/>
  <c r="BF1030" i="4"/>
  <c r="BE1030" i="4"/>
  <c r="BD1030" i="4"/>
  <c r="BC1030" i="4"/>
  <c r="BB1030" i="4"/>
  <c r="BA1030" i="4"/>
  <c r="AZ1030" i="4"/>
  <c r="AY1030" i="4"/>
  <c r="AX1030" i="4"/>
  <c r="AW1030" i="4"/>
  <c r="AV1030" i="4"/>
  <c r="AU1030" i="4"/>
  <c r="AT1030" i="4"/>
  <c r="AS1030" i="4"/>
  <c r="AR1030" i="4"/>
  <c r="AQ1030" i="4"/>
  <c r="AP1030" i="4"/>
  <c r="BL1029" i="4"/>
  <c r="BK1029" i="4"/>
  <c r="BJ1029" i="4"/>
  <c r="BI1029" i="4"/>
  <c r="BH1029" i="4"/>
  <c r="BG1029" i="4"/>
  <c r="BF1029" i="4"/>
  <c r="BE1029" i="4"/>
  <c r="BD1029" i="4"/>
  <c r="BC1029" i="4"/>
  <c r="BB1029" i="4"/>
  <c r="BA1029" i="4"/>
  <c r="AZ1029" i="4"/>
  <c r="AY1029" i="4"/>
  <c r="AX1029" i="4"/>
  <c r="AW1029" i="4"/>
  <c r="AV1029" i="4"/>
  <c r="AU1029" i="4"/>
  <c r="AT1029" i="4"/>
  <c r="AS1029" i="4"/>
  <c r="AR1029" i="4"/>
  <c r="AQ1029" i="4"/>
  <c r="AP1029" i="4"/>
  <c r="H1029" i="4"/>
  <c r="BL1028" i="4"/>
  <c r="BK1028" i="4"/>
  <c r="BJ1028" i="4"/>
  <c r="BI1028" i="4"/>
  <c r="BH1028" i="4"/>
  <c r="BG1028" i="4"/>
  <c r="BF1028" i="4"/>
  <c r="BE1028" i="4"/>
  <c r="BD1028" i="4"/>
  <c r="BC1028" i="4"/>
  <c r="BB1028" i="4"/>
  <c r="BA1028" i="4"/>
  <c r="AZ1028" i="4"/>
  <c r="AY1028" i="4"/>
  <c r="AX1028" i="4"/>
  <c r="AW1028" i="4"/>
  <c r="AV1028" i="4"/>
  <c r="AU1028" i="4"/>
  <c r="AT1028" i="4"/>
  <c r="AS1028" i="4"/>
  <c r="AR1028" i="4"/>
  <c r="AQ1028" i="4"/>
  <c r="AP1028" i="4"/>
  <c r="H1028" i="4"/>
  <c r="X998" i="4"/>
  <c r="W998" i="4"/>
  <c r="V998" i="4"/>
  <c r="U998" i="4"/>
  <c r="X996" i="4"/>
  <c r="W996" i="4"/>
  <c r="V996" i="4"/>
  <c r="U996" i="4"/>
  <c r="T996" i="4"/>
  <c r="S996" i="4"/>
  <c r="R996" i="4"/>
  <c r="Q996" i="4"/>
  <c r="P996" i="4"/>
  <c r="O996" i="4"/>
  <c r="N996" i="4"/>
  <c r="M996" i="4"/>
  <c r="L996" i="4"/>
  <c r="K996" i="4"/>
  <c r="J996" i="4"/>
  <c r="I996" i="4"/>
  <c r="H996" i="4"/>
  <c r="X997" i="4"/>
  <c r="W997" i="4"/>
  <c r="V997" i="4"/>
  <c r="U997" i="4"/>
  <c r="T997" i="4"/>
  <c r="S997" i="4"/>
  <c r="R997" i="4"/>
  <c r="Q997" i="4"/>
  <c r="P997" i="4"/>
  <c r="O997" i="4"/>
  <c r="N997" i="4"/>
  <c r="M997" i="4"/>
  <c r="L997" i="4"/>
  <c r="K997" i="4"/>
  <c r="J997" i="4"/>
  <c r="I997" i="4"/>
  <c r="H997" i="4"/>
  <c r="BL998" i="4" l="1"/>
  <c r="BK998" i="4"/>
  <c r="BJ998" i="4"/>
  <c r="BI998" i="4"/>
  <c r="BH998" i="4"/>
  <c r="BG998" i="4"/>
  <c r="BF998" i="4"/>
  <c r="BE998" i="4"/>
  <c r="BD998" i="4"/>
  <c r="BC998" i="4"/>
  <c r="BB998" i="4"/>
  <c r="BA998" i="4"/>
  <c r="AZ998" i="4"/>
  <c r="AY998" i="4"/>
  <c r="AX998" i="4"/>
  <c r="AW998" i="4"/>
  <c r="AV998" i="4"/>
  <c r="AU998" i="4"/>
  <c r="AT998" i="4"/>
  <c r="AS998" i="4"/>
  <c r="AR998" i="4"/>
  <c r="AQ998" i="4"/>
  <c r="AP998" i="4"/>
  <c r="BL997" i="4"/>
  <c r="BK997" i="4"/>
  <c r="BJ997" i="4"/>
  <c r="BI997" i="4"/>
  <c r="BH997" i="4"/>
  <c r="BG997" i="4"/>
  <c r="BF997" i="4"/>
  <c r="BE997" i="4"/>
  <c r="BD997" i="4"/>
  <c r="BC997" i="4"/>
  <c r="BB997" i="4"/>
  <c r="BA997" i="4"/>
  <c r="AZ997" i="4"/>
  <c r="AY997" i="4"/>
  <c r="AX997" i="4"/>
  <c r="AW997" i="4"/>
  <c r="AV997" i="4"/>
  <c r="AU997" i="4"/>
  <c r="AT997" i="4"/>
  <c r="AS997" i="4"/>
  <c r="AR997" i="4"/>
  <c r="AQ997" i="4"/>
  <c r="AP997" i="4"/>
  <c r="BL996" i="4"/>
  <c r="BK996" i="4"/>
  <c r="BJ996" i="4"/>
  <c r="BI996" i="4"/>
  <c r="BH996" i="4"/>
  <c r="BG996" i="4"/>
  <c r="BF996" i="4"/>
  <c r="BE996" i="4"/>
  <c r="BD996" i="4"/>
  <c r="BC996" i="4"/>
  <c r="BB996" i="4"/>
  <c r="BA996" i="4"/>
  <c r="AZ996" i="4"/>
  <c r="AY996" i="4"/>
  <c r="AX996" i="4"/>
  <c r="AW996" i="4"/>
  <c r="AV996" i="4"/>
  <c r="AU996" i="4"/>
  <c r="AT996" i="4"/>
  <c r="AS996" i="4"/>
  <c r="AR996" i="4"/>
  <c r="AQ996" i="4"/>
  <c r="AP996" i="4"/>
  <c r="BL966" i="4"/>
  <c r="BK966" i="4"/>
  <c r="BJ966" i="4"/>
  <c r="BI966" i="4"/>
  <c r="BH966" i="4"/>
  <c r="BG966" i="4"/>
  <c r="BF966" i="4"/>
  <c r="BE966" i="4"/>
  <c r="BD966" i="4"/>
  <c r="BC966" i="4"/>
  <c r="BB966" i="4"/>
  <c r="BA966" i="4"/>
  <c r="AZ966" i="4"/>
  <c r="AY966" i="4"/>
  <c r="AX966" i="4"/>
  <c r="AW966" i="4"/>
  <c r="AV966" i="4"/>
  <c r="AU966" i="4"/>
  <c r="AT966" i="4"/>
  <c r="AS966" i="4"/>
  <c r="AR966" i="4"/>
  <c r="AQ966" i="4"/>
  <c r="AP966" i="4"/>
  <c r="BL965" i="4"/>
  <c r="BK965" i="4"/>
  <c r="BJ965" i="4"/>
  <c r="BI965" i="4"/>
  <c r="BH965" i="4"/>
  <c r="BG965" i="4"/>
  <c r="BF965" i="4"/>
  <c r="BE965" i="4"/>
  <c r="BD965" i="4"/>
  <c r="BC965" i="4"/>
  <c r="BB965" i="4"/>
  <c r="BA965" i="4"/>
  <c r="AZ965" i="4"/>
  <c r="AY965" i="4"/>
  <c r="AX965" i="4"/>
  <c r="AW965" i="4"/>
  <c r="AV965" i="4"/>
  <c r="AU965" i="4"/>
  <c r="AT965" i="4"/>
  <c r="AS965" i="4"/>
  <c r="AR965" i="4"/>
  <c r="AQ965" i="4"/>
  <c r="AP965" i="4"/>
  <c r="H965" i="4"/>
  <c r="BL964" i="4"/>
  <c r="BK964" i="4"/>
  <c r="BJ964" i="4"/>
  <c r="BI964" i="4"/>
  <c r="BH964" i="4"/>
  <c r="BG964" i="4"/>
  <c r="BF964" i="4"/>
  <c r="BE964" i="4"/>
  <c r="BD964" i="4"/>
  <c r="BC964" i="4"/>
  <c r="BB964" i="4"/>
  <c r="BA964" i="4"/>
  <c r="AZ964" i="4"/>
  <c r="AY964" i="4"/>
  <c r="AX964" i="4"/>
  <c r="AW964" i="4"/>
  <c r="AV964" i="4"/>
  <c r="AU964" i="4"/>
  <c r="AT964" i="4"/>
  <c r="AS964" i="4"/>
  <c r="AR964" i="4"/>
  <c r="AQ964" i="4"/>
  <c r="AP964" i="4"/>
  <c r="H964" i="4"/>
  <c r="BL934" i="4"/>
  <c r="BK934" i="4"/>
  <c r="BJ934" i="4"/>
  <c r="BI934" i="4"/>
  <c r="BH934" i="4"/>
  <c r="BG934" i="4"/>
  <c r="BF934" i="4"/>
  <c r="BE934" i="4"/>
  <c r="BD934" i="4"/>
  <c r="BC934" i="4"/>
  <c r="BB934" i="4"/>
  <c r="BA934" i="4"/>
  <c r="AZ934" i="4"/>
  <c r="AY934" i="4"/>
  <c r="AX934" i="4"/>
  <c r="AW934" i="4"/>
  <c r="AV934" i="4"/>
  <c r="AU934" i="4"/>
  <c r="AT934" i="4"/>
  <c r="AS934" i="4"/>
  <c r="AR934" i="4"/>
  <c r="AQ934" i="4"/>
  <c r="AP934" i="4"/>
  <c r="BL933" i="4"/>
  <c r="BK933" i="4"/>
  <c r="BJ933" i="4"/>
  <c r="BI933" i="4"/>
  <c r="BH933" i="4"/>
  <c r="BG933" i="4"/>
  <c r="BF933" i="4"/>
  <c r="BE933" i="4"/>
  <c r="BD933" i="4"/>
  <c r="BC933" i="4"/>
  <c r="BB933" i="4"/>
  <c r="BA933" i="4"/>
  <c r="AZ933" i="4"/>
  <c r="AY933" i="4"/>
  <c r="AX933" i="4"/>
  <c r="AW933" i="4"/>
  <c r="AV933" i="4"/>
  <c r="AU933" i="4"/>
  <c r="AT933" i="4"/>
  <c r="AS933" i="4"/>
  <c r="AR933" i="4"/>
  <c r="AQ933" i="4"/>
  <c r="AP933" i="4"/>
  <c r="H933" i="4"/>
  <c r="BL932" i="4"/>
  <c r="BK932" i="4"/>
  <c r="BJ932" i="4"/>
  <c r="BI932" i="4"/>
  <c r="BH932" i="4"/>
  <c r="BG932" i="4"/>
  <c r="BF932" i="4"/>
  <c r="BE932" i="4"/>
  <c r="BD932" i="4"/>
  <c r="BC932" i="4"/>
  <c r="BB932" i="4"/>
  <c r="BA932" i="4"/>
  <c r="AZ932" i="4"/>
  <c r="AY932" i="4"/>
  <c r="AX932" i="4"/>
  <c r="AW932" i="4"/>
  <c r="AV932" i="4"/>
  <c r="AU932" i="4"/>
  <c r="AT932" i="4"/>
  <c r="AS932" i="4"/>
  <c r="AR932" i="4"/>
  <c r="AQ932" i="4"/>
  <c r="AP932" i="4"/>
  <c r="H932" i="4"/>
  <c r="BL902" i="4"/>
  <c r="BK902" i="4"/>
  <c r="BJ902" i="4"/>
  <c r="BI902" i="4"/>
  <c r="BH902" i="4"/>
  <c r="BG902" i="4"/>
  <c r="BF902" i="4"/>
  <c r="BE902" i="4"/>
  <c r="BD902" i="4"/>
  <c r="BC902" i="4"/>
  <c r="BB902" i="4"/>
  <c r="BA902" i="4"/>
  <c r="AZ902" i="4"/>
  <c r="AY902" i="4"/>
  <c r="AX902" i="4"/>
  <c r="AW902" i="4"/>
  <c r="AV902" i="4"/>
  <c r="AU902" i="4"/>
  <c r="AT902" i="4"/>
  <c r="AS902" i="4"/>
  <c r="AR902" i="4"/>
  <c r="AQ902" i="4"/>
  <c r="AP902" i="4"/>
  <c r="BL901" i="4"/>
  <c r="BK901" i="4"/>
  <c r="BJ901" i="4"/>
  <c r="BI901" i="4"/>
  <c r="BH901" i="4"/>
  <c r="BG901" i="4"/>
  <c r="BF901" i="4"/>
  <c r="BE901" i="4"/>
  <c r="BD901" i="4"/>
  <c r="BC901" i="4"/>
  <c r="BB901" i="4"/>
  <c r="BA901" i="4"/>
  <c r="AZ901" i="4"/>
  <c r="AY901" i="4"/>
  <c r="AX901" i="4"/>
  <c r="AW901" i="4"/>
  <c r="AV901" i="4"/>
  <c r="AU901" i="4"/>
  <c r="AT901" i="4"/>
  <c r="AS901" i="4"/>
  <c r="AR901" i="4"/>
  <c r="AQ901" i="4"/>
  <c r="AP901" i="4"/>
  <c r="H901" i="4"/>
  <c r="BL900" i="4"/>
  <c r="BK900" i="4"/>
  <c r="BJ900" i="4"/>
  <c r="BI900" i="4"/>
  <c r="BH900" i="4"/>
  <c r="BG900" i="4"/>
  <c r="BF900" i="4"/>
  <c r="BE900" i="4"/>
  <c r="BD900" i="4"/>
  <c r="BC900" i="4"/>
  <c r="BB900" i="4"/>
  <c r="BA900" i="4"/>
  <c r="AZ900" i="4"/>
  <c r="AY900" i="4"/>
  <c r="AX900" i="4"/>
  <c r="AW900" i="4"/>
  <c r="AV900" i="4"/>
  <c r="AU900" i="4"/>
  <c r="AT900" i="4"/>
  <c r="AS900" i="4"/>
  <c r="AR900" i="4"/>
  <c r="AQ900" i="4"/>
  <c r="AP900" i="4"/>
  <c r="H900" i="4"/>
  <c r="BL870" i="4"/>
  <c r="BK870" i="4"/>
  <c r="BJ870" i="4"/>
  <c r="BI870" i="4"/>
  <c r="BH870" i="4"/>
  <c r="BG870" i="4"/>
  <c r="BF870" i="4"/>
  <c r="BE870" i="4"/>
  <c r="BD870" i="4"/>
  <c r="BC870" i="4"/>
  <c r="BB870" i="4"/>
  <c r="BA870" i="4"/>
  <c r="AZ870" i="4"/>
  <c r="AY870" i="4"/>
  <c r="AX870" i="4"/>
  <c r="AW870" i="4"/>
  <c r="AV870" i="4"/>
  <c r="AU870" i="4"/>
  <c r="AT870" i="4"/>
  <c r="AS870" i="4"/>
  <c r="AR870" i="4"/>
  <c r="AQ870" i="4"/>
  <c r="AP870" i="4"/>
  <c r="H870" i="4"/>
  <c r="BL869" i="4"/>
  <c r="BK869" i="4"/>
  <c r="BJ869" i="4"/>
  <c r="BI869" i="4"/>
  <c r="BH869" i="4"/>
  <c r="BG869" i="4"/>
  <c r="BF869" i="4"/>
  <c r="BE869" i="4"/>
  <c r="BD869" i="4"/>
  <c r="BC869" i="4"/>
  <c r="BB869" i="4"/>
  <c r="BA869" i="4"/>
  <c r="AZ869" i="4"/>
  <c r="AY869" i="4"/>
  <c r="AX869" i="4"/>
  <c r="AW869" i="4"/>
  <c r="AV869" i="4"/>
  <c r="AU869" i="4"/>
  <c r="AT869" i="4"/>
  <c r="AS869" i="4"/>
  <c r="AR869" i="4"/>
  <c r="AQ869" i="4"/>
  <c r="AP869" i="4"/>
  <c r="H869" i="4"/>
  <c r="BL868" i="4"/>
  <c r="BK868" i="4"/>
  <c r="BJ868" i="4"/>
  <c r="BI868" i="4"/>
  <c r="BH868" i="4"/>
  <c r="BG868" i="4"/>
  <c r="BF868" i="4"/>
  <c r="BE868" i="4"/>
  <c r="BD868" i="4"/>
  <c r="BC868" i="4"/>
  <c r="BB868" i="4"/>
  <c r="BA868" i="4"/>
  <c r="AZ868" i="4"/>
  <c r="AY868" i="4"/>
  <c r="AX868" i="4"/>
  <c r="AW868" i="4"/>
  <c r="AV868" i="4"/>
  <c r="AU868" i="4"/>
  <c r="AT868" i="4"/>
  <c r="AS868" i="4"/>
  <c r="AR868" i="4"/>
  <c r="AQ868" i="4"/>
  <c r="AP868" i="4"/>
  <c r="H868" i="4"/>
  <c r="BL838" i="4"/>
  <c r="BK838" i="4"/>
  <c r="BJ838" i="4"/>
  <c r="BI838" i="4"/>
  <c r="BH838" i="4"/>
  <c r="BG838" i="4"/>
  <c r="BF838" i="4"/>
  <c r="BE838" i="4"/>
  <c r="BD838" i="4"/>
  <c r="BC838" i="4"/>
  <c r="BB838" i="4"/>
  <c r="BA838" i="4"/>
  <c r="AZ838" i="4"/>
  <c r="AY838" i="4"/>
  <c r="AX838" i="4"/>
  <c r="AW838" i="4"/>
  <c r="AV838" i="4"/>
  <c r="AU838" i="4"/>
  <c r="AT838" i="4"/>
  <c r="AS838" i="4"/>
  <c r="AR838" i="4"/>
  <c r="AQ838" i="4"/>
  <c r="AP838" i="4"/>
  <c r="BL837" i="4"/>
  <c r="BK837" i="4"/>
  <c r="BJ837" i="4"/>
  <c r="BI837" i="4"/>
  <c r="BH837" i="4"/>
  <c r="BG837" i="4"/>
  <c r="BF837" i="4"/>
  <c r="BE837" i="4"/>
  <c r="BD837" i="4"/>
  <c r="BC837" i="4"/>
  <c r="BB837" i="4"/>
  <c r="BA837" i="4"/>
  <c r="AZ837" i="4"/>
  <c r="AY837" i="4"/>
  <c r="AX837" i="4"/>
  <c r="AW837" i="4"/>
  <c r="AV837" i="4"/>
  <c r="AU837" i="4"/>
  <c r="AT837" i="4"/>
  <c r="AS837" i="4"/>
  <c r="AR837" i="4"/>
  <c r="AQ837" i="4"/>
  <c r="AP837" i="4"/>
  <c r="H837" i="4"/>
  <c r="BL836" i="4"/>
  <c r="BK836" i="4"/>
  <c r="BJ836" i="4"/>
  <c r="BI836" i="4"/>
  <c r="BH836" i="4"/>
  <c r="BG836" i="4"/>
  <c r="BF836" i="4"/>
  <c r="BE836" i="4"/>
  <c r="BD836" i="4"/>
  <c r="BC836" i="4"/>
  <c r="BB836" i="4"/>
  <c r="BA836" i="4"/>
  <c r="AZ836" i="4"/>
  <c r="AY836" i="4"/>
  <c r="AX836" i="4"/>
  <c r="AW836" i="4"/>
  <c r="AV836" i="4"/>
  <c r="AU836" i="4"/>
  <c r="AT836" i="4"/>
  <c r="AS836" i="4"/>
  <c r="AR836" i="4"/>
  <c r="AQ836" i="4"/>
  <c r="AP836" i="4"/>
  <c r="H836" i="4"/>
  <c r="AX806" i="4"/>
  <c r="AW806" i="4"/>
  <c r="AV806" i="4"/>
  <c r="AU806" i="4"/>
  <c r="AT806" i="4"/>
  <c r="AS806" i="4"/>
  <c r="AR806" i="4"/>
  <c r="AQ806" i="4"/>
  <c r="AP806" i="4"/>
  <c r="AX805" i="4"/>
  <c r="AW805" i="4"/>
  <c r="AV805" i="4"/>
  <c r="AU805" i="4"/>
  <c r="AT805" i="4"/>
  <c r="AS805" i="4"/>
  <c r="AR805" i="4"/>
  <c r="AQ805" i="4"/>
  <c r="AP805" i="4"/>
  <c r="AX804" i="4"/>
  <c r="AW804" i="4"/>
  <c r="AV804" i="4"/>
  <c r="AU804" i="4"/>
  <c r="AT804" i="4"/>
  <c r="AS804" i="4"/>
  <c r="AR804" i="4"/>
  <c r="AQ804" i="4"/>
  <c r="AP804" i="4"/>
  <c r="BL774" i="4"/>
  <c r="BK774" i="4"/>
  <c r="BJ774" i="4"/>
  <c r="BI774" i="4"/>
  <c r="BH774" i="4"/>
  <c r="BG774" i="4"/>
  <c r="BF774" i="4"/>
  <c r="BE774" i="4"/>
  <c r="BD774" i="4"/>
  <c r="BC774" i="4"/>
  <c r="BB774" i="4"/>
  <c r="BA774" i="4"/>
  <c r="AZ774" i="4"/>
  <c r="AY774" i="4"/>
  <c r="AX774" i="4"/>
  <c r="AW774" i="4"/>
  <c r="AV774" i="4"/>
  <c r="AU774" i="4"/>
  <c r="AT774" i="4"/>
  <c r="AS774" i="4"/>
  <c r="AR774" i="4"/>
  <c r="AQ774" i="4"/>
  <c r="AP774" i="4"/>
  <c r="H774" i="4"/>
  <c r="BL773" i="4"/>
  <c r="BK773" i="4"/>
  <c r="BJ773" i="4"/>
  <c r="BI773" i="4"/>
  <c r="BH773" i="4"/>
  <c r="BG773" i="4"/>
  <c r="BF773" i="4"/>
  <c r="BE773" i="4"/>
  <c r="BD773" i="4"/>
  <c r="BC773" i="4"/>
  <c r="BB773" i="4"/>
  <c r="BA773" i="4"/>
  <c r="AZ773" i="4"/>
  <c r="AY773" i="4"/>
  <c r="AX773" i="4"/>
  <c r="AW773" i="4"/>
  <c r="AV773" i="4"/>
  <c r="AU773" i="4"/>
  <c r="AT773" i="4"/>
  <c r="AS773" i="4"/>
  <c r="AR773" i="4"/>
  <c r="AQ773" i="4"/>
  <c r="AP773" i="4"/>
  <c r="H773" i="4"/>
  <c r="BL772" i="4"/>
  <c r="BK772" i="4"/>
  <c r="BJ772" i="4"/>
  <c r="BI772" i="4"/>
  <c r="BH772" i="4"/>
  <c r="BG772" i="4"/>
  <c r="BF772" i="4"/>
  <c r="BE772" i="4"/>
  <c r="BD772" i="4"/>
  <c r="BC772" i="4"/>
  <c r="BB772" i="4"/>
  <c r="BA772" i="4"/>
  <c r="AZ772" i="4"/>
  <c r="AY772" i="4"/>
  <c r="AX772" i="4"/>
  <c r="AW772" i="4"/>
  <c r="AV772" i="4"/>
  <c r="AU772" i="4"/>
  <c r="AT772" i="4"/>
  <c r="AS772" i="4"/>
  <c r="AR772" i="4"/>
  <c r="AQ772" i="4"/>
  <c r="AP772" i="4"/>
  <c r="H772" i="4"/>
  <c r="AX742" i="4"/>
  <c r="AW742" i="4"/>
  <c r="AV742" i="4"/>
  <c r="AU742" i="4"/>
  <c r="AT742" i="4"/>
  <c r="AS742" i="4"/>
  <c r="AR742" i="4"/>
  <c r="AQ742" i="4"/>
  <c r="AP742" i="4"/>
  <c r="H742" i="4"/>
  <c r="AX741" i="4"/>
  <c r="AW741" i="4"/>
  <c r="AV741" i="4"/>
  <c r="AU741" i="4"/>
  <c r="AT741" i="4"/>
  <c r="AS741" i="4"/>
  <c r="AR741" i="4"/>
  <c r="AQ741" i="4"/>
  <c r="AP741" i="4"/>
  <c r="H741" i="4"/>
  <c r="AX740" i="4"/>
  <c r="AW740" i="4"/>
  <c r="AV740" i="4"/>
  <c r="AU740" i="4"/>
  <c r="AT740" i="4"/>
  <c r="AS740" i="4"/>
  <c r="AR740" i="4"/>
  <c r="AQ740" i="4"/>
  <c r="AP740" i="4"/>
  <c r="H740" i="4"/>
  <c r="BL710" i="4"/>
  <c r="BK710" i="4"/>
  <c r="BJ710" i="4"/>
  <c r="BI710" i="4"/>
  <c r="BH710" i="4"/>
  <c r="BG710" i="4"/>
  <c r="BF710" i="4"/>
  <c r="BE710" i="4"/>
  <c r="BD710" i="4"/>
  <c r="BC710" i="4"/>
  <c r="BB710" i="4"/>
  <c r="BA710" i="4"/>
  <c r="AZ710" i="4"/>
  <c r="AY710" i="4"/>
  <c r="AX710" i="4"/>
  <c r="AW710" i="4"/>
  <c r="AV710" i="4"/>
  <c r="AU710" i="4"/>
  <c r="AT710" i="4"/>
  <c r="AS710" i="4"/>
  <c r="AR710" i="4"/>
  <c r="AQ710" i="4"/>
  <c r="AP710" i="4"/>
  <c r="BL709" i="4"/>
  <c r="BK709" i="4"/>
  <c r="BJ709" i="4"/>
  <c r="BI709" i="4"/>
  <c r="BH709" i="4"/>
  <c r="BG709" i="4"/>
  <c r="BF709" i="4"/>
  <c r="BE709" i="4"/>
  <c r="BD709" i="4"/>
  <c r="BC709" i="4"/>
  <c r="BB709" i="4"/>
  <c r="BA709" i="4"/>
  <c r="AZ709" i="4"/>
  <c r="AY709" i="4"/>
  <c r="AX709" i="4"/>
  <c r="AW709" i="4"/>
  <c r="AV709" i="4"/>
  <c r="AU709" i="4"/>
  <c r="AT709" i="4"/>
  <c r="AS709" i="4"/>
  <c r="AR709" i="4"/>
  <c r="AQ709" i="4"/>
  <c r="AP709" i="4"/>
  <c r="T709" i="4"/>
  <c r="S709" i="4"/>
  <c r="R709" i="4"/>
  <c r="Q709" i="4"/>
  <c r="P709" i="4"/>
  <c r="O709" i="4"/>
  <c r="N709" i="4"/>
  <c r="M709" i="4"/>
  <c r="L709" i="4"/>
  <c r="K709" i="4"/>
  <c r="J709" i="4"/>
  <c r="I709" i="4"/>
  <c r="H709" i="4"/>
  <c r="BL708" i="4"/>
  <c r="BK708" i="4"/>
  <c r="BJ708" i="4"/>
  <c r="BI708" i="4"/>
  <c r="BH708" i="4"/>
  <c r="BG708" i="4"/>
  <c r="BF708" i="4"/>
  <c r="BE708" i="4"/>
  <c r="BD708" i="4"/>
  <c r="BC708" i="4"/>
  <c r="BB708" i="4"/>
  <c r="BA708" i="4"/>
  <c r="AZ708" i="4"/>
  <c r="AY708" i="4"/>
  <c r="AX708" i="4"/>
  <c r="AW708" i="4"/>
  <c r="AV708" i="4"/>
  <c r="AU708" i="4"/>
  <c r="AT708" i="4"/>
  <c r="AS708" i="4"/>
  <c r="AR708" i="4"/>
  <c r="AQ708" i="4"/>
  <c r="AP708" i="4"/>
  <c r="T708" i="4"/>
  <c r="S708" i="4"/>
  <c r="R708" i="4"/>
  <c r="Q708" i="4"/>
  <c r="P708" i="4"/>
  <c r="O708" i="4"/>
  <c r="N708" i="4"/>
  <c r="M708" i="4"/>
  <c r="L708" i="4"/>
  <c r="K708" i="4"/>
  <c r="J708" i="4"/>
  <c r="I708" i="4"/>
  <c r="H708" i="4"/>
  <c r="BL678" i="4" l="1"/>
  <c r="BK678" i="4"/>
  <c r="BJ678" i="4"/>
  <c r="BI678" i="4"/>
  <c r="BH678" i="4"/>
  <c r="BG678" i="4"/>
  <c r="BF678" i="4"/>
  <c r="BE678" i="4"/>
  <c r="BD678" i="4"/>
  <c r="BC678" i="4"/>
  <c r="BB678" i="4"/>
  <c r="BA678" i="4"/>
  <c r="AZ678" i="4"/>
  <c r="AY678" i="4"/>
  <c r="AX678" i="4"/>
  <c r="AW678" i="4"/>
  <c r="AV678" i="4"/>
  <c r="AU678" i="4"/>
  <c r="AT678" i="4"/>
  <c r="AS678" i="4"/>
  <c r="AR678" i="4"/>
  <c r="AQ678" i="4"/>
  <c r="AP678" i="4"/>
  <c r="BL677" i="4"/>
  <c r="BK677" i="4"/>
  <c r="BJ677" i="4"/>
  <c r="BI677" i="4"/>
  <c r="BH677" i="4"/>
  <c r="BG677" i="4"/>
  <c r="BF677" i="4"/>
  <c r="BE677" i="4"/>
  <c r="BD677" i="4"/>
  <c r="BC677" i="4"/>
  <c r="BB677" i="4"/>
  <c r="BA677" i="4"/>
  <c r="AZ677" i="4"/>
  <c r="AY677" i="4"/>
  <c r="AX677" i="4"/>
  <c r="AW677" i="4"/>
  <c r="AV677" i="4"/>
  <c r="AU677" i="4"/>
  <c r="AT677" i="4"/>
  <c r="AS677" i="4"/>
  <c r="AR677" i="4"/>
  <c r="AQ677" i="4"/>
  <c r="AP677" i="4"/>
  <c r="BL676" i="4"/>
  <c r="BK676" i="4"/>
  <c r="BJ676" i="4"/>
  <c r="BI676" i="4"/>
  <c r="BH676" i="4"/>
  <c r="BG676" i="4"/>
  <c r="BF676" i="4"/>
  <c r="BE676" i="4"/>
  <c r="BD676" i="4"/>
  <c r="BC676" i="4"/>
  <c r="BB676" i="4"/>
  <c r="BA676" i="4"/>
  <c r="AZ676" i="4"/>
  <c r="AY676" i="4"/>
  <c r="AX676" i="4"/>
  <c r="AW676" i="4"/>
  <c r="AV676" i="4"/>
  <c r="AU676" i="4"/>
  <c r="AT676" i="4"/>
  <c r="AS676" i="4"/>
  <c r="AR676" i="4"/>
  <c r="AQ676" i="4"/>
  <c r="AP676" i="4"/>
  <c r="BL646" i="4"/>
  <c r="BK646" i="4"/>
  <c r="BJ646" i="4"/>
  <c r="BI646" i="4"/>
  <c r="BH646" i="4"/>
  <c r="BG646" i="4"/>
  <c r="BF646" i="4"/>
  <c r="BE646" i="4"/>
  <c r="BD646" i="4"/>
  <c r="BC646" i="4"/>
  <c r="BB646" i="4"/>
  <c r="BA646" i="4"/>
  <c r="AZ646" i="4"/>
  <c r="AY646" i="4"/>
  <c r="AX646" i="4"/>
  <c r="AW646" i="4"/>
  <c r="AV646" i="4"/>
  <c r="AU646" i="4"/>
  <c r="AT646" i="4"/>
  <c r="AS646" i="4"/>
  <c r="AR646" i="4"/>
  <c r="AQ646" i="4"/>
  <c r="AP646" i="4"/>
  <c r="BL645" i="4"/>
  <c r="BK645" i="4"/>
  <c r="BJ645" i="4"/>
  <c r="BI645" i="4"/>
  <c r="BH645" i="4"/>
  <c r="BG645" i="4"/>
  <c r="BF645" i="4"/>
  <c r="BE645" i="4"/>
  <c r="BD645" i="4"/>
  <c r="BC645" i="4"/>
  <c r="BB645" i="4"/>
  <c r="BA645" i="4"/>
  <c r="AZ645" i="4"/>
  <c r="AY645" i="4"/>
  <c r="AX645" i="4"/>
  <c r="AW645" i="4"/>
  <c r="AV645" i="4"/>
  <c r="AU645" i="4"/>
  <c r="AT645" i="4"/>
  <c r="AS645" i="4"/>
  <c r="AR645" i="4"/>
  <c r="AQ645" i="4"/>
  <c r="AP645" i="4"/>
  <c r="BL644" i="4"/>
  <c r="BK644" i="4"/>
  <c r="BJ644" i="4"/>
  <c r="BI644" i="4"/>
  <c r="BH644" i="4"/>
  <c r="BG644" i="4"/>
  <c r="BF644" i="4"/>
  <c r="BE644" i="4"/>
  <c r="BD644" i="4"/>
  <c r="BC644" i="4"/>
  <c r="BB644" i="4"/>
  <c r="BA644" i="4"/>
  <c r="AZ644" i="4"/>
  <c r="AY644" i="4"/>
  <c r="AX644" i="4"/>
  <c r="AW644" i="4"/>
  <c r="AV644" i="4"/>
  <c r="AU644" i="4"/>
  <c r="AT644" i="4"/>
  <c r="AS644" i="4"/>
  <c r="AR644" i="4"/>
  <c r="AQ644" i="4"/>
  <c r="AP644" i="4"/>
  <c r="BL614" i="4" l="1"/>
  <c r="BK614" i="4"/>
  <c r="BJ614" i="4"/>
  <c r="BI614" i="4"/>
  <c r="BH614" i="4"/>
  <c r="BG614" i="4"/>
  <c r="BF614" i="4"/>
  <c r="BE614" i="4"/>
  <c r="BD614" i="4"/>
  <c r="BC614" i="4"/>
  <c r="BB614" i="4"/>
  <c r="BA614" i="4"/>
  <c r="AZ614" i="4"/>
  <c r="AY614" i="4"/>
  <c r="AX614" i="4"/>
  <c r="AW614" i="4"/>
  <c r="AV614" i="4"/>
  <c r="AU614" i="4"/>
  <c r="AT614" i="4"/>
  <c r="AS614" i="4"/>
  <c r="AR614" i="4"/>
  <c r="AQ614" i="4"/>
  <c r="AP614" i="4"/>
  <c r="BL613" i="4"/>
  <c r="BK613" i="4"/>
  <c r="BJ613" i="4"/>
  <c r="BI613" i="4"/>
  <c r="BH613" i="4"/>
  <c r="BG613" i="4"/>
  <c r="BF613" i="4"/>
  <c r="BE613" i="4"/>
  <c r="BD613" i="4"/>
  <c r="BC613" i="4"/>
  <c r="BB613" i="4"/>
  <c r="BA613" i="4"/>
  <c r="AZ613" i="4"/>
  <c r="AY613" i="4"/>
  <c r="AX613" i="4"/>
  <c r="AW613" i="4"/>
  <c r="AV613" i="4"/>
  <c r="AU613" i="4"/>
  <c r="AT613" i="4"/>
  <c r="AS613" i="4"/>
  <c r="AR613" i="4"/>
  <c r="AQ613" i="4"/>
  <c r="AP613" i="4"/>
  <c r="BL612" i="4"/>
  <c r="BK612" i="4"/>
  <c r="BJ612" i="4"/>
  <c r="BI612" i="4"/>
  <c r="BH612" i="4"/>
  <c r="BG612" i="4"/>
  <c r="BF612" i="4"/>
  <c r="BE612" i="4"/>
  <c r="BD612" i="4"/>
  <c r="BC612" i="4"/>
  <c r="BB612" i="4"/>
  <c r="BA612" i="4"/>
  <c r="AZ612" i="4"/>
  <c r="AY612" i="4"/>
  <c r="AX612" i="4"/>
  <c r="AW612" i="4"/>
  <c r="AV612" i="4"/>
  <c r="AU612" i="4"/>
  <c r="AT612" i="4"/>
  <c r="AS612" i="4"/>
  <c r="AR612" i="4"/>
  <c r="AQ612" i="4"/>
  <c r="AP612" i="4"/>
  <c r="BL582" i="4"/>
  <c r="BK582" i="4"/>
  <c r="BJ582" i="4"/>
  <c r="BI582" i="4"/>
  <c r="BH582" i="4"/>
  <c r="BG582" i="4"/>
  <c r="BF582" i="4"/>
  <c r="BE582" i="4"/>
  <c r="BD582" i="4"/>
  <c r="BC582" i="4"/>
  <c r="BB582" i="4"/>
  <c r="BA582" i="4"/>
  <c r="AZ582" i="4"/>
  <c r="AY582" i="4"/>
  <c r="AX582" i="4"/>
  <c r="AW582" i="4"/>
  <c r="AV582" i="4"/>
  <c r="AU582" i="4"/>
  <c r="AT582" i="4"/>
  <c r="AS582" i="4"/>
  <c r="AR582" i="4"/>
  <c r="AQ582" i="4"/>
  <c r="AP582" i="4"/>
  <c r="BL581" i="4"/>
  <c r="BK581" i="4"/>
  <c r="BJ581" i="4"/>
  <c r="BI581" i="4"/>
  <c r="BH581" i="4"/>
  <c r="BG581" i="4"/>
  <c r="BF581" i="4"/>
  <c r="BE581" i="4"/>
  <c r="BD581" i="4"/>
  <c r="BC581" i="4"/>
  <c r="BB581" i="4"/>
  <c r="BA581" i="4"/>
  <c r="AZ581" i="4"/>
  <c r="AY581" i="4"/>
  <c r="AX581" i="4"/>
  <c r="AW581" i="4"/>
  <c r="AV581" i="4"/>
  <c r="AU581" i="4"/>
  <c r="AT581" i="4"/>
  <c r="AS581" i="4"/>
  <c r="AR581" i="4"/>
  <c r="AQ581" i="4"/>
  <c r="AP581" i="4"/>
  <c r="BL580" i="4"/>
  <c r="BK580" i="4"/>
  <c r="BJ580" i="4"/>
  <c r="BI580" i="4"/>
  <c r="BH580" i="4"/>
  <c r="BG580" i="4"/>
  <c r="BF580" i="4"/>
  <c r="BE580" i="4"/>
  <c r="BD580" i="4"/>
  <c r="BC580" i="4"/>
  <c r="BB580" i="4"/>
  <c r="BA580" i="4"/>
  <c r="AZ580" i="4"/>
  <c r="AY580" i="4"/>
  <c r="AX580" i="4"/>
  <c r="AW580" i="4"/>
  <c r="AV580" i="4"/>
  <c r="AU580" i="4"/>
  <c r="AT580" i="4"/>
  <c r="AS580" i="4"/>
  <c r="AR580" i="4"/>
  <c r="AQ580" i="4"/>
  <c r="AP580" i="4"/>
  <c r="BL550" i="4"/>
  <c r="BK550" i="4"/>
  <c r="BJ550" i="4"/>
  <c r="BI550" i="4"/>
  <c r="BH550" i="4"/>
  <c r="BG550" i="4"/>
  <c r="BF550" i="4"/>
  <c r="BE550" i="4"/>
  <c r="BD550" i="4"/>
  <c r="BC550" i="4"/>
  <c r="BB550" i="4"/>
  <c r="BA550" i="4"/>
  <c r="AZ550" i="4"/>
  <c r="AY550" i="4"/>
  <c r="AX550" i="4"/>
  <c r="AW550" i="4"/>
  <c r="AV550" i="4"/>
  <c r="AU550" i="4"/>
  <c r="AT550" i="4"/>
  <c r="AS550" i="4"/>
  <c r="AR550" i="4"/>
  <c r="AQ550" i="4"/>
  <c r="AP550" i="4"/>
  <c r="BL549" i="4"/>
  <c r="BK549" i="4"/>
  <c r="BJ549" i="4"/>
  <c r="BI549" i="4"/>
  <c r="BH549" i="4"/>
  <c r="BG549" i="4"/>
  <c r="BF549" i="4"/>
  <c r="BE549" i="4"/>
  <c r="BD549" i="4"/>
  <c r="BC549" i="4"/>
  <c r="BB549" i="4"/>
  <c r="BA549" i="4"/>
  <c r="AZ549" i="4"/>
  <c r="AY549" i="4"/>
  <c r="AX549" i="4"/>
  <c r="AW549" i="4"/>
  <c r="AV549" i="4"/>
  <c r="AU549" i="4"/>
  <c r="AT549" i="4"/>
  <c r="AS549" i="4"/>
  <c r="AR549" i="4"/>
  <c r="AQ549" i="4"/>
  <c r="AP549" i="4"/>
  <c r="X549" i="4"/>
  <c r="W549" i="4"/>
  <c r="V549" i="4"/>
  <c r="U549" i="4"/>
  <c r="T549" i="4"/>
  <c r="S549" i="4"/>
  <c r="R549" i="4"/>
  <c r="Q549" i="4"/>
  <c r="P549" i="4"/>
  <c r="O549" i="4"/>
  <c r="N549" i="4"/>
  <c r="M549" i="4"/>
  <c r="L549" i="4"/>
  <c r="K549" i="4"/>
  <c r="J549" i="4"/>
  <c r="I549" i="4"/>
  <c r="H549" i="4"/>
  <c r="BL548" i="4"/>
  <c r="BK548" i="4"/>
  <c r="BJ548" i="4"/>
  <c r="BI548" i="4"/>
  <c r="BH548" i="4"/>
  <c r="BG548" i="4"/>
  <c r="BF548" i="4"/>
  <c r="BE548" i="4"/>
  <c r="BD548" i="4"/>
  <c r="BC548" i="4"/>
  <c r="BB548" i="4"/>
  <c r="BA548" i="4"/>
  <c r="AZ548" i="4"/>
  <c r="AY548" i="4"/>
  <c r="AX548" i="4"/>
  <c r="AW548" i="4"/>
  <c r="AV548" i="4"/>
  <c r="AU548" i="4"/>
  <c r="AT548" i="4"/>
  <c r="AS548" i="4"/>
  <c r="AR548" i="4"/>
  <c r="AQ548" i="4"/>
  <c r="AP548" i="4"/>
  <c r="X548" i="4"/>
  <c r="W548" i="4"/>
  <c r="V548" i="4"/>
  <c r="U548" i="4"/>
  <c r="T548" i="4"/>
  <c r="S548" i="4"/>
  <c r="R548" i="4"/>
  <c r="Q548" i="4"/>
  <c r="P548" i="4"/>
  <c r="O548" i="4"/>
  <c r="N548" i="4"/>
  <c r="M548" i="4"/>
  <c r="L548" i="4"/>
  <c r="K548" i="4"/>
  <c r="J548" i="4"/>
  <c r="I548" i="4"/>
  <c r="H548" i="4"/>
  <c r="BL519" i="4"/>
  <c r="BK519" i="4"/>
  <c r="BJ519" i="4"/>
  <c r="BI519" i="4"/>
  <c r="BH519" i="4"/>
  <c r="BG519" i="4"/>
  <c r="BF519" i="4"/>
  <c r="BE519" i="4"/>
  <c r="BD519" i="4"/>
  <c r="BC519" i="4"/>
  <c r="BB519" i="4"/>
  <c r="BA519" i="4"/>
  <c r="AZ519" i="4"/>
  <c r="AY519" i="4"/>
  <c r="AX519" i="4"/>
  <c r="AW519" i="4"/>
  <c r="AV519" i="4"/>
  <c r="AU519" i="4"/>
  <c r="AT519" i="4"/>
  <c r="AS519" i="4"/>
  <c r="AR519" i="4"/>
  <c r="AQ519" i="4"/>
  <c r="AP519" i="4"/>
  <c r="BL518" i="4"/>
  <c r="BK518" i="4"/>
  <c r="BJ518" i="4"/>
  <c r="BI518" i="4"/>
  <c r="BH518" i="4"/>
  <c r="BG518" i="4"/>
  <c r="BF518" i="4"/>
  <c r="BE518" i="4"/>
  <c r="BD518" i="4"/>
  <c r="BC518" i="4"/>
  <c r="BB518" i="4"/>
  <c r="BA518" i="4"/>
  <c r="AZ518" i="4"/>
  <c r="AY518" i="4"/>
  <c r="AX518" i="4"/>
  <c r="AW518" i="4"/>
  <c r="AV518" i="4"/>
  <c r="AU518" i="4"/>
  <c r="AT518" i="4"/>
  <c r="AS518" i="4"/>
  <c r="AR518" i="4"/>
  <c r="AQ518" i="4"/>
  <c r="AP518" i="4"/>
  <c r="O518" i="4"/>
  <c r="N518" i="4"/>
  <c r="M518" i="4"/>
  <c r="L518" i="4"/>
  <c r="K518" i="4"/>
  <c r="J518" i="4"/>
  <c r="I518" i="4"/>
  <c r="H518" i="4"/>
  <c r="BL517" i="4"/>
  <c r="BK517" i="4"/>
  <c r="BJ517" i="4"/>
  <c r="BI517" i="4"/>
  <c r="BH517" i="4"/>
  <c r="BG517" i="4"/>
  <c r="BF517" i="4"/>
  <c r="BE517" i="4"/>
  <c r="BD517" i="4"/>
  <c r="BC517" i="4"/>
  <c r="BB517" i="4"/>
  <c r="BA517" i="4"/>
  <c r="AZ517" i="4"/>
  <c r="AY517" i="4"/>
  <c r="AX517" i="4"/>
  <c r="AW517" i="4"/>
  <c r="AV517" i="4"/>
  <c r="AU517" i="4"/>
  <c r="AT517" i="4"/>
  <c r="AS517" i="4"/>
  <c r="AR517" i="4"/>
  <c r="AQ517" i="4"/>
  <c r="AP517" i="4"/>
  <c r="O517" i="4"/>
  <c r="N517" i="4"/>
  <c r="M517" i="4"/>
  <c r="L517" i="4"/>
  <c r="K517" i="4"/>
  <c r="J517" i="4"/>
  <c r="I517" i="4"/>
  <c r="H517" i="4"/>
  <c r="BL487" i="4" l="1"/>
  <c r="BK487" i="4"/>
  <c r="BJ487" i="4"/>
  <c r="BI487" i="4"/>
  <c r="BH487" i="4"/>
  <c r="BG487" i="4"/>
  <c r="BF487" i="4"/>
  <c r="BE487" i="4"/>
  <c r="BD487" i="4"/>
  <c r="BC487" i="4"/>
  <c r="BB487" i="4"/>
  <c r="BA487" i="4"/>
  <c r="AZ487" i="4"/>
  <c r="AY487" i="4"/>
  <c r="AX487" i="4"/>
  <c r="AW487" i="4"/>
  <c r="AV487" i="4"/>
  <c r="AU487" i="4"/>
  <c r="AT487" i="4"/>
  <c r="AS487" i="4"/>
  <c r="AR487" i="4"/>
  <c r="AQ487" i="4"/>
  <c r="AP487" i="4"/>
  <c r="BL486" i="4"/>
  <c r="BK486" i="4"/>
  <c r="BJ486" i="4"/>
  <c r="BI486" i="4"/>
  <c r="BH486" i="4"/>
  <c r="BG486" i="4"/>
  <c r="BF486" i="4"/>
  <c r="BE486" i="4"/>
  <c r="BD486" i="4"/>
  <c r="BC486" i="4"/>
  <c r="BB486" i="4"/>
  <c r="BA486" i="4"/>
  <c r="AZ486" i="4"/>
  <c r="AY486" i="4"/>
  <c r="AX486" i="4"/>
  <c r="AW486" i="4"/>
  <c r="AV486" i="4"/>
  <c r="AU486" i="4"/>
  <c r="AT486" i="4"/>
  <c r="AS486" i="4"/>
  <c r="AR486" i="4"/>
  <c r="AQ486" i="4"/>
  <c r="AP486" i="4"/>
  <c r="I486" i="4"/>
  <c r="H486" i="4"/>
  <c r="BL485" i="4"/>
  <c r="BK485" i="4"/>
  <c r="BJ485" i="4"/>
  <c r="BI485" i="4"/>
  <c r="BH485" i="4"/>
  <c r="BG485" i="4"/>
  <c r="BF485" i="4"/>
  <c r="BE485" i="4"/>
  <c r="BD485" i="4"/>
  <c r="BC485" i="4"/>
  <c r="BB485" i="4"/>
  <c r="BA485" i="4"/>
  <c r="AZ485" i="4"/>
  <c r="AY485" i="4"/>
  <c r="AX485" i="4"/>
  <c r="AW485" i="4"/>
  <c r="AV485" i="4"/>
  <c r="AU485" i="4"/>
  <c r="AT485" i="4"/>
  <c r="AS485" i="4"/>
  <c r="AR485" i="4"/>
  <c r="AQ485" i="4"/>
  <c r="AP485" i="4"/>
  <c r="I485" i="4"/>
  <c r="H485" i="4"/>
  <c r="BL455" i="4"/>
  <c r="BK455" i="4"/>
  <c r="BJ455" i="4"/>
  <c r="BI455" i="4"/>
  <c r="BH455" i="4"/>
  <c r="BG455" i="4"/>
  <c r="BF455" i="4"/>
  <c r="BE455" i="4"/>
  <c r="BD455" i="4"/>
  <c r="BC455" i="4"/>
  <c r="BB455" i="4"/>
  <c r="BA455" i="4"/>
  <c r="AZ455" i="4"/>
  <c r="AY455" i="4"/>
  <c r="AX455" i="4"/>
  <c r="AW455" i="4"/>
  <c r="AV455" i="4"/>
  <c r="AU455" i="4"/>
  <c r="AT455" i="4"/>
  <c r="AS455" i="4"/>
  <c r="AR455" i="4"/>
  <c r="AQ455" i="4"/>
  <c r="AP455" i="4"/>
  <c r="BL454" i="4"/>
  <c r="BK454" i="4"/>
  <c r="BJ454" i="4"/>
  <c r="BI454" i="4"/>
  <c r="BH454" i="4"/>
  <c r="BG454" i="4"/>
  <c r="BF454" i="4"/>
  <c r="BE454" i="4"/>
  <c r="BD454" i="4"/>
  <c r="BC454" i="4"/>
  <c r="BB454" i="4"/>
  <c r="BA454" i="4"/>
  <c r="AZ454" i="4"/>
  <c r="AY454" i="4"/>
  <c r="AX454" i="4"/>
  <c r="AW454" i="4"/>
  <c r="AV454" i="4"/>
  <c r="AU454" i="4"/>
  <c r="AT454" i="4"/>
  <c r="AS454" i="4"/>
  <c r="AR454" i="4"/>
  <c r="AQ454" i="4"/>
  <c r="AP454" i="4"/>
  <c r="AJ454" i="4"/>
  <c r="AI454" i="4"/>
  <c r="AH454" i="4"/>
  <c r="AG454" i="4"/>
  <c r="AF454" i="4"/>
  <c r="AE454" i="4"/>
  <c r="AD454" i="4"/>
  <c r="AC454" i="4"/>
  <c r="AB454" i="4"/>
  <c r="AA454" i="4"/>
  <c r="Z454" i="4"/>
  <c r="Y454" i="4"/>
  <c r="X454" i="4"/>
  <c r="W454" i="4"/>
  <c r="V454" i="4"/>
  <c r="U454" i="4"/>
  <c r="T454" i="4"/>
  <c r="S454" i="4"/>
  <c r="R454" i="4"/>
  <c r="Q454" i="4"/>
  <c r="P454" i="4"/>
  <c r="O454" i="4"/>
  <c r="N454" i="4"/>
  <c r="M454" i="4"/>
  <c r="L454" i="4"/>
  <c r="K454" i="4"/>
  <c r="J454" i="4"/>
  <c r="I454" i="4"/>
  <c r="H454" i="4"/>
  <c r="BL453" i="4"/>
  <c r="BK453" i="4"/>
  <c r="BJ453" i="4"/>
  <c r="BI453" i="4"/>
  <c r="BH453" i="4"/>
  <c r="BG453" i="4"/>
  <c r="BF453" i="4"/>
  <c r="BE453" i="4"/>
  <c r="BD453" i="4"/>
  <c r="BC453" i="4"/>
  <c r="BB453" i="4"/>
  <c r="BA453" i="4"/>
  <c r="AZ453" i="4"/>
  <c r="AY453" i="4"/>
  <c r="AX453" i="4"/>
  <c r="AW453" i="4"/>
  <c r="AV453" i="4"/>
  <c r="AU453" i="4"/>
  <c r="AT453" i="4"/>
  <c r="AS453" i="4"/>
  <c r="AR453" i="4"/>
  <c r="AQ453" i="4"/>
  <c r="AP453" i="4"/>
  <c r="AJ453" i="4"/>
  <c r="AI453" i="4"/>
  <c r="AH453" i="4"/>
  <c r="AG453" i="4"/>
  <c r="AF453" i="4"/>
  <c r="AE453" i="4"/>
  <c r="AD453" i="4"/>
  <c r="AC453" i="4"/>
  <c r="AB453" i="4"/>
  <c r="AA453" i="4"/>
  <c r="Z453" i="4"/>
  <c r="Y453" i="4"/>
  <c r="X453" i="4"/>
  <c r="W453" i="4"/>
  <c r="V453" i="4"/>
  <c r="U453" i="4"/>
  <c r="T453" i="4"/>
  <c r="S453" i="4"/>
  <c r="R453" i="4"/>
  <c r="Q453" i="4"/>
  <c r="P453" i="4"/>
  <c r="O453" i="4"/>
  <c r="N453" i="4"/>
  <c r="M453" i="4"/>
  <c r="L453" i="4"/>
  <c r="K453" i="4"/>
  <c r="J453" i="4"/>
  <c r="I453" i="4"/>
  <c r="H453" i="4"/>
  <c r="AO393" i="3"/>
  <c r="AN393" i="3"/>
  <c r="AM393" i="3"/>
  <c r="AL393" i="3"/>
  <c r="AK393" i="3"/>
  <c r="AO392" i="3"/>
  <c r="AO455" i="4" s="1"/>
  <c r="AN392" i="3"/>
  <c r="AN455" i="4" s="1"/>
  <c r="AM392" i="3"/>
  <c r="AM455" i="4" s="1"/>
  <c r="AL392" i="3"/>
  <c r="AL455" i="4" s="1"/>
  <c r="AK392" i="3"/>
  <c r="AK455" i="4" s="1"/>
  <c r="AO391" i="3"/>
  <c r="AN391" i="3"/>
  <c r="AM391" i="3"/>
  <c r="AL391" i="3"/>
  <c r="AK391" i="3"/>
  <c r="AO390" i="3"/>
  <c r="AO454" i="4" s="1"/>
  <c r="AN390" i="3"/>
  <c r="AN454" i="4" s="1"/>
  <c r="AM390" i="3"/>
  <c r="AM454" i="4" s="1"/>
  <c r="AL390" i="3"/>
  <c r="AL454" i="4" s="1"/>
  <c r="AK390" i="3"/>
  <c r="AK454" i="4" s="1"/>
  <c r="AO389" i="3"/>
  <c r="AN389" i="3"/>
  <c r="AN453" i="4" s="1"/>
  <c r="AM389" i="3"/>
  <c r="AM453" i="4" s="1"/>
  <c r="AL389" i="3"/>
  <c r="AL388" i="3" s="1"/>
  <c r="AK389" i="3"/>
  <c r="AK453" i="4" s="1"/>
  <c r="AS430" i="1"/>
  <c r="AR430" i="1"/>
  <c r="AQ430" i="1"/>
  <c r="AP430" i="1"/>
  <c r="AO388" i="3" l="1"/>
  <c r="AK388" i="3"/>
  <c r="AN388" i="3"/>
  <c r="AO453" i="4"/>
  <c r="AM388" i="3"/>
  <c r="AL453" i="4"/>
  <c r="BL427" i="4"/>
  <c r="BK427" i="4"/>
  <c r="BJ427" i="4"/>
  <c r="BI427" i="4"/>
  <c r="BH427" i="4"/>
  <c r="BG427" i="4"/>
  <c r="BF427" i="4"/>
  <c r="BE427" i="4"/>
  <c r="BD427" i="4"/>
  <c r="BC427" i="4"/>
  <c r="BB427" i="4"/>
  <c r="BA427" i="4"/>
  <c r="AZ427" i="4"/>
  <c r="AY427" i="4"/>
  <c r="AX427" i="4"/>
  <c r="AW427" i="4"/>
  <c r="AV427" i="4"/>
  <c r="AU427" i="4"/>
  <c r="AT427" i="4"/>
  <c r="AS427" i="4"/>
  <c r="AR427" i="4"/>
  <c r="AQ427" i="4"/>
  <c r="AP427" i="4"/>
  <c r="X427" i="4"/>
  <c r="W427" i="4"/>
  <c r="V427" i="4"/>
  <c r="U427" i="4"/>
  <c r="T427" i="4"/>
  <c r="S427" i="4"/>
  <c r="R427" i="4"/>
  <c r="Q427" i="4"/>
  <c r="P427" i="4"/>
  <c r="O427" i="4"/>
  <c r="N427" i="4"/>
  <c r="M427" i="4"/>
  <c r="L427" i="4"/>
  <c r="K427" i="4"/>
  <c r="J427" i="4"/>
  <c r="I427" i="4"/>
  <c r="H427" i="4"/>
  <c r="BL426" i="4"/>
  <c r="BK426" i="4"/>
  <c r="BJ426" i="4"/>
  <c r="BI426" i="4"/>
  <c r="BH426" i="4"/>
  <c r="BG426" i="4"/>
  <c r="BF426" i="4"/>
  <c r="BE426" i="4"/>
  <c r="BD426" i="4"/>
  <c r="BC426" i="4"/>
  <c r="BB426" i="4"/>
  <c r="BA426" i="4"/>
  <c r="AZ426" i="4"/>
  <c r="AY426" i="4"/>
  <c r="AX426" i="4"/>
  <c r="AW426" i="4"/>
  <c r="AV426" i="4"/>
  <c r="AU426" i="4"/>
  <c r="AT426" i="4"/>
  <c r="AS426" i="4"/>
  <c r="AR426" i="4"/>
  <c r="AQ426" i="4"/>
  <c r="AP426" i="4"/>
  <c r="X426" i="4"/>
  <c r="W426" i="4"/>
  <c r="V426" i="4"/>
  <c r="U426" i="4"/>
  <c r="T426" i="4"/>
  <c r="S426" i="4"/>
  <c r="R426" i="4"/>
  <c r="Q426" i="4"/>
  <c r="P426" i="4"/>
  <c r="O426" i="4"/>
  <c r="N426" i="4"/>
  <c r="M426" i="4"/>
  <c r="L426" i="4"/>
  <c r="K426" i="4"/>
  <c r="J426" i="4"/>
  <c r="I426" i="4"/>
  <c r="H426" i="4"/>
  <c r="BL425" i="4"/>
  <c r="BK425" i="4"/>
  <c r="BJ425" i="4"/>
  <c r="BI425" i="4"/>
  <c r="BH425" i="4"/>
  <c r="BG425" i="4"/>
  <c r="BF425" i="4"/>
  <c r="BE425" i="4"/>
  <c r="BD425" i="4"/>
  <c r="BC425" i="4"/>
  <c r="BB425" i="4"/>
  <c r="BA425" i="4"/>
  <c r="AZ425" i="4"/>
  <c r="AY425" i="4"/>
  <c r="AX425" i="4"/>
  <c r="AW425" i="4"/>
  <c r="AV425" i="4"/>
  <c r="AU425" i="4"/>
  <c r="AT425" i="4"/>
  <c r="AS425" i="4"/>
  <c r="AR425" i="4"/>
  <c r="AQ425" i="4"/>
  <c r="AP425" i="4"/>
  <c r="X425" i="4"/>
  <c r="W425" i="4"/>
  <c r="V425" i="4"/>
  <c r="U425" i="4"/>
  <c r="T425" i="4"/>
  <c r="S425" i="4"/>
  <c r="R425" i="4"/>
  <c r="Q425" i="4"/>
  <c r="P425" i="4"/>
  <c r="O425" i="4"/>
  <c r="N425" i="4"/>
  <c r="M425" i="4"/>
  <c r="L425" i="4"/>
  <c r="K425" i="4"/>
  <c r="J425" i="4"/>
  <c r="I425" i="4"/>
  <c r="H425" i="4"/>
  <c r="BL423" i="4"/>
  <c r="BK423" i="4"/>
  <c r="BJ423" i="4"/>
  <c r="BI423" i="4"/>
  <c r="BH423" i="4"/>
  <c r="BG423" i="4"/>
  <c r="BF423" i="4"/>
  <c r="BE423" i="4"/>
  <c r="BD423" i="4"/>
  <c r="BC423" i="4"/>
  <c r="BB423" i="4"/>
  <c r="BA423" i="4"/>
  <c r="AZ423" i="4"/>
  <c r="AY423" i="4"/>
  <c r="AX423" i="4"/>
  <c r="AW423" i="4"/>
  <c r="AV423" i="4"/>
  <c r="AU423" i="4"/>
  <c r="AT423" i="4"/>
  <c r="AS423" i="4"/>
  <c r="AR423" i="4"/>
  <c r="AQ423" i="4"/>
  <c r="AP423" i="4"/>
  <c r="BL422" i="4"/>
  <c r="BK422" i="4"/>
  <c r="BJ422" i="4"/>
  <c r="BI422" i="4"/>
  <c r="BH422" i="4"/>
  <c r="BG422" i="4"/>
  <c r="BF422" i="4"/>
  <c r="BE422" i="4"/>
  <c r="BD422" i="4"/>
  <c r="BC422" i="4"/>
  <c r="BB422" i="4"/>
  <c r="BA422" i="4"/>
  <c r="AZ422" i="4"/>
  <c r="AY422" i="4"/>
  <c r="AX422" i="4"/>
  <c r="AW422" i="4"/>
  <c r="AV422" i="4"/>
  <c r="AU422" i="4"/>
  <c r="AT422" i="4"/>
  <c r="AS422" i="4"/>
  <c r="AR422" i="4"/>
  <c r="AQ422" i="4"/>
  <c r="AP422" i="4"/>
  <c r="BL421" i="4"/>
  <c r="BK421" i="4"/>
  <c r="BJ421" i="4"/>
  <c r="BI421" i="4"/>
  <c r="BH421" i="4"/>
  <c r="BG421" i="4"/>
  <c r="BF421" i="4"/>
  <c r="BE421" i="4"/>
  <c r="BD421" i="4"/>
  <c r="BC421" i="4"/>
  <c r="BB421" i="4"/>
  <c r="BA421" i="4"/>
  <c r="AZ421" i="4"/>
  <c r="AY421" i="4"/>
  <c r="AX421" i="4"/>
  <c r="AW421" i="4"/>
  <c r="AV421" i="4"/>
  <c r="AU421" i="4"/>
  <c r="AT421" i="4"/>
  <c r="AS421" i="4"/>
  <c r="AR421" i="4"/>
  <c r="AQ421" i="4"/>
  <c r="AP421" i="4"/>
  <c r="I419" i="4"/>
  <c r="J419" i="4" s="1"/>
  <c r="K419" i="4" s="1"/>
  <c r="L419" i="4" s="1"/>
  <c r="M419" i="4" s="1"/>
  <c r="N419" i="4" s="1"/>
  <c r="O419" i="4" s="1"/>
  <c r="P419" i="4" s="1"/>
  <c r="Q419" i="4" s="1"/>
  <c r="R419" i="4" s="1"/>
  <c r="S419" i="4" s="1"/>
  <c r="T419" i="4" s="1"/>
  <c r="U419" i="4" s="1"/>
  <c r="V419" i="4" s="1"/>
  <c r="W419" i="4" s="1"/>
  <c r="X419" i="4" s="1"/>
  <c r="Y419" i="4" s="1"/>
  <c r="Z419" i="4" s="1"/>
  <c r="AA419" i="4" s="1"/>
  <c r="AB419" i="4" s="1"/>
  <c r="AC419" i="4" s="1"/>
  <c r="AD419" i="4" s="1"/>
  <c r="AE419" i="4" s="1"/>
  <c r="AF419" i="4" s="1"/>
  <c r="AG419" i="4" s="1"/>
  <c r="AH419" i="4" s="1"/>
  <c r="AI419" i="4" s="1"/>
  <c r="AJ419" i="4" s="1"/>
  <c r="AK419" i="4" s="1"/>
  <c r="AL419" i="4" s="1"/>
  <c r="AM419" i="4" s="1"/>
  <c r="AN419" i="4" s="1"/>
  <c r="AO419" i="4" s="1"/>
  <c r="AP419" i="4" s="1"/>
  <c r="AQ419" i="4" s="1"/>
  <c r="AR419" i="4" s="1"/>
  <c r="AS419" i="4" s="1"/>
  <c r="AT419" i="4" s="1"/>
  <c r="AU419" i="4" s="1"/>
  <c r="AV419" i="4" s="1"/>
  <c r="AW419" i="4" s="1"/>
  <c r="AX419" i="4" s="1"/>
  <c r="AY419" i="4" s="1"/>
  <c r="AZ419" i="4" s="1"/>
  <c r="BA419" i="4" s="1"/>
  <c r="BB419" i="4" s="1"/>
  <c r="BC419" i="4" s="1"/>
  <c r="BD419" i="4" s="1"/>
  <c r="BE419" i="4" s="1"/>
  <c r="BF419" i="4" s="1"/>
  <c r="BG419" i="4" s="1"/>
  <c r="BH419" i="4" s="1"/>
  <c r="BI419" i="4" s="1"/>
  <c r="BJ419" i="4" s="1"/>
  <c r="BK419" i="4" s="1"/>
  <c r="BL419" i="4" s="1"/>
  <c r="BM419" i="4" s="1"/>
  <c r="I357" i="4"/>
  <c r="J357" i="4" s="1"/>
  <c r="K357" i="4" s="1"/>
  <c r="L357" i="4" s="1"/>
  <c r="M357" i="4" s="1"/>
  <c r="N357" i="4" s="1"/>
  <c r="O357" i="4" s="1"/>
  <c r="P357" i="4" s="1"/>
  <c r="Q357" i="4" s="1"/>
  <c r="R357" i="4" s="1"/>
  <c r="S357" i="4" s="1"/>
  <c r="T357" i="4" s="1"/>
  <c r="U357" i="4" s="1"/>
  <c r="V357" i="4" s="1"/>
  <c r="W357" i="4" s="1"/>
  <c r="X357" i="4" s="1"/>
  <c r="Y357" i="4" s="1"/>
  <c r="Z357" i="4" s="1"/>
  <c r="AA357" i="4" s="1"/>
  <c r="AB357" i="4" s="1"/>
  <c r="AC357" i="4" s="1"/>
  <c r="AD357" i="4" s="1"/>
  <c r="AE357" i="4" s="1"/>
  <c r="AF357" i="4" s="1"/>
  <c r="AG357" i="4" s="1"/>
  <c r="AH357" i="4" s="1"/>
  <c r="AI357" i="4" s="1"/>
  <c r="AJ357" i="4" s="1"/>
  <c r="AK357" i="4" s="1"/>
  <c r="AL357" i="4" s="1"/>
  <c r="AM357" i="4" s="1"/>
  <c r="AN357" i="4" s="1"/>
  <c r="AO357" i="4" s="1"/>
  <c r="AP357" i="4" s="1"/>
  <c r="AQ357" i="4" s="1"/>
  <c r="AR357" i="4" s="1"/>
  <c r="AS357" i="4" s="1"/>
  <c r="AT357" i="4" s="1"/>
  <c r="AU357" i="4" s="1"/>
  <c r="AV357" i="4" s="1"/>
  <c r="AW357" i="4" s="1"/>
  <c r="AX357" i="4" s="1"/>
  <c r="AY357" i="4" s="1"/>
  <c r="AZ357" i="4" s="1"/>
  <c r="BA357" i="4" s="1"/>
  <c r="BB357" i="4" s="1"/>
  <c r="BC357" i="4" s="1"/>
  <c r="BD357" i="4" s="1"/>
  <c r="BE357" i="4" s="1"/>
  <c r="BF357" i="4" s="1"/>
  <c r="BG357" i="4" s="1"/>
  <c r="BH357" i="4" s="1"/>
  <c r="BI357" i="4" s="1"/>
  <c r="BJ357" i="4" s="1"/>
  <c r="BK357" i="4" s="1"/>
  <c r="BL357" i="4" s="1"/>
  <c r="BM357" i="4" s="1"/>
  <c r="AP359" i="4"/>
  <c r="AQ359" i="4"/>
  <c r="AR359" i="4"/>
  <c r="AS359" i="4"/>
  <c r="AT359" i="4"/>
  <c r="AU359" i="4"/>
  <c r="AV359" i="4"/>
  <c r="AW359" i="4"/>
  <c r="AX359" i="4"/>
  <c r="AY359" i="4"/>
  <c r="AZ359" i="4"/>
  <c r="BA359" i="4"/>
  <c r="BB359" i="4"/>
  <c r="BC359" i="4"/>
  <c r="BD359" i="4"/>
  <c r="BE359" i="4"/>
  <c r="BF359" i="4"/>
  <c r="BG359" i="4"/>
  <c r="BH359" i="4"/>
  <c r="BI359" i="4"/>
  <c r="BJ359" i="4"/>
  <c r="BK359" i="4"/>
  <c r="BL359" i="4"/>
  <c r="AP360" i="4"/>
  <c r="AQ360" i="4"/>
  <c r="AR360" i="4"/>
  <c r="AS360" i="4"/>
  <c r="AT360" i="4"/>
  <c r="AU360" i="4"/>
  <c r="AV360" i="4"/>
  <c r="AW360" i="4"/>
  <c r="AX360" i="4"/>
  <c r="AY360" i="4"/>
  <c r="AZ360" i="4"/>
  <c r="BA360" i="4"/>
  <c r="BB360" i="4"/>
  <c r="BC360" i="4"/>
  <c r="BD360" i="4"/>
  <c r="BE360" i="4"/>
  <c r="BF360" i="4"/>
  <c r="BG360" i="4"/>
  <c r="BH360" i="4"/>
  <c r="BI360" i="4"/>
  <c r="BJ360" i="4"/>
  <c r="BK360" i="4"/>
  <c r="BL360" i="4"/>
  <c r="AP361" i="4"/>
  <c r="AQ361" i="4"/>
  <c r="AR361" i="4"/>
  <c r="AS361" i="4"/>
  <c r="AT361" i="4"/>
  <c r="AU361" i="4"/>
  <c r="AV361" i="4"/>
  <c r="AW361" i="4"/>
  <c r="AX361" i="4"/>
  <c r="AY361" i="4"/>
  <c r="AZ361" i="4"/>
  <c r="BA361" i="4"/>
  <c r="BB361" i="4"/>
  <c r="BC361" i="4"/>
  <c r="BD361" i="4"/>
  <c r="BE361" i="4"/>
  <c r="BF361" i="4"/>
  <c r="BG361" i="4"/>
  <c r="BH361" i="4"/>
  <c r="BI361" i="4"/>
  <c r="BJ361" i="4"/>
  <c r="BK361" i="4"/>
  <c r="BL361" i="4"/>
  <c r="BL392" i="4"/>
  <c r="BK392" i="4"/>
  <c r="BJ392" i="4"/>
  <c r="BI392" i="4"/>
  <c r="BH392" i="4"/>
  <c r="BG392" i="4"/>
  <c r="BF392" i="4"/>
  <c r="BE392" i="4"/>
  <c r="BD392" i="4"/>
  <c r="BC392" i="4"/>
  <c r="BB392" i="4"/>
  <c r="BA392" i="4"/>
  <c r="AZ392" i="4"/>
  <c r="AY392" i="4"/>
  <c r="AX392" i="4"/>
  <c r="AW392" i="4"/>
  <c r="AV392" i="4"/>
  <c r="AU392" i="4"/>
  <c r="AT392" i="4"/>
  <c r="AS392" i="4"/>
  <c r="AR392" i="4"/>
  <c r="AQ392" i="4"/>
  <c r="AP392" i="4"/>
  <c r="BL391" i="4"/>
  <c r="BK391" i="4"/>
  <c r="BJ391" i="4"/>
  <c r="BI391" i="4"/>
  <c r="BH391" i="4"/>
  <c r="BG391" i="4"/>
  <c r="BF391" i="4"/>
  <c r="BE391" i="4"/>
  <c r="BD391" i="4"/>
  <c r="BC391" i="4"/>
  <c r="BB391" i="4"/>
  <c r="BA391" i="4"/>
  <c r="AZ391" i="4"/>
  <c r="AY391" i="4"/>
  <c r="AX391" i="4"/>
  <c r="AW391" i="4"/>
  <c r="AV391" i="4"/>
  <c r="AU391" i="4"/>
  <c r="AT391" i="4"/>
  <c r="AS391" i="4"/>
  <c r="AR391" i="4"/>
  <c r="AQ391" i="4"/>
  <c r="AP391" i="4"/>
  <c r="BL390" i="4"/>
  <c r="BK390" i="4"/>
  <c r="BJ390" i="4"/>
  <c r="BI390" i="4"/>
  <c r="BH390" i="4"/>
  <c r="BG390" i="4"/>
  <c r="BF390" i="4"/>
  <c r="BE390" i="4"/>
  <c r="BD390" i="4"/>
  <c r="BC390" i="4"/>
  <c r="BB390" i="4"/>
  <c r="BA390" i="4"/>
  <c r="AZ390" i="4"/>
  <c r="AY390" i="4"/>
  <c r="AX390" i="4"/>
  <c r="AW390" i="4"/>
  <c r="AV390" i="4"/>
  <c r="AU390" i="4"/>
  <c r="AT390" i="4"/>
  <c r="AS390" i="4"/>
  <c r="AR390" i="4"/>
  <c r="AQ390" i="4"/>
  <c r="AP390" i="4"/>
  <c r="I388" i="4"/>
  <c r="J388" i="4" s="1"/>
  <c r="K388" i="4" s="1"/>
  <c r="L388" i="4" s="1"/>
  <c r="M388" i="4" s="1"/>
  <c r="N388" i="4" s="1"/>
  <c r="O388" i="4" s="1"/>
  <c r="P388" i="4" s="1"/>
  <c r="Q388" i="4" s="1"/>
  <c r="R388" i="4" s="1"/>
  <c r="S388" i="4" s="1"/>
  <c r="T388" i="4" s="1"/>
  <c r="U388" i="4" s="1"/>
  <c r="V388" i="4" s="1"/>
  <c r="W388" i="4" s="1"/>
  <c r="X388" i="4" s="1"/>
  <c r="Y388" i="4" s="1"/>
  <c r="Z388" i="4" s="1"/>
  <c r="AA388" i="4" s="1"/>
  <c r="AB388" i="4" s="1"/>
  <c r="AC388" i="4" s="1"/>
  <c r="AD388" i="4" s="1"/>
  <c r="AE388" i="4" s="1"/>
  <c r="AF388" i="4" s="1"/>
  <c r="AG388" i="4" s="1"/>
  <c r="AH388" i="4" s="1"/>
  <c r="AI388" i="4" s="1"/>
  <c r="AJ388" i="4" s="1"/>
  <c r="AK388" i="4" s="1"/>
  <c r="AL388" i="4" s="1"/>
  <c r="AM388" i="4" s="1"/>
  <c r="AN388" i="4" s="1"/>
  <c r="AO388" i="4" s="1"/>
  <c r="AP388" i="4" s="1"/>
  <c r="AQ388" i="4" s="1"/>
  <c r="AR388" i="4" s="1"/>
  <c r="AS388" i="4" s="1"/>
  <c r="AT388" i="4" s="1"/>
  <c r="AU388" i="4" s="1"/>
  <c r="AV388" i="4" s="1"/>
  <c r="AW388" i="4" s="1"/>
  <c r="AX388" i="4" s="1"/>
  <c r="AY388" i="4" s="1"/>
  <c r="AZ388" i="4" s="1"/>
  <c r="BA388" i="4" s="1"/>
  <c r="BB388" i="4" s="1"/>
  <c r="BC388" i="4" s="1"/>
  <c r="BD388" i="4" s="1"/>
  <c r="BE388" i="4" s="1"/>
  <c r="BF388" i="4" s="1"/>
  <c r="BG388" i="4" s="1"/>
  <c r="BH388" i="4" s="1"/>
  <c r="BI388" i="4" s="1"/>
  <c r="BJ388" i="4" s="1"/>
  <c r="BK388" i="4" s="1"/>
  <c r="BL388" i="4" s="1"/>
  <c r="BM388" i="4" s="1"/>
  <c r="AO295" i="4"/>
  <c r="AN295" i="4"/>
  <c r="AM295" i="4"/>
  <c r="AL295" i="4"/>
  <c r="AK295" i="4"/>
  <c r="AJ295" i="4"/>
  <c r="AO294" i="4"/>
  <c r="AN294" i="4"/>
  <c r="AM294" i="4"/>
  <c r="AL294" i="4"/>
  <c r="AK294" i="4"/>
  <c r="AJ294" i="4"/>
  <c r="AO293" i="4"/>
  <c r="AN293" i="4"/>
  <c r="AM293" i="4"/>
  <c r="AL293" i="4"/>
  <c r="AK293" i="4"/>
  <c r="AJ293" i="4"/>
  <c r="AI295" i="4"/>
  <c r="AH295" i="4"/>
  <c r="AG295" i="4"/>
  <c r="AF295" i="4"/>
  <c r="AE295" i="4"/>
  <c r="AD295" i="4"/>
  <c r="AC295" i="4"/>
  <c r="AB295" i="4"/>
  <c r="AA295" i="4"/>
  <c r="Z295" i="4"/>
  <c r="Y295" i="4"/>
  <c r="X295" i="4"/>
  <c r="W295" i="4"/>
  <c r="V295" i="4"/>
  <c r="U295" i="4"/>
  <c r="T295" i="4"/>
  <c r="S295" i="4"/>
  <c r="R295" i="4"/>
  <c r="Q295" i="4"/>
  <c r="P295" i="4"/>
  <c r="O295" i="4"/>
  <c r="N295" i="4"/>
  <c r="M295" i="4"/>
  <c r="L295" i="4"/>
  <c r="K295" i="4"/>
  <c r="J295" i="4"/>
  <c r="AI294" i="4"/>
  <c r="AH294" i="4"/>
  <c r="AG294" i="4"/>
  <c r="AF294" i="4"/>
  <c r="AE294" i="4"/>
  <c r="AD294" i="4"/>
  <c r="AC294" i="4"/>
  <c r="AB294" i="4"/>
  <c r="AA294" i="4"/>
  <c r="Z294" i="4"/>
  <c r="Y294" i="4"/>
  <c r="X294" i="4"/>
  <c r="W294" i="4"/>
  <c r="V294" i="4"/>
  <c r="U294" i="4"/>
  <c r="T294" i="4"/>
  <c r="S294" i="4"/>
  <c r="R294" i="4"/>
  <c r="Q294" i="4"/>
  <c r="P294" i="4"/>
  <c r="O294" i="4"/>
  <c r="N294" i="4"/>
  <c r="M294" i="4"/>
  <c r="L294" i="4"/>
  <c r="K294" i="4"/>
  <c r="J294" i="4"/>
  <c r="AI293" i="4"/>
  <c r="AH293" i="4"/>
  <c r="AG293" i="4"/>
  <c r="AF293" i="4"/>
  <c r="AE293" i="4"/>
  <c r="AD293" i="4"/>
  <c r="AC293" i="4"/>
  <c r="AB293" i="4"/>
  <c r="AA293" i="4"/>
  <c r="Z293" i="4"/>
  <c r="Y293" i="4"/>
  <c r="X293" i="4"/>
  <c r="W293" i="4"/>
  <c r="V293" i="4"/>
  <c r="U293" i="4"/>
  <c r="T293" i="4"/>
  <c r="S293" i="4"/>
  <c r="R293" i="4"/>
  <c r="Q293" i="4"/>
  <c r="P293" i="4"/>
  <c r="O293" i="4"/>
  <c r="N293" i="4"/>
  <c r="M293" i="4"/>
  <c r="L293" i="4"/>
  <c r="K293" i="4"/>
  <c r="J293" i="4"/>
  <c r="H295" i="4"/>
  <c r="H294" i="4"/>
  <c r="H293" i="4"/>
  <c r="I295" i="4"/>
  <c r="I294" i="4"/>
  <c r="I293" i="4"/>
  <c r="I291" i="4"/>
  <c r="J291" i="4" s="1"/>
  <c r="K291" i="4" s="1"/>
  <c r="L291" i="4" s="1"/>
  <c r="M291" i="4" s="1"/>
  <c r="N291" i="4" s="1"/>
  <c r="O291" i="4" s="1"/>
  <c r="P291" i="4" s="1"/>
  <c r="Q291" i="4" s="1"/>
  <c r="R291" i="4" s="1"/>
  <c r="S291" i="4" s="1"/>
  <c r="T291" i="4" s="1"/>
  <c r="U291" i="4" s="1"/>
  <c r="V291" i="4" s="1"/>
  <c r="W291" i="4" s="1"/>
  <c r="X291" i="4" s="1"/>
  <c r="Y291" i="4" s="1"/>
  <c r="Z291" i="4" s="1"/>
  <c r="AA291" i="4" s="1"/>
  <c r="AB291" i="4" s="1"/>
  <c r="AC291" i="4" s="1"/>
  <c r="AD291" i="4" s="1"/>
  <c r="AE291" i="4" s="1"/>
  <c r="AF291" i="4" s="1"/>
  <c r="AG291" i="4" s="1"/>
  <c r="AH291" i="4" s="1"/>
  <c r="AI291" i="4" s="1"/>
  <c r="AJ291" i="4" s="1"/>
  <c r="AK291" i="4" s="1"/>
  <c r="AL291" i="4" s="1"/>
  <c r="AM291" i="4" s="1"/>
  <c r="AN291" i="4" s="1"/>
  <c r="AO291" i="4" s="1"/>
  <c r="AP291" i="4" s="1"/>
  <c r="AQ291" i="4" s="1"/>
  <c r="AR291" i="4" s="1"/>
  <c r="AS291" i="4" s="1"/>
  <c r="AT291" i="4" s="1"/>
  <c r="AU291" i="4" s="1"/>
  <c r="AV291" i="4" s="1"/>
  <c r="AW291" i="4" s="1"/>
  <c r="AX291" i="4" s="1"/>
  <c r="AY291" i="4" s="1"/>
  <c r="AZ291" i="4" s="1"/>
  <c r="BA291" i="4" s="1"/>
  <c r="BB291" i="4" s="1"/>
  <c r="BC291" i="4" s="1"/>
  <c r="BD291" i="4" s="1"/>
  <c r="BE291" i="4" s="1"/>
  <c r="BF291" i="4" s="1"/>
  <c r="BG291" i="4" s="1"/>
  <c r="BH291" i="4" s="1"/>
  <c r="BI291" i="4" s="1"/>
  <c r="BJ291" i="4" s="1"/>
  <c r="BK291" i="4" s="1"/>
  <c r="BL291" i="4" s="1"/>
  <c r="BL263" i="4"/>
  <c r="BK263" i="4"/>
  <c r="BJ263" i="4"/>
  <c r="BI263" i="4"/>
  <c r="BH263" i="4"/>
  <c r="BG263" i="4"/>
  <c r="BF263" i="4"/>
  <c r="BE263" i="4"/>
  <c r="BD263" i="4"/>
  <c r="BC263" i="4"/>
  <c r="BB263" i="4"/>
  <c r="BA263" i="4"/>
  <c r="AZ263" i="4"/>
  <c r="AY263" i="4"/>
  <c r="AX263" i="4"/>
  <c r="AW263" i="4"/>
  <c r="AV263" i="4"/>
  <c r="AU263" i="4"/>
  <c r="AT263" i="4"/>
  <c r="AS263" i="4"/>
  <c r="AR263" i="4"/>
  <c r="AQ263" i="4"/>
  <c r="AP263" i="4"/>
  <c r="BL262" i="4"/>
  <c r="BK262" i="4"/>
  <c r="BJ262" i="4"/>
  <c r="BI262" i="4"/>
  <c r="BH262" i="4"/>
  <c r="BG262" i="4"/>
  <c r="BF262" i="4"/>
  <c r="BE262" i="4"/>
  <c r="BD262" i="4"/>
  <c r="BC262" i="4"/>
  <c r="BB262" i="4"/>
  <c r="BA262" i="4"/>
  <c r="AZ262" i="4"/>
  <c r="AY262" i="4"/>
  <c r="AX262" i="4"/>
  <c r="AW262" i="4"/>
  <c r="AV262" i="4"/>
  <c r="AU262" i="4"/>
  <c r="AT262" i="4"/>
  <c r="AS262" i="4"/>
  <c r="AR262" i="4"/>
  <c r="AQ262" i="4"/>
  <c r="AP262" i="4"/>
  <c r="BL261" i="4"/>
  <c r="BK261" i="4"/>
  <c r="BJ261" i="4"/>
  <c r="BI261" i="4"/>
  <c r="BH261" i="4"/>
  <c r="BG261" i="4"/>
  <c r="BF261" i="4"/>
  <c r="BE261" i="4"/>
  <c r="BD261" i="4"/>
  <c r="BC261" i="4"/>
  <c r="BB261" i="4"/>
  <c r="BA261" i="4"/>
  <c r="AZ261" i="4"/>
  <c r="AY261" i="4"/>
  <c r="AX261" i="4"/>
  <c r="AW261" i="4"/>
  <c r="AV261" i="4"/>
  <c r="AU261" i="4"/>
  <c r="AT261" i="4"/>
  <c r="AS261" i="4"/>
  <c r="AR261" i="4"/>
  <c r="AQ261" i="4"/>
  <c r="AP261" i="4"/>
  <c r="I259" i="4"/>
  <c r="J259" i="4" s="1"/>
  <c r="K259" i="4" s="1"/>
  <c r="L259" i="4" s="1"/>
  <c r="M259" i="4" s="1"/>
  <c r="N259" i="4" s="1"/>
  <c r="O259" i="4" s="1"/>
  <c r="P259" i="4" s="1"/>
  <c r="Q259" i="4" s="1"/>
  <c r="R259" i="4" s="1"/>
  <c r="S259" i="4" s="1"/>
  <c r="T259" i="4" s="1"/>
  <c r="U259" i="4" s="1"/>
  <c r="V259" i="4" s="1"/>
  <c r="W259" i="4" s="1"/>
  <c r="X259" i="4" s="1"/>
  <c r="Y259" i="4" s="1"/>
  <c r="Z259" i="4" s="1"/>
  <c r="AA259" i="4" s="1"/>
  <c r="AB259" i="4" s="1"/>
  <c r="AC259" i="4" s="1"/>
  <c r="AD259" i="4" s="1"/>
  <c r="AE259" i="4" s="1"/>
  <c r="AF259" i="4" s="1"/>
  <c r="AG259" i="4" s="1"/>
  <c r="AH259" i="4" s="1"/>
  <c r="AI259" i="4" s="1"/>
  <c r="AJ259" i="4" s="1"/>
  <c r="AK259" i="4" s="1"/>
  <c r="AL259" i="4" s="1"/>
  <c r="AM259" i="4" s="1"/>
  <c r="AN259" i="4" s="1"/>
  <c r="AO259" i="4" s="1"/>
  <c r="AP259" i="4" s="1"/>
  <c r="AQ259" i="4" s="1"/>
  <c r="AR259" i="4" s="1"/>
  <c r="AS259" i="4" s="1"/>
  <c r="AT259" i="4" s="1"/>
  <c r="AU259" i="4" s="1"/>
  <c r="AV259" i="4" s="1"/>
  <c r="AW259" i="4" s="1"/>
  <c r="AX259" i="4" s="1"/>
  <c r="AY259" i="4" s="1"/>
  <c r="AZ259" i="4" s="1"/>
  <c r="BA259" i="4" s="1"/>
  <c r="BB259" i="4" s="1"/>
  <c r="BC259" i="4" s="1"/>
  <c r="BD259" i="4" s="1"/>
  <c r="BE259" i="4" s="1"/>
  <c r="BF259" i="4" s="1"/>
  <c r="BG259" i="4" s="1"/>
  <c r="BH259" i="4" s="1"/>
  <c r="BI259" i="4" s="1"/>
  <c r="BJ259" i="4" s="1"/>
  <c r="BK259" i="4" s="1"/>
  <c r="BL259" i="4" s="1"/>
  <c r="BM259" i="4" s="1"/>
  <c r="BL232" i="4"/>
  <c r="BK232" i="4"/>
  <c r="BJ232" i="4"/>
  <c r="BI232" i="4"/>
  <c r="BH232" i="4"/>
  <c r="BG232" i="4"/>
  <c r="BF232" i="4"/>
  <c r="BE232" i="4"/>
  <c r="BD232" i="4"/>
  <c r="BC232" i="4"/>
  <c r="BB232" i="4"/>
  <c r="BA232" i="4"/>
  <c r="AZ232" i="4"/>
  <c r="AY232" i="4"/>
  <c r="AX232" i="4"/>
  <c r="AW232" i="4"/>
  <c r="AV232" i="4"/>
  <c r="AU232" i="4"/>
  <c r="AT232" i="4"/>
  <c r="AS232" i="4"/>
  <c r="AR232" i="4"/>
  <c r="AQ232" i="4"/>
  <c r="AP232" i="4"/>
  <c r="BL231" i="4"/>
  <c r="BK231" i="4"/>
  <c r="BJ231" i="4"/>
  <c r="BI231" i="4"/>
  <c r="BH231" i="4"/>
  <c r="BG231" i="4"/>
  <c r="BF231" i="4"/>
  <c r="BE231" i="4"/>
  <c r="BD231" i="4"/>
  <c r="BC231" i="4"/>
  <c r="BB231" i="4"/>
  <c r="BA231" i="4"/>
  <c r="AZ231" i="4"/>
  <c r="AY231" i="4"/>
  <c r="AX231" i="4"/>
  <c r="AW231" i="4"/>
  <c r="AV231" i="4"/>
  <c r="AU231" i="4"/>
  <c r="AT231" i="4"/>
  <c r="AS231" i="4"/>
  <c r="AR231" i="4"/>
  <c r="AQ231" i="4"/>
  <c r="AP231" i="4"/>
  <c r="BL230" i="4"/>
  <c r="BK230" i="4"/>
  <c r="BJ230" i="4"/>
  <c r="BI230" i="4"/>
  <c r="BH230" i="4"/>
  <c r="BG230" i="4"/>
  <c r="BF230" i="4"/>
  <c r="BE230" i="4"/>
  <c r="BD230" i="4"/>
  <c r="BC230" i="4"/>
  <c r="BB230" i="4"/>
  <c r="BA230" i="4"/>
  <c r="AZ230" i="4"/>
  <c r="AY230" i="4"/>
  <c r="AX230" i="4"/>
  <c r="AW230" i="4"/>
  <c r="AV230" i="4"/>
  <c r="AU230" i="4"/>
  <c r="AT230" i="4"/>
  <c r="AS230" i="4"/>
  <c r="AR230" i="4"/>
  <c r="AQ230" i="4"/>
  <c r="AP230" i="4"/>
  <c r="I228" i="4"/>
  <c r="J228" i="4" s="1"/>
  <c r="K228" i="4" s="1"/>
  <c r="L228" i="4" s="1"/>
  <c r="M228" i="4" s="1"/>
  <c r="N228" i="4" s="1"/>
  <c r="O228" i="4" s="1"/>
  <c r="P228" i="4" s="1"/>
  <c r="Q228" i="4" s="1"/>
  <c r="R228" i="4" s="1"/>
  <c r="S228" i="4" s="1"/>
  <c r="T228" i="4" s="1"/>
  <c r="U228" i="4" s="1"/>
  <c r="V228" i="4" s="1"/>
  <c r="W228" i="4" s="1"/>
  <c r="X228" i="4" s="1"/>
  <c r="Y228" i="4" s="1"/>
  <c r="Z228" i="4" s="1"/>
  <c r="AA228" i="4" s="1"/>
  <c r="AB228" i="4" s="1"/>
  <c r="AC228" i="4" s="1"/>
  <c r="AD228" i="4" s="1"/>
  <c r="AE228" i="4" s="1"/>
  <c r="AF228" i="4" s="1"/>
  <c r="AG228" i="4" s="1"/>
  <c r="AH228" i="4" s="1"/>
  <c r="AI228" i="4" s="1"/>
  <c r="AJ228" i="4" s="1"/>
  <c r="AK228" i="4" s="1"/>
  <c r="AL228" i="4" s="1"/>
  <c r="AM228" i="4" s="1"/>
  <c r="AN228" i="4" s="1"/>
  <c r="AO228" i="4" s="1"/>
  <c r="AP228" i="4" s="1"/>
  <c r="AQ228" i="4" s="1"/>
  <c r="AR228" i="4" s="1"/>
  <c r="AS228" i="4" s="1"/>
  <c r="AT228" i="4" s="1"/>
  <c r="AU228" i="4" s="1"/>
  <c r="AV228" i="4" s="1"/>
  <c r="AW228" i="4" s="1"/>
  <c r="AX228" i="4" s="1"/>
  <c r="AY228" i="4" s="1"/>
  <c r="AZ228" i="4" s="1"/>
  <c r="BA228" i="4" s="1"/>
  <c r="BB228" i="4" s="1"/>
  <c r="BC228" i="4" s="1"/>
  <c r="BD228" i="4" s="1"/>
  <c r="BE228" i="4" s="1"/>
  <c r="BF228" i="4" s="1"/>
  <c r="BG228" i="4" s="1"/>
  <c r="BH228" i="4" s="1"/>
  <c r="BI228" i="4" s="1"/>
  <c r="BJ228" i="4" s="1"/>
  <c r="BK228" i="4" s="1"/>
  <c r="BL228" i="4" s="1"/>
  <c r="BM228" i="4" s="1"/>
  <c r="BL327" i="4" l="1"/>
  <c r="BH327" i="4"/>
  <c r="BD327" i="4"/>
  <c r="AZ327" i="4"/>
  <c r="AP431" i="4"/>
  <c r="AT431" i="4"/>
  <c r="AX431" i="4"/>
  <c r="BB431" i="4"/>
  <c r="BF431" i="4"/>
  <c r="BJ431" i="4"/>
  <c r="AS432" i="4"/>
  <c r="AW432" i="4"/>
  <c r="BA432" i="4"/>
  <c r="BE432" i="4"/>
  <c r="BI432" i="4"/>
  <c r="AR433" i="4"/>
  <c r="AV433" i="4"/>
  <c r="AZ433" i="4"/>
  <c r="BD433" i="4"/>
  <c r="BH433" i="4"/>
  <c r="BL433" i="4"/>
  <c r="AV327" i="4"/>
  <c r="AR327" i="4"/>
  <c r="BL326" i="4"/>
  <c r="BH326" i="4"/>
  <c r="BD326" i="4"/>
  <c r="AZ326" i="4"/>
  <c r="AV326" i="4"/>
  <c r="AR326" i="4"/>
  <c r="BL325" i="4"/>
  <c r="BH325" i="4"/>
  <c r="BD325" i="4"/>
  <c r="AZ325" i="4"/>
  <c r="AV325" i="4"/>
  <c r="AR325" i="4"/>
  <c r="BK327" i="4"/>
  <c r="BG327" i="4"/>
  <c r="BC327" i="4"/>
  <c r="AY327" i="4"/>
  <c r="AU327" i="4"/>
  <c r="AQ327" i="4"/>
  <c r="BK326" i="4"/>
  <c r="BG326" i="4"/>
  <c r="BC326" i="4"/>
  <c r="AY326" i="4"/>
  <c r="AU326" i="4"/>
  <c r="AQ326" i="4"/>
  <c r="BK325" i="4"/>
  <c r="BG325" i="4"/>
  <c r="BC325" i="4"/>
  <c r="AY325" i="4"/>
  <c r="AU325" i="4"/>
  <c r="AQ325" i="4"/>
  <c r="BJ327" i="4"/>
  <c r="BF327" i="4"/>
  <c r="BB327" i="4"/>
  <c r="AX327" i="4"/>
  <c r="AT327" i="4"/>
  <c r="AP327" i="4"/>
  <c r="BJ326" i="4"/>
  <c r="BF326" i="4"/>
  <c r="BB326" i="4"/>
  <c r="AX326" i="4"/>
  <c r="AT326" i="4"/>
  <c r="AP326" i="4"/>
  <c r="BJ325" i="4"/>
  <c r="BF325" i="4"/>
  <c r="BB325" i="4"/>
  <c r="AX325" i="4"/>
  <c r="AT325" i="4"/>
  <c r="AP325" i="4"/>
  <c r="BI327" i="4"/>
  <c r="BE327" i="4"/>
  <c r="BA327" i="4"/>
  <c r="AW327" i="4"/>
  <c r="AS327" i="4"/>
  <c r="BI326" i="4"/>
  <c r="BE326" i="4"/>
  <c r="BA326" i="4"/>
  <c r="AW326" i="4"/>
  <c r="AS326" i="4"/>
  <c r="BI325" i="4"/>
  <c r="BE325" i="4"/>
  <c r="BA325" i="4"/>
  <c r="AW325" i="4"/>
  <c r="AS325" i="4"/>
  <c r="AR432" i="4"/>
  <c r="AV432" i="4"/>
  <c r="AZ432" i="4"/>
  <c r="BD432" i="4"/>
  <c r="BH432" i="4"/>
  <c r="BL432" i="4"/>
  <c r="AQ433" i="4"/>
  <c r="AU433" i="4"/>
  <c r="AY433" i="4"/>
  <c r="BC433" i="4"/>
  <c r="BG433" i="4"/>
  <c r="BK433" i="4"/>
  <c r="BC432" i="4"/>
  <c r="BG432" i="4"/>
  <c r="AR431" i="4"/>
  <c r="AV431" i="4"/>
  <c r="AZ431" i="4"/>
  <c r="BD431" i="4"/>
  <c r="BH431" i="4"/>
  <c r="BL431" i="4"/>
  <c r="AQ432" i="4"/>
  <c r="AU432" i="4"/>
  <c r="AY432" i="4"/>
  <c r="BK432" i="4"/>
  <c r="AP433" i="4"/>
  <c r="AT433" i="4"/>
  <c r="AX433" i="4"/>
  <c r="BB433" i="4"/>
  <c r="BF433" i="4"/>
  <c r="BJ433" i="4"/>
  <c r="AS431" i="4"/>
  <c r="AW431" i="4"/>
  <c r="BA431" i="4"/>
  <c r="BE431" i="4"/>
  <c r="BI431" i="4"/>
  <c r="AQ431" i="4"/>
  <c r="AU431" i="4"/>
  <c r="AY431" i="4"/>
  <c r="BC431" i="4"/>
  <c r="BG431" i="4"/>
  <c r="BK431" i="4"/>
  <c r="AP432" i="4"/>
  <c r="AT432" i="4"/>
  <c r="AX432" i="4"/>
  <c r="BB432" i="4"/>
  <c r="BF432" i="4"/>
  <c r="BJ432" i="4"/>
  <c r="AS433" i="4"/>
  <c r="AW433" i="4"/>
  <c r="BA433" i="4"/>
  <c r="BE433" i="4"/>
  <c r="BI433" i="4"/>
  <c r="BJ19" i="5"/>
  <c r="BI19" i="5"/>
  <c r="BH19" i="5"/>
  <c r="BG19" i="5"/>
  <c r="BF19" i="5"/>
  <c r="BE19" i="5"/>
  <c r="BD19" i="5"/>
  <c r="BC19" i="5"/>
  <c r="BB19" i="5"/>
  <c r="BA19" i="5"/>
  <c r="AZ19" i="5"/>
  <c r="AY19" i="5"/>
  <c r="AX19" i="5"/>
  <c r="AW19" i="5"/>
  <c r="AV19" i="5"/>
  <c r="AU19" i="5"/>
  <c r="AT19" i="5"/>
  <c r="AS19" i="5"/>
  <c r="AR19" i="5"/>
  <c r="AQ19" i="5"/>
  <c r="AP19" i="5"/>
  <c r="AO19" i="5"/>
  <c r="BJ17" i="5"/>
  <c r="BI17" i="5"/>
  <c r="BH17" i="5"/>
  <c r="BH34" i="5" s="1"/>
  <c r="BG17" i="5"/>
  <c r="BG34" i="5" s="1"/>
  <c r="BF17" i="5"/>
  <c r="BE17" i="5"/>
  <c r="BD17" i="5"/>
  <c r="BD34" i="5" s="1"/>
  <c r="BC17" i="5"/>
  <c r="BB17" i="5"/>
  <c r="BA17" i="5"/>
  <c r="AZ17" i="5"/>
  <c r="AZ34" i="5" s="1"/>
  <c r="AY17" i="5"/>
  <c r="AY34" i="5" s="1"/>
  <c r="AX17" i="5"/>
  <c r="AW17" i="5"/>
  <c r="AV17" i="5"/>
  <c r="AV34" i="5" s="1"/>
  <c r="AU17" i="5"/>
  <c r="AT17" i="5"/>
  <c r="AS17" i="5"/>
  <c r="AR17" i="5"/>
  <c r="AR34" i="5" s="1"/>
  <c r="AQ17" i="5"/>
  <c r="AQ34" i="5" s="1"/>
  <c r="AP17" i="5"/>
  <c r="AO17" i="5"/>
  <c r="BJ16" i="5"/>
  <c r="BI16" i="5"/>
  <c r="BH16" i="5"/>
  <c r="BG16" i="5"/>
  <c r="BF16" i="5"/>
  <c r="BF33" i="5" s="1"/>
  <c r="BE16" i="5"/>
  <c r="BD16" i="5"/>
  <c r="BC16" i="5"/>
  <c r="BC33" i="5" s="1"/>
  <c r="BB16" i="5"/>
  <c r="BA16" i="5"/>
  <c r="AZ16" i="5"/>
  <c r="AY16" i="5"/>
  <c r="AX16" i="5"/>
  <c r="AX33" i="5" s="1"/>
  <c r="AW16" i="5"/>
  <c r="AV16" i="5"/>
  <c r="AU16" i="5"/>
  <c r="AU33" i="5" s="1"/>
  <c r="AT16" i="5"/>
  <c r="AS16" i="5"/>
  <c r="AR16" i="5"/>
  <c r="AQ16" i="5"/>
  <c r="AP16" i="5"/>
  <c r="AP33" i="5" s="1"/>
  <c r="AO16" i="5"/>
  <c r="BJ15" i="5"/>
  <c r="BJ32" i="5" s="1"/>
  <c r="BI15" i="5"/>
  <c r="BI32" i="5" s="1"/>
  <c r="BH15" i="5"/>
  <c r="BG15" i="5"/>
  <c r="BF15" i="5"/>
  <c r="BE15" i="5"/>
  <c r="BE32" i="5" s="1"/>
  <c r="BD15" i="5"/>
  <c r="BC15" i="5"/>
  <c r="BB15" i="5"/>
  <c r="BB32" i="5" s="1"/>
  <c r="BA15" i="5"/>
  <c r="BA32" i="5" s="1"/>
  <c r="AZ15" i="5"/>
  <c r="AY15" i="5"/>
  <c r="AX15" i="5"/>
  <c r="AW15" i="5"/>
  <c r="AW32" i="5" s="1"/>
  <c r="AV15" i="5"/>
  <c r="AU15" i="5"/>
  <c r="AT15" i="5"/>
  <c r="AT32" i="5" s="1"/>
  <c r="AS15" i="5"/>
  <c r="AS32" i="5" s="1"/>
  <c r="AR15" i="5"/>
  <c r="AQ15" i="5"/>
  <c r="AP15" i="5"/>
  <c r="AO15" i="5"/>
  <c r="AO32" i="5" s="1"/>
  <c r="BJ14" i="5"/>
  <c r="BI14" i="5"/>
  <c r="BI31" i="5" s="1"/>
  <c r="BH14" i="5"/>
  <c r="BG14" i="5"/>
  <c r="BF14" i="5"/>
  <c r="BE14" i="5"/>
  <c r="BD14" i="5"/>
  <c r="BD31" i="5" s="1"/>
  <c r="BC14" i="5"/>
  <c r="BB14" i="5"/>
  <c r="BA14" i="5"/>
  <c r="BA31" i="5" s="1"/>
  <c r="AZ14" i="5"/>
  <c r="AY14" i="5"/>
  <c r="AX14" i="5"/>
  <c r="AW14" i="5"/>
  <c r="AV14" i="5"/>
  <c r="AV31" i="5" s="1"/>
  <c r="AU14" i="5"/>
  <c r="AT14" i="5"/>
  <c r="AS14" i="5"/>
  <c r="AS31" i="5" s="1"/>
  <c r="AR14" i="5"/>
  <c r="AQ14" i="5"/>
  <c r="AP14" i="5"/>
  <c r="AO14" i="5"/>
  <c r="BJ13" i="5"/>
  <c r="BI13" i="5"/>
  <c r="BH13" i="5"/>
  <c r="BH30" i="5" s="1"/>
  <c r="BG13" i="5"/>
  <c r="BF13" i="5"/>
  <c r="BE13" i="5"/>
  <c r="BD13" i="5"/>
  <c r="BD30" i="5" s="1"/>
  <c r="BC13" i="5"/>
  <c r="BC30" i="5" s="1"/>
  <c r="BB13" i="5"/>
  <c r="BA13" i="5"/>
  <c r="AZ13" i="5"/>
  <c r="AZ30" i="5" s="1"/>
  <c r="AY13" i="5"/>
  <c r="AX13" i="5"/>
  <c r="AW13" i="5"/>
  <c r="AV13" i="5"/>
  <c r="AV30" i="5" s="1"/>
  <c r="AU13" i="5"/>
  <c r="AU30" i="5" s="1"/>
  <c r="AT13" i="5"/>
  <c r="AS13" i="5"/>
  <c r="AR13" i="5"/>
  <c r="AR30" i="5" s="1"/>
  <c r="AQ13" i="5"/>
  <c r="AP13" i="5"/>
  <c r="AO13" i="5"/>
  <c r="BJ12" i="5"/>
  <c r="BJ29" i="5" s="1"/>
  <c r="BI12" i="5"/>
  <c r="BH12" i="5"/>
  <c r="BG12" i="5"/>
  <c r="BG29" i="5" s="1"/>
  <c r="BF12" i="5"/>
  <c r="BE12" i="5"/>
  <c r="BD12" i="5"/>
  <c r="BC12" i="5"/>
  <c r="BB12" i="5"/>
  <c r="BB29" i="5" s="1"/>
  <c r="BA12" i="5"/>
  <c r="AZ12" i="5"/>
  <c r="AY12" i="5"/>
  <c r="AY29" i="5" s="1"/>
  <c r="AX12" i="5"/>
  <c r="AW12" i="5"/>
  <c r="AV12" i="5"/>
  <c r="AU12" i="5"/>
  <c r="AT12" i="5"/>
  <c r="AT29" i="5" s="1"/>
  <c r="AS12" i="5"/>
  <c r="AR12" i="5"/>
  <c r="AQ12" i="5"/>
  <c r="AQ29" i="5" s="1"/>
  <c r="AP12" i="5"/>
  <c r="AO12" i="5"/>
  <c r="BJ11" i="5"/>
  <c r="BI11" i="5"/>
  <c r="BI28" i="5" s="1"/>
  <c r="BH11" i="5"/>
  <c r="BG11" i="5"/>
  <c r="BF11" i="5"/>
  <c r="BF28" i="5" s="1"/>
  <c r="BE11" i="5"/>
  <c r="BE28" i="5" s="1"/>
  <c r="BD11" i="5"/>
  <c r="BC11" i="5"/>
  <c r="BB11" i="5"/>
  <c r="BA11" i="5"/>
  <c r="BA28" i="5" s="1"/>
  <c r="AZ11" i="5"/>
  <c r="AY11" i="5"/>
  <c r="AX11" i="5"/>
  <c r="AX28" i="5" s="1"/>
  <c r="AW11" i="5"/>
  <c r="AW28" i="5" s="1"/>
  <c r="AV11" i="5"/>
  <c r="AU11" i="5"/>
  <c r="AT11" i="5"/>
  <c r="AS11" i="5"/>
  <c r="AS28" i="5" s="1"/>
  <c r="AR11" i="5"/>
  <c r="AQ11" i="5"/>
  <c r="AP11" i="5"/>
  <c r="AP28" i="5" s="1"/>
  <c r="AO11" i="5"/>
  <c r="AO28" i="5" s="1"/>
  <c r="BJ10" i="5"/>
  <c r="BI10" i="5"/>
  <c r="BH10" i="5"/>
  <c r="BH27" i="5" s="1"/>
  <c r="BG10" i="5"/>
  <c r="BF10" i="5"/>
  <c r="BE10" i="5"/>
  <c r="BE27" i="5" s="1"/>
  <c r="BD10" i="5"/>
  <c r="BC10" i="5"/>
  <c r="BB10" i="5"/>
  <c r="BA10" i="5"/>
  <c r="AZ10" i="5"/>
  <c r="AZ27" i="5" s="1"/>
  <c r="AY10" i="5"/>
  <c r="AX10" i="5"/>
  <c r="AW10" i="5"/>
  <c r="AW27" i="5" s="1"/>
  <c r="AV10" i="5"/>
  <c r="AU10" i="5"/>
  <c r="AT10" i="5"/>
  <c r="AS10" i="5"/>
  <c r="AR10" i="5"/>
  <c r="AR27" i="5" s="1"/>
  <c r="AQ10" i="5"/>
  <c r="AP10" i="5"/>
  <c r="AO10" i="5"/>
  <c r="AO27" i="5" s="1"/>
  <c r="BJ9" i="5"/>
  <c r="BI9" i="5"/>
  <c r="BH9" i="5"/>
  <c r="BH26" i="5" s="1"/>
  <c r="BG9" i="5"/>
  <c r="BG26" i="5" s="1"/>
  <c r="BF9" i="5"/>
  <c r="BE9" i="5"/>
  <c r="BD9" i="5"/>
  <c r="BD26" i="5" s="1"/>
  <c r="BC9" i="5"/>
  <c r="BB9" i="5"/>
  <c r="BA9" i="5"/>
  <c r="AZ9" i="5"/>
  <c r="AZ26" i="5" s="1"/>
  <c r="AY9" i="5"/>
  <c r="AY26" i="5" s="1"/>
  <c r="AX9" i="5"/>
  <c r="AW9" i="5"/>
  <c r="AV9" i="5"/>
  <c r="AV26" i="5" s="1"/>
  <c r="AU9" i="5"/>
  <c r="AT9" i="5"/>
  <c r="AS9" i="5"/>
  <c r="AR9" i="5"/>
  <c r="AR26" i="5" s="1"/>
  <c r="AQ9" i="5"/>
  <c r="AQ26" i="5" s="1"/>
  <c r="AP9" i="5"/>
  <c r="AO9" i="5"/>
  <c r="BJ8" i="5"/>
  <c r="BJ25" i="5" s="1"/>
  <c r="BI8" i="5"/>
  <c r="BH8" i="5"/>
  <c r="BG8" i="5"/>
  <c r="BG25" i="5" s="1"/>
  <c r="BF8" i="5"/>
  <c r="BE8" i="5"/>
  <c r="BE25" i="5" s="1"/>
  <c r="BD8" i="5"/>
  <c r="BC8" i="5"/>
  <c r="BC25" i="5" s="1"/>
  <c r="BB8" i="5"/>
  <c r="BB25" i="5" s="1"/>
  <c r="BA8" i="5"/>
  <c r="AZ8" i="5"/>
  <c r="AY8" i="5"/>
  <c r="AX8" i="5"/>
  <c r="AW8" i="5"/>
  <c r="AW25" i="5" s="1"/>
  <c r="AV8" i="5"/>
  <c r="AU8" i="5"/>
  <c r="AT8" i="5"/>
  <c r="AT25" i="5" s="1"/>
  <c r="AS8" i="5"/>
  <c r="AR8" i="5"/>
  <c r="AQ8" i="5"/>
  <c r="AP8" i="5"/>
  <c r="AO8" i="5"/>
  <c r="AO25" i="5" s="1"/>
  <c r="BJ7" i="5"/>
  <c r="BI7" i="5"/>
  <c r="BI24" i="5" s="1"/>
  <c r="BH7" i="5"/>
  <c r="BH24" i="5" s="1"/>
  <c r="BG7" i="5"/>
  <c r="BF7" i="5"/>
  <c r="BE7" i="5"/>
  <c r="BE24" i="5" s="1"/>
  <c r="BD7" i="5"/>
  <c r="BD24" i="5" s="1"/>
  <c r="BC7" i="5"/>
  <c r="BB7" i="5"/>
  <c r="BA7" i="5"/>
  <c r="BA24" i="5" s="1"/>
  <c r="AZ7" i="5"/>
  <c r="AZ24" i="5" s="1"/>
  <c r="AY7" i="5"/>
  <c r="AX7" i="5"/>
  <c r="AW7" i="5"/>
  <c r="AW24" i="5" s="1"/>
  <c r="AV7" i="5"/>
  <c r="AV24" i="5" s="1"/>
  <c r="AU7" i="5"/>
  <c r="AT7" i="5"/>
  <c r="AS7" i="5"/>
  <c r="AS24" i="5" s="1"/>
  <c r="AR7" i="5"/>
  <c r="AR24" i="5" s="1"/>
  <c r="AQ7" i="5"/>
  <c r="AP7" i="5"/>
  <c r="AO7" i="5"/>
  <c r="AO24" i="5" s="1"/>
  <c r="BJ6" i="5"/>
  <c r="BJ23" i="5" s="1"/>
  <c r="BI6" i="5"/>
  <c r="BH6" i="5"/>
  <c r="BH23" i="5" s="1"/>
  <c r="BG6" i="5"/>
  <c r="BF6" i="5"/>
  <c r="BF23" i="5" s="1"/>
  <c r="BE6" i="5"/>
  <c r="BD6" i="5"/>
  <c r="BC6" i="5"/>
  <c r="BC23" i="5" s="1"/>
  <c r="BB6" i="5"/>
  <c r="BB23" i="5" s="1"/>
  <c r="BA6" i="5"/>
  <c r="AZ6" i="5"/>
  <c r="AZ23" i="5" s="1"/>
  <c r="AY6" i="5"/>
  <c r="AX6" i="5"/>
  <c r="AX23" i="5" s="1"/>
  <c r="AW6" i="5"/>
  <c r="AV6" i="5"/>
  <c r="AU6" i="5"/>
  <c r="AU23" i="5" s="1"/>
  <c r="AT6" i="5"/>
  <c r="AT23" i="5" s="1"/>
  <c r="AS6" i="5"/>
  <c r="AR6" i="5"/>
  <c r="AR23" i="5" s="1"/>
  <c r="AQ6" i="5"/>
  <c r="AP6" i="5"/>
  <c r="AP23" i="5" s="1"/>
  <c r="AO6" i="5"/>
  <c r="BJ5" i="5"/>
  <c r="BJ33" i="5" s="1"/>
  <c r="BI5" i="5"/>
  <c r="BI22" i="5" s="1"/>
  <c r="BH5" i="5"/>
  <c r="BH22" i="5" s="1"/>
  <c r="BG5" i="5"/>
  <c r="BF5" i="5"/>
  <c r="BF29" i="5" s="1"/>
  <c r="BE5" i="5"/>
  <c r="BE22" i="5" s="1"/>
  <c r="BD5" i="5"/>
  <c r="BD22" i="5" s="1"/>
  <c r="BC5" i="5"/>
  <c r="BC29" i="5" s="1"/>
  <c r="BB5" i="5"/>
  <c r="BB33" i="5" s="1"/>
  <c r="BA5" i="5"/>
  <c r="BA22" i="5" s="1"/>
  <c r="AZ5" i="5"/>
  <c r="AZ22" i="5" s="1"/>
  <c r="AY5" i="5"/>
  <c r="AX5" i="5"/>
  <c r="AX29" i="5" s="1"/>
  <c r="AW5" i="5"/>
  <c r="AW22" i="5" s="1"/>
  <c r="AV5" i="5"/>
  <c r="AV22" i="5" s="1"/>
  <c r="AU5" i="5"/>
  <c r="AU29" i="5" s="1"/>
  <c r="AT5" i="5"/>
  <c r="AT33" i="5" s="1"/>
  <c r="AS5" i="5"/>
  <c r="AS22" i="5" s="1"/>
  <c r="AR5" i="5"/>
  <c r="AR22" i="5" s="1"/>
  <c r="AQ5" i="5"/>
  <c r="AQ23" i="5" s="1"/>
  <c r="AP5" i="5"/>
  <c r="AP29" i="5" s="1"/>
  <c r="AO5" i="5"/>
  <c r="AO22" i="5" s="1"/>
  <c r="AN19" i="5"/>
  <c r="AN17" i="5"/>
  <c r="AN34" i="5" s="1"/>
  <c r="AN16" i="5"/>
  <c r="AN15" i="5"/>
  <c r="AN32" i="5" s="1"/>
  <c r="AN14" i="5"/>
  <c r="AN31" i="5" s="1"/>
  <c r="AN13" i="5"/>
  <c r="AN12" i="5"/>
  <c r="AN11" i="5"/>
  <c r="AN28" i="5" s="1"/>
  <c r="AN10" i="5"/>
  <c r="AN9" i="5"/>
  <c r="AN26" i="5" s="1"/>
  <c r="AN8" i="5"/>
  <c r="AN7" i="5"/>
  <c r="AN24" i="5" s="1"/>
  <c r="AN6" i="5"/>
  <c r="AN5" i="5"/>
  <c r="AN22" i="5" s="1"/>
  <c r="AM5" i="5"/>
  <c r="AM22" i="5" s="1"/>
  <c r="AL5" i="5"/>
  <c r="AL22" i="5" s="1"/>
  <c r="AK5" i="5"/>
  <c r="AK22" i="5" s="1"/>
  <c r="AJ5" i="5"/>
  <c r="AJ22" i="5" s="1"/>
  <c r="AI5" i="5"/>
  <c r="AI22" i="5" s="1"/>
  <c r="AH5" i="5"/>
  <c r="AH22" i="5" s="1"/>
  <c r="AG5" i="5"/>
  <c r="AG22" i="5" s="1"/>
  <c r="AF5" i="5"/>
  <c r="AF22" i="5" s="1"/>
  <c r="AE5" i="5"/>
  <c r="AE22" i="5" s="1"/>
  <c r="AD5" i="5"/>
  <c r="AD22" i="5" s="1"/>
  <c r="AC5" i="5"/>
  <c r="AC22" i="5" s="1"/>
  <c r="AB5" i="5"/>
  <c r="AB22" i="5" s="1"/>
  <c r="AA5" i="5"/>
  <c r="AA22" i="5" s="1"/>
  <c r="Z5" i="5"/>
  <c r="Z22" i="5" s="1"/>
  <c r="Y5" i="5"/>
  <c r="Y22" i="5" s="1"/>
  <c r="X5" i="5"/>
  <c r="X22" i="5" s="1"/>
  <c r="W5" i="5"/>
  <c r="W22" i="5" s="1"/>
  <c r="V5" i="5"/>
  <c r="V22" i="5" s="1"/>
  <c r="U5" i="5"/>
  <c r="U22" i="5" s="1"/>
  <c r="T5" i="5"/>
  <c r="T22" i="5" s="1"/>
  <c r="S5" i="5"/>
  <c r="S22" i="5" s="1"/>
  <c r="R5" i="5"/>
  <c r="R22" i="5" s="1"/>
  <c r="Q5" i="5"/>
  <c r="Q22" i="5" s="1"/>
  <c r="P5" i="5"/>
  <c r="P22" i="5" s="1"/>
  <c r="O5" i="5"/>
  <c r="O22" i="5" s="1"/>
  <c r="N5" i="5"/>
  <c r="N22" i="5" s="1"/>
  <c r="M5" i="5"/>
  <c r="M22" i="5" s="1"/>
  <c r="L5" i="5"/>
  <c r="L22" i="5" s="1"/>
  <c r="K5" i="5"/>
  <c r="K22" i="5" s="1"/>
  <c r="J5" i="5"/>
  <c r="J22" i="5" s="1"/>
  <c r="I5" i="5"/>
  <c r="I22" i="5" s="1"/>
  <c r="H5" i="5"/>
  <c r="H22" i="5" s="1"/>
  <c r="G5" i="5"/>
  <c r="G22" i="5" s="1"/>
  <c r="AN25" i="5" l="1"/>
  <c r="AN29" i="5"/>
  <c r="AN33" i="5"/>
  <c r="AV23" i="5"/>
  <c r="BD23" i="5"/>
  <c r="AR25" i="5"/>
  <c r="AV25" i="5"/>
  <c r="AZ25" i="5"/>
  <c r="BD25" i="5"/>
  <c r="BH25" i="5"/>
  <c r="AV27" i="5"/>
  <c r="BD27" i="5"/>
  <c r="AT28" i="5"/>
  <c r="BB28" i="5"/>
  <c r="BJ28" i="5"/>
  <c r="AR29" i="5"/>
  <c r="AV29" i="5"/>
  <c r="AZ29" i="5"/>
  <c r="BD29" i="5"/>
  <c r="BH29" i="5"/>
  <c r="AR31" i="5"/>
  <c r="AZ31" i="5"/>
  <c r="BH31" i="5"/>
  <c r="AP32" i="5"/>
  <c r="AX32" i="5"/>
  <c r="BF32" i="5"/>
  <c r="AR33" i="5"/>
  <c r="AV33" i="5"/>
  <c r="AZ33" i="5"/>
  <c r="BD33" i="5"/>
  <c r="BH33" i="5"/>
  <c r="AR35" i="5"/>
  <c r="AV35" i="5"/>
  <c r="AZ35" i="5"/>
  <c r="BD35" i="5"/>
  <c r="BH35" i="5"/>
  <c r="AT22" i="5"/>
  <c r="BJ22" i="5"/>
  <c r="AN30" i="5"/>
  <c r="AY23" i="5"/>
  <c r="BG23" i="5"/>
  <c r="AO23" i="5"/>
  <c r="AS23" i="5"/>
  <c r="AW23" i="5"/>
  <c r="BA23" i="5"/>
  <c r="BE23" i="5"/>
  <c r="BI23" i="5"/>
  <c r="AS25" i="5"/>
  <c r="BA25" i="5"/>
  <c r="BI25" i="5"/>
  <c r="AU26" i="5"/>
  <c r="BC26" i="5"/>
  <c r="AS27" i="5"/>
  <c r="BA27" i="5"/>
  <c r="BI27" i="5"/>
  <c r="AO29" i="5"/>
  <c r="AS29" i="5"/>
  <c r="AW29" i="5"/>
  <c r="BA29" i="5"/>
  <c r="BE29" i="5"/>
  <c r="BI29" i="5"/>
  <c r="AQ30" i="5"/>
  <c r="AY30" i="5"/>
  <c r="BG30" i="5"/>
  <c r="AO31" i="5"/>
  <c r="AW31" i="5"/>
  <c r="BE31" i="5"/>
  <c r="AO33" i="5"/>
  <c r="AS33" i="5"/>
  <c r="AW33" i="5"/>
  <c r="BA33" i="5"/>
  <c r="BE33" i="5"/>
  <c r="BI33" i="5"/>
  <c r="AU34" i="5"/>
  <c r="BC34" i="5"/>
  <c r="AO35" i="5"/>
  <c r="AS35" i="5"/>
  <c r="AW35" i="5"/>
  <c r="BA35" i="5"/>
  <c r="BE35" i="5"/>
  <c r="BI35" i="5"/>
  <c r="AY22" i="5"/>
  <c r="AP27" i="5"/>
  <c r="AT27" i="5"/>
  <c r="AX27" i="5"/>
  <c r="BB27" i="5"/>
  <c r="BF27" i="5"/>
  <c r="BJ27" i="5"/>
  <c r="AR28" i="5"/>
  <c r="AV28" i="5"/>
  <c r="AZ28" i="5"/>
  <c r="BD28" i="5"/>
  <c r="BH28" i="5"/>
  <c r="AP31" i="5"/>
  <c r="AT31" i="5"/>
  <c r="AX31" i="5"/>
  <c r="BB31" i="5"/>
  <c r="BF31" i="5"/>
  <c r="BJ31" i="5"/>
  <c r="AR32" i="5"/>
  <c r="AV32" i="5"/>
  <c r="AZ32" i="5"/>
  <c r="BD32" i="5"/>
  <c r="BH32" i="5"/>
  <c r="BB22" i="5"/>
  <c r="AQ25" i="5"/>
  <c r="AU25" i="5"/>
  <c r="AY25" i="5"/>
  <c r="AO26" i="5"/>
  <c r="AS26" i="5"/>
  <c r="AW26" i="5"/>
  <c r="BA26" i="5"/>
  <c r="BE26" i="5"/>
  <c r="BI26" i="5"/>
  <c r="AQ27" i="5"/>
  <c r="AU27" i="5"/>
  <c r="AY27" i="5"/>
  <c r="BC27" i="5"/>
  <c r="BG27" i="5"/>
  <c r="AO30" i="5"/>
  <c r="AS30" i="5"/>
  <c r="AW30" i="5"/>
  <c r="BA30" i="5"/>
  <c r="BE30" i="5"/>
  <c r="BI30" i="5"/>
  <c r="AQ31" i="5"/>
  <c r="AU31" i="5"/>
  <c r="AY31" i="5"/>
  <c r="BC31" i="5"/>
  <c r="BG31" i="5"/>
  <c r="AO34" i="5"/>
  <c r="AS34" i="5"/>
  <c r="AW34" i="5"/>
  <c r="BA34" i="5"/>
  <c r="BE34" i="5"/>
  <c r="BI34" i="5"/>
  <c r="AQ22" i="5"/>
  <c r="BG22" i="5"/>
  <c r="AP24" i="5"/>
  <c r="AT24" i="5"/>
  <c r="AX24" i="5"/>
  <c r="BB24" i="5"/>
  <c r="BF24" i="5"/>
  <c r="BJ24" i="5"/>
  <c r="AP26" i="5"/>
  <c r="AT26" i="5"/>
  <c r="AX26" i="5"/>
  <c r="BB26" i="5"/>
  <c r="BF26" i="5"/>
  <c r="BJ26" i="5"/>
  <c r="AP30" i="5"/>
  <c r="AT30" i="5"/>
  <c r="AX30" i="5"/>
  <c r="BB30" i="5"/>
  <c r="BF30" i="5"/>
  <c r="BJ30" i="5"/>
  <c r="AP34" i="5"/>
  <c r="AT34" i="5"/>
  <c r="AX34" i="5"/>
  <c r="BB34" i="5"/>
  <c r="BF34" i="5"/>
  <c r="BJ34" i="5"/>
  <c r="AU22" i="5"/>
  <c r="BC22" i="5"/>
  <c r="AN23" i="5"/>
  <c r="AP25" i="5"/>
  <c r="AX25" i="5"/>
  <c r="BF25" i="5"/>
  <c r="AQ33" i="5"/>
  <c r="AY33" i="5"/>
  <c r="BG33" i="5"/>
  <c r="AQ24" i="5"/>
  <c r="AU24" i="5"/>
  <c r="AY24" i="5"/>
  <c r="BC24" i="5"/>
  <c r="BG24" i="5"/>
  <c r="AQ28" i="5"/>
  <c r="AU28" i="5"/>
  <c r="AY28" i="5"/>
  <c r="BC28" i="5"/>
  <c r="BG28" i="5"/>
  <c r="AQ32" i="5"/>
  <c r="AU32" i="5"/>
  <c r="AY32" i="5"/>
  <c r="BC32" i="5"/>
  <c r="BG32" i="5"/>
  <c r="AP22" i="5"/>
  <c r="AX22" i="5"/>
  <c r="BF22" i="5"/>
  <c r="AN27" i="5"/>
  <c r="AN35" i="5"/>
  <c r="AP35" i="5"/>
  <c r="AT35" i="5"/>
  <c r="AX35" i="5"/>
  <c r="BB35" i="5"/>
  <c r="BF35" i="5"/>
  <c r="BJ35" i="5"/>
  <c r="AQ35" i="5"/>
  <c r="AU35" i="5"/>
  <c r="AY35" i="5"/>
  <c r="BC35" i="5"/>
  <c r="BG35" i="5"/>
  <c r="I180" i="4"/>
  <c r="J180" i="4" s="1"/>
  <c r="K180" i="4" s="1"/>
  <c r="L180" i="4" s="1"/>
  <c r="M180" i="4" s="1"/>
  <c r="N180" i="4" s="1"/>
  <c r="O180" i="4" s="1"/>
  <c r="P180" i="4" s="1"/>
  <c r="Q180" i="4" s="1"/>
  <c r="R180" i="4" s="1"/>
  <c r="S180" i="4" s="1"/>
  <c r="T180" i="4" s="1"/>
  <c r="U180" i="4" s="1"/>
  <c r="V180" i="4" s="1"/>
  <c r="W180" i="4" s="1"/>
  <c r="X180" i="4" s="1"/>
  <c r="Y180" i="4" s="1"/>
  <c r="Z180" i="4" s="1"/>
  <c r="AA180" i="4" s="1"/>
  <c r="AB180" i="4" s="1"/>
  <c r="AC180" i="4" s="1"/>
  <c r="AD180" i="4" s="1"/>
  <c r="AE180" i="4" s="1"/>
  <c r="AF180" i="4" s="1"/>
  <c r="AG180" i="4" s="1"/>
  <c r="AH180" i="4" s="1"/>
  <c r="AI180" i="4" s="1"/>
  <c r="AJ180" i="4" s="1"/>
  <c r="AK180" i="4" s="1"/>
  <c r="AL180" i="4" s="1"/>
  <c r="AM180" i="4" s="1"/>
  <c r="AN180" i="4" s="1"/>
  <c r="AO180" i="4" s="1"/>
  <c r="AP180" i="4" s="1"/>
  <c r="AQ180" i="4" s="1"/>
  <c r="AR180" i="4" s="1"/>
  <c r="AS180" i="4" s="1"/>
  <c r="AT180" i="4" s="1"/>
  <c r="AU180" i="4" s="1"/>
  <c r="AV180" i="4" s="1"/>
  <c r="AW180" i="4" s="1"/>
  <c r="AX180" i="4" s="1"/>
  <c r="AY180" i="4" s="1"/>
  <c r="AZ180" i="4" s="1"/>
  <c r="BA180" i="4" s="1"/>
  <c r="BB180" i="4" s="1"/>
  <c r="BC180" i="4" s="1"/>
  <c r="BD180" i="4" s="1"/>
  <c r="BE180" i="4" s="1"/>
  <c r="BF180" i="4" s="1"/>
  <c r="BG180" i="4" s="1"/>
  <c r="BH180" i="4" s="1"/>
  <c r="BI180" i="4" s="1"/>
  <c r="BJ180" i="4" s="1"/>
  <c r="BK180" i="4" s="1"/>
  <c r="BL180" i="4" s="1"/>
  <c r="BM180" i="4" s="1"/>
  <c r="AY176" i="4"/>
  <c r="AX176" i="4"/>
  <c r="AW176" i="4"/>
  <c r="AV176" i="4"/>
  <c r="AU176" i="4"/>
  <c r="AT176" i="4"/>
  <c r="AS176" i="4"/>
  <c r="AR176" i="4"/>
  <c r="AQ176" i="4"/>
  <c r="AP176" i="4"/>
  <c r="BL175" i="4"/>
  <c r="BK175" i="4"/>
  <c r="BJ175" i="4"/>
  <c r="BI175" i="4"/>
  <c r="BH175" i="4"/>
  <c r="BG175" i="4"/>
  <c r="BF175" i="4"/>
  <c r="BE175" i="4"/>
  <c r="BD175" i="4"/>
  <c r="BC175" i="4"/>
  <c r="BB175" i="4"/>
  <c r="BA175" i="4"/>
  <c r="AZ175" i="4"/>
  <c r="AY175" i="4"/>
  <c r="AX175" i="4"/>
  <c r="AW175" i="4"/>
  <c r="AV175" i="4"/>
  <c r="AU175" i="4"/>
  <c r="AT175" i="4"/>
  <c r="AS175" i="4"/>
  <c r="AR175" i="4"/>
  <c r="AQ175" i="4"/>
  <c r="AP175" i="4"/>
  <c r="BL174" i="4"/>
  <c r="BK174" i="4"/>
  <c r="BJ174" i="4"/>
  <c r="BI174" i="4"/>
  <c r="BH174" i="4"/>
  <c r="BG174" i="4"/>
  <c r="BF174" i="4"/>
  <c r="BE174" i="4"/>
  <c r="BD174" i="4"/>
  <c r="BC174" i="4"/>
  <c r="BB174" i="4"/>
  <c r="BA174" i="4"/>
  <c r="AZ174" i="4"/>
  <c r="AY174" i="4"/>
  <c r="AX174" i="4"/>
  <c r="AW174" i="4"/>
  <c r="AV174" i="4"/>
  <c r="AU174" i="4"/>
  <c r="AT174" i="4"/>
  <c r="AS174" i="4"/>
  <c r="AR174" i="4"/>
  <c r="AQ174" i="4"/>
  <c r="AP174" i="4"/>
  <c r="BL172" i="4"/>
  <c r="BL184" i="4" s="1"/>
  <c r="BK172" i="4"/>
  <c r="BK184" i="4" s="1"/>
  <c r="BJ172" i="4"/>
  <c r="BJ184" i="4" s="1"/>
  <c r="BI172" i="4"/>
  <c r="BI184" i="4" s="1"/>
  <c r="BH172" i="4"/>
  <c r="BH184" i="4" s="1"/>
  <c r="BG172" i="4"/>
  <c r="BG184" i="4" s="1"/>
  <c r="BF172" i="4"/>
  <c r="BF184" i="4" s="1"/>
  <c r="BE172" i="4"/>
  <c r="BE184" i="4" s="1"/>
  <c r="BD172" i="4"/>
  <c r="BD184" i="4" s="1"/>
  <c r="BC172" i="4"/>
  <c r="BC184" i="4" s="1"/>
  <c r="BB172" i="4"/>
  <c r="BB184" i="4" s="1"/>
  <c r="BA172" i="4"/>
  <c r="BA184" i="4" s="1"/>
  <c r="AZ172" i="4"/>
  <c r="AZ184" i="4" s="1"/>
  <c r="AY172" i="4"/>
  <c r="AX172" i="4"/>
  <c r="AW172" i="4"/>
  <c r="AV172" i="4"/>
  <c r="AU172" i="4"/>
  <c r="AT172" i="4"/>
  <c r="AS172" i="4"/>
  <c r="AR172" i="4"/>
  <c r="AQ172" i="4"/>
  <c r="AP172" i="4"/>
  <c r="H172" i="4"/>
  <c r="BL171" i="4"/>
  <c r="BK171" i="4"/>
  <c r="BJ171" i="4"/>
  <c r="BI171" i="4"/>
  <c r="BH171" i="4"/>
  <c r="BG171" i="4"/>
  <c r="BF171" i="4"/>
  <c r="BE171" i="4"/>
  <c r="BD171" i="4"/>
  <c r="BC171" i="4"/>
  <c r="BB171" i="4"/>
  <c r="BA171" i="4"/>
  <c r="AZ171" i="4"/>
  <c r="AY171" i="4"/>
  <c r="AX171" i="4"/>
  <c r="AW171" i="4"/>
  <c r="AV171" i="4"/>
  <c r="AU171" i="4"/>
  <c r="AT171" i="4"/>
  <c r="AS171" i="4"/>
  <c r="AR171" i="4"/>
  <c r="AQ171" i="4"/>
  <c r="AP171" i="4"/>
  <c r="BL170" i="4"/>
  <c r="BK170" i="4"/>
  <c r="BJ170" i="4"/>
  <c r="BI170" i="4"/>
  <c r="BH170" i="4"/>
  <c r="BG170" i="4"/>
  <c r="BF170" i="4"/>
  <c r="BE170" i="4"/>
  <c r="BD170" i="4"/>
  <c r="BC170" i="4"/>
  <c r="BB170" i="4"/>
  <c r="BA170" i="4"/>
  <c r="AZ170" i="4"/>
  <c r="AY170" i="4"/>
  <c r="AX170" i="4"/>
  <c r="AW170" i="4"/>
  <c r="AV170" i="4"/>
  <c r="AU170" i="4"/>
  <c r="AT170" i="4"/>
  <c r="AS170" i="4"/>
  <c r="AR170" i="4"/>
  <c r="AQ170" i="4"/>
  <c r="AP170" i="4"/>
  <c r="I168" i="4"/>
  <c r="J168" i="4" s="1"/>
  <c r="K168" i="4" s="1"/>
  <c r="L168" i="4" s="1"/>
  <c r="M168" i="4" s="1"/>
  <c r="N168" i="4" s="1"/>
  <c r="O168" i="4" s="1"/>
  <c r="P168" i="4" s="1"/>
  <c r="Q168" i="4" s="1"/>
  <c r="R168" i="4" s="1"/>
  <c r="S168" i="4" s="1"/>
  <c r="T168" i="4" s="1"/>
  <c r="U168" i="4" s="1"/>
  <c r="V168" i="4" s="1"/>
  <c r="W168" i="4" s="1"/>
  <c r="X168" i="4" s="1"/>
  <c r="Y168" i="4" s="1"/>
  <c r="Z168" i="4" s="1"/>
  <c r="AA168" i="4" s="1"/>
  <c r="AB168" i="4" s="1"/>
  <c r="AC168" i="4" s="1"/>
  <c r="AD168" i="4" s="1"/>
  <c r="AE168" i="4" s="1"/>
  <c r="AF168" i="4" s="1"/>
  <c r="AG168" i="4" s="1"/>
  <c r="AH168" i="4" s="1"/>
  <c r="AI168" i="4" s="1"/>
  <c r="AJ168" i="4" s="1"/>
  <c r="AK168" i="4" s="1"/>
  <c r="AL168" i="4" s="1"/>
  <c r="AM168" i="4" s="1"/>
  <c r="AN168" i="4" s="1"/>
  <c r="AO168" i="4" s="1"/>
  <c r="AP168" i="4" s="1"/>
  <c r="AQ168" i="4" s="1"/>
  <c r="AR168" i="4" s="1"/>
  <c r="AS168" i="4" s="1"/>
  <c r="AT168" i="4" s="1"/>
  <c r="AU168" i="4" s="1"/>
  <c r="AV168" i="4" s="1"/>
  <c r="AW168" i="4" s="1"/>
  <c r="AX168" i="4" s="1"/>
  <c r="AY168" i="4" s="1"/>
  <c r="AZ168" i="4" s="1"/>
  <c r="BA168" i="4" s="1"/>
  <c r="BB168" i="4" s="1"/>
  <c r="BC168" i="4" s="1"/>
  <c r="BD168" i="4" s="1"/>
  <c r="BE168" i="4" s="1"/>
  <c r="BF168" i="4" s="1"/>
  <c r="BG168" i="4" s="1"/>
  <c r="BH168" i="4" s="1"/>
  <c r="BI168" i="4" s="1"/>
  <c r="BJ168" i="4" s="1"/>
  <c r="BK168" i="4" s="1"/>
  <c r="BL168" i="4" s="1"/>
  <c r="BM168" i="4" s="1"/>
  <c r="AO171" i="3"/>
  <c r="AN171" i="3"/>
  <c r="AM171" i="3"/>
  <c r="AL171" i="3"/>
  <c r="AK171" i="3"/>
  <c r="AJ171" i="3"/>
  <c r="AI171" i="3"/>
  <c r="AH171" i="3"/>
  <c r="AG171" i="3"/>
  <c r="AF171" i="3"/>
  <c r="AE171" i="3"/>
  <c r="AD171" i="3"/>
  <c r="AC171" i="3"/>
  <c r="AB171" i="3"/>
  <c r="AA171" i="3"/>
  <c r="Z171" i="3"/>
  <c r="Y171" i="3"/>
  <c r="X171" i="3"/>
  <c r="W171" i="3"/>
  <c r="V171" i="3"/>
  <c r="U171" i="3"/>
  <c r="T171" i="3"/>
  <c r="S171" i="3"/>
  <c r="Q171" i="3"/>
  <c r="O171" i="3"/>
  <c r="J171" i="3"/>
  <c r="AO170" i="3"/>
  <c r="AO136" i="4" s="1"/>
  <c r="AN170" i="3"/>
  <c r="AN136" i="4" s="1"/>
  <c r="AM170" i="3"/>
  <c r="AL170" i="3"/>
  <c r="AL136" i="4" s="1"/>
  <c r="AK170" i="3"/>
  <c r="AJ170" i="3"/>
  <c r="AJ136" i="4" s="1"/>
  <c r="AI170" i="3"/>
  <c r="AH170" i="3"/>
  <c r="AH136" i="4" s="1"/>
  <c r="AG170" i="3"/>
  <c r="AG136" i="4" s="1"/>
  <c r="AF170" i="3"/>
  <c r="AF136" i="4" s="1"/>
  <c r="AE170" i="3"/>
  <c r="AD170" i="3"/>
  <c r="AD136" i="4" s="1"/>
  <c r="AC170" i="3"/>
  <c r="AC136" i="4" s="1"/>
  <c r="AB170" i="3"/>
  <c r="AB136" i="4" s="1"/>
  <c r="AA170" i="3"/>
  <c r="Z170" i="3"/>
  <c r="Z136" i="4" s="1"/>
  <c r="Y170" i="3"/>
  <c r="Y136" i="4" s="1"/>
  <c r="X170" i="3"/>
  <c r="X136" i="4" s="1"/>
  <c r="W170" i="3"/>
  <c r="V170" i="3"/>
  <c r="V136" i="4" s="1"/>
  <c r="U170" i="3"/>
  <c r="U136" i="4" s="1"/>
  <c r="T170" i="3"/>
  <c r="S170" i="3"/>
  <c r="R170" i="3"/>
  <c r="R136" i="4" s="1"/>
  <c r="Q170" i="3"/>
  <c r="Q136" i="4" s="1"/>
  <c r="P170" i="3"/>
  <c r="P136" i="4" s="1"/>
  <c r="O170" i="3"/>
  <c r="N170" i="3"/>
  <c r="N136" i="4" s="1"/>
  <c r="M170" i="3"/>
  <c r="M136" i="4" s="1"/>
  <c r="L170" i="3"/>
  <c r="L136" i="4" s="1"/>
  <c r="K170" i="3"/>
  <c r="J170" i="3"/>
  <c r="J136" i="4" s="1"/>
  <c r="AO169" i="3"/>
  <c r="AN169" i="3"/>
  <c r="AM169" i="3"/>
  <c r="AL169" i="3"/>
  <c r="AK169" i="3"/>
  <c r="AJ169" i="3"/>
  <c r="AI169" i="3"/>
  <c r="AH169" i="3"/>
  <c r="AG169" i="3"/>
  <c r="AF169" i="3"/>
  <c r="AE169" i="3"/>
  <c r="AD169" i="3"/>
  <c r="AC169" i="3"/>
  <c r="AB169" i="3"/>
  <c r="AA169" i="3"/>
  <c r="Z169" i="3"/>
  <c r="Y169" i="3"/>
  <c r="X169" i="3"/>
  <c r="W169" i="3"/>
  <c r="V169" i="3"/>
  <c r="U169" i="3"/>
  <c r="T169" i="3"/>
  <c r="S169" i="3"/>
  <c r="R169" i="3"/>
  <c r="Q169" i="3"/>
  <c r="P169" i="3"/>
  <c r="O169" i="3"/>
  <c r="N169" i="3"/>
  <c r="M169" i="3"/>
  <c r="L169" i="3"/>
  <c r="K169" i="3"/>
  <c r="J169" i="3"/>
  <c r="AO168" i="3"/>
  <c r="AO135" i="4" s="1"/>
  <c r="AN168" i="3"/>
  <c r="AN135" i="4" s="1"/>
  <c r="AM168" i="3"/>
  <c r="AL168" i="3"/>
  <c r="AL135" i="4" s="1"/>
  <c r="AK168" i="3"/>
  <c r="AJ168" i="3"/>
  <c r="AJ135" i="4" s="1"/>
  <c r="AI168" i="3"/>
  <c r="AH168" i="3"/>
  <c r="AH135" i="4" s="1"/>
  <c r="AG168" i="3"/>
  <c r="AG135" i="4" s="1"/>
  <c r="AF168" i="3"/>
  <c r="AF135" i="4" s="1"/>
  <c r="AE168" i="3"/>
  <c r="AD168" i="3"/>
  <c r="AD135" i="4" s="1"/>
  <c r="AC168" i="3"/>
  <c r="AC135" i="4" s="1"/>
  <c r="AB168" i="3"/>
  <c r="AB135" i="4" s="1"/>
  <c r="AA168" i="3"/>
  <c r="Z168" i="3"/>
  <c r="Z135" i="4" s="1"/>
  <c r="Y168" i="3"/>
  <c r="Y135" i="4" s="1"/>
  <c r="X168" i="3"/>
  <c r="X135" i="4" s="1"/>
  <c r="W168" i="3"/>
  <c r="V168" i="3"/>
  <c r="V135" i="4" s="1"/>
  <c r="U168" i="3"/>
  <c r="U135" i="4" s="1"/>
  <c r="T168" i="3"/>
  <c r="S168" i="3"/>
  <c r="R168" i="3"/>
  <c r="R135" i="4" s="1"/>
  <c r="Q168" i="3"/>
  <c r="Q135" i="4" s="1"/>
  <c r="P168" i="3"/>
  <c r="P135" i="4" s="1"/>
  <c r="O168" i="3"/>
  <c r="N168" i="3"/>
  <c r="N135" i="4" s="1"/>
  <c r="M168" i="3"/>
  <c r="M135" i="4" s="1"/>
  <c r="L168" i="3"/>
  <c r="L135" i="4" s="1"/>
  <c r="K168" i="3"/>
  <c r="J168" i="3"/>
  <c r="J135" i="4" s="1"/>
  <c r="AO167" i="3"/>
  <c r="AN167" i="3"/>
  <c r="AN134" i="4" s="1"/>
  <c r="AM167" i="3"/>
  <c r="AL167" i="3"/>
  <c r="AL134" i="4" s="1"/>
  <c r="AK167" i="3"/>
  <c r="AK134" i="4" s="1"/>
  <c r="AJ167" i="3"/>
  <c r="AJ134" i="4" s="1"/>
  <c r="AI167" i="3"/>
  <c r="AH167" i="3"/>
  <c r="AH134" i="4" s="1"/>
  <c r="AG167" i="3"/>
  <c r="AF167" i="3"/>
  <c r="AF134" i="4" s="1"/>
  <c r="AE167" i="3"/>
  <c r="AD167" i="3"/>
  <c r="AD134" i="4" s="1"/>
  <c r="AC167" i="3"/>
  <c r="AC134" i="4" s="1"/>
  <c r="AB167" i="3"/>
  <c r="AB166" i="3" s="1"/>
  <c r="AA167" i="3"/>
  <c r="Z167" i="3"/>
  <c r="Y167" i="3"/>
  <c r="Y166" i="3" s="1"/>
  <c r="X167" i="3"/>
  <c r="X134" i="4" s="1"/>
  <c r="W167" i="3"/>
  <c r="V167" i="3"/>
  <c r="U167" i="3"/>
  <c r="U134" i="4" s="1"/>
  <c r="T167" i="3"/>
  <c r="T166" i="3" s="1"/>
  <c r="S167" i="3"/>
  <c r="R167" i="3"/>
  <c r="Q167" i="3"/>
  <c r="Q134" i="4" s="1"/>
  <c r="P167" i="3"/>
  <c r="P134" i="4" s="1"/>
  <c r="O167" i="3"/>
  <c r="N167" i="3"/>
  <c r="M167" i="3"/>
  <c r="M134" i="4" s="1"/>
  <c r="L167" i="3"/>
  <c r="L134" i="4" s="1"/>
  <c r="K167" i="3"/>
  <c r="J167" i="3"/>
  <c r="AO166" i="3"/>
  <c r="AN166" i="3"/>
  <c r="AM166" i="3"/>
  <c r="AL166" i="3"/>
  <c r="AK166" i="3"/>
  <c r="AJ166" i="3"/>
  <c r="AI166" i="3"/>
  <c r="AH166" i="3"/>
  <c r="AG166" i="3"/>
  <c r="AF166" i="3"/>
  <c r="AE166" i="3"/>
  <c r="AA166" i="3"/>
  <c r="W166" i="3"/>
  <c r="S166" i="3"/>
  <c r="O166" i="3"/>
  <c r="K166" i="3"/>
  <c r="H171" i="3"/>
  <c r="H170" i="3"/>
  <c r="H136" i="4" s="1"/>
  <c r="H169" i="3"/>
  <c r="H168" i="3"/>
  <c r="H135" i="4" s="1"/>
  <c r="H167" i="3"/>
  <c r="H134" i="4" s="1"/>
  <c r="I171" i="3"/>
  <c r="I170" i="3"/>
  <c r="I136" i="4" s="1"/>
  <c r="I169" i="3"/>
  <c r="I168" i="3"/>
  <c r="I135" i="4" s="1"/>
  <c r="I167" i="3"/>
  <c r="I134" i="4" s="1"/>
  <c r="BL136" i="4"/>
  <c r="BK136" i="4"/>
  <c r="BJ136" i="4"/>
  <c r="BI136" i="4"/>
  <c r="BH136" i="4"/>
  <c r="BG136" i="4"/>
  <c r="BF136" i="4"/>
  <c r="BE136" i="4"/>
  <c r="BD136" i="4"/>
  <c r="BC136" i="4"/>
  <c r="BB136" i="4"/>
  <c r="BA136" i="4"/>
  <c r="AZ136" i="4"/>
  <c r="AY136" i="4"/>
  <c r="AX136" i="4"/>
  <c r="AW136" i="4"/>
  <c r="AV136" i="4"/>
  <c r="AU136" i="4"/>
  <c r="AT136" i="4"/>
  <c r="AS136" i="4"/>
  <c r="AR136" i="4"/>
  <c r="AQ136" i="4"/>
  <c r="AP136" i="4"/>
  <c r="AM136" i="4"/>
  <c r="AK136" i="4"/>
  <c r="AI136" i="4"/>
  <c r="AE136" i="4"/>
  <c r="AA136" i="4"/>
  <c r="W136" i="4"/>
  <c r="T136" i="4"/>
  <c r="S136" i="4"/>
  <c r="O136" i="4"/>
  <c r="K136" i="4"/>
  <c r="BL135" i="4"/>
  <c r="BK135" i="4"/>
  <c r="BJ135" i="4"/>
  <c r="BI135" i="4"/>
  <c r="BH135" i="4"/>
  <c r="BG135" i="4"/>
  <c r="BF135" i="4"/>
  <c r="BE135" i="4"/>
  <c r="BD135" i="4"/>
  <c r="BC135" i="4"/>
  <c r="BB135" i="4"/>
  <c r="BA135" i="4"/>
  <c r="AZ135" i="4"/>
  <c r="AY135" i="4"/>
  <c r="AX135" i="4"/>
  <c r="AW135" i="4"/>
  <c r="AV135" i="4"/>
  <c r="AU135" i="4"/>
  <c r="AT135" i="4"/>
  <c r="AS135" i="4"/>
  <c r="AR135" i="4"/>
  <c r="AQ135" i="4"/>
  <c r="AP135" i="4"/>
  <c r="AM135" i="4"/>
  <c r="AK135" i="4"/>
  <c r="AI135" i="4"/>
  <c r="AE135" i="4"/>
  <c r="AA135" i="4"/>
  <c r="W135" i="4"/>
  <c r="T135" i="4"/>
  <c r="S135" i="4"/>
  <c r="O135" i="4"/>
  <c r="K135" i="4"/>
  <c r="BL134" i="4"/>
  <c r="BK134" i="4"/>
  <c r="BJ134" i="4"/>
  <c r="BI134" i="4"/>
  <c r="BH134" i="4"/>
  <c r="BG134" i="4"/>
  <c r="BF134" i="4"/>
  <c r="BE134" i="4"/>
  <c r="BD134" i="4"/>
  <c r="BC134" i="4"/>
  <c r="BB134" i="4"/>
  <c r="BA134" i="4"/>
  <c r="AZ134" i="4"/>
  <c r="AY134" i="4"/>
  <c r="AX134" i="4"/>
  <c r="AW134" i="4"/>
  <c r="AV134" i="4"/>
  <c r="AU134" i="4"/>
  <c r="AT134" i="4"/>
  <c r="AS134" i="4"/>
  <c r="AR134" i="4"/>
  <c r="AQ134" i="4"/>
  <c r="AP134" i="4"/>
  <c r="AO134" i="4"/>
  <c r="AM134" i="4"/>
  <c r="AI134" i="4"/>
  <c r="AG134" i="4"/>
  <c r="AE134" i="4"/>
  <c r="AA134" i="4"/>
  <c r="W134" i="4"/>
  <c r="S134" i="4"/>
  <c r="O134" i="4"/>
  <c r="K134" i="4"/>
  <c r="I132" i="4"/>
  <c r="J132" i="4" s="1"/>
  <c r="K132" i="4" s="1"/>
  <c r="L132" i="4" s="1"/>
  <c r="M132" i="4" s="1"/>
  <c r="N132" i="4" s="1"/>
  <c r="O132" i="4" s="1"/>
  <c r="P132" i="4" s="1"/>
  <c r="Q132" i="4" s="1"/>
  <c r="R132" i="4" s="1"/>
  <c r="S132" i="4" s="1"/>
  <c r="T132" i="4" s="1"/>
  <c r="U132" i="4" s="1"/>
  <c r="V132" i="4" s="1"/>
  <c r="W132" i="4" s="1"/>
  <c r="X132" i="4" s="1"/>
  <c r="Y132" i="4" s="1"/>
  <c r="Z132" i="4" s="1"/>
  <c r="AA132" i="4" s="1"/>
  <c r="AB132" i="4" s="1"/>
  <c r="AC132" i="4" s="1"/>
  <c r="AD132" i="4" s="1"/>
  <c r="AE132" i="4" s="1"/>
  <c r="AF132" i="4" s="1"/>
  <c r="AG132" i="4" s="1"/>
  <c r="AH132" i="4" s="1"/>
  <c r="AI132" i="4" s="1"/>
  <c r="AJ132" i="4" s="1"/>
  <c r="AK132" i="4" s="1"/>
  <c r="AL132" i="4" s="1"/>
  <c r="AM132" i="4" s="1"/>
  <c r="AN132" i="4" s="1"/>
  <c r="AO132" i="4" s="1"/>
  <c r="AP132" i="4" s="1"/>
  <c r="AQ132" i="4" s="1"/>
  <c r="AR132" i="4" s="1"/>
  <c r="AS132" i="4" s="1"/>
  <c r="AT132" i="4" s="1"/>
  <c r="AU132" i="4" s="1"/>
  <c r="AV132" i="4" s="1"/>
  <c r="AW132" i="4" s="1"/>
  <c r="AX132" i="4" s="1"/>
  <c r="AY132" i="4" s="1"/>
  <c r="AZ132" i="4" s="1"/>
  <c r="BA132" i="4" s="1"/>
  <c r="BB132" i="4" s="1"/>
  <c r="BC132" i="4" s="1"/>
  <c r="BD132" i="4" s="1"/>
  <c r="BE132" i="4" s="1"/>
  <c r="BF132" i="4" s="1"/>
  <c r="BG132" i="4" s="1"/>
  <c r="BH132" i="4" s="1"/>
  <c r="BI132" i="4" s="1"/>
  <c r="BJ132" i="4" s="1"/>
  <c r="BK132" i="4" s="1"/>
  <c r="BL132" i="4" s="1"/>
  <c r="BM132" i="4" s="1"/>
  <c r="BL104" i="4"/>
  <c r="BK104" i="4"/>
  <c r="BJ104" i="4"/>
  <c r="BI104" i="4"/>
  <c r="BH104" i="4"/>
  <c r="BG104" i="4"/>
  <c r="BF104" i="4"/>
  <c r="BE104" i="4"/>
  <c r="BD104" i="4"/>
  <c r="BC104" i="4"/>
  <c r="BB104" i="4"/>
  <c r="BA104" i="4"/>
  <c r="AZ104" i="4"/>
  <c r="AY104" i="4"/>
  <c r="AX104" i="4"/>
  <c r="AW104" i="4"/>
  <c r="AV104" i="4"/>
  <c r="AU104" i="4"/>
  <c r="AT104" i="4"/>
  <c r="AS104" i="4"/>
  <c r="AR104" i="4"/>
  <c r="AQ104" i="4"/>
  <c r="AP104" i="4"/>
  <c r="BL103" i="4"/>
  <c r="BK103" i="4"/>
  <c r="BJ103" i="4"/>
  <c r="BI103" i="4"/>
  <c r="BH103" i="4"/>
  <c r="BG103" i="4"/>
  <c r="BF103" i="4"/>
  <c r="BE103" i="4"/>
  <c r="BD103" i="4"/>
  <c r="BC103" i="4"/>
  <c r="BB103" i="4"/>
  <c r="BA103" i="4"/>
  <c r="AZ103" i="4"/>
  <c r="AY103" i="4"/>
  <c r="AX103" i="4"/>
  <c r="AW103" i="4"/>
  <c r="AV103" i="4"/>
  <c r="AU103" i="4"/>
  <c r="AT103" i="4"/>
  <c r="AS103" i="4"/>
  <c r="AR103" i="4"/>
  <c r="AQ103" i="4"/>
  <c r="AP103" i="4"/>
  <c r="BL102" i="4"/>
  <c r="BK102" i="4"/>
  <c r="BJ102" i="4"/>
  <c r="BI102" i="4"/>
  <c r="BH102" i="4"/>
  <c r="BG102" i="4"/>
  <c r="BF102" i="4"/>
  <c r="BE102" i="4"/>
  <c r="BD102" i="4"/>
  <c r="BC102" i="4"/>
  <c r="BB102" i="4"/>
  <c r="BA102" i="4"/>
  <c r="AZ102" i="4"/>
  <c r="AY102" i="4"/>
  <c r="AX102" i="4"/>
  <c r="AW102" i="4"/>
  <c r="AV102" i="4"/>
  <c r="AU102" i="4"/>
  <c r="AT102" i="4"/>
  <c r="AS102" i="4"/>
  <c r="AR102" i="4"/>
  <c r="AQ102" i="4"/>
  <c r="AP102" i="4"/>
  <c r="I100" i="4"/>
  <c r="J100" i="4" s="1"/>
  <c r="K100" i="4" s="1"/>
  <c r="L100" i="4" s="1"/>
  <c r="M100" i="4" s="1"/>
  <c r="N100" i="4" s="1"/>
  <c r="O100" i="4" s="1"/>
  <c r="P100" i="4" s="1"/>
  <c r="Q100" i="4" s="1"/>
  <c r="R100" i="4" s="1"/>
  <c r="S100" i="4" s="1"/>
  <c r="T100" i="4" s="1"/>
  <c r="U100" i="4" s="1"/>
  <c r="V100" i="4" s="1"/>
  <c r="W100" i="4" s="1"/>
  <c r="X100" i="4" s="1"/>
  <c r="Y100" i="4" s="1"/>
  <c r="Z100" i="4" s="1"/>
  <c r="AA100" i="4" s="1"/>
  <c r="AB100" i="4" s="1"/>
  <c r="AC100" i="4" s="1"/>
  <c r="AD100" i="4" s="1"/>
  <c r="AE100" i="4" s="1"/>
  <c r="AF100" i="4" s="1"/>
  <c r="AG100" i="4" s="1"/>
  <c r="AH100" i="4" s="1"/>
  <c r="AI100" i="4" s="1"/>
  <c r="AJ100" i="4" s="1"/>
  <c r="AK100" i="4" s="1"/>
  <c r="AL100" i="4" s="1"/>
  <c r="AM100" i="4" s="1"/>
  <c r="AN100" i="4" s="1"/>
  <c r="AO100" i="4" s="1"/>
  <c r="AP100" i="4" s="1"/>
  <c r="AQ100" i="4" s="1"/>
  <c r="AR100" i="4" s="1"/>
  <c r="AS100" i="4" s="1"/>
  <c r="AT100" i="4" s="1"/>
  <c r="AU100" i="4" s="1"/>
  <c r="AV100" i="4" s="1"/>
  <c r="AW100" i="4" s="1"/>
  <c r="AX100" i="4" s="1"/>
  <c r="AY100" i="4" s="1"/>
  <c r="AZ100" i="4" s="1"/>
  <c r="BA100" i="4" s="1"/>
  <c r="BB100" i="4" s="1"/>
  <c r="BC100" i="4" s="1"/>
  <c r="BD100" i="4" s="1"/>
  <c r="BE100" i="4" s="1"/>
  <c r="BF100" i="4" s="1"/>
  <c r="BG100" i="4" s="1"/>
  <c r="BH100" i="4" s="1"/>
  <c r="BI100" i="4" s="1"/>
  <c r="BJ100" i="4" s="1"/>
  <c r="BK100" i="4" s="1"/>
  <c r="BL100" i="4" s="1"/>
  <c r="BM100" i="4" s="1"/>
  <c r="AP1356" i="4"/>
  <c r="AQ1356" i="4"/>
  <c r="AR1356" i="4"/>
  <c r="AS1356" i="4"/>
  <c r="AT1356" i="4"/>
  <c r="AU1356" i="4"/>
  <c r="AV1356" i="4"/>
  <c r="AW1356" i="4"/>
  <c r="AX1356" i="4"/>
  <c r="AY1356" i="4"/>
  <c r="AZ1356" i="4"/>
  <c r="BA1356" i="4"/>
  <c r="BB1356" i="4"/>
  <c r="BC1356" i="4"/>
  <c r="BD1356" i="4"/>
  <c r="BE1356" i="4"/>
  <c r="BF1356" i="4"/>
  <c r="BG1356" i="4"/>
  <c r="BH1356" i="4"/>
  <c r="BI1356" i="4"/>
  <c r="BJ1356" i="4"/>
  <c r="BK1356" i="4"/>
  <c r="BL72" i="4"/>
  <c r="BK72" i="4"/>
  <c r="BJ72" i="4"/>
  <c r="BI72" i="4"/>
  <c r="BH72" i="4"/>
  <c r="BG72" i="4"/>
  <c r="BF72" i="4"/>
  <c r="BE72" i="4"/>
  <c r="BD72" i="4"/>
  <c r="BC72" i="4"/>
  <c r="BB72" i="4"/>
  <c r="BA72" i="4"/>
  <c r="AZ72" i="4"/>
  <c r="AY72" i="4"/>
  <c r="AX72" i="4"/>
  <c r="AW72" i="4"/>
  <c r="AV72" i="4"/>
  <c r="AU72" i="4"/>
  <c r="AT72" i="4"/>
  <c r="AS72" i="4"/>
  <c r="AR72" i="4"/>
  <c r="AQ72" i="4"/>
  <c r="AP72" i="4"/>
  <c r="BL71" i="4"/>
  <c r="BK71" i="4"/>
  <c r="BJ71" i="4"/>
  <c r="BI71" i="4"/>
  <c r="BH71" i="4"/>
  <c r="BG71" i="4"/>
  <c r="BF71" i="4"/>
  <c r="BE71" i="4"/>
  <c r="BD71" i="4"/>
  <c r="BC71" i="4"/>
  <c r="BB71" i="4"/>
  <c r="BA71" i="4"/>
  <c r="AZ71" i="4"/>
  <c r="AY71" i="4"/>
  <c r="AX71" i="4"/>
  <c r="AW71" i="4"/>
  <c r="AV71" i="4"/>
  <c r="AU71" i="4"/>
  <c r="AT71" i="4"/>
  <c r="AS71" i="4"/>
  <c r="AR71" i="4"/>
  <c r="AQ71" i="4"/>
  <c r="AP71" i="4"/>
  <c r="BL70" i="4"/>
  <c r="BK70" i="4"/>
  <c r="BJ70" i="4"/>
  <c r="BI70" i="4"/>
  <c r="BH70" i="4"/>
  <c r="BG70" i="4"/>
  <c r="BF70" i="4"/>
  <c r="BE70" i="4"/>
  <c r="BD70" i="4"/>
  <c r="BC70" i="4"/>
  <c r="BB70" i="4"/>
  <c r="BA70" i="4"/>
  <c r="AZ70" i="4"/>
  <c r="AY70" i="4"/>
  <c r="AX70" i="4"/>
  <c r="AW70" i="4"/>
  <c r="AV70" i="4"/>
  <c r="AU70" i="4"/>
  <c r="AT70" i="4"/>
  <c r="AS70" i="4"/>
  <c r="AR70" i="4"/>
  <c r="AQ70" i="4"/>
  <c r="AP70" i="4"/>
  <c r="I68" i="4"/>
  <c r="J68" i="4" s="1"/>
  <c r="K68" i="4" s="1"/>
  <c r="L68" i="4" s="1"/>
  <c r="M68" i="4" s="1"/>
  <c r="N68" i="4" s="1"/>
  <c r="O68" i="4" s="1"/>
  <c r="P68" i="4" s="1"/>
  <c r="Q68" i="4" s="1"/>
  <c r="R68" i="4" s="1"/>
  <c r="S68" i="4" s="1"/>
  <c r="T68" i="4" s="1"/>
  <c r="U68" i="4" s="1"/>
  <c r="V68" i="4" s="1"/>
  <c r="W68" i="4" s="1"/>
  <c r="X68" i="4" s="1"/>
  <c r="Y68" i="4" s="1"/>
  <c r="Z68" i="4" s="1"/>
  <c r="AA68" i="4" s="1"/>
  <c r="AB68" i="4" s="1"/>
  <c r="AC68" i="4" s="1"/>
  <c r="AD68" i="4" s="1"/>
  <c r="AE68" i="4" s="1"/>
  <c r="AF68" i="4" s="1"/>
  <c r="AG68" i="4" s="1"/>
  <c r="AH68" i="4" s="1"/>
  <c r="AI68" i="4" s="1"/>
  <c r="AJ68" i="4" s="1"/>
  <c r="AK68" i="4" s="1"/>
  <c r="AL68" i="4" s="1"/>
  <c r="AM68" i="4" s="1"/>
  <c r="AN68" i="4" s="1"/>
  <c r="AO68" i="4" s="1"/>
  <c r="AP68" i="4" s="1"/>
  <c r="AQ68" i="4" s="1"/>
  <c r="AR68" i="4" s="1"/>
  <c r="AS68" i="4" s="1"/>
  <c r="AT68" i="4" s="1"/>
  <c r="AU68" i="4" s="1"/>
  <c r="AV68" i="4" s="1"/>
  <c r="AW68" i="4" s="1"/>
  <c r="AX68" i="4" s="1"/>
  <c r="AY68" i="4" s="1"/>
  <c r="AZ68" i="4" s="1"/>
  <c r="BA68" i="4" s="1"/>
  <c r="BB68" i="4" s="1"/>
  <c r="BC68" i="4" s="1"/>
  <c r="BD68" i="4" s="1"/>
  <c r="BE68" i="4" s="1"/>
  <c r="BF68" i="4" s="1"/>
  <c r="BG68" i="4" s="1"/>
  <c r="BH68" i="4" s="1"/>
  <c r="BI68" i="4" s="1"/>
  <c r="BJ68" i="4" s="1"/>
  <c r="BK68" i="4" s="1"/>
  <c r="BL68" i="4" s="1"/>
  <c r="BM68" i="4" s="1"/>
  <c r="P166" i="3" l="1"/>
  <c r="Q166" i="3"/>
  <c r="AP182" i="4"/>
  <c r="AT182" i="4"/>
  <c r="AX182" i="4"/>
  <c r="BB182" i="4"/>
  <c r="BF182" i="4"/>
  <c r="BJ182" i="4"/>
  <c r="AQ183" i="4"/>
  <c r="AU183" i="4"/>
  <c r="AY183" i="4"/>
  <c r="BC183" i="4"/>
  <c r="BG183" i="4"/>
  <c r="BK183" i="4"/>
  <c r="AQ184" i="4"/>
  <c r="AU184" i="4"/>
  <c r="AY184" i="4"/>
  <c r="AR184" i="4"/>
  <c r="AV184" i="4"/>
  <c r="AW183" i="4"/>
  <c r="BC182" i="4"/>
  <c r="BK182" i="4"/>
  <c r="Y134" i="4"/>
  <c r="M166" i="3"/>
  <c r="AC166" i="3"/>
  <c r="U166" i="3"/>
  <c r="AR182" i="4"/>
  <c r="AV182" i="4"/>
  <c r="AZ182" i="4"/>
  <c r="BD182" i="4"/>
  <c r="BH182" i="4"/>
  <c r="BL182" i="4"/>
  <c r="AS183" i="4"/>
  <c r="BA183" i="4"/>
  <c r="BE183" i="4"/>
  <c r="BI183" i="4"/>
  <c r="AP183" i="4"/>
  <c r="AT183" i="4"/>
  <c r="AX183" i="4"/>
  <c r="BB183" i="4"/>
  <c r="BF183" i="4"/>
  <c r="BJ183" i="4"/>
  <c r="AP184" i="4"/>
  <c r="AT184" i="4"/>
  <c r="AX184" i="4"/>
  <c r="AU182" i="4"/>
  <c r="AR183" i="4"/>
  <c r="AV183" i="4"/>
  <c r="AZ183" i="4"/>
  <c r="BD183" i="4"/>
  <c r="BH183" i="4"/>
  <c r="BL183" i="4"/>
  <c r="T134" i="4"/>
  <c r="AQ182" i="4"/>
  <c r="AY182" i="4"/>
  <c r="BG182" i="4"/>
  <c r="I166" i="3"/>
  <c r="AS184" i="4"/>
  <c r="AW184" i="4"/>
  <c r="AB134" i="4"/>
  <c r="L166" i="3"/>
  <c r="X166" i="3"/>
  <c r="J134" i="4"/>
  <c r="J166" i="3"/>
  <c r="N134" i="4"/>
  <c r="N166" i="3"/>
  <c r="R134" i="4"/>
  <c r="R166" i="3"/>
  <c r="V134" i="4"/>
  <c r="V166" i="3"/>
  <c r="Z134" i="4"/>
  <c r="Z166" i="3"/>
  <c r="AS182" i="4"/>
  <c r="AW182" i="4"/>
  <c r="BA182" i="4"/>
  <c r="BE182" i="4"/>
  <c r="BI182" i="4"/>
  <c r="AD166" i="3"/>
  <c r="H166" i="3"/>
  <c r="AF22" i="1"/>
  <c r="BL43" i="4"/>
  <c r="BK43" i="4"/>
  <c r="BJ43" i="4"/>
  <c r="BI43" i="4"/>
  <c r="BH43" i="4"/>
  <c r="BG43" i="4"/>
  <c r="BF43" i="4"/>
  <c r="BE43" i="4"/>
  <c r="BD43" i="4"/>
  <c r="BC43" i="4"/>
  <c r="BB43" i="4"/>
  <c r="BA43" i="4"/>
  <c r="AZ43" i="4"/>
  <c r="AY43" i="4"/>
  <c r="AX43" i="4"/>
  <c r="AW43" i="4"/>
  <c r="AV43" i="4"/>
  <c r="AU43" i="4"/>
  <c r="AT43" i="4"/>
  <c r="AS43" i="4"/>
  <c r="AR43" i="4"/>
  <c r="AQ43" i="4"/>
  <c r="BL42" i="4"/>
  <c r="BK42" i="4"/>
  <c r="BJ42" i="4"/>
  <c r="BI42" i="4"/>
  <c r="BH42" i="4"/>
  <c r="BG42" i="4"/>
  <c r="BF42" i="4"/>
  <c r="BE42" i="4"/>
  <c r="BD42" i="4"/>
  <c r="BC42" i="4"/>
  <c r="BB42" i="4"/>
  <c r="BA42" i="4"/>
  <c r="AZ42" i="4"/>
  <c r="AY42" i="4"/>
  <c r="AX42" i="4"/>
  <c r="AW42" i="4"/>
  <c r="AV42" i="4"/>
  <c r="AU42" i="4"/>
  <c r="AT42" i="4"/>
  <c r="AS42" i="4"/>
  <c r="AR42" i="4"/>
  <c r="AQ42" i="4"/>
  <c r="BL41" i="4"/>
  <c r="BK41" i="4"/>
  <c r="BJ41" i="4"/>
  <c r="BI41" i="4"/>
  <c r="BH41" i="4"/>
  <c r="BG41" i="4"/>
  <c r="BF41" i="4"/>
  <c r="BE41" i="4"/>
  <c r="BD41" i="4"/>
  <c r="BC41" i="4"/>
  <c r="BB41" i="4"/>
  <c r="BA41" i="4"/>
  <c r="AZ41" i="4"/>
  <c r="AY41" i="4"/>
  <c r="AX41" i="4"/>
  <c r="AW41" i="4"/>
  <c r="AV41" i="4"/>
  <c r="AU41" i="4"/>
  <c r="AT41" i="4"/>
  <c r="AS41" i="4"/>
  <c r="AR41" i="4"/>
  <c r="AQ41" i="4"/>
  <c r="AP43" i="4"/>
  <c r="AP42" i="4"/>
  <c r="AP41" i="4"/>
  <c r="I39" i="4"/>
  <c r="J39" i="4" s="1"/>
  <c r="K39" i="4" s="1"/>
  <c r="L39" i="4" s="1"/>
  <c r="M39" i="4" s="1"/>
  <c r="N39" i="4" s="1"/>
  <c r="O39" i="4" s="1"/>
  <c r="P39" i="4" s="1"/>
  <c r="Q39" i="4" s="1"/>
  <c r="R39" i="4" s="1"/>
  <c r="S39" i="4" s="1"/>
  <c r="T39" i="4" s="1"/>
  <c r="U39" i="4" s="1"/>
  <c r="V39" i="4" s="1"/>
  <c r="W39" i="4" s="1"/>
  <c r="X39" i="4" s="1"/>
  <c r="Y39" i="4" s="1"/>
  <c r="Z39" i="4" s="1"/>
  <c r="AA39" i="4" s="1"/>
  <c r="AB39" i="4" s="1"/>
  <c r="AC39" i="4" s="1"/>
  <c r="AD39" i="4" s="1"/>
  <c r="AE39" i="4" s="1"/>
  <c r="AF39" i="4" s="1"/>
  <c r="AG39" i="4" s="1"/>
  <c r="AH39" i="4" s="1"/>
  <c r="AI39" i="4" s="1"/>
  <c r="AJ39" i="4" s="1"/>
  <c r="AK39" i="4" s="1"/>
  <c r="AL39" i="4" s="1"/>
  <c r="AM39" i="4" s="1"/>
  <c r="AN39" i="4" s="1"/>
  <c r="AO39" i="4" s="1"/>
  <c r="AP39" i="4" s="1"/>
  <c r="AQ39" i="4" s="1"/>
  <c r="AR39" i="4" s="1"/>
  <c r="AS39" i="4" s="1"/>
  <c r="AT39" i="4" s="1"/>
  <c r="AU39" i="4" s="1"/>
  <c r="AV39" i="4" s="1"/>
  <c r="AW39" i="4" s="1"/>
  <c r="AX39" i="4" s="1"/>
  <c r="AY39" i="4" s="1"/>
  <c r="AZ39" i="4" s="1"/>
  <c r="BA39" i="4" s="1"/>
  <c r="BB39" i="4" s="1"/>
  <c r="BC39" i="4" s="1"/>
  <c r="BD39" i="4" s="1"/>
  <c r="BE39" i="4" s="1"/>
  <c r="BF39" i="4" s="1"/>
  <c r="BG39" i="4" s="1"/>
  <c r="BH39" i="4" s="1"/>
  <c r="BI39" i="4" s="1"/>
  <c r="BJ39" i="4" s="1"/>
  <c r="BK39" i="4" s="1"/>
  <c r="BL39" i="4" s="1"/>
  <c r="BM39" i="4" s="1"/>
  <c r="BL23" i="4"/>
  <c r="BK23" i="4"/>
  <c r="BJ23" i="4"/>
  <c r="BI23" i="4"/>
  <c r="BH23" i="4"/>
  <c r="BG23" i="4"/>
  <c r="BF23" i="4"/>
  <c r="BE23" i="4"/>
  <c r="BD23" i="4"/>
  <c r="BC23" i="4"/>
  <c r="BB23" i="4"/>
  <c r="BA23" i="4"/>
  <c r="AZ23" i="4"/>
  <c r="AY23" i="4"/>
  <c r="AX23" i="4"/>
  <c r="AW23" i="4"/>
  <c r="AV23" i="4"/>
  <c r="AU23" i="4"/>
  <c r="AT23" i="4"/>
  <c r="AS23" i="4"/>
  <c r="AR23" i="4"/>
  <c r="AQ23" i="4"/>
  <c r="AP23" i="4"/>
  <c r="AO23" i="4"/>
  <c r="AN23" i="4"/>
  <c r="AM23" i="4"/>
  <c r="AL23" i="4"/>
  <c r="AK23" i="4"/>
  <c r="AJ23" i="4"/>
  <c r="AI23" i="4"/>
  <c r="AH23" i="4"/>
  <c r="AG23" i="4"/>
  <c r="AF23" i="4"/>
  <c r="AE23" i="4"/>
  <c r="AD23" i="4"/>
  <c r="AC23" i="4"/>
  <c r="AB23" i="4"/>
  <c r="AA23" i="4"/>
  <c r="Z23" i="4"/>
  <c r="Y23" i="4"/>
  <c r="X23" i="4"/>
  <c r="W23" i="4"/>
  <c r="V23" i="4"/>
  <c r="U23" i="4"/>
  <c r="T23" i="4"/>
  <c r="S23" i="4"/>
  <c r="R23" i="4"/>
  <c r="Q23" i="4"/>
  <c r="P23" i="4"/>
  <c r="O23" i="4"/>
  <c r="N23" i="4"/>
  <c r="M23" i="4"/>
  <c r="L23" i="4"/>
  <c r="K23" i="4"/>
  <c r="J23" i="4"/>
  <c r="I23" i="4"/>
  <c r="H23" i="4"/>
  <c r="BL22" i="4"/>
  <c r="BK22" i="4"/>
  <c r="BJ22" i="4"/>
  <c r="BI22" i="4"/>
  <c r="BH22" i="4"/>
  <c r="BG22" i="4"/>
  <c r="BF22" i="4"/>
  <c r="BE22" i="4"/>
  <c r="BD22" i="4"/>
  <c r="BC22" i="4"/>
  <c r="BB22" i="4"/>
  <c r="BA22" i="4"/>
  <c r="AZ22" i="4"/>
  <c r="AY22" i="4"/>
  <c r="AX22" i="4"/>
  <c r="AW22" i="4"/>
  <c r="AV22" i="4"/>
  <c r="AU22" i="4"/>
  <c r="AT22" i="4"/>
  <c r="AS22" i="4"/>
  <c r="AR22" i="4"/>
  <c r="AQ22" i="4"/>
  <c r="AP22" i="4"/>
  <c r="AO22" i="4"/>
  <c r="AN22" i="4"/>
  <c r="AM22" i="4"/>
  <c r="AL22" i="4"/>
  <c r="AK22" i="4"/>
  <c r="AJ22" i="4"/>
  <c r="AI22" i="4"/>
  <c r="AH22" i="4"/>
  <c r="AG22" i="4"/>
  <c r="AF22" i="4"/>
  <c r="AE22" i="4"/>
  <c r="AD22" i="4"/>
  <c r="AC22" i="4"/>
  <c r="AB22" i="4"/>
  <c r="AA22" i="4"/>
  <c r="Z22" i="4"/>
  <c r="Y22" i="4"/>
  <c r="X22" i="4"/>
  <c r="W22" i="4"/>
  <c r="V22" i="4"/>
  <c r="U22" i="4"/>
  <c r="T22" i="4"/>
  <c r="S22" i="4"/>
  <c r="R22" i="4"/>
  <c r="Q22" i="4"/>
  <c r="P22" i="4"/>
  <c r="O22" i="4"/>
  <c r="N22" i="4"/>
  <c r="M22" i="4"/>
  <c r="L22" i="4"/>
  <c r="K22" i="4"/>
  <c r="J22" i="4"/>
  <c r="I22" i="4"/>
  <c r="H22" i="4"/>
  <c r="BL21" i="4"/>
  <c r="BK21" i="4"/>
  <c r="BJ21" i="4"/>
  <c r="BI21" i="4"/>
  <c r="BH21" i="4"/>
  <c r="BG21" i="4"/>
  <c r="BF21" i="4"/>
  <c r="BE21" i="4"/>
  <c r="BD21" i="4"/>
  <c r="BC21" i="4"/>
  <c r="BB21" i="4"/>
  <c r="BA21" i="4"/>
  <c r="AZ21" i="4"/>
  <c r="AY21" i="4"/>
  <c r="AX21" i="4"/>
  <c r="AW21" i="4"/>
  <c r="AV21" i="4"/>
  <c r="AU21" i="4"/>
  <c r="AT21" i="4"/>
  <c r="AS21" i="4"/>
  <c r="AR21" i="4"/>
  <c r="AQ21" i="4"/>
  <c r="AP21" i="4"/>
  <c r="AO21" i="4"/>
  <c r="AN21" i="4"/>
  <c r="AM21" i="4"/>
  <c r="AL21" i="4"/>
  <c r="AK21" i="4"/>
  <c r="AJ21" i="4"/>
  <c r="AI21" i="4"/>
  <c r="AH21" i="4"/>
  <c r="AG21" i="4"/>
  <c r="AF21" i="4"/>
  <c r="AE21" i="4"/>
  <c r="AD21" i="4"/>
  <c r="AC21" i="4"/>
  <c r="AB21" i="4"/>
  <c r="AA21" i="4"/>
  <c r="Z21" i="4"/>
  <c r="Y21" i="4"/>
  <c r="X21" i="4"/>
  <c r="W21" i="4"/>
  <c r="V21" i="4"/>
  <c r="U21" i="4"/>
  <c r="T21" i="4"/>
  <c r="S21" i="4"/>
  <c r="R21" i="4"/>
  <c r="Q21" i="4"/>
  <c r="P21" i="4"/>
  <c r="O21" i="4"/>
  <c r="N21" i="4"/>
  <c r="M21" i="4"/>
  <c r="L21" i="4"/>
  <c r="K21" i="4"/>
  <c r="J21" i="4"/>
  <c r="I21" i="4"/>
  <c r="H21" i="4"/>
  <c r="BL19" i="4"/>
  <c r="BK19" i="4"/>
  <c r="BJ19" i="4"/>
  <c r="BI19" i="4"/>
  <c r="BH19" i="4"/>
  <c r="BG19" i="4"/>
  <c r="BF19" i="4"/>
  <c r="BE19" i="4"/>
  <c r="BD19" i="4"/>
  <c r="BC19" i="4"/>
  <c r="BB19" i="4"/>
  <c r="BA19" i="4"/>
  <c r="AZ19" i="4"/>
  <c r="AY19" i="4"/>
  <c r="AX19" i="4"/>
  <c r="AW19" i="4"/>
  <c r="AV19" i="4"/>
  <c r="AU19" i="4"/>
  <c r="AT19" i="4"/>
  <c r="AS19" i="4"/>
  <c r="AR19" i="4"/>
  <c r="AQ19" i="4"/>
  <c r="AP19" i="4"/>
  <c r="X19" i="4"/>
  <c r="W19" i="4"/>
  <c r="V19" i="4"/>
  <c r="U19" i="4"/>
  <c r="T19" i="4"/>
  <c r="S19" i="4"/>
  <c r="R19" i="4"/>
  <c r="Q19" i="4"/>
  <c r="P19" i="4"/>
  <c r="O19" i="4"/>
  <c r="N19" i="4"/>
  <c r="M19" i="4"/>
  <c r="L19" i="4"/>
  <c r="K19" i="4"/>
  <c r="J19" i="4"/>
  <c r="I19" i="4"/>
  <c r="H19" i="4"/>
  <c r="BL18" i="4"/>
  <c r="BK18" i="4"/>
  <c r="BJ18" i="4"/>
  <c r="BI18" i="4"/>
  <c r="BH18" i="4"/>
  <c r="BG18" i="4"/>
  <c r="BF18" i="4"/>
  <c r="BE18" i="4"/>
  <c r="BD18" i="4"/>
  <c r="BC18" i="4"/>
  <c r="BB18" i="4"/>
  <c r="BA18" i="4"/>
  <c r="AZ18" i="4"/>
  <c r="AY18" i="4"/>
  <c r="AX18" i="4"/>
  <c r="AW18" i="4"/>
  <c r="AV18" i="4"/>
  <c r="AU18" i="4"/>
  <c r="AT18" i="4"/>
  <c r="AS18" i="4"/>
  <c r="AR18" i="4"/>
  <c r="AQ18" i="4"/>
  <c r="AP18" i="4"/>
  <c r="X18" i="4"/>
  <c r="W18" i="4"/>
  <c r="V18" i="4"/>
  <c r="U18" i="4"/>
  <c r="T18" i="4"/>
  <c r="S18" i="4"/>
  <c r="R18" i="4"/>
  <c r="Q18" i="4"/>
  <c r="P18" i="4"/>
  <c r="O18" i="4"/>
  <c r="N18" i="4"/>
  <c r="M18" i="4"/>
  <c r="L18" i="4"/>
  <c r="K18" i="4"/>
  <c r="J18" i="4"/>
  <c r="I18" i="4"/>
  <c r="H18" i="4"/>
  <c r="BL17" i="4"/>
  <c r="BK17" i="4"/>
  <c r="BJ17" i="4"/>
  <c r="BI17" i="4"/>
  <c r="BH17" i="4"/>
  <c r="BG17" i="4"/>
  <c r="BF17" i="4"/>
  <c r="BE17" i="4"/>
  <c r="BD17" i="4"/>
  <c r="BC17" i="4"/>
  <c r="BB17" i="4"/>
  <c r="BA17" i="4"/>
  <c r="AZ17" i="4"/>
  <c r="AY17" i="4"/>
  <c r="AX17" i="4"/>
  <c r="AW17" i="4"/>
  <c r="AV17" i="4"/>
  <c r="AU17" i="4"/>
  <c r="AT17" i="4"/>
  <c r="AS17" i="4"/>
  <c r="AR17" i="4"/>
  <c r="AQ17" i="4"/>
  <c r="AP17" i="4"/>
  <c r="X17" i="4"/>
  <c r="W17" i="4"/>
  <c r="V17" i="4"/>
  <c r="U17" i="4"/>
  <c r="T17" i="4"/>
  <c r="S17" i="4"/>
  <c r="R17" i="4"/>
  <c r="Q17" i="4"/>
  <c r="P17" i="4"/>
  <c r="O17" i="4"/>
  <c r="N17" i="4"/>
  <c r="M17" i="4"/>
  <c r="L17" i="4"/>
  <c r="K17" i="4"/>
  <c r="J17" i="4"/>
  <c r="I17" i="4"/>
  <c r="H17" i="4"/>
  <c r="BL15" i="4"/>
  <c r="BK15" i="4"/>
  <c r="BJ15" i="4"/>
  <c r="BI15" i="4"/>
  <c r="BH15" i="4"/>
  <c r="BG15" i="4"/>
  <c r="BF15" i="4"/>
  <c r="BE15" i="4"/>
  <c r="BD15" i="4"/>
  <c r="BC15" i="4"/>
  <c r="BB15" i="4"/>
  <c r="BA15" i="4"/>
  <c r="AZ15" i="4"/>
  <c r="AY15" i="4"/>
  <c r="AX15" i="4"/>
  <c r="AW15" i="4"/>
  <c r="AV15" i="4"/>
  <c r="AU15" i="4"/>
  <c r="AT15" i="4"/>
  <c r="AS15" i="4"/>
  <c r="AR15" i="4"/>
  <c r="AQ15" i="4"/>
  <c r="AP15" i="4"/>
  <c r="BL14" i="4"/>
  <c r="BK14" i="4"/>
  <c r="BJ14" i="4"/>
  <c r="BI14" i="4"/>
  <c r="BH14" i="4"/>
  <c r="BG14" i="4"/>
  <c r="BF14" i="4"/>
  <c r="BE14" i="4"/>
  <c r="BD14" i="4"/>
  <c r="BC14" i="4"/>
  <c r="BB14" i="4"/>
  <c r="BA14" i="4"/>
  <c r="AZ14" i="4"/>
  <c r="AY14" i="4"/>
  <c r="AX14" i="4"/>
  <c r="AW14" i="4"/>
  <c r="AV14" i="4"/>
  <c r="AU14" i="4"/>
  <c r="AT14" i="4"/>
  <c r="AS14" i="4"/>
  <c r="AR14" i="4"/>
  <c r="AQ14" i="4"/>
  <c r="AP14" i="4"/>
  <c r="BL13" i="4"/>
  <c r="BK13" i="4"/>
  <c r="BJ13" i="4"/>
  <c r="BI13" i="4"/>
  <c r="BH13" i="4"/>
  <c r="BG13" i="4"/>
  <c r="BF13" i="4"/>
  <c r="BE13" i="4"/>
  <c r="BD13" i="4"/>
  <c r="BC13" i="4"/>
  <c r="BB13" i="4"/>
  <c r="BA13" i="4"/>
  <c r="AZ13" i="4"/>
  <c r="AY13" i="4"/>
  <c r="AX13" i="4"/>
  <c r="AW13" i="4"/>
  <c r="AV13" i="4"/>
  <c r="AU13" i="4"/>
  <c r="AT13" i="4"/>
  <c r="AS13" i="4"/>
  <c r="AR13" i="4"/>
  <c r="AQ13" i="4"/>
  <c r="AP13" i="4"/>
  <c r="BL11" i="4"/>
  <c r="BK11" i="4"/>
  <c r="BJ11" i="4"/>
  <c r="BI11" i="4"/>
  <c r="BH11" i="4"/>
  <c r="BG11" i="4"/>
  <c r="BF11" i="4"/>
  <c r="BE11" i="4"/>
  <c r="BD11" i="4"/>
  <c r="BC11" i="4"/>
  <c r="BB11" i="4"/>
  <c r="BA11" i="4"/>
  <c r="AZ11" i="4"/>
  <c r="AY11" i="4"/>
  <c r="AX11" i="4"/>
  <c r="AW11" i="4"/>
  <c r="AV11" i="4"/>
  <c r="AU11" i="4"/>
  <c r="AT11" i="4"/>
  <c r="AS11" i="4"/>
  <c r="AR11" i="4"/>
  <c r="AQ11" i="4"/>
  <c r="AP11" i="4"/>
  <c r="AO11" i="4"/>
  <c r="AN11" i="4"/>
  <c r="AM11" i="4"/>
  <c r="AL11" i="4"/>
  <c r="AK11" i="4"/>
  <c r="AJ11" i="4"/>
  <c r="AI11" i="4"/>
  <c r="AH11" i="4"/>
  <c r="AG11" i="4"/>
  <c r="AF11" i="4"/>
  <c r="AE11" i="4"/>
  <c r="AD11" i="4"/>
  <c r="AC11" i="4"/>
  <c r="AB11" i="4"/>
  <c r="AA11" i="4"/>
  <c r="Z11" i="4"/>
  <c r="Y11" i="4"/>
  <c r="X11" i="4"/>
  <c r="W11" i="4"/>
  <c r="V11" i="4"/>
  <c r="U11" i="4"/>
  <c r="T11" i="4"/>
  <c r="S11" i="4"/>
  <c r="R11" i="4"/>
  <c r="Q11" i="4"/>
  <c r="P11" i="4"/>
  <c r="O11" i="4"/>
  <c r="N11" i="4"/>
  <c r="M11" i="4"/>
  <c r="L11" i="4"/>
  <c r="K11" i="4"/>
  <c r="J11" i="4"/>
  <c r="I11" i="4"/>
  <c r="H11" i="4"/>
  <c r="BL10" i="4"/>
  <c r="BK10" i="4"/>
  <c r="BJ10" i="4"/>
  <c r="BI10" i="4"/>
  <c r="BH10" i="4"/>
  <c r="BG10" i="4"/>
  <c r="BF10" i="4"/>
  <c r="BE10" i="4"/>
  <c r="BD10" i="4"/>
  <c r="BC10" i="4"/>
  <c r="BB10" i="4"/>
  <c r="BA10" i="4"/>
  <c r="AZ10" i="4"/>
  <c r="AY10" i="4"/>
  <c r="AX10" i="4"/>
  <c r="AW10" i="4"/>
  <c r="AV10" i="4"/>
  <c r="AU10" i="4"/>
  <c r="AT10" i="4"/>
  <c r="AS10" i="4"/>
  <c r="AR10" i="4"/>
  <c r="AQ10" i="4"/>
  <c r="AP10" i="4"/>
  <c r="AO10" i="4"/>
  <c r="AN10" i="4"/>
  <c r="AM10" i="4"/>
  <c r="AL10" i="4"/>
  <c r="AK10" i="4"/>
  <c r="AJ10" i="4"/>
  <c r="AI10" i="4"/>
  <c r="AH10" i="4"/>
  <c r="AG10" i="4"/>
  <c r="AF10" i="4"/>
  <c r="AE10" i="4"/>
  <c r="AD10" i="4"/>
  <c r="AC10" i="4"/>
  <c r="AB10" i="4"/>
  <c r="AA10" i="4"/>
  <c r="Z10" i="4"/>
  <c r="Y10" i="4"/>
  <c r="X10" i="4"/>
  <c r="W10" i="4"/>
  <c r="V10" i="4"/>
  <c r="U10" i="4"/>
  <c r="T10" i="4"/>
  <c r="S10" i="4"/>
  <c r="R10" i="4"/>
  <c r="Q10" i="4"/>
  <c r="P10" i="4"/>
  <c r="O10" i="4"/>
  <c r="N10" i="4"/>
  <c r="M10" i="4"/>
  <c r="L10" i="4"/>
  <c r="K10" i="4"/>
  <c r="J10" i="4"/>
  <c r="I10" i="4"/>
  <c r="H10" i="4"/>
  <c r="BL9" i="4"/>
  <c r="BK9" i="4"/>
  <c r="BJ9" i="4"/>
  <c r="BI9" i="4"/>
  <c r="BH9" i="4"/>
  <c r="BG9" i="4"/>
  <c r="BF9" i="4"/>
  <c r="BE9" i="4"/>
  <c r="BD9" i="4"/>
  <c r="BC9" i="4"/>
  <c r="BB9" i="4"/>
  <c r="BA9" i="4"/>
  <c r="AZ9" i="4"/>
  <c r="AY9" i="4"/>
  <c r="AX9" i="4"/>
  <c r="AW9" i="4"/>
  <c r="AV9" i="4"/>
  <c r="AU9" i="4"/>
  <c r="AT9" i="4"/>
  <c r="AS9" i="4"/>
  <c r="AR9" i="4"/>
  <c r="AQ9" i="4"/>
  <c r="AP9" i="4"/>
  <c r="AO9" i="4"/>
  <c r="AN9" i="4"/>
  <c r="AM9" i="4"/>
  <c r="AL9" i="4"/>
  <c r="AK9" i="4"/>
  <c r="AJ9" i="4"/>
  <c r="AI9" i="4"/>
  <c r="AH9" i="4"/>
  <c r="AG9" i="4"/>
  <c r="AF9" i="4"/>
  <c r="AE9" i="4"/>
  <c r="AD9" i="4"/>
  <c r="AC9" i="4"/>
  <c r="AB9" i="4"/>
  <c r="AA9" i="4"/>
  <c r="Z9" i="4"/>
  <c r="Y9" i="4"/>
  <c r="X9" i="4"/>
  <c r="W9" i="4"/>
  <c r="V9" i="4"/>
  <c r="U9" i="4"/>
  <c r="T9" i="4"/>
  <c r="S9" i="4"/>
  <c r="R9" i="4"/>
  <c r="Q9" i="4"/>
  <c r="P9" i="4"/>
  <c r="O9" i="4"/>
  <c r="N9" i="4"/>
  <c r="M9" i="4"/>
  <c r="L9" i="4"/>
  <c r="K9" i="4"/>
  <c r="J9" i="4"/>
  <c r="I9" i="4"/>
  <c r="H9" i="4"/>
  <c r="BL7" i="4"/>
  <c r="BK7" i="4"/>
  <c r="BJ7" i="4"/>
  <c r="BI7" i="4"/>
  <c r="BH7" i="4"/>
  <c r="BG7" i="4"/>
  <c r="BF7" i="4"/>
  <c r="BE7" i="4"/>
  <c r="BD7" i="4"/>
  <c r="BC7" i="4"/>
  <c r="BB7" i="4"/>
  <c r="BA7" i="4"/>
  <c r="AZ7" i="4"/>
  <c r="AY7" i="4"/>
  <c r="AX7" i="4"/>
  <c r="BL6" i="4"/>
  <c r="BK6" i="4"/>
  <c r="BJ6" i="4"/>
  <c r="BI6" i="4"/>
  <c r="BH6" i="4"/>
  <c r="BG6" i="4"/>
  <c r="BF6" i="4"/>
  <c r="BE6" i="4"/>
  <c r="BD6" i="4"/>
  <c r="BC6" i="4"/>
  <c r="BB6" i="4"/>
  <c r="BA6" i="4"/>
  <c r="AZ6" i="4"/>
  <c r="AY6" i="4"/>
  <c r="AX6" i="4"/>
  <c r="BL5" i="4"/>
  <c r="BK5" i="4"/>
  <c r="BJ5" i="4"/>
  <c r="BI5" i="4"/>
  <c r="BH5" i="4"/>
  <c r="BG5" i="4"/>
  <c r="BF5" i="4"/>
  <c r="BE5" i="4"/>
  <c r="BD5" i="4"/>
  <c r="BC5" i="4"/>
  <c r="BB5" i="4"/>
  <c r="BA5" i="4"/>
  <c r="AZ5" i="4"/>
  <c r="AY5" i="4"/>
  <c r="AX5" i="4"/>
  <c r="I3" i="4"/>
  <c r="J3" i="4" s="1"/>
  <c r="K3" i="4" s="1"/>
  <c r="L3" i="4" s="1"/>
  <c r="M3" i="4" s="1"/>
  <c r="N3" i="4" s="1"/>
  <c r="O3" i="4" s="1"/>
  <c r="P3" i="4" s="1"/>
  <c r="Q3" i="4" s="1"/>
  <c r="R3" i="4" s="1"/>
  <c r="S3" i="4" s="1"/>
  <c r="T3" i="4" s="1"/>
  <c r="U3" i="4" s="1"/>
  <c r="V3" i="4" s="1"/>
  <c r="W3" i="4" s="1"/>
  <c r="X3" i="4" s="1"/>
  <c r="Y3" i="4" s="1"/>
  <c r="Z3" i="4" s="1"/>
  <c r="AA3" i="4" s="1"/>
  <c r="AB3" i="4" s="1"/>
  <c r="AC3" i="4" s="1"/>
  <c r="AD3" i="4" s="1"/>
  <c r="AE3" i="4" s="1"/>
  <c r="AF3" i="4" s="1"/>
  <c r="AG3" i="4" s="1"/>
  <c r="AH3" i="4" s="1"/>
  <c r="AI3" i="4" s="1"/>
  <c r="AJ3" i="4" s="1"/>
  <c r="AK3" i="4" s="1"/>
  <c r="AL3" i="4" s="1"/>
  <c r="AM3" i="4" s="1"/>
  <c r="AN3" i="4" s="1"/>
  <c r="AO3" i="4" s="1"/>
  <c r="AP3" i="4" s="1"/>
  <c r="AQ3" i="4" s="1"/>
  <c r="AR3" i="4" s="1"/>
  <c r="AS3" i="4" s="1"/>
  <c r="AT3" i="4" s="1"/>
  <c r="AU3" i="4" s="1"/>
  <c r="AV3" i="4" s="1"/>
  <c r="AW3" i="4" s="1"/>
  <c r="AX3" i="4" s="1"/>
  <c r="AY3" i="4" s="1"/>
  <c r="AZ3" i="4" s="1"/>
  <c r="BA3" i="4" s="1"/>
  <c r="BB3" i="4" s="1"/>
  <c r="BC3" i="4" s="1"/>
  <c r="BD3" i="4" s="1"/>
  <c r="BE3" i="4" s="1"/>
  <c r="BF3" i="4" s="1"/>
  <c r="BG3" i="4" s="1"/>
  <c r="BH3" i="4" s="1"/>
  <c r="BI3" i="4" s="1"/>
  <c r="BJ3" i="4" s="1"/>
  <c r="BK3" i="4" s="1"/>
  <c r="BL3" i="4" s="1"/>
  <c r="BM3" i="4" s="1"/>
  <c r="AP6" i="4" l="1"/>
  <c r="AT6" i="4"/>
  <c r="AQ6" i="4"/>
  <c r="AT7" i="4"/>
  <c r="AR5" i="4"/>
  <c r="AU6" i="4"/>
  <c r="AP7" i="4"/>
  <c r="AV5" i="4"/>
  <c r="AS5" i="4"/>
  <c r="AW5" i="4"/>
  <c r="AR6" i="4"/>
  <c r="AV6" i="4"/>
  <c r="AQ7" i="4"/>
  <c r="AU7" i="4"/>
  <c r="AQ5" i="4"/>
  <c r="AU5" i="4"/>
  <c r="AS7" i="4"/>
  <c r="AW7" i="4"/>
  <c r="AP5" i="4"/>
  <c r="AT5" i="4"/>
  <c r="AS6" i="4"/>
  <c r="AW6" i="4"/>
  <c r="AR7" i="4"/>
  <c r="AV7" i="4"/>
  <c r="H1481" i="4"/>
  <c r="H1480" i="4"/>
  <c r="H1479" i="4"/>
  <c r="BK1481" i="4"/>
  <c r="BJ1481" i="4"/>
  <c r="BI1481" i="4"/>
  <c r="BH1481" i="4"/>
  <c r="BG1481" i="4"/>
  <c r="BF1481" i="4"/>
  <c r="BE1481" i="4"/>
  <c r="BD1481" i="4"/>
  <c r="BC1481" i="4"/>
  <c r="BB1481" i="4"/>
  <c r="BA1481" i="4"/>
  <c r="AZ1481" i="4"/>
  <c r="AY1481" i="4"/>
  <c r="AX1481" i="4"/>
  <c r="AW1481" i="4"/>
  <c r="AV1481" i="4"/>
  <c r="AU1481" i="4"/>
  <c r="AT1481" i="4"/>
  <c r="AS1481" i="4"/>
  <c r="AR1481" i="4"/>
  <c r="AQ1481" i="4"/>
  <c r="BK1480" i="4"/>
  <c r="BJ1480" i="4"/>
  <c r="BI1480" i="4"/>
  <c r="BH1480" i="4"/>
  <c r="BG1480" i="4"/>
  <c r="BF1480" i="4"/>
  <c r="BE1480" i="4"/>
  <c r="BD1480" i="4"/>
  <c r="BC1480" i="4"/>
  <c r="BB1480" i="4"/>
  <c r="BA1480" i="4"/>
  <c r="AZ1480" i="4"/>
  <c r="AY1480" i="4"/>
  <c r="AX1480" i="4"/>
  <c r="AW1480" i="4"/>
  <c r="AV1480" i="4"/>
  <c r="AU1480" i="4"/>
  <c r="AT1480" i="4"/>
  <c r="AS1480" i="4"/>
  <c r="AR1480" i="4"/>
  <c r="AQ1480" i="4"/>
  <c r="BK1479" i="4"/>
  <c r="BJ1479" i="4"/>
  <c r="BI1479" i="4"/>
  <c r="BH1479" i="4"/>
  <c r="BG1479" i="4"/>
  <c r="BF1479" i="4"/>
  <c r="BE1479" i="4"/>
  <c r="BD1479" i="4"/>
  <c r="BC1479" i="4"/>
  <c r="BB1479" i="4"/>
  <c r="BA1479" i="4"/>
  <c r="AZ1479" i="4"/>
  <c r="AY1479" i="4"/>
  <c r="AX1479" i="4"/>
  <c r="AW1479" i="4"/>
  <c r="AV1479" i="4"/>
  <c r="AU1479" i="4"/>
  <c r="AT1479" i="4"/>
  <c r="AS1479" i="4"/>
  <c r="AR1479" i="4"/>
  <c r="AQ1479" i="4"/>
  <c r="AP1481" i="4"/>
  <c r="AP1480" i="4"/>
  <c r="AP1479" i="4"/>
  <c r="I1477" i="4"/>
  <c r="J1477" i="4" s="1"/>
  <c r="K1477" i="4" s="1"/>
  <c r="L1477" i="4" s="1"/>
  <c r="M1477" i="4" s="1"/>
  <c r="N1477" i="4" s="1"/>
  <c r="O1477" i="4" s="1"/>
  <c r="P1477" i="4" s="1"/>
  <c r="Q1477" i="4" s="1"/>
  <c r="R1477" i="4" s="1"/>
  <c r="S1477" i="4" s="1"/>
  <c r="T1477" i="4" s="1"/>
  <c r="U1477" i="4" s="1"/>
  <c r="V1477" i="4" s="1"/>
  <c r="W1477" i="4" s="1"/>
  <c r="X1477" i="4" s="1"/>
  <c r="Y1477" i="4" s="1"/>
  <c r="Z1477" i="4" s="1"/>
  <c r="AA1477" i="4" s="1"/>
  <c r="AB1477" i="4" s="1"/>
  <c r="AC1477" i="4" s="1"/>
  <c r="AD1477" i="4" s="1"/>
  <c r="AE1477" i="4" s="1"/>
  <c r="AF1477" i="4" s="1"/>
  <c r="AG1477" i="4" s="1"/>
  <c r="AH1477" i="4" s="1"/>
  <c r="AI1477" i="4" s="1"/>
  <c r="AJ1477" i="4" s="1"/>
  <c r="AK1477" i="4" s="1"/>
  <c r="AL1477" i="4" s="1"/>
  <c r="AM1477" i="4" s="1"/>
  <c r="AN1477" i="4" s="1"/>
  <c r="AO1477" i="4" s="1"/>
  <c r="AP1477" i="4" s="1"/>
  <c r="AQ1477" i="4" s="1"/>
  <c r="AR1477" i="4" s="1"/>
  <c r="AS1477" i="4" s="1"/>
  <c r="AT1477" i="4" s="1"/>
  <c r="AU1477" i="4" s="1"/>
  <c r="AV1477" i="4" s="1"/>
  <c r="AW1477" i="4" s="1"/>
  <c r="AX1477" i="4" s="1"/>
  <c r="AY1477" i="4" s="1"/>
  <c r="AZ1477" i="4" s="1"/>
  <c r="BA1477" i="4" s="1"/>
  <c r="BB1477" i="4" s="1"/>
  <c r="BC1477" i="4" s="1"/>
  <c r="BD1477" i="4" s="1"/>
  <c r="BE1477" i="4" s="1"/>
  <c r="BF1477" i="4" s="1"/>
  <c r="BG1477" i="4" s="1"/>
  <c r="BH1477" i="4" s="1"/>
  <c r="BI1477" i="4" s="1"/>
  <c r="BJ1477" i="4" s="1"/>
  <c r="BK1477" i="4" s="1"/>
  <c r="BL1477" i="4" s="1"/>
  <c r="BM1477" i="4" s="1"/>
  <c r="BG1351" i="4" l="1"/>
  <c r="BF1351" i="4"/>
  <c r="BG1350" i="4"/>
  <c r="BF1350" i="4"/>
  <c r="BG1349" i="4"/>
  <c r="BF1349" i="4"/>
  <c r="BE1351" i="4"/>
  <c r="BD1351" i="4"/>
  <c r="BC1351" i="4"/>
  <c r="BB1351" i="4"/>
  <c r="BA1351" i="4"/>
  <c r="AZ1351" i="4"/>
  <c r="AY1351" i="4"/>
  <c r="AX1351" i="4"/>
  <c r="AW1351" i="4"/>
  <c r="AV1351" i="4"/>
  <c r="AU1351" i="4"/>
  <c r="AT1351" i="4"/>
  <c r="AS1351" i="4"/>
  <c r="AR1351" i="4"/>
  <c r="AQ1351" i="4"/>
  <c r="BE1350" i="4"/>
  <c r="BD1350" i="4"/>
  <c r="BC1350" i="4"/>
  <c r="BB1350" i="4"/>
  <c r="BA1350" i="4"/>
  <c r="AZ1350" i="4"/>
  <c r="AY1350" i="4"/>
  <c r="AX1350" i="4"/>
  <c r="AW1350" i="4"/>
  <c r="AV1350" i="4"/>
  <c r="AU1350" i="4"/>
  <c r="AT1350" i="4"/>
  <c r="AS1350" i="4"/>
  <c r="AR1350" i="4"/>
  <c r="AQ1350" i="4"/>
  <c r="BE1349" i="4"/>
  <c r="BD1349" i="4"/>
  <c r="BC1349" i="4"/>
  <c r="BB1349" i="4"/>
  <c r="BA1349" i="4"/>
  <c r="AZ1349" i="4"/>
  <c r="AY1349" i="4"/>
  <c r="AX1349" i="4"/>
  <c r="AW1349" i="4"/>
  <c r="AV1349" i="4"/>
  <c r="AU1349" i="4"/>
  <c r="AT1349" i="4"/>
  <c r="AS1349" i="4"/>
  <c r="AR1349" i="4"/>
  <c r="AQ1349" i="4"/>
  <c r="AP1351" i="4"/>
  <c r="AP1350" i="4"/>
  <c r="AP1349" i="4"/>
  <c r="BK1361" i="4"/>
  <c r="BJ1361" i="4"/>
  <c r="BH1361" i="4"/>
  <c r="AV1361" i="4"/>
  <c r="AR1361" i="4"/>
  <c r="BI1361" i="4"/>
  <c r="BG1361" i="4"/>
  <c r="BF1361" i="4"/>
  <c r="BE1361" i="4"/>
  <c r="BD1361" i="4"/>
  <c r="BC1361" i="4"/>
  <c r="BB1361" i="4"/>
  <c r="BA1361" i="4"/>
  <c r="AZ1361" i="4"/>
  <c r="AY1361" i="4"/>
  <c r="AX1361" i="4"/>
  <c r="AW1361" i="4"/>
  <c r="AU1361" i="4"/>
  <c r="AT1361" i="4"/>
  <c r="AS1361" i="4"/>
  <c r="AQ1361" i="4"/>
  <c r="AP1361" i="4"/>
  <c r="AU1354" i="4" l="1"/>
  <c r="AT1354" i="4"/>
  <c r="AS1354" i="4"/>
  <c r="AR1354" i="4"/>
  <c r="AQ1354" i="4"/>
  <c r="AP1354" i="4"/>
  <c r="BE1354" i="4" l="1"/>
  <c r="BD1354" i="4"/>
  <c r="BC1354" i="4"/>
  <c r="BB1354" i="4"/>
  <c r="BA1354" i="4"/>
  <c r="AZ1354" i="4"/>
  <c r="AY1354" i="4"/>
  <c r="AX1354" i="4"/>
  <c r="AW1354" i="4"/>
  <c r="AV1354" i="4"/>
  <c r="BG1354" i="4"/>
  <c r="BF1354" i="4"/>
  <c r="BK1353" i="4" l="1"/>
  <c r="BJ1353" i="4"/>
  <c r="BI1353" i="4"/>
  <c r="BH1353" i="4"/>
  <c r="BG1353" i="4"/>
  <c r="BF1353" i="4"/>
  <c r="BE1353" i="4"/>
  <c r="BD1353" i="4"/>
  <c r="BC1353" i="4"/>
  <c r="BB1353" i="4"/>
  <c r="BA1353" i="4"/>
  <c r="AZ1353" i="4"/>
  <c r="AY1353" i="4"/>
  <c r="AX1353" i="4"/>
  <c r="AW1353" i="4"/>
  <c r="AV1353" i="4"/>
  <c r="AU1353" i="4"/>
  <c r="AT1353" i="4"/>
  <c r="AS1353" i="4"/>
  <c r="AR1353" i="4"/>
  <c r="AQ1353" i="4"/>
  <c r="BK1351" i="4"/>
  <c r="BJ1351" i="4"/>
  <c r="BI1351" i="4"/>
  <c r="BH1351" i="4"/>
  <c r="BK1350" i="4"/>
  <c r="BJ1350" i="4"/>
  <c r="BI1350" i="4"/>
  <c r="BH1350" i="4"/>
  <c r="BK1349" i="4"/>
  <c r="BK1354" i="4" s="1"/>
  <c r="BJ1349" i="4"/>
  <c r="BJ1354" i="4" s="1"/>
  <c r="BI1349" i="4"/>
  <c r="BI1354" i="4" s="1"/>
  <c r="BH1349" i="4"/>
  <c r="BH1354" i="4" s="1"/>
  <c r="AP1353" i="4"/>
  <c r="H1349" i="4"/>
  <c r="I1347" i="4"/>
  <c r="J1347" i="4" s="1"/>
  <c r="K1347" i="4" s="1"/>
  <c r="L1347" i="4" s="1"/>
  <c r="M1347" i="4" s="1"/>
  <c r="N1347" i="4" s="1"/>
  <c r="O1347" i="4" s="1"/>
  <c r="P1347" i="4" s="1"/>
  <c r="Q1347" i="4" s="1"/>
  <c r="R1347" i="4" s="1"/>
  <c r="S1347" i="4" s="1"/>
  <c r="T1347" i="4" s="1"/>
  <c r="U1347" i="4" s="1"/>
  <c r="V1347" i="4" s="1"/>
  <c r="W1347" i="4" s="1"/>
  <c r="X1347" i="4" s="1"/>
  <c r="Y1347" i="4" s="1"/>
  <c r="Z1347" i="4" s="1"/>
  <c r="AA1347" i="4" s="1"/>
  <c r="AB1347" i="4" s="1"/>
  <c r="AC1347" i="4" s="1"/>
  <c r="AD1347" i="4" s="1"/>
  <c r="AE1347" i="4" s="1"/>
  <c r="AF1347" i="4" s="1"/>
  <c r="AG1347" i="4" s="1"/>
  <c r="AH1347" i="4" s="1"/>
  <c r="AI1347" i="4" s="1"/>
  <c r="AJ1347" i="4" s="1"/>
  <c r="AK1347" i="4" s="1"/>
  <c r="AL1347" i="4" s="1"/>
  <c r="AM1347" i="4" s="1"/>
  <c r="AN1347" i="4" s="1"/>
  <c r="AO1347" i="4" s="1"/>
  <c r="AP1347" i="4" s="1"/>
  <c r="AQ1347" i="4" s="1"/>
  <c r="AR1347" i="4" s="1"/>
  <c r="AS1347" i="4" s="1"/>
  <c r="AT1347" i="4" s="1"/>
  <c r="AU1347" i="4" s="1"/>
  <c r="AV1347" i="4" s="1"/>
  <c r="AW1347" i="4" s="1"/>
  <c r="AX1347" i="4" s="1"/>
  <c r="AY1347" i="4" s="1"/>
  <c r="AZ1347" i="4" s="1"/>
  <c r="BA1347" i="4" s="1"/>
  <c r="BB1347" i="4" s="1"/>
  <c r="BC1347" i="4" s="1"/>
  <c r="BD1347" i="4" s="1"/>
  <c r="BE1347" i="4" s="1"/>
  <c r="BF1347" i="4" s="1"/>
  <c r="BG1347" i="4" s="1"/>
  <c r="BH1347" i="4" s="1"/>
  <c r="BI1347" i="4" s="1"/>
  <c r="BJ1347" i="4" s="1"/>
  <c r="BK1347" i="4" s="1"/>
  <c r="BL1347" i="4" s="1"/>
  <c r="BM1347" i="4" s="1"/>
  <c r="AO1407" i="3" l="1"/>
  <c r="AN1407" i="3"/>
  <c r="AM1407" i="3"/>
  <c r="AL1407" i="3"/>
  <c r="AK1407" i="3"/>
  <c r="AJ1407" i="3"/>
  <c r="AI1407" i="3"/>
  <c r="AH1407" i="3"/>
  <c r="AE1407" i="3"/>
  <c r="AD1407" i="3"/>
  <c r="AC1407" i="3"/>
  <c r="AB1407" i="3"/>
  <c r="AA1407" i="3"/>
  <c r="Z1407" i="3"/>
  <c r="AO1406" i="3"/>
  <c r="AO2022" i="4" s="1"/>
  <c r="AN1406" i="3"/>
  <c r="AN2022" i="4" s="1"/>
  <c r="AM1406" i="3"/>
  <c r="AM2022" i="4" s="1"/>
  <c r="AL1406" i="3"/>
  <c r="AL2022" i="4" s="1"/>
  <c r="AK1406" i="3"/>
  <c r="AK2022" i="4" s="1"/>
  <c r="AJ1406" i="3"/>
  <c r="AJ2022" i="4" s="1"/>
  <c r="AI1406" i="3"/>
  <c r="AI2022" i="4" s="1"/>
  <c r="AH1406" i="3"/>
  <c r="AH2022" i="4" s="1"/>
  <c r="AG1406" i="3"/>
  <c r="AG2022" i="4" s="1"/>
  <c r="AF1406" i="3"/>
  <c r="AF2022" i="4" s="1"/>
  <c r="AE1406" i="3"/>
  <c r="AE2022" i="4" s="1"/>
  <c r="AD1406" i="3"/>
  <c r="AD2022" i="4" s="1"/>
  <c r="AC1406" i="3"/>
  <c r="AC2022" i="4" s="1"/>
  <c r="AB1406" i="3"/>
  <c r="AB2022" i="4" s="1"/>
  <c r="AA1406" i="3"/>
  <c r="AA2022" i="4" s="1"/>
  <c r="Z1406" i="3"/>
  <c r="Z2022" i="4" s="1"/>
  <c r="Y1406" i="3"/>
  <c r="Y2022" i="4" s="1"/>
  <c r="AO1405" i="3"/>
  <c r="AN1405" i="3"/>
  <c r="AM1405" i="3"/>
  <c r="AL1405" i="3"/>
  <c r="AK1405" i="3"/>
  <c r="AJ1405" i="3"/>
  <c r="AI1405" i="3"/>
  <c r="AH1405" i="3"/>
  <c r="AG1405" i="3"/>
  <c r="AF1405" i="3"/>
  <c r="AE1405" i="3"/>
  <c r="AD1405" i="3"/>
  <c r="AC1405" i="3"/>
  <c r="AB1405" i="3"/>
  <c r="AA1405" i="3"/>
  <c r="Z1405" i="3"/>
  <c r="Y1405" i="3"/>
  <c r="AO1404" i="3"/>
  <c r="AO2021" i="4" s="1"/>
  <c r="AN1404" i="3"/>
  <c r="AN2021" i="4" s="1"/>
  <c r="AM1404" i="3"/>
  <c r="AM2021" i="4" s="1"/>
  <c r="AL1404" i="3"/>
  <c r="AL2021" i="4" s="1"/>
  <c r="AK1404" i="3"/>
  <c r="AK2021" i="4" s="1"/>
  <c r="AJ1404" i="3"/>
  <c r="AJ2021" i="4" s="1"/>
  <c r="AI1404" i="3"/>
  <c r="AI2021" i="4" s="1"/>
  <c r="AH1404" i="3"/>
  <c r="AH2021" i="4" s="1"/>
  <c r="AG1404" i="3"/>
  <c r="AG2021" i="4" s="1"/>
  <c r="AF1404" i="3"/>
  <c r="AF2021" i="4" s="1"/>
  <c r="AE1404" i="3"/>
  <c r="AE2021" i="4" s="1"/>
  <c r="AD1404" i="3"/>
  <c r="AD2021" i="4" s="1"/>
  <c r="AC1404" i="3"/>
  <c r="AC2021" i="4" s="1"/>
  <c r="AB1404" i="3"/>
  <c r="AB2021" i="4" s="1"/>
  <c r="AA1404" i="3"/>
  <c r="AA2021" i="4" s="1"/>
  <c r="Z1404" i="3"/>
  <c r="Z2021" i="4" s="1"/>
  <c r="Y1404" i="3"/>
  <c r="Y2021" i="4" s="1"/>
  <c r="AO1403" i="3"/>
  <c r="AO2020" i="4" s="1"/>
  <c r="AN1403" i="3"/>
  <c r="AN2020" i="4" s="1"/>
  <c r="AM1403" i="3"/>
  <c r="AM2020" i="4" s="1"/>
  <c r="AL1403" i="3"/>
  <c r="AL2020" i="4" s="1"/>
  <c r="AK1403" i="3"/>
  <c r="AK2020" i="4" s="1"/>
  <c r="AJ1403" i="3"/>
  <c r="AJ2020" i="4" s="1"/>
  <c r="AI1403" i="3"/>
  <c r="AI2020" i="4" s="1"/>
  <c r="AH1403" i="3"/>
  <c r="AH2020" i="4" s="1"/>
  <c r="AG1403" i="3"/>
  <c r="AG2020" i="4" s="1"/>
  <c r="AF1403" i="3"/>
  <c r="AF2020" i="4" s="1"/>
  <c r="AE1403" i="3"/>
  <c r="AE2020" i="4" s="1"/>
  <c r="AD1403" i="3"/>
  <c r="AD2020" i="4" s="1"/>
  <c r="AC1403" i="3"/>
  <c r="AC2020" i="4" s="1"/>
  <c r="AB1403" i="3"/>
  <c r="AB2020" i="4" s="1"/>
  <c r="AA1403" i="3"/>
  <c r="AA2020" i="4" s="1"/>
  <c r="Z1403" i="3"/>
  <c r="Z2020" i="4" s="1"/>
  <c r="Y1403" i="3"/>
  <c r="AO1395" i="3"/>
  <c r="AN1395" i="3"/>
  <c r="AM1395" i="3"/>
  <c r="AL1395" i="3"/>
  <c r="AK1395" i="3"/>
  <c r="AJ1395" i="3"/>
  <c r="AI1395" i="3"/>
  <c r="AH1395" i="3"/>
  <c r="AG1395" i="3"/>
  <c r="AF1395" i="3"/>
  <c r="AE1395" i="3"/>
  <c r="AD1395" i="3"/>
  <c r="AC1395" i="3"/>
  <c r="AB1395" i="3"/>
  <c r="AO1394" i="3"/>
  <c r="AO1990" i="4" s="1"/>
  <c r="AN1394" i="3"/>
  <c r="AN1990" i="4" s="1"/>
  <c r="AM1394" i="3"/>
  <c r="AM1990" i="4" s="1"/>
  <c r="AL1394" i="3"/>
  <c r="AL1990" i="4" s="1"/>
  <c r="AK1394" i="3"/>
  <c r="AK1990" i="4" s="1"/>
  <c r="AJ1394" i="3"/>
  <c r="AJ1990" i="4" s="1"/>
  <c r="AI1394" i="3"/>
  <c r="AI1990" i="4" s="1"/>
  <c r="AH1394" i="3"/>
  <c r="AH1990" i="4" s="1"/>
  <c r="AG1394" i="3"/>
  <c r="AG1990" i="4" s="1"/>
  <c r="AF1394" i="3"/>
  <c r="AF1990" i="4" s="1"/>
  <c r="AE1394" i="3"/>
  <c r="AE1990" i="4" s="1"/>
  <c r="AD1394" i="3"/>
  <c r="AD1990" i="4" s="1"/>
  <c r="AC1394" i="3"/>
  <c r="AC1990" i="4" s="1"/>
  <c r="AB1394" i="3"/>
  <c r="AB1990" i="4" s="1"/>
  <c r="AO1393" i="3"/>
  <c r="AN1393" i="3"/>
  <c r="AM1393" i="3"/>
  <c r="AL1393" i="3"/>
  <c r="AK1393" i="3"/>
  <c r="AJ1393" i="3"/>
  <c r="AI1393" i="3"/>
  <c r="AH1393" i="3"/>
  <c r="AG1393" i="3"/>
  <c r="AF1393" i="3"/>
  <c r="AE1393" i="3"/>
  <c r="AD1393" i="3"/>
  <c r="AC1393" i="3"/>
  <c r="AB1393" i="3"/>
  <c r="AO1392" i="3"/>
  <c r="AO1989" i="4" s="1"/>
  <c r="AN1392" i="3"/>
  <c r="AN1989" i="4" s="1"/>
  <c r="AM1392" i="3"/>
  <c r="AM1989" i="4" s="1"/>
  <c r="AL1392" i="3"/>
  <c r="AL1989" i="4" s="1"/>
  <c r="AK1392" i="3"/>
  <c r="AK1989" i="4" s="1"/>
  <c r="AJ1392" i="3"/>
  <c r="AJ1989" i="4" s="1"/>
  <c r="AI1392" i="3"/>
  <c r="AI1989" i="4" s="1"/>
  <c r="AH1392" i="3"/>
  <c r="AH1989" i="4" s="1"/>
  <c r="AG1392" i="3"/>
  <c r="AG1989" i="4" s="1"/>
  <c r="AF1392" i="3"/>
  <c r="AF1989" i="4" s="1"/>
  <c r="AE1392" i="3"/>
  <c r="AE1989" i="4" s="1"/>
  <c r="AD1392" i="3"/>
  <c r="AD1989" i="4" s="1"/>
  <c r="AC1392" i="3"/>
  <c r="AC1989" i="4" s="1"/>
  <c r="AB1392" i="3"/>
  <c r="AB1989" i="4" s="1"/>
  <c r="AO1391" i="3"/>
  <c r="AO1988" i="4" s="1"/>
  <c r="AN1391" i="3"/>
  <c r="AN1988" i="4" s="1"/>
  <c r="AM1391" i="3"/>
  <c r="AM1988" i="4" s="1"/>
  <c r="AL1391" i="3"/>
  <c r="AL1988" i="4" s="1"/>
  <c r="AK1391" i="3"/>
  <c r="AK1988" i="4" s="1"/>
  <c r="AJ1391" i="3"/>
  <c r="AJ1988" i="4" s="1"/>
  <c r="AI1391" i="3"/>
  <c r="AH1391" i="3"/>
  <c r="AH1988" i="4" s="1"/>
  <c r="AG1391" i="3"/>
  <c r="AG1988" i="4" s="1"/>
  <c r="AF1391" i="3"/>
  <c r="AF1988" i="4" s="1"/>
  <c r="AE1391" i="3"/>
  <c r="AD1391" i="3"/>
  <c r="AD1988" i="4" s="1"/>
  <c r="AC1391" i="3"/>
  <c r="AC1988" i="4" s="1"/>
  <c r="AB1391" i="3"/>
  <c r="AB1988" i="4" s="1"/>
  <c r="AO1383" i="3"/>
  <c r="AM17" i="5" s="1"/>
  <c r="AM34" i="5" s="1"/>
  <c r="AN1383" i="3"/>
  <c r="AL17" i="5" s="1"/>
  <c r="AL34" i="5" s="1"/>
  <c r="AM1383" i="3"/>
  <c r="AK17" i="5" s="1"/>
  <c r="AK34" i="5" s="1"/>
  <c r="AL1383" i="3"/>
  <c r="AJ17" i="5" s="1"/>
  <c r="AJ34" i="5" s="1"/>
  <c r="AK1383" i="3"/>
  <c r="AI17" i="5" s="1"/>
  <c r="AI34" i="5" s="1"/>
  <c r="AJ1383" i="3"/>
  <c r="AH17" i="5" s="1"/>
  <c r="AH34" i="5" s="1"/>
  <c r="AI1383" i="3"/>
  <c r="AG17" i="5" s="1"/>
  <c r="AG34" i="5" s="1"/>
  <c r="AH1383" i="3"/>
  <c r="AF17" i="5" s="1"/>
  <c r="AF34" i="5" s="1"/>
  <c r="AE1383" i="3"/>
  <c r="AC17" i="5" s="1"/>
  <c r="AC34" i="5" s="1"/>
  <c r="Q1383" i="3"/>
  <c r="O17" i="5" s="1"/>
  <c r="O34" i="5" s="1"/>
  <c r="AO1382" i="3"/>
  <c r="AO1958" i="4" s="1"/>
  <c r="AN1382" i="3"/>
  <c r="AN1958" i="4" s="1"/>
  <c r="AM1382" i="3"/>
  <c r="AM1958" i="4" s="1"/>
  <c r="AL1382" i="3"/>
  <c r="AL1958" i="4" s="1"/>
  <c r="AK1382" i="3"/>
  <c r="AK1958" i="4" s="1"/>
  <c r="AJ1382" i="3"/>
  <c r="AJ1958" i="4" s="1"/>
  <c r="AI1382" i="3"/>
  <c r="AI1958" i="4" s="1"/>
  <c r="AH1382" i="3"/>
  <c r="AH1958" i="4" s="1"/>
  <c r="AG1382" i="3"/>
  <c r="AG1958" i="4" s="1"/>
  <c r="AF1382" i="3"/>
  <c r="AF1958" i="4" s="1"/>
  <c r="AE1382" i="3"/>
  <c r="AE1958" i="4" s="1"/>
  <c r="AD1382" i="3"/>
  <c r="AD1958" i="4" s="1"/>
  <c r="AC1382" i="3"/>
  <c r="AC1958" i="4" s="1"/>
  <c r="AB1382" i="3"/>
  <c r="AB1958" i="4" s="1"/>
  <c r="AA1382" i="3"/>
  <c r="AA1958" i="4" s="1"/>
  <c r="Z1382" i="3"/>
  <c r="Z1958" i="4" s="1"/>
  <c r="Y1382" i="3"/>
  <c r="Y1958" i="4" s="1"/>
  <c r="X1382" i="3"/>
  <c r="X1958" i="4" s="1"/>
  <c r="W1382" i="3"/>
  <c r="W1958" i="4" s="1"/>
  <c r="V1382" i="3"/>
  <c r="V1958" i="4" s="1"/>
  <c r="U1382" i="3"/>
  <c r="U1958" i="4" s="1"/>
  <c r="T1382" i="3"/>
  <c r="T1958" i="4" s="1"/>
  <c r="S1382" i="3"/>
  <c r="S1958" i="4" s="1"/>
  <c r="R1382" i="3"/>
  <c r="R1958" i="4" s="1"/>
  <c r="Q1382" i="3"/>
  <c r="Q1958" i="4" s="1"/>
  <c r="P1382" i="3"/>
  <c r="P1958" i="4" s="1"/>
  <c r="O1382" i="3"/>
  <c r="O1958" i="4" s="1"/>
  <c r="N1382" i="3"/>
  <c r="N1958" i="4" s="1"/>
  <c r="M1382" i="3"/>
  <c r="M1958" i="4" s="1"/>
  <c r="L1382" i="3"/>
  <c r="L1958" i="4" s="1"/>
  <c r="K1382" i="3"/>
  <c r="K1958" i="4" s="1"/>
  <c r="J1382" i="3"/>
  <c r="J1958" i="4" s="1"/>
  <c r="AO1381" i="3"/>
  <c r="AN1381" i="3"/>
  <c r="AM1381" i="3"/>
  <c r="AL1381" i="3"/>
  <c r="AK1381" i="3"/>
  <c r="AJ1381" i="3"/>
  <c r="AI1381" i="3"/>
  <c r="AH1381" i="3"/>
  <c r="AG1381" i="3"/>
  <c r="AF1381" i="3"/>
  <c r="AE1381" i="3"/>
  <c r="AD1381" i="3"/>
  <c r="AC1381" i="3"/>
  <c r="AB1381" i="3"/>
  <c r="AA1381" i="3"/>
  <c r="Z1381" i="3"/>
  <c r="Y1381" i="3"/>
  <c r="X1381" i="3"/>
  <c r="W1381" i="3"/>
  <c r="V1381" i="3"/>
  <c r="U1381" i="3"/>
  <c r="T1381" i="3"/>
  <c r="S1381" i="3"/>
  <c r="R1381" i="3"/>
  <c r="Q1381" i="3"/>
  <c r="P1381" i="3"/>
  <c r="O1381" i="3"/>
  <c r="N1381" i="3"/>
  <c r="M1381" i="3"/>
  <c r="L1381" i="3"/>
  <c r="K1381" i="3"/>
  <c r="J1381" i="3"/>
  <c r="AO1380" i="3"/>
  <c r="AO1957" i="4" s="1"/>
  <c r="AN1380" i="3"/>
  <c r="AN1957" i="4" s="1"/>
  <c r="AM1380" i="3"/>
  <c r="AM1957" i="4" s="1"/>
  <c r="AL1380" i="3"/>
  <c r="AL1957" i="4" s="1"/>
  <c r="AK1380" i="3"/>
  <c r="AK1957" i="4" s="1"/>
  <c r="AJ1380" i="3"/>
  <c r="AJ1957" i="4" s="1"/>
  <c r="AI1380" i="3"/>
  <c r="AI1957" i="4" s="1"/>
  <c r="AH1380" i="3"/>
  <c r="AH1957" i="4" s="1"/>
  <c r="AG1380" i="3"/>
  <c r="AG1957" i="4" s="1"/>
  <c r="AF1380" i="3"/>
  <c r="AF1957" i="4" s="1"/>
  <c r="AE1380" i="3"/>
  <c r="AE1957" i="4" s="1"/>
  <c r="AD1380" i="3"/>
  <c r="AD1957" i="4" s="1"/>
  <c r="AC1380" i="3"/>
  <c r="AC1957" i="4" s="1"/>
  <c r="AB1380" i="3"/>
  <c r="AB1957" i="4" s="1"/>
  <c r="AA1380" i="3"/>
  <c r="AA1957" i="4" s="1"/>
  <c r="Z1380" i="3"/>
  <c r="Z1957" i="4" s="1"/>
  <c r="Y1380" i="3"/>
  <c r="Y1957" i="4" s="1"/>
  <c r="X1380" i="3"/>
  <c r="X1957" i="4" s="1"/>
  <c r="W1380" i="3"/>
  <c r="W1957" i="4" s="1"/>
  <c r="V1380" i="3"/>
  <c r="V1957" i="4" s="1"/>
  <c r="U1380" i="3"/>
  <c r="U1957" i="4" s="1"/>
  <c r="T1380" i="3"/>
  <c r="T1957" i="4" s="1"/>
  <c r="S1380" i="3"/>
  <c r="S1957" i="4" s="1"/>
  <c r="R1380" i="3"/>
  <c r="R1957" i="4" s="1"/>
  <c r="Q1380" i="3"/>
  <c r="Q1957" i="4" s="1"/>
  <c r="P1380" i="3"/>
  <c r="P1957" i="4" s="1"/>
  <c r="O1380" i="3"/>
  <c r="O1957" i="4" s="1"/>
  <c r="N1380" i="3"/>
  <c r="N1957" i="4" s="1"/>
  <c r="M1380" i="3"/>
  <c r="M1957" i="4" s="1"/>
  <c r="L1380" i="3"/>
  <c r="L1957" i="4" s="1"/>
  <c r="K1380" i="3"/>
  <c r="K1957" i="4" s="1"/>
  <c r="J1380" i="3"/>
  <c r="J1957" i="4" s="1"/>
  <c r="AO1379" i="3"/>
  <c r="AO1956" i="4" s="1"/>
  <c r="AN1379" i="3"/>
  <c r="AN1956" i="4" s="1"/>
  <c r="AM1379" i="3"/>
  <c r="AM1956" i="4" s="1"/>
  <c r="AL1379" i="3"/>
  <c r="AL1956" i="4" s="1"/>
  <c r="AK1379" i="3"/>
  <c r="AK1956" i="4" s="1"/>
  <c r="AJ1379" i="3"/>
  <c r="AJ1956" i="4" s="1"/>
  <c r="AI1379" i="3"/>
  <c r="AI1956" i="4" s="1"/>
  <c r="AH1379" i="3"/>
  <c r="AH1956" i="4" s="1"/>
  <c r="AG1379" i="3"/>
  <c r="AG1956" i="4" s="1"/>
  <c r="AF1379" i="3"/>
  <c r="AF1956" i="4" s="1"/>
  <c r="AE1379" i="3"/>
  <c r="AE1956" i="4" s="1"/>
  <c r="AD1379" i="3"/>
  <c r="AD1956" i="4" s="1"/>
  <c r="AC1379" i="3"/>
  <c r="AC1956" i="4" s="1"/>
  <c r="AB1379" i="3"/>
  <c r="AB1956" i="4" s="1"/>
  <c r="AA1379" i="3"/>
  <c r="AA1956" i="4" s="1"/>
  <c r="Z1379" i="3"/>
  <c r="Z1956" i="4" s="1"/>
  <c r="Y1379" i="3"/>
  <c r="Y1956" i="4" s="1"/>
  <c r="X1379" i="3"/>
  <c r="X1956" i="4" s="1"/>
  <c r="W1379" i="3"/>
  <c r="W1956" i="4" s="1"/>
  <c r="V1379" i="3"/>
  <c r="V1956" i="4" s="1"/>
  <c r="U1379" i="3"/>
  <c r="U1956" i="4" s="1"/>
  <c r="T1379" i="3"/>
  <c r="T1956" i="4" s="1"/>
  <c r="S1379" i="3"/>
  <c r="S1956" i="4" s="1"/>
  <c r="R1379" i="3"/>
  <c r="R1956" i="4" s="1"/>
  <c r="Q1379" i="3"/>
  <c r="Q1956" i="4" s="1"/>
  <c r="P1379" i="3"/>
  <c r="P1956" i="4" s="1"/>
  <c r="O1379" i="3"/>
  <c r="O1956" i="4" s="1"/>
  <c r="N1379" i="3"/>
  <c r="N1956" i="4" s="1"/>
  <c r="M1379" i="3"/>
  <c r="L1379" i="3"/>
  <c r="L1956" i="4" s="1"/>
  <c r="K1379" i="3"/>
  <c r="J1379" i="3"/>
  <c r="AO1378" i="3"/>
  <c r="AN1378" i="3"/>
  <c r="AM1378" i="3"/>
  <c r="AL1378" i="3"/>
  <c r="AK1378" i="3"/>
  <c r="AJ1378" i="3"/>
  <c r="AI1378" i="3"/>
  <c r="AH1378" i="3"/>
  <c r="AG1378" i="3"/>
  <c r="AF1378" i="3"/>
  <c r="AE1378" i="3"/>
  <c r="AD1378" i="3"/>
  <c r="AC1378" i="3"/>
  <c r="AB1378" i="3"/>
  <c r="AA1378" i="3"/>
  <c r="Z1378" i="3"/>
  <c r="Y1378" i="3"/>
  <c r="X1378" i="3"/>
  <c r="W1378" i="3"/>
  <c r="V1378" i="3"/>
  <c r="U1378" i="3"/>
  <c r="T1378" i="3"/>
  <c r="S1378" i="3"/>
  <c r="R1378" i="3"/>
  <c r="Q1378" i="3"/>
  <c r="P1378" i="3"/>
  <c r="O1378" i="3"/>
  <c r="I1382" i="3"/>
  <c r="I1958" i="4" s="1"/>
  <c r="I1381" i="3"/>
  <c r="I1380" i="3"/>
  <c r="I1957" i="4" s="1"/>
  <c r="I1379" i="3"/>
  <c r="I1956" i="4" s="1"/>
  <c r="AO1353" i="3"/>
  <c r="AN1353" i="3"/>
  <c r="AM1353" i="3"/>
  <c r="AL1353" i="3"/>
  <c r="AK1353" i="3"/>
  <c r="AJ1353" i="3"/>
  <c r="AI1353" i="3"/>
  <c r="AH1353" i="3"/>
  <c r="AG1353" i="3"/>
  <c r="AF1353" i="3"/>
  <c r="AE1353" i="3"/>
  <c r="AD1353" i="3"/>
  <c r="AC1353" i="3"/>
  <c r="AB1353" i="3"/>
  <c r="AA1353" i="3"/>
  <c r="Z1353" i="3"/>
  <c r="Y1353" i="3"/>
  <c r="X1353" i="3"/>
  <c r="W1353" i="3"/>
  <c r="V1353" i="3"/>
  <c r="U1353" i="3"/>
  <c r="T1353" i="3"/>
  <c r="S1353" i="3"/>
  <c r="R1353" i="3"/>
  <c r="Q1353" i="3"/>
  <c r="P1353" i="3"/>
  <c r="O1353" i="3"/>
  <c r="N1353" i="3"/>
  <c r="M1353" i="3"/>
  <c r="L1353" i="3"/>
  <c r="K1353" i="3"/>
  <c r="J1353" i="3"/>
  <c r="AO1352" i="3"/>
  <c r="AO1766" i="4" s="1"/>
  <c r="AN1352" i="3"/>
  <c r="AN1766" i="4" s="1"/>
  <c r="AM1352" i="3"/>
  <c r="AM1766" i="4" s="1"/>
  <c r="AL1352" i="3"/>
  <c r="AL1766" i="4" s="1"/>
  <c r="AK1352" i="3"/>
  <c r="AK1766" i="4" s="1"/>
  <c r="AJ1352" i="3"/>
  <c r="AJ1766" i="4" s="1"/>
  <c r="AI1352" i="3"/>
  <c r="AI1766" i="4" s="1"/>
  <c r="AH1352" i="3"/>
  <c r="AH1766" i="4" s="1"/>
  <c r="AG1352" i="3"/>
  <c r="AG1766" i="4" s="1"/>
  <c r="AF1352" i="3"/>
  <c r="AF1766" i="4" s="1"/>
  <c r="AE1352" i="3"/>
  <c r="AE1766" i="4" s="1"/>
  <c r="AD1352" i="3"/>
  <c r="AD1766" i="4" s="1"/>
  <c r="AC1352" i="3"/>
  <c r="AC1766" i="4" s="1"/>
  <c r="AB1352" i="3"/>
  <c r="AB1766" i="4" s="1"/>
  <c r="AA1352" i="3"/>
  <c r="AA1766" i="4" s="1"/>
  <c r="Z1352" i="3"/>
  <c r="Z1766" i="4" s="1"/>
  <c r="Y1352" i="3"/>
  <c r="Y1766" i="4" s="1"/>
  <c r="X1352" i="3"/>
  <c r="X1766" i="4" s="1"/>
  <c r="W1352" i="3"/>
  <c r="W1766" i="4" s="1"/>
  <c r="V1352" i="3"/>
  <c r="V1766" i="4" s="1"/>
  <c r="U1352" i="3"/>
  <c r="U1766" i="4" s="1"/>
  <c r="T1352" i="3"/>
  <c r="T1766" i="4" s="1"/>
  <c r="S1352" i="3"/>
  <c r="S1766" i="4" s="1"/>
  <c r="R1352" i="3"/>
  <c r="R1766" i="4" s="1"/>
  <c r="Q1352" i="3"/>
  <c r="Q1766" i="4" s="1"/>
  <c r="P1352" i="3"/>
  <c r="P1766" i="4" s="1"/>
  <c r="O1352" i="3"/>
  <c r="O1766" i="4" s="1"/>
  <c r="N1352" i="3"/>
  <c r="N1766" i="4" s="1"/>
  <c r="M1352" i="3"/>
  <c r="M1766" i="4" s="1"/>
  <c r="L1352" i="3"/>
  <c r="L1766" i="4" s="1"/>
  <c r="K1352" i="3"/>
  <c r="K1766" i="4" s="1"/>
  <c r="J1352" i="3"/>
  <c r="J1766" i="4" s="1"/>
  <c r="AO1351" i="3"/>
  <c r="AN1351" i="3"/>
  <c r="AM1351" i="3"/>
  <c r="AL1351" i="3"/>
  <c r="AK1351" i="3"/>
  <c r="AJ1351" i="3"/>
  <c r="AI1351" i="3"/>
  <c r="AH1351" i="3"/>
  <c r="AG1351" i="3"/>
  <c r="AF1351" i="3"/>
  <c r="AE1351" i="3"/>
  <c r="AD1351" i="3"/>
  <c r="AC1351" i="3"/>
  <c r="AB1351" i="3"/>
  <c r="AA1351" i="3"/>
  <c r="Z1351" i="3"/>
  <c r="Y1351" i="3"/>
  <c r="X1351" i="3"/>
  <c r="W1351" i="3"/>
  <c r="V1351" i="3"/>
  <c r="U1351" i="3"/>
  <c r="T1351" i="3"/>
  <c r="S1351" i="3"/>
  <c r="R1351" i="3"/>
  <c r="Q1351" i="3"/>
  <c r="P1351" i="3"/>
  <c r="O1351" i="3"/>
  <c r="N1351" i="3"/>
  <c r="M1351" i="3"/>
  <c r="L1351" i="3"/>
  <c r="K1351" i="3"/>
  <c r="J1351" i="3"/>
  <c r="AO1350" i="3"/>
  <c r="AO1765" i="4" s="1"/>
  <c r="AN1350" i="3"/>
  <c r="AN1765" i="4" s="1"/>
  <c r="AM1350" i="3"/>
  <c r="AM1765" i="4" s="1"/>
  <c r="AL1350" i="3"/>
  <c r="AL1765" i="4" s="1"/>
  <c r="AK1350" i="3"/>
  <c r="AK1765" i="4" s="1"/>
  <c r="AJ1350" i="3"/>
  <c r="AJ1765" i="4" s="1"/>
  <c r="AI1350" i="3"/>
  <c r="AI1765" i="4" s="1"/>
  <c r="AH1350" i="3"/>
  <c r="AH1765" i="4" s="1"/>
  <c r="AG1350" i="3"/>
  <c r="AG1765" i="4" s="1"/>
  <c r="AF1350" i="3"/>
  <c r="AF1765" i="4" s="1"/>
  <c r="AE1350" i="3"/>
  <c r="AE1765" i="4" s="1"/>
  <c r="AD1350" i="3"/>
  <c r="AD1765" i="4" s="1"/>
  <c r="AC1350" i="3"/>
  <c r="AC1765" i="4" s="1"/>
  <c r="AB1350" i="3"/>
  <c r="AB1765" i="4" s="1"/>
  <c r="AA1350" i="3"/>
  <c r="AA1765" i="4" s="1"/>
  <c r="Z1350" i="3"/>
  <c r="Z1765" i="4" s="1"/>
  <c r="Y1350" i="3"/>
  <c r="Y1765" i="4" s="1"/>
  <c r="X1350" i="3"/>
  <c r="X1765" i="4" s="1"/>
  <c r="W1350" i="3"/>
  <c r="W1765" i="4" s="1"/>
  <c r="V1350" i="3"/>
  <c r="V1765" i="4" s="1"/>
  <c r="U1350" i="3"/>
  <c r="U1765" i="4" s="1"/>
  <c r="T1350" i="3"/>
  <c r="T1765" i="4" s="1"/>
  <c r="S1350" i="3"/>
  <c r="S1765" i="4" s="1"/>
  <c r="R1350" i="3"/>
  <c r="R1765" i="4" s="1"/>
  <c r="Q1350" i="3"/>
  <c r="Q1765" i="4" s="1"/>
  <c r="P1350" i="3"/>
  <c r="P1765" i="4" s="1"/>
  <c r="O1350" i="3"/>
  <c r="O1765" i="4" s="1"/>
  <c r="N1350" i="3"/>
  <c r="N1765" i="4" s="1"/>
  <c r="M1350" i="3"/>
  <c r="M1765" i="4" s="1"/>
  <c r="L1350" i="3"/>
  <c r="L1765" i="4" s="1"/>
  <c r="K1350" i="3"/>
  <c r="K1765" i="4" s="1"/>
  <c r="J1350" i="3"/>
  <c r="J1765" i="4" s="1"/>
  <c r="AO1349" i="3"/>
  <c r="AO1764" i="4" s="1"/>
  <c r="AN1349" i="3"/>
  <c r="AN1764" i="4" s="1"/>
  <c r="AM1349" i="3"/>
  <c r="AM1764" i="4" s="1"/>
  <c r="AL1349" i="3"/>
  <c r="AL1764" i="4" s="1"/>
  <c r="AK1349" i="3"/>
  <c r="AK1764" i="4" s="1"/>
  <c r="AJ1349" i="3"/>
  <c r="AJ1764" i="4" s="1"/>
  <c r="AI1349" i="3"/>
  <c r="AI1764" i="4" s="1"/>
  <c r="AH1349" i="3"/>
  <c r="AH1764" i="4" s="1"/>
  <c r="AG1349" i="3"/>
  <c r="AG1764" i="4" s="1"/>
  <c r="AF1349" i="3"/>
  <c r="AF1764" i="4" s="1"/>
  <c r="AE1349" i="3"/>
  <c r="AE1764" i="4" s="1"/>
  <c r="AD1349" i="3"/>
  <c r="AD1764" i="4" s="1"/>
  <c r="AC1349" i="3"/>
  <c r="AC1764" i="4" s="1"/>
  <c r="AB1349" i="3"/>
  <c r="AB1764" i="4" s="1"/>
  <c r="AA1349" i="3"/>
  <c r="AA1764" i="4" s="1"/>
  <c r="Z1349" i="3"/>
  <c r="Z1764" i="4" s="1"/>
  <c r="Y1349" i="3"/>
  <c r="Y1764" i="4" s="1"/>
  <c r="X1349" i="3"/>
  <c r="X1764" i="4" s="1"/>
  <c r="W1349" i="3"/>
  <c r="W1764" i="4" s="1"/>
  <c r="V1349" i="3"/>
  <c r="V1764" i="4" s="1"/>
  <c r="U1349" i="3"/>
  <c r="U1764" i="4" s="1"/>
  <c r="T1349" i="3"/>
  <c r="T1764" i="4" s="1"/>
  <c r="S1349" i="3"/>
  <c r="S1764" i="4" s="1"/>
  <c r="R1349" i="3"/>
  <c r="R1764" i="4" s="1"/>
  <c r="Q1349" i="3"/>
  <c r="Q1764" i="4" s="1"/>
  <c r="P1349" i="3"/>
  <c r="P1764" i="4" s="1"/>
  <c r="O1349" i="3"/>
  <c r="O1764" i="4" s="1"/>
  <c r="N1349" i="3"/>
  <c r="N1764" i="4" s="1"/>
  <c r="M1349" i="3"/>
  <c r="M1764" i="4" s="1"/>
  <c r="L1349" i="3"/>
  <c r="L1764" i="4" s="1"/>
  <c r="K1349" i="3"/>
  <c r="K1764" i="4" s="1"/>
  <c r="J1349" i="3"/>
  <c r="J1764" i="4" s="1"/>
  <c r="AO1348" i="3"/>
  <c r="AN1348" i="3"/>
  <c r="AM1348" i="3"/>
  <c r="AL1348" i="3"/>
  <c r="AK1348" i="3"/>
  <c r="AJ1348" i="3"/>
  <c r="AI1348" i="3"/>
  <c r="AH1348" i="3"/>
  <c r="AG1348" i="3"/>
  <c r="AF1348" i="3"/>
  <c r="AE1348" i="3"/>
  <c r="AD1348" i="3"/>
  <c r="AC1348" i="3"/>
  <c r="AB1348" i="3"/>
  <c r="AA1348" i="3"/>
  <c r="Z1348" i="3"/>
  <c r="Y1348" i="3"/>
  <c r="X1348" i="3"/>
  <c r="W1348" i="3"/>
  <c r="V1348" i="3"/>
  <c r="U1348" i="3"/>
  <c r="T1348" i="3"/>
  <c r="S1348" i="3"/>
  <c r="R1348" i="3"/>
  <c r="Q1348" i="3"/>
  <c r="P1348" i="3"/>
  <c r="O1348" i="3"/>
  <c r="N1348" i="3"/>
  <c r="M1348" i="3"/>
  <c r="L1348" i="3"/>
  <c r="K1348" i="3"/>
  <c r="J1348" i="3"/>
  <c r="AO1347" i="3"/>
  <c r="AN1347" i="3"/>
  <c r="AM1347" i="3"/>
  <c r="AL1347" i="3"/>
  <c r="AK1347" i="3"/>
  <c r="AJ1347" i="3"/>
  <c r="AI1347" i="3"/>
  <c r="AH1347" i="3"/>
  <c r="AG1347" i="3"/>
  <c r="AF1347" i="3"/>
  <c r="AE1347" i="3"/>
  <c r="AD1347" i="3"/>
  <c r="AC1347" i="3"/>
  <c r="AB1347" i="3"/>
  <c r="AA1347" i="3"/>
  <c r="Z1347" i="3"/>
  <c r="Y1347" i="3"/>
  <c r="X1347" i="3"/>
  <c r="W1347" i="3"/>
  <c r="V1347" i="3"/>
  <c r="U1347" i="3"/>
  <c r="T1347" i="3"/>
  <c r="S1347" i="3"/>
  <c r="R1347" i="3"/>
  <c r="Q1347" i="3"/>
  <c r="P1347" i="3"/>
  <c r="O1347" i="3"/>
  <c r="N1347" i="3"/>
  <c r="M1347" i="3"/>
  <c r="L1347" i="3"/>
  <c r="K1347" i="3"/>
  <c r="J1347" i="3"/>
  <c r="AO1346" i="3"/>
  <c r="AO1830" i="4" s="1"/>
  <c r="AO1852" i="4" s="1"/>
  <c r="AN1346" i="3"/>
  <c r="AN1830" i="4" s="1"/>
  <c r="AN1852" i="4" s="1"/>
  <c r="AM1346" i="3"/>
  <c r="AM1830" i="4" s="1"/>
  <c r="AM1852" i="4" s="1"/>
  <c r="AL1346" i="3"/>
  <c r="AL1830" i="4" s="1"/>
  <c r="AL1852" i="4" s="1"/>
  <c r="AK1346" i="3"/>
  <c r="AK1830" i="4" s="1"/>
  <c r="AK1852" i="4" s="1"/>
  <c r="AJ1346" i="3"/>
  <c r="AJ1830" i="4" s="1"/>
  <c r="AJ1852" i="4" s="1"/>
  <c r="AI1346" i="3"/>
  <c r="AI1830" i="4" s="1"/>
  <c r="AI1852" i="4" s="1"/>
  <c r="AH1346" i="3"/>
  <c r="AH1830" i="4" s="1"/>
  <c r="AH1852" i="4" s="1"/>
  <c r="AG1346" i="3"/>
  <c r="AG1830" i="4" s="1"/>
  <c r="AG1852" i="4" s="1"/>
  <c r="AF1346" i="3"/>
  <c r="AF1830" i="4" s="1"/>
  <c r="AF1852" i="4" s="1"/>
  <c r="AE1346" i="3"/>
  <c r="AE1830" i="4" s="1"/>
  <c r="AE1852" i="4" s="1"/>
  <c r="AD1346" i="3"/>
  <c r="AD1830" i="4" s="1"/>
  <c r="AD1852" i="4" s="1"/>
  <c r="AC1346" i="3"/>
  <c r="AC1830" i="4" s="1"/>
  <c r="AC1852" i="4" s="1"/>
  <c r="AB1346" i="3"/>
  <c r="AB1830" i="4" s="1"/>
  <c r="AB1852" i="4" s="1"/>
  <c r="AA1346" i="3"/>
  <c r="AA1830" i="4" s="1"/>
  <c r="AA1852" i="4" s="1"/>
  <c r="Z1346" i="3"/>
  <c r="Z1830" i="4" s="1"/>
  <c r="Z1852" i="4" s="1"/>
  <c r="Y1346" i="3"/>
  <c r="Y1830" i="4" s="1"/>
  <c r="Y1852" i="4" s="1"/>
  <c r="X1346" i="3"/>
  <c r="X1830" i="4" s="1"/>
  <c r="X1852" i="4" s="1"/>
  <c r="W1346" i="3"/>
  <c r="W1830" i="4" s="1"/>
  <c r="W1852" i="4" s="1"/>
  <c r="V1346" i="3"/>
  <c r="V1830" i="4" s="1"/>
  <c r="V1852" i="4" s="1"/>
  <c r="U1346" i="3"/>
  <c r="U1830" i="4" s="1"/>
  <c r="U1852" i="4" s="1"/>
  <c r="T1346" i="3"/>
  <c r="T1830" i="4" s="1"/>
  <c r="T1852" i="4" s="1"/>
  <c r="S1346" i="3"/>
  <c r="S1830" i="4" s="1"/>
  <c r="S1852" i="4" s="1"/>
  <c r="R1346" i="3"/>
  <c r="R1830" i="4" s="1"/>
  <c r="R1852" i="4" s="1"/>
  <c r="Q1346" i="3"/>
  <c r="Q1830" i="4" s="1"/>
  <c r="Q1852" i="4" s="1"/>
  <c r="P1346" i="3"/>
  <c r="P1830" i="4" s="1"/>
  <c r="P1852" i="4" s="1"/>
  <c r="O1346" i="3"/>
  <c r="O1830" i="4" s="1"/>
  <c r="O1852" i="4" s="1"/>
  <c r="N1346" i="3"/>
  <c r="N1830" i="4" s="1"/>
  <c r="N1852" i="4" s="1"/>
  <c r="M1346" i="3"/>
  <c r="M1830" i="4" s="1"/>
  <c r="M1852" i="4" s="1"/>
  <c r="L1346" i="3"/>
  <c r="L1830" i="4" s="1"/>
  <c r="L1852" i="4" s="1"/>
  <c r="K1346" i="3"/>
  <c r="K1830" i="4" s="1"/>
  <c r="K1852" i="4" s="1"/>
  <c r="J1346" i="3"/>
  <c r="J1830" i="4" s="1"/>
  <c r="J1852" i="4" s="1"/>
  <c r="AO1345" i="3"/>
  <c r="AN1345" i="3"/>
  <c r="AM1345" i="3"/>
  <c r="AL1345" i="3"/>
  <c r="AK1345" i="3"/>
  <c r="AJ1345" i="3"/>
  <c r="AI1345" i="3"/>
  <c r="AH1345" i="3"/>
  <c r="AG1345" i="3"/>
  <c r="AF1345" i="3"/>
  <c r="AE1345" i="3"/>
  <c r="AD1345" i="3"/>
  <c r="AC1345" i="3"/>
  <c r="AB1345" i="3"/>
  <c r="AA1345" i="3"/>
  <c r="Z1345" i="3"/>
  <c r="Y1345" i="3"/>
  <c r="X1345" i="3"/>
  <c r="W1345" i="3"/>
  <c r="V1345" i="3"/>
  <c r="U1345" i="3"/>
  <c r="T1345" i="3"/>
  <c r="S1345" i="3"/>
  <c r="R1345" i="3"/>
  <c r="Q1345" i="3"/>
  <c r="P1345" i="3"/>
  <c r="O1345" i="3"/>
  <c r="N1345" i="3"/>
  <c r="M1345" i="3"/>
  <c r="L1345" i="3"/>
  <c r="K1345" i="3"/>
  <c r="J1345" i="3"/>
  <c r="AO1344" i="3"/>
  <c r="AO1829" i="4" s="1"/>
  <c r="AN1344" i="3"/>
  <c r="AN1829" i="4" s="1"/>
  <c r="AM1344" i="3"/>
  <c r="AM1829" i="4" s="1"/>
  <c r="AL1344" i="3"/>
  <c r="AL1829" i="4" s="1"/>
  <c r="AK1344" i="3"/>
  <c r="AK1829" i="4" s="1"/>
  <c r="AJ1344" i="3"/>
  <c r="AJ1829" i="4" s="1"/>
  <c r="AI1344" i="3"/>
  <c r="AI1829" i="4" s="1"/>
  <c r="AH1344" i="3"/>
  <c r="AH1829" i="4" s="1"/>
  <c r="AG1344" i="3"/>
  <c r="AG1829" i="4" s="1"/>
  <c r="AF1344" i="3"/>
  <c r="AF1829" i="4" s="1"/>
  <c r="AE1344" i="3"/>
  <c r="AE1829" i="4" s="1"/>
  <c r="AD1344" i="3"/>
  <c r="AD1829" i="4" s="1"/>
  <c r="AC1344" i="3"/>
  <c r="AC1829" i="4" s="1"/>
  <c r="AB1344" i="3"/>
  <c r="AB1829" i="4" s="1"/>
  <c r="AA1344" i="3"/>
  <c r="AA1829" i="4" s="1"/>
  <c r="Z1344" i="3"/>
  <c r="Z1829" i="4" s="1"/>
  <c r="Y1344" i="3"/>
  <c r="Y1829" i="4" s="1"/>
  <c r="X1344" i="3"/>
  <c r="X1829" i="4" s="1"/>
  <c r="W1344" i="3"/>
  <c r="W1829" i="4" s="1"/>
  <c r="V1344" i="3"/>
  <c r="V1829" i="4" s="1"/>
  <c r="U1344" i="3"/>
  <c r="U1829" i="4" s="1"/>
  <c r="T1344" i="3"/>
  <c r="T1829" i="4" s="1"/>
  <c r="S1344" i="3"/>
  <c r="S1829" i="4" s="1"/>
  <c r="R1344" i="3"/>
  <c r="R1829" i="4" s="1"/>
  <c r="Q1344" i="3"/>
  <c r="Q1829" i="4" s="1"/>
  <c r="P1344" i="3"/>
  <c r="P1829" i="4" s="1"/>
  <c r="O1344" i="3"/>
  <c r="O1829" i="4" s="1"/>
  <c r="N1344" i="3"/>
  <c r="N1829" i="4" s="1"/>
  <c r="M1344" i="3"/>
  <c r="M1829" i="4" s="1"/>
  <c r="K1344" i="3"/>
  <c r="K1829" i="4" s="1"/>
  <c r="J1344" i="3"/>
  <c r="J1829" i="4" s="1"/>
  <c r="AO1343" i="3"/>
  <c r="AO1828" i="4" s="1"/>
  <c r="AN1343" i="3"/>
  <c r="AN1828" i="4" s="1"/>
  <c r="AM1343" i="3"/>
  <c r="AL1343" i="3"/>
  <c r="AL1828" i="4" s="1"/>
  <c r="AK1343" i="3"/>
  <c r="AK1828" i="4" s="1"/>
  <c r="AJ1343" i="3"/>
  <c r="AJ1828" i="4" s="1"/>
  <c r="AI1343" i="3"/>
  <c r="AH1343" i="3"/>
  <c r="AH1828" i="4" s="1"/>
  <c r="AG1343" i="3"/>
  <c r="AG1828" i="4" s="1"/>
  <c r="AF1343" i="3"/>
  <c r="AF1828" i="4" s="1"/>
  <c r="AE1343" i="3"/>
  <c r="AD1343" i="3"/>
  <c r="AD1828" i="4" s="1"/>
  <c r="AC1343" i="3"/>
  <c r="AC1828" i="4" s="1"/>
  <c r="AB1343" i="3"/>
  <c r="AB1828" i="4" s="1"/>
  <c r="AA1343" i="3"/>
  <c r="Z1343" i="3"/>
  <c r="Z1828" i="4" s="1"/>
  <c r="Y1343" i="3"/>
  <c r="Y1828" i="4" s="1"/>
  <c r="X1343" i="3"/>
  <c r="X1828" i="4" s="1"/>
  <c r="W1343" i="3"/>
  <c r="V1343" i="3"/>
  <c r="V1828" i="4" s="1"/>
  <c r="U1343" i="3"/>
  <c r="U1828" i="4" s="1"/>
  <c r="T1343" i="3"/>
  <c r="T1828" i="4" s="1"/>
  <c r="S1343" i="3"/>
  <c r="R1343" i="3"/>
  <c r="R1828" i="4" s="1"/>
  <c r="Q1343" i="3"/>
  <c r="Q1828" i="4" s="1"/>
  <c r="P1343" i="3"/>
  <c r="P1828" i="4" s="1"/>
  <c r="O1343" i="3"/>
  <c r="N1343" i="3"/>
  <c r="N1828" i="4" s="1"/>
  <c r="M1343" i="3"/>
  <c r="M1828" i="4" s="1"/>
  <c r="L1343" i="3"/>
  <c r="L1828" i="4" s="1"/>
  <c r="K1343" i="3"/>
  <c r="J1343" i="3"/>
  <c r="J1828" i="4" s="1"/>
  <c r="AN1342" i="3"/>
  <c r="AH1342" i="3"/>
  <c r="Z1342" i="3"/>
  <c r="V1342" i="3"/>
  <c r="N1342" i="3"/>
  <c r="J1342" i="3"/>
  <c r="H1352" i="3"/>
  <c r="H1766" i="4" s="1"/>
  <c r="H1351" i="3"/>
  <c r="H1350" i="3"/>
  <c r="H1765" i="4" s="1"/>
  <c r="H1349" i="3"/>
  <c r="H1764" i="4" s="1"/>
  <c r="H1346" i="3"/>
  <c r="H1830" i="4" s="1"/>
  <c r="H1852" i="4" s="1"/>
  <c r="H1345" i="3"/>
  <c r="H1344" i="3"/>
  <c r="H1829" i="4" s="1"/>
  <c r="H1343" i="3"/>
  <c r="H1828" i="4" s="1"/>
  <c r="I1353" i="3"/>
  <c r="I1352" i="3"/>
  <c r="I1766" i="4" s="1"/>
  <c r="I1351" i="3"/>
  <c r="I1350" i="3"/>
  <c r="I1765" i="4" s="1"/>
  <c r="I1349" i="3"/>
  <c r="I1764" i="4" s="1"/>
  <c r="I1347" i="3"/>
  <c r="I1346" i="3"/>
  <c r="I1830" i="4" s="1"/>
  <c r="I1852" i="4" s="1"/>
  <c r="I1345" i="3"/>
  <c r="I1344" i="3"/>
  <c r="I1829" i="4" s="1"/>
  <c r="I1343" i="3"/>
  <c r="I1828" i="4" s="1"/>
  <c r="H1316" i="3"/>
  <c r="H1315" i="3"/>
  <c r="H1314" i="3"/>
  <c r="H1313" i="3"/>
  <c r="AO1317" i="3"/>
  <c r="AM16" i="5" s="1"/>
  <c r="AM33" i="5" s="1"/>
  <c r="AN1317" i="3"/>
  <c r="AL16" i="5" s="1"/>
  <c r="AL33" i="5" s="1"/>
  <c r="AM1317" i="3"/>
  <c r="AK16" i="5" s="1"/>
  <c r="AK33" i="5" s="1"/>
  <c r="AL1317" i="3"/>
  <c r="AJ16" i="5" s="1"/>
  <c r="AJ33" i="5" s="1"/>
  <c r="AK1317" i="3"/>
  <c r="AI16" i="5" s="1"/>
  <c r="AI33" i="5" s="1"/>
  <c r="AJ1317" i="3"/>
  <c r="AH16" i="5" s="1"/>
  <c r="AH33" i="5" s="1"/>
  <c r="AI1317" i="3"/>
  <c r="AG16" i="5" s="1"/>
  <c r="AG33" i="5" s="1"/>
  <c r="AH1317" i="3"/>
  <c r="AF16" i="5" s="1"/>
  <c r="AF33" i="5" s="1"/>
  <c r="AG1317" i="3"/>
  <c r="AE16" i="5" s="1"/>
  <c r="AE33" i="5" s="1"/>
  <c r="AF1317" i="3"/>
  <c r="AD16" i="5" s="1"/>
  <c r="AD33" i="5" s="1"/>
  <c r="AE1317" i="3"/>
  <c r="AC16" i="5" s="1"/>
  <c r="AC33" i="5" s="1"/>
  <c r="AD1317" i="3"/>
  <c r="AB16" i="5" s="1"/>
  <c r="AB33" i="5" s="1"/>
  <c r="AC1317" i="3"/>
  <c r="AA16" i="5" s="1"/>
  <c r="AA33" i="5" s="1"/>
  <c r="AB1317" i="3"/>
  <c r="Z16" i="5" s="1"/>
  <c r="Z33" i="5" s="1"/>
  <c r="AA1317" i="3"/>
  <c r="Y16" i="5" s="1"/>
  <c r="Y33" i="5" s="1"/>
  <c r="Z1317" i="3"/>
  <c r="X16" i="5" s="1"/>
  <c r="X33" i="5" s="1"/>
  <c r="Y1317" i="3"/>
  <c r="W16" i="5" s="1"/>
  <c r="W33" i="5" s="1"/>
  <c r="X1317" i="3"/>
  <c r="V16" i="5" s="1"/>
  <c r="V33" i="5" s="1"/>
  <c r="W1317" i="3"/>
  <c r="U16" i="5" s="1"/>
  <c r="U33" i="5" s="1"/>
  <c r="V1317" i="3"/>
  <c r="T16" i="5" s="1"/>
  <c r="T33" i="5" s="1"/>
  <c r="U1317" i="3"/>
  <c r="S16" i="5" s="1"/>
  <c r="S33" i="5" s="1"/>
  <c r="T1317" i="3"/>
  <c r="R16" i="5" s="1"/>
  <c r="R33" i="5" s="1"/>
  <c r="S1317" i="3"/>
  <c r="Q16" i="5" s="1"/>
  <c r="Q33" i="5" s="1"/>
  <c r="R1317" i="3"/>
  <c r="P16" i="5" s="1"/>
  <c r="P33" i="5" s="1"/>
  <c r="Q1317" i="3"/>
  <c r="O16" i="5" s="1"/>
  <c r="O33" i="5" s="1"/>
  <c r="P1317" i="3"/>
  <c r="N16" i="5" s="1"/>
  <c r="N33" i="5" s="1"/>
  <c r="O1317" i="3"/>
  <c r="M16" i="5" s="1"/>
  <c r="M33" i="5" s="1"/>
  <c r="N1317" i="3"/>
  <c r="L16" i="5" s="1"/>
  <c r="L33" i="5" s="1"/>
  <c r="M1317" i="3"/>
  <c r="K16" i="5" s="1"/>
  <c r="K33" i="5" s="1"/>
  <c r="L1317" i="3"/>
  <c r="J16" i="5" s="1"/>
  <c r="J33" i="5" s="1"/>
  <c r="K1317" i="3"/>
  <c r="I16" i="5" s="1"/>
  <c r="I33" i="5" s="1"/>
  <c r="J1317" i="3"/>
  <c r="H16" i="5" s="1"/>
  <c r="H33" i="5" s="1"/>
  <c r="AO1316" i="3"/>
  <c r="AN1316" i="3"/>
  <c r="AM1316" i="3"/>
  <c r="AL1316" i="3"/>
  <c r="AK1316" i="3"/>
  <c r="AJ1316" i="3"/>
  <c r="AI1316" i="3"/>
  <c r="AH1316" i="3"/>
  <c r="AG1316" i="3"/>
  <c r="AF1316" i="3"/>
  <c r="AE1316" i="3"/>
  <c r="AD1316" i="3"/>
  <c r="AC1316" i="3"/>
  <c r="AB1316" i="3"/>
  <c r="AA1316" i="3"/>
  <c r="Z1316" i="3"/>
  <c r="Y1316" i="3"/>
  <c r="X1316" i="3"/>
  <c r="W1316" i="3"/>
  <c r="V1316" i="3"/>
  <c r="U1316" i="3"/>
  <c r="T1316" i="3"/>
  <c r="S1316" i="3"/>
  <c r="R1316" i="3"/>
  <c r="Q1316" i="3"/>
  <c r="P1316" i="3"/>
  <c r="O1316" i="3"/>
  <c r="N1316" i="3"/>
  <c r="M1316" i="3"/>
  <c r="L1316" i="3"/>
  <c r="K1316" i="3"/>
  <c r="J1316" i="3"/>
  <c r="AO1315" i="3"/>
  <c r="AN1315" i="3"/>
  <c r="AM1315" i="3"/>
  <c r="AL1315" i="3"/>
  <c r="AK1315" i="3"/>
  <c r="AJ1315" i="3"/>
  <c r="AI1315" i="3"/>
  <c r="AH1315" i="3"/>
  <c r="AG1315" i="3"/>
  <c r="AF1315" i="3"/>
  <c r="AE1315" i="3"/>
  <c r="AD1315" i="3"/>
  <c r="AC1315" i="3"/>
  <c r="AB1315" i="3"/>
  <c r="AA1315" i="3"/>
  <c r="Z1315" i="3"/>
  <c r="Y1315" i="3"/>
  <c r="X1315" i="3"/>
  <c r="W1315" i="3"/>
  <c r="V1315" i="3"/>
  <c r="U1315" i="3"/>
  <c r="T1315" i="3"/>
  <c r="S1315" i="3"/>
  <c r="R1315" i="3"/>
  <c r="Q1315" i="3"/>
  <c r="P1315" i="3"/>
  <c r="O1315" i="3"/>
  <c r="N1315" i="3"/>
  <c r="M1315" i="3"/>
  <c r="L1315" i="3"/>
  <c r="K1315" i="3"/>
  <c r="J1315" i="3"/>
  <c r="AO1314" i="3"/>
  <c r="AO1312" i="3" s="1"/>
  <c r="AN1314" i="3"/>
  <c r="AM1314" i="3"/>
  <c r="AM1312" i="3" s="1"/>
  <c r="AL1314" i="3"/>
  <c r="AK1314" i="3"/>
  <c r="AJ1314" i="3"/>
  <c r="AI1314" i="3"/>
  <c r="AH1314" i="3"/>
  <c r="AG1314" i="3"/>
  <c r="AF1314" i="3"/>
  <c r="AE1314" i="3"/>
  <c r="AD1314" i="3"/>
  <c r="AC1314" i="3"/>
  <c r="AB1314" i="3"/>
  <c r="AA1314" i="3"/>
  <c r="Y1314" i="3"/>
  <c r="X1314" i="3"/>
  <c r="W1314" i="3"/>
  <c r="V1314" i="3"/>
  <c r="U1314" i="3"/>
  <c r="T1314" i="3"/>
  <c r="S1314" i="3"/>
  <c r="R1314" i="3"/>
  <c r="Q1314" i="3"/>
  <c r="P1314" i="3"/>
  <c r="O1314" i="3"/>
  <c r="N1314" i="3"/>
  <c r="M1314" i="3"/>
  <c r="L1314" i="3"/>
  <c r="K1314" i="3"/>
  <c r="J1314" i="3"/>
  <c r="AO1313" i="3"/>
  <c r="AN1313" i="3"/>
  <c r="AN1312" i="3" s="1"/>
  <c r="AM1313" i="3"/>
  <c r="AL1313" i="3"/>
  <c r="AL1312" i="3" s="1"/>
  <c r="AK1313" i="3"/>
  <c r="AJ1313" i="3"/>
  <c r="AI1313" i="3"/>
  <c r="AH1313" i="3"/>
  <c r="AG1313" i="3"/>
  <c r="AF1313" i="3"/>
  <c r="AE1313" i="3"/>
  <c r="AD1313" i="3"/>
  <c r="AC1313" i="3"/>
  <c r="AB1313" i="3"/>
  <c r="AA1313" i="3"/>
  <c r="Z1313" i="3"/>
  <c r="Y1313" i="3"/>
  <c r="X1313" i="3"/>
  <c r="W1313" i="3"/>
  <c r="V1313" i="3"/>
  <c r="U1313" i="3"/>
  <c r="T1313" i="3"/>
  <c r="S1313" i="3"/>
  <c r="R1313" i="3"/>
  <c r="Q1313" i="3"/>
  <c r="P1313" i="3"/>
  <c r="O1313" i="3"/>
  <c r="N1313" i="3"/>
  <c r="M1313" i="3"/>
  <c r="L1313" i="3"/>
  <c r="K1313" i="3"/>
  <c r="J1313" i="3"/>
  <c r="I1317" i="3"/>
  <c r="G16" i="5" s="1"/>
  <c r="G33" i="5" s="1"/>
  <c r="I1316" i="3"/>
  <c r="I1315" i="3"/>
  <c r="I1314" i="3"/>
  <c r="I1313" i="3"/>
  <c r="AO1269" i="3"/>
  <c r="AN1269" i="3"/>
  <c r="AM1269" i="3"/>
  <c r="AL1269" i="3"/>
  <c r="AK1269" i="3"/>
  <c r="AJ1269" i="3"/>
  <c r="AI1269" i="3"/>
  <c r="AH1269" i="3"/>
  <c r="AG1269" i="3"/>
  <c r="AF1269" i="3"/>
  <c r="AE1269" i="3"/>
  <c r="AD1269" i="3"/>
  <c r="AC1269" i="3"/>
  <c r="AB1269" i="3"/>
  <c r="AA1269" i="3"/>
  <c r="Z1269" i="3"/>
  <c r="Y1269" i="3"/>
  <c r="X1269" i="3"/>
  <c r="W1269" i="3"/>
  <c r="V1269" i="3"/>
  <c r="U1269" i="3"/>
  <c r="AO1268" i="3"/>
  <c r="AO1702" i="4" s="1"/>
  <c r="AN1268" i="3"/>
  <c r="AN1702" i="4" s="1"/>
  <c r="AM1268" i="3"/>
  <c r="AM1702" i="4" s="1"/>
  <c r="AL1268" i="3"/>
  <c r="AL1702" i="4" s="1"/>
  <c r="AK1268" i="3"/>
  <c r="AK1702" i="4" s="1"/>
  <c r="AJ1268" i="3"/>
  <c r="AJ1702" i="4" s="1"/>
  <c r="AI1268" i="3"/>
  <c r="AI1702" i="4" s="1"/>
  <c r="AH1268" i="3"/>
  <c r="AH1702" i="4" s="1"/>
  <c r="AG1268" i="3"/>
  <c r="AG1702" i="4" s="1"/>
  <c r="AF1268" i="3"/>
  <c r="AF1702" i="4" s="1"/>
  <c r="AE1268" i="3"/>
  <c r="AE1702" i="4" s="1"/>
  <c r="AD1268" i="3"/>
  <c r="AD1702" i="4" s="1"/>
  <c r="AC1268" i="3"/>
  <c r="AC1702" i="4" s="1"/>
  <c r="AB1268" i="3"/>
  <c r="AB1702" i="4" s="1"/>
  <c r="AA1268" i="3"/>
  <c r="AA1702" i="4" s="1"/>
  <c r="Z1268" i="3"/>
  <c r="Z1702" i="4" s="1"/>
  <c r="Y1268" i="3"/>
  <c r="Y1702" i="4" s="1"/>
  <c r="X1268" i="3"/>
  <c r="X1702" i="4" s="1"/>
  <c r="W1268" i="3"/>
  <c r="W1702" i="4" s="1"/>
  <c r="V1268" i="3"/>
  <c r="V1702" i="4" s="1"/>
  <c r="U1268" i="3"/>
  <c r="U1702" i="4" s="1"/>
  <c r="AO1267" i="3"/>
  <c r="AN1267" i="3"/>
  <c r="AM1267" i="3"/>
  <c r="AL1267" i="3"/>
  <c r="AK1267" i="3"/>
  <c r="AJ1267" i="3"/>
  <c r="AI1267" i="3"/>
  <c r="AH1267" i="3"/>
  <c r="AG1267" i="3"/>
  <c r="AF1267" i="3"/>
  <c r="AE1267" i="3"/>
  <c r="AD1267" i="3"/>
  <c r="AC1267" i="3"/>
  <c r="AB1267" i="3"/>
  <c r="AA1267" i="3"/>
  <c r="Z1267" i="3"/>
  <c r="Y1267" i="3"/>
  <c r="X1267" i="3"/>
  <c r="W1267" i="3"/>
  <c r="V1267" i="3"/>
  <c r="U1267" i="3"/>
  <c r="AO1266" i="3"/>
  <c r="AO1701" i="4" s="1"/>
  <c r="AN1266" i="3"/>
  <c r="AN1701" i="4" s="1"/>
  <c r="AM1266" i="3"/>
  <c r="AM1701" i="4" s="1"/>
  <c r="AL1266" i="3"/>
  <c r="AL1701" i="4" s="1"/>
  <c r="AK1266" i="3"/>
  <c r="AK1701" i="4" s="1"/>
  <c r="AJ1266" i="3"/>
  <c r="AJ1701" i="4" s="1"/>
  <c r="AI1266" i="3"/>
  <c r="AI1701" i="4" s="1"/>
  <c r="AH1266" i="3"/>
  <c r="AH1701" i="4" s="1"/>
  <c r="AG1266" i="3"/>
  <c r="AG1701" i="4" s="1"/>
  <c r="AF1266" i="3"/>
  <c r="AF1701" i="4" s="1"/>
  <c r="AE1266" i="3"/>
  <c r="AE1701" i="4" s="1"/>
  <c r="AD1266" i="3"/>
  <c r="AD1701" i="4" s="1"/>
  <c r="AC1266" i="3"/>
  <c r="AC1701" i="4" s="1"/>
  <c r="AB1266" i="3"/>
  <c r="AB1701" i="4" s="1"/>
  <c r="AA1266" i="3"/>
  <c r="AA1701" i="4" s="1"/>
  <c r="Z1266" i="3"/>
  <c r="Z1701" i="4" s="1"/>
  <c r="Y1266" i="3"/>
  <c r="Y1701" i="4" s="1"/>
  <c r="X1266" i="3"/>
  <c r="X1701" i="4" s="1"/>
  <c r="W1266" i="3"/>
  <c r="W1701" i="4" s="1"/>
  <c r="V1266" i="3"/>
  <c r="V1701" i="4" s="1"/>
  <c r="U1266" i="3"/>
  <c r="U1701" i="4" s="1"/>
  <c r="AO1265" i="3"/>
  <c r="AO1700" i="4" s="1"/>
  <c r="AN1265" i="3"/>
  <c r="AN1700" i="4" s="1"/>
  <c r="AM1265" i="3"/>
  <c r="AM1700" i="4" s="1"/>
  <c r="AL1265" i="3"/>
  <c r="AL1700" i="4" s="1"/>
  <c r="AK1265" i="3"/>
  <c r="AK1700" i="4" s="1"/>
  <c r="AJ1265" i="3"/>
  <c r="AJ1700" i="4" s="1"/>
  <c r="AI1265" i="3"/>
  <c r="AI1700" i="4" s="1"/>
  <c r="AH1265" i="3"/>
  <c r="AH1700" i="4" s="1"/>
  <c r="AG1265" i="3"/>
  <c r="AG1700" i="4" s="1"/>
  <c r="AF1265" i="3"/>
  <c r="AF1700" i="4" s="1"/>
  <c r="AE1265" i="3"/>
  <c r="AE1700" i="4" s="1"/>
  <c r="AD1265" i="3"/>
  <c r="AD1700" i="4" s="1"/>
  <c r="AC1265" i="3"/>
  <c r="AC1700" i="4" s="1"/>
  <c r="AB1265" i="3"/>
  <c r="AB1700" i="4" s="1"/>
  <c r="AA1265" i="3"/>
  <c r="AA1700" i="4" s="1"/>
  <c r="Z1265" i="3"/>
  <c r="Z1700" i="4" s="1"/>
  <c r="Y1265" i="3"/>
  <c r="Y1700" i="4" s="1"/>
  <c r="X1265" i="3"/>
  <c r="X1700" i="4" s="1"/>
  <c r="W1265" i="3"/>
  <c r="W1700" i="4" s="1"/>
  <c r="V1265" i="3"/>
  <c r="V1700" i="4" s="1"/>
  <c r="U1265" i="3"/>
  <c r="U1700" i="4" s="1"/>
  <c r="AO1215" i="3"/>
  <c r="AN1215" i="3"/>
  <c r="AM1215" i="3"/>
  <c r="AL1215" i="3"/>
  <c r="AK1215" i="3"/>
  <c r="AJ1215" i="3"/>
  <c r="AI1215" i="3"/>
  <c r="AH1215" i="3"/>
  <c r="AG1215" i="3"/>
  <c r="AF1215" i="3"/>
  <c r="AE1215" i="3"/>
  <c r="AD1215" i="3"/>
  <c r="AC1215" i="3"/>
  <c r="AB1215" i="3"/>
  <c r="AO1214" i="3"/>
  <c r="AO1670" i="4" s="1"/>
  <c r="AN1214" i="3"/>
  <c r="AN1670" i="4" s="1"/>
  <c r="AM1214" i="3"/>
  <c r="AM1670" i="4" s="1"/>
  <c r="AL1214" i="3"/>
  <c r="AL1670" i="4" s="1"/>
  <c r="AK1214" i="3"/>
  <c r="AK1670" i="4" s="1"/>
  <c r="AJ1214" i="3"/>
  <c r="AJ1670" i="4" s="1"/>
  <c r="AI1214" i="3"/>
  <c r="AI1670" i="4" s="1"/>
  <c r="AH1214" i="3"/>
  <c r="AH1670" i="4" s="1"/>
  <c r="AG1214" i="3"/>
  <c r="AG1670" i="4" s="1"/>
  <c r="AF1214" i="3"/>
  <c r="AF1670" i="4" s="1"/>
  <c r="AE1214" i="3"/>
  <c r="AE1670" i="4" s="1"/>
  <c r="AD1214" i="3"/>
  <c r="AD1670" i="4" s="1"/>
  <c r="AC1214" i="3"/>
  <c r="AC1670" i="4" s="1"/>
  <c r="AB1214" i="3"/>
  <c r="AB1670" i="4" s="1"/>
  <c r="AA1214" i="3"/>
  <c r="AA1670" i="4" s="1"/>
  <c r="Z1214" i="3"/>
  <c r="Z1670" i="4" s="1"/>
  <c r="Y1214" i="3"/>
  <c r="Y1670" i="4" s="1"/>
  <c r="AO1213" i="3"/>
  <c r="AN1213" i="3"/>
  <c r="AM1213" i="3"/>
  <c r="AL1213" i="3"/>
  <c r="AK1213" i="3"/>
  <c r="AJ1213" i="3"/>
  <c r="AI1213" i="3"/>
  <c r="AH1213" i="3"/>
  <c r="AG1213" i="3"/>
  <c r="AF1213" i="3"/>
  <c r="AE1213" i="3"/>
  <c r="AD1213" i="3"/>
  <c r="AC1213" i="3"/>
  <c r="AB1213" i="3"/>
  <c r="AA1213" i="3"/>
  <c r="Z1213" i="3"/>
  <c r="Y1213" i="3"/>
  <c r="AO1212" i="3"/>
  <c r="AO1669" i="4" s="1"/>
  <c r="AN1212" i="3"/>
  <c r="AN1669" i="4" s="1"/>
  <c r="AM1212" i="3"/>
  <c r="AM1669" i="4" s="1"/>
  <c r="AL1212" i="3"/>
  <c r="AL1669" i="4" s="1"/>
  <c r="AK1212" i="3"/>
  <c r="AK1669" i="4" s="1"/>
  <c r="AJ1212" i="3"/>
  <c r="AJ1669" i="4" s="1"/>
  <c r="AI1212" i="3"/>
  <c r="AI1669" i="4" s="1"/>
  <c r="AH1212" i="3"/>
  <c r="AH1669" i="4" s="1"/>
  <c r="AG1212" i="3"/>
  <c r="AG1669" i="4" s="1"/>
  <c r="AF1212" i="3"/>
  <c r="AF1669" i="4" s="1"/>
  <c r="AE1212" i="3"/>
  <c r="AE1669" i="4" s="1"/>
  <c r="AD1212" i="3"/>
  <c r="AD1669" i="4" s="1"/>
  <c r="AC1212" i="3"/>
  <c r="AC1669" i="4" s="1"/>
  <c r="AB1212" i="3"/>
  <c r="AB1669" i="4" s="1"/>
  <c r="AA1212" i="3"/>
  <c r="AA1669" i="4" s="1"/>
  <c r="Z1212" i="3"/>
  <c r="Z1669" i="4" s="1"/>
  <c r="Y1212" i="3"/>
  <c r="Y1669" i="4" s="1"/>
  <c r="AO1211" i="3"/>
  <c r="AO1668" i="4" s="1"/>
  <c r="AN1211" i="3"/>
  <c r="AN1668" i="4" s="1"/>
  <c r="AM1211" i="3"/>
  <c r="AM1668" i="4" s="1"/>
  <c r="AL1211" i="3"/>
  <c r="AL1668" i="4" s="1"/>
  <c r="AK1211" i="3"/>
  <c r="AK1668" i="4" s="1"/>
  <c r="AJ1211" i="3"/>
  <c r="AJ1668" i="4" s="1"/>
  <c r="AI1211" i="3"/>
  <c r="AI1668" i="4" s="1"/>
  <c r="AH1211" i="3"/>
  <c r="AH1668" i="4" s="1"/>
  <c r="AG1211" i="3"/>
  <c r="AG1668" i="4" s="1"/>
  <c r="AF1211" i="3"/>
  <c r="AF1668" i="4" s="1"/>
  <c r="AE1211" i="3"/>
  <c r="AE1668" i="4" s="1"/>
  <c r="AD1211" i="3"/>
  <c r="AD1668" i="4" s="1"/>
  <c r="AC1211" i="3"/>
  <c r="AC1668" i="4" s="1"/>
  <c r="AB1211" i="3"/>
  <c r="AB1668" i="4" s="1"/>
  <c r="AA1211" i="3"/>
  <c r="AA1668" i="4" s="1"/>
  <c r="Z1211" i="3"/>
  <c r="Z1668" i="4" s="1"/>
  <c r="Y1211" i="3"/>
  <c r="Y1668" i="4" s="1"/>
  <c r="AO1209" i="3"/>
  <c r="AN1209" i="3"/>
  <c r="AM1209" i="3"/>
  <c r="AL1209" i="3"/>
  <c r="AK1209" i="3"/>
  <c r="AJ1209" i="3"/>
  <c r="AI1209" i="3"/>
  <c r="AH1209" i="3"/>
  <c r="V1209" i="3"/>
  <c r="K1209" i="3"/>
  <c r="J1209" i="3"/>
  <c r="AO1208" i="3"/>
  <c r="AO1638" i="4" s="1"/>
  <c r="AN1208" i="3"/>
  <c r="AN1638" i="4" s="1"/>
  <c r="AM1208" i="3"/>
  <c r="AM1638" i="4" s="1"/>
  <c r="AL1208" i="3"/>
  <c r="AL1638" i="4" s="1"/>
  <c r="AK1208" i="3"/>
  <c r="AK1638" i="4" s="1"/>
  <c r="AJ1208" i="3"/>
  <c r="AJ1638" i="4" s="1"/>
  <c r="AI1208" i="3"/>
  <c r="AI1638" i="4" s="1"/>
  <c r="AH1208" i="3"/>
  <c r="AH1638" i="4" s="1"/>
  <c r="AG1208" i="3"/>
  <c r="AG1638" i="4" s="1"/>
  <c r="AF1208" i="3"/>
  <c r="AF1638" i="4" s="1"/>
  <c r="AE1208" i="3"/>
  <c r="AE1638" i="4" s="1"/>
  <c r="AD1208" i="3"/>
  <c r="AD1638" i="4" s="1"/>
  <c r="AC1208" i="3"/>
  <c r="AC1638" i="4" s="1"/>
  <c r="AA1208" i="3"/>
  <c r="AA1638" i="4" s="1"/>
  <c r="Z1208" i="3"/>
  <c r="Z1638" i="4" s="1"/>
  <c r="Y1208" i="3"/>
  <c r="Y1638" i="4" s="1"/>
  <c r="X1208" i="3"/>
  <c r="X1638" i="4" s="1"/>
  <c r="W1208" i="3"/>
  <c r="W1638" i="4" s="1"/>
  <c r="V1208" i="3"/>
  <c r="V1638" i="4" s="1"/>
  <c r="U1208" i="3"/>
  <c r="U1638" i="4" s="1"/>
  <c r="T1208" i="3"/>
  <c r="T1638" i="4" s="1"/>
  <c r="S1208" i="3"/>
  <c r="S1638" i="4" s="1"/>
  <c r="R1208" i="3"/>
  <c r="R1638" i="4" s="1"/>
  <c r="Q1208" i="3"/>
  <c r="Q1638" i="4" s="1"/>
  <c r="P1208" i="3"/>
  <c r="P1638" i="4" s="1"/>
  <c r="O1208" i="3"/>
  <c r="O1638" i="4" s="1"/>
  <c r="N1208" i="3"/>
  <c r="N1638" i="4" s="1"/>
  <c r="M1208" i="3"/>
  <c r="M1638" i="4" s="1"/>
  <c r="L1208" i="3"/>
  <c r="L1638" i="4" s="1"/>
  <c r="K1208" i="3"/>
  <c r="K1638" i="4" s="1"/>
  <c r="J1208" i="3"/>
  <c r="J1638" i="4" s="1"/>
  <c r="AO1207" i="3"/>
  <c r="AN1207" i="3"/>
  <c r="AM1207" i="3"/>
  <c r="AL1207" i="3"/>
  <c r="AK1207" i="3"/>
  <c r="AJ1207" i="3"/>
  <c r="AI1207" i="3"/>
  <c r="AH1207" i="3"/>
  <c r="AG1207" i="3"/>
  <c r="AF1207" i="3"/>
  <c r="AE1207" i="3"/>
  <c r="AD1207" i="3"/>
  <c r="AC1207" i="3"/>
  <c r="AB1207" i="3"/>
  <c r="AA1207" i="3"/>
  <c r="Z1207" i="3"/>
  <c r="Y1207" i="3"/>
  <c r="X1207" i="3"/>
  <c r="W1207" i="3"/>
  <c r="V1207" i="3"/>
  <c r="U1207" i="3"/>
  <c r="T1207" i="3"/>
  <c r="S1207" i="3"/>
  <c r="R1207" i="3"/>
  <c r="Q1207" i="3"/>
  <c r="P1207" i="3"/>
  <c r="O1207" i="3"/>
  <c r="N1207" i="3"/>
  <c r="M1207" i="3"/>
  <c r="L1207" i="3"/>
  <c r="K1207" i="3"/>
  <c r="J1207" i="3"/>
  <c r="AO1206" i="3"/>
  <c r="AO1637" i="4" s="1"/>
  <c r="AN1206" i="3"/>
  <c r="AN1637" i="4" s="1"/>
  <c r="AM1206" i="3"/>
  <c r="AM1637" i="4" s="1"/>
  <c r="AL1206" i="3"/>
  <c r="AL1637" i="4" s="1"/>
  <c r="AK1206" i="3"/>
  <c r="AK1637" i="4" s="1"/>
  <c r="AJ1206" i="3"/>
  <c r="AJ1637" i="4" s="1"/>
  <c r="AI1206" i="3"/>
  <c r="AI1637" i="4" s="1"/>
  <c r="AH1206" i="3"/>
  <c r="AH1637" i="4" s="1"/>
  <c r="AG1206" i="3"/>
  <c r="AG1637" i="4" s="1"/>
  <c r="AF1206" i="3"/>
  <c r="AF1637" i="4" s="1"/>
  <c r="AE1206" i="3"/>
  <c r="AE1637" i="4" s="1"/>
  <c r="AD1206" i="3"/>
  <c r="AD1637" i="4" s="1"/>
  <c r="AC1206" i="3"/>
  <c r="AC1637" i="4" s="1"/>
  <c r="AB1206" i="3"/>
  <c r="AB1637" i="4" s="1"/>
  <c r="AA1206" i="3"/>
  <c r="AA1637" i="4" s="1"/>
  <c r="Z1206" i="3"/>
  <c r="Z1637" i="4" s="1"/>
  <c r="Y1206" i="3"/>
  <c r="Y1637" i="4" s="1"/>
  <c r="X1206" i="3"/>
  <c r="X1637" i="4" s="1"/>
  <c r="W1206" i="3"/>
  <c r="W1637" i="4" s="1"/>
  <c r="V1206" i="3"/>
  <c r="V1637" i="4" s="1"/>
  <c r="U1206" i="3"/>
  <c r="U1637" i="4" s="1"/>
  <c r="T1206" i="3"/>
  <c r="T1637" i="4" s="1"/>
  <c r="S1206" i="3"/>
  <c r="S1637" i="4" s="1"/>
  <c r="R1206" i="3"/>
  <c r="R1637" i="4" s="1"/>
  <c r="Q1206" i="3"/>
  <c r="Q1637" i="4" s="1"/>
  <c r="P1206" i="3"/>
  <c r="P1637" i="4" s="1"/>
  <c r="O1206" i="3"/>
  <c r="O1637" i="4" s="1"/>
  <c r="N1206" i="3"/>
  <c r="N1637" i="4" s="1"/>
  <c r="M1206" i="3"/>
  <c r="M1637" i="4" s="1"/>
  <c r="L1206" i="3"/>
  <c r="L1637" i="4" s="1"/>
  <c r="K1206" i="3"/>
  <c r="K1637" i="4" s="1"/>
  <c r="J1206" i="3"/>
  <c r="J1637" i="4" s="1"/>
  <c r="AO1205" i="3"/>
  <c r="AO1636" i="4" s="1"/>
  <c r="AN1205" i="3"/>
  <c r="AN1636" i="4" s="1"/>
  <c r="AM1205" i="3"/>
  <c r="AM1636" i="4" s="1"/>
  <c r="AL1205" i="3"/>
  <c r="AL1636" i="4" s="1"/>
  <c r="AK1205" i="3"/>
  <c r="AK1636" i="4" s="1"/>
  <c r="AJ1205" i="3"/>
  <c r="AJ1636" i="4" s="1"/>
  <c r="AI1205" i="3"/>
  <c r="AI1636" i="4" s="1"/>
  <c r="AH1205" i="3"/>
  <c r="AH1636" i="4" s="1"/>
  <c r="AG1205" i="3"/>
  <c r="AG1636" i="4" s="1"/>
  <c r="AF1205" i="3"/>
  <c r="AF1636" i="4" s="1"/>
  <c r="AE1205" i="3"/>
  <c r="AE1636" i="4" s="1"/>
  <c r="AD1205" i="3"/>
  <c r="AD1636" i="4" s="1"/>
  <c r="AC1205" i="3"/>
  <c r="AC1636" i="4" s="1"/>
  <c r="AB1205" i="3"/>
  <c r="AB1636" i="4" s="1"/>
  <c r="AA1205" i="3"/>
  <c r="AA1636" i="4" s="1"/>
  <c r="Z1205" i="3"/>
  <c r="Z1636" i="4" s="1"/>
  <c r="Y1205" i="3"/>
  <c r="Y1636" i="4" s="1"/>
  <c r="X1205" i="3"/>
  <c r="W1205" i="3"/>
  <c r="V1205" i="3"/>
  <c r="V1636" i="4" s="1"/>
  <c r="U1205" i="3"/>
  <c r="T1205" i="3"/>
  <c r="S1205" i="3"/>
  <c r="R1205" i="3"/>
  <c r="Q1205" i="3"/>
  <c r="P1205" i="3"/>
  <c r="O1205" i="3"/>
  <c r="N1205" i="3"/>
  <c r="M1205" i="3"/>
  <c r="L1205" i="3"/>
  <c r="K1205" i="3"/>
  <c r="J1205" i="3"/>
  <c r="AO1204" i="3"/>
  <c r="AN1204" i="3"/>
  <c r="AM1204" i="3"/>
  <c r="AL1204" i="3"/>
  <c r="AK1204" i="3"/>
  <c r="AJ1204" i="3"/>
  <c r="AI1204" i="3"/>
  <c r="AH1204" i="3"/>
  <c r="AG1204" i="3"/>
  <c r="AF1204" i="3"/>
  <c r="AE1204" i="3"/>
  <c r="AD1204" i="3"/>
  <c r="AC1204" i="3"/>
  <c r="AB1204" i="3"/>
  <c r="Z1204" i="3"/>
  <c r="Y1204" i="3"/>
  <c r="AO1203" i="3"/>
  <c r="AN1203" i="3"/>
  <c r="AM1203" i="3"/>
  <c r="AL1203" i="3"/>
  <c r="AK1203" i="3"/>
  <c r="AJ1203" i="3"/>
  <c r="AI1203" i="3"/>
  <c r="AH1203" i="3"/>
  <c r="AG1203" i="3"/>
  <c r="AF1203" i="3"/>
  <c r="AE1203" i="3"/>
  <c r="AD1203" i="3"/>
  <c r="AC1203" i="3"/>
  <c r="AB1203" i="3"/>
  <c r="AA1203" i="3"/>
  <c r="Z1203" i="3"/>
  <c r="Y1203" i="3"/>
  <c r="X1203" i="3"/>
  <c r="W1203" i="3"/>
  <c r="V1203" i="3"/>
  <c r="U1203" i="3"/>
  <c r="T1203" i="3"/>
  <c r="S1203" i="3"/>
  <c r="R1203" i="3"/>
  <c r="Q1203" i="3"/>
  <c r="P1203" i="3"/>
  <c r="O1203" i="3"/>
  <c r="N1203" i="3"/>
  <c r="M1203" i="3"/>
  <c r="L1203" i="3"/>
  <c r="K1203" i="3"/>
  <c r="J1203" i="3"/>
  <c r="AO1202" i="3"/>
  <c r="AO1606" i="4" s="1"/>
  <c r="AN1202" i="3"/>
  <c r="AN1606" i="4" s="1"/>
  <c r="AM1202" i="3"/>
  <c r="AM1606" i="4" s="1"/>
  <c r="AL1202" i="3"/>
  <c r="AL1606" i="4" s="1"/>
  <c r="AK1202" i="3"/>
  <c r="AK1606" i="4" s="1"/>
  <c r="AJ1202" i="3"/>
  <c r="AJ1606" i="4" s="1"/>
  <c r="AI1202" i="3"/>
  <c r="AI1606" i="4" s="1"/>
  <c r="AH1202" i="3"/>
  <c r="AH1606" i="4" s="1"/>
  <c r="AG1202" i="3"/>
  <c r="AG1606" i="4" s="1"/>
  <c r="AF1202" i="3"/>
  <c r="AF1606" i="4" s="1"/>
  <c r="AE1202" i="3"/>
  <c r="AE1606" i="4" s="1"/>
  <c r="AD1202" i="3"/>
  <c r="AD1606" i="4" s="1"/>
  <c r="AC1202" i="3"/>
  <c r="AC1606" i="4" s="1"/>
  <c r="AB1202" i="3"/>
  <c r="AB1606" i="4" s="1"/>
  <c r="AA1202" i="3"/>
  <c r="AA1606" i="4" s="1"/>
  <c r="Z1202" i="3"/>
  <c r="Z1606" i="4" s="1"/>
  <c r="Y1202" i="3"/>
  <c r="Y1606" i="4" s="1"/>
  <c r="X1202" i="3"/>
  <c r="X1606" i="4" s="1"/>
  <c r="W1202" i="3"/>
  <c r="W1606" i="4" s="1"/>
  <c r="V1202" i="3"/>
  <c r="V1606" i="4" s="1"/>
  <c r="U1202" i="3"/>
  <c r="U1606" i="4" s="1"/>
  <c r="T1202" i="3"/>
  <c r="T1606" i="4" s="1"/>
  <c r="S1202" i="3"/>
  <c r="S1606" i="4" s="1"/>
  <c r="R1202" i="3"/>
  <c r="R1606" i="4" s="1"/>
  <c r="Q1202" i="3"/>
  <c r="Q1606" i="4" s="1"/>
  <c r="P1202" i="3"/>
  <c r="P1606" i="4" s="1"/>
  <c r="O1202" i="3"/>
  <c r="O1606" i="4" s="1"/>
  <c r="N1202" i="3"/>
  <c r="N1606" i="4" s="1"/>
  <c r="M1202" i="3"/>
  <c r="M1606" i="4" s="1"/>
  <c r="L1202" i="3"/>
  <c r="L1606" i="4" s="1"/>
  <c r="K1202" i="3"/>
  <c r="K1606" i="4" s="1"/>
  <c r="J1202" i="3"/>
  <c r="J1606" i="4" s="1"/>
  <c r="AO1201" i="3"/>
  <c r="AN1201" i="3"/>
  <c r="AM1201" i="3"/>
  <c r="AL1201" i="3"/>
  <c r="AK1201" i="3"/>
  <c r="AJ1201" i="3"/>
  <c r="AI1201" i="3"/>
  <c r="AH1201" i="3"/>
  <c r="AG1201" i="3"/>
  <c r="AF1201" i="3"/>
  <c r="AE1201" i="3"/>
  <c r="AD1201" i="3"/>
  <c r="AC1201" i="3"/>
  <c r="AB1201" i="3"/>
  <c r="AA1201" i="3"/>
  <c r="Z1201" i="3"/>
  <c r="Y1201" i="3"/>
  <c r="X1201" i="3"/>
  <c r="W1201" i="3"/>
  <c r="V1201" i="3"/>
  <c r="U1201" i="3"/>
  <c r="T1201" i="3"/>
  <c r="S1201" i="3"/>
  <c r="R1201" i="3"/>
  <c r="Q1201" i="3"/>
  <c r="P1201" i="3"/>
  <c r="O1201" i="3"/>
  <c r="N1201" i="3"/>
  <c r="M1201" i="3"/>
  <c r="L1201" i="3"/>
  <c r="K1201" i="3"/>
  <c r="J1201" i="3"/>
  <c r="AO1200" i="3"/>
  <c r="AO1605" i="4" s="1"/>
  <c r="AN1200" i="3"/>
  <c r="AN1605" i="4" s="1"/>
  <c r="AM1200" i="3"/>
  <c r="AM1605" i="4" s="1"/>
  <c r="AL1200" i="3"/>
  <c r="AL1605" i="4" s="1"/>
  <c r="AK1200" i="3"/>
  <c r="AK1605" i="4" s="1"/>
  <c r="AJ1200" i="3"/>
  <c r="AJ1605" i="4" s="1"/>
  <c r="AI1200" i="3"/>
  <c r="AI1605" i="4" s="1"/>
  <c r="AH1200" i="3"/>
  <c r="AH1605" i="4" s="1"/>
  <c r="AG1200" i="3"/>
  <c r="AG1605" i="4" s="1"/>
  <c r="AF1200" i="3"/>
  <c r="AF1605" i="4" s="1"/>
  <c r="AE1200" i="3"/>
  <c r="AE1605" i="4" s="1"/>
  <c r="AD1200" i="3"/>
  <c r="AD1605" i="4" s="1"/>
  <c r="AC1200" i="3"/>
  <c r="AC1605" i="4" s="1"/>
  <c r="AB1200" i="3"/>
  <c r="AB1605" i="4" s="1"/>
  <c r="AA1200" i="3"/>
  <c r="AA1605" i="4" s="1"/>
  <c r="Z1200" i="3"/>
  <c r="Z1605" i="4" s="1"/>
  <c r="Y1200" i="3"/>
  <c r="Y1605" i="4" s="1"/>
  <c r="X1200" i="3"/>
  <c r="X1605" i="4" s="1"/>
  <c r="W1200" i="3"/>
  <c r="W1605" i="4" s="1"/>
  <c r="V1200" i="3"/>
  <c r="V1605" i="4" s="1"/>
  <c r="U1200" i="3"/>
  <c r="U1605" i="4" s="1"/>
  <c r="T1200" i="3"/>
  <c r="T1605" i="4" s="1"/>
  <c r="S1200" i="3"/>
  <c r="S1605" i="4" s="1"/>
  <c r="R1200" i="3"/>
  <c r="R1605" i="4" s="1"/>
  <c r="Q1200" i="3"/>
  <c r="Q1605" i="4" s="1"/>
  <c r="P1200" i="3"/>
  <c r="P1605" i="4" s="1"/>
  <c r="O1200" i="3"/>
  <c r="O1605" i="4" s="1"/>
  <c r="N1200" i="3"/>
  <c r="N1605" i="4" s="1"/>
  <c r="M1200" i="3"/>
  <c r="M1605" i="4" s="1"/>
  <c r="L1200" i="3"/>
  <c r="L1605" i="4" s="1"/>
  <c r="K1200" i="3"/>
  <c r="K1605" i="4" s="1"/>
  <c r="J1200" i="3"/>
  <c r="J1605" i="4" s="1"/>
  <c r="AO1199" i="3"/>
  <c r="AO1604" i="4" s="1"/>
  <c r="AN1199" i="3"/>
  <c r="AN1604" i="4" s="1"/>
  <c r="AM1199" i="3"/>
  <c r="AM1604" i="4" s="1"/>
  <c r="AL1199" i="3"/>
  <c r="AL1604" i="4" s="1"/>
  <c r="AK1199" i="3"/>
  <c r="AK1604" i="4" s="1"/>
  <c r="AJ1199" i="3"/>
  <c r="AJ1604" i="4" s="1"/>
  <c r="AI1199" i="3"/>
  <c r="AI1604" i="4" s="1"/>
  <c r="AH1199" i="3"/>
  <c r="AH1604" i="4" s="1"/>
  <c r="AG1199" i="3"/>
  <c r="AG1604" i="4" s="1"/>
  <c r="AF1199" i="3"/>
  <c r="AF1604" i="4" s="1"/>
  <c r="AE1199" i="3"/>
  <c r="AE1604" i="4" s="1"/>
  <c r="AD1199" i="3"/>
  <c r="AD1604" i="4" s="1"/>
  <c r="AC1199" i="3"/>
  <c r="AC1604" i="4" s="1"/>
  <c r="AB1199" i="3"/>
  <c r="AB1604" i="4" s="1"/>
  <c r="AA1199" i="3"/>
  <c r="AA1604" i="4" s="1"/>
  <c r="Z1199" i="3"/>
  <c r="Z1604" i="4" s="1"/>
  <c r="Y1199" i="3"/>
  <c r="Y1604" i="4" s="1"/>
  <c r="X1199" i="3"/>
  <c r="X1604" i="4" s="1"/>
  <c r="W1199" i="3"/>
  <c r="W1604" i="4" s="1"/>
  <c r="V1199" i="3"/>
  <c r="V1604" i="4" s="1"/>
  <c r="U1199" i="3"/>
  <c r="U1604" i="4" s="1"/>
  <c r="T1199" i="3"/>
  <c r="T1604" i="4" s="1"/>
  <c r="S1199" i="3"/>
  <c r="S1604" i="4" s="1"/>
  <c r="R1199" i="3"/>
  <c r="R1604" i="4" s="1"/>
  <c r="Q1199" i="3"/>
  <c r="Q1604" i="4" s="1"/>
  <c r="P1199" i="3"/>
  <c r="P1604" i="4" s="1"/>
  <c r="O1199" i="3"/>
  <c r="O1604" i="4" s="1"/>
  <c r="N1199" i="3"/>
  <c r="N1604" i="4" s="1"/>
  <c r="M1199" i="3"/>
  <c r="M1604" i="4" s="1"/>
  <c r="L1199" i="3"/>
  <c r="L1604" i="4" s="1"/>
  <c r="K1199" i="3"/>
  <c r="K1604" i="4" s="1"/>
  <c r="J1199" i="3"/>
  <c r="J1604" i="4" s="1"/>
  <c r="AO1198" i="3"/>
  <c r="AN1198" i="3"/>
  <c r="AM1198" i="3"/>
  <c r="AL1198" i="3"/>
  <c r="AK1198" i="3"/>
  <c r="AJ1198" i="3"/>
  <c r="AI1198" i="3"/>
  <c r="AH1198" i="3"/>
  <c r="AG1198" i="3"/>
  <c r="AF1198" i="3"/>
  <c r="AE1198" i="3"/>
  <c r="AD1198" i="3"/>
  <c r="AC1198" i="3"/>
  <c r="AB1198" i="3"/>
  <c r="AA1198" i="3"/>
  <c r="Z1198" i="3"/>
  <c r="Y1198" i="3"/>
  <c r="X1198" i="3"/>
  <c r="W1198" i="3"/>
  <c r="V1198" i="3"/>
  <c r="U1198" i="3"/>
  <c r="T1198" i="3"/>
  <c r="S1198" i="3"/>
  <c r="R1198" i="3"/>
  <c r="Q1198" i="3"/>
  <c r="P1198" i="3"/>
  <c r="O1198" i="3"/>
  <c r="N1198" i="3"/>
  <c r="M1198" i="3"/>
  <c r="L1198" i="3"/>
  <c r="K1198" i="3"/>
  <c r="J1198" i="3"/>
  <c r="AO1191" i="3"/>
  <c r="AN1191" i="3"/>
  <c r="AM1191" i="3"/>
  <c r="AL1191" i="3"/>
  <c r="AK1191" i="3"/>
  <c r="AJ1191" i="3"/>
  <c r="AI1191" i="3"/>
  <c r="AH1191" i="3"/>
  <c r="AG1191" i="3"/>
  <c r="AF1191" i="3"/>
  <c r="AE1191" i="3"/>
  <c r="AD1191" i="3"/>
  <c r="AC1191" i="3"/>
  <c r="AB1191" i="3"/>
  <c r="AA1191" i="3"/>
  <c r="Z1191" i="3"/>
  <c r="Y1191" i="3"/>
  <c r="X1191" i="3"/>
  <c r="W1191" i="3"/>
  <c r="V1191" i="3"/>
  <c r="U1191" i="3"/>
  <c r="T1191" i="3"/>
  <c r="S1191" i="3"/>
  <c r="M1191" i="3"/>
  <c r="K1191" i="3"/>
  <c r="AO1190" i="3"/>
  <c r="AO1574" i="4" s="1"/>
  <c r="AN1190" i="3"/>
  <c r="AN1574" i="4" s="1"/>
  <c r="AM1190" i="3"/>
  <c r="AM1574" i="4" s="1"/>
  <c r="AL1190" i="3"/>
  <c r="AL1574" i="4" s="1"/>
  <c r="AK1190" i="3"/>
  <c r="AK1574" i="4" s="1"/>
  <c r="AJ1190" i="3"/>
  <c r="AJ1574" i="4" s="1"/>
  <c r="AI1190" i="3"/>
  <c r="AI1574" i="4" s="1"/>
  <c r="AH1190" i="3"/>
  <c r="AH1574" i="4" s="1"/>
  <c r="AG1190" i="3"/>
  <c r="AG1574" i="4" s="1"/>
  <c r="AF1190" i="3"/>
  <c r="AF1574" i="4" s="1"/>
  <c r="AE1190" i="3"/>
  <c r="AE1574" i="4" s="1"/>
  <c r="AD1190" i="3"/>
  <c r="AD1574" i="4" s="1"/>
  <c r="AC1190" i="3"/>
  <c r="AC1574" i="4" s="1"/>
  <c r="AB1190" i="3"/>
  <c r="AB1574" i="4" s="1"/>
  <c r="AA1190" i="3"/>
  <c r="AA1574" i="4" s="1"/>
  <c r="Z1190" i="3"/>
  <c r="Z1574" i="4" s="1"/>
  <c r="Y1190" i="3"/>
  <c r="Y1574" i="4" s="1"/>
  <c r="X1190" i="3"/>
  <c r="X1574" i="4" s="1"/>
  <c r="W1190" i="3"/>
  <c r="W1574" i="4" s="1"/>
  <c r="V1190" i="3"/>
  <c r="V1574" i="4" s="1"/>
  <c r="U1190" i="3"/>
  <c r="U1574" i="4" s="1"/>
  <c r="T1190" i="3"/>
  <c r="T1574" i="4" s="1"/>
  <c r="S1190" i="3"/>
  <c r="S1574" i="4" s="1"/>
  <c r="R1190" i="3"/>
  <c r="R1574" i="4" s="1"/>
  <c r="Q1190" i="3"/>
  <c r="Q1574" i="4" s="1"/>
  <c r="P1190" i="3"/>
  <c r="P1574" i="4" s="1"/>
  <c r="O1190" i="3"/>
  <c r="O1574" i="4" s="1"/>
  <c r="N1190" i="3"/>
  <c r="N1574" i="4" s="1"/>
  <c r="M1190" i="3"/>
  <c r="M1574" i="4" s="1"/>
  <c r="L1190" i="3"/>
  <c r="L1574" i="4" s="1"/>
  <c r="K1190" i="3"/>
  <c r="K1574" i="4" s="1"/>
  <c r="J1190" i="3"/>
  <c r="J1574" i="4" s="1"/>
  <c r="AO1189" i="3"/>
  <c r="AN1189" i="3"/>
  <c r="AM1189" i="3"/>
  <c r="AL1189" i="3"/>
  <c r="AK1189" i="3"/>
  <c r="AJ1189" i="3"/>
  <c r="AI1189" i="3"/>
  <c r="AH1189" i="3"/>
  <c r="AG1189" i="3"/>
  <c r="AF1189" i="3"/>
  <c r="AE1189" i="3"/>
  <c r="AD1189" i="3"/>
  <c r="AC1189" i="3"/>
  <c r="AB1189" i="3"/>
  <c r="AA1189" i="3"/>
  <c r="Z1189" i="3"/>
  <c r="Y1189" i="3"/>
  <c r="X1189" i="3"/>
  <c r="W1189" i="3"/>
  <c r="V1189" i="3"/>
  <c r="U1189" i="3"/>
  <c r="T1189" i="3"/>
  <c r="S1189" i="3"/>
  <c r="R1189" i="3"/>
  <c r="Q1189" i="3"/>
  <c r="P1189" i="3"/>
  <c r="O1189" i="3"/>
  <c r="N1189" i="3"/>
  <c r="M1189" i="3"/>
  <c r="L1189" i="3"/>
  <c r="K1189" i="3"/>
  <c r="J1189" i="3"/>
  <c r="AO1188" i="3"/>
  <c r="AO1573" i="4" s="1"/>
  <c r="AN1188" i="3"/>
  <c r="AN1573" i="4" s="1"/>
  <c r="AM1188" i="3"/>
  <c r="AM1573" i="4" s="1"/>
  <c r="AL1188" i="3"/>
  <c r="AL1573" i="4" s="1"/>
  <c r="AK1188" i="3"/>
  <c r="AK1573" i="4" s="1"/>
  <c r="AJ1188" i="3"/>
  <c r="AJ1573" i="4" s="1"/>
  <c r="AI1188" i="3"/>
  <c r="AI1573" i="4" s="1"/>
  <c r="AH1188" i="3"/>
  <c r="AH1573" i="4" s="1"/>
  <c r="AG1188" i="3"/>
  <c r="AG1573" i="4" s="1"/>
  <c r="AF1188" i="3"/>
  <c r="AF1573" i="4" s="1"/>
  <c r="AE1188" i="3"/>
  <c r="AE1573" i="4" s="1"/>
  <c r="AD1188" i="3"/>
  <c r="AD1573" i="4" s="1"/>
  <c r="AC1188" i="3"/>
  <c r="AC1573" i="4" s="1"/>
  <c r="AB1188" i="3"/>
  <c r="AB1573" i="4" s="1"/>
  <c r="AA1188" i="3"/>
  <c r="AA1573" i="4" s="1"/>
  <c r="Z1188" i="3"/>
  <c r="Z1573" i="4" s="1"/>
  <c r="Y1188" i="3"/>
  <c r="Y1573" i="4" s="1"/>
  <c r="X1188" i="3"/>
  <c r="X1573" i="4" s="1"/>
  <c r="W1188" i="3"/>
  <c r="W1573" i="4" s="1"/>
  <c r="V1188" i="3"/>
  <c r="V1573" i="4" s="1"/>
  <c r="U1188" i="3"/>
  <c r="U1573" i="4" s="1"/>
  <c r="T1188" i="3"/>
  <c r="T1573" i="4" s="1"/>
  <c r="S1188" i="3"/>
  <c r="S1573" i="4" s="1"/>
  <c r="R1188" i="3"/>
  <c r="R1573" i="4" s="1"/>
  <c r="Q1188" i="3"/>
  <c r="Q1573" i="4" s="1"/>
  <c r="P1188" i="3"/>
  <c r="P1573" i="4" s="1"/>
  <c r="O1188" i="3"/>
  <c r="O1573" i="4" s="1"/>
  <c r="N1188" i="3"/>
  <c r="N1573" i="4" s="1"/>
  <c r="M1188" i="3"/>
  <c r="M1573" i="4" s="1"/>
  <c r="L1188" i="3"/>
  <c r="L1573" i="4" s="1"/>
  <c r="K1188" i="3"/>
  <c r="K1573" i="4" s="1"/>
  <c r="J1188" i="3"/>
  <c r="J1573" i="4" s="1"/>
  <c r="AO1187" i="3"/>
  <c r="AO1572" i="4" s="1"/>
  <c r="AN1187" i="3"/>
  <c r="AN1572" i="4" s="1"/>
  <c r="AM1187" i="3"/>
  <c r="AM1572" i="4" s="1"/>
  <c r="AL1187" i="3"/>
  <c r="AL1572" i="4" s="1"/>
  <c r="AK1187" i="3"/>
  <c r="AK1572" i="4" s="1"/>
  <c r="AJ1187" i="3"/>
  <c r="AJ1572" i="4" s="1"/>
  <c r="AI1187" i="3"/>
  <c r="AI1572" i="4" s="1"/>
  <c r="AH1187" i="3"/>
  <c r="AH1572" i="4" s="1"/>
  <c r="AG1187" i="3"/>
  <c r="AG1572" i="4" s="1"/>
  <c r="AF1187" i="3"/>
  <c r="AF1572" i="4" s="1"/>
  <c r="AE1187" i="3"/>
  <c r="AE1572" i="4" s="1"/>
  <c r="AD1187" i="3"/>
  <c r="AD1572" i="4" s="1"/>
  <c r="AC1187" i="3"/>
  <c r="AC1572" i="4" s="1"/>
  <c r="AB1187" i="3"/>
  <c r="AB1572" i="4" s="1"/>
  <c r="AA1187" i="3"/>
  <c r="AA1572" i="4" s="1"/>
  <c r="Z1187" i="3"/>
  <c r="Z1572" i="4" s="1"/>
  <c r="Y1187" i="3"/>
  <c r="Y1572" i="4" s="1"/>
  <c r="X1187" i="3"/>
  <c r="X1572" i="4" s="1"/>
  <c r="W1187" i="3"/>
  <c r="W1572" i="4" s="1"/>
  <c r="V1187" i="3"/>
  <c r="V1572" i="4" s="1"/>
  <c r="U1187" i="3"/>
  <c r="U1572" i="4" s="1"/>
  <c r="T1187" i="3"/>
  <c r="T1572" i="4" s="1"/>
  <c r="S1187" i="3"/>
  <c r="S1572" i="4" s="1"/>
  <c r="R1187" i="3"/>
  <c r="R1572" i="4" s="1"/>
  <c r="Q1187" i="3"/>
  <c r="Q1572" i="4" s="1"/>
  <c r="P1187" i="3"/>
  <c r="P1572" i="4" s="1"/>
  <c r="O1187" i="3"/>
  <c r="O1572" i="4" s="1"/>
  <c r="N1187" i="3"/>
  <c r="N1572" i="4" s="1"/>
  <c r="M1187" i="3"/>
  <c r="M1572" i="4" s="1"/>
  <c r="L1187" i="3"/>
  <c r="L1572" i="4" s="1"/>
  <c r="K1187" i="3"/>
  <c r="K1572" i="4" s="1"/>
  <c r="J1187" i="3"/>
  <c r="J1572" i="4" s="1"/>
  <c r="AO1186" i="3"/>
  <c r="AN1186" i="3"/>
  <c r="AM1186" i="3"/>
  <c r="AL1186" i="3"/>
  <c r="AK1186" i="3"/>
  <c r="AJ1186" i="3"/>
  <c r="AI1186" i="3"/>
  <c r="AH1186" i="3"/>
  <c r="AG1186" i="3"/>
  <c r="AF1186" i="3"/>
  <c r="AE1186" i="3"/>
  <c r="AD1186" i="3"/>
  <c r="AC1186" i="3"/>
  <c r="AB1186" i="3"/>
  <c r="AA1186" i="3"/>
  <c r="Z1186" i="3"/>
  <c r="Y1186" i="3"/>
  <c r="X1186" i="3"/>
  <c r="W1186" i="3"/>
  <c r="V1186" i="3"/>
  <c r="U1186" i="3"/>
  <c r="T1186" i="3"/>
  <c r="S1186" i="3"/>
  <c r="R1186" i="3"/>
  <c r="Q1186" i="3"/>
  <c r="P1186" i="3"/>
  <c r="O1186" i="3"/>
  <c r="N1186" i="3"/>
  <c r="M1186" i="3"/>
  <c r="L1186" i="3"/>
  <c r="K1186" i="3"/>
  <c r="J1186" i="3"/>
  <c r="AO1185" i="3"/>
  <c r="AM15" i="5" s="1"/>
  <c r="AM32" i="5" s="1"/>
  <c r="AN1185" i="3"/>
  <c r="AL15" i="5" s="1"/>
  <c r="AL32" i="5" s="1"/>
  <c r="AM1185" i="3"/>
  <c r="AK15" i="5" s="1"/>
  <c r="AK32" i="5" s="1"/>
  <c r="AL1185" i="3"/>
  <c r="AJ15" i="5" s="1"/>
  <c r="AJ32" i="5" s="1"/>
  <c r="AK1185" i="3"/>
  <c r="AI15" i="5" s="1"/>
  <c r="AI32" i="5" s="1"/>
  <c r="AJ1185" i="3"/>
  <c r="AH15" i="5" s="1"/>
  <c r="AH32" i="5" s="1"/>
  <c r="AI1185" i="3"/>
  <c r="AG15" i="5" s="1"/>
  <c r="AG32" i="5" s="1"/>
  <c r="AH1185" i="3"/>
  <c r="AF15" i="5" s="1"/>
  <c r="AF32" i="5" s="1"/>
  <c r="AG1185" i="3"/>
  <c r="AE15" i="5" s="1"/>
  <c r="AE32" i="5" s="1"/>
  <c r="AF1185" i="3"/>
  <c r="AD15" i="5" s="1"/>
  <c r="AD32" i="5" s="1"/>
  <c r="AE1185" i="3"/>
  <c r="AC15" i="5" s="1"/>
  <c r="AC32" i="5" s="1"/>
  <c r="AD1185" i="3"/>
  <c r="AB15" i="5" s="1"/>
  <c r="AB32" i="5" s="1"/>
  <c r="AC1185" i="3"/>
  <c r="AA15" i="5" s="1"/>
  <c r="AA32" i="5" s="1"/>
  <c r="AB1185" i="3"/>
  <c r="Z15" i="5" s="1"/>
  <c r="Z32" i="5" s="1"/>
  <c r="AA1185" i="3"/>
  <c r="Y15" i="5" s="1"/>
  <c r="Y32" i="5" s="1"/>
  <c r="Z1185" i="3"/>
  <c r="X15" i="5" s="1"/>
  <c r="X32" i="5" s="1"/>
  <c r="Y1185" i="3"/>
  <c r="W15" i="5" s="1"/>
  <c r="W32" i="5" s="1"/>
  <c r="X1185" i="3"/>
  <c r="V15" i="5" s="1"/>
  <c r="V32" i="5" s="1"/>
  <c r="W1185" i="3"/>
  <c r="U15" i="5" s="1"/>
  <c r="U32" i="5" s="1"/>
  <c r="V1185" i="3"/>
  <c r="T15" i="5" s="1"/>
  <c r="T32" i="5" s="1"/>
  <c r="U1185" i="3"/>
  <c r="S15" i="5" s="1"/>
  <c r="S32" i="5" s="1"/>
  <c r="S1185" i="3"/>
  <c r="Q15" i="5" s="1"/>
  <c r="Q32" i="5" s="1"/>
  <c r="P1185" i="3"/>
  <c r="N15" i="5" s="1"/>
  <c r="N32" i="5" s="1"/>
  <c r="AO1184" i="3"/>
  <c r="AO1542" i="4" s="1"/>
  <c r="AN1184" i="3"/>
  <c r="AN1542" i="4" s="1"/>
  <c r="AM1184" i="3"/>
  <c r="AM1542" i="4" s="1"/>
  <c r="AL1184" i="3"/>
  <c r="AL1542" i="4" s="1"/>
  <c r="AK1184" i="3"/>
  <c r="AK1542" i="4" s="1"/>
  <c r="AJ1184" i="3"/>
  <c r="AJ1542" i="4" s="1"/>
  <c r="AI1184" i="3"/>
  <c r="AI1542" i="4" s="1"/>
  <c r="AH1184" i="3"/>
  <c r="AH1542" i="4" s="1"/>
  <c r="AG1184" i="3"/>
  <c r="AG1542" i="4" s="1"/>
  <c r="AF1184" i="3"/>
  <c r="AF1542" i="4" s="1"/>
  <c r="AE1184" i="3"/>
  <c r="AE1542" i="4" s="1"/>
  <c r="AD1184" i="3"/>
  <c r="AD1542" i="4" s="1"/>
  <c r="AC1184" i="3"/>
  <c r="AC1542" i="4" s="1"/>
  <c r="AB1184" i="3"/>
  <c r="AB1542" i="4" s="1"/>
  <c r="AA1184" i="3"/>
  <c r="AA1542" i="4" s="1"/>
  <c r="Z1184" i="3"/>
  <c r="Z1542" i="4" s="1"/>
  <c r="Y1184" i="3"/>
  <c r="Y1542" i="4" s="1"/>
  <c r="X1184" i="3"/>
  <c r="X1542" i="4" s="1"/>
  <c r="W1184" i="3"/>
  <c r="W1542" i="4" s="1"/>
  <c r="V1184" i="3"/>
  <c r="V1542" i="4" s="1"/>
  <c r="U1184" i="3"/>
  <c r="U1542" i="4" s="1"/>
  <c r="T1184" i="3"/>
  <c r="T1542" i="4" s="1"/>
  <c r="S1184" i="3"/>
  <c r="S1542" i="4" s="1"/>
  <c r="R1184" i="3"/>
  <c r="R1542" i="4" s="1"/>
  <c r="Q1184" i="3"/>
  <c r="Q1542" i="4" s="1"/>
  <c r="P1184" i="3"/>
  <c r="P1542" i="4" s="1"/>
  <c r="O1184" i="3"/>
  <c r="O1542" i="4" s="1"/>
  <c r="N1184" i="3"/>
  <c r="N1542" i="4" s="1"/>
  <c r="M1184" i="3"/>
  <c r="M1542" i="4" s="1"/>
  <c r="L1184" i="3"/>
  <c r="L1542" i="4" s="1"/>
  <c r="K1184" i="3"/>
  <c r="K1542" i="4" s="1"/>
  <c r="J1184" i="3"/>
  <c r="J1542" i="4" s="1"/>
  <c r="AO1183" i="3"/>
  <c r="AN1183" i="3"/>
  <c r="AM1183" i="3"/>
  <c r="AL1183" i="3"/>
  <c r="AK1183" i="3"/>
  <c r="AJ1183" i="3"/>
  <c r="AI1183" i="3"/>
  <c r="AH1183" i="3"/>
  <c r="AG1183" i="3"/>
  <c r="AF1183" i="3"/>
  <c r="AE1183" i="3"/>
  <c r="AD1183" i="3"/>
  <c r="AC1183" i="3"/>
  <c r="AB1183" i="3"/>
  <c r="AA1183" i="3"/>
  <c r="Z1183" i="3"/>
  <c r="Y1183" i="3"/>
  <c r="X1183" i="3"/>
  <c r="W1183" i="3"/>
  <c r="V1183" i="3"/>
  <c r="U1183" i="3"/>
  <c r="T1183" i="3"/>
  <c r="S1183" i="3"/>
  <c r="R1183" i="3"/>
  <c r="Q1183" i="3"/>
  <c r="P1183" i="3"/>
  <c r="O1183" i="3"/>
  <c r="N1183" i="3"/>
  <c r="M1183" i="3"/>
  <c r="L1183" i="3"/>
  <c r="K1183" i="3"/>
  <c r="J1183" i="3"/>
  <c r="AO1182" i="3"/>
  <c r="AO1541" i="4" s="1"/>
  <c r="AN1182" i="3"/>
  <c r="AN1541" i="4" s="1"/>
  <c r="AM1182" i="3"/>
  <c r="AM1541" i="4" s="1"/>
  <c r="AL1182" i="3"/>
  <c r="AL1541" i="4" s="1"/>
  <c r="AK1182" i="3"/>
  <c r="AK1541" i="4" s="1"/>
  <c r="AJ1182" i="3"/>
  <c r="AJ1541" i="4" s="1"/>
  <c r="AI1182" i="3"/>
  <c r="AI1541" i="4" s="1"/>
  <c r="AH1182" i="3"/>
  <c r="AH1541" i="4" s="1"/>
  <c r="AG1182" i="3"/>
  <c r="AG1541" i="4" s="1"/>
  <c r="AF1182" i="3"/>
  <c r="AF1541" i="4" s="1"/>
  <c r="AE1182" i="3"/>
  <c r="AE1541" i="4" s="1"/>
  <c r="AD1182" i="3"/>
  <c r="AD1541" i="4" s="1"/>
  <c r="AC1182" i="3"/>
  <c r="AC1541" i="4" s="1"/>
  <c r="AB1182" i="3"/>
  <c r="AB1541" i="4" s="1"/>
  <c r="AA1182" i="3"/>
  <c r="AA1541" i="4" s="1"/>
  <c r="Z1182" i="3"/>
  <c r="Z1541" i="4" s="1"/>
  <c r="Y1182" i="3"/>
  <c r="Y1541" i="4" s="1"/>
  <c r="X1182" i="3"/>
  <c r="X1541" i="4" s="1"/>
  <c r="W1182" i="3"/>
  <c r="W1541" i="4" s="1"/>
  <c r="V1182" i="3"/>
  <c r="V1541" i="4" s="1"/>
  <c r="U1182" i="3"/>
  <c r="U1541" i="4" s="1"/>
  <c r="T1182" i="3"/>
  <c r="T1541" i="4" s="1"/>
  <c r="S1182" i="3"/>
  <c r="S1541" i="4" s="1"/>
  <c r="R1182" i="3"/>
  <c r="R1541" i="4" s="1"/>
  <c r="Q1182" i="3"/>
  <c r="Q1541" i="4" s="1"/>
  <c r="P1182" i="3"/>
  <c r="P1541" i="4" s="1"/>
  <c r="O1182" i="3"/>
  <c r="O1541" i="4" s="1"/>
  <c r="N1182" i="3"/>
  <c r="N1541" i="4" s="1"/>
  <c r="M1182" i="3"/>
  <c r="M1541" i="4" s="1"/>
  <c r="L1182" i="3"/>
  <c r="L1541" i="4" s="1"/>
  <c r="K1182" i="3"/>
  <c r="K1541" i="4" s="1"/>
  <c r="J1182" i="3"/>
  <c r="J1541" i="4" s="1"/>
  <c r="AO1181" i="3"/>
  <c r="AO1540" i="4" s="1"/>
  <c r="AN1181" i="3"/>
  <c r="AN1540" i="4" s="1"/>
  <c r="AM1181" i="3"/>
  <c r="AM1540" i="4" s="1"/>
  <c r="AL1181" i="3"/>
  <c r="AL1540" i="4" s="1"/>
  <c r="AK1181" i="3"/>
  <c r="AK1540" i="4" s="1"/>
  <c r="AJ1181" i="3"/>
  <c r="AJ1540" i="4" s="1"/>
  <c r="AI1181" i="3"/>
  <c r="AI1540" i="4" s="1"/>
  <c r="AH1181" i="3"/>
  <c r="AH1540" i="4" s="1"/>
  <c r="AG1181" i="3"/>
  <c r="AF1181" i="3"/>
  <c r="AE1181" i="3"/>
  <c r="AD1181" i="3"/>
  <c r="AC1181" i="3"/>
  <c r="AB1181" i="3"/>
  <c r="AA1181" i="3"/>
  <c r="Z1181" i="3"/>
  <c r="Y1181" i="3"/>
  <c r="X1181" i="3"/>
  <c r="W1181" i="3"/>
  <c r="V1181" i="3"/>
  <c r="U1181" i="3"/>
  <c r="T1181" i="3"/>
  <c r="S1181" i="3"/>
  <c r="R1181" i="3"/>
  <c r="Q1181" i="3"/>
  <c r="P1181" i="3"/>
  <c r="O1181" i="3"/>
  <c r="N1181" i="3"/>
  <c r="M1181" i="3"/>
  <c r="L1181" i="3"/>
  <c r="K1181" i="3"/>
  <c r="J1181" i="3"/>
  <c r="AO1180" i="3"/>
  <c r="AN1180" i="3"/>
  <c r="AM1180" i="3"/>
  <c r="AL1180" i="3"/>
  <c r="AK1180" i="3"/>
  <c r="AJ1180" i="3"/>
  <c r="AI1180" i="3"/>
  <c r="AH1180" i="3"/>
  <c r="I1209" i="3"/>
  <c r="I1208" i="3"/>
  <c r="I1638" i="4" s="1"/>
  <c r="I1207" i="3"/>
  <c r="I1206" i="3"/>
  <c r="I1637" i="4" s="1"/>
  <c r="I1205" i="3"/>
  <c r="I1636" i="4" s="1"/>
  <c r="I1202" i="3"/>
  <c r="I1606" i="4" s="1"/>
  <c r="I1201" i="3"/>
  <c r="I1200" i="3"/>
  <c r="I1605" i="4" s="1"/>
  <c r="I1199" i="3"/>
  <c r="I1604" i="4" s="1"/>
  <c r="I1190" i="3"/>
  <c r="I1574" i="4" s="1"/>
  <c r="I1189" i="3"/>
  <c r="I1188" i="3"/>
  <c r="I1573" i="4" s="1"/>
  <c r="I1187" i="3"/>
  <c r="I1572" i="4" s="1"/>
  <c r="I1184" i="3"/>
  <c r="I1542" i="4" s="1"/>
  <c r="I1183" i="3"/>
  <c r="I1182" i="3"/>
  <c r="I1541" i="4" s="1"/>
  <c r="I1181" i="3"/>
  <c r="I1540" i="4" s="1"/>
  <c r="AO1095" i="3"/>
  <c r="AN1095" i="3"/>
  <c r="AM1095" i="3"/>
  <c r="AL1095" i="3"/>
  <c r="AK1095" i="3"/>
  <c r="AJ1095" i="3"/>
  <c r="AI1095" i="3"/>
  <c r="AH1095" i="3"/>
  <c r="AG1095" i="3"/>
  <c r="AF1095" i="3"/>
  <c r="AE1095" i="3"/>
  <c r="AD1095" i="3"/>
  <c r="AC1095" i="3"/>
  <c r="AB1095" i="3"/>
  <c r="AA1095" i="3"/>
  <c r="Z1095" i="3"/>
  <c r="Y1095" i="3"/>
  <c r="X1095" i="3"/>
  <c r="W1095" i="3"/>
  <c r="P1095" i="3"/>
  <c r="M1095" i="3"/>
  <c r="L1095" i="3"/>
  <c r="K1095" i="3"/>
  <c r="J1095" i="3"/>
  <c r="AO1094" i="3"/>
  <c r="AO1414" i="4" s="1"/>
  <c r="AN1094" i="3"/>
  <c r="AN1414" i="4" s="1"/>
  <c r="AM1094" i="3"/>
  <c r="AM1414" i="4" s="1"/>
  <c r="AL1094" i="3"/>
  <c r="AL1414" i="4" s="1"/>
  <c r="AK1094" i="3"/>
  <c r="AK1414" i="4" s="1"/>
  <c r="AJ1094" i="3"/>
  <c r="AJ1414" i="4" s="1"/>
  <c r="AI1094" i="3"/>
  <c r="AI1414" i="4" s="1"/>
  <c r="AH1094" i="3"/>
  <c r="AH1414" i="4" s="1"/>
  <c r="AG1094" i="3"/>
  <c r="AG1414" i="4" s="1"/>
  <c r="AF1094" i="3"/>
  <c r="AF1414" i="4" s="1"/>
  <c r="AE1094" i="3"/>
  <c r="AE1414" i="4" s="1"/>
  <c r="AD1094" i="3"/>
  <c r="AD1414" i="4" s="1"/>
  <c r="AC1094" i="3"/>
  <c r="AC1414" i="4" s="1"/>
  <c r="AB1094" i="3"/>
  <c r="AB1414" i="4" s="1"/>
  <c r="AA1094" i="3"/>
  <c r="AA1414" i="4" s="1"/>
  <c r="Z1094" i="3"/>
  <c r="Z1414" i="4" s="1"/>
  <c r="Y1094" i="3"/>
  <c r="Y1414" i="4" s="1"/>
  <c r="X1094" i="3"/>
  <c r="X1414" i="4" s="1"/>
  <c r="W1094" i="3"/>
  <c r="W1414" i="4" s="1"/>
  <c r="V1094" i="3"/>
  <c r="V1414" i="4" s="1"/>
  <c r="U1094" i="3"/>
  <c r="U1414" i="4" s="1"/>
  <c r="T1094" i="3"/>
  <c r="T1414" i="4" s="1"/>
  <c r="S1094" i="3"/>
  <c r="S1414" i="4" s="1"/>
  <c r="R1094" i="3"/>
  <c r="R1414" i="4" s="1"/>
  <c r="Q1094" i="3"/>
  <c r="Q1414" i="4" s="1"/>
  <c r="P1094" i="3"/>
  <c r="P1414" i="4" s="1"/>
  <c r="O1094" i="3"/>
  <c r="O1414" i="4" s="1"/>
  <c r="N1094" i="3"/>
  <c r="N1414" i="4" s="1"/>
  <c r="M1094" i="3"/>
  <c r="M1414" i="4" s="1"/>
  <c r="L1094" i="3"/>
  <c r="L1414" i="4" s="1"/>
  <c r="K1094" i="3"/>
  <c r="K1414" i="4" s="1"/>
  <c r="J1094" i="3"/>
  <c r="J1414" i="4" s="1"/>
  <c r="AO1093" i="3"/>
  <c r="AN1093" i="3"/>
  <c r="AM1093" i="3"/>
  <c r="AL1093" i="3"/>
  <c r="AK1093" i="3"/>
  <c r="AJ1093" i="3"/>
  <c r="AI1093" i="3"/>
  <c r="AH1093" i="3"/>
  <c r="AG1093" i="3"/>
  <c r="AF1093" i="3"/>
  <c r="AE1093" i="3"/>
  <c r="AD1093" i="3"/>
  <c r="AC1093" i="3"/>
  <c r="AB1093" i="3"/>
  <c r="AA1093" i="3"/>
  <c r="Z1093" i="3"/>
  <c r="Y1093" i="3"/>
  <c r="X1093" i="3"/>
  <c r="W1093" i="3"/>
  <c r="V1093" i="3"/>
  <c r="U1093" i="3"/>
  <c r="T1093" i="3"/>
  <c r="S1093" i="3"/>
  <c r="R1093" i="3"/>
  <c r="Q1093" i="3"/>
  <c r="P1093" i="3"/>
  <c r="O1093" i="3"/>
  <c r="N1093" i="3"/>
  <c r="M1093" i="3"/>
  <c r="L1093" i="3"/>
  <c r="K1093" i="3"/>
  <c r="J1093" i="3"/>
  <c r="AO1092" i="3"/>
  <c r="AO1413" i="4" s="1"/>
  <c r="AN1092" i="3"/>
  <c r="AN1413" i="4" s="1"/>
  <c r="AM1092" i="3"/>
  <c r="AM1413" i="4" s="1"/>
  <c r="AL1092" i="3"/>
  <c r="AL1413" i="4" s="1"/>
  <c r="AK1092" i="3"/>
  <c r="AK1413" i="4" s="1"/>
  <c r="AJ1092" i="3"/>
  <c r="AJ1413" i="4" s="1"/>
  <c r="AI1092" i="3"/>
  <c r="AI1413" i="4" s="1"/>
  <c r="AH1092" i="3"/>
  <c r="AH1413" i="4" s="1"/>
  <c r="AG1092" i="3"/>
  <c r="AG1413" i="4" s="1"/>
  <c r="AF1092" i="3"/>
  <c r="AF1413" i="4" s="1"/>
  <c r="AE1092" i="3"/>
  <c r="AE1413" i="4" s="1"/>
  <c r="AD1092" i="3"/>
  <c r="AD1413" i="4" s="1"/>
  <c r="AC1092" i="3"/>
  <c r="AC1413" i="4" s="1"/>
  <c r="AB1092" i="3"/>
  <c r="AB1413" i="4" s="1"/>
  <c r="AA1092" i="3"/>
  <c r="AA1413" i="4" s="1"/>
  <c r="Z1092" i="3"/>
  <c r="Z1413" i="4" s="1"/>
  <c r="Y1092" i="3"/>
  <c r="Y1413" i="4" s="1"/>
  <c r="X1092" i="3"/>
  <c r="X1413" i="4" s="1"/>
  <c r="W1092" i="3"/>
  <c r="W1413" i="4" s="1"/>
  <c r="V1092" i="3"/>
  <c r="V1413" i="4" s="1"/>
  <c r="U1092" i="3"/>
  <c r="U1413" i="4" s="1"/>
  <c r="T1092" i="3"/>
  <c r="T1413" i="4" s="1"/>
  <c r="S1092" i="3"/>
  <c r="S1413" i="4" s="1"/>
  <c r="R1092" i="3"/>
  <c r="R1413" i="4" s="1"/>
  <c r="Q1092" i="3"/>
  <c r="Q1413" i="4" s="1"/>
  <c r="P1092" i="3"/>
  <c r="P1413" i="4" s="1"/>
  <c r="O1092" i="3"/>
  <c r="O1413" i="4" s="1"/>
  <c r="N1092" i="3"/>
  <c r="N1413" i="4" s="1"/>
  <c r="M1092" i="3"/>
  <c r="M1413" i="4" s="1"/>
  <c r="L1092" i="3"/>
  <c r="L1413" i="4" s="1"/>
  <c r="K1092" i="3"/>
  <c r="K1413" i="4" s="1"/>
  <c r="J1092" i="3"/>
  <c r="J1413" i="4" s="1"/>
  <c r="AO1091" i="3"/>
  <c r="AO1412" i="4" s="1"/>
  <c r="AN1091" i="3"/>
  <c r="AN1412" i="4" s="1"/>
  <c r="AM1091" i="3"/>
  <c r="AM1412" i="4" s="1"/>
  <c r="AL1091" i="3"/>
  <c r="AL1412" i="4" s="1"/>
  <c r="AK1091" i="3"/>
  <c r="AJ1091" i="3"/>
  <c r="AI1091" i="3"/>
  <c r="AH1091" i="3"/>
  <c r="AG1091" i="3"/>
  <c r="AF1091" i="3"/>
  <c r="AE1091" i="3"/>
  <c r="AE1412" i="4" s="1"/>
  <c r="AD1091" i="3"/>
  <c r="AC1091" i="3"/>
  <c r="AB1091" i="3"/>
  <c r="AA1091" i="3"/>
  <c r="Z1091" i="3"/>
  <c r="Y1091" i="3"/>
  <c r="X1091" i="3"/>
  <c r="W1091" i="3"/>
  <c r="V1091" i="3"/>
  <c r="U1091" i="3"/>
  <c r="T1091" i="3"/>
  <c r="S1091" i="3"/>
  <c r="R1091" i="3"/>
  <c r="Q1091" i="3"/>
  <c r="P1091" i="3"/>
  <c r="O1091" i="3"/>
  <c r="N1091" i="3"/>
  <c r="M1091" i="3"/>
  <c r="L1091" i="3"/>
  <c r="K1091" i="3"/>
  <c r="J1091" i="3"/>
  <c r="AO1090" i="3"/>
  <c r="AN1090" i="3"/>
  <c r="AM1090" i="3"/>
  <c r="AL1090" i="3"/>
  <c r="H1094" i="3"/>
  <c r="H1414" i="4" s="1"/>
  <c r="H1093" i="3"/>
  <c r="H1092" i="3"/>
  <c r="H1413" i="4" s="1"/>
  <c r="H1091" i="3"/>
  <c r="H1412" i="4" s="1"/>
  <c r="I1095" i="3"/>
  <c r="I1094" i="3"/>
  <c r="I1414" i="4" s="1"/>
  <c r="I1093" i="3"/>
  <c r="I1092" i="3"/>
  <c r="I1413" i="4" s="1"/>
  <c r="I1091" i="3"/>
  <c r="I1412" i="4" s="1"/>
  <c r="AO945" i="3"/>
  <c r="AM12" i="5" s="1"/>
  <c r="AM29" i="5" s="1"/>
  <c r="AN945" i="3"/>
  <c r="AL12" i="5" s="1"/>
  <c r="AL29" i="5" s="1"/>
  <c r="AM945" i="3"/>
  <c r="AK12" i="5" s="1"/>
  <c r="AK29" i="5" s="1"/>
  <c r="AL945" i="3"/>
  <c r="AJ12" i="5" s="1"/>
  <c r="AJ29" i="5" s="1"/>
  <c r="AK945" i="3"/>
  <c r="AI12" i="5" s="1"/>
  <c r="AI29" i="5" s="1"/>
  <c r="AJ945" i="3"/>
  <c r="AH12" i="5" s="1"/>
  <c r="AH29" i="5" s="1"/>
  <c r="AI945" i="3"/>
  <c r="AG12" i="5" s="1"/>
  <c r="AG29" i="5" s="1"/>
  <c r="AH945" i="3"/>
  <c r="AF12" i="5" s="1"/>
  <c r="AF29" i="5" s="1"/>
  <c r="AG945" i="3"/>
  <c r="AE12" i="5" s="1"/>
  <c r="AE29" i="5" s="1"/>
  <c r="AF945" i="3"/>
  <c r="AD12" i="5" s="1"/>
  <c r="AD29" i="5" s="1"/>
  <c r="AE945" i="3"/>
  <c r="AC12" i="5" s="1"/>
  <c r="AC29" i="5" s="1"/>
  <c r="AD945" i="3"/>
  <c r="AB12" i="5" s="1"/>
  <c r="AB29" i="5" s="1"/>
  <c r="AC945" i="3"/>
  <c r="AA12" i="5" s="1"/>
  <c r="AA29" i="5" s="1"/>
  <c r="AB945" i="3"/>
  <c r="Z12" i="5" s="1"/>
  <c r="Z29" i="5" s="1"/>
  <c r="AA945" i="3"/>
  <c r="Y12" i="5" s="1"/>
  <c r="Y29" i="5" s="1"/>
  <c r="Z945" i="3"/>
  <c r="X12" i="5" s="1"/>
  <c r="X29" i="5" s="1"/>
  <c r="Y945" i="3"/>
  <c r="W12" i="5" s="1"/>
  <c r="W29" i="5" s="1"/>
  <c r="X945" i="3"/>
  <c r="V12" i="5" s="1"/>
  <c r="V29" i="5" s="1"/>
  <c r="W945" i="3"/>
  <c r="U12" i="5" s="1"/>
  <c r="U29" i="5" s="1"/>
  <c r="V945" i="3"/>
  <c r="T12" i="5" s="1"/>
  <c r="T29" i="5" s="1"/>
  <c r="U945" i="3"/>
  <c r="S12" i="5" s="1"/>
  <c r="S29" i="5" s="1"/>
  <c r="T945" i="3"/>
  <c r="R12" i="5" s="1"/>
  <c r="R29" i="5" s="1"/>
  <c r="S945" i="3"/>
  <c r="Q12" i="5" s="1"/>
  <c r="Q29" i="5" s="1"/>
  <c r="R945" i="3"/>
  <c r="P12" i="5" s="1"/>
  <c r="P29" i="5" s="1"/>
  <c r="Q945" i="3"/>
  <c r="O12" i="5" s="1"/>
  <c r="O29" i="5" s="1"/>
  <c r="P945" i="3"/>
  <c r="N12" i="5" s="1"/>
  <c r="N29" i="5" s="1"/>
  <c r="O945" i="3"/>
  <c r="M12" i="5" s="1"/>
  <c r="M29" i="5" s="1"/>
  <c r="N945" i="3"/>
  <c r="L12" i="5" s="1"/>
  <c r="L29" i="5" s="1"/>
  <c r="M945" i="3"/>
  <c r="K12" i="5" s="1"/>
  <c r="K29" i="5" s="1"/>
  <c r="L945" i="3"/>
  <c r="J12" i="5" s="1"/>
  <c r="J29" i="5" s="1"/>
  <c r="K945" i="3"/>
  <c r="I12" i="5" s="1"/>
  <c r="I29" i="5" s="1"/>
  <c r="AO944" i="3"/>
  <c r="AO1286" i="4" s="1"/>
  <c r="AN944" i="3"/>
  <c r="AN1286" i="4" s="1"/>
  <c r="AM944" i="3"/>
  <c r="AM1286" i="4" s="1"/>
  <c r="AL944" i="3"/>
  <c r="AL1286" i="4" s="1"/>
  <c r="AK944" i="3"/>
  <c r="AK1286" i="4" s="1"/>
  <c r="AJ944" i="3"/>
  <c r="AJ1286" i="4" s="1"/>
  <c r="AI944" i="3"/>
  <c r="AI1286" i="4" s="1"/>
  <c r="AH944" i="3"/>
  <c r="AH1286" i="4" s="1"/>
  <c r="AG944" i="3"/>
  <c r="AG1286" i="4" s="1"/>
  <c r="AF944" i="3"/>
  <c r="AF1286" i="4" s="1"/>
  <c r="AE944" i="3"/>
  <c r="AE1286" i="4" s="1"/>
  <c r="AD944" i="3"/>
  <c r="AD1286" i="4" s="1"/>
  <c r="AC944" i="3"/>
  <c r="AC1286" i="4" s="1"/>
  <c r="AB944" i="3"/>
  <c r="AB1286" i="4" s="1"/>
  <c r="AA944" i="3"/>
  <c r="AA1286" i="4" s="1"/>
  <c r="Z944" i="3"/>
  <c r="Z1286" i="4" s="1"/>
  <c r="Y944" i="3"/>
  <c r="Y1286" i="4" s="1"/>
  <c r="X944" i="3"/>
  <c r="X1286" i="4" s="1"/>
  <c r="W944" i="3"/>
  <c r="W1286" i="4" s="1"/>
  <c r="V944" i="3"/>
  <c r="V1286" i="4" s="1"/>
  <c r="U944" i="3"/>
  <c r="U1286" i="4" s="1"/>
  <c r="T944" i="3"/>
  <c r="T1286" i="4" s="1"/>
  <c r="S944" i="3"/>
  <c r="S1286" i="4" s="1"/>
  <c r="R944" i="3"/>
  <c r="R1286" i="4" s="1"/>
  <c r="Q944" i="3"/>
  <c r="Q1286" i="4" s="1"/>
  <c r="P944" i="3"/>
  <c r="P1286" i="4" s="1"/>
  <c r="O944" i="3"/>
  <c r="O1286" i="4" s="1"/>
  <c r="N944" i="3"/>
  <c r="N1286" i="4" s="1"/>
  <c r="M944" i="3"/>
  <c r="M1286" i="4" s="1"/>
  <c r="L944" i="3"/>
  <c r="L1286" i="4" s="1"/>
  <c r="K944" i="3"/>
  <c r="K1286" i="4" s="1"/>
  <c r="J944" i="3"/>
  <c r="J1286" i="4" s="1"/>
  <c r="AO943" i="3"/>
  <c r="AN943" i="3"/>
  <c r="AM943" i="3"/>
  <c r="AL943" i="3"/>
  <c r="AK943" i="3"/>
  <c r="AJ943" i="3"/>
  <c r="AI943" i="3"/>
  <c r="AH943" i="3"/>
  <c r="AG943" i="3"/>
  <c r="AF943" i="3"/>
  <c r="AE943" i="3"/>
  <c r="AD943" i="3"/>
  <c r="AC943" i="3"/>
  <c r="AB943" i="3"/>
  <c r="AA943" i="3"/>
  <c r="Z943" i="3"/>
  <c r="Y943" i="3"/>
  <c r="X943" i="3"/>
  <c r="W943" i="3"/>
  <c r="V943" i="3"/>
  <c r="U943" i="3"/>
  <c r="T943" i="3"/>
  <c r="S943" i="3"/>
  <c r="R943" i="3"/>
  <c r="Q943" i="3"/>
  <c r="P943" i="3"/>
  <c r="O943" i="3"/>
  <c r="N943" i="3"/>
  <c r="M943" i="3"/>
  <c r="L943" i="3"/>
  <c r="K943" i="3"/>
  <c r="J943" i="3"/>
  <c r="AO942" i="3"/>
  <c r="AO1285" i="4" s="1"/>
  <c r="AN942" i="3"/>
  <c r="AN1285" i="4" s="1"/>
  <c r="AM942" i="3"/>
  <c r="AM1285" i="4" s="1"/>
  <c r="AL942" i="3"/>
  <c r="AL1285" i="4" s="1"/>
  <c r="AK942" i="3"/>
  <c r="AK1285" i="4" s="1"/>
  <c r="AJ942" i="3"/>
  <c r="AJ1285" i="4" s="1"/>
  <c r="AI942" i="3"/>
  <c r="AI1285" i="4" s="1"/>
  <c r="AH942" i="3"/>
  <c r="AH1285" i="4" s="1"/>
  <c r="AG942" i="3"/>
  <c r="AG1285" i="4" s="1"/>
  <c r="AF942" i="3"/>
  <c r="AF1285" i="4" s="1"/>
  <c r="AE942" i="3"/>
  <c r="AE1285" i="4" s="1"/>
  <c r="AD942" i="3"/>
  <c r="AD1285" i="4" s="1"/>
  <c r="AC942" i="3"/>
  <c r="AC1285" i="4" s="1"/>
  <c r="AB942" i="3"/>
  <c r="AB1285" i="4" s="1"/>
  <c r="AA942" i="3"/>
  <c r="AA1285" i="4" s="1"/>
  <c r="Z942" i="3"/>
  <c r="Z1285" i="4" s="1"/>
  <c r="Y942" i="3"/>
  <c r="Y1285" i="4" s="1"/>
  <c r="X942" i="3"/>
  <c r="X1285" i="4" s="1"/>
  <c r="W942" i="3"/>
  <c r="W1285" i="4" s="1"/>
  <c r="V942" i="3"/>
  <c r="V1285" i="4" s="1"/>
  <c r="U942" i="3"/>
  <c r="U1285" i="4" s="1"/>
  <c r="T942" i="3"/>
  <c r="T1285" i="4" s="1"/>
  <c r="S942" i="3"/>
  <c r="S1285" i="4" s="1"/>
  <c r="R942" i="3"/>
  <c r="R1285" i="4" s="1"/>
  <c r="Q942" i="3"/>
  <c r="Q1285" i="4" s="1"/>
  <c r="P942" i="3"/>
  <c r="P1285" i="4" s="1"/>
  <c r="O942" i="3"/>
  <c r="O1285" i="4" s="1"/>
  <c r="N942" i="3"/>
  <c r="N1285" i="4" s="1"/>
  <c r="M942" i="3"/>
  <c r="M1285" i="4" s="1"/>
  <c r="L942" i="3"/>
  <c r="L1285" i="4" s="1"/>
  <c r="K942" i="3"/>
  <c r="K1285" i="4" s="1"/>
  <c r="J942" i="3"/>
  <c r="J1285" i="4" s="1"/>
  <c r="AO941" i="3"/>
  <c r="AO1284" i="4" s="1"/>
  <c r="AN941" i="3"/>
  <c r="AN1284" i="4" s="1"/>
  <c r="AM941" i="3"/>
  <c r="AL941" i="3"/>
  <c r="AL1284" i="4" s="1"/>
  <c r="AK941" i="3"/>
  <c r="AJ941" i="3"/>
  <c r="AJ1284" i="4" s="1"/>
  <c r="AI941" i="3"/>
  <c r="AH941" i="3"/>
  <c r="AH1284" i="4" s="1"/>
  <c r="AG941" i="3"/>
  <c r="AF941" i="3"/>
  <c r="AE941" i="3"/>
  <c r="AD941" i="3"/>
  <c r="AD1284" i="4" s="1"/>
  <c r="AC941" i="3"/>
  <c r="AB941" i="3"/>
  <c r="AA941" i="3"/>
  <c r="Z941" i="3"/>
  <c r="Z1284" i="4" s="1"/>
  <c r="Y941" i="3"/>
  <c r="X941" i="3"/>
  <c r="W941" i="3"/>
  <c r="V941" i="3"/>
  <c r="V1284" i="4" s="1"/>
  <c r="U941" i="3"/>
  <c r="T941" i="3"/>
  <c r="S941" i="3"/>
  <c r="R941" i="3"/>
  <c r="R1284" i="4" s="1"/>
  <c r="Q941" i="3"/>
  <c r="P941" i="3"/>
  <c r="O941" i="3"/>
  <c r="N941" i="3"/>
  <c r="N1284" i="4" s="1"/>
  <c r="M941" i="3"/>
  <c r="L941" i="3"/>
  <c r="K941" i="3"/>
  <c r="AN940" i="3"/>
  <c r="H944" i="3"/>
  <c r="H1286" i="4" s="1"/>
  <c r="H943" i="3"/>
  <c r="H942" i="3"/>
  <c r="H1285" i="4" s="1"/>
  <c r="H941" i="3"/>
  <c r="H1284" i="4" s="1"/>
  <c r="I944" i="3"/>
  <c r="I1286" i="4" s="1"/>
  <c r="I943" i="3"/>
  <c r="I942" i="3"/>
  <c r="I1285" i="4" s="1"/>
  <c r="I941" i="3"/>
  <c r="I1284" i="4" s="1"/>
  <c r="AO1059" i="3"/>
  <c r="AN1059" i="3"/>
  <c r="AM1059" i="3"/>
  <c r="AL1059" i="3"/>
  <c r="AK1059" i="3"/>
  <c r="AJ1059" i="3"/>
  <c r="AI1059" i="3"/>
  <c r="AH1059" i="3"/>
  <c r="AG1059" i="3"/>
  <c r="AF1059" i="3"/>
  <c r="AE1059" i="3"/>
  <c r="AD1059" i="3"/>
  <c r="AC1059" i="3"/>
  <c r="AB1059" i="3"/>
  <c r="AA1059" i="3"/>
  <c r="AO1058" i="3"/>
  <c r="AO1481" i="4" s="1"/>
  <c r="AN1058" i="3"/>
  <c r="AN1481" i="4" s="1"/>
  <c r="AM1058" i="3"/>
  <c r="AM1481" i="4" s="1"/>
  <c r="AL1058" i="3"/>
  <c r="AL1481" i="4" s="1"/>
  <c r="AK1058" i="3"/>
  <c r="AK1481" i="4" s="1"/>
  <c r="AJ1058" i="3"/>
  <c r="AJ1481" i="4" s="1"/>
  <c r="AI1058" i="3"/>
  <c r="AI1481" i="4" s="1"/>
  <c r="AH1058" i="3"/>
  <c r="AH1481" i="4" s="1"/>
  <c r="AG1058" i="3"/>
  <c r="AG1481" i="4" s="1"/>
  <c r="AF1058" i="3"/>
  <c r="AF1481" i="4" s="1"/>
  <c r="AE1058" i="3"/>
  <c r="AE1481" i="4" s="1"/>
  <c r="AD1058" i="3"/>
  <c r="AD1481" i="4" s="1"/>
  <c r="AC1058" i="3"/>
  <c r="AC1481" i="4" s="1"/>
  <c r="AB1058" i="3"/>
  <c r="AB1481" i="4" s="1"/>
  <c r="AA1058" i="3"/>
  <c r="AA1481" i="4" s="1"/>
  <c r="Z1058" i="3"/>
  <c r="Z1481" i="4" s="1"/>
  <c r="AO1057" i="3"/>
  <c r="AN1057" i="3"/>
  <c r="AM1057" i="3"/>
  <c r="AL1057" i="3"/>
  <c r="AK1057" i="3"/>
  <c r="AJ1057" i="3"/>
  <c r="AI1057" i="3"/>
  <c r="AH1057" i="3"/>
  <c r="AG1057" i="3"/>
  <c r="AF1057" i="3"/>
  <c r="AE1057" i="3"/>
  <c r="AD1057" i="3"/>
  <c r="AC1057" i="3"/>
  <c r="AB1057" i="3"/>
  <c r="AA1057" i="3"/>
  <c r="Z1057" i="3"/>
  <c r="AO1056" i="3"/>
  <c r="AO1480" i="4" s="1"/>
  <c r="AN1056" i="3"/>
  <c r="AN1480" i="4" s="1"/>
  <c r="AM1056" i="3"/>
  <c r="AM1480" i="4" s="1"/>
  <c r="AL1056" i="3"/>
  <c r="AL1480" i="4" s="1"/>
  <c r="AK1056" i="3"/>
  <c r="AK1480" i="4" s="1"/>
  <c r="AJ1056" i="3"/>
  <c r="AJ1480" i="4" s="1"/>
  <c r="AI1056" i="3"/>
  <c r="AI1480" i="4" s="1"/>
  <c r="AH1056" i="3"/>
  <c r="AH1480" i="4" s="1"/>
  <c r="AG1056" i="3"/>
  <c r="AG1480" i="4" s="1"/>
  <c r="AF1056" i="3"/>
  <c r="AF1480" i="4" s="1"/>
  <c r="AE1056" i="3"/>
  <c r="AE1480" i="4" s="1"/>
  <c r="AD1056" i="3"/>
  <c r="AD1480" i="4" s="1"/>
  <c r="AC1056" i="3"/>
  <c r="AC1480" i="4" s="1"/>
  <c r="AB1056" i="3"/>
  <c r="AB1480" i="4" s="1"/>
  <c r="AA1056" i="3"/>
  <c r="AA1480" i="4" s="1"/>
  <c r="Z1056" i="3"/>
  <c r="Z1480" i="4" s="1"/>
  <c r="AO1055" i="3"/>
  <c r="AO1479" i="4" s="1"/>
  <c r="AN1055" i="3"/>
  <c r="AN1479" i="4" s="1"/>
  <c r="AM1055" i="3"/>
  <c r="AM1479" i="4" s="1"/>
  <c r="AL1055" i="3"/>
  <c r="AL1479" i="4" s="1"/>
  <c r="AK1055" i="3"/>
  <c r="AK1479" i="4" s="1"/>
  <c r="AJ1055" i="3"/>
  <c r="AJ1479" i="4" s="1"/>
  <c r="AI1055" i="3"/>
  <c r="AI1479" i="4" s="1"/>
  <c r="AH1055" i="3"/>
  <c r="AH1479" i="4" s="1"/>
  <c r="AG1055" i="3"/>
  <c r="AG1479" i="4" s="1"/>
  <c r="AF1055" i="3"/>
  <c r="AF1479" i="4" s="1"/>
  <c r="AE1055" i="3"/>
  <c r="AE1479" i="4" s="1"/>
  <c r="AD1055" i="3"/>
  <c r="AD1479" i="4" s="1"/>
  <c r="AC1055" i="3"/>
  <c r="AC1479" i="4" s="1"/>
  <c r="AB1055" i="3"/>
  <c r="AB1479" i="4" s="1"/>
  <c r="AA1055" i="3"/>
  <c r="AA1479" i="4" s="1"/>
  <c r="Z1055" i="3"/>
  <c r="Z1479" i="4" s="1"/>
  <c r="AO1054" i="3"/>
  <c r="AN1054" i="3"/>
  <c r="Y1059" i="3"/>
  <c r="Y1058" i="3"/>
  <c r="Y1481" i="4" s="1"/>
  <c r="Y1057" i="3"/>
  <c r="Y1056" i="3"/>
  <c r="Y1480" i="4" s="1"/>
  <c r="Y1055" i="3"/>
  <c r="Y1479" i="4" s="1"/>
  <c r="X1059" i="3"/>
  <c r="P1059" i="3"/>
  <c r="O1059" i="3"/>
  <c r="N1059" i="3"/>
  <c r="L1059" i="3"/>
  <c r="K1059" i="3"/>
  <c r="J1059" i="3"/>
  <c r="X1058" i="3"/>
  <c r="X1481" i="4" s="1"/>
  <c r="W1058" i="3"/>
  <c r="W1481" i="4" s="1"/>
  <c r="V1058" i="3"/>
  <c r="V1481" i="4" s="1"/>
  <c r="U1058" i="3"/>
  <c r="U1481" i="4" s="1"/>
  <c r="T1058" i="3"/>
  <c r="T1481" i="4" s="1"/>
  <c r="S1058" i="3"/>
  <c r="S1481" i="4" s="1"/>
  <c r="R1058" i="3"/>
  <c r="R1481" i="4" s="1"/>
  <c r="Q1058" i="3"/>
  <c r="Q1481" i="4" s="1"/>
  <c r="P1058" i="3"/>
  <c r="P1481" i="4" s="1"/>
  <c r="O1058" i="3"/>
  <c r="O1481" i="4" s="1"/>
  <c r="N1058" i="3"/>
  <c r="N1481" i="4" s="1"/>
  <c r="M1058" i="3"/>
  <c r="M1481" i="4" s="1"/>
  <c r="L1058" i="3"/>
  <c r="L1481" i="4" s="1"/>
  <c r="K1058" i="3"/>
  <c r="K1481" i="4" s="1"/>
  <c r="J1058" i="3"/>
  <c r="J1481" i="4" s="1"/>
  <c r="X1057" i="3"/>
  <c r="W1057" i="3"/>
  <c r="V1057" i="3"/>
  <c r="U1057" i="3"/>
  <c r="T1057" i="3"/>
  <c r="S1057" i="3"/>
  <c r="R1057" i="3"/>
  <c r="Q1057" i="3"/>
  <c r="P1057" i="3"/>
  <c r="O1057" i="3"/>
  <c r="N1057" i="3"/>
  <c r="M1057" i="3"/>
  <c r="L1057" i="3"/>
  <c r="K1057" i="3"/>
  <c r="J1057" i="3"/>
  <c r="X1056" i="3"/>
  <c r="W1056" i="3"/>
  <c r="W1480" i="4" s="1"/>
  <c r="V1056" i="3"/>
  <c r="V1480" i="4" s="1"/>
  <c r="U1056" i="3"/>
  <c r="U1480" i="4" s="1"/>
  <c r="T1056" i="3"/>
  <c r="S1056" i="3"/>
  <c r="S1480" i="4" s="1"/>
  <c r="R1056" i="3"/>
  <c r="R1480" i="4" s="1"/>
  <c r="Q1056" i="3"/>
  <c r="Q1480" i="4" s="1"/>
  <c r="P1056" i="3"/>
  <c r="O1056" i="3"/>
  <c r="O1480" i="4" s="1"/>
  <c r="N1056" i="3"/>
  <c r="N1480" i="4" s="1"/>
  <c r="M1056" i="3"/>
  <c r="M1480" i="4" s="1"/>
  <c r="L1056" i="3"/>
  <c r="K1056" i="3"/>
  <c r="K1480" i="4" s="1"/>
  <c r="J1056" i="3"/>
  <c r="J1480" i="4" s="1"/>
  <c r="X1055" i="3"/>
  <c r="X1479" i="4" s="1"/>
  <c r="W1055" i="3"/>
  <c r="V1055" i="3"/>
  <c r="V1479" i="4" s="1"/>
  <c r="U1055" i="3"/>
  <c r="U1479" i="4" s="1"/>
  <c r="T1055" i="3"/>
  <c r="T1479" i="4" s="1"/>
  <c r="S1055" i="3"/>
  <c r="R1055" i="3"/>
  <c r="R1479" i="4" s="1"/>
  <c r="Q1055" i="3"/>
  <c r="Q1479" i="4" s="1"/>
  <c r="P1055" i="3"/>
  <c r="P1479" i="4" s="1"/>
  <c r="O1055" i="3"/>
  <c r="N1055" i="3"/>
  <c r="N1479" i="4" s="1"/>
  <c r="M1055" i="3"/>
  <c r="M1479" i="4" s="1"/>
  <c r="L1055" i="3"/>
  <c r="L1479" i="4" s="1"/>
  <c r="K1055" i="3"/>
  <c r="J1055" i="3"/>
  <c r="J1479" i="4" s="1"/>
  <c r="AO1029" i="3"/>
  <c r="AN1029" i="3"/>
  <c r="AM1029" i="3"/>
  <c r="AL1029" i="3"/>
  <c r="AK1029" i="3"/>
  <c r="AJ1029" i="3"/>
  <c r="AI1029" i="3"/>
  <c r="AH1029" i="3"/>
  <c r="AG1029" i="3"/>
  <c r="AF1029" i="3"/>
  <c r="AE1029" i="3"/>
  <c r="AD1029" i="3"/>
  <c r="AC1029" i="3"/>
  <c r="AB1029" i="3"/>
  <c r="AA1029" i="3"/>
  <c r="Z1029" i="3"/>
  <c r="Y1029" i="3"/>
  <c r="X1029" i="3"/>
  <c r="W1029" i="3"/>
  <c r="V1029" i="3"/>
  <c r="AO1028" i="3"/>
  <c r="AO1510" i="4" s="1"/>
  <c r="AN1028" i="3"/>
  <c r="AN1510" i="4" s="1"/>
  <c r="AM1028" i="3"/>
  <c r="AM1510" i="4" s="1"/>
  <c r="AL1028" i="3"/>
  <c r="AL1510" i="4" s="1"/>
  <c r="AK1028" i="3"/>
  <c r="AK1510" i="4" s="1"/>
  <c r="AJ1028" i="3"/>
  <c r="AJ1510" i="4" s="1"/>
  <c r="AI1028" i="3"/>
  <c r="AI1510" i="4" s="1"/>
  <c r="AH1028" i="3"/>
  <c r="AH1510" i="4" s="1"/>
  <c r="AG1028" i="3"/>
  <c r="AG1510" i="4" s="1"/>
  <c r="AF1028" i="3"/>
  <c r="AF1510" i="4" s="1"/>
  <c r="AE1028" i="3"/>
  <c r="AE1510" i="4" s="1"/>
  <c r="AD1028" i="3"/>
  <c r="AD1510" i="4" s="1"/>
  <c r="AC1028" i="3"/>
  <c r="AC1510" i="4" s="1"/>
  <c r="AB1028" i="3"/>
  <c r="AB1510" i="4" s="1"/>
  <c r="AA1028" i="3"/>
  <c r="AA1510" i="4" s="1"/>
  <c r="Z1028" i="3"/>
  <c r="Z1510" i="4" s="1"/>
  <c r="Y1028" i="3"/>
  <c r="Y1510" i="4" s="1"/>
  <c r="X1028" i="3"/>
  <c r="X1510" i="4" s="1"/>
  <c r="W1028" i="3"/>
  <c r="W1510" i="4" s="1"/>
  <c r="V1028" i="3"/>
  <c r="V1510" i="4" s="1"/>
  <c r="AO1027" i="3"/>
  <c r="AN1027" i="3"/>
  <c r="AM1027" i="3"/>
  <c r="AL1027" i="3"/>
  <c r="AK1027" i="3"/>
  <c r="AJ1027" i="3"/>
  <c r="AI1027" i="3"/>
  <c r="AH1027" i="3"/>
  <c r="AG1027" i="3"/>
  <c r="AF1027" i="3"/>
  <c r="AE1027" i="3"/>
  <c r="AD1027" i="3"/>
  <c r="AC1027" i="3"/>
  <c r="AB1027" i="3"/>
  <c r="AA1027" i="3"/>
  <c r="Z1027" i="3"/>
  <c r="Y1027" i="3"/>
  <c r="X1027" i="3"/>
  <c r="W1027" i="3"/>
  <c r="V1027" i="3"/>
  <c r="AO1026" i="3"/>
  <c r="AO1509" i="4" s="1"/>
  <c r="AN1026" i="3"/>
  <c r="AN1509" i="4" s="1"/>
  <c r="AM1026" i="3"/>
  <c r="AM1509" i="4" s="1"/>
  <c r="AL1026" i="3"/>
  <c r="AL1509" i="4" s="1"/>
  <c r="AK1026" i="3"/>
  <c r="AK1509" i="4" s="1"/>
  <c r="AJ1026" i="3"/>
  <c r="AJ1509" i="4" s="1"/>
  <c r="AI1026" i="3"/>
  <c r="AI1509" i="4" s="1"/>
  <c r="AH1026" i="3"/>
  <c r="AH1509" i="4" s="1"/>
  <c r="AG1026" i="3"/>
  <c r="AG1509" i="4" s="1"/>
  <c r="AF1026" i="3"/>
  <c r="AF1509" i="4" s="1"/>
  <c r="AE1026" i="3"/>
  <c r="AE1509" i="4" s="1"/>
  <c r="AD1026" i="3"/>
  <c r="AD1509" i="4" s="1"/>
  <c r="AC1026" i="3"/>
  <c r="AC1509" i="4" s="1"/>
  <c r="AB1026" i="3"/>
  <c r="AB1509" i="4" s="1"/>
  <c r="AA1026" i="3"/>
  <c r="AA1509" i="4" s="1"/>
  <c r="Z1026" i="3"/>
  <c r="Z1509" i="4" s="1"/>
  <c r="Y1026" i="3"/>
  <c r="Y1509" i="4" s="1"/>
  <c r="X1026" i="3"/>
  <c r="X1509" i="4" s="1"/>
  <c r="W1026" i="3"/>
  <c r="W1509" i="4" s="1"/>
  <c r="V1026" i="3"/>
  <c r="V1509" i="4" s="1"/>
  <c r="AO1025" i="3"/>
  <c r="AO1508" i="4" s="1"/>
  <c r="AN1025" i="3"/>
  <c r="AN1508" i="4" s="1"/>
  <c r="AM1025" i="3"/>
  <c r="AL1025" i="3"/>
  <c r="AK1025" i="3"/>
  <c r="AJ1025" i="3"/>
  <c r="AI1025" i="3"/>
  <c r="AH1025" i="3"/>
  <c r="AG1025" i="3"/>
  <c r="AF1025" i="3"/>
  <c r="AE1025" i="3"/>
  <c r="AD1025" i="3"/>
  <c r="AC1025" i="3"/>
  <c r="AB1025" i="3"/>
  <c r="AA1025" i="3"/>
  <c r="Z1025" i="3"/>
  <c r="Y1025" i="3"/>
  <c r="X1025" i="3"/>
  <c r="W1025" i="3"/>
  <c r="V1025" i="3"/>
  <c r="AO1024" i="3"/>
  <c r="AO1023" i="3"/>
  <c r="AM14" i="5" s="1"/>
  <c r="AM31" i="5" s="1"/>
  <c r="AN1023" i="3"/>
  <c r="AL14" i="5" s="1"/>
  <c r="AL31" i="5" s="1"/>
  <c r="AM1023" i="3"/>
  <c r="AK14" i="5" s="1"/>
  <c r="AK31" i="5" s="1"/>
  <c r="AL1023" i="3"/>
  <c r="AJ14" i="5" s="1"/>
  <c r="AJ31" i="5" s="1"/>
  <c r="AK1023" i="3"/>
  <c r="AI14" i="5" s="1"/>
  <c r="AI31" i="5" s="1"/>
  <c r="AJ1023" i="3"/>
  <c r="AH14" i="5" s="1"/>
  <c r="AH31" i="5" s="1"/>
  <c r="AI1023" i="3"/>
  <c r="AG14" i="5" s="1"/>
  <c r="AG31" i="5" s="1"/>
  <c r="AH1023" i="3"/>
  <c r="AF14" i="5" s="1"/>
  <c r="AF31" i="5" s="1"/>
  <c r="AG1023" i="3"/>
  <c r="AE14" i="5" s="1"/>
  <c r="AE31" i="5" s="1"/>
  <c r="AF1023" i="3"/>
  <c r="AD14" i="5" s="1"/>
  <c r="AD31" i="5" s="1"/>
  <c r="AE1023" i="3"/>
  <c r="AC14" i="5" s="1"/>
  <c r="AC31" i="5" s="1"/>
  <c r="AD1023" i="3"/>
  <c r="AB14" i="5" s="1"/>
  <c r="AB31" i="5" s="1"/>
  <c r="AC1023" i="3"/>
  <c r="AA14" i="5" s="1"/>
  <c r="AA31" i="5" s="1"/>
  <c r="AB1023" i="3"/>
  <c r="Z14" i="5" s="1"/>
  <c r="Z31" i="5" s="1"/>
  <c r="AA1023" i="3"/>
  <c r="Y14" i="5" s="1"/>
  <c r="Y31" i="5" s="1"/>
  <c r="Z1023" i="3"/>
  <c r="X14" i="5" s="1"/>
  <c r="X31" i="5" s="1"/>
  <c r="Y1023" i="3"/>
  <c r="W14" i="5" s="1"/>
  <c r="W31" i="5" s="1"/>
  <c r="X1023" i="3"/>
  <c r="V14" i="5" s="1"/>
  <c r="V31" i="5" s="1"/>
  <c r="W1023" i="3"/>
  <c r="U14" i="5" s="1"/>
  <c r="U31" i="5" s="1"/>
  <c r="U1023" i="3"/>
  <c r="S14" i="5" s="1"/>
  <c r="S31" i="5" s="1"/>
  <c r="T1023" i="3"/>
  <c r="R14" i="5" s="1"/>
  <c r="R31" i="5" s="1"/>
  <c r="P1023" i="3"/>
  <c r="N14" i="5" s="1"/>
  <c r="N31" i="5" s="1"/>
  <c r="O1023" i="3"/>
  <c r="M14" i="5" s="1"/>
  <c r="M31" i="5" s="1"/>
  <c r="N1023" i="3"/>
  <c r="L14" i="5" s="1"/>
  <c r="L31" i="5" s="1"/>
  <c r="M1023" i="3"/>
  <c r="K14" i="5" s="1"/>
  <c r="K31" i="5" s="1"/>
  <c r="L1023" i="3"/>
  <c r="J14" i="5" s="1"/>
  <c r="J31" i="5" s="1"/>
  <c r="K1023" i="3"/>
  <c r="I14" i="5" s="1"/>
  <c r="I31" i="5" s="1"/>
  <c r="J1023" i="3"/>
  <c r="H14" i="5" s="1"/>
  <c r="H31" i="5" s="1"/>
  <c r="AO1022" i="3"/>
  <c r="AO1446" i="4" s="1"/>
  <c r="AN1022" i="3"/>
  <c r="AN1446" i="4" s="1"/>
  <c r="AM1022" i="3"/>
  <c r="AM1446" i="4" s="1"/>
  <c r="AL1022" i="3"/>
  <c r="AL1446" i="4" s="1"/>
  <c r="AK1022" i="3"/>
  <c r="AK1446" i="4" s="1"/>
  <c r="AJ1022" i="3"/>
  <c r="AJ1446" i="4" s="1"/>
  <c r="AI1022" i="3"/>
  <c r="AI1446" i="4" s="1"/>
  <c r="AH1022" i="3"/>
  <c r="AH1446" i="4" s="1"/>
  <c r="AG1022" i="3"/>
  <c r="AG1446" i="4" s="1"/>
  <c r="AF1022" i="3"/>
  <c r="AF1446" i="4" s="1"/>
  <c r="AE1022" i="3"/>
  <c r="AE1446" i="4" s="1"/>
  <c r="AD1022" i="3"/>
  <c r="AD1446" i="4" s="1"/>
  <c r="AC1022" i="3"/>
  <c r="AC1446" i="4" s="1"/>
  <c r="AB1022" i="3"/>
  <c r="AB1446" i="4" s="1"/>
  <c r="AA1022" i="3"/>
  <c r="AA1446" i="4" s="1"/>
  <c r="Z1022" i="3"/>
  <c r="Z1446" i="4" s="1"/>
  <c r="Y1022" i="3"/>
  <c r="Y1446" i="4" s="1"/>
  <c r="X1022" i="3"/>
  <c r="X1446" i="4" s="1"/>
  <c r="W1022" i="3"/>
  <c r="W1446" i="4" s="1"/>
  <c r="V1022" i="3"/>
  <c r="V1446" i="4" s="1"/>
  <c r="U1022" i="3"/>
  <c r="U1446" i="4" s="1"/>
  <c r="T1022" i="3"/>
  <c r="T1446" i="4" s="1"/>
  <c r="S1022" i="3"/>
  <c r="S1446" i="4" s="1"/>
  <c r="R1022" i="3"/>
  <c r="R1446" i="4" s="1"/>
  <c r="Q1022" i="3"/>
  <c r="Q1446" i="4" s="1"/>
  <c r="P1022" i="3"/>
  <c r="P1446" i="4" s="1"/>
  <c r="O1022" i="3"/>
  <c r="O1446" i="4" s="1"/>
  <c r="N1022" i="3"/>
  <c r="N1446" i="4" s="1"/>
  <c r="M1022" i="3"/>
  <c r="M1446" i="4" s="1"/>
  <c r="L1022" i="3"/>
  <c r="L1446" i="4" s="1"/>
  <c r="K1022" i="3"/>
  <c r="K1446" i="4" s="1"/>
  <c r="J1022" i="3"/>
  <c r="J1446" i="4" s="1"/>
  <c r="AO1021" i="3"/>
  <c r="AN1021" i="3"/>
  <c r="AM1021" i="3"/>
  <c r="AL1021" i="3"/>
  <c r="AK1021" i="3"/>
  <c r="AJ1021" i="3"/>
  <c r="AI1021" i="3"/>
  <c r="AH1021" i="3"/>
  <c r="AG1021" i="3"/>
  <c r="AF1021" i="3"/>
  <c r="AE1021" i="3"/>
  <c r="AD1021" i="3"/>
  <c r="AC1021" i="3"/>
  <c r="AB1021" i="3"/>
  <c r="AA1021" i="3"/>
  <c r="Z1021" i="3"/>
  <c r="Y1021" i="3"/>
  <c r="X1021" i="3"/>
  <c r="W1021" i="3"/>
  <c r="V1021" i="3"/>
  <c r="U1021" i="3"/>
  <c r="T1021" i="3"/>
  <c r="S1021" i="3"/>
  <c r="R1021" i="3"/>
  <c r="Q1021" i="3"/>
  <c r="P1021" i="3"/>
  <c r="O1021" i="3"/>
  <c r="N1021" i="3"/>
  <c r="M1021" i="3"/>
  <c r="L1021" i="3"/>
  <c r="K1021" i="3"/>
  <c r="J1021" i="3"/>
  <c r="AO1020" i="3"/>
  <c r="AO1445" i="4" s="1"/>
  <c r="AN1020" i="3"/>
  <c r="AN1445" i="4" s="1"/>
  <c r="AM1020" i="3"/>
  <c r="AM1445" i="4" s="1"/>
  <c r="AL1020" i="3"/>
  <c r="AL1445" i="4" s="1"/>
  <c r="AK1020" i="3"/>
  <c r="AK1445" i="4" s="1"/>
  <c r="AJ1020" i="3"/>
  <c r="AJ1445" i="4" s="1"/>
  <c r="AI1020" i="3"/>
  <c r="AI1445" i="4" s="1"/>
  <c r="AH1020" i="3"/>
  <c r="AH1445" i="4" s="1"/>
  <c r="AG1020" i="3"/>
  <c r="AG1445" i="4" s="1"/>
  <c r="AF1020" i="3"/>
  <c r="AF1445" i="4" s="1"/>
  <c r="AE1020" i="3"/>
  <c r="AE1445" i="4" s="1"/>
  <c r="AD1020" i="3"/>
  <c r="AD1445" i="4" s="1"/>
  <c r="AC1020" i="3"/>
  <c r="AC1445" i="4" s="1"/>
  <c r="AB1020" i="3"/>
  <c r="AB1445" i="4" s="1"/>
  <c r="AA1020" i="3"/>
  <c r="AA1445" i="4" s="1"/>
  <c r="Z1020" i="3"/>
  <c r="Z1445" i="4" s="1"/>
  <c r="Y1020" i="3"/>
  <c r="Y1445" i="4" s="1"/>
  <c r="X1020" i="3"/>
  <c r="X1445" i="4" s="1"/>
  <c r="W1020" i="3"/>
  <c r="W1445" i="4" s="1"/>
  <c r="V1020" i="3"/>
  <c r="V1445" i="4" s="1"/>
  <c r="U1020" i="3"/>
  <c r="U1445" i="4" s="1"/>
  <c r="T1020" i="3"/>
  <c r="T1445" i="4" s="1"/>
  <c r="S1020" i="3"/>
  <c r="S1445" i="4" s="1"/>
  <c r="R1020" i="3"/>
  <c r="R1445" i="4" s="1"/>
  <c r="Q1020" i="3"/>
  <c r="Q1445" i="4" s="1"/>
  <c r="P1020" i="3"/>
  <c r="P1445" i="4" s="1"/>
  <c r="O1020" i="3"/>
  <c r="O1445" i="4" s="1"/>
  <c r="N1020" i="3"/>
  <c r="N1445" i="4" s="1"/>
  <c r="M1020" i="3"/>
  <c r="M1445" i="4" s="1"/>
  <c r="L1020" i="3"/>
  <c r="L1445" i="4" s="1"/>
  <c r="K1020" i="3"/>
  <c r="K1445" i="4" s="1"/>
  <c r="J1020" i="3"/>
  <c r="J1445" i="4" s="1"/>
  <c r="AO1019" i="3"/>
  <c r="AO1444" i="4" s="1"/>
  <c r="AN1019" i="3"/>
  <c r="AN1444" i="4" s="1"/>
  <c r="AM1019" i="3"/>
  <c r="AM1444" i="4" s="1"/>
  <c r="AL1019" i="3"/>
  <c r="AL1444" i="4" s="1"/>
  <c r="AK1019" i="3"/>
  <c r="AK1444" i="4" s="1"/>
  <c r="AJ1019" i="3"/>
  <c r="AJ1444" i="4" s="1"/>
  <c r="AI1019" i="3"/>
  <c r="AI1444" i="4" s="1"/>
  <c r="AH1019" i="3"/>
  <c r="AH1444" i="4" s="1"/>
  <c r="AG1019" i="3"/>
  <c r="AG1444" i="4" s="1"/>
  <c r="AF1019" i="3"/>
  <c r="AF1444" i="4" s="1"/>
  <c r="AE1019" i="3"/>
  <c r="AE1444" i="4" s="1"/>
  <c r="AD1019" i="3"/>
  <c r="AD1444" i="4" s="1"/>
  <c r="AC1019" i="3"/>
  <c r="AC1444" i="4" s="1"/>
  <c r="AB1019" i="3"/>
  <c r="AB1444" i="4" s="1"/>
  <c r="AA1019" i="3"/>
  <c r="AA1444" i="4" s="1"/>
  <c r="Z1019" i="3"/>
  <c r="Y1019" i="3"/>
  <c r="X1019" i="3"/>
  <c r="W1019" i="3"/>
  <c r="V1019" i="3"/>
  <c r="U1019" i="3"/>
  <c r="T1019" i="3"/>
  <c r="S1019" i="3"/>
  <c r="R1019" i="3"/>
  <c r="Q1019" i="3"/>
  <c r="P1019" i="3"/>
  <c r="O1019" i="3"/>
  <c r="N1019" i="3"/>
  <c r="M1019" i="3"/>
  <c r="L1019" i="3"/>
  <c r="K1019" i="3"/>
  <c r="J1019" i="3"/>
  <c r="AO1018" i="3"/>
  <c r="AN1018" i="3"/>
  <c r="AM1018" i="3"/>
  <c r="AL1018" i="3"/>
  <c r="AK1018" i="3"/>
  <c r="AJ1018" i="3"/>
  <c r="AI1018" i="3"/>
  <c r="AH1018" i="3"/>
  <c r="AG1018" i="3"/>
  <c r="AF1018" i="3"/>
  <c r="AE1018" i="3"/>
  <c r="AD1018" i="3"/>
  <c r="AC1018" i="3"/>
  <c r="AB1018" i="3"/>
  <c r="AO1017" i="3"/>
  <c r="AM13" i="5" s="1"/>
  <c r="AM30" i="5" s="1"/>
  <c r="AN1017" i="3"/>
  <c r="AL13" i="5" s="1"/>
  <c r="AL30" i="5" s="1"/>
  <c r="AM1017" i="3"/>
  <c r="AK13" i="5" s="1"/>
  <c r="AK30" i="5" s="1"/>
  <c r="AL1017" i="3"/>
  <c r="AJ13" i="5" s="1"/>
  <c r="AJ30" i="5" s="1"/>
  <c r="AK1017" i="3"/>
  <c r="AI13" i="5" s="1"/>
  <c r="AI30" i="5" s="1"/>
  <c r="AJ1017" i="3"/>
  <c r="AH13" i="5" s="1"/>
  <c r="AH30" i="5" s="1"/>
  <c r="AI1017" i="3"/>
  <c r="AG13" i="5" s="1"/>
  <c r="AG30" i="5" s="1"/>
  <c r="AH1017" i="3"/>
  <c r="AF13" i="5" s="1"/>
  <c r="AF30" i="5" s="1"/>
  <c r="AG1017" i="3"/>
  <c r="AE13" i="5" s="1"/>
  <c r="AE30" i="5" s="1"/>
  <c r="AF1017" i="3"/>
  <c r="AD13" i="5" s="1"/>
  <c r="AD30" i="5" s="1"/>
  <c r="AE1017" i="3"/>
  <c r="AC13" i="5" s="1"/>
  <c r="AC30" i="5" s="1"/>
  <c r="AD1017" i="3"/>
  <c r="AB13" i="5" s="1"/>
  <c r="AB30" i="5" s="1"/>
  <c r="AC1017" i="3"/>
  <c r="AA13" i="5" s="1"/>
  <c r="AA30" i="5" s="1"/>
  <c r="AB1017" i="3"/>
  <c r="Z13" i="5" s="1"/>
  <c r="Z30" i="5" s="1"/>
  <c r="AA1017" i="3"/>
  <c r="Y13" i="5" s="1"/>
  <c r="Y30" i="5" s="1"/>
  <c r="Z1017" i="3"/>
  <c r="X13" i="5" s="1"/>
  <c r="X30" i="5" s="1"/>
  <c r="Y1017" i="3"/>
  <c r="W13" i="5" s="1"/>
  <c r="W30" i="5" s="1"/>
  <c r="X1017" i="3"/>
  <c r="V13" i="5" s="1"/>
  <c r="V30" i="5" s="1"/>
  <c r="W1017" i="3"/>
  <c r="U13" i="5" s="1"/>
  <c r="U30" i="5" s="1"/>
  <c r="V1017" i="3"/>
  <c r="T13" i="5" s="1"/>
  <c r="T30" i="5" s="1"/>
  <c r="U1017" i="3"/>
  <c r="S13" i="5" s="1"/>
  <c r="S30" i="5" s="1"/>
  <c r="T1017" i="3"/>
  <c r="R13" i="5" s="1"/>
  <c r="R30" i="5" s="1"/>
  <c r="S1017" i="3"/>
  <c r="Q13" i="5" s="1"/>
  <c r="Q30" i="5" s="1"/>
  <c r="R1017" i="3"/>
  <c r="P13" i="5" s="1"/>
  <c r="P30" i="5" s="1"/>
  <c r="Q1017" i="3"/>
  <c r="O13" i="5" s="1"/>
  <c r="O30" i="5" s="1"/>
  <c r="P1017" i="3"/>
  <c r="N13" i="5" s="1"/>
  <c r="N30" i="5" s="1"/>
  <c r="O1017" i="3"/>
  <c r="M13" i="5" s="1"/>
  <c r="M30" i="5" s="1"/>
  <c r="N1017" i="3"/>
  <c r="L13" i="5" s="1"/>
  <c r="L30" i="5" s="1"/>
  <c r="M1017" i="3"/>
  <c r="K13" i="5" s="1"/>
  <c r="K30" i="5" s="1"/>
  <c r="L1017" i="3"/>
  <c r="J13" i="5" s="1"/>
  <c r="J30" i="5" s="1"/>
  <c r="K1017" i="3"/>
  <c r="I13" i="5" s="1"/>
  <c r="I30" i="5" s="1"/>
  <c r="J1017" i="3"/>
  <c r="H13" i="5" s="1"/>
  <c r="H30" i="5" s="1"/>
  <c r="AO1016" i="3"/>
  <c r="AO1382" i="4" s="1"/>
  <c r="AN1016" i="3"/>
  <c r="AN1382" i="4" s="1"/>
  <c r="AM1016" i="3"/>
  <c r="AM1382" i="4" s="1"/>
  <c r="AL1016" i="3"/>
  <c r="AL1382" i="4" s="1"/>
  <c r="AK1016" i="3"/>
  <c r="AK1382" i="4" s="1"/>
  <c r="AJ1016" i="3"/>
  <c r="AJ1382" i="4" s="1"/>
  <c r="AI1016" i="3"/>
  <c r="AI1382" i="4" s="1"/>
  <c r="AH1016" i="3"/>
  <c r="AH1382" i="4" s="1"/>
  <c r="AG1016" i="3"/>
  <c r="AG1382" i="4" s="1"/>
  <c r="AF1016" i="3"/>
  <c r="AF1382" i="4" s="1"/>
  <c r="AE1016" i="3"/>
  <c r="AE1382" i="4" s="1"/>
  <c r="AD1016" i="3"/>
  <c r="AD1382" i="4" s="1"/>
  <c r="AC1016" i="3"/>
  <c r="AC1382" i="4" s="1"/>
  <c r="AB1016" i="3"/>
  <c r="AB1382" i="4" s="1"/>
  <c r="AA1016" i="3"/>
  <c r="AA1382" i="4" s="1"/>
  <c r="Z1016" i="3"/>
  <c r="Z1382" i="4" s="1"/>
  <c r="Y1016" i="3"/>
  <c r="Y1382" i="4" s="1"/>
  <c r="X1016" i="3"/>
  <c r="X1382" i="4" s="1"/>
  <c r="W1016" i="3"/>
  <c r="W1382" i="4" s="1"/>
  <c r="V1016" i="3"/>
  <c r="V1382" i="4" s="1"/>
  <c r="U1016" i="3"/>
  <c r="U1382" i="4" s="1"/>
  <c r="T1016" i="3"/>
  <c r="T1382" i="4" s="1"/>
  <c r="S1016" i="3"/>
  <c r="S1382" i="4" s="1"/>
  <c r="R1016" i="3"/>
  <c r="R1382" i="4" s="1"/>
  <c r="Q1016" i="3"/>
  <c r="Q1382" i="4" s="1"/>
  <c r="P1016" i="3"/>
  <c r="P1382" i="4" s="1"/>
  <c r="O1016" i="3"/>
  <c r="O1382" i="4" s="1"/>
  <c r="N1016" i="3"/>
  <c r="N1382" i="4" s="1"/>
  <c r="M1016" i="3"/>
  <c r="M1382" i="4" s="1"/>
  <c r="L1016" i="3"/>
  <c r="L1382" i="4" s="1"/>
  <c r="K1016" i="3"/>
  <c r="K1382" i="4" s="1"/>
  <c r="J1016" i="3"/>
  <c r="J1382" i="4" s="1"/>
  <c r="AO1015" i="3"/>
  <c r="AN1015" i="3"/>
  <c r="AM1015" i="3"/>
  <c r="AL1015" i="3"/>
  <c r="AK1015" i="3"/>
  <c r="AJ1015" i="3"/>
  <c r="AI1015" i="3"/>
  <c r="AH1015" i="3"/>
  <c r="AG1015" i="3"/>
  <c r="AF1015" i="3"/>
  <c r="AE1015" i="3"/>
  <c r="AD1015" i="3"/>
  <c r="AC1015" i="3"/>
  <c r="AB1015" i="3"/>
  <c r="AA1015" i="3"/>
  <c r="Z1015" i="3"/>
  <c r="Y1015" i="3"/>
  <c r="X1015" i="3"/>
  <c r="W1015" i="3"/>
  <c r="V1015" i="3"/>
  <c r="U1015" i="3"/>
  <c r="T1015" i="3"/>
  <c r="S1015" i="3"/>
  <c r="R1015" i="3"/>
  <c r="Q1015" i="3"/>
  <c r="P1015" i="3"/>
  <c r="O1015" i="3"/>
  <c r="N1015" i="3"/>
  <c r="M1015" i="3"/>
  <c r="L1015" i="3"/>
  <c r="K1015" i="3"/>
  <c r="J1015" i="3"/>
  <c r="AO1014" i="3"/>
  <c r="AO1381" i="4" s="1"/>
  <c r="AN1014" i="3"/>
  <c r="AN1381" i="4" s="1"/>
  <c r="AM1014" i="3"/>
  <c r="AM1381" i="4" s="1"/>
  <c r="AL1014" i="3"/>
  <c r="AL1381" i="4" s="1"/>
  <c r="AK1014" i="3"/>
  <c r="AK1381" i="4" s="1"/>
  <c r="AJ1014" i="3"/>
  <c r="AJ1381" i="4" s="1"/>
  <c r="AI1014" i="3"/>
  <c r="AI1381" i="4" s="1"/>
  <c r="AH1014" i="3"/>
  <c r="AH1381" i="4" s="1"/>
  <c r="AG1014" i="3"/>
  <c r="AG1381" i="4" s="1"/>
  <c r="AF1014" i="3"/>
  <c r="AF1381" i="4" s="1"/>
  <c r="AE1014" i="3"/>
  <c r="AE1381" i="4" s="1"/>
  <c r="AD1014" i="3"/>
  <c r="AD1381" i="4" s="1"/>
  <c r="AC1014" i="3"/>
  <c r="AC1381" i="4" s="1"/>
  <c r="AB1014" i="3"/>
  <c r="AB1381" i="4" s="1"/>
  <c r="AA1014" i="3"/>
  <c r="AA1381" i="4" s="1"/>
  <c r="Z1014" i="3"/>
  <c r="Z1381" i="4" s="1"/>
  <c r="Y1014" i="3"/>
  <c r="Y1381" i="4" s="1"/>
  <c r="X1014" i="3"/>
  <c r="X1381" i="4" s="1"/>
  <c r="W1014" i="3"/>
  <c r="W1381" i="4" s="1"/>
  <c r="V1014" i="3"/>
  <c r="V1381" i="4" s="1"/>
  <c r="U1014" i="3"/>
  <c r="U1381" i="4" s="1"/>
  <c r="T1014" i="3"/>
  <c r="T1381" i="4" s="1"/>
  <c r="S1014" i="3"/>
  <c r="S1381" i="4" s="1"/>
  <c r="R1014" i="3"/>
  <c r="R1381" i="4" s="1"/>
  <c r="Q1014" i="3"/>
  <c r="Q1381" i="4" s="1"/>
  <c r="P1014" i="3"/>
  <c r="P1381" i="4" s="1"/>
  <c r="O1014" i="3"/>
  <c r="O1381" i="4" s="1"/>
  <c r="N1014" i="3"/>
  <c r="N1381" i="4" s="1"/>
  <c r="M1014" i="3"/>
  <c r="M1381" i="4" s="1"/>
  <c r="K1014" i="3"/>
  <c r="K1381" i="4" s="1"/>
  <c r="J1014" i="3"/>
  <c r="J1381" i="4" s="1"/>
  <c r="AO1013" i="3"/>
  <c r="AO1380" i="4" s="1"/>
  <c r="AN1013" i="3"/>
  <c r="AN1380" i="4" s="1"/>
  <c r="AM1013" i="3"/>
  <c r="AM1380" i="4" s="1"/>
  <c r="AL1013" i="3"/>
  <c r="AL1380" i="4" s="1"/>
  <c r="AK1013" i="3"/>
  <c r="AK1380" i="4" s="1"/>
  <c r="AJ1013" i="3"/>
  <c r="AJ1380" i="4" s="1"/>
  <c r="AI1013" i="3"/>
  <c r="AI1380" i="4" s="1"/>
  <c r="AH1013" i="3"/>
  <c r="AH1380" i="4" s="1"/>
  <c r="AG1013" i="3"/>
  <c r="AG1380" i="4" s="1"/>
  <c r="AF1013" i="3"/>
  <c r="AF1380" i="4" s="1"/>
  <c r="AE1013" i="3"/>
  <c r="AE1380" i="4" s="1"/>
  <c r="AD1013" i="3"/>
  <c r="AD1380" i="4" s="1"/>
  <c r="AC1013" i="3"/>
  <c r="AC1380" i="4" s="1"/>
  <c r="AB1013" i="3"/>
  <c r="AB1380" i="4" s="1"/>
  <c r="AA1013" i="3"/>
  <c r="Z1013" i="3"/>
  <c r="Y1013" i="3"/>
  <c r="X1013" i="3"/>
  <c r="W1013" i="3"/>
  <c r="V1013" i="3"/>
  <c r="U1013" i="3"/>
  <c r="T1013" i="3"/>
  <c r="S1013" i="3"/>
  <c r="R1013" i="3"/>
  <c r="Q1013" i="3"/>
  <c r="P1013" i="3"/>
  <c r="O1013" i="3"/>
  <c r="O1380" i="4" s="1"/>
  <c r="N1013" i="3"/>
  <c r="M1013" i="3"/>
  <c r="L1013" i="3"/>
  <c r="K1013" i="3"/>
  <c r="J1013" i="3"/>
  <c r="AN1012" i="3"/>
  <c r="AI1012" i="3"/>
  <c r="AE1012" i="3"/>
  <c r="AC1012" i="3"/>
  <c r="O1012" i="3"/>
  <c r="H1022" i="3"/>
  <c r="H1446" i="4" s="1"/>
  <c r="H1021" i="3"/>
  <c r="H1020" i="3"/>
  <c r="H1445" i="4" s="1"/>
  <c r="H1019" i="3"/>
  <c r="H1444" i="4" s="1"/>
  <c r="H1016" i="3"/>
  <c r="H1382" i="4" s="1"/>
  <c r="H1015" i="3"/>
  <c r="H1014" i="3"/>
  <c r="H1381" i="4" s="1"/>
  <c r="H1013" i="3"/>
  <c r="H1380" i="4" s="1"/>
  <c r="I1059" i="3"/>
  <c r="I1058" i="3"/>
  <c r="I1481" i="4" s="1"/>
  <c r="I1057" i="3"/>
  <c r="I1056" i="3"/>
  <c r="I1055" i="3"/>
  <c r="I1479" i="4" s="1"/>
  <c r="I1023" i="3"/>
  <c r="G14" i="5" s="1"/>
  <c r="G31" i="5" s="1"/>
  <c r="I1022" i="3"/>
  <c r="I1446" i="4" s="1"/>
  <c r="I1021" i="3"/>
  <c r="I1020" i="3"/>
  <c r="I1445" i="4" s="1"/>
  <c r="I1019" i="3"/>
  <c r="I1444" i="4" s="1"/>
  <c r="I1017" i="3"/>
  <c r="G13" i="5" s="1"/>
  <c r="G30" i="5" s="1"/>
  <c r="I1016" i="3"/>
  <c r="I1382" i="4" s="1"/>
  <c r="I1015" i="3"/>
  <c r="I1014" i="3"/>
  <c r="I1381" i="4" s="1"/>
  <c r="I1013" i="3"/>
  <c r="I1380" i="4" s="1"/>
  <c r="AF1012" i="3" l="1"/>
  <c r="AA1204" i="3"/>
  <c r="AJ1012" i="3"/>
  <c r="AK1012" i="3"/>
  <c r="AB1012" i="3"/>
  <c r="AG1012" i="3"/>
  <c r="AM1012" i="3"/>
  <c r="T1342" i="3"/>
  <c r="AB1342" i="3"/>
  <c r="AO1342" i="3"/>
  <c r="L1378" i="3"/>
  <c r="AO1012" i="3"/>
  <c r="X1342" i="3"/>
  <c r="AJ1342" i="3"/>
  <c r="AM1390" i="3"/>
  <c r="V1204" i="3"/>
  <c r="R1342" i="3"/>
  <c r="Y1342" i="3"/>
  <c r="AG1342" i="3"/>
  <c r="AD1012" i="3"/>
  <c r="AH1012" i="3"/>
  <c r="AL1012" i="3"/>
  <c r="AO940" i="3"/>
  <c r="Q1342" i="3"/>
  <c r="AD1342" i="3"/>
  <c r="AL1342" i="3"/>
  <c r="K1012" i="3"/>
  <c r="K1380" i="4"/>
  <c r="W1012" i="3"/>
  <c r="W1380" i="4"/>
  <c r="U1018" i="3"/>
  <c r="U1444" i="4"/>
  <c r="AF1024" i="3"/>
  <c r="AF1508" i="4"/>
  <c r="O940" i="3"/>
  <c r="O1284" i="4"/>
  <c r="AA940" i="3"/>
  <c r="AA1284" i="4"/>
  <c r="AE940" i="3"/>
  <c r="AE1284" i="4"/>
  <c r="AM940" i="3"/>
  <c r="AM1284" i="4"/>
  <c r="N1090" i="3"/>
  <c r="N1412" i="4"/>
  <c r="Z1090" i="3"/>
  <c r="Z1412" i="4"/>
  <c r="R1180" i="3"/>
  <c r="R1540" i="4"/>
  <c r="Z1180" i="3"/>
  <c r="Z1540" i="4"/>
  <c r="AD1180" i="3"/>
  <c r="AD1540" i="4"/>
  <c r="L1204" i="3"/>
  <c r="L1636" i="4"/>
  <c r="P1204" i="3"/>
  <c r="P1636" i="4"/>
  <c r="T1204" i="3"/>
  <c r="T1636" i="4"/>
  <c r="X1204" i="3"/>
  <c r="X1636" i="4"/>
  <c r="I1744" i="4"/>
  <c r="I1732" i="4"/>
  <c r="M1312" i="3"/>
  <c r="M1744" i="4"/>
  <c r="M1732" i="4"/>
  <c r="Q1312" i="3"/>
  <c r="Q1744" i="4"/>
  <c r="Q1732" i="4"/>
  <c r="U1312" i="3"/>
  <c r="U1744" i="4"/>
  <c r="U1732" i="4"/>
  <c r="Y1312" i="3"/>
  <c r="Y1744" i="4"/>
  <c r="Y1732" i="4"/>
  <c r="AC1312" i="3"/>
  <c r="AC1744" i="4"/>
  <c r="AC1732" i="4"/>
  <c r="AG1312" i="3"/>
  <c r="AG1744" i="4"/>
  <c r="AG1732" i="4"/>
  <c r="AK1312" i="3"/>
  <c r="AK1744" i="4"/>
  <c r="AK1732" i="4"/>
  <c r="AO1744" i="4"/>
  <c r="AO1732" i="4"/>
  <c r="M1745" i="4"/>
  <c r="M1733" i="4"/>
  <c r="Q1745" i="4"/>
  <c r="Q1733" i="4"/>
  <c r="U1745" i="4"/>
  <c r="U1733" i="4"/>
  <c r="Y1745" i="4"/>
  <c r="Y1733" i="4"/>
  <c r="AC1745" i="4"/>
  <c r="AC1733" i="4"/>
  <c r="AG1745" i="4"/>
  <c r="AG1733" i="4"/>
  <c r="AK1745" i="4"/>
  <c r="AK1733" i="4"/>
  <c r="AO1745" i="4"/>
  <c r="AO1733" i="4"/>
  <c r="M1746" i="4"/>
  <c r="M1734" i="4"/>
  <c r="Q1746" i="4"/>
  <c r="Q1734" i="4"/>
  <c r="U1746" i="4"/>
  <c r="U1734" i="4"/>
  <c r="Y1746" i="4"/>
  <c r="Y1734" i="4"/>
  <c r="AC1746" i="4"/>
  <c r="AC1734" i="4"/>
  <c r="AG1746" i="4"/>
  <c r="AG1734" i="4"/>
  <c r="AK1746" i="4"/>
  <c r="AK1734" i="4"/>
  <c r="AO1746" i="4"/>
  <c r="AO1734" i="4"/>
  <c r="H1746" i="4"/>
  <c r="H1734" i="4"/>
  <c r="K1342" i="3"/>
  <c r="K1828" i="4"/>
  <c r="O1342" i="3"/>
  <c r="O1828" i="4"/>
  <c r="S1342" i="3"/>
  <c r="S1828" i="4"/>
  <c r="W1342" i="3"/>
  <c r="W1828" i="4"/>
  <c r="AA1342" i="3"/>
  <c r="AA1828" i="4"/>
  <c r="AE1342" i="3"/>
  <c r="AE1828" i="4"/>
  <c r="AI1342" i="3"/>
  <c r="AI1828" i="4"/>
  <c r="AM1342" i="3"/>
  <c r="AM1828" i="4"/>
  <c r="J1378" i="3"/>
  <c r="J1956" i="4"/>
  <c r="AE1390" i="3"/>
  <c r="AE1988" i="4"/>
  <c r="AI1390" i="3"/>
  <c r="AI1988" i="4"/>
  <c r="L1380" i="4"/>
  <c r="P1012" i="3"/>
  <c r="P1380" i="4"/>
  <c r="T1012" i="3"/>
  <c r="T1380" i="4"/>
  <c r="X1012" i="3"/>
  <c r="X1380" i="4"/>
  <c r="J1018" i="3"/>
  <c r="J1444" i="4"/>
  <c r="N1018" i="3"/>
  <c r="N1444" i="4"/>
  <c r="R1018" i="3"/>
  <c r="R1444" i="4"/>
  <c r="V1018" i="3"/>
  <c r="V1444" i="4"/>
  <c r="Z1018" i="3"/>
  <c r="Z1444" i="4"/>
  <c r="Y1024" i="3"/>
  <c r="Y1508" i="4"/>
  <c r="AC1024" i="3"/>
  <c r="AC1508" i="4"/>
  <c r="AG1024" i="3"/>
  <c r="AG1508" i="4"/>
  <c r="AK1024" i="3"/>
  <c r="AK1508" i="4"/>
  <c r="L940" i="3"/>
  <c r="L1284" i="4"/>
  <c r="P940" i="3"/>
  <c r="P1284" i="4"/>
  <c r="T940" i="3"/>
  <c r="T1284" i="4"/>
  <c r="X940" i="3"/>
  <c r="X1284" i="4"/>
  <c r="AB940" i="3"/>
  <c r="AB1284" i="4"/>
  <c r="AF940" i="3"/>
  <c r="AF1284" i="4"/>
  <c r="K1090" i="3"/>
  <c r="K1412" i="4"/>
  <c r="O1090" i="3"/>
  <c r="O1412" i="4"/>
  <c r="S1090" i="3"/>
  <c r="S1412" i="4"/>
  <c r="W1090" i="3"/>
  <c r="W1412" i="4"/>
  <c r="AA1090" i="3"/>
  <c r="AA1412" i="4"/>
  <c r="AI1090" i="3"/>
  <c r="AI1412" i="4"/>
  <c r="K1180" i="3"/>
  <c r="K1540" i="4"/>
  <c r="O1180" i="3"/>
  <c r="O1540" i="4"/>
  <c r="S1180" i="3"/>
  <c r="S1540" i="4"/>
  <c r="W1180" i="3"/>
  <c r="W1540" i="4"/>
  <c r="AA1180" i="3"/>
  <c r="AA1540" i="4"/>
  <c r="AE1180" i="3"/>
  <c r="AE1540" i="4"/>
  <c r="M1204" i="3"/>
  <c r="M1636" i="4"/>
  <c r="Q1204" i="3"/>
  <c r="Q1636" i="4"/>
  <c r="U1204" i="3"/>
  <c r="U1636" i="4"/>
  <c r="I1745" i="4"/>
  <c r="I1733" i="4"/>
  <c r="J1312" i="3"/>
  <c r="J1744" i="4"/>
  <c r="J1732" i="4"/>
  <c r="N1312" i="3"/>
  <c r="N1744" i="4"/>
  <c r="N1732" i="4"/>
  <c r="R1312" i="3"/>
  <c r="R1744" i="4"/>
  <c r="R1732" i="4"/>
  <c r="V1312" i="3"/>
  <c r="V1744" i="4"/>
  <c r="V1732" i="4"/>
  <c r="Z1744" i="4"/>
  <c r="Z1732" i="4"/>
  <c r="AD1312" i="3"/>
  <c r="AD1744" i="4"/>
  <c r="AD1732" i="4"/>
  <c r="AH1312" i="3"/>
  <c r="AH1744" i="4"/>
  <c r="AH1732" i="4"/>
  <c r="AL1744" i="4"/>
  <c r="AL1732" i="4"/>
  <c r="J1745" i="4"/>
  <c r="J1733" i="4"/>
  <c r="N1745" i="4"/>
  <c r="N1733" i="4"/>
  <c r="R1745" i="4"/>
  <c r="R1733" i="4"/>
  <c r="V1745" i="4"/>
  <c r="V1733" i="4"/>
  <c r="AD1745" i="4"/>
  <c r="AD1733" i="4"/>
  <c r="AH1745" i="4"/>
  <c r="AH1733" i="4"/>
  <c r="AL1745" i="4"/>
  <c r="AL1733" i="4"/>
  <c r="J1746" i="4"/>
  <c r="J1734" i="4"/>
  <c r="N1746" i="4"/>
  <c r="N1734" i="4"/>
  <c r="R1746" i="4"/>
  <c r="R1734" i="4"/>
  <c r="V1746" i="4"/>
  <c r="V1734" i="4"/>
  <c r="Z1746" i="4"/>
  <c r="Z1734" i="4"/>
  <c r="AD1746" i="4"/>
  <c r="AD1734" i="4"/>
  <c r="AH1746" i="4"/>
  <c r="AH1734" i="4"/>
  <c r="AL1746" i="4"/>
  <c r="AL1734" i="4"/>
  <c r="H1744" i="4"/>
  <c r="H1732" i="4"/>
  <c r="M1342" i="3"/>
  <c r="AC1342" i="3"/>
  <c r="K1378" i="3"/>
  <c r="K1956" i="4"/>
  <c r="S1012" i="3"/>
  <c r="S1380" i="4"/>
  <c r="M1018" i="3"/>
  <c r="M1444" i="4"/>
  <c r="Y1018" i="3"/>
  <c r="Y1444" i="4"/>
  <c r="X1024" i="3"/>
  <c r="X1508" i="4"/>
  <c r="S940" i="3"/>
  <c r="S1284" i="4"/>
  <c r="J1090" i="3"/>
  <c r="J1412" i="4"/>
  <c r="V1090" i="3"/>
  <c r="V1412" i="4"/>
  <c r="AH1090" i="3"/>
  <c r="AH1412" i="4"/>
  <c r="N1180" i="3"/>
  <c r="N1540" i="4"/>
  <c r="Q1012" i="3"/>
  <c r="Q1380" i="4"/>
  <c r="Y1012" i="3"/>
  <c r="Y1380" i="4"/>
  <c r="O1018" i="3"/>
  <c r="O1444" i="4"/>
  <c r="W1018" i="3"/>
  <c r="W1444" i="4"/>
  <c r="K1312" i="3"/>
  <c r="K1744" i="4"/>
  <c r="K1732" i="4"/>
  <c r="O1312" i="3"/>
  <c r="O1744" i="4"/>
  <c r="O1732" i="4"/>
  <c r="S1312" i="3"/>
  <c r="S1744" i="4"/>
  <c r="S1732" i="4"/>
  <c r="W1312" i="3"/>
  <c r="W1744" i="4"/>
  <c r="W1732" i="4"/>
  <c r="AA1312" i="3"/>
  <c r="AA1744" i="4"/>
  <c r="AA1732" i="4"/>
  <c r="AE1312" i="3"/>
  <c r="AE1744" i="4"/>
  <c r="AE1732" i="4"/>
  <c r="AI1312" i="3"/>
  <c r="AI1744" i="4"/>
  <c r="AI1732" i="4"/>
  <c r="AM1744" i="4"/>
  <c r="AM1732" i="4"/>
  <c r="K1745" i="4"/>
  <c r="K1733" i="4"/>
  <c r="O1745" i="4"/>
  <c r="O1733" i="4"/>
  <c r="S1745" i="4"/>
  <c r="S1733" i="4"/>
  <c r="W1745" i="4"/>
  <c r="W1733" i="4"/>
  <c r="AA1745" i="4"/>
  <c r="AA1733" i="4"/>
  <c r="AE1745" i="4"/>
  <c r="AE1733" i="4"/>
  <c r="AI1745" i="4"/>
  <c r="AI1733" i="4"/>
  <c r="AM1745" i="4"/>
  <c r="AM1733" i="4"/>
  <c r="K1746" i="4"/>
  <c r="K1734" i="4"/>
  <c r="O1746" i="4"/>
  <c r="O1734" i="4"/>
  <c r="S1746" i="4"/>
  <c r="S1734" i="4"/>
  <c r="W1746" i="4"/>
  <c r="W1734" i="4"/>
  <c r="AA1746" i="4"/>
  <c r="AA1734" i="4"/>
  <c r="AE1746" i="4"/>
  <c r="AE1734" i="4"/>
  <c r="AI1746" i="4"/>
  <c r="AI1734" i="4"/>
  <c r="AM1746" i="4"/>
  <c r="AM1734" i="4"/>
  <c r="H1745" i="4"/>
  <c r="H1733" i="4"/>
  <c r="AA1012" i="3"/>
  <c r="AA1380" i="4"/>
  <c r="Q1018" i="3"/>
  <c r="Q1444" i="4"/>
  <c r="AB1024" i="3"/>
  <c r="AB1508" i="4"/>
  <c r="AJ1024" i="3"/>
  <c r="AJ1508" i="4"/>
  <c r="K940" i="3"/>
  <c r="K1284" i="4"/>
  <c r="W940" i="3"/>
  <c r="W1284" i="4"/>
  <c r="AI940" i="3"/>
  <c r="AI1284" i="4"/>
  <c r="R1090" i="3"/>
  <c r="R1412" i="4"/>
  <c r="AD1090" i="3"/>
  <c r="AD1412" i="4"/>
  <c r="J1180" i="3"/>
  <c r="J1540" i="4"/>
  <c r="V1180" i="3"/>
  <c r="V1540" i="4"/>
  <c r="M1012" i="3"/>
  <c r="M1380" i="4"/>
  <c r="U1012" i="3"/>
  <c r="U1380" i="4"/>
  <c r="K1018" i="3"/>
  <c r="K1444" i="4"/>
  <c r="S1018" i="3"/>
  <c r="S1444" i="4"/>
  <c r="V1024" i="3"/>
  <c r="V1508" i="4"/>
  <c r="Z1024" i="3"/>
  <c r="Z1508" i="4"/>
  <c r="AD1024" i="3"/>
  <c r="AD1508" i="4"/>
  <c r="AH1024" i="3"/>
  <c r="AH1508" i="4"/>
  <c r="AL1024" i="3"/>
  <c r="AL1508" i="4"/>
  <c r="M940" i="3"/>
  <c r="M1284" i="4"/>
  <c r="Q940" i="3"/>
  <c r="Q1284" i="4"/>
  <c r="U940" i="3"/>
  <c r="U1284" i="4"/>
  <c r="Y940" i="3"/>
  <c r="Y1284" i="4"/>
  <c r="AC940" i="3"/>
  <c r="AC1284" i="4"/>
  <c r="AG940" i="3"/>
  <c r="AG1284" i="4"/>
  <c r="AK940" i="3"/>
  <c r="AK1284" i="4"/>
  <c r="L1090" i="3"/>
  <c r="L1412" i="4"/>
  <c r="P1090" i="3"/>
  <c r="P1412" i="4"/>
  <c r="T1090" i="3"/>
  <c r="T1412" i="4"/>
  <c r="X1090" i="3"/>
  <c r="X1412" i="4"/>
  <c r="AB1090" i="3"/>
  <c r="AB1412" i="4"/>
  <c r="AF1090" i="3"/>
  <c r="AF1412" i="4"/>
  <c r="AJ1090" i="3"/>
  <c r="AJ1412" i="4"/>
  <c r="L1180" i="3"/>
  <c r="L1540" i="4"/>
  <c r="P1180" i="3"/>
  <c r="P1540" i="4"/>
  <c r="T1180" i="3"/>
  <c r="T1540" i="4"/>
  <c r="X1180" i="3"/>
  <c r="X1540" i="4"/>
  <c r="AB1180" i="3"/>
  <c r="AB1540" i="4"/>
  <c r="AF1180" i="3"/>
  <c r="AF1540" i="4"/>
  <c r="J1204" i="3"/>
  <c r="J1636" i="4"/>
  <c r="N1204" i="3"/>
  <c r="N1636" i="4"/>
  <c r="R1204" i="3"/>
  <c r="R1636" i="4"/>
  <c r="J1012" i="3"/>
  <c r="J1380" i="4"/>
  <c r="N1012" i="3"/>
  <c r="N1380" i="4"/>
  <c r="R1012" i="3"/>
  <c r="R1380" i="4"/>
  <c r="V1012" i="3"/>
  <c r="V1380" i="4"/>
  <c r="Z1012" i="3"/>
  <c r="Z1380" i="4"/>
  <c r="L1018" i="3"/>
  <c r="L1444" i="4"/>
  <c r="P1018" i="3"/>
  <c r="P1444" i="4"/>
  <c r="T1018" i="3"/>
  <c r="T1444" i="4"/>
  <c r="X1018" i="3"/>
  <c r="X1444" i="4"/>
  <c r="W1024" i="3"/>
  <c r="W1508" i="4"/>
  <c r="AA1024" i="3"/>
  <c r="AA1508" i="4"/>
  <c r="AE1024" i="3"/>
  <c r="AE1508" i="4"/>
  <c r="AI1024" i="3"/>
  <c r="AI1508" i="4"/>
  <c r="AM1024" i="3"/>
  <c r="AM1508" i="4"/>
  <c r="M1090" i="3"/>
  <c r="M1412" i="4"/>
  <c r="Q1090" i="3"/>
  <c r="Q1412" i="4"/>
  <c r="U1090" i="3"/>
  <c r="U1412" i="4"/>
  <c r="Y1090" i="3"/>
  <c r="Y1412" i="4"/>
  <c r="AC1090" i="3"/>
  <c r="AC1412" i="4"/>
  <c r="AG1090" i="3"/>
  <c r="AG1412" i="4"/>
  <c r="AK1090" i="3"/>
  <c r="AK1412" i="4"/>
  <c r="M1180" i="3"/>
  <c r="M1540" i="4"/>
  <c r="Q1180" i="3"/>
  <c r="Q1540" i="4"/>
  <c r="U1180" i="3"/>
  <c r="U1540" i="4"/>
  <c r="Y1180" i="3"/>
  <c r="Y1540" i="4"/>
  <c r="AC1180" i="3"/>
  <c r="AC1540" i="4"/>
  <c r="AG1180" i="3"/>
  <c r="AG1540" i="4"/>
  <c r="K1204" i="3"/>
  <c r="K1636" i="4"/>
  <c r="O1204" i="3"/>
  <c r="O1636" i="4"/>
  <c r="S1204" i="3"/>
  <c r="S1636" i="4"/>
  <c r="W1204" i="3"/>
  <c r="W1636" i="4"/>
  <c r="I1746" i="4"/>
  <c r="I1734" i="4"/>
  <c r="L1312" i="3"/>
  <c r="L1744" i="4"/>
  <c r="L1732" i="4"/>
  <c r="P1312" i="3"/>
  <c r="P1744" i="4"/>
  <c r="P1732" i="4"/>
  <c r="T1312" i="3"/>
  <c r="T1744" i="4"/>
  <c r="T1732" i="4"/>
  <c r="X1312" i="3"/>
  <c r="X1744" i="4"/>
  <c r="X1732" i="4"/>
  <c r="AB1312" i="3"/>
  <c r="AB1744" i="4"/>
  <c r="AB1732" i="4"/>
  <c r="AF1312" i="3"/>
  <c r="AF1744" i="4"/>
  <c r="AF1732" i="4"/>
  <c r="AJ1312" i="3"/>
  <c r="AJ1744" i="4"/>
  <c r="AJ1732" i="4"/>
  <c r="AN1744" i="4"/>
  <c r="AN1732" i="4"/>
  <c r="L1745" i="4"/>
  <c r="L1733" i="4"/>
  <c r="P1745" i="4"/>
  <c r="P1733" i="4"/>
  <c r="T1745" i="4"/>
  <c r="T1733" i="4"/>
  <c r="X1745" i="4"/>
  <c r="X1733" i="4"/>
  <c r="AB1745" i="4"/>
  <c r="AB1733" i="4"/>
  <c r="AF1745" i="4"/>
  <c r="AF1733" i="4"/>
  <c r="AJ1745" i="4"/>
  <c r="AJ1733" i="4"/>
  <c r="AN1745" i="4"/>
  <c r="AN1733" i="4"/>
  <c r="L1746" i="4"/>
  <c r="L1734" i="4"/>
  <c r="P1746" i="4"/>
  <c r="P1734" i="4"/>
  <c r="T1746" i="4"/>
  <c r="T1734" i="4"/>
  <c r="X1746" i="4"/>
  <c r="X1734" i="4"/>
  <c r="AB1746" i="4"/>
  <c r="AB1734" i="4"/>
  <c r="AF1746" i="4"/>
  <c r="AF1734" i="4"/>
  <c r="AJ1746" i="4"/>
  <c r="AJ1734" i="4"/>
  <c r="AN1746" i="4"/>
  <c r="AN1734" i="4"/>
  <c r="P1342" i="3"/>
  <c r="U1342" i="3"/>
  <c r="AF1342" i="3"/>
  <c r="AK1342" i="3"/>
  <c r="M1378" i="3"/>
  <c r="M1956" i="4"/>
  <c r="Y1402" i="3"/>
  <c r="Y2020" i="4"/>
  <c r="AJ940" i="3"/>
  <c r="AE1090" i="3"/>
  <c r="AN1024" i="3"/>
  <c r="AA1018" i="3"/>
  <c r="AB1402" i="3"/>
  <c r="N1378" i="3"/>
  <c r="Y1210" i="3"/>
  <c r="AC1210" i="3"/>
  <c r="AG1210" i="3"/>
  <c r="AK1210" i="3"/>
  <c r="AJ1402" i="3"/>
  <c r="AC1054" i="3"/>
  <c r="AB1390" i="3"/>
  <c r="AF1390" i="3"/>
  <c r="AJ1390" i="3"/>
  <c r="AO1210" i="3"/>
  <c r="AB1210" i="3"/>
  <c r="AJ1210" i="3"/>
  <c r="Q1054" i="3"/>
  <c r="AN1210" i="3"/>
  <c r="AK1054" i="3"/>
  <c r="AA1210" i="3"/>
  <c r="AE1210" i="3"/>
  <c r="AI1210" i="3"/>
  <c r="AM1210" i="3"/>
  <c r="Z1210" i="3"/>
  <c r="AD1210" i="3"/>
  <c r="AH1210" i="3"/>
  <c r="AL1210" i="3"/>
  <c r="AN1390" i="3"/>
  <c r="Z1054" i="3"/>
  <c r="AG1054" i="3"/>
  <c r="AD1390" i="3"/>
  <c r="AC1402" i="3"/>
  <c r="AK1402" i="3"/>
  <c r="AI1054" i="3"/>
  <c r="U1264" i="3"/>
  <c r="Y1264" i="3"/>
  <c r="AC1264" i="3"/>
  <c r="AG1264" i="3"/>
  <c r="AK1264" i="3"/>
  <c r="AO1264" i="3"/>
  <c r="X1264" i="3"/>
  <c r="AB1264" i="3"/>
  <c r="AF1264" i="3"/>
  <c r="AJ1264" i="3"/>
  <c r="AN1264" i="3"/>
  <c r="I1348" i="3"/>
  <c r="H1342" i="3"/>
  <c r="H1348" i="3"/>
  <c r="AE1054" i="3"/>
  <c r="W1264" i="3"/>
  <c r="AA1264" i="3"/>
  <c r="AE1264" i="3"/>
  <c r="AI1264" i="3"/>
  <c r="AM1264" i="3"/>
  <c r="Z1264" i="3"/>
  <c r="AD1264" i="3"/>
  <c r="AH1264" i="3"/>
  <c r="H1312" i="3"/>
  <c r="M1054" i="3"/>
  <c r="AB1054" i="3"/>
  <c r="AF1054" i="3"/>
  <c r="AJ1054" i="3"/>
  <c r="H1090" i="3"/>
  <c r="I1186" i="3"/>
  <c r="AG1402" i="3"/>
  <c r="AO1402" i="3"/>
  <c r="AL1390" i="3"/>
  <c r="I1018" i="3"/>
  <c r="V1054" i="3"/>
  <c r="AD1054" i="3"/>
  <c r="AH1054" i="3"/>
  <c r="AL1054" i="3"/>
  <c r="AF1210" i="3"/>
  <c r="V1264" i="3"/>
  <c r="AL1264" i="3"/>
  <c r="AF1402" i="3"/>
  <c r="AN1402" i="3"/>
  <c r="AH1390" i="3"/>
  <c r="AA1054" i="3"/>
  <c r="AM1054" i="3"/>
  <c r="U1054" i="3"/>
  <c r="AC1390" i="3"/>
  <c r="AG1390" i="3"/>
  <c r="AK1390" i="3"/>
  <c r="AO1390" i="3"/>
  <c r="AA1402" i="3"/>
  <c r="AE1402" i="3"/>
  <c r="AI1402" i="3"/>
  <c r="AM1402" i="3"/>
  <c r="Z1402" i="3"/>
  <c r="AD1402" i="3"/>
  <c r="AH1402" i="3"/>
  <c r="AL1402" i="3"/>
  <c r="N1054" i="3"/>
  <c r="I1198" i="3"/>
  <c r="I1054" i="3"/>
  <c r="I1480" i="4"/>
  <c r="H1012" i="3"/>
  <c r="H1018" i="3"/>
  <c r="J1054" i="3"/>
  <c r="R1054" i="3"/>
  <c r="K1054" i="3"/>
  <c r="K1479" i="4"/>
  <c r="O1054" i="3"/>
  <c r="O1479" i="4"/>
  <c r="S1054" i="3"/>
  <c r="S1479" i="4"/>
  <c r="W1054" i="3"/>
  <c r="W1479" i="4"/>
  <c r="L1054" i="3"/>
  <c r="L1480" i="4"/>
  <c r="P1054" i="3"/>
  <c r="P1480" i="4"/>
  <c r="T1054" i="3"/>
  <c r="T1480" i="4"/>
  <c r="X1054" i="3"/>
  <c r="X1480" i="4"/>
  <c r="H940" i="3"/>
  <c r="R940" i="3"/>
  <c r="I1378" i="3"/>
  <c r="I1342" i="3"/>
  <c r="I1312" i="3"/>
  <c r="I1204" i="3"/>
  <c r="I1180" i="3"/>
  <c r="I1090" i="3"/>
  <c r="Z940" i="3"/>
  <c r="AH940" i="3"/>
  <c r="N940" i="3"/>
  <c r="V940" i="3"/>
  <c r="AD940" i="3"/>
  <c r="AL940" i="3"/>
  <c r="I1012" i="3"/>
  <c r="Y1054" i="3"/>
  <c r="X987" i="3"/>
  <c r="W987" i="3"/>
  <c r="V987" i="3"/>
  <c r="U987" i="3"/>
  <c r="T987" i="3"/>
  <c r="S987" i="3"/>
  <c r="R987" i="3"/>
  <c r="Q987" i="3"/>
  <c r="P987" i="3"/>
  <c r="O987" i="3"/>
  <c r="N987" i="3"/>
  <c r="M987" i="3"/>
  <c r="L987" i="3"/>
  <c r="K987" i="3"/>
  <c r="J987" i="3"/>
  <c r="I987" i="3"/>
  <c r="X986" i="3"/>
  <c r="X1318" i="4" s="1"/>
  <c r="X1333" i="4" s="1"/>
  <c r="W986" i="3"/>
  <c r="W1318" i="4" s="1"/>
  <c r="W1333" i="4" s="1"/>
  <c r="V986" i="3"/>
  <c r="V1318" i="4" s="1"/>
  <c r="V1333" i="4" s="1"/>
  <c r="U986" i="3"/>
  <c r="U1318" i="4" s="1"/>
  <c r="U1333" i="4" s="1"/>
  <c r="T986" i="3"/>
  <c r="T1318" i="4" s="1"/>
  <c r="T1333" i="4" s="1"/>
  <c r="S986" i="3"/>
  <c r="S1318" i="4" s="1"/>
  <c r="S1333" i="4" s="1"/>
  <c r="R986" i="3"/>
  <c r="R1318" i="4" s="1"/>
  <c r="R1333" i="4" s="1"/>
  <c r="Q986" i="3"/>
  <c r="Q1318" i="4" s="1"/>
  <c r="Q1333" i="4" s="1"/>
  <c r="P986" i="3"/>
  <c r="P1318" i="4" s="1"/>
  <c r="P1333" i="4" s="1"/>
  <c r="O986" i="3"/>
  <c r="O1318" i="4" s="1"/>
  <c r="O1333" i="4" s="1"/>
  <c r="N986" i="3"/>
  <c r="N1318" i="4" s="1"/>
  <c r="N1333" i="4" s="1"/>
  <c r="M986" i="3"/>
  <c r="M1318" i="4" s="1"/>
  <c r="M1333" i="4" s="1"/>
  <c r="L986" i="3"/>
  <c r="L1318" i="4" s="1"/>
  <c r="L1333" i="4" s="1"/>
  <c r="K986" i="3"/>
  <c r="K1318" i="4" s="1"/>
  <c r="K1333" i="4" s="1"/>
  <c r="J986" i="3"/>
  <c r="J1318" i="4" s="1"/>
  <c r="J1333" i="4" s="1"/>
  <c r="I986" i="3"/>
  <c r="I1318" i="4" s="1"/>
  <c r="I1333" i="4" s="1"/>
  <c r="X985" i="3"/>
  <c r="W985" i="3"/>
  <c r="V985" i="3"/>
  <c r="U985" i="3"/>
  <c r="T985" i="3"/>
  <c r="S985" i="3"/>
  <c r="R985" i="3"/>
  <c r="Q985" i="3"/>
  <c r="P985" i="3"/>
  <c r="O985" i="3"/>
  <c r="N985" i="3"/>
  <c r="M985" i="3"/>
  <c r="L985" i="3"/>
  <c r="K985" i="3"/>
  <c r="J985" i="3"/>
  <c r="I985" i="3"/>
  <c r="X984" i="3"/>
  <c r="X1317" i="4" s="1"/>
  <c r="X1332" i="4" s="1"/>
  <c r="W984" i="3"/>
  <c r="W1317" i="4" s="1"/>
  <c r="W1332" i="4" s="1"/>
  <c r="V984" i="3"/>
  <c r="V1317" i="4" s="1"/>
  <c r="V1332" i="4" s="1"/>
  <c r="U984" i="3"/>
  <c r="U1317" i="4" s="1"/>
  <c r="U1332" i="4" s="1"/>
  <c r="T984" i="3"/>
  <c r="T1317" i="4" s="1"/>
  <c r="T1332" i="4" s="1"/>
  <c r="S984" i="3"/>
  <c r="S1317" i="4" s="1"/>
  <c r="S1332" i="4" s="1"/>
  <c r="R984" i="3"/>
  <c r="R1317" i="4" s="1"/>
  <c r="R1332" i="4" s="1"/>
  <c r="Q984" i="3"/>
  <c r="Q1317" i="4" s="1"/>
  <c r="Q1332" i="4" s="1"/>
  <c r="P984" i="3"/>
  <c r="P1317" i="4" s="1"/>
  <c r="P1332" i="4" s="1"/>
  <c r="O984" i="3"/>
  <c r="O1317" i="4" s="1"/>
  <c r="O1332" i="4" s="1"/>
  <c r="N984" i="3"/>
  <c r="N1317" i="4" s="1"/>
  <c r="N1332" i="4" s="1"/>
  <c r="M984" i="3"/>
  <c r="M1317" i="4" s="1"/>
  <c r="M1332" i="4" s="1"/>
  <c r="L984" i="3"/>
  <c r="L1317" i="4" s="1"/>
  <c r="L1332" i="4" s="1"/>
  <c r="K984" i="3"/>
  <c r="K1317" i="4" s="1"/>
  <c r="K1332" i="4" s="1"/>
  <c r="J984" i="3"/>
  <c r="J1317" i="4" s="1"/>
  <c r="J1332" i="4" s="1"/>
  <c r="I984" i="3"/>
  <c r="I1317" i="4" s="1"/>
  <c r="I1332" i="4" s="1"/>
  <c r="X983" i="3"/>
  <c r="W983" i="3"/>
  <c r="V983" i="3"/>
  <c r="V1316" i="4" s="1"/>
  <c r="V1331" i="4" s="1"/>
  <c r="U983" i="3"/>
  <c r="T983" i="3"/>
  <c r="S983" i="3"/>
  <c r="R983" i="3"/>
  <c r="Q983" i="3"/>
  <c r="P983" i="3"/>
  <c r="O983" i="3"/>
  <c r="N983" i="3"/>
  <c r="M983" i="3"/>
  <c r="L983" i="3"/>
  <c r="K983" i="3"/>
  <c r="J983" i="3"/>
  <c r="I983" i="3"/>
  <c r="AO999" i="3"/>
  <c r="AN999" i="3"/>
  <c r="AM999" i="3"/>
  <c r="AL999" i="3"/>
  <c r="AK999" i="3"/>
  <c r="AJ999" i="3"/>
  <c r="AI999" i="3"/>
  <c r="AH999" i="3"/>
  <c r="AG999" i="3"/>
  <c r="AF999" i="3"/>
  <c r="AE999" i="3"/>
  <c r="AD999" i="3"/>
  <c r="AC999" i="3"/>
  <c r="AB999" i="3"/>
  <c r="AA999" i="3"/>
  <c r="Z999" i="3"/>
  <c r="Y999" i="3"/>
  <c r="AO998" i="3"/>
  <c r="AO1328" i="4" s="1"/>
  <c r="AN998" i="3"/>
  <c r="AN1328" i="4" s="1"/>
  <c r="AM998" i="3"/>
  <c r="AM1328" i="4" s="1"/>
  <c r="AL998" i="3"/>
  <c r="AL1328" i="4" s="1"/>
  <c r="AK998" i="3"/>
  <c r="AK1328" i="4" s="1"/>
  <c r="AJ998" i="3"/>
  <c r="AJ1328" i="4" s="1"/>
  <c r="AI998" i="3"/>
  <c r="AI1328" i="4" s="1"/>
  <c r="AH998" i="3"/>
  <c r="AH1328" i="4" s="1"/>
  <c r="AG998" i="3"/>
  <c r="AG1328" i="4" s="1"/>
  <c r="AF998" i="3"/>
  <c r="AF1328" i="4" s="1"/>
  <c r="AE998" i="3"/>
  <c r="AE1328" i="4" s="1"/>
  <c r="AD998" i="3"/>
  <c r="AD1328" i="4" s="1"/>
  <c r="AC998" i="3"/>
  <c r="AC1328" i="4" s="1"/>
  <c r="AB998" i="3"/>
  <c r="AB1328" i="4" s="1"/>
  <c r="AA998" i="3"/>
  <c r="AA1328" i="4" s="1"/>
  <c r="Z998" i="3"/>
  <c r="Z1328" i="4" s="1"/>
  <c r="Y998" i="3"/>
  <c r="Y1328" i="4" s="1"/>
  <c r="AO997" i="3"/>
  <c r="AN997" i="3"/>
  <c r="AM997" i="3"/>
  <c r="AL997" i="3"/>
  <c r="AK997" i="3"/>
  <c r="AJ997" i="3"/>
  <c r="AI997" i="3"/>
  <c r="AH997" i="3"/>
  <c r="AG997" i="3"/>
  <c r="AF997" i="3"/>
  <c r="AE997" i="3"/>
  <c r="AD997" i="3"/>
  <c r="AC997" i="3"/>
  <c r="AB997" i="3"/>
  <c r="AA997" i="3"/>
  <c r="Z997" i="3"/>
  <c r="Y997" i="3"/>
  <c r="AO996" i="3"/>
  <c r="AO1327" i="4" s="1"/>
  <c r="AN996" i="3"/>
  <c r="AN1327" i="4" s="1"/>
  <c r="AM996" i="3"/>
  <c r="AM1327" i="4" s="1"/>
  <c r="AL996" i="3"/>
  <c r="AL1327" i="4" s="1"/>
  <c r="AK996" i="3"/>
  <c r="AK1327" i="4" s="1"/>
  <c r="AJ996" i="3"/>
  <c r="AJ1327" i="4" s="1"/>
  <c r="AI996" i="3"/>
  <c r="AI1327" i="4" s="1"/>
  <c r="AH996" i="3"/>
  <c r="AH1327" i="4" s="1"/>
  <c r="AG996" i="3"/>
  <c r="AG1327" i="4" s="1"/>
  <c r="AF996" i="3"/>
  <c r="AF1327" i="4" s="1"/>
  <c r="AE996" i="3"/>
  <c r="AE1327" i="4" s="1"/>
  <c r="AD996" i="3"/>
  <c r="AD1327" i="4" s="1"/>
  <c r="AC996" i="3"/>
  <c r="AC1327" i="4" s="1"/>
  <c r="AB996" i="3"/>
  <c r="AB1327" i="4" s="1"/>
  <c r="AA996" i="3"/>
  <c r="AA1327" i="4" s="1"/>
  <c r="Z996" i="3"/>
  <c r="Z1327" i="4" s="1"/>
  <c r="Y996" i="3"/>
  <c r="Y1327" i="4" s="1"/>
  <c r="AO995" i="3"/>
  <c r="AO1326" i="4" s="1"/>
  <c r="AN995" i="3"/>
  <c r="AN1326" i="4" s="1"/>
  <c r="AM995" i="3"/>
  <c r="AM1326" i="4" s="1"/>
  <c r="AL995" i="3"/>
  <c r="AL1326" i="4" s="1"/>
  <c r="AK995" i="3"/>
  <c r="AK1326" i="4" s="1"/>
  <c r="AJ995" i="3"/>
  <c r="AJ1326" i="4" s="1"/>
  <c r="AI995" i="3"/>
  <c r="AI1326" i="4" s="1"/>
  <c r="AH995" i="3"/>
  <c r="AH1326" i="4" s="1"/>
  <c r="AG995" i="3"/>
  <c r="AG1326" i="4" s="1"/>
  <c r="AF995" i="3"/>
  <c r="AF1326" i="4" s="1"/>
  <c r="AE995" i="3"/>
  <c r="AE1326" i="4" s="1"/>
  <c r="AD995" i="3"/>
  <c r="AD1326" i="4" s="1"/>
  <c r="AC995" i="3"/>
  <c r="AC1326" i="4" s="1"/>
  <c r="AB995" i="3"/>
  <c r="AB1326" i="4" s="1"/>
  <c r="AA995" i="3"/>
  <c r="AA1326" i="4" s="1"/>
  <c r="Z995" i="3"/>
  <c r="Z1326" i="4" s="1"/>
  <c r="Y995" i="3"/>
  <c r="Y1326" i="4" s="1"/>
  <c r="AO993" i="3"/>
  <c r="AN993" i="3"/>
  <c r="AM993" i="3"/>
  <c r="AL993" i="3"/>
  <c r="AK993" i="3"/>
  <c r="AJ993" i="3"/>
  <c r="AI993" i="3"/>
  <c r="AH993" i="3"/>
  <c r="AG993" i="3"/>
  <c r="AF993" i="3"/>
  <c r="AE993" i="3"/>
  <c r="AD993" i="3"/>
  <c r="AC993" i="3"/>
  <c r="AB993" i="3"/>
  <c r="AA993" i="3"/>
  <c r="Z993" i="3"/>
  <c r="Y993" i="3"/>
  <c r="AO992" i="3"/>
  <c r="AO1323" i="4" s="1"/>
  <c r="AN992" i="3"/>
  <c r="AN1323" i="4" s="1"/>
  <c r="AM992" i="3"/>
  <c r="AM1323" i="4" s="1"/>
  <c r="AL992" i="3"/>
  <c r="AL1323" i="4" s="1"/>
  <c r="AK992" i="3"/>
  <c r="AK1323" i="4" s="1"/>
  <c r="AJ992" i="3"/>
  <c r="AJ1323" i="4" s="1"/>
  <c r="AI992" i="3"/>
  <c r="AI1323" i="4" s="1"/>
  <c r="AH992" i="3"/>
  <c r="AH1323" i="4" s="1"/>
  <c r="AG992" i="3"/>
  <c r="AG1323" i="4" s="1"/>
  <c r="AF992" i="3"/>
  <c r="AF1323" i="4" s="1"/>
  <c r="AE992" i="3"/>
  <c r="AE1323" i="4" s="1"/>
  <c r="AD992" i="3"/>
  <c r="AD1323" i="4" s="1"/>
  <c r="AC992" i="3"/>
  <c r="AC1323" i="4" s="1"/>
  <c r="AB992" i="3"/>
  <c r="AB1323" i="4" s="1"/>
  <c r="AA992" i="3"/>
  <c r="AA1323" i="4" s="1"/>
  <c r="Z992" i="3"/>
  <c r="Z1323" i="4" s="1"/>
  <c r="Y992" i="3"/>
  <c r="Y1323" i="4" s="1"/>
  <c r="AO991" i="3"/>
  <c r="AN991" i="3"/>
  <c r="AM991" i="3"/>
  <c r="AL991" i="3"/>
  <c r="AK991" i="3"/>
  <c r="AJ991" i="3"/>
  <c r="AI991" i="3"/>
  <c r="AH991" i="3"/>
  <c r="AG991" i="3"/>
  <c r="AF991" i="3"/>
  <c r="AE991" i="3"/>
  <c r="AD991" i="3"/>
  <c r="AC991" i="3"/>
  <c r="AB991" i="3"/>
  <c r="AA991" i="3"/>
  <c r="Z991" i="3"/>
  <c r="Y991" i="3"/>
  <c r="AO990" i="3"/>
  <c r="AO1322" i="4" s="1"/>
  <c r="AN990" i="3"/>
  <c r="AN1322" i="4" s="1"/>
  <c r="AM990" i="3"/>
  <c r="AM1322" i="4" s="1"/>
  <c r="AL990" i="3"/>
  <c r="AL1322" i="4" s="1"/>
  <c r="AK990" i="3"/>
  <c r="AK1322" i="4" s="1"/>
  <c r="AJ990" i="3"/>
  <c r="AJ1322" i="4" s="1"/>
  <c r="AI990" i="3"/>
  <c r="AI1322" i="4" s="1"/>
  <c r="AH990" i="3"/>
  <c r="AH1322" i="4" s="1"/>
  <c r="AG990" i="3"/>
  <c r="AG1322" i="4" s="1"/>
  <c r="AF990" i="3"/>
  <c r="AF1322" i="4" s="1"/>
  <c r="AE990" i="3"/>
  <c r="AE1322" i="4" s="1"/>
  <c r="AD990" i="3"/>
  <c r="AD1322" i="4" s="1"/>
  <c r="AC990" i="3"/>
  <c r="AC1322" i="4" s="1"/>
  <c r="AB990" i="3"/>
  <c r="AB1322" i="4" s="1"/>
  <c r="AA990" i="3"/>
  <c r="AA1322" i="4" s="1"/>
  <c r="Z990" i="3"/>
  <c r="Z1322" i="4" s="1"/>
  <c r="Y990" i="3"/>
  <c r="Y1322" i="4" s="1"/>
  <c r="AO989" i="3"/>
  <c r="AO1321" i="4" s="1"/>
  <c r="AN989" i="3"/>
  <c r="AN1321" i="4" s="1"/>
  <c r="AM989" i="3"/>
  <c r="AM1321" i="4" s="1"/>
  <c r="AL989" i="3"/>
  <c r="AL1321" i="4" s="1"/>
  <c r="AK989" i="3"/>
  <c r="AK1321" i="4" s="1"/>
  <c r="AJ989" i="3"/>
  <c r="AJ1321" i="4" s="1"/>
  <c r="AI989" i="3"/>
  <c r="AI1321" i="4" s="1"/>
  <c r="AH989" i="3"/>
  <c r="AH1321" i="4" s="1"/>
  <c r="AG989" i="3"/>
  <c r="AG1321" i="4" s="1"/>
  <c r="AF989" i="3"/>
  <c r="AF1321" i="4" s="1"/>
  <c r="AE989" i="3"/>
  <c r="AE1321" i="4" s="1"/>
  <c r="AD989" i="3"/>
  <c r="AD1321" i="4" s="1"/>
  <c r="AC989" i="3"/>
  <c r="AC1321" i="4" s="1"/>
  <c r="AB989" i="3"/>
  <c r="AB1321" i="4" s="1"/>
  <c r="AA989" i="3"/>
  <c r="AA1321" i="4" s="1"/>
  <c r="Z989" i="3"/>
  <c r="Z1321" i="4" s="1"/>
  <c r="Y989" i="3"/>
  <c r="Y1321" i="4" s="1"/>
  <c r="AO987" i="3"/>
  <c r="AN987" i="3"/>
  <c r="AM987" i="3"/>
  <c r="AL987" i="3"/>
  <c r="AK987" i="3"/>
  <c r="AJ987" i="3"/>
  <c r="AI987" i="3"/>
  <c r="AH987" i="3"/>
  <c r="AG987" i="3"/>
  <c r="AF987" i="3"/>
  <c r="AE987" i="3"/>
  <c r="AD987" i="3"/>
  <c r="AC987" i="3"/>
  <c r="AB987" i="3"/>
  <c r="AA987" i="3"/>
  <c r="Z987" i="3"/>
  <c r="Y987" i="3"/>
  <c r="AO986" i="3"/>
  <c r="AO1318" i="4" s="1"/>
  <c r="AN986" i="3"/>
  <c r="AN1318" i="4" s="1"/>
  <c r="AM986" i="3"/>
  <c r="AM1318" i="4" s="1"/>
  <c r="AL986" i="3"/>
  <c r="AL1318" i="4" s="1"/>
  <c r="AK986" i="3"/>
  <c r="AK1318" i="4" s="1"/>
  <c r="AJ986" i="3"/>
  <c r="AJ1318" i="4" s="1"/>
  <c r="AI986" i="3"/>
  <c r="AI1318" i="4" s="1"/>
  <c r="AH986" i="3"/>
  <c r="AH1318" i="4" s="1"/>
  <c r="AG986" i="3"/>
  <c r="AG1318" i="4" s="1"/>
  <c r="AF986" i="3"/>
  <c r="AF1318" i="4" s="1"/>
  <c r="AE986" i="3"/>
  <c r="AE1318" i="4" s="1"/>
  <c r="AD986" i="3"/>
  <c r="AD1318" i="4" s="1"/>
  <c r="AC986" i="3"/>
  <c r="AC1318" i="4" s="1"/>
  <c r="AB986" i="3"/>
  <c r="AB1318" i="4" s="1"/>
  <c r="AA986" i="3"/>
  <c r="AA1318" i="4" s="1"/>
  <c r="Z986" i="3"/>
  <c r="Z1318" i="4" s="1"/>
  <c r="Y986" i="3"/>
  <c r="Y1318" i="4" s="1"/>
  <c r="AO985" i="3"/>
  <c r="AN985" i="3"/>
  <c r="AM985" i="3"/>
  <c r="AL985" i="3"/>
  <c r="AK985" i="3"/>
  <c r="AJ985" i="3"/>
  <c r="AI985" i="3"/>
  <c r="AH985" i="3"/>
  <c r="AG985" i="3"/>
  <c r="AF985" i="3"/>
  <c r="AE985" i="3"/>
  <c r="AD985" i="3"/>
  <c r="AC985" i="3"/>
  <c r="AB985" i="3"/>
  <c r="AA985" i="3"/>
  <c r="Z985" i="3"/>
  <c r="Y985" i="3"/>
  <c r="AO984" i="3"/>
  <c r="AO1317" i="4" s="1"/>
  <c r="AN984" i="3"/>
  <c r="AN1317" i="4" s="1"/>
  <c r="AM984" i="3"/>
  <c r="AM1317" i="4" s="1"/>
  <c r="AL984" i="3"/>
  <c r="AL1317" i="4" s="1"/>
  <c r="AK984" i="3"/>
  <c r="AK1317" i="4" s="1"/>
  <c r="AJ984" i="3"/>
  <c r="AJ1317" i="4" s="1"/>
  <c r="AI984" i="3"/>
  <c r="AI1317" i="4" s="1"/>
  <c r="AH984" i="3"/>
  <c r="AH1317" i="4" s="1"/>
  <c r="AG984" i="3"/>
  <c r="AG1317" i="4" s="1"/>
  <c r="AF984" i="3"/>
  <c r="AF1317" i="4" s="1"/>
  <c r="AE984" i="3"/>
  <c r="AE1317" i="4" s="1"/>
  <c r="AD984" i="3"/>
  <c r="AD1317" i="4" s="1"/>
  <c r="AC984" i="3"/>
  <c r="AC1317" i="4" s="1"/>
  <c r="AB984" i="3"/>
  <c r="AB1317" i="4" s="1"/>
  <c r="AA984" i="3"/>
  <c r="AA1317" i="4" s="1"/>
  <c r="Z984" i="3"/>
  <c r="Z1317" i="4" s="1"/>
  <c r="Y984" i="3"/>
  <c r="Y1317" i="4" s="1"/>
  <c r="AO983" i="3"/>
  <c r="AO1316" i="4" s="1"/>
  <c r="AN983" i="3"/>
  <c r="AN1316" i="4" s="1"/>
  <c r="AM983" i="3"/>
  <c r="AM1316" i="4" s="1"/>
  <c r="AL983" i="3"/>
  <c r="AL1316" i="4" s="1"/>
  <c r="AK983" i="3"/>
  <c r="AK1316" i="4" s="1"/>
  <c r="AJ983" i="3"/>
  <c r="AJ1316" i="4" s="1"/>
  <c r="AI983" i="3"/>
  <c r="AI1316" i="4" s="1"/>
  <c r="AH983" i="3"/>
  <c r="AH1316" i="4" s="1"/>
  <c r="AG983" i="3"/>
  <c r="AG1316" i="4" s="1"/>
  <c r="AF983" i="3"/>
  <c r="AF1316" i="4" s="1"/>
  <c r="AE983" i="3"/>
  <c r="AE1316" i="4" s="1"/>
  <c r="AD983" i="3"/>
  <c r="AD1316" i="4" s="1"/>
  <c r="AC983" i="3"/>
  <c r="AC1316" i="4" s="1"/>
  <c r="AB983" i="3"/>
  <c r="AB1316" i="4" s="1"/>
  <c r="AA983" i="3"/>
  <c r="AA1316" i="4" s="1"/>
  <c r="Z983" i="3"/>
  <c r="Z1316" i="4" s="1"/>
  <c r="Y983" i="3"/>
  <c r="Y1316" i="4" s="1"/>
  <c r="AO981" i="3"/>
  <c r="AO1353" i="4" s="1"/>
  <c r="AN981" i="3"/>
  <c r="AN1353" i="4" s="1"/>
  <c r="AM981" i="3"/>
  <c r="AM1353" i="4" s="1"/>
  <c r="AL981" i="3"/>
  <c r="AL1353" i="4" s="1"/>
  <c r="AK981" i="3"/>
  <c r="AK1353" i="4" s="1"/>
  <c r="AJ981" i="3"/>
  <c r="AJ1353" i="4" s="1"/>
  <c r="AI981" i="3"/>
  <c r="AI1353" i="4" s="1"/>
  <c r="AH981" i="3"/>
  <c r="AH1353" i="4" s="1"/>
  <c r="AG981" i="3"/>
  <c r="AG1353" i="4" s="1"/>
  <c r="AF981" i="3"/>
  <c r="AF1353" i="4" s="1"/>
  <c r="AE981" i="3"/>
  <c r="AE1353" i="4" s="1"/>
  <c r="AD981" i="3"/>
  <c r="AD1353" i="4" s="1"/>
  <c r="AC981" i="3"/>
  <c r="AC1353" i="4" s="1"/>
  <c r="AB981" i="3"/>
  <c r="AB1353" i="4" s="1"/>
  <c r="AA981" i="3"/>
  <c r="AA1353" i="4" s="1"/>
  <c r="Z981" i="3"/>
  <c r="Z1353" i="4" s="1"/>
  <c r="Y981" i="3"/>
  <c r="Y1353" i="4" s="1"/>
  <c r="X981" i="3"/>
  <c r="X1353" i="4" s="1"/>
  <c r="W981" i="3"/>
  <c r="W1353" i="4" s="1"/>
  <c r="V981" i="3"/>
  <c r="V1353" i="4" s="1"/>
  <c r="U981" i="3"/>
  <c r="U1353" i="4" s="1"/>
  <c r="T981" i="3"/>
  <c r="T1353" i="4" s="1"/>
  <c r="S981" i="3"/>
  <c r="S1353" i="4" s="1"/>
  <c r="R981" i="3"/>
  <c r="R1353" i="4" s="1"/>
  <c r="Q981" i="3"/>
  <c r="Q1353" i="4" s="1"/>
  <c r="P981" i="3"/>
  <c r="P1353" i="4" s="1"/>
  <c r="O981" i="3"/>
  <c r="O1353" i="4" s="1"/>
  <c r="N981" i="3"/>
  <c r="N1353" i="4" s="1"/>
  <c r="M981" i="3"/>
  <c r="M1353" i="4" s="1"/>
  <c r="L981" i="3"/>
  <c r="L1353" i="4" s="1"/>
  <c r="AO980" i="3"/>
  <c r="AO1351" i="4" s="1"/>
  <c r="AN980" i="3"/>
  <c r="AN1351" i="4" s="1"/>
  <c r="AM980" i="3"/>
  <c r="AM1351" i="4" s="1"/>
  <c r="AL980" i="3"/>
  <c r="AL1351" i="4" s="1"/>
  <c r="AK980" i="3"/>
  <c r="AK1351" i="4" s="1"/>
  <c r="AJ980" i="3"/>
  <c r="AJ1351" i="4" s="1"/>
  <c r="AI980" i="3"/>
  <c r="AI1351" i="4" s="1"/>
  <c r="AH980" i="3"/>
  <c r="AH1351" i="4" s="1"/>
  <c r="AG980" i="3"/>
  <c r="AG1351" i="4" s="1"/>
  <c r="AF980" i="3"/>
  <c r="AF1351" i="4" s="1"/>
  <c r="AE980" i="3"/>
  <c r="AE1351" i="4" s="1"/>
  <c r="AD980" i="3"/>
  <c r="AD1351" i="4" s="1"/>
  <c r="AC980" i="3"/>
  <c r="AC1351" i="4" s="1"/>
  <c r="AB980" i="3"/>
  <c r="AB1351" i="4" s="1"/>
  <c r="AA980" i="3"/>
  <c r="AA1351" i="4" s="1"/>
  <c r="Z980" i="3"/>
  <c r="Z1351" i="4" s="1"/>
  <c r="Y980" i="3"/>
  <c r="Y1351" i="4" s="1"/>
  <c r="X980" i="3"/>
  <c r="X1351" i="4" s="1"/>
  <c r="W980" i="3"/>
  <c r="W1351" i="4" s="1"/>
  <c r="V980" i="3"/>
  <c r="V1351" i="4" s="1"/>
  <c r="U980" i="3"/>
  <c r="U1351" i="4" s="1"/>
  <c r="T980" i="3"/>
  <c r="T1351" i="4" s="1"/>
  <c r="S980" i="3"/>
  <c r="S1351" i="4" s="1"/>
  <c r="R980" i="3"/>
  <c r="R1351" i="4" s="1"/>
  <c r="Q980" i="3"/>
  <c r="Q1351" i="4" s="1"/>
  <c r="P980" i="3"/>
  <c r="P1351" i="4" s="1"/>
  <c r="O980" i="3"/>
  <c r="O1351" i="4" s="1"/>
  <c r="N980" i="3"/>
  <c r="N1351" i="4" s="1"/>
  <c r="M980" i="3"/>
  <c r="M1351" i="4" s="1"/>
  <c r="L980" i="3"/>
  <c r="L1351" i="4" s="1"/>
  <c r="K980" i="3"/>
  <c r="K1351" i="4" s="1"/>
  <c r="J980" i="3"/>
  <c r="J1351" i="4" s="1"/>
  <c r="AO979" i="3"/>
  <c r="AN979" i="3"/>
  <c r="AM979" i="3"/>
  <c r="AL979" i="3"/>
  <c r="AK979" i="3"/>
  <c r="AJ979" i="3"/>
  <c r="AI979" i="3"/>
  <c r="AH979" i="3"/>
  <c r="AG979" i="3"/>
  <c r="AF979" i="3"/>
  <c r="AE979" i="3"/>
  <c r="AD979" i="3"/>
  <c r="AC979" i="3"/>
  <c r="AB979" i="3"/>
  <c r="AA979" i="3"/>
  <c r="Z979" i="3"/>
  <c r="Y979" i="3"/>
  <c r="X979" i="3"/>
  <c r="W979" i="3"/>
  <c r="V979" i="3"/>
  <c r="U979" i="3"/>
  <c r="T979" i="3"/>
  <c r="S979" i="3"/>
  <c r="R979" i="3"/>
  <c r="Q979" i="3"/>
  <c r="P979" i="3"/>
  <c r="O979" i="3"/>
  <c r="N979" i="3"/>
  <c r="M979" i="3"/>
  <c r="L979" i="3"/>
  <c r="K979" i="3"/>
  <c r="J979" i="3"/>
  <c r="AO978" i="3"/>
  <c r="AO1350" i="4" s="1"/>
  <c r="AN978" i="3"/>
  <c r="AN1350" i="4" s="1"/>
  <c r="AM978" i="3"/>
  <c r="AM1350" i="4" s="1"/>
  <c r="AL978" i="3"/>
  <c r="AL1350" i="4" s="1"/>
  <c r="AK978" i="3"/>
  <c r="AK1350" i="4" s="1"/>
  <c r="AJ978" i="3"/>
  <c r="AJ1350" i="4" s="1"/>
  <c r="AI978" i="3"/>
  <c r="AI1350" i="4" s="1"/>
  <c r="AH978" i="3"/>
  <c r="AH1350" i="4" s="1"/>
  <c r="AG978" i="3"/>
  <c r="AG1350" i="4" s="1"/>
  <c r="AF978" i="3"/>
  <c r="AF1350" i="4" s="1"/>
  <c r="AE978" i="3"/>
  <c r="AE1350" i="4" s="1"/>
  <c r="AD978" i="3"/>
  <c r="AD1350" i="4" s="1"/>
  <c r="AC978" i="3"/>
  <c r="AC1350" i="4" s="1"/>
  <c r="AB978" i="3"/>
  <c r="AB1350" i="4" s="1"/>
  <c r="AA978" i="3"/>
  <c r="AA1350" i="4" s="1"/>
  <c r="Z978" i="3"/>
  <c r="Z1350" i="4" s="1"/>
  <c r="Y978" i="3"/>
  <c r="Y1350" i="4" s="1"/>
  <c r="X978" i="3"/>
  <c r="X1350" i="4" s="1"/>
  <c r="W978" i="3"/>
  <c r="W1350" i="4" s="1"/>
  <c r="V978" i="3"/>
  <c r="V1350" i="4" s="1"/>
  <c r="U978" i="3"/>
  <c r="U1350" i="4" s="1"/>
  <c r="T978" i="3"/>
  <c r="T1350" i="4" s="1"/>
  <c r="S978" i="3"/>
  <c r="S1350" i="4" s="1"/>
  <c r="R978" i="3"/>
  <c r="R1350" i="4" s="1"/>
  <c r="Q978" i="3"/>
  <c r="Q1350" i="4" s="1"/>
  <c r="P978" i="3"/>
  <c r="P1350" i="4" s="1"/>
  <c r="O978" i="3"/>
  <c r="O1350" i="4" s="1"/>
  <c r="N978" i="3"/>
  <c r="N1350" i="4" s="1"/>
  <c r="M978" i="3"/>
  <c r="M1350" i="4" s="1"/>
  <c r="L978" i="3"/>
  <c r="L1350" i="4" s="1"/>
  <c r="K978" i="3"/>
  <c r="K1350" i="4" s="1"/>
  <c r="J978" i="3"/>
  <c r="J1350" i="4" s="1"/>
  <c r="AO977" i="3"/>
  <c r="AO1349" i="4" s="1"/>
  <c r="AO1354" i="4" s="1"/>
  <c r="AN977" i="3"/>
  <c r="AN1349" i="4" s="1"/>
  <c r="AN1354" i="4" s="1"/>
  <c r="AM977" i="3"/>
  <c r="AM1349" i="4" s="1"/>
  <c r="AM1354" i="4" s="1"/>
  <c r="AL977" i="3"/>
  <c r="AL1349" i="4" s="1"/>
  <c r="AL1354" i="4" s="1"/>
  <c r="AK977" i="3"/>
  <c r="AK1349" i="4" s="1"/>
  <c r="AJ977" i="3"/>
  <c r="AJ1349" i="4" s="1"/>
  <c r="AI977" i="3"/>
  <c r="AI1349" i="4" s="1"/>
  <c r="AH977" i="3"/>
  <c r="AH1349" i="4" s="1"/>
  <c r="AG977" i="3"/>
  <c r="AG1349" i="4" s="1"/>
  <c r="AF977" i="3"/>
  <c r="AF1349" i="4" s="1"/>
  <c r="AE977" i="3"/>
  <c r="AE1349" i="4" s="1"/>
  <c r="AD977" i="3"/>
  <c r="AD1349" i="4" s="1"/>
  <c r="AC977" i="3"/>
  <c r="AC1349" i="4" s="1"/>
  <c r="AB977" i="3"/>
  <c r="AB1349" i="4" s="1"/>
  <c r="AA977" i="3"/>
  <c r="AA1349" i="4" s="1"/>
  <c r="Z977" i="3"/>
  <c r="Z1349" i="4" s="1"/>
  <c r="Y977" i="3"/>
  <c r="Y1349" i="4" s="1"/>
  <c r="X977" i="3"/>
  <c r="X1349" i="4" s="1"/>
  <c r="W977" i="3"/>
  <c r="W1349" i="4" s="1"/>
  <c r="V977" i="3"/>
  <c r="V1349" i="4" s="1"/>
  <c r="U977" i="3"/>
  <c r="U1349" i="4" s="1"/>
  <c r="T977" i="3"/>
  <c r="T1349" i="4" s="1"/>
  <c r="S977" i="3"/>
  <c r="S1349" i="4" s="1"/>
  <c r="R977" i="3"/>
  <c r="R1349" i="4" s="1"/>
  <c r="Q977" i="3"/>
  <c r="Q1349" i="4" s="1"/>
  <c r="P977" i="3"/>
  <c r="P1349" i="4" s="1"/>
  <c r="O977" i="3"/>
  <c r="O1349" i="4" s="1"/>
  <c r="N977" i="3"/>
  <c r="N1349" i="4" s="1"/>
  <c r="M977" i="3"/>
  <c r="M1349" i="4" s="1"/>
  <c r="L977" i="3"/>
  <c r="L1349" i="4" s="1"/>
  <c r="K977" i="3"/>
  <c r="K1349" i="4" s="1"/>
  <c r="J977" i="3"/>
  <c r="J1349" i="4" s="1"/>
  <c r="AO976" i="3"/>
  <c r="AN976" i="3"/>
  <c r="AM976" i="3"/>
  <c r="AL976" i="3"/>
  <c r="I980" i="3"/>
  <c r="I1351" i="4" s="1"/>
  <c r="I979" i="3"/>
  <c r="I978" i="3"/>
  <c r="I977" i="3"/>
  <c r="I1349" i="4" s="1"/>
  <c r="I940" i="3"/>
  <c r="AO909" i="3"/>
  <c r="AN909" i="3"/>
  <c r="AM909" i="3"/>
  <c r="AL909" i="3"/>
  <c r="AK909" i="3"/>
  <c r="AJ909" i="3"/>
  <c r="AI909" i="3"/>
  <c r="AH909" i="3"/>
  <c r="AG909" i="3"/>
  <c r="AF909" i="3"/>
  <c r="AE909" i="3"/>
  <c r="AD909" i="3"/>
  <c r="AC909" i="3"/>
  <c r="AB909" i="3"/>
  <c r="AA909" i="3"/>
  <c r="Z909" i="3"/>
  <c r="Y909" i="3"/>
  <c r="X909" i="3"/>
  <c r="W909" i="3"/>
  <c r="V909" i="3"/>
  <c r="U909" i="3"/>
  <c r="S909" i="3"/>
  <c r="R909" i="3"/>
  <c r="P909" i="3"/>
  <c r="O909" i="3"/>
  <c r="M909" i="3"/>
  <c r="L909" i="3"/>
  <c r="K909" i="3"/>
  <c r="J909" i="3"/>
  <c r="AO908" i="3"/>
  <c r="AO1254" i="4" s="1"/>
  <c r="AN908" i="3"/>
  <c r="AN1254" i="4" s="1"/>
  <c r="AM908" i="3"/>
  <c r="AM1254" i="4" s="1"/>
  <c r="AL908" i="3"/>
  <c r="AL1254" i="4" s="1"/>
  <c r="AK908" i="3"/>
  <c r="AK1254" i="4" s="1"/>
  <c r="AJ908" i="3"/>
  <c r="AJ1254" i="4" s="1"/>
  <c r="AI908" i="3"/>
  <c r="AI1254" i="4" s="1"/>
  <c r="AH908" i="3"/>
  <c r="AH1254" i="4" s="1"/>
  <c r="AG908" i="3"/>
  <c r="AG1254" i="4" s="1"/>
  <c r="AF908" i="3"/>
  <c r="AF1254" i="4" s="1"/>
  <c r="AE908" i="3"/>
  <c r="AE1254" i="4" s="1"/>
  <c r="AD908" i="3"/>
  <c r="AD1254" i="4" s="1"/>
  <c r="AC908" i="3"/>
  <c r="AC1254" i="4" s="1"/>
  <c r="AB908" i="3"/>
  <c r="AB1254" i="4" s="1"/>
  <c r="AA908" i="3"/>
  <c r="AA1254" i="4" s="1"/>
  <c r="Z908" i="3"/>
  <c r="Z1254" i="4" s="1"/>
  <c r="Y908" i="3"/>
  <c r="Y1254" i="4" s="1"/>
  <c r="X908" i="3"/>
  <c r="X1254" i="4" s="1"/>
  <c r="W908" i="3"/>
  <c r="W1254" i="4" s="1"/>
  <c r="V908" i="3"/>
  <c r="V1254" i="4" s="1"/>
  <c r="U908" i="3"/>
  <c r="U1254" i="4" s="1"/>
  <c r="T908" i="3"/>
  <c r="T1254" i="4" s="1"/>
  <c r="S908" i="3"/>
  <c r="S1254" i="4" s="1"/>
  <c r="R908" i="3"/>
  <c r="R1254" i="4" s="1"/>
  <c r="Q908" i="3"/>
  <c r="Q1254" i="4" s="1"/>
  <c r="P908" i="3"/>
  <c r="P1254" i="4" s="1"/>
  <c r="O908" i="3"/>
  <c r="O1254" i="4" s="1"/>
  <c r="N908" i="3"/>
  <c r="N1254" i="4" s="1"/>
  <c r="M908" i="3"/>
  <c r="M1254" i="4" s="1"/>
  <c r="L908" i="3"/>
  <c r="L1254" i="4" s="1"/>
  <c r="K908" i="3"/>
  <c r="K1254" i="4" s="1"/>
  <c r="J908" i="3"/>
  <c r="J1254" i="4" s="1"/>
  <c r="AO907" i="3"/>
  <c r="AN907" i="3"/>
  <c r="AM907" i="3"/>
  <c r="AL907" i="3"/>
  <c r="AK907" i="3"/>
  <c r="AJ907" i="3"/>
  <c r="AI907" i="3"/>
  <c r="AH907" i="3"/>
  <c r="AG907" i="3"/>
  <c r="AF907" i="3"/>
  <c r="AE907" i="3"/>
  <c r="AD907" i="3"/>
  <c r="AC907" i="3"/>
  <c r="AB907" i="3"/>
  <c r="AA907" i="3"/>
  <c r="Z907" i="3"/>
  <c r="Y907" i="3"/>
  <c r="X907" i="3"/>
  <c r="W907" i="3"/>
  <c r="V907" i="3"/>
  <c r="U907" i="3"/>
  <c r="T907" i="3"/>
  <c r="S907" i="3"/>
  <c r="R907" i="3"/>
  <c r="Q907" i="3"/>
  <c r="P907" i="3"/>
  <c r="O907" i="3"/>
  <c r="N907" i="3"/>
  <c r="M907" i="3"/>
  <c r="L907" i="3"/>
  <c r="K907" i="3"/>
  <c r="J907" i="3"/>
  <c r="AO906" i="3"/>
  <c r="AO1253" i="4" s="1"/>
  <c r="AN906" i="3"/>
  <c r="AN1253" i="4" s="1"/>
  <c r="AM906" i="3"/>
  <c r="AM1253" i="4" s="1"/>
  <c r="AL906" i="3"/>
  <c r="AL1253" i="4" s="1"/>
  <c r="AK906" i="3"/>
  <c r="AK1253" i="4" s="1"/>
  <c r="AJ906" i="3"/>
  <c r="AJ1253" i="4" s="1"/>
  <c r="AI906" i="3"/>
  <c r="AI1253" i="4" s="1"/>
  <c r="AH906" i="3"/>
  <c r="AH1253" i="4" s="1"/>
  <c r="AG906" i="3"/>
  <c r="AG1253" i="4" s="1"/>
  <c r="AF906" i="3"/>
  <c r="AF1253" i="4" s="1"/>
  <c r="AE906" i="3"/>
  <c r="AE1253" i="4" s="1"/>
  <c r="AD906" i="3"/>
  <c r="AD1253" i="4" s="1"/>
  <c r="AC906" i="3"/>
  <c r="AC1253" i="4" s="1"/>
  <c r="AB906" i="3"/>
  <c r="AB1253" i="4" s="1"/>
  <c r="AA906" i="3"/>
  <c r="AA1253" i="4" s="1"/>
  <c r="Z906" i="3"/>
  <c r="Z1253" i="4" s="1"/>
  <c r="Y906" i="3"/>
  <c r="Y1253" i="4" s="1"/>
  <c r="X906" i="3"/>
  <c r="X1253" i="4" s="1"/>
  <c r="W906" i="3"/>
  <c r="W1253" i="4" s="1"/>
  <c r="V906" i="3"/>
  <c r="V1253" i="4" s="1"/>
  <c r="U906" i="3"/>
  <c r="U1253" i="4" s="1"/>
  <c r="T906" i="3"/>
  <c r="T1253" i="4" s="1"/>
  <c r="S906" i="3"/>
  <c r="S1253" i="4" s="1"/>
  <c r="R906" i="3"/>
  <c r="R1253" i="4" s="1"/>
  <c r="Q906" i="3"/>
  <c r="Q1253" i="4" s="1"/>
  <c r="P906" i="3"/>
  <c r="P1253" i="4" s="1"/>
  <c r="O906" i="3"/>
  <c r="O1253" i="4" s="1"/>
  <c r="N906" i="3"/>
  <c r="N1253" i="4" s="1"/>
  <c r="M906" i="3"/>
  <c r="M1253" i="4" s="1"/>
  <c r="L906" i="3"/>
  <c r="L1253" i="4" s="1"/>
  <c r="K906" i="3"/>
  <c r="K1253" i="4" s="1"/>
  <c r="J906" i="3"/>
  <c r="J1253" i="4" s="1"/>
  <c r="AO905" i="3"/>
  <c r="AO1252" i="4" s="1"/>
  <c r="AN905" i="3"/>
  <c r="AN1252" i="4" s="1"/>
  <c r="AM905" i="3"/>
  <c r="AM1252" i="4" s="1"/>
  <c r="AL905" i="3"/>
  <c r="AL1252" i="4" s="1"/>
  <c r="AK905" i="3"/>
  <c r="AK1252" i="4" s="1"/>
  <c r="AJ905" i="3"/>
  <c r="AJ1252" i="4" s="1"/>
  <c r="AI905" i="3"/>
  <c r="AI1252" i="4" s="1"/>
  <c r="AH905" i="3"/>
  <c r="AH1252" i="4" s="1"/>
  <c r="AG905" i="3"/>
  <c r="AG1252" i="4" s="1"/>
  <c r="AF905" i="3"/>
  <c r="AF1252" i="4" s="1"/>
  <c r="AE905" i="3"/>
  <c r="AD905" i="3"/>
  <c r="AC905" i="3"/>
  <c r="AB905" i="3"/>
  <c r="AA905" i="3"/>
  <c r="Z905" i="3"/>
  <c r="Y905" i="3"/>
  <c r="X905" i="3"/>
  <c r="W905" i="3"/>
  <c r="V905" i="3"/>
  <c r="U905" i="3"/>
  <c r="T905" i="3"/>
  <c r="S905" i="3"/>
  <c r="R905" i="3"/>
  <c r="Q905" i="3"/>
  <c r="P905" i="3"/>
  <c r="O905" i="3"/>
  <c r="N905" i="3"/>
  <c r="M905" i="3"/>
  <c r="L905" i="3"/>
  <c r="K905" i="3"/>
  <c r="J905" i="3"/>
  <c r="AO904" i="3"/>
  <c r="AN904" i="3"/>
  <c r="AM904" i="3"/>
  <c r="AL904" i="3"/>
  <c r="AK904" i="3"/>
  <c r="AJ904" i="3"/>
  <c r="AI904" i="3"/>
  <c r="AH904" i="3"/>
  <c r="AG904" i="3"/>
  <c r="AF904" i="3"/>
  <c r="AO897" i="3"/>
  <c r="AN897" i="3"/>
  <c r="AM897" i="3"/>
  <c r="AL897" i="3"/>
  <c r="AK897" i="3"/>
  <c r="AJ897" i="3"/>
  <c r="AI897" i="3"/>
  <c r="AH897" i="3"/>
  <c r="AG897" i="3"/>
  <c r="AF897" i="3"/>
  <c r="AE897" i="3"/>
  <c r="AD897" i="3"/>
  <c r="AC897" i="3"/>
  <c r="AB897" i="3"/>
  <c r="AA897" i="3"/>
  <c r="Z897" i="3"/>
  <c r="Y897" i="3"/>
  <c r="X897" i="3"/>
  <c r="W897" i="3"/>
  <c r="V897" i="3"/>
  <c r="U897" i="3"/>
  <c r="AO896" i="3"/>
  <c r="AO1222" i="4" s="1"/>
  <c r="AN896" i="3"/>
  <c r="AN1222" i="4" s="1"/>
  <c r="AM896" i="3"/>
  <c r="AM1222" i="4" s="1"/>
  <c r="AL896" i="3"/>
  <c r="AL1222" i="4" s="1"/>
  <c r="AK896" i="3"/>
  <c r="AK1222" i="4" s="1"/>
  <c r="AJ896" i="3"/>
  <c r="AJ1222" i="4" s="1"/>
  <c r="AI896" i="3"/>
  <c r="AI1222" i="4" s="1"/>
  <c r="AH896" i="3"/>
  <c r="AH1222" i="4" s="1"/>
  <c r="AG896" i="3"/>
  <c r="AG1222" i="4" s="1"/>
  <c r="AF896" i="3"/>
  <c r="AF1222" i="4" s="1"/>
  <c r="AE896" i="3"/>
  <c r="AE1222" i="4" s="1"/>
  <c r="AD896" i="3"/>
  <c r="AD1222" i="4" s="1"/>
  <c r="AC896" i="3"/>
  <c r="AC1222" i="4" s="1"/>
  <c r="AB896" i="3"/>
  <c r="AB1222" i="4" s="1"/>
  <c r="AA896" i="3"/>
  <c r="AA1222" i="4" s="1"/>
  <c r="Z896" i="3"/>
  <c r="Z1222" i="4" s="1"/>
  <c r="Y896" i="3"/>
  <c r="Y1222" i="4" s="1"/>
  <c r="X896" i="3"/>
  <c r="X1222" i="4" s="1"/>
  <c r="W896" i="3"/>
  <c r="W1222" i="4" s="1"/>
  <c r="V896" i="3"/>
  <c r="V1222" i="4" s="1"/>
  <c r="U896" i="3"/>
  <c r="U1222" i="4" s="1"/>
  <c r="AO895" i="3"/>
  <c r="AN895" i="3"/>
  <c r="AM895" i="3"/>
  <c r="AL895" i="3"/>
  <c r="AK895" i="3"/>
  <c r="AJ895" i="3"/>
  <c r="AI895" i="3"/>
  <c r="AH895" i="3"/>
  <c r="AG895" i="3"/>
  <c r="AF895" i="3"/>
  <c r="AE895" i="3"/>
  <c r="AD895" i="3"/>
  <c r="AC895" i="3"/>
  <c r="AB895" i="3"/>
  <c r="AA895" i="3"/>
  <c r="Z895" i="3"/>
  <c r="Y895" i="3"/>
  <c r="X895" i="3"/>
  <c r="W895" i="3"/>
  <c r="V895" i="3"/>
  <c r="U895" i="3"/>
  <c r="AO894" i="3"/>
  <c r="AO1221" i="4" s="1"/>
  <c r="AN894" i="3"/>
  <c r="AN1221" i="4" s="1"/>
  <c r="AM894" i="3"/>
  <c r="AM1221" i="4" s="1"/>
  <c r="AL894" i="3"/>
  <c r="AL1221" i="4" s="1"/>
  <c r="AK894" i="3"/>
  <c r="AK1221" i="4" s="1"/>
  <c r="AJ894" i="3"/>
  <c r="AJ1221" i="4" s="1"/>
  <c r="AI894" i="3"/>
  <c r="AI1221" i="4" s="1"/>
  <c r="AH894" i="3"/>
  <c r="AH1221" i="4" s="1"/>
  <c r="AG894" i="3"/>
  <c r="AG1221" i="4" s="1"/>
  <c r="AF894" i="3"/>
  <c r="AF1221" i="4" s="1"/>
  <c r="AE894" i="3"/>
  <c r="AE1221" i="4" s="1"/>
  <c r="AD894" i="3"/>
  <c r="AD1221" i="4" s="1"/>
  <c r="AC894" i="3"/>
  <c r="AC1221" i="4" s="1"/>
  <c r="AB894" i="3"/>
  <c r="AB1221" i="4" s="1"/>
  <c r="AA894" i="3"/>
  <c r="AA1221" i="4" s="1"/>
  <c r="Z894" i="3"/>
  <c r="Z1221" i="4" s="1"/>
  <c r="Y894" i="3"/>
  <c r="Y1221" i="4" s="1"/>
  <c r="X894" i="3"/>
  <c r="X1221" i="4" s="1"/>
  <c r="W894" i="3"/>
  <c r="W1221" i="4" s="1"/>
  <c r="V894" i="3"/>
  <c r="V1221" i="4" s="1"/>
  <c r="U894" i="3"/>
  <c r="U1221" i="4" s="1"/>
  <c r="AO893" i="3"/>
  <c r="AO1220" i="4" s="1"/>
  <c r="AN893" i="3"/>
  <c r="AN1220" i="4" s="1"/>
  <c r="AM893" i="3"/>
  <c r="AM1220" i="4" s="1"/>
  <c r="AL893" i="3"/>
  <c r="AL1220" i="4" s="1"/>
  <c r="AK893" i="3"/>
  <c r="AK1220" i="4" s="1"/>
  <c r="AJ893" i="3"/>
  <c r="AJ1220" i="4" s="1"/>
  <c r="AI893" i="3"/>
  <c r="AI1220" i="4" s="1"/>
  <c r="AH893" i="3"/>
  <c r="AH1220" i="4" s="1"/>
  <c r="AG893" i="3"/>
  <c r="AG1220" i="4" s="1"/>
  <c r="AF893" i="3"/>
  <c r="AF1220" i="4" s="1"/>
  <c r="AE893" i="3"/>
  <c r="AE1220" i="4" s="1"/>
  <c r="AD893" i="3"/>
  <c r="AD1220" i="4" s="1"/>
  <c r="AC893" i="3"/>
  <c r="AC1220" i="4" s="1"/>
  <c r="AB893" i="3"/>
  <c r="AB1220" i="4" s="1"/>
  <c r="AA893" i="3"/>
  <c r="AA1220" i="4" s="1"/>
  <c r="Z893" i="3"/>
  <c r="Z1220" i="4" s="1"/>
  <c r="Y893" i="3"/>
  <c r="Y1220" i="4" s="1"/>
  <c r="X893" i="3"/>
  <c r="X1220" i="4" s="1"/>
  <c r="W893" i="3"/>
  <c r="W1220" i="4" s="1"/>
  <c r="V893" i="3"/>
  <c r="V1220" i="4" s="1"/>
  <c r="U893" i="3"/>
  <c r="U1220" i="4" s="1"/>
  <c r="AO891" i="3"/>
  <c r="AN891" i="3"/>
  <c r="AM891" i="3"/>
  <c r="AL891" i="3"/>
  <c r="AK891" i="3"/>
  <c r="AJ891" i="3"/>
  <c r="AI891" i="3"/>
  <c r="AH891" i="3"/>
  <c r="AG891" i="3"/>
  <c r="AF891" i="3"/>
  <c r="AE891" i="3"/>
  <c r="AD891" i="3"/>
  <c r="AC891" i="3"/>
  <c r="AB891" i="3"/>
  <c r="AA891" i="3"/>
  <c r="Z891" i="3"/>
  <c r="Y891" i="3"/>
  <c r="X891" i="3"/>
  <c r="W891" i="3"/>
  <c r="V891" i="3"/>
  <c r="U891" i="3"/>
  <c r="R891" i="3"/>
  <c r="P891" i="3"/>
  <c r="M891" i="3"/>
  <c r="L891" i="3"/>
  <c r="K891" i="3"/>
  <c r="AO890" i="3"/>
  <c r="AO1190" i="4" s="1"/>
  <c r="AN890" i="3"/>
  <c r="AN1190" i="4" s="1"/>
  <c r="AM890" i="3"/>
  <c r="AM1190" i="4" s="1"/>
  <c r="AL890" i="3"/>
  <c r="AL1190" i="4" s="1"/>
  <c r="AK890" i="3"/>
  <c r="AK1190" i="4" s="1"/>
  <c r="AJ890" i="3"/>
  <c r="AJ1190" i="4" s="1"/>
  <c r="AI890" i="3"/>
  <c r="AI1190" i="4" s="1"/>
  <c r="AH890" i="3"/>
  <c r="AH1190" i="4" s="1"/>
  <c r="AG890" i="3"/>
  <c r="AG1190" i="4" s="1"/>
  <c r="AF890" i="3"/>
  <c r="AF1190" i="4" s="1"/>
  <c r="AE890" i="3"/>
  <c r="AE1190" i="4" s="1"/>
  <c r="AD890" i="3"/>
  <c r="AD1190" i="4" s="1"/>
  <c r="AC890" i="3"/>
  <c r="AC1190" i="4" s="1"/>
  <c r="AB890" i="3"/>
  <c r="AB1190" i="4" s="1"/>
  <c r="AA890" i="3"/>
  <c r="AA1190" i="4" s="1"/>
  <c r="Z890" i="3"/>
  <c r="Z1190" i="4" s="1"/>
  <c r="Y890" i="3"/>
  <c r="Y1190" i="4" s="1"/>
  <c r="X890" i="3"/>
  <c r="X1190" i="4" s="1"/>
  <c r="W890" i="3"/>
  <c r="W1190" i="4" s="1"/>
  <c r="V890" i="3"/>
  <c r="V1190" i="4" s="1"/>
  <c r="U890" i="3"/>
  <c r="U1190" i="4" s="1"/>
  <c r="T890" i="3"/>
  <c r="T1190" i="4" s="1"/>
  <c r="S890" i="3"/>
  <c r="S1190" i="4" s="1"/>
  <c r="R890" i="3"/>
  <c r="R1190" i="4" s="1"/>
  <c r="Q890" i="3"/>
  <c r="Q1190" i="4" s="1"/>
  <c r="P890" i="3"/>
  <c r="P1190" i="4" s="1"/>
  <c r="O890" i="3"/>
  <c r="O1190" i="4" s="1"/>
  <c r="N890" i="3"/>
  <c r="N1190" i="4" s="1"/>
  <c r="M890" i="3"/>
  <c r="M1190" i="4" s="1"/>
  <c r="L890" i="3"/>
  <c r="L1190" i="4" s="1"/>
  <c r="K890" i="3"/>
  <c r="K1190" i="4" s="1"/>
  <c r="J890" i="3"/>
  <c r="J1190" i="4" s="1"/>
  <c r="AO889" i="3"/>
  <c r="AN889" i="3"/>
  <c r="AM889" i="3"/>
  <c r="AL889" i="3"/>
  <c r="AK889" i="3"/>
  <c r="AJ889" i="3"/>
  <c r="AI889" i="3"/>
  <c r="AH889" i="3"/>
  <c r="AG889" i="3"/>
  <c r="AF889" i="3"/>
  <c r="AE889" i="3"/>
  <c r="AD889" i="3"/>
  <c r="AC889" i="3"/>
  <c r="AB889" i="3"/>
  <c r="AA889" i="3"/>
  <c r="Z889" i="3"/>
  <c r="Y889" i="3"/>
  <c r="X889" i="3"/>
  <c r="W889" i="3"/>
  <c r="V889" i="3"/>
  <c r="U889" i="3"/>
  <c r="T889" i="3"/>
  <c r="S889" i="3"/>
  <c r="R889" i="3"/>
  <c r="Q889" i="3"/>
  <c r="P889" i="3"/>
  <c r="O889" i="3"/>
  <c r="N889" i="3"/>
  <c r="M889" i="3"/>
  <c r="L889" i="3"/>
  <c r="K889" i="3"/>
  <c r="J889" i="3"/>
  <c r="AO888" i="3"/>
  <c r="AO1189" i="4" s="1"/>
  <c r="AN888" i="3"/>
  <c r="AN1189" i="4" s="1"/>
  <c r="AM888" i="3"/>
  <c r="AM1189" i="4" s="1"/>
  <c r="AL888" i="3"/>
  <c r="AL1189" i="4" s="1"/>
  <c r="AK888" i="3"/>
  <c r="AK1189" i="4" s="1"/>
  <c r="AJ888" i="3"/>
  <c r="AJ1189" i="4" s="1"/>
  <c r="AI888" i="3"/>
  <c r="AI1189" i="4" s="1"/>
  <c r="AH888" i="3"/>
  <c r="AH1189" i="4" s="1"/>
  <c r="AG888" i="3"/>
  <c r="AG1189" i="4" s="1"/>
  <c r="AF888" i="3"/>
  <c r="AF1189" i="4" s="1"/>
  <c r="AE888" i="3"/>
  <c r="AE1189" i="4" s="1"/>
  <c r="AD888" i="3"/>
  <c r="AD1189" i="4" s="1"/>
  <c r="AC888" i="3"/>
  <c r="AC1189" i="4" s="1"/>
  <c r="AB888" i="3"/>
  <c r="AB1189" i="4" s="1"/>
  <c r="AA888" i="3"/>
  <c r="AA1189" i="4" s="1"/>
  <c r="Z888" i="3"/>
  <c r="Z1189" i="4" s="1"/>
  <c r="Y888" i="3"/>
  <c r="Y1189" i="4" s="1"/>
  <c r="X888" i="3"/>
  <c r="X1189" i="4" s="1"/>
  <c r="W888" i="3"/>
  <c r="W1189" i="4" s="1"/>
  <c r="V888" i="3"/>
  <c r="V1189" i="4" s="1"/>
  <c r="U888" i="3"/>
  <c r="U1189" i="4" s="1"/>
  <c r="T888" i="3"/>
  <c r="T1189" i="4" s="1"/>
  <c r="S888" i="3"/>
  <c r="S1189" i="4" s="1"/>
  <c r="R888" i="3"/>
  <c r="R1189" i="4" s="1"/>
  <c r="Q888" i="3"/>
  <c r="Q1189" i="4" s="1"/>
  <c r="P888" i="3"/>
  <c r="P1189" i="4" s="1"/>
  <c r="O888" i="3"/>
  <c r="O1189" i="4" s="1"/>
  <c r="N888" i="3"/>
  <c r="N1189" i="4" s="1"/>
  <c r="M888" i="3"/>
  <c r="M1189" i="4" s="1"/>
  <c r="L888" i="3"/>
  <c r="L1189" i="4" s="1"/>
  <c r="K888" i="3"/>
  <c r="K1189" i="4" s="1"/>
  <c r="J888" i="3"/>
  <c r="J1189" i="4" s="1"/>
  <c r="AO887" i="3"/>
  <c r="AO1188" i="4" s="1"/>
  <c r="AN887" i="3"/>
  <c r="AN1188" i="4" s="1"/>
  <c r="AM887" i="3"/>
  <c r="AM1188" i="4" s="1"/>
  <c r="AL887" i="3"/>
  <c r="AL1188" i="4" s="1"/>
  <c r="AK887" i="3"/>
  <c r="AK1188" i="4" s="1"/>
  <c r="AJ887" i="3"/>
  <c r="AJ1188" i="4" s="1"/>
  <c r="AI887" i="3"/>
  <c r="AI1188" i="4" s="1"/>
  <c r="AH887" i="3"/>
  <c r="AH1188" i="4" s="1"/>
  <c r="AG887" i="3"/>
  <c r="AG1188" i="4" s="1"/>
  <c r="AF887" i="3"/>
  <c r="AF1188" i="4" s="1"/>
  <c r="AE887" i="3"/>
  <c r="AE1188" i="4" s="1"/>
  <c r="AD887" i="3"/>
  <c r="AD1188" i="4" s="1"/>
  <c r="AC887" i="3"/>
  <c r="AC1188" i="4" s="1"/>
  <c r="AB887" i="3"/>
  <c r="AB1188" i="4" s="1"/>
  <c r="AA887" i="3"/>
  <c r="AA1188" i="4" s="1"/>
  <c r="Z887" i="3"/>
  <c r="Z1188" i="4" s="1"/>
  <c r="Y887" i="3"/>
  <c r="Y1188" i="4" s="1"/>
  <c r="X887" i="3"/>
  <c r="X1188" i="4" s="1"/>
  <c r="W887" i="3"/>
  <c r="W1188" i="4" s="1"/>
  <c r="V887" i="3"/>
  <c r="V1188" i="4" s="1"/>
  <c r="U887" i="3"/>
  <c r="U1188" i="4" s="1"/>
  <c r="T887" i="3"/>
  <c r="T1188" i="4" s="1"/>
  <c r="S887" i="3"/>
  <c r="S1188" i="4" s="1"/>
  <c r="R887" i="3"/>
  <c r="R1188" i="4" s="1"/>
  <c r="Q887" i="3"/>
  <c r="Q1188" i="4" s="1"/>
  <c r="P887" i="3"/>
  <c r="P1188" i="4" s="1"/>
  <c r="O887" i="3"/>
  <c r="O1188" i="4" s="1"/>
  <c r="N887" i="3"/>
  <c r="N1188" i="4" s="1"/>
  <c r="M887" i="3"/>
  <c r="M1188" i="4" s="1"/>
  <c r="L887" i="3"/>
  <c r="L1188" i="4" s="1"/>
  <c r="K887" i="3"/>
  <c r="K1188" i="4" s="1"/>
  <c r="J887" i="3"/>
  <c r="J1188" i="4" s="1"/>
  <c r="AO886" i="3"/>
  <c r="AN886" i="3"/>
  <c r="AM886" i="3"/>
  <c r="AL886" i="3"/>
  <c r="AK886" i="3"/>
  <c r="AJ886" i="3"/>
  <c r="AI886" i="3"/>
  <c r="AH886" i="3"/>
  <c r="AG886" i="3"/>
  <c r="AF886" i="3"/>
  <c r="AE886" i="3"/>
  <c r="AD886" i="3"/>
  <c r="AC886" i="3"/>
  <c r="AB886" i="3"/>
  <c r="AA886" i="3"/>
  <c r="Z886" i="3"/>
  <c r="Y886" i="3"/>
  <c r="X886" i="3"/>
  <c r="W886" i="3"/>
  <c r="V886" i="3"/>
  <c r="U886" i="3"/>
  <c r="T886" i="3"/>
  <c r="S886" i="3"/>
  <c r="R886" i="3"/>
  <c r="Q886" i="3"/>
  <c r="P886" i="3"/>
  <c r="O886" i="3"/>
  <c r="N886" i="3"/>
  <c r="M886" i="3"/>
  <c r="L886" i="3"/>
  <c r="K886" i="3"/>
  <c r="J886" i="3"/>
  <c r="I909" i="3"/>
  <c r="I908" i="3"/>
  <c r="I1254" i="4" s="1"/>
  <c r="I907" i="3"/>
  <c r="I906" i="3"/>
  <c r="I1253" i="4" s="1"/>
  <c r="I905" i="3"/>
  <c r="I1252" i="4" s="1"/>
  <c r="I890" i="3"/>
  <c r="I1190" i="4" s="1"/>
  <c r="I889" i="3"/>
  <c r="I888" i="3"/>
  <c r="I1189" i="4" s="1"/>
  <c r="I887" i="3"/>
  <c r="I1188" i="4" s="1"/>
  <c r="AO825" i="3"/>
  <c r="AN825" i="3"/>
  <c r="AM825" i="3"/>
  <c r="AL825" i="3"/>
  <c r="AK825" i="3"/>
  <c r="AJ825" i="3"/>
  <c r="AI825" i="3"/>
  <c r="AH825" i="3"/>
  <c r="AG825" i="3"/>
  <c r="AF825" i="3"/>
  <c r="AE825" i="3"/>
  <c r="AD825" i="3"/>
  <c r="AO824" i="3"/>
  <c r="AO1158" i="4" s="1"/>
  <c r="AN824" i="3"/>
  <c r="AN1158" i="4" s="1"/>
  <c r="AM824" i="3"/>
  <c r="AM1158" i="4" s="1"/>
  <c r="AL824" i="3"/>
  <c r="AL1158" i="4" s="1"/>
  <c r="AK824" i="3"/>
  <c r="AK1158" i="4" s="1"/>
  <c r="AJ824" i="3"/>
  <c r="AJ1158" i="4" s="1"/>
  <c r="AI824" i="3"/>
  <c r="AI1158" i="4" s="1"/>
  <c r="AH824" i="3"/>
  <c r="AH1158" i="4" s="1"/>
  <c r="AG824" i="3"/>
  <c r="AG1158" i="4" s="1"/>
  <c r="AF824" i="3"/>
  <c r="AF1158" i="4" s="1"/>
  <c r="AE824" i="3"/>
  <c r="AE1158" i="4" s="1"/>
  <c r="AD824" i="3"/>
  <c r="AD1158" i="4" s="1"/>
  <c r="AO823" i="3"/>
  <c r="AN823" i="3"/>
  <c r="AM823" i="3"/>
  <c r="AL823" i="3"/>
  <c r="AK823" i="3"/>
  <c r="AJ823" i="3"/>
  <c r="AI823" i="3"/>
  <c r="AH823" i="3"/>
  <c r="AG823" i="3"/>
  <c r="AF823" i="3"/>
  <c r="AE823" i="3"/>
  <c r="AD823" i="3"/>
  <c r="AO822" i="3"/>
  <c r="AO1157" i="4" s="1"/>
  <c r="AN822" i="3"/>
  <c r="AN1157" i="4" s="1"/>
  <c r="AM822" i="3"/>
  <c r="AM1157" i="4" s="1"/>
  <c r="AL822" i="3"/>
  <c r="AL1157" i="4" s="1"/>
  <c r="AK822" i="3"/>
  <c r="AK1157" i="4" s="1"/>
  <c r="AJ822" i="3"/>
  <c r="AJ1157" i="4" s="1"/>
  <c r="AI822" i="3"/>
  <c r="AI1157" i="4" s="1"/>
  <c r="AH822" i="3"/>
  <c r="AH1157" i="4" s="1"/>
  <c r="AG822" i="3"/>
  <c r="AG1157" i="4" s="1"/>
  <c r="AF822" i="3"/>
  <c r="AF1157" i="4" s="1"/>
  <c r="AE822" i="3"/>
  <c r="AE1157" i="4" s="1"/>
  <c r="AD822" i="3"/>
  <c r="AD1157" i="4" s="1"/>
  <c r="AO821" i="3"/>
  <c r="AO1156" i="4" s="1"/>
  <c r="AN821" i="3"/>
  <c r="AN1156" i="4" s="1"/>
  <c r="AM821" i="3"/>
  <c r="AM1156" i="4" s="1"/>
  <c r="AL821" i="3"/>
  <c r="AL1156" i="4" s="1"/>
  <c r="AK821" i="3"/>
  <c r="AK1156" i="4" s="1"/>
  <c r="AJ821" i="3"/>
  <c r="AJ1156" i="4" s="1"/>
  <c r="AI821" i="3"/>
  <c r="AI1156" i="4" s="1"/>
  <c r="AH821" i="3"/>
  <c r="AH1156" i="4" s="1"/>
  <c r="AG821" i="3"/>
  <c r="AG1156" i="4" s="1"/>
  <c r="AF821" i="3"/>
  <c r="AF1156" i="4" s="1"/>
  <c r="AE821" i="3"/>
  <c r="AE1156" i="4" s="1"/>
  <c r="AD821" i="3"/>
  <c r="AD1156" i="4" s="1"/>
  <c r="AO820" i="3"/>
  <c r="AN820" i="3"/>
  <c r="AM820" i="3"/>
  <c r="AL820" i="3"/>
  <c r="AK820" i="3"/>
  <c r="AJ820" i="3"/>
  <c r="AI820" i="3"/>
  <c r="AH820" i="3"/>
  <c r="AG820" i="3"/>
  <c r="AF820" i="3"/>
  <c r="AE820" i="3"/>
  <c r="AD820" i="3"/>
  <c r="AO807" i="3"/>
  <c r="AN807" i="3"/>
  <c r="AM807" i="3"/>
  <c r="AL807" i="3"/>
  <c r="AK807" i="3"/>
  <c r="AJ807" i="3"/>
  <c r="AI807" i="3"/>
  <c r="AH807" i="3"/>
  <c r="AG807" i="3"/>
  <c r="AF807" i="3"/>
  <c r="AE807" i="3"/>
  <c r="AD807" i="3"/>
  <c r="AC807" i="3"/>
  <c r="AB807" i="3"/>
  <c r="AA807" i="3"/>
  <c r="Z807" i="3"/>
  <c r="Y807" i="3"/>
  <c r="X807" i="3"/>
  <c r="W807" i="3"/>
  <c r="V807" i="3"/>
  <c r="U807" i="3"/>
  <c r="T807" i="3"/>
  <c r="S807" i="3"/>
  <c r="R807" i="3"/>
  <c r="P807" i="3"/>
  <c r="O807" i="3"/>
  <c r="M807" i="3"/>
  <c r="J807" i="3"/>
  <c r="AO806" i="3"/>
  <c r="AO1126" i="4" s="1"/>
  <c r="AN806" i="3"/>
  <c r="AN1126" i="4" s="1"/>
  <c r="AM806" i="3"/>
  <c r="AM1126" i="4" s="1"/>
  <c r="AL806" i="3"/>
  <c r="AL1126" i="4" s="1"/>
  <c r="AK806" i="3"/>
  <c r="AK1126" i="4" s="1"/>
  <c r="AJ806" i="3"/>
  <c r="AJ1126" i="4" s="1"/>
  <c r="AI806" i="3"/>
  <c r="AI1126" i="4" s="1"/>
  <c r="AH806" i="3"/>
  <c r="AH1126" i="4" s="1"/>
  <c r="AG806" i="3"/>
  <c r="AG1126" i="4" s="1"/>
  <c r="AF806" i="3"/>
  <c r="AF1126" i="4" s="1"/>
  <c r="AE806" i="3"/>
  <c r="AE1126" i="4" s="1"/>
  <c r="AD806" i="3"/>
  <c r="AD1126" i="4" s="1"/>
  <c r="AC806" i="3"/>
  <c r="AC1126" i="4" s="1"/>
  <c r="AB806" i="3"/>
  <c r="AB1126" i="4" s="1"/>
  <c r="AA806" i="3"/>
  <c r="AA1126" i="4" s="1"/>
  <c r="Z806" i="3"/>
  <c r="Z1126" i="4" s="1"/>
  <c r="Y806" i="3"/>
  <c r="Y1126" i="4" s="1"/>
  <c r="X806" i="3"/>
  <c r="X1126" i="4" s="1"/>
  <c r="W806" i="3"/>
  <c r="W1126" i="4" s="1"/>
  <c r="V806" i="3"/>
  <c r="V1126" i="4" s="1"/>
  <c r="U806" i="3"/>
  <c r="U1126" i="4" s="1"/>
  <c r="T806" i="3"/>
  <c r="T1126" i="4" s="1"/>
  <c r="S806" i="3"/>
  <c r="S1126" i="4" s="1"/>
  <c r="R806" i="3"/>
  <c r="R1126" i="4" s="1"/>
  <c r="Q806" i="3"/>
  <c r="Q1126" i="4" s="1"/>
  <c r="P806" i="3"/>
  <c r="P1126" i="4" s="1"/>
  <c r="O806" i="3"/>
  <c r="O1126" i="4" s="1"/>
  <c r="N806" i="3"/>
  <c r="N1126" i="4" s="1"/>
  <c r="M806" i="3"/>
  <c r="M1126" i="4" s="1"/>
  <c r="L806" i="3"/>
  <c r="L1126" i="4" s="1"/>
  <c r="K806" i="3"/>
  <c r="K1126" i="4" s="1"/>
  <c r="J806" i="3"/>
  <c r="J1126" i="4" s="1"/>
  <c r="AO805" i="3"/>
  <c r="AN805" i="3"/>
  <c r="AM805" i="3"/>
  <c r="AL805" i="3"/>
  <c r="AK805" i="3"/>
  <c r="AJ805" i="3"/>
  <c r="AI805" i="3"/>
  <c r="AH805" i="3"/>
  <c r="AG805" i="3"/>
  <c r="AF805" i="3"/>
  <c r="AE805" i="3"/>
  <c r="AD805" i="3"/>
  <c r="AC805" i="3"/>
  <c r="AB805" i="3"/>
  <c r="AA805" i="3"/>
  <c r="Z805" i="3"/>
  <c r="Y805" i="3"/>
  <c r="X805" i="3"/>
  <c r="W805" i="3"/>
  <c r="V805" i="3"/>
  <c r="U805" i="3"/>
  <c r="T805" i="3"/>
  <c r="S805" i="3"/>
  <c r="R805" i="3"/>
  <c r="Q805" i="3"/>
  <c r="P805" i="3"/>
  <c r="O805" i="3"/>
  <c r="N805" i="3"/>
  <c r="M805" i="3"/>
  <c r="L805" i="3"/>
  <c r="K805" i="3"/>
  <c r="J805" i="3"/>
  <c r="AO804" i="3"/>
  <c r="AO1125" i="4" s="1"/>
  <c r="AN804" i="3"/>
  <c r="AN1125" i="4" s="1"/>
  <c r="AM804" i="3"/>
  <c r="AM1125" i="4" s="1"/>
  <c r="AL804" i="3"/>
  <c r="AL1125" i="4" s="1"/>
  <c r="AK804" i="3"/>
  <c r="AK1125" i="4" s="1"/>
  <c r="AJ804" i="3"/>
  <c r="AJ1125" i="4" s="1"/>
  <c r="AI804" i="3"/>
  <c r="AI1125" i="4" s="1"/>
  <c r="AH804" i="3"/>
  <c r="AH1125" i="4" s="1"/>
  <c r="AG804" i="3"/>
  <c r="AG1125" i="4" s="1"/>
  <c r="AF804" i="3"/>
  <c r="AF1125" i="4" s="1"/>
  <c r="AE804" i="3"/>
  <c r="AE1125" i="4" s="1"/>
  <c r="AD804" i="3"/>
  <c r="AD1125" i="4" s="1"/>
  <c r="AC804" i="3"/>
  <c r="AC1125" i="4" s="1"/>
  <c r="AB804" i="3"/>
  <c r="AB1125" i="4" s="1"/>
  <c r="AA804" i="3"/>
  <c r="AA1125" i="4" s="1"/>
  <c r="Z804" i="3"/>
  <c r="Z1125" i="4" s="1"/>
  <c r="Y804" i="3"/>
  <c r="Y1125" i="4" s="1"/>
  <c r="X804" i="3"/>
  <c r="X1125" i="4" s="1"/>
  <c r="W804" i="3"/>
  <c r="W1125" i="4" s="1"/>
  <c r="V804" i="3"/>
  <c r="V1125" i="4" s="1"/>
  <c r="U804" i="3"/>
  <c r="U1125" i="4" s="1"/>
  <c r="T804" i="3"/>
  <c r="T1125" i="4" s="1"/>
  <c r="S804" i="3"/>
  <c r="S1125" i="4" s="1"/>
  <c r="R804" i="3"/>
  <c r="R1125" i="4" s="1"/>
  <c r="Q804" i="3"/>
  <c r="Q1125" i="4" s="1"/>
  <c r="P804" i="3"/>
  <c r="P1125" i="4" s="1"/>
  <c r="O804" i="3"/>
  <c r="O1125" i="4" s="1"/>
  <c r="N804" i="3"/>
  <c r="N1125" i="4" s="1"/>
  <c r="M804" i="3"/>
  <c r="M1125" i="4" s="1"/>
  <c r="L804" i="3"/>
  <c r="L1125" i="4" s="1"/>
  <c r="K804" i="3"/>
  <c r="K1125" i="4" s="1"/>
  <c r="J804" i="3"/>
  <c r="J1125" i="4" s="1"/>
  <c r="AO803" i="3"/>
  <c r="AO1124" i="4" s="1"/>
  <c r="AN803" i="3"/>
  <c r="AN1124" i="4" s="1"/>
  <c r="AM803" i="3"/>
  <c r="AM1124" i="4" s="1"/>
  <c r="AL803" i="3"/>
  <c r="AL1124" i="4" s="1"/>
  <c r="AK803" i="3"/>
  <c r="AK1124" i="4" s="1"/>
  <c r="AJ803" i="3"/>
  <c r="AJ1124" i="4" s="1"/>
  <c r="AI803" i="3"/>
  <c r="AI1124" i="4" s="1"/>
  <c r="AH803" i="3"/>
  <c r="AH1124" i="4" s="1"/>
  <c r="AG803" i="3"/>
  <c r="AG1124" i="4" s="1"/>
  <c r="AF803" i="3"/>
  <c r="AF1124" i="4" s="1"/>
  <c r="AE803" i="3"/>
  <c r="AE1124" i="4" s="1"/>
  <c r="AD803" i="3"/>
  <c r="AD1124" i="4" s="1"/>
  <c r="AC803" i="3"/>
  <c r="AC1124" i="4" s="1"/>
  <c r="AB803" i="3"/>
  <c r="AB1124" i="4" s="1"/>
  <c r="AA803" i="3"/>
  <c r="AA1124" i="4" s="1"/>
  <c r="Z803" i="3"/>
  <c r="Z1124" i="4" s="1"/>
  <c r="Y803" i="3"/>
  <c r="Y1124" i="4" s="1"/>
  <c r="X803" i="3"/>
  <c r="X1124" i="4" s="1"/>
  <c r="W803" i="3"/>
  <c r="W1124" i="4" s="1"/>
  <c r="V803" i="3"/>
  <c r="V1124" i="4" s="1"/>
  <c r="U803" i="3"/>
  <c r="U1124" i="4" s="1"/>
  <c r="T803" i="3"/>
  <c r="T1124" i="4" s="1"/>
  <c r="S803" i="3"/>
  <c r="S1124" i="4" s="1"/>
  <c r="R803" i="3"/>
  <c r="R1124" i="4" s="1"/>
  <c r="Q803" i="3"/>
  <c r="Q1124" i="4" s="1"/>
  <c r="P803" i="3"/>
  <c r="P1124" i="4" s="1"/>
  <c r="O803" i="3"/>
  <c r="O1124" i="4" s="1"/>
  <c r="N803" i="3"/>
  <c r="N1124" i="4" s="1"/>
  <c r="M803" i="3"/>
  <c r="M1124" i="4" s="1"/>
  <c r="L803" i="3"/>
  <c r="L1124" i="4" s="1"/>
  <c r="K803" i="3"/>
  <c r="K1124" i="4" s="1"/>
  <c r="J803" i="3"/>
  <c r="J1124" i="4" s="1"/>
  <c r="AO802" i="3"/>
  <c r="AN802" i="3"/>
  <c r="AM802" i="3"/>
  <c r="AL802" i="3"/>
  <c r="AK802" i="3"/>
  <c r="AJ802" i="3"/>
  <c r="AI802" i="3"/>
  <c r="AH802" i="3"/>
  <c r="AG802" i="3"/>
  <c r="AF802" i="3"/>
  <c r="AE802" i="3"/>
  <c r="AD802" i="3"/>
  <c r="AC802" i="3"/>
  <c r="AB802" i="3"/>
  <c r="AA802" i="3"/>
  <c r="Z802" i="3"/>
  <c r="Y802" i="3"/>
  <c r="X802" i="3"/>
  <c r="W802" i="3"/>
  <c r="V802" i="3"/>
  <c r="U802" i="3"/>
  <c r="T802" i="3"/>
  <c r="S802" i="3"/>
  <c r="R802" i="3"/>
  <c r="Q802" i="3"/>
  <c r="P802" i="3"/>
  <c r="O802" i="3"/>
  <c r="N802" i="3"/>
  <c r="M802" i="3"/>
  <c r="L802" i="3"/>
  <c r="K802" i="3"/>
  <c r="J802" i="3"/>
  <c r="AO801" i="3"/>
  <c r="AN801" i="3"/>
  <c r="AM801" i="3"/>
  <c r="AL801" i="3"/>
  <c r="AK801" i="3"/>
  <c r="AJ801" i="3"/>
  <c r="AI801" i="3"/>
  <c r="AH801" i="3"/>
  <c r="AG801" i="3"/>
  <c r="AF801" i="3"/>
  <c r="AE801" i="3"/>
  <c r="AD801" i="3"/>
  <c r="AC801" i="3"/>
  <c r="AB801" i="3"/>
  <c r="AA801" i="3"/>
  <c r="Z801" i="3"/>
  <c r="Y801" i="3"/>
  <c r="X801" i="3"/>
  <c r="W801" i="3"/>
  <c r="V801" i="3"/>
  <c r="U801" i="3"/>
  <c r="T801" i="3"/>
  <c r="S801" i="3"/>
  <c r="R801" i="3"/>
  <c r="Q801" i="3"/>
  <c r="P801" i="3"/>
  <c r="O801" i="3"/>
  <c r="N801" i="3"/>
  <c r="M801" i="3"/>
  <c r="L801" i="3"/>
  <c r="K801" i="3"/>
  <c r="J801" i="3"/>
  <c r="AO800" i="3"/>
  <c r="AO1094" i="4" s="1"/>
  <c r="AN800" i="3"/>
  <c r="AN1094" i="4" s="1"/>
  <c r="AM800" i="3"/>
  <c r="AM1094" i="4" s="1"/>
  <c r="AL800" i="3"/>
  <c r="AL1094" i="4" s="1"/>
  <c r="AK800" i="3"/>
  <c r="AK1094" i="4" s="1"/>
  <c r="AJ800" i="3"/>
  <c r="AJ1094" i="4" s="1"/>
  <c r="AI800" i="3"/>
  <c r="AI1094" i="4" s="1"/>
  <c r="AH800" i="3"/>
  <c r="AH1094" i="4" s="1"/>
  <c r="AG800" i="3"/>
  <c r="AG1094" i="4" s="1"/>
  <c r="AF800" i="3"/>
  <c r="AF1094" i="4" s="1"/>
  <c r="AE800" i="3"/>
  <c r="AE1094" i="4" s="1"/>
  <c r="AD800" i="3"/>
  <c r="AD1094" i="4" s="1"/>
  <c r="AC800" i="3"/>
  <c r="AC1094" i="4" s="1"/>
  <c r="AB800" i="3"/>
  <c r="AB1094" i="4" s="1"/>
  <c r="AA800" i="3"/>
  <c r="AA1094" i="4" s="1"/>
  <c r="Z800" i="3"/>
  <c r="Z1094" i="4" s="1"/>
  <c r="Y800" i="3"/>
  <c r="Y1094" i="4" s="1"/>
  <c r="X800" i="3"/>
  <c r="X1094" i="4" s="1"/>
  <c r="W800" i="3"/>
  <c r="W1094" i="4" s="1"/>
  <c r="V800" i="3"/>
  <c r="V1094" i="4" s="1"/>
  <c r="U800" i="3"/>
  <c r="U1094" i="4" s="1"/>
  <c r="T800" i="3"/>
  <c r="T1094" i="4" s="1"/>
  <c r="S800" i="3"/>
  <c r="S1094" i="4" s="1"/>
  <c r="R800" i="3"/>
  <c r="R1094" i="4" s="1"/>
  <c r="Q800" i="3"/>
  <c r="Q1094" i="4" s="1"/>
  <c r="P800" i="3"/>
  <c r="P1094" i="4" s="1"/>
  <c r="O800" i="3"/>
  <c r="O1094" i="4" s="1"/>
  <c r="N800" i="3"/>
  <c r="N1094" i="4" s="1"/>
  <c r="M800" i="3"/>
  <c r="M1094" i="4" s="1"/>
  <c r="L800" i="3"/>
  <c r="L1094" i="4" s="1"/>
  <c r="K800" i="3"/>
  <c r="K1094" i="4" s="1"/>
  <c r="J800" i="3"/>
  <c r="J1094" i="4" s="1"/>
  <c r="AO799" i="3"/>
  <c r="AN799" i="3"/>
  <c r="AM799" i="3"/>
  <c r="AL799" i="3"/>
  <c r="AK799" i="3"/>
  <c r="AJ799" i="3"/>
  <c r="AI799" i="3"/>
  <c r="AH799" i="3"/>
  <c r="AG799" i="3"/>
  <c r="AF799" i="3"/>
  <c r="AE799" i="3"/>
  <c r="AD799" i="3"/>
  <c r="AC799" i="3"/>
  <c r="AB799" i="3"/>
  <c r="AA799" i="3"/>
  <c r="Z799" i="3"/>
  <c r="Y799" i="3"/>
  <c r="X799" i="3"/>
  <c r="W799" i="3"/>
  <c r="V799" i="3"/>
  <c r="U799" i="3"/>
  <c r="T799" i="3"/>
  <c r="S799" i="3"/>
  <c r="R799" i="3"/>
  <c r="Q799" i="3"/>
  <c r="P799" i="3"/>
  <c r="O799" i="3"/>
  <c r="N799" i="3"/>
  <c r="M799" i="3"/>
  <c r="L799" i="3"/>
  <c r="K799" i="3"/>
  <c r="J799" i="3"/>
  <c r="AO798" i="3"/>
  <c r="AO1093" i="4" s="1"/>
  <c r="AN798" i="3"/>
  <c r="AN1093" i="4" s="1"/>
  <c r="AM798" i="3"/>
  <c r="AM1093" i="4" s="1"/>
  <c r="AL798" i="3"/>
  <c r="AL1093" i="4" s="1"/>
  <c r="AK798" i="3"/>
  <c r="AK1093" i="4" s="1"/>
  <c r="AJ798" i="3"/>
  <c r="AJ1093" i="4" s="1"/>
  <c r="AI798" i="3"/>
  <c r="AI1093" i="4" s="1"/>
  <c r="AH798" i="3"/>
  <c r="AH1093" i="4" s="1"/>
  <c r="AG798" i="3"/>
  <c r="AG1093" i="4" s="1"/>
  <c r="AF798" i="3"/>
  <c r="AF1093" i="4" s="1"/>
  <c r="AE798" i="3"/>
  <c r="AE1093" i="4" s="1"/>
  <c r="AD798" i="3"/>
  <c r="AD1093" i="4" s="1"/>
  <c r="AC798" i="3"/>
  <c r="AC1093" i="4" s="1"/>
  <c r="AB798" i="3"/>
  <c r="AB1093" i="4" s="1"/>
  <c r="AA798" i="3"/>
  <c r="AA1093" i="4" s="1"/>
  <c r="Z798" i="3"/>
  <c r="Z1093" i="4" s="1"/>
  <c r="Y798" i="3"/>
  <c r="Y1093" i="4" s="1"/>
  <c r="X798" i="3"/>
  <c r="X1093" i="4" s="1"/>
  <c r="W798" i="3"/>
  <c r="W1093" i="4" s="1"/>
  <c r="V798" i="3"/>
  <c r="V1093" i="4" s="1"/>
  <c r="U798" i="3"/>
  <c r="U1093" i="4" s="1"/>
  <c r="T798" i="3"/>
  <c r="T1093" i="4" s="1"/>
  <c r="S798" i="3"/>
  <c r="S1093" i="4" s="1"/>
  <c r="R798" i="3"/>
  <c r="R1093" i="4" s="1"/>
  <c r="Q798" i="3"/>
  <c r="Q1093" i="4" s="1"/>
  <c r="P798" i="3"/>
  <c r="P1093" i="4" s="1"/>
  <c r="O798" i="3"/>
  <c r="O1093" i="4" s="1"/>
  <c r="N798" i="3"/>
  <c r="N1093" i="4" s="1"/>
  <c r="M798" i="3"/>
  <c r="M1093" i="4" s="1"/>
  <c r="L798" i="3"/>
  <c r="L1093" i="4" s="1"/>
  <c r="K798" i="3"/>
  <c r="K1093" i="4" s="1"/>
  <c r="J798" i="3"/>
  <c r="J1093" i="4" s="1"/>
  <c r="AO797" i="3"/>
  <c r="AO1092" i="4" s="1"/>
  <c r="AN797" i="3"/>
  <c r="AN1092" i="4" s="1"/>
  <c r="AM797" i="3"/>
  <c r="AM1092" i="4" s="1"/>
  <c r="AL797" i="3"/>
  <c r="AL1092" i="4" s="1"/>
  <c r="AK797" i="3"/>
  <c r="AK1092" i="4" s="1"/>
  <c r="AJ797" i="3"/>
  <c r="AJ1092" i="4" s="1"/>
  <c r="AI797" i="3"/>
  <c r="AI1092" i="4" s="1"/>
  <c r="AH797" i="3"/>
  <c r="AH1092" i="4" s="1"/>
  <c r="AG797" i="3"/>
  <c r="AG1092" i="4" s="1"/>
  <c r="AF797" i="3"/>
  <c r="AF1092" i="4" s="1"/>
  <c r="AE797" i="3"/>
  <c r="AE1092" i="4" s="1"/>
  <c r="AD797" i="3"/>
  <c r="AD1092" i="4" s="1"/>
  <c r="AC797" i="3"/>
  <c r="AC1092" i="4" s="1"/>
  <c r="AB797" i="3"/>
  <c r="AB1092" i="4" s="1"/>
  <c r="AA797" i="3"/>
  <c r="AA1092" i="4" s="1"/>
  <c r="Z797" i="3"/>
  <c r="Z1092" i="4" s="1"/>
  <c r="Y797" i="3"/>
  <c r="Y1092" i="4" s="1"/>
  <c r="X797" i="3"/>
  <c r="X1092" i="4" s="1"/>
  <c r="W797" i="3"/>
  <c r="W1092" i="4" s="1"/>
  <c r="V797" i="3"/>
  <c r="V1092" i="4" s="1"/>
  <c r="U797" i="3"/>
  <c r="U1092" i="4" s="1"/>
  <c r="T797" i="3"/>
  <c r="T1092" i="4" s="1"/>
  <c r="S797" i="3"/>
  <c r="S1092" i="4" s="1"/>
  <c r="R797" i="3"/>
  <c r="R1092" i="4" s="1"/>
  <c r="Q797" i="3"/>
  <c r="Q1092" i="4" s="1"/>
  <c r="P797" i="3"/>
  <c r="P1092" i="4" s="1"/>
  <c r="O797" i="3"/>
  <c r="O1092" i="4" s="1"/>
  <c r="N797" i="3"/>
  <c r="N1092" i="4" s="1"/>
  <c r="M797" i="3"/>
  <c r="M1092" i="4" s="1"/>
  <c r="L797" i="3"/>
  <c r="L1092" i="4" s="1"/>
  <c r="K797" i="3"/>
  <c r="K1092" i="4" s="1"/>
  <c r="J797" i="3"/>
  <c r="J1092" i="4" s="1"/>
  <c r="AO796" i="3"/>
  <c r="AN796" i="3"/>
  <c r="AM796" i="3"/>
  <c r="AL796" i="3"/>
  <c r="AK796" i="3"/>
  <c r="AJ796" i="3"/>
  <c r="AI796" i="3"/>
  <c r="AH796" i="3"/>
  <c r="AG796" i="3"/>
  <c r="AF796" i="3"/>
  <c r="AE796" i="3"/>
  <c r="AD796" i="3"/>
  <c r="AC796" i="3"/>
  <c r="AB796" i="3"/>
  <c r="AA796" i="3"/>
  <c r="Z796" i="3"/>
  <c r="Y796" i="3"/>
  <c r="X796" i="3"/>
  <c r="W796" i="3"/>
  <c r="V796" i="3"/>
  <c r="U796" i="3"/>
  <c r="T796" i="3"/>
  <c r="S796" i="3"/>
  <c r="R796" i="3"/>
  <c r="Q796" i="3"/>
  <c r="P796" i="3"/>
  <c r="O796" i="3"/>
  <c r="N796" i="3"/>
  <c r="M796" i="3"/>
  <c r="L796" i="3"/>
  <c r="K796" i="3"/>
  <c r="J796" i="3"/>
  <c r="AO795" i="3"/>
  <c r="AN795" i="3"/>
  <c r="AM795" i="3"/>
  <c r="AL795" i="3"/>
  <c r="AK795" i="3"/>
  <c r="AJ795" i="3"/>
  <c r="AI795" i="3"/>
  <c r="AH795" i="3"/>
  <c r="AG795" i="3"/>
  <c r="AF795" i="3"/>
  <c r="AE795" i="3"/>
  <c r="AD795" i="3"/>
  <c r="AC795" i="3"/>
  <c r="AB795" i="3"/>
  <c r="AA795" i="3"/>
  <c r="Z795" i="3"/>
  <c r="Y795" i="3"/>
  <c r="X795" i="3"/>
  <c r="W795" i="3"/>
  <c r="V795" i="3"/>
  <c r="U795" i="3"/>
  <c r="T795" i="3"/>
  <c r="S795" i="3"/>
  <c r="R795" i="3"/>
  <c r="Q795" i="3"/>
  <c r="P795" i="3"/>
  <c r="O795" i="3"/>
  <c r="N795" i="3"/>
  <c r="M795" i="3"/>
  <c r="L795" i="3"/>
  <c r="K795" i="3"/>
  <c r="J795" i="3"/>
  <c r="AO794" i="3"/>
  <c r="AO1062" i="4" s="1"/>
  <c r="AN794" i="3"/>
  <c r="AN1062" i="4" s="1"/>
  <c r="AM794" i="3"/>
  <c r="AM1062" i="4" s="1"/>
  <c r="AL794" i="3"/>
  <c r="AL1062" i="4" s="1"/>
  <c r="AK794" i="3"/>
  <c r="AK1062" i="4" s="1"/>
  <c r="AJ794" i="3"/>
  <c r="AJ1062" i="4" s="1"/>
  <c r="AI794" i="3"/>
  <c r="AI1062" i="4" s="1"/>
  <c r="AH794" i="3"/>
  <c r="AH1062" i="4" s="1"/>
  <c r="AG794" i="3"/>
  <c r="AG1062" i="4" s="1"/>
  <c r="AF794" i="3"/>
  <c r="AF1062" i="4" s="1"/>
  <c r="AE794" i="3"/>
  <c r="AE1062" i="4" s="1"/>
  <c r="AD794" i="3"/>
  <c r="AD1062" i="4" s="1"/>
  <c r="AC794" i="3"/>
  <c r="AC1062" i="4" s="1"/>
  <c r="AB794" i="3"/>
  <c r="AB1062" i="4" s="1"/>
  <c r="AA794" i="3"/>
  <c r="AA1062" i="4" s="1"/>
  <c r="Z794" i="3"/>
  <c r="Z1062" i="4" s="1"/>
  <c r="Y794" i="3"/>
  <c r="Y1062" i="4" s="1"/>
  <c r="X794" i="3"/>
  <c r="X1062" i="4" s="1"/>
  <c r="W794" i="3"/>
  <c r="W1062" i="4" s="1"/>
  <c r="V794" i="3"/>
  <c r="V1062" i="4" s="1"/>
  <c r="U794" i="3"/>
  <c r="U1062" i="4" s="1"/>
  <c r="T794" i="3"/>
  <c r="T1062" i="4" s="1"/>
  <c r="S794" i="3"/>
  <c r="S1062" i="4" s="1"/>
  <c r="R794" i="3"/>
  <c r="R1062" i="4" s="1"/>
  <c r="Q794" i="3"/>
  <c r="Q1062" i="4" s="1"/>
  <c r="P794" i="3"/>
  <c r="P1062" i="4" s="1"/>
  <c r="O794" i="3"/>
  <c r="O1062" i="4" s="1"/>
  <c r="N794" i="3"/>
  <c r="N1062" i="4" s="1"/>
  <c r="M794" i="3"/>
  <c r="M1062" i="4" s="1"/>
  <c r="L794" i="3"/>
  <c r="L1062" i="4" s="1"/>
  <c r="K794" i="3"/>
  <c r="K1062" i="4" s="1"/>
  <c r="J794" i="3"/>
  <c r="J1062" i="4" s="1"/>
  <c r="AO793" i="3"/>
  <c r="AN793" i="3"/>
  <c r="AM793" i="3"/>
  <c r="AL793" i="3"/>
  <c r="AK793" i="3"/>
  <c r="AJ793" i="3"/>
  <c r="AI793" i="3"/>
  <c r="AH793" i="3"/>
  <c r="AG793" i="3"/>
  <c r="AF793" i="3"/>
  <c r="AE793" i="3"/>
  <c r="AD793" i="3"/>
  <c r="AC793" i="3"/>
  <c r="AB793" i="3"/>
  <c r="AA793" i="3"/>
  <c r="Z793" i="3"/>
  <c r="Y793" i="3"/>
  <c r="X793" i="3"/>
  <c r="W793" i="3"/>
  <c r="V793" i="3"/>
  <c r="U793" i="3"/>
  <c r="T793" i="3"/>
  <c r="S793" i="3"/>
  <c r="R793" i="3"/>
  <c r="Q793" i="3"/>
  <c r="P793" i="3"/>
  <c r="O793" i="3"/>
  <c r="N793" i="3"/>
  <c r="M793" i="3"/>
  <c r="L793" i="3"/>
  <c r="K793" i="3"/>
  <c r="J793" i="3"/>
  <c r="AO792" i="3"/>
  <c r="AO1061" i="4" s="1"/>
  <c r="AN792" i="3"/>
  <c r="AN1061" i="4" s="1"/>
  <c r="AM792" i="3"/>
  <c r="AM1061" i="4" s="1"/>
  <c r="AL792" i="3"/>
  <c r="AL1061" i="4" s="1"/>
  <c r="AK792" i="3"/>
  <c r="AK1061" i="4" s="1"/>
  <c r="AJ792" i="3"/>
  <c r="AJ1061" i="4" s="1"/>
  <c r="AI792" i="3"/>
  <c r="AI1061" i="4" s="1"/>
  <c r="AH792" i="3"/>
  <c r="AH1061" i="4" s="1"/>
  <c r="AG792" i="3"/>
  <c r="AG1061" i="4" s="1"/>
  <c r="AF792" i="3"/>
  <c r="AF1061" i="4" s="1"/>
  <c r="AE792" i="3"/>
  <c r="AE1061" i="4" s="1"/>
  <c r="AD792" i="3"/>
  <c r="AD1061" i="4" s="1"/>
  <c r="AC792" i="3"/>
  <c r="AC1061" i="4" s="1"/>
  <c r="AB792" i="3"/>
  <c r="AB1061" i="4" s="1"/>
  <c r="AA792" i="3"/>
  <c r="AA1061" i="4" s="1"/>
  <c r="Z792" i="3"/>
  <c r="Z1061" i="4" s="1"/>
  <c r="Y792" i="3"/>
  <c r="Y1061" i="4" s="1"/>
  <c r="X792" i="3"/>
  <c r="X1061" i="4" s="1"/>
  <c r="W792" i="3"/>
  <c r="W1061" i="4" s="1"/>
  <c r="V792" i="3"/>
  <c r="V1061" i="4" s="1"/>
  <c r="U792" i="3"/>
  <c r="U1061" i="4" s="1"/>
  <c r="T792" i="3"/>
  <c r="T1061" i="4" s="1"/>
  <c r="S792" i="3"/>
  <c r="S1061" i="4" s="1"/>
  <c r="R792" i="3"/>
  <c r="R1061" i="4" s="1"/>
  <c r="Q792" i="3"/>
  <c r="Q1061" i="4" s="1"/>
  <c r="P792" i="3"/>
  <c r="P1061" i="4" s="1"/>
  <c r="O792" i="3"/>
  <c r="O1061" i="4" s="1"/>
  <c r="N792" i="3"/>
  <c r="N1061" i="4" s="1"/>
  <c r="M792" i="3"/>
  <c r="M1061" i="4" s="1"/>
  <c r="L792" i="3"/>
  <c r="L1061" i="4" s="1"/>
  <c r="K792" i="3"/>
  <c r="K1061" i="4" s="1"/>
  <c r="J792" i="3"/>
  <c r="J1061" i="4" s="1"/>
  <c r="AO791" i="3"/>
  <c r="AO1060" i="4" s="1"/>
  <c r="AN791" i="3"/>
  <c r="AN1060" i="4" s="1"/>
  <c r="AM791" i="3"/>
  <c r="AM1060" i="4" s="1"/>
  <c r="AL791" i="3"/>
  <c r="AL1060" i="4" s="1"/>
  <c r="AK791" i="3"/>
  <c r="AK1060" i="4" s="1"/>
  <c r="AJ791" i="3"/>
  <c r="AJ1060" i="4" s="1"/>
  <c r="AI791" i="3"/>
  <c r="AI1060" i="4" s="1"/>
  <c r="AH791" i="3"/>
  <c r="AH1060" i="4" s="1"/>
  <c r="AG791" i="3"/>
  <c r="AG1060" i="4" s="1"/>
  <c r="AF791" i="3"/>
  <c r="AF1060" i="4" s="1"/>
  <c r="AE791" i="3"/>
  <c r="AE1060" i="4" s="1"/>
  <c r="AD791" i="3"/>
  <c r="AD1060" i="4" s="1"/>
  <c r="AC791" i="3"/>
  <c r="AC1060" i="4" s="1"/>
  <c r="AB791" i="3"/>
  <c r="AB1060" i="4" s="1"/>
  <c r="AA791" i="3"/>
  <c r="AA1060" i="4" s="1"/>
  <c r="Z791" i="3"/>
  <c r="Z1060" i="4" s="1"/>
  <c r="Y791" i="3"/>
  <c r="X791" i="3"/>
  <c r="X1060" i="4" s="1"/>
  <c r="W791" i="3"/>
  <c r="W1060" i="4" s="1"/>
  <c r="V791" i="3"/>
  <c r="V1060" i="4" s="1"/>
  <c r="U791" i="3"/>
  <c r="U1060" i="4" s="1"/>
  <c r="T791" i="3"/>
  <c r="T1060" i="4" s="1"/>
  <c r="S791" i="3"/>
  <c r="S1060" i="4" s="1"/>
  <c r="R791" i="3"/>
  <c r="R1060" i="4" s="1"/>
  <c r="Q791" i="3"/>
  <c r="Q1060" i="4" s="1"/>
  <c r="P791" i="3"/>
  <c r="P1060" i="4" s="1"/>
  <c r="O791" i="3"/>
  <c r="O1060" i="4" s="1"/>
  <c r="N791" i="3"/>
  <c r="N1060" i="4" s="1"/>
  <c r="M791" i="3"/>
  <c r="M1060" i="4" s="1"/>
  <c r="L791" i="3"/>
  <c r="L1060" i="4" s="1"/>
  <c r="K791" i="3"/>
  <c r="K1060" i="4" s="1"/>
  <c r="J791" i="3"/>
  <c r="J1060" i="4" s="1"/>
  <c r="AO790" i="3"/>
  <c r="AN790" i="3"/>
  <c r="AM790" i="3"/>
  <c r="AL790" i="3"/>
  <c r="AK790" i="3"/>
  <c r="AJ790" i="3"/>
  <c r="AI790" i="3"/>
  <c r="AH790" i="3"/>
  <c r="AG790" i="3"/>
  <c r="AF790" i="3"/>
  <c r="AE790" i="3"/>
  <c r="AD790" i="3"/>
  <c r="AC790" i="3"/>
  <c r="AB790" i="3"/>
  <c r="AA790" i="3"/>
  <c r="Z790" i="3"/>
  <c r="W790" i="3"/>
  <c r="S790" i="3"/>
  <c r="O790" i="3"/>
  <c r="AO789" i="3"/>
  <c r="AN789" i="3"/>
  <c r="AM789" i="3"/>
  <c r="AL789" i="3"/>
  <c r="AK789" i="3"/>
  <c r="AJ789" i="3"/>
  <c r="AI789" i="3"/>
  <c r="AH789" i="3"/>
  <c r="AG789" i="3"/>
  <c r="AA789" i="3"/>
  <c r="Z789" i="3"/>
  <c r="Y789" i="3"/>
  <c r="X789" i="3"/>
  <c r="W789" i="3"/>
  <c r="V789" i="3"/>
  <c r="N789" i="3"/>
  <c r="M789" i="3"/>
  <c r="L789" i="3"/>
  <c r="K789" i="3"/>
  <c r="J789" i="3"/>
  <c r="AO788" i="3"/>
  <c r="AO1030" i="4" s="1"/>
  <c r="AN788" i="3"/>
  <c r="AN1030" i="4" s="1"/>
  <c r="AM788" i="3"/>
  <c r="AM1030" i="4" s="1"/>
  <c r="AL788" i="3"/>
  <c r="AL1030" i="4" s="1"/>
  <c r="AK788" i="3"/>
  <c r="AK1030" i="4" s="1"/>
  <c r="AJ788" i="3"/>
  <c r="AJ1030" i="4" s="1"/>
  <c r="AI788" i="3"/>
  <c r="AI1030" i="4" s="1"/>
  <c r="AH788" i="3"/>
  <c r="AH1030" i="4" s="1"/>
  <c r="AG788" i="3"/>
  <c r="AG1030" i="4" s="1"/>
  <c r="AF788" i="3"/>
  <c r="AF1030" i="4" s="1"/>
  <c r="AE788" i="3"/>
  <c r="AE1030" i="4" s="1"/>
  <c r="AD788" i="3"/>
  <c r="AD1030" i="4" s="1"/>
  <c r="AC788" i="3"/>
  <c r="AC1030" i="4" s="1"/>
  <c r="AB788" i="3"/>
  <c r="AB1030" i="4" s="1"/>
  <c r="AA788" i="3"/>
  <c r="AA1030" i="4" s="1"/>
  <c r="Z788" i="3"/>
  <c r="Z1030" i="4" s="1"/>
  <c r="Y788" i="3"/>
  <c r="Y1030" i="4" s="1"/>
  <c r="X788" i="3"/>
  <c r="X1030" i="4" s="1"/>
  <c r="W788" i="3"/>
  <c r="W1030" i="4" s="1"/>
  <c r="V788" i="3"/>
  <c r="V1030" i="4" s="1"/>
  <c r="U788" i="3"/>
  <c r="U1030" i="4" s="1"/>
  <c r="T788" i="3"/>
  <c r="T1030" i="4" s="1"/>
  <c r="S788" i="3"/>
  <c r="S1030" i="4" s="1"/>
  <c r="R788" i="3"/>
  <c r="R1030" i="4" s="1"/>
  <c r="Q788" i="3"/>
  <c r="Q1030" i="4" s="1"/>
  <c r="P788" i="3"/>
  <c r="P1030" i="4" s="1"/>
  <c r="O788" i="3"/>
  <c r="O1030" i="4" s="1"/>
  <c r="N788" i="3"/>
  <c r="N1030" i="4" s="1"/>
  <c r="M788" i="3"/>
  <c r="M1030" i="4" s="1"/>
  <c r="L788" i="3"/>
  <c r="L1030" i="4" s="1"/>
  <c r="K788" i="3"/>
  <c r="K1030" i="4" s="1"/>
  <c r="J788" i="3"/>
  <c r="J1030" i="4" s="1"/>
  <c r="AO787" i="3"/>
  <c r="AN787" i="3"/>
  <c r="AM787" i="3"/>
  <c r="AL787" i="3"/>
  <c r="AK787" i="3"/>
  <c r="AJ787" i="3"/>
  <c r="AI787" i="3"/>
  <c r="AH787" i="3"/>
  <c r="AG787" i="3"/>
  <c r="AF787" i="3"/>
  <c r="AE787" i="3"/>
  <c r="AD787" i="3"/>
  <c r="AC787" i="3"/>
  <c r="AB787" i="3"/>
  <c r="AA787" i="3"/>
  <c r="Z787" i="3"/>
  <c r="Y787" i="3"/>
  <c r="X787" i="3"/>
  <c r="W787" i="3"/>
  <c r="V787" i="3"/>
  <c r="U787" i="3"/>
  <c r="T787" i="3"/>
  <c r="S787" i="3"/>
  <c r="R787" i="3"/>
  <c r="Q787" i="3"/>
  <c r="P787" i="3"/>
  <c r="O787" i="3"/>
  <c r="N787" i="3"/>
  <c r="M787" i="3"/>
  <c r="L787" i="3"/>
  <c r="K787" i="3"/>
  <c r="J787" i="3"/>
  <c r="AO786" i="3"/>
  <c r="AO1029" i="4" s="1"/>
  <c r="AN786" i="3"/>
  <c r="AN1029" i="4" s="1"/>
  <c r="AM786" i="3"/>
  <c r="AM1029" i="4" s="1"/>
  <c r="AL786" i="3"/>
  <c r="AL1029" i="4" s="1"/>
  <c r="AK786" i="3"/>
  <c r="AK1029" i="4" s="1"/>
  <c r="AJ786" i="3"/>
  <c r="AJ1029" i="4" s="1"/>
  <c r="AI786" i="3"/>
  <c r="AI1029" i="4" s="1"/>
  <c r="AH786" i="3"/>
  <c r="AH1029" i="4" s="1"/>
  <c r="AG786" i="3"/>
  <c r="AG1029" i="4" s="1"/>
  <c r="AF786" i="3"/>
  <c r="AF1029" i="4" s="1"/>
  <c r="AE786" i="3"/>
  <c r="AE1029" i="4" s="1"/>
  <c r="AD786" i="3"/>
  <c r="AD1029" i="4" s="1"/>
  <c r="AC786" i="3"/>
  <c r="AC1029" i="4" s="1"/>
  <c r="AB786" i="3"/>
  <c r="AB1029" i="4" s="1"/>
  <c r="AA786" i="3"/>
  <c r="AA1029" i="4" s="1"/>
  <c r="Z786" i="3"/>
  <c r="Z1029" i="4" s="1"/>
  <c r="Y786" i="3"/>
  <c r="Y1029" i="4" s="1"/>
  <c r="X786" i="3"/>
  <c r="X1029" i="4" s="1"/>
  <c r="W786" i="3"/>
  <c r="W1029" i="4" s="1"/>
  <c r="V786" i="3"/>
  <c r="V1029" i="4" s="1"/>
  <c r="U786" i="3"/>
  <c r="U1029" i="4" s="1"/>
  <c r="T786" i="3"/>
  <c r="T1029" i="4" s="1"/>
  <c r="S786" i="3"/>
  <c r="S1029" i="4" s="1"/>
  <c r="R786" i="3"/>
  <c r="R1029" i="4" s="1"/>
  <c r="Q786" i="3"/>
  <c r="Q1029" i="4" s="1"/>
  <c r="P786" i="3"/>
  <c r="P1029" i="4" s="1"/>
  <c r="O786" i="3"/>
  <c r="O1029" i="4" s="1"/>
  <c r="N786" i="3"/>
  <c r="N1029" i="4" s="1"/>
  <c r="M786" i="3"/>
  <c r="M1029" i="4" s="1"/>
  <c r="L786" i="3"/>
  <c r="L1029" i="4" s="1"/>
  <c r="K786" i="3"/>
  <c r="K1029" i="4" s="1"/>
  <c r="J786" i="3"/>
  <c r="J1029" i="4" s="1"/>
  <c r="AO785" i="3"/>
  <c r="AO1028" i="4" s="1"/>
  <c r="AN785" i="3"/>
  <c r="AN1028" i="4" s="1"/>
  <c r="AM785" i="3"/>
  <c r="AM1028" i="4" s="1"/>
  <c r="AL785" i="3"/>
  <c r="AL1028" i="4" s="1"/>
  <c r="AK785" i="3"/>
  <c r="AK1028" i="4" s="1"/>
  <c r="AJ785" i="3"/>
  <c r="AJ1028" i="4" s="1"/>
  <c r="AI785" i="3"/>
  <c r="AI1028" i="4" s="1"/>
  <c r="AH785" i="3"/>
  <c r="AH1028" i="4" s="1"/>
  <c r="AG785" i="3"/>
  <c r="AG1028" i="4" s="1"/>
  <c r="AF785" i="3"/>
  <c r="AF1028" i="4" s="1"/>
  <c r="AE785" i="3"/>
  <c r="AE1028" i="4" s="1"/>
  <c r="AD785" i="3"/>
  <c r="AD1028" i="4" s="1"/>
  <c r="AC785" i="3"/>
  <c r="AB785" i="3"/>
  <c r="AA785" i="3"/>
  <c r="AA1028" i="4" s="1"/>
  <c r="Z785" i="3"/>
  <c r="Y785" i="3"/>
  <c r="X785" i="3"/>
  <c r="W785" i="3"/>
  <c r="W1028" i="4" s="1"/>
  <c r="V785" i="3"/>
  <c r="U785" i="3"/>
  <c r="T785" i="3"/>
  <c r="S785" i="3"/>
  <c r="S1028" i="4" s="1"/>
  <c r="R785" i="3"/>
  <c r="Q785" i="3"/>
  <c r="P785" i="3"/>
  <c r="O785" i="3"/>
  <c r="O1028" i="4" s="1"/>
  <c r="N785" i="3"/>
  <c r="M785" i="3"/>
  <c r="M1028" i="4" s="1"/>
  <c r="L785" i="3"/>
  <c r="K785" i="3"/>
  <c r="K1028" i="4" s="1"/>
  <c r="J785" i="3"/>
  <c r="AO784" i="3"/>
  <c r="AN784" i="3"/>
  <c r="AM784" i="3"/>
  <c r="AL784" i="3"/>
  <c r="AK784" i="3"/>
  <c r="AI784" i="3"/>
  <c r="AH784" i="3"/>
  <c r="AD784" i="3"/>
  <c r="O784" i="3"/>
  <c r="I806" i="3"/>
  <c r="I1126" i="4" s="1"/>
  <c r="I805" i="3"/>
  <c r="I804" i="3"/>
  <c r="I1125" i="4" s="1"/>
  <c r="I803" i="3"/>
  <c r="I1124" i="4" s="1"/>
  <c r="I801" i="3"/>
  <c r="I800" i="3"/>
  <c r="I1094" i="4" s="1"/>
  <c r="I799" i="3"/>
  <c r="I798" i="3"/>
  <c r="I1093" i="4" s="1"/>
  <c r="I797" i="3"/>
  <c r="I1092" i="4" s="1"/>
  <c r="I795" i="3"/>
  <c r="I794" i="3"/>
  <c r="I1062" i="4" s="1"/>
  <c r="I793" i="3"/>
  <c r="I792" i="3"/>
  <c r="I1061" i="4" s="1"/>
  <c r="I791" i="3"/>
  <c r="I1060" i="4" s="1"/>
  <c r="I789" i="3"/>
  <c r="I788" i="3"/>
  <c r="I1030" i="4" s="1"/>
  <c r="I785" i="3"/>
  <c r="I1028" i="4" s="1"/>
  <c r="AO753" i="3"/>
  <c r="AN753" i="3"/>
  <c r="AM753" i="3"/>
  <c r="AL753" i="3"/>
  <c r="AK753" i="3"/>
  <c r="AJ753" i="3"/>
  <c r="AI753" i="3"/>
  <c r="AH753" i="3"/>
  <c r="AG753" i="3"/>
  <c r="AF753" i="3"/>
  <c r="AE753" i="3"/>
  <c r="AD753" i="3"/>
  <c r="AC753" i="3"/>
  <c r="AB753" i="3"/>
  <c r="AA753" i="3"/>
  <c r="Z753" i="3"/>
  <c r="AO752" i="3"/>
  <c r="AO998" i="4" s="1"/>
  <c r="AN752" i="3"/>
  <c r="AN998" i="4" s="1"/>
  <c r="AM752" i="3"/>
  <c r="AM998" i="4" s="1"/>
  <c r="AL752" i="3"/>
  <c r="AL998" i="4" s="1"/>
  <c r="AK752" i="3"/>
  <c r="AK998" i="4" s="1"/>
  <c r="AJ752" i="3"/>
  <c r="AJ998" i="4" s="1"/>
  <c r="AI752" i="3"/>
  <c r="AI998" i="4" s="1"/>
  <c r="AH752" i="3"/>
  <c r="AH998" i="4" s="1"/>
  <c r="AG752" i="3"/>
  <c r="AG998" i="4" s="1"/>
  <c r="AF752" i="3"/>
  <c r="AF998" i="4" s="1"/>
  <c r="AE752" i="3"/>
  <c r="AE998" i="4" s="1"/>
  <c r="AD752" i="3"/>
  <c r="AD998" i="4" s="1"/>
  <c r="AC752" i="3"/>
  <c r="AC998" i="4" s="1"/>
  <c r="AB752" i="3"/>
  <c r="AB998" i="4" s="1"/>
  <c r="AA752" i="3"/>
  <c r="AA998" i="4" s="1"/>
  <c r="Z752" i="3"/>
  <c r="Z998" i="4" s="1"/>
  <c r="AO751" i="3"/>
  <c r="AN751" i="3"/>
  <c r="AM751" i="3"/>
  <c r="AL751" i="3"/>
  <c r="AK751" i="3"/>
  <c r="AJ751" i="3"/>
  <c r="AI751" i="3"/>
  <c r="AH751" i="3"/>
  <c r="AG751" i="3"/>
  <c r="AF751" i="3"/>
  <c r="AE751" i="3"/>
  <c r="AD751" i="3"/>
  <c r="AC751" i="3"/>
  <c r="AB751" i="3"/>
  <c r="AA751" i="3"/>
  <c r="Z751" i="3"/>
  <c r="AO750" i="3"/>
  <c r="AO997" i="4" s="1"/>
  <c r="AN750" i="3"/>
  <c r="AN997" i="4" s="1"/>
  <c r="AM750" i="3"/>
  <c r="AM997" i="4" s="1"/>
  <c r="AL750" i="3"/>
  <c r="AL997" i="4" s="1"/>
  <c r="AK750" i="3"/>
  <c r="AK997" i="4" s="1"/>
  <c r="AJ750" i="3"/>
  <c r="AJ997" i="4" s="1"/>
  <c r="AI750" i="3"/>
  <c r="AI997" i="4" s="1"/>
  <c r="AH750" i="3"/>
  <c r="AH997" i="4" s="1"/>
  <c r="AG750" i="3"/>
  <c r="AG997" i="4" s="1"/>
  <c r="AF750" i="3"/>
  <c r="AF997" i="4" s="1"/>
  <c r="AE750" i="3"/>
  <c r="AE997" i="4" s="1"/>
  <c r="AD750" i="3"/>
  <c r="AD997" i="4" s="1"/>
  <c r="AC750" i="3"/>
  <c r="AC997" i="4" s="1"/>
  <c r="AB750" i="3"/>
  <c r="AB997" i="4" s="1"/>
  <c r="AA750" i="3"/>
  <c r="AA997" i="4" s="1"/>
  <c r="Z750" i="3"/>
  <c r="Z997" i="4" s="1"/>
  <c r="AO749" i="3"/>
  <c r="AO996" i="4" s="1"/>
  <c r="AN749" i="3"/>
  <c r="AN996" i="4" s="1"/>
  <c r="AM749" i="3"/>
  <c r="AM996" i="4" s="1"/>
  <c r="AL749" i="3"/>
  <c r="AL996" i="4" s="1"/>
  <c r="AK749" i="3"/>
  <c r="AK996" i="4" s="1"/>
  <c r="AJ749" i="3"/>
  <c r="AJ996" i="4" s="1"/>
  <c r="AI749" i="3"/>
  <c r="AI996" i="4" s="1"/>
  <c r="AH749" i="3"/>
  <c r="AG749" i="3"/>
  <c r="AF749" i="3"/>
  <c r="AE749" i="3"/>
  <c r="AD749" i="3"/>
  <c r="AC749" i="3"/>
  <c r="AB749" i="3"/>
  <c r="AA749" i="3"/>
  <c r="AA996" i="4" s="1"/>
  <c r="Z749" i="3"/>
  <c r="AO748" i="3"/>
  <c r="AN748" i="3"/>
  <c r="AM748" i="3"/>
  <c r="AL748" i="3"/>
  <c r="AK748" i="3"/>
  <c r="AJ748" i="3"/>
  <c r="AA748" i="3"/>
  <c r="Y753" i="3"/>
  <c r="Y752" i="3"/>
  <c r="Y998" i="4" s="1"/>
  <c r="Y751" i="3"/>
  <c r="Y750" i="3"/>
  <c r="Y997" i="4" s="1"/>
  <c r="Y749" i="3"/>
  <c r="Y996" i="4" s="1"/>
  <c r="X753" i="3"/>
  <c r="W753" i="3"/>
  <c r="V753" i="3"/>
  <c r="U753" i="3"/>
  <c r="T753" i="3"/>
  <c r="S753" i="3"/>
  <c r="R753" i="3"/>
  <c r="Q753" i="3"/>
  <c r="P753" i="3"/>
  <c r="O753" i="3"/>
  <c r="N753" i="3"/>
  <c r="M753" i="3"/>
  <c r="L753" i="3"/>
  <c r="K753" i="3"/>
  <c r="J753" i="3"/>
  <c r="X752" i="3"/>
  <c r="W752" i="3"/>
  <c r="V752" i="3"/>
  <c r="U752" i="3"/>
  <c r="T752" i="3"/>
  <c r="S752" i="3"/>
  <c r="R752" i="3"/>
  <c r="Q752" i="3"/>
  <c r="P752" i="3"/>
  <c r="O752" i="3"/>
  <c r="N752" i="3"/>
  <c r="M752" i="3"/>
  <c r="L752" i="3"/>
  <c r="K752" i="3"/>
  <c r="J752" i="3"/>
  <c r="X751" i="3"/>
  <c r="W751" i="3"/>
  <c r="V751" i="3"/>
  <c r="U751" i="3"/>
  <c r="T751" i="3"/>
  <c r="S751" i="3"/>
  <c r="R751" i="3"/>
  <c r="Q751" i="3"/>
  <c r="P751" i="3"/>
  <c r="O751" i="3"/>
  <c r="N751" i="3"/>
  <c r="M751" i="3"/>
  <c r="L751" i="3"/>
  <c r="K751" i="3"/>
  <c r="J751" i="3"/>
  <c r="X750" i="3"/>
  <c r="W750" i="3"/>
  <c r="V750" i="3"/>
  <c r="U750" i="3"/>
  <c r="T750" i="3"/>
  <c r="S750" i="3"/>
  <c r="R750" i="3"/>
  <c r="Q750" i="3"/>
  <c r="P750" i="3"/>
  <c r="O750" i="3"/>
  <c r="N750" i="3"/>
  <c r="M750" i="3"/>
  <c r="L750" i="3"/>
  <c r="K750" i="3"/>
  <c r="J750" i="3"/>
  <c r="X749" i="3"/>
  <c r="W749" i="3"/>
  <c r="V749" i="3"/>
  <c r="U749" i="3"/>
  <c r="T749" i="3"/>
  <c r="S749" i="3"/>
  <c r="R749" i="3"/>
  <c r="Q749" i="3"/>
  <c r="P749" i="3"/>
  <c r="O749" i="3"/>
  <c r="N749" i="3"/>
  <c r="M749" i="3"/>
  <c r="L749" i="3"/>
  <c r="K749" i="3"/>
  <c r="J749" i="3"/>
  <c r="AO735" i="3"/>
  <c r="AM8" i="5" s="1"/>
  <c r="AM25" i="5" s="1"/>
  <c r="AN735" i="3"/>
  <c r="AL8" i="5" s="1"/>
  <c r="AL25" i="5" s="1"/>
  <c r="AM735" i="3"/>
  <c r="AK8" i="5" s="1"/>
  <c r="AK25" i="5" s="1"/>
  <c r="AL735" i="3"/>
  <c r="AJ8" i="5" s="1"/>
  <c r="AJ25" i="5" s="1"/>
  <c r="AK735" i="3"/>
  <c r="AI8" i="5" s="1"/>
  <c r="AI25" i="5" s="1"/>
  <c r="AJ735" i="3"/>
  <c r="AH8" i="5" s="1"/>
  <c r="AH25" i="5" s="1"/>
  <c r="AI735" i="3"/>
  <c r="AG8" i="5" s="1"/>
  <c r="AG25" i="5" s="1"/>
  <c r="AH735" i="3"/>
  <c r="AF8" i="5" s="1"/>
  <c r="AF25" i="5" s="1"/>
  <c r="AG735" i="3"/>
  <c r="AE8" i="5" s="1"/>
  <c r="AE25" i="5" s="1"/>
  <c r="AF735" i="3"/>
  <c r="AD8" i="5" s="1"/>
  <c r="AD25" i="5" s="1"/>
  <c r="AE735" i="3"/>
  <c r="AC8" i="5" s="1"/>
  <c r="AC25" i="5" s="1"/>
  <c r="AD735" i="3"/>
  <c r="AB8" i="5" s="1"/>
  <c r="AB25" i="5" s="1"/>
  <c r="AC735" i="3"/>
  <c r="AA8" i="5" s="1"/>
  <c r="AA25" i="5" s="1"/>
  <c r="AB735" i="3"/>
  <c r="Z8" i="5" s="1"/>
  <c r="Z25" i="5" s="1"/>
  <c r="AA735" i="3"/>
  <c r="Y8" i="5" s="1"/>
  <c r="Y25" i="5" s="1"/>
  <c r="Z735" i="3"/>
  <c r="X8" i="5" s="1"/>
  <c r="X25" i="5" s="1"/>
  <c r="Y735" i="3"/>
  <c r="W8" i="5" s="1"/>
  <c r="W25" i="5" s="1"/>
  <c r="X735" i="3"/>
  <c r="V8" i="5" s="1"/>
  <c r="V25" i="5" s="1"/>
  <c r="W735" i="3"/>
  <c r="U8" i="5" s="1"/>
  <c r="U25" i="5" s="1"/>
  <c r="V735" i="3"/>
  <c r="T8" i="5" s="1"/>
  <c r="T25" i="5" s="1"/>
  <c r="U735" i="3"/>
  <c r="S8" i="5" s="1"/>
  <c r="S25" i="5" s="1"/>
  <c r="T735" i="3"/>
  <c r="R8" i="5" s="1"/>
  <c r="R25" i="5" s="1"/>
  <c r="S735" i="3"/>
  <c r="Q8" i="5" s="1"/>
  <c r="Q25" i="5" s="1"/>
  <c r="R735" i="3"/>
  <c r="P8" i="5" s="1"/>
  <c r="P25" i="5" s="1"/>
  <c r="Q735" i="3"/>
  <c r="O8" i="5" s="1"/>
  <c r="O25" i="5" s="1"/>
  <c r="P735" i="3"/>
  <c r="N8" i="5" s="1"/>
  <c r="N25" i="5" s="1"/>
  <c r="O735" i="3"/>
  <c r="M8" i="5" s="1"/>
  <c r="M25" i="5" s="1"/>
  <c r="N735" i="3"/>
  <c r="L8" i="5" s="1"/>
  <c r="L25" i="5" s="1"/>
  <c r="M735" i="3"/>
  <c r="K8" i="5" s="1"/>
  <c r="K25" i="5" s="1"/>
  <c r="L735" i="3"/>
  <c r="J8" i="5" s="1"/>
  <c r="J25" i="5" s="1"/>
  <c r="K735" i="3"/>
  <c r="I8" i="5" s="1"/>
  <c r="I25" i="5" s="1"/>
  <c r="J735" i="3"/>
  <c r="H8" i="5" s="1"/>
  <c r="H25" i="5" s="1"/>
  <c r="AO734" i="3"/>
  <c r="AO966" i="4" s="1"/>
  <c r="AN734" i="3"/>
  <c r="AN966" i="4" s="1"/>
  <c r="AM734" i="3"/>
  <c r="AM966" i="4" s="1"/>
  <c r="AL734" i="3"/>
  <c r="AL966" i="4" s="1"/>
  <c r="AK734" i="3"/>
  <c r="AK966" i="4" s="1"/>
  <c r="AJ734" i="3"/>
  <c r="AJ966" i="4" s="1"/>
  <c r="AI734" i="3"/>
  <c r="AI966" i="4" s="1"/>
  <c r="AH734" i="3"/>
  <c r="AH966" i="4" s="1"/>
  <c r="AG734" i="3"/>
  <c r="AG966" i="4" s="1"/>
  <c r="AF734" i="3"/>
  <c r="AF966" i="4" s="1"/>
  <c r="AE734" i="3"/>
  <c r="AE966" i="4" s="1"/>
  <c r="AD734" i="3"/>
  <c r="AD966" i="4" s="1"/>
  <c r="AC734" i="3"/>
  <c r="AC966" i="4" s="1"/>
  <c r="AB734" i="3"/>
  <c r="AB966" i="4" s="1"/>
  <c r="AA734" i="3"/>
  <c r="AA966" i="4" s="1"/>
  <c r="Z734" i="3"/>
  <c r="Z966" i="4" s="1"/>
  <c r="Y734" i="3"/>
  <c r="Y966" i="4" s="1"/>
  <c r="X734" i="3"/>
  <c r="X966" i="4" s="1"/>
  <c r="W734" i="3"/>
  <c r="W966" i="4" s="1"/>
  <c r="V734" i="3"/>
  <c r="V966" i="4" s="1"/>
  <c r="U734" i="3"/>
  <c r="U966" i="4" s="1"/>
  <c r="T734" i="3"/>
  <c r="T966" i="4" s="1"/>
  <c r="S734" i="3"/>
  <c r="S966" i="4" s="1"/>
  <c r="R734" i="3"/>
  <c r="R966" i="4" s="1"/>
  <c r="Q734" i="3"/>
  <c r="Q966" i="4" s="1"/>
  <c r="P734" i="3"/>
  <c r="P966" i="4" s="1"/>
  <c r="O734" i="3"/>
  <c r="O966" i="4" s="1"/>
  <c r="N734" i="3"/>
  <c r="N966" i="4" s="1"/>
  <c r="M734" i="3"/>
  <c r="M966" i="4" s="1"/>
  <c r="L734" i="3"/>
  <c r="L966" i="4" s="1"/>
  <c r="K734" i="3"/>
  <c r="K966" i="4" s="1"/>
  <c r="J734" i="3"/>
  <c r="J966" i="4" s="1"/>
  <c r="AO733" i="3"/>
  <c r="AN733" i="3"/>
  <c r="AM733" i="3"/>
  <c r="AL733" i="3"/>
  <c r="AK733" i="3"/>
  <c r="AJ733" i="3"/>
  <c r="AI733" i="3"/>
  <c r="AH733" i="3"/>
  <c r="AG733" i="3"/>
  <c r="AF733" i="3"/>
  <c r="AE733" i="3"/>
  <c r="AD733" i="3"/>
  <c r="AC733" i="3"/>
  <c r="AB733" i="3"/>
  <c r="AA733" i="3"/>
  <c r="Z733" i="3"/>
  <c r="Y733" i="3"/>
  <c r="X733" i="3"/>
  <c r="W733" i="3"/>
  <c r="V733" i="3"/>
  <c r="U733" i="3"/>
  <c r="T733" i="3"/>
  <c r="S733" i="3"/>
  <c r="R733" i="3"/>
  <c r="Q733" i="3"/>
  <c r="P733" i="3"/>
  <c r="O733" i="3"/>
  <c r="N733" i="3"/>
  <c r="M733" i="3"/>
  <c r="L733" i="3"/>
  <c r="K733" i="3"/>
  <c r="J733" i="3"/>
  <c r="AO732" i="3"/>
  <c r="AO965" i="4" s="1"/>
  <c r="AN732" i="3"/>
  <c r="AN965" i="4" s="1"/>
  <c r="AM732" i="3"/>
  <c r="AM965" i="4" s="1"/>
  <c r="AL732" i="3"/>
  <c r="AL965" i="4" s="1"/>
  <c r="AK732" i="3"/>
  <c r="AK965" i="4" s="1"/>
  <c r="AJ732" i="3"/>
  <c r="AJ965" i="4" s="1"/>
  <c r="AI732" i="3"/>
  <c r="AI965" i="4" s="1"/>
  <c r="AH732" i="3"/>
  <c r="AH965" i="4" s="1"/>
  <c r="AG732" i="3"/>
  <c r="AG965" i="4" s="1"/>
  <c r="AF732" i="3"/>
  <c r="AF965" i="4" s="1"/>
  <c r="AE732" i="3"/>
  <c r="AE965" i="4" s="1"/>
  <c r="AD732" i="3"/>
  <c r="AD965" i="4" s="1"/>
  <c r="AC732" i="3"/>
  <c r="AC965" i="4" s="1"/>
  <c r="AB732" i="3"/>
  <c r="AB965" i="4" s="1"/>
  <c r="AA732" i="3"/>
  <c r="AA965" i="4" s="1"/>
  <c r="Z732" i="3"/>
  <c r="Z965" i="4" s="1"/>
  <c r="Y732" i="3"/>
  <c r="Y965" i="4" s="1"/>
  <c r="X732" i="3"/>
  <c r="X965" i="4" s="1"/>
  <c r="W732" i="3"/>
  <c r="W965" i="4" s="1"/>
  <c r="V732" i="3"/>
  <c r="V965" i="4" s="1"/>
  <c r="U732" i="3"/>
  <c r="U965" i="4" s="1"/>
  <c r="T732" i="3"/>
  <c r="T965" i="4" s="1"/>
  <c r="S732" i="3"/>
  <c r="S965" i="4" s="1"/>
  <c r="R732" i="3"/>
  <c r="R965" i="4" s="1"/>
  <c r="Q732" i="3"/>
  <c r="Q965" i="4" s="1"/>
  <c r="P732" i="3"/>
  <c r="P965" i="4" s="1"/>
  <c r="O732" i="3"/>
  <c r="O965" i="4" s="1"/>
  <c r="N732" i="3"/>
  <c r="N965" i="4" s="1"/>
  <c r="M732" i="3"/>
  <c r="M965" i="4" s="1"/>
  <c r="L732" i="3"/>
  <c r="L965" i="4" s="1"/>
  <c r="K732" i="3"/>
  <c r="K965" i="4" s="1"/>
  <c r="J732" i="3"/>
  <c r="J965" i="4" s="1"/>
  <c r="AO731" i="3"/>
  <c r="AO964" i="4" s="1"/>
  <c r="AN731" i="3"/>
  <c r="AN964" i="4" s="1"/>
  <c r="AM731" i="3"/>
  <c r="AM964" i="4" s="1"/>
  <c r="AL731" i="3"/>
  <c r="AL964" i="4" s="1"/>
  <c r="AK731" i="3"/>
  <c r="AK964" i="4" s="1"/>
  <c r="AJ731" i="3"/>
  <c r="AJ964" i="4" s="1"/>
  <c r="AI731" i="3"/>
  <c r="AI964" i="4" s="1"/>
  <c r="AH731" i="3"/>
  <c r="AH964" i="4" s="1"/>
  <c r="AG731" i="3"/>
  <c r="AG964" i="4" s="1"/>
  <c r="AF731" i="3"/>
  <c r="AF964" i="4" s="1"/>
  <c r="AE731" i="3"/>
  <c r="AE964" i="4" s="1"/>
  <c r="AD731" i="3"/>
  <c r="AD964" i="4" s="1"/>
  <c r="AC731" i="3"/>
  <c r="AC964" i="4" s="1"/>
  <c r="AB731" i="3"/>
  <c r="AB964" i="4" s="1"/>
  <c r="AA731" i="3"/>
  <c r="AA964" i="4" s="1"/>
  <c r="Z731" i="3"/>
  <c r="Z964" i="4" s="1"/>
  <c r="Y731" i="3"/>
  <c r="Y964" i="4" s="1"/>
  <c r="X731" i="3"/>
  <c r="X964" i="4" s="1"/>
  <c r="W731" i="3"/>
  <c r="W964" i="4" s="1"/>
  <c r="V731" i="3"/>
  <c r="V964" i="4" s="1"/>
  <c r="U731" i="3"/>
  <c r="U964" i="4" s="1"/>
  <c r="T731" i="3"/>
  <c r="T964" i="4" s="1"/>
  <c r="S731" i="3"/>
  <c r="R731" i="3"/>
  <c r="Q731" i="3"/>
  <c r="Q964" i="4" s="1"/>
  <c r="P731" i="3"/>
  <c r="P964" i="4" s="1"/>
  <c r="O731" i="3"/>
  <c r="N731" i="3"/>
  <c r="M731" i="3"/>
  <c r="M964" i="4" s="1"/>
  <c r="L731" i="3"/>
  <c r="L964" i="4" s="1"/>
  <c r="K731" i="3"/>
  <c r="J731" i="3"/>
  <c r="AO730" i="3"/>
  <c r="AN730" i="3"/>
  <c r="AM730" i="3"/>
  <c r="AL730" i="3"/>
  <c r="AK730" i="3"/>
  <c r="AJ730" i="3"/>
  <c r="AI730" i="3"/>
  <c r="AH730" i="3"/>
  <c r="AG730" i="3"/>
  <c r="AF730" i="3"/>
  <c r="AE730" i="3"/>
  <c r="AD730" i="3"/>
  <c r="AC730" i="3"/>
  <c r="AB730" i="3"/>
  <c r="AA730" i="3"/>
  <c r="Z730" i="3"/>
  <c r="Y730" i="3"/>
  <c r="X730" i="3"/>
  <c r="W730" i="3"/>
  <c r="Q730" i="3"/>
  <c r="P730" i="3"/>
  <c r="I753" i="3"/>
  <c r="I752" i="3"/>
  <c r="I751" i="3"/>
  <c r="I750" i="3"/>
  <c r="I749" i="3"/>
  <c r="I735" i="3"/>
  <c r="G8" i="5" s="1"/>
  <c r="G25" i="5" s="1"/>
  <c r="I734" i="3"/>
  <c r="I966" i="4" s="1"/>
  <c r="I733" i="3"/>
  <c r="I732" i="3"/>
  <c r="I965" i="4" s="1"/>
  <c r="I731" i="3"/>
  <c r="I964" i="4" s="1"/>
  <c r="AO717" i="3"/>
  <c r="AN717" i="3"/>
  <c r="AM717" i="3"/>
  <c r="AL717" i="3"/>
  <c r="AK717" i="3"/>
  <c r="AJ717" i="3"/>
  <c r="AI717" i="3"/>
  <c r="AH717" i="3"/>
  <c r="AG717" i="3"/>
  <c r="AF717" i="3"/>
  <c r="AE717" i="3"/>
  <c r="AD717" i="3"/>
  <c r="AC717" i="3"/>
  <c r="AB717" i="3"/>
  <c r="AA717" i="3"/>
  <c r="Z717" i="3"/>
  <c r="Y717" i="3"/>
  <c r="X717" i="3"/>
  <c r="W717" i="3"/>
  <c r="V717" i="3"/>
  <c r="U717" i="3"/>
  <c r="T717" i="3"/>
  <c r="S717" i="3"/>
  <c r="P717" i="3"/>
  <c r="L717" i="3"/>
  <c r="AO716" i="3"/>
  <c r="AO934" i="4" s="1"/>
  <c r="AN716" i="3"/>
  <c r="AN934" i="4" s="1"/>
  <c r="AM716" i="3"/>
  <c r="AM934" i="4" s="1"/>
  <c r="AL716" i="3"/>
  <c r="AL934" i="4" s="1"/>
  <c r="AK716" i="3"/>
  <c r="AK934" i="4" s="1"/>
  <c r="AJ716" i="3"/>
  <c r="AJ934" i="4" s="1"/>
  <c r="AI716" i="3"/>
  <c r="AI934" i="4" s="1"/>
  <c r="AH716" i="3"/>
  <c r="AH934" i="4" s="1"/>
  <c r="AG716" i="3"/>
  <c r="AG934" i="4" s="1"/>
  <c r="AF716" i="3"/>
  <c r="AF934" i="4" s="1"/>
  <c r="AE716" i="3"/>
  <c r="AE934" i="4" s="1"/>
  <c r="AD716" i="3"/>
  <c r="AD934" i="4" s="1"/>
  <c r="AC716" i="3"/>
  <c r="AC934" i="4" s="1"/>
  <c r="AB716" i="3"/>
  <c r="AB934" i="4" s="1"/>
  <c r="AA716" i="3"/>
  <c r="AA934" i="4" s="1"/>
  <c r="Z716" i="3"/>
  <c r="Z934" i="4" s="1"/>
  <c r="Y716" i="3"/>
  <c r="Y934" i="4" s="1"/>
  <c r="X716" i="3"/>
  <c r="X934" i="4" s="1"/>
  <c r="W716" i="3"/>
  <c r="W934" i="4" s="1"/>
  <c r="V716" i="3"/>
  <c r="V934" i="4" s="1"/>
  <c r="U716" i="3"/>
  <c r="U934" i="4" s="1"/>
  <c r="T716" i="3"/>
  <c r="T934" i="4" s="1"/>
  <c r="S716" i="3"/>
  <c r="S934" i="4" s="1"/>
  <c r="R716" i="3"/>
  <c r="R934" i="4" s="1"/>
  <c r="Q716" i="3"/>
  <c r="Q934" i="4" s="1"/>
  <c r="P716" i="3"/>
  <c r="P934" i="4" s="1"/>
  <c r="O716" i="3"/>
  <c r="O934" i="4" s="1"/>
  <c r="N716" i="3"/>
  <c r="N934" i="4" s="1"/>
  <c r="M716" i="3"/>
  <c r="M934" i="4" s="1"/>
  <c r="L716" i="3"/>
  <c r="L934" i="4" s="1"/>
  <c r="K716" i="3"/>
  <c r="K934" i="4" s="1"/>
  <c r="J716" i="3"/>
  <c r="J934" i="4" s="1"/>
  <c r="AO715" i="3"/>
  <c r="AN715" i="3"/>
  <c r="AM715" i="3"/>
  <c r="AL715" i="3"/>
  <c r="AK715" i="3"/>
  <c r="AJ715" i="3"/>
  <c r="AI715" i="3"/>
  <c r="AH715" i="3"/>
  <c r="AG715" i="3"/>
  <c r="AF715" i="3"/>
  <c r="AE715" i="3"/>
  <c r="AD715" i="3"/>
  <c r="AC715" i="3"/>
  <c r="AB715" i="3"/>
  <c r="AA715" i="3"/>
  <c r="Z715" i="3"/>
  <c r="Y715" i="3"/>
  <c r="X715" i="3"/>
  <c r="W715" i="3"/>
  <c r="V715" i="3"/>
  <c r="U715" i="3"/>
  <c r="T715" i="3"/>
  <c r="S715" i="3"/>
  <c r="R715" i="3"/>
  <c r="Q715" i="3"/>
  <c r="P715" i="3"/>
  <c r="O715" i="3"/>
  <c r="N715" i="3"/>
  <c r="M715" i="3"/>
  <c r="L715" i="3"/>
  <c r="K715" i="3"/>
  <c r="J715" i="3"/>
  <c r="AO714" i="3"/>
  <c r="AO933" i="4" s="1"/>
  <c r="AN714" i="3"/>
  <c r="AN933" i="4" s="1"/>
  <c r="AM714" i="3"/>
  <c r="AM933" i="4" s="1"/>
  <c r="AL714" i="3"/>
  <c r="AL933" i="4" s="1"/>
  <c r="AK714" i="3"/>
  <c r="AK933" i="4" s="1"/>
  <c r="AJ714" i="3"/>
  <c r="AJ933" i="4" s="1"/>
  <c r="AI714" i="3"/>
  <c r="AI933" i="4" s="1"/>
  <c r="AH714" i="3"/>
  <c r="AH933" i="4" s="1"/>
  <c r="AG714" i="3"/>
  <c r="AG933" i="4" s="1"/>
  <c r="AF714" i="3"/>
  <c r="AF933" i="4" s="1"/>
  <c r="AE714" i="3"/>
  <c r="AE933" i="4" s="1"/>
  <c r="AD714" i="3"/>
  <c r="AD933" i="4" s="1"/>
  <c r="AC714" i="3"/>
  <c r="AC933" i="4" s="1"/>
  <c r="AB714" i="3"/>
  <c r="AB933" i="4" s="1"/>
  <c r="AA714" i="3"/>
  <c r="AA933" i="4" s="1"/>
  <c r="Z714" i="3"/>
  <c r="Z933" i="4" s="1"/>
  <c r="Y714" i="3"/>
  <c r="Y933" i="4" s="1"/>
  <c r="X714" i="3"/>
  <c r="X933" i="4" s="1"/>
  <c r="W714" i="3"/>
  <c r="W933" i="4" s="1"/>
  <c r="V714" i="3"/>
  <c r="V933" i="4" s="1"/>
  <c r="U714" i="3"/>
  <c r="U933" i="4" s="1"/>
  <c r="T714" i="3"/>
  <c r="T933" i="4" s="1"/>
  <c r="S714" i="3"/>
  <c r="S933" i="4" s="1"/>
  <c r="R714" i="3"/>
  <c r="R933" i="4" s="1"/>
  <c r="Q714" i="3"/>
  <c r="Q933" i="4" s="1"/>
  <c r="P714" i="3"/>
  <c r="P933" i="4" s="1"/>
  <c r="O714" i="3"/>
  <c r="O933" i="4" s="1"/>
  <c r="N714" i="3"/>
  <c r="N933" i="4" s="1"/>
  <c r="M714" i="3"/>
  <c r="M933" i="4" s="1"/>
  <c r="L714" i="3"/>
  <c r="L933" i="4" s="1"/>
  <c r="K714" i="3"/>
  <c r="K933" i="4" s="1"/>
  <c r="J714" i="3"/>
  <c r="J933" i="4" s="1"/>
  <c r="AO713" i="3"/>
  <c r="AO932" i="4" s="1"/>
  <c r="AN713" i="3"/>
  <c r="AN932" i="4" s="1"/>
  <c r="AM713" i="3"/>
  <c r="AM932" i="4" s="1"/>
  <c r="AL713" i="3"/>
  <c r="AL932" i="4" s="1"/>
  <c r="AK713" i="3"/>
  <c r="AK932" i="4" s="1"/>
  <c r="AJ713" i="3"/>
  <c r="AJ932" i="4" s="1"/>
  <c r="AI713" i="3"/>
  <c r="AI932" i="4" s="1"/>
  <c r="AH713" i="3"/>
  <c r="AH932" i="4" s="1"/>
  <c r="AG713" i="3"/>
  <c r="AG932" i="4" s="1"/>
  <c r="AF713" i="3"/>
  <c r="AF932" i="4" s="1"/>
  <c r="AE713" i="3"/>
  <c r="AE932" i="4" s="1"/>
  <c r="AD713" i="3"/>
  <c r="AD932" i="4" s="1"/>
  <c r="AC713" i="3"/>
  <c r="AC932" i="4" s="1"/>
  <c r="AB713" i="3"/>
  <c r="AB932" i="4" s="1"/>
  <c r="AA713" i="3"/>
  <c r="AA932" i="4" s="1"/>
  <c r="Z713" i="3"/>
  <c r="Z932" i="4" s="1"/>
  <c r="Y713" i="3"/>
  <c r="Y932" i="4" s="1"/>
  <c r="X713" i="3"/>
  <c r="X932" i="4" s="1"/>
  <c r="W713" i="3"/>
  <c r="W932" i="4" s="1"/>
  <c r="V713" i="3"/>
  <c r="V932" i="4" s="1"/>
  <c r="U713" i="3"/>
  <c r="U932" i="4" s="1"/>
  <c r="T713" i="3"/>
  <c r="T932" i="4" s="1"/>
  <c r="S713" i="3"/>
  <c r="S932" i="4" s="1"/>
  <c r="R713" i="3"/>
  <c r="R932" i="4" s="1"/>
  <c r="Q713" i="3"/>
  <c r="Q932" i="4" s="1"/>
  <c r="P713" i="3"/>
  <c r="P932" i="4" s="1"/>
  <c r="O713" i="3"/>
  <c r="O932" i="4" s="1"/>
  <c r="N713" i="3"/>
  <c r="N932" i="4" s="1"/>
  <c r="M713" i="3"/>
  <c r="M932" i="4" s="1"/>
  <c r="L713" i="3"/>
  <c r="L932" i="4" s="1"/>
  <c r="K713" i="3"/>
  <c r="K932" i="4" s="1"/>
  <c r="J713" i="3"/>
  <c r="J932" i="4" s="1"/>
  <c r="AO712" i="3"/>
  <c r="AN712" i="3"/>
  <c r="AM712" i="3"/>
  <c r="AL712" i="3"/>
  <c r="AK712" i="3"/>
  <c r="AJ712" i="3"/>
  <c r="AI712" i="3"/>
  <c r="AH712" i="3"/>
  <c r="AG712" i="3"/>
  <c r="AF712" i="3"/>
  <c r="AE712" i="3"/>
  <c r="AD712" i="3"/>
  <c r="AC712" i="3"/>
  <c r="AB712" i="3"/>
  <c r="AA712" i="3"/>
  <c r="Z712" i="3"/>
  <c r="Y712" i="3"/>
  <c r="X712" i="3"/>
  <c r="W712" i="3"/>
  <c r="V712" i="3"/>
  <c r="U712" i="3"/>
  <c r="T712" i="3"/>
  <c r="S712" i="3"/>
  <c r="R712" i="3"/>
  <c r="Q712" i="3"/>
  <c r="P712" i="3"/>
  <c r="O712" i="3"/>
  <c r="N712" i="3"/>
  <c r="M712" i="3"/>
  <c r="L712" i="3"/>
  <c r="K712" i="3"/>
  <c r="J712" i="3"/>
  <c r="AO693" i="3"/>
  <c r="AN693" i="3"/>
  <c r="AM693" i="3"/>
  <c r="AL693" i="3"/>
  <c r="AK693" i="3"/>
  <c r="AJ693" i="3"/>
  <c r="AI693" i="3"/>
  <c r="AH693" i="3"/>
  <c r="AG693" i="3"/>
  <c r="AF693" i="3"/>
  <c r="AE693" i="3"/>
  <c r="AD693" i="3"/>
  <c r="AC693" i="3"/>
  <c r="AB693" i="3"/>
  <c r="AA693" i="3"/>
  <c r="Z693" i="3"/>
  <c r="Y693" i="3"/>
  <c r="X693" i="3"/>
  <c r="W693" i="3"/>
  <c r="V693" i="3"/>
  <c r="U693" i="3"/>
  <c r="T693" i="3"/>
  <c r="S693" i="3"/>
  <c r="R693" i="3"/>
  <c r="Q693" i="3"/>
  <c r="P693" i="3"/>
  <c r="O693" i="3"/>
  <c r="N693" i="3"/>
  <c r="M693" i="3"/>
  <c r="L693" i="3"/>
  <c r="K693" i="3"/>
  <c r="J693" i="3"/>
  <c r="AO692" i="3"/>
  <c r="AO902" i="4" s="1"/>
  <c r="AN692" i="3"/>
  <c r="AN902" i="4" s="1"/>
  <c r="AM692" i="3"/>
  <c r="AM902" i="4" s="1"/>
  <c r="AL692" i="3"/>
  <c r="AL902" i="4" s="1"/>
  <c r="AK692" i="3"/>
  <c r="AK902" i="4" s="1"/>
  <c r="AJ692" i="3"/>
  <c r="AJ902" i="4" s="1"/>
  <c r="AI692" i="3"/>
  <c r="AI902" i="4" s="1"/>
  <c r="AH692" i="3"/>
  <c r="AH902" i="4" s="1"/>
  <c r="AG692" i="3"/>
  <c r="AG902" i="4" s="1"/>
  <c r="AF692" i="3"/>
  <c r="AF902" i="4" s="1"/>
  <c r="AE692" i="3"/>
  <c r="AE902" i="4" s="1"/>
  <c r="AD692" i="3"/>
  <c r="AD902" i="4" s="1"/>
  <c r="AC692" i="3"/>
  <c r="AC902" i="4" s="1"/>
  <c r="AB692" i="3"/>
  <c r="AB902" i="4" s="1"/>
  <c r="AA692" i="3"/>
  <c r="AA902" i="4" s="1"/>
  <c r="Z692" i="3"/>
  <c r="Z902" i="4" s="1"/>
  <c r="Y692" i="3"/>
  <c r="Y902" i="4" s="1"/>
  <c r="X692" i="3"/>
  <c r="X902" i="4" s="1"/>
  <c r="W692" i="3"/>
  <c r="W902" i="4" s="1"/>
  <c r="V692" i="3"/>
  <c r="V902" i="4" s="1"/>
  <c r="U692" i="3"/>
  <c r="U902" i="4" s="1"/>
  <c r="T692" i="3"/>
  <c r="T902" i="4" s="1"/>
  <c r="S692" i="3"/>
  <c r="S902" i="4" s="1"/>
  <c r="R692" i="3"/>
  <c r="R902" i="4" s="1"/>
  <c r="Q692" i="3"/>
  <c r="Q902" i="4" s="1"/>
  <c r="P692" i="3"/>
  <c r="P902" i="4" s="1"/>
  <c r="O692" i="3"/>
  <c r="O902" i="4" s="1"/>
  <c r="N692" i="3"/>
  <c r="N902" i="4" s="1"/>
  <c r="M692" i="3"/>
  <c r="M902" i="4" s="1"/>
  <c r="L692" i="3"/>
  <c r="L902" i="4" s="1"/>
  <c r="K692" i="3"/>
  <c r="K902" i="4" s="1"/>
  <c r="J692" i="3"/>
  <c r="J902" i="4" s="1"/>
  <c r="AO691" i="3"/>
  <c r="AN691" i="3"/>
  <c r="AM691" i="3"/>
  <c r="AL691" i="3"/>
  <c r="AK691" i="3"/>
  <c r="AJ691" i="3"/>
  <c r="AI691" i="3"/>
  <c r="AH691" i="3"/>
  <c r="AG691" i="3"/>
  <c r="AF691" i="3"/>
  <c r="AE691" i="3"/>
  <c r="AD691" i="3"/>
  <c r="AC691" i="3"/>
  <c r="AB691" i="3"/>
  <c r="AA691" i="3"/>
  <c r="Z691" i="3"/>
  <c r="Y691" i="3"/>
  <c r="X691" i="3"/>
  <c r="W691" i="3"/>
  <c r="V691" i="3"/>
  <c r="U691" i="3"/>
  <c r="T691" i="3"/>
  <c r="S691" i="3"/>
  <c r="R691" i="3"/>
  <c r="Q691" i="3"/>
  <c r="P691" i="3"/>
  <c r="O691" i="3"/>
  <c r="N691" i="3"/>
  <c r="M691" i="3"/>
  <c r="L691" i="3"/>
  <c r="K691" i="3"/>
  <c r="J691" i="3"/>
  <c r="AO690" i="3"/>
  <c r="AO901" i="4" s="1"/>
  <c r="AN690" i="3"/>
  <c r="AN901" i="4" s="1"/>
  <c r="AM690" i="3"/>
  <c r="AM901" i="4" s="1"/>
  <c r="AL690" i="3"/>
  <c r="AL901" i="4" s="1"/>
  <c r="AK690" i="3"/>
  <c r="AK901" i="4" s="1"/>
  <c r="AJ690" i="3"/>
  <c r="AJ901" i="4" s="1"/>
  <c r="AI690" i="3"/>
  <c r="AI901" i="4" s="1"/>
  <c r="AH690" i="3"/>
  <c r="AH901" i="4" s="1"/>
  <c r="AG690" i="3"/>
  <c r="AG901" i="4" s="1"/>
  <c r="AF690" i="3"/>
  <c r="AF901" i="4" s="1"/>
  <c r="AE690" i="3"/>
  <c r="AE901" i="4" s="1"/>
  <c r="AD690" i="3"/>
  <c r="AD901" i="4" s="1"/>
  <c r="AC690" i="3"/>
  <c r="AC901" i="4" s="1"/>
  <c r="AB690" i="3"/>
  <c r="AB901" i="4" s="1"/>
  <c r="AA690" i="3"/>
  <c r="AA901" i="4" s="1"/>
  <c r="Z690" i="3"/>
  <c r="Z901" i="4" s="1"/>
  <c r="Y690" i="3"/>
  <c r="Y901" i="4" s="1"/>
  <c r="X690" i="3"/>
  <c r="X901" i="4" s="1"/>
  <c r="W690" i="3"/>
  <c r="W901" i="4" s="1"/>
  <c r="V690" i="3"/>
  <c r="V901" i="4" s="1"/>
  <c r="U690" i="3"/>
  <c r="U901" i="4" s="1"/>
  <c r="T690" i="3"/>
  <c r="T901" i="4" s="1"/>
  <c r="S690" i="3"/>
  <c r="S901" i="4" s="1"/>
  <c r="R690" i="3"/>
  <c r="R901" i="4" s="1"/>
  <c r="Q690" i="3"/>
  <c r="Q901" i="4" s="1"/>
  <c r="P690" i="3"/>
  <c r="P901" i="4" s="1"/>
  <c r="O690" i="3"/>
  <c r="O901" i="4" s="1"/>
  <c r="N690" i="3"/>
  <c r="N901" i="4" s="1"/>
  <c r="M690" i="3"/>
  <c r="M901" i="4" s="1"/>
  <c r="L690" i="3"/>
  <c r="L901" i="4" s="1"/>
  <c r="K690" i="3"/>
  <c r="K901" i="4" s="1"/>
  <c r="J690" i="3"/>
  <c r="J901" i="4" s="1"/>
  <c r="AO689" i="3"/>
  <c r="AO900" i="4" s="1"/>
  <c r="AN689" i="3"/>
  <c r="AN900" i="4" s="1"/>
  <c r="AM689" i="3"/>
  <c r="AM900" i="4" s="1"/>
  <c r="AL689" i="3"/>
  <c r="AL900" i="4" s="1"/>
  <c r="AK689" i="3"/>
  <c r="AK900" i="4" s="1"/>
  <c r="AJ689" i="3"/>
  <c r="AJ900" i="4" s="1"/>
  <c r="AI689" i="3"/>
  <c r="AI900" i="4" s="1"/>
  <c r="AH689" i="3"/>
  <c r="AH900" i="4" s="1"/>
  <c r="AG689" i="3"/>
  <c r="AG900" i="4" s="1"/>
  <c r="AF689" i="3"/>
  <c r="AF900" i="4" s="1"/>
  <c r="AE689" i="3"/>
  <c r="AE900" i="4" s="1"/>
  <c r="AD689" i="3"/>
  <c r="AD900" i="4" s="1"/>
  <c r="AC689" i="3"/>
  <c r="AC900" i="4" s="1"/>
  <c r="AB689" i="3"/>
  <c r="AB900" i="4" s="1"/>
  <c r="AA689" i="3"/>
  <c r="AA900" i="4" s="1"/>
  <c r="Z689" i="3"/>
  <c r="Z900" i="4" s="1"/>
  <c r="Y689" i="3"/>
  <c r="Y900" i="4" s="1"/>
  <c r="X689" i="3"/>
  <c r="X900" i="4" s="1"/>
  <c r="W689" i="3"/>
  <c r="W900" i="4" s="1"/>
  <c r="V689" i="3"/>
  <c r="V900" i="4" s="1"/>
  <c r="U689" i="3"/>
  <c r="U900" i="4" s="1"/>
  <c r="T689" i="3"/>
  <c r="T900" i="4" s="1"/>
  <c r="S689" i="3"/>
  <c r="S900" i="4" s="1"/>
  <c r="R689" i="3"/>
  <c r="R900" i="4" s="1"/>
  <c r="Q689" i="3"/>
  <c r="Q900" i="4" s="1"/>
  <c r="P689" i="3"/>
  <c r="P900" i="4" s="1"/>
  <c r="O689" i="3"/>
  <c r="O900" i="4" s="1"/>
  <c r="N689" i="3"/>
  <c r="N900" i="4" s="1"/>
  <c r="M689" i="3"/>
  <c r="M900" i="4" s="1"/>
  <c r="L689" i="3"/>
  <c r="L900" i="4" s="1"/>
  <c r="K689" i="3"/>
  <c r="K900" i="4" s="1"/>
  <c r="J689" i="3"/>
  <c r="J900" i="4" s="1"/>
  <c r="AO688" i="3"/>
  <c r="AN688" i="3"/>
  <c r="AM688" i="3"/>
  <c r="AL688" i="3"/>
  <c r="AK688" i="3"/>
  <c r="AJ688" i="3"/>
  <c r="AI688" i="3"/>
  <c r="AH688" i="3"/>
  <c r="AG688" i="3"/>
  <c r="AF688" i="3"/>
  <c r="AE688" i="3"/>
  <c r="AD688" i="3"/>
  <c r="AC688" i="3"/>
  <c r="AB688" i="3"/>
  <c r="AA688" i="3"/>
  <c r="Z688" i="3"/>
  <c r="Y688" i="3"/>
  <c r="X688" i="3"/>
  <c r="W688" i="3"/>
  <c r="V688" i="3"/>
  <c r="U688" i="3"/>
  <c r="T688" i="3"/>
  <c r="S688" i="3"/>
  <c r="R688" i="3"/>
  <c r="Q688" i="3"/>
  <c r="P688" i="3"/>
  <c r="O688" i="3"/>
  <c r="N688" i="3"/>
  <c r="M688" i="3"/>
  <c r="L688" i="3"/>
  <c r="K688" i="3"/>
  <c r="J688" i="3"/>
  <c r="I693" i="3"/>
  <c r="I692" i="3"/>
  <c r="I902" i="4" s="1"/>
  <c r="I691" i="3"/>
  <c r="I690" i="3"/>
  <c r="I901" i="4" s="1"/>
  <c r="I716" i="3"/>
  <c r="I934" i="4" s="1"/>
  <c r="I715" i="3"/>
  <c r="I714" i="3"/>
  <c r="I933" i="4" s="1"/>
  <c r="I713" i="3"/>
  <c r="I932" i="4" s="1"/>
  <c r="I689" i="3"/>
  <c r="I900" i="4" s="1"/>
  <c r="AO627" i="3"/>
  <c r="AN627" i="3"/>
  <c r="AM627" i="3"/>
  <c r="AL627" i="3"/>
  <c r="AK627" i="3"/>
  <c r="AJ627" i="3"/>
  <c r="AI627" i="3"/>
  <c r="AH627" i="3"/>
  <c r="AG627" i="3"/>
  <c r="AF627" i="3"/>
  <c r="AE627" i="3"/>
  <c r="AD627" i="3"/>
  <c r="AC627" i="3"/>
  <c r="AB627" i="3"/>
  <c r="AA627" i="3"/>
  <c r="Z627" i="3"/>
  <c r="Y627" i="3"/>
  <c r="X627" i="3"/>
  <c r="W627" i="3"/>
  <c r="AO626" i="3"/>
  <c r="AO870" i="4" s="1"/>
  <c r="AN626" i="3"/>
  <c r="AN870" i="4" s="1"/>
  <c r="AM626" i="3"/>
  <c r="AM870" i="4" s="1"/>
  <c r="AL626" i="3"/>
  <c r="AL870" i="4" s="1"/>
  <c r="AK626" i="3"/>
  <c r="AK870" i="4" s="1"/>
  <c r="AJ626" i="3"/>
  <c r="AJ870" i="4" s="1"/>
  <c r="AI626" i="3"/>
  <c r="AI870" i="4" s="1"/>
  <c r="AH626" i="3"/>
  <c r="AH870" i="4" s="1"/>
  <c r="AG626" i="3"/>
  <c r="AG870" i="4" s="1"/>
  <c r="AF626" i="3"/>
  <c r="AF870" i="4" s="1"/>
  <c r="AE626" i="3"/>
  <c r="AE870" i="4" s="1"/>
  <c r="AD626" i="3"/>
  <c r="AD870" i="4" s="1"/>
  <c r="AC626" i="3"/>
  <c r="AC870" i="4" s="1"/>
  <c r="AB626" i="3"/>
  <c r="AB870" i="4" s="1"/>
  <c r="AA626" i="3"/>
  <c r="AA870" i="4" s="1"/>
  <c r="Z626" i="3"/>
  <c r="Z870" i="4" s="1"/>
  <c r="Y626" i="3"/>
  <c r="Y870" i="4" s="1"/>
  <c r="X626" i="3"/>
  <c r="X870" i="4" s="1"/>
  <c r="W626" i="3"/>
  <c r="W870" i="4" s="1"/>
  <c r="V626" i="3"/>
  <c r="V870" i="4" s="1"/>
  <c r="U626" i="3"/>
  <c r="U870" i="4" s="1"/>
  <c r="T626" i="3"/>
  <c r="T870" i="4" s="1"/>
  <c r="S626" i="3"/>
  <c r="S870" i="4" s="1"/>
  <c r="R626" i="3"/>
  <c r="R870" i="4" s="1"/>
  <c r="Q626" i="3"/>
  <c r="Q870" i="4" s="1"/>
  <c r="P626" i="3"/>
  <c r="P870" i="4" s="1"/>
  <c r="O626" i="3"/>
  <c r="O870" i="4" s="1"/>
  <c r="N626" i="3"/>
  <c r="N870" i="4" s="1"/>
  <c r="M626" i="3"/>
  <c r="M870" i="4" s="1"/>
  <c r="L626" i="3"/>
  <c r="L870" i="4" s="1"/>
  <c r="K626" i="3"/>
  <c r="K870" i="4" s="1"/>
  <c r="J626" i="3"/>
  <c r="J870" i="4" s="1"/>
  <c r="AO625" i="3"/>
  <c r="AN625" i="3"/>
  <c r="AM625" i="3"/>
  <c r="AL625" i="3"/>
  <c r="AK625" i="3"/>
  <c r="AJ625" i="3"/>
  <c r="AI625" i="3"/>
  <c r="AH625" i="3"/>
  <c r="AG625" i="3"/>
  <c r="AF625" i="3"/>
  <c r="AE625" i="3"/>
  <c r="AD625" i="3"/>
  <c r="AC625" i="3"/>
  <c r="AB625" i="3"/>
  <c r="AA625" i="3"/>
  <c r="Z625" i="3"/>
  <c r="Y625" i="3"/>
  <c r="X625" i="3"/>
  <c r="W625" i="3"/>
  <c r="V625" i="3"/>
  <c r="U625" i="3"/>
  <c r="T625" i="3"/>
  <c r="S625" i="3"/>
  <c r="R625" i="3"/>
  <c r="Q625" i="3"/>
  <c r="P625" i="3"/>
  <c r="O625" i="3"/>
  <c r="N625" i="3"/>
  <c r="M625" i="3"/>
  <c r="L625" i="3"/>
  <c r="K625" i="3"/>
  <c r="J625" i="3"/>
  <c r="AO624" i="3"/>
  <c r="AO869" i="4" s="1"/>
  <c r="AN624" i="3"/>
  <c r="AN869" i="4" s="1"/>
  <c r="AM624" i="3"/>
  <c r="AM869" i="4" s="1"/>
  <c r="AL624" i="3"/>
  <c r="AL869" i="4" s="1"/>
  <c r="AK624" i="3"/>
  <c r="AK869" i="4" s="1"/>
  <c r="AJ624" i="3"/>
  <c r="AJ869" i="4" s="1"/>
  <c r="AI624" i="3"/>
  <c r="AI869" i="4" s="1"/>
  <c r="AH624" i="3"/>
  <c r="AH869" i="4" s="1"/>
  <c r="AG624" i="3"/>
  <c r="AG869" i="4" s="1"/>
  <c r="AF624" i="3"/>
  <c r="AF869" i="4" s="1"/>
  <c r="AE624" i="3"/>
  <c r="AE869" i="4" s="1"/>
  <c r="AD624" i="3"/>
  <c r="AD869" i="4" s="1"/>
  <c r="AC624" i="3"/>
  <c r="AC869" i="4" s="1"/>
  <c r="AB624" i="3"/>
  <c r="AB869" i="4" s="1"/>
  <c r="AA624" i="3"/>
  <c r="AA869" i="4" s="1"/>
  <c r="Z624" i="3"/>
  <c r="Z869" i="4" s="1"/>
  <c r="Y624" i="3"/>
  <c r="Y869" i="4" s="1"/>
  <c r="X624" i="3"/>
  <c r="X869" i="4" s="1"/>
  <c r="W624" i="3"/>
  <c r="W869" i="4" s="1"/>
  <c r="V624" i="3"/>
  <c r="V869" i="4" s="1"/>
  <c r="U624" i="3"/>
  <c r="U869" i="4" s="1"/>
  <c r="T624" i="3"/>
  <c r="T869" i="4" s="1"/>
  <c r="S624" i="3"/>
  <c r="S869" i="4" s="1"/>
  <c r="R624" i="3"/>
  <c r="R869" i="4" s="1"/>
  <c r="Q624" i="3"/>
  <c r="Q869" i="4" s="1"/>
  <c r="P624" i="3"/>
  <c r="P869" i="4" s="1"/>
  <c r="O624" i="3"/>
  <c r="O869" i="4" s="1"/>
  <c r="N624" i="3"/>
  <c r="N869" i="4" s="1"/>
  <c r="M624" i="3"/>
  <c r="M869" i="4" s="1"/>
  <c r="L624" i="3"/>
  <c r="L869" i="4" s="1"/>
  <c r="K624" i="3"/>
  <c r="K869" i="4" s="1"/>
  <c r="J624" i="3"/>
  <c r="J869" i="4" s="1"/>
  <c r="AO623" i="3"/>
  <c r="AO868" i="4" s="1"/>
  <c r="AN623" i="3"/>
  <c r="AN868" i="4" s="1"/>
  <c r="AM623" i="3"/>
  <c r="AM868" i="4" s="1"/>
  <c r="AL623" i="3"/>
  <c r="AL868" i="4" s="1"/>
  <c r="AK623" i="3"/>
  <c r="AK868" i="4" s="1"/>
  <c r="AJ623" i="3"/>
  <c r="AJ868" i="4" s="1"/>
  <c r="AI623" i="3"/>
  <c r="AH623" i="3"/>
  <c r="AG623" i="3"/>
  <c r="AF623" i="3"/>
  <c r="AE623" i="3"/>
  <c r="AD623" i="3"/>
  <c r="AC623" i="3"/>
  <c r="AB623" i="3"/>
  <c r="AA623" i="3"/>
  <c r="AA868" i="4" s="1"/>
  <c r="Z623" i="3"/>
  <c r="Y623" i="3"/>
  <c r="X623" i="3"/>
  <c r="W623" i="3"/>
  <c r="V623" i="3"/>
  <c r="U623" i="3"/>
  <c r="T623" i="3"/>
  <c r="S623" i="3"/>
  <c r="R623" i="3"/>
  <c r="Q623" i="3"/>
  <c r="P623" i="3"/>
  <c r="O623" i="3"/>
  <c r="N623" i="3"/>
  <c r="M623" i="3"/>
  <c r="M868" i="4" s="1"/>
  <c r="L623" i="3"/>
  <c r="K623" i="3"/>
  <c r="J623" i="3"/>
  <c r="AO622" i="3"/>
  <c r="AN622" i="3"/>
  <c r="AM622" i="3"/>
  <c r="AL622" i="3"/>
  <c r="AK622" i="3"/>
  <c r="AJ622" i="3"/>
  <c r="AA622" i="3"/>
  <c r="AO621" i="3"/>
  <c r="AN621" i="3"/>
  <c r="AM621" i="3"/>
  <c r="AL621" i="3"/>
  <c r="AK621" i="3"/>
  <c r="AJ621" i="3"/>
  <c r="AI621" i="3"/>
  <c r="AH621" i="3"/>
  <c r="AG621" i="3"/>
  <c r="AF621" i="3"/>
  <c r="AE621" i="3"/>
  <c r="AD621" i="3"/>
  <c r="AC621" i="3"/>
  <c r="AB621" i="3"/>
  <c r="AA621" i="3"/>
  <c r="Z621" i="3"/>
  <c r="Y621" i="3"/>
  <c r="X621" i="3"/>
  <c r="W621" i="3"/>
  <c r="V621" i="3"/>
  <c r="U621" i="3"/>
  <c r="T621" i="3"/>
  <c r="S621" i="3"/>
  <c r="R621" i="3"/>
  <c r="Q621" i="3"/>
  <c r="P621" i="3"/>
  <c r="O621" i="3"/>
  <c r="N621" i="3"/>
  <c r="M621" i="3"/>
  <c r="L621" i="3"/>
  <c r="K621" i="3"/>
  <c r="J621" i="3"/>
  <c r="AO620" i="3"/>
  <c r="AO838" i="4" s="1"/>
  <c r="AN620" i="3"/>
  <c r="AN838" i="4" s="1"/>
  <c r="AM620" i="3"/>
  <c r="AM838" i="4" s="1"/>
  <c r="AL620" i="3"/>
  <c r="AL838" i="4" s="1"/>
  <c r="AK620" i="3"/>
  <c r="AK838" i="4" s="1"/>
  <c r="AJ620" i="3"/>
  <c r="AJ838" i="4" s="1"/>
  <c r="AI620" i="3"/>
  <c r="AI838" i="4" s="1"/>
  <c r="AH620" i="3"/>
  <c r="AH838" i="4" s="1"/>
  <c r="AG620" i="3"/>
  <c r="AG838" i="4" s="1"/>
  <c r="AF620" i="3"/>
  <c r="AF838" i="4" s="1"/>
  <c r="AE620" i="3"/>
  <c r="AE838" i="4" s="1"/>
  <c r="AD620" i="3"/>
  <c r="AD838" i="4" s="1"/>
  <c r="AC620" i="3"/>
  <c r="AC838" i="4" s="1"/>
  <c r="AB620" i="3"/>
  <c r="AB838" i="4" s="1"/>
  <c r="AA620" i="3"/>
  <c r="AA838" i="4" s="1"/>
  <c r="Z620" i="3"/>
  <c r="Z838" i="4" s="1"/>
  <c r="Y620" i="3"/>
  <c r="Y838" i="4" s="1"/>
  <c r="X620" i="3"/>
  <c r="X838" i="4" s="1"/>
  <c r="W620" i="3"/>
  <c r="W838" i="4" s="1"/>
  <c r="V620" i="3"/>
  <c r="V838" i="4" s="1"/>
  <c r="U620" i="3"/>
  <c r="U838" i="4" s="1"/>
  <c r="T620" i="3"/>
  <c r="T838" i="4" s="1"/>
  <c r="S620" i="3"/>
  <c r="S838" i="4" s="1"/>
  <c r="R620" i="3"/>
  <c r="R838" i="4" s="1"/>
  <c r="Q620" i="3"/>
  <c r="Q838" i="4" s="1"/>
  <c r="P620" i="3"/>
  <c r="P838" i="4" s="1"/>
  <c r="O620" i="3"/>
  <c r="O838" i="4" s="1"/>
  <c r="N620" i="3"/>
  <c r="N838" i="4" s="1"/>
  <c r="M620" i="3"/>
  <c r="M838" i="4" s="1"/>
  <c r="L620" i="3"/>
  <c r="L838" i="4" s="1"/>
  <c r="K620" i="3"/>
  <c r="K838" i="4" s="1"/>
  <c r="J620" i="3"/>
  <c r="J838" i="4" s="1"/>
  <c r="AO619" i="3"/>
  <c r="AN619" i="3"/>
  <c r="AM619" i="3"/>
  <c r="AL619" i="3"/>
  <c r="AK619" i="3"/>
  <c r="AJ619" i="3"/>
  <c r="AI619" i="3"/>
  <c r="AH619" i="3"/>
  <c r="AG619" i="3"/>
  <c r="AF619" i="3"/>
  <c r="AE619" i="3"/>
  <c r="AD619" i="3"/>
  <c r="AC619" i="3"/>
  <c r="AB619" i="3"/>
  <c r="AA619" i="3"/>
  <c r="Z619" i="3"/>
  <c r="Y619" i="3"/>
  <c r="X619" i="3"/>
  <c r="W619" i="3"/>
  <c r="V619" i="3"/>
  <c r="U619" i="3"/>
  <c r="T619" i="3"/>
  <c r="S619" i="3"/>
  <c r="R619" i="3"/>
  <c r="Q619" i="3"/>
  <c r="P619" i="3"/>
  <c r="O619" i="3"/>
  <c r="N619" i="3"/>
  <c r="M619" i="3"/>
  <c r="L619" i="3"/>
  <c r="K619" i="3"/>
  <c r="J619" i="3"/>
  <c r="AO618" i="3"/>
  <c r="AO837" i="4" s="1"/>
  <c r="AN618" i="3"/>
  <c r="AN837" i="4" s="1"/>
  <c r="AM618" i="3"/>
  <c r="AM837" i="4" s="1"/>
  <c r="AL618" i="3"/>
  <c r="AL837" i="4" s="1"/>
  <c r="AK618" i="3"/>
  <c r="AK837" i="4" s="1"/>
  <c r="AJ618" i="3"/>
  <c r="AJ837" i="4" s="1"/>
  <c r="AI618" i="3"/>
  <c r="AI837" i="4" s="1"/>
  <c r="AH618" i="3"/>
  <c r="AH837" i="4" s="1"/>
  <c r="AG618" i="3"/>
  <c r="AG837" i="4" s="1"/>
  <c r="AF618" i="3"/>
  <c r="AF837" i="4" s="1"/>
  <c r="AE618" i="3"/>
  <c r="AE837" i="4" s="1"/>
  <c r="AD618" i="3"/>
  <c r="AD837" i="4" s="1"/>
  <c r="AC618" i="3"/>
  <c r="AC837" i="4" s="1"/>
  <c r="AB618" i="3"/>
  <c r="AB837" i="4" s="1"/>
  <c r="AA618" i="3"/>
  <c r="AA837" i="4" s="1"/>
  <c r="Z618" i="3"/>
  <c r="Z837" i="4" s="1"/>
  <c r="Y618" i="3"/>
  <c r="Y837" i="4" s="1"/>
  <c r="X618" i="3"/>
  <c r="X837" i="4" s="1"/>
  <c r="W618" i="3"/>
  <c r="W837" i="4" s="1"/>
  <c r="V618" i="3"/>
  <c r="V837" i="4" s="1"/>
  <c r="U618" i="3"/>
  <c r="U837" i="4" s="1"/>
  <c r="T618" i="3"/>
  <c r="T837" i="4" s="1"/>
  <c r="S618" i="3"/>
  <c r="S837" i="4" s="1"/>
  <c r="R618" i="3"/>
  <c r="R837" i="4" s="1"/>
  <c r="Q618" i="3"/>
  <c r="Q837" i="4" s="1"/>
  <c r="P618" i="3"/>
  <c r="P837" i="4" s="1"/>
  <c r="O618" i="3"/>
  <c r="O837" i="4" s="1"/>
  <c r="N618" i="3"/>
  <c r="N837" i="4" s="1"/>
  <c r="M618" i="3"/>
  <c r="M837" i="4" s="1"/>
  <c r="L618" i="3"/>
  <c r="L837" i="4" s="1"/>
  <c r="K618" i="3"/>
  <c r="K837" i="4" s="1"/>
  <c r="J618" i="3"/>
  <c r="J837" i="4" s="1"/>
  <c r="AO617" i="3"/>
  <c r="AO836" i="4" s="1"/>
  <c r="AN617" i="3"/>
  <c r="AN836" i="4" s="1"/>
  <c r="AM617" i="3"/>
  <c r="AM836" i="4" s="1"/>
  <c r="AL617" i="3"/>
  <c r="AL836" i="4" s="1"/>
  <c r="AK617" i="3"/>
  <c r="AK836" i="4" s="1"/>
  <c r="AJ617" i="3"/>
  <c r="AJ836" i="4" s="1"/>
  <c r="AI617" i="3"/>
  <c r="AI836" i="4" s="1"/>
  <c r="AH617" i="3"/>
  <c r="AH836" i="4" s="1"/>
  <c r="AG617" i="3"/>
  <c r="AG836" i="4" s="1"/>
  <c r="AF617" i="3"/>
  <c r="AF836" i="4" s="1"/>
  <c r="AE617" i="3"/>
  <c r="AE836" i="4" s="1"/>
  <c r="AD617" i="3"/>
  <c r="AD836" i="4" s="1"/>
  <c r="AC617" i="3"/>
  <c r="AC836" i="4" s="1"/>
  <c r="AB617" i="3"/>
  <c r="AB836" i="4" s="1"/>
  <c r="AA617" i="3"/>
  <c r="AA836" i="4" s="1"/>
  <c r="Z617" i="3"/>
  <c r="Z836" i="4" s="1"/>
  <c r="Y617" i="3"/>
  <c r="Y836" i="4" s="1"/>
  <c r="X617" i="3"/>
  <c r="X836" i="4" s="1"/>
  <c r="W617" i="3"/>
  <c r="W836" i="4" s="1"/>
  <c r="V617" i="3"/>
  <c r="V836" i="4" s="1"/>
  <c r="U617" i="3"/>
  <c r="U836" i="4" s="1"/>
  <c r="T617" i="3"/>
  <c r="T836" i="4" s="1"/>
  <c r="S617" i="3"/>
  <c r="S836" i="4" s="1"/>
  <c r="R617" i="3"/>
  <c r="R836" i="4" s="1"/>
  <c r="Q617" i="3"/>
  <c r="Q836" i="4" s="1"/>
  <c r="P617" i="3"/>
  <c r="P836" i="4" s="1"/>
  <c r="O617" i="3"/>
  <c r="O836" i="4" s="1"/>
  <c r="N617" i="3"/>
  <c r="N836" i="4" s="1"/>
  <c r="M617" i="3"/>
  <c r="M836" i="4" s="1"/>
  <c r="L617" i="3"/>
  <c r="L836" i="4" s="1"/>
  <c r="K617" i="3"/>
  <c r="K836" i="4" s="1"/>
  <c r="J617" i="3"/>
  <c r="J836" i="4" s="1"/>
  <c r="AO616" i="3"/>
  <c r="AN616" i="3"/>
  <c r="AM616" i="3"/>
  <c r="AL616" i="3"/>
  <c r="AK616" i="3"/>
  <c r="AJ616" i="3"/>
  <c r="AI616" i="3"/>
  <c r="AH616" i="3"/>
  <c r="AG616" i="3"/>
  <c r="AF616" i="3"/>
  <c r="AE616" i="3"/>
  <c r="AD616" i="3"/>
  <c r="AC616" i="3"/>
  <c r="AB616" i="3"/>
  <c r="AA616" i="3"/>
  <c r="Z616" i="3"/>
  <c r="Y616" i="3"/>
  <c r="X616" i="3"/>
  <c r="W616" i="3"/>
  <c r="V616" i="3"/>
  <c r="U616" i="3"/>
  <c r="T616" i="3"/>
  <c r="S616" i="3"/>
  <c r="R616" i="3"/>
  <c r="Q616" i="3"/>
  <c r="P616" i="3"/>
  <c r="O616" i="3"/>
  <c r="N616" i="3"/>
  <c r="M616" i="3"/>
  <c r="L616" i="3"/>
  <c r="K616" i="3"/>
  <c r="J616" i="3"/>
  <c r="AO615" i="3"/>
  <c r="AN615" i="3"/>
  <c r="AM615" i="3"/>
  <c r="AL615" i="3"/>
  <c r="AK615" i="3"/>
  <c r="AJ615" i="3"/>
  <c r="AI615" i="3"/>
  <c r="AH615" i="3"/>
  <c r="AG615" i="3"/>
  <c r="AF615" i="3"/>
  <c r="AE615" i="3"/>
  <c r="AD615" i="3"/>
  <c r="AC615" i="3"/>
  <c r="AB615" i="3"/>
  <c r="AA615" i="3"/>
  <c r="Z615" i="3"/>
  <c r="Y615" i="3"/>
  <c r="X615" i="3"/>
  <c r="W615" i="3"/>
  <c r="V615" i="3"/>
  <c r="U615" i="3"/>
  <c r="T615" i="3"/>
  <c r="S615" i="3"/>
  <c r="R615" i="3"/>
  <c r="Q615" i="3"/>
  <c r="P615" i="3"/>
  <c r="O615" i="3"/>
  <c r="N615" i="3"/>
  <c r="M615" i="3"/>
  <c r="L615" i="3"/>
  <c r="K615" i="3"/>
  <c r="J615" i="3"/>
  <c r="AO614" i="3"/>
  <c r="AO742" i="4" s="1"/>
  <c r="AN614" i="3"/>
  <c r="AN742" i="4" s="1"/>
  <c r="AM614" i="3"/>
  <c r="AM742" i="4" s="1"/>
  <c r="AL614" i="3"/>
  <c r="AL742" i="4" s="1"/>
  <c r="AK614" i="3"/>
  <c r="AK742" i="4" s="1"/>
  <c r="AJ614" i="3"/>
  <c r="AJ742" i="4" s="1"/>
  <c r="AI614" i="3"/>
  <c r="AI742" i="4" s="1"/>
  <c r="AH614" i="3"/>
  <c r="AH742" i="4" s="1"/>
  <c r="AG614" i="3"/>
  <c r="AG742" i="4" s="1"/>
  <c r="AF614" i="3"/>
  <c r="AF742" i="4" s="1"/>
  <c r="AE614" i="3"/>
  <c r="AE742" i="4" s="1"/>
  <c r="AD614" i="3"/>
  <c r="AD742" i="4" s="1"/>
  <c r="AC614" i="3"/>
  <c r="AC742" i="4" s="1"/>
  <c r="AB614" i="3"/>
  <c r="AB742" i="4" s="1"/>
  <c r="AA614" i="3"/>
  <c r="AA742" i="4" s="1"/>
  <c r="Z614" i="3"/>
  <c r="Z742" i="4" s="1"/>
  <c r="Y614" i="3"/>
  <c r="Y742" i="4" s="1"/>
  <c r="X614" i="3"/>
  <c r="X742" i="4" s="1"/>
  <c r="W614" i="3"/>
  <c r="W742" i="4" s="1"/>
  <c r="V614" i="3"/>
  <c r="V742" i="4" s="1"/>
  <c r="U614" i="3"/>
  <c r="U742" i="4" s="1"/>
  <c r="T614" i="3"/>
  <c r="T742" i="4" s="1"/>
  <c r="S614" i="3"/>
  <c r="S742" i="4" s="1"/>
  <c r="R614" i="3"/>
  <c r="R742" i="4" s="1"/>
  <c r="Q614" i="3"/>
  <c r="Q742" i="4" s="1"/>
  <c r="P614" i="3"/>
  <c r="P742" i="4" s="1"/>
  <c r="O614" i="3"/>
  <c r="O742" i="4" s="1"/>
  <c r="N614" i="3"/>
  <c r="N742" i="4" s="1"/>
  <c r="M614" i="3"/>
  <c r="M742" i="4" s="1"/>
  <c r="L614" i="3"/>
  <c r="L742" i="4" s="1"/>
  <c r="K614" i="3"/>
  <c r="K742" i="4" s="1"/>
  <c r="J614" i="3"/>
  <c r="J742" i="4" s="1"/>
  <c r="AO613" i="3"/>
  <c r="AN613" i="3"/>
  <c r="AM613" i="3"/>
  <c r="AL613" i="3"/>
  <c r="AK613" i="3"/>
  <c r="AJ613" i="3"/>
  <c r="AI613" i="3"/>
  <c r="AH613" i="3"/>
  <c r="AG613" i="3"/>
  <c r="AF613" i="3"/>
  <c r="AE613" i="3"/>
  <c r="AD613" i="3"/>
  <c r="AC613" i="3"/>
  <c r="AB613" i="3"/>
  <c r="AA613" i="3"/>
  <c r="Z613" i="3"/>
  <c r="Y613" i="3"/>
  <c r="X613" i="3"/>
  <c r="W613" i="3"/>
  <c r="V613" i="3"/>
  <c r="U613" i="3"/>
  <c r="T613" i="3"/>
  <c r="S613" i="3"/>
  <c r="R613" i="3"/>
  <c r="Q613" i="3"/>
  <c r="P613" i="3"/>
  <c r="O613" i="3"/>
  <c r="N613" i="3"/>
  <c r="M613" i="3"/>
  <c r="L613" i="3"/>
  <c r="K613" i="3"/>
  <c r="J613" i="3"/>
  <c r="AO612" i="3"/>
  <c r="AO741" i="4" s="1"/>
  <c r="AN612" i="3"/>
  <c r="AN741" i="4" s="1"/>
  <c r="AM612" i="3"/>
  <c r="AM741" i="4" s="1"/>
  <c r="AL612" i="3"/>
  <c r="AL741" i="4" s="1"/>
  <c r="AK612" i="3"/>
  <c r="AK741" i="4" s="1"/>
  <c r="AJ612" i="3"/>
  <c r="AJ741" i="4" s="1"/>
  <c r="AI612" i="3"/>
  <c r="AI741" i="4" s="1"/>
  <c r="AH612" i="3"/>
  <c r="AH741" i="4" s="1"/>
  <c r="AG612" i="3"/>
  <c r="AG741" i="4" s="1"/>
  <c r="AF612" i="3"/>
  <c r="AF741" i="4" s="1"/>
  <c r="AE612" i="3"/>
  <c r="AE741" i="4" s="1"/>
  <c r="AD612" i="3"/>
  <c r="AD741" i="4" s="1"/>
  <c r="AC612" i="3"/>
  <c r="AC741" i="4" s="1"/>
  <c r="AB612" i="3"/>
  <c r="AB741" i="4" s="1"/>
  <c r="AA612" i="3"/>
  <c r="AA741" i="4" s="1"/>
  <c r="Z612" i="3"/>
  <c r="Z741" i="4" s="1"/>
  <c r="Y612" i="3"/>
  <c r="Y741" i="4" s="1"/>
  <c r="X612" i="3"/>
  <c r="X741" i="4" s="1"/>
  <c r="W612" i="3"/>
  <c r="W741" i="4" s="1"/>
  <c r="V612" i="3"/>
  <c r="V741" i="4" s="1"/>
  <c r="U612" i="3"/>
  <c r="U741" i="4" s="1"/>
  <c r="T612" i="3"/>
  <c r="T741" i="4" s="1"/>
  <c r="S612" i="3"/>
  <c r="S741" i="4" s="1"/>
  <c r="R612" i="3"/>
  <c r="R741" i="4" s="1"/>
  <c r="Q612" i="3"/>
  <c r="Q741" i="4" s="1"/>
  <c r="P612" i="3"/>
  <c r="P741" i="4" s="1"/>
  <c r="O612" i="3"/>
  <c r="O741" i="4" s="1"/>
  <c r="N612" i="3"/>
  <c r="N741" i="4" s="1"/>
  <c r="M612" i="3"/>
  <c r="M741" i="4" s="1"/>
  <c r="L612" i="3"/>
  <c r="L741" i="4" s="1"/>
  <c r="K612" i="3"/>
  <c r="K741" i="4" s="1"/>
  <c r="J612" i="3"/>
  <c r="J741" i="4" s="1"/>
  <c r="AO611" i="3"/>
  <c r="AO740" i="4" s="1"/>
  <c r="AN611" i="3"/>
  <c r="AN740" i="4" s="1"/>
  <c r="AM611" i="3"/>
  <c r="AM740" i="4" s="1"/>
  <c r="AL611" i="3"/>
  <c r="AL740" i="4" s="1"/>
  <c r="AK611" i="3"/>
  <c r="AK740" i="4" s="1"/>
  <c r="AJ611" i="3"/>
  <c r="AI611" i="3"/>
  <c r="AH611" i="3"/>
  <c r="AG611" i="3"/>
  <c r="AF611" i="3"/>
  <c r="AE611" i="3"/>
  <c r="AD611" i="3"/>
  <c r="AC611" i="3"/>
  <c r="AB611" i="3"/>
  <c r="AA611" i="3"/>
  <c r="Z611" i="3"/>
  <c r="Y611" i="3"/>
  <c r="X611" i="3"/>
  <c r="W611" i="3"/>
  <c r="V611" i="3"/>
  <c r="U611" i="3"/>
  <c r="T611" i="3"/>
  <c r="T740" i="4" s="1"/>
  <c r="S611" i="3"/>
  <c r="R611" i="3"/>
  <c r="Q611" i="3"/>
  <c r="P611" i="3"/>
  <c r="O611" i="3"/>
  <c r="N611" i="3"/>
  <c r="M611" i="3"/>
  <c r="L611" i="3"/>
  <c r="K611" i="3"/>
  <c r="J611" i="3"/>
  <c r="AO610" i="3"/>
  <c r="AN610" i="3"/>
  <c r="AM610" i="3"/>
  <c r="AL610" i="3"/>
  <c r="T610" i="3"/>
  <c r="AO609" i="3"/>
  <c r="AN609" i="3"/>
  <c r="AM609" i="3"/>
  <c r="AL609" i="3"/>
  <c r="AK609" i="3"/>
  <c r="AJ609" i="3"/>
  <c r="AI609" i="3"/>
  <c r="AH609" i="3"/>
  <c r="AG609" i="3"/>
  <c r="AF609" i="3"/>
  <c r="AE609" i="3"/>
  <c r="AD609" i="3"/>
  <c r="AC609" i="3"/>
  <c r="AB609" i="3"/>
  <c r="AA609" i="3"/>
  <c r="Z609" i="3"/>
  <c r="Y609" i="3"/>
  <c r="AO608" i="3"/>
  <c r="AO806" i="4" s="1"/>
  <c r="AN608" i="3"/>
  <c r="AN806" i="4" s="1"/>
  <c r="AM608" i="3"/>
  <c r="AM806" i="4" s="1"/>
  <c r="AL608" i="3"/>
  <c r="AL806" i="4" s="1"/>
  <c r="AK608" i="3"/>
  <c r="AK806" i="4" s="1"/>
  <c r="AJ608" i="3"/>
  <c r="AJ806" i="4" s="1"/>
  <c r="AI608" i="3"/>
  <c r="AI806" i="4" s="1"/>
  <c r="AH608" i="3"/>
  <c r="AH806" i="4" s="1"/>
  <c r="AG608" i="3"/>
  <c r="AG806" i="4" s="1"/>
  <c r="AF608" i="3"/>
  <c r="AF806" i="4" s="1"/>
  <c r="AE608" i="3"/>
  <c r="AE806" i="4" s="1"/>
  <c r="AD608" i="3"/>
  <c r="AD806" i="4" s="1"/>
  <c r="AC608" i="3"/>
  <c r="AC806" i="4" s="1"/>
  <c r="AB608" i="3"/>
  <c r="AB806" i="4" s="1"/>
  <c r="AA608" i="3"/>
  <c r="AA806" i="4" s="1"/>
  <c r="Z608" i="3"/>
  <c r="Z806" i="4" s="1"/>
  <c r="Y608" i="3"/>
  <c r="Y806" i="4" s="1"/>
  <c r="AO607" i="3"/>
  <c r="AN607" i="3"/>
  <c r="AM607" i="3"/>
  <c r="AL607" i="3"/>
  <c r="AK607" i="3"/>
  <c r="AJ607" i="3"/>
  <c r="AI607" i="3"/>
  <c r="AH607" i="3"/>
  <c r="AG607" i="3"/>
  <c r="AF607" i="3"/>
  <c r="AE607" i="3"/>
  <c r="AD607" i="3"/>
  <c r="AC607" i="3"/>
  <c r="AB607" i="3"/>
  <c r="AA607" i="3"/>
  <c r="Y607" i="3"/>
  <c r="AO606" i="3"/>
  <c r="AO805" i="4" s="1"/>
  <c r="AN606" i="3"/>
  <c r="AN805" i="4" s="1"/>
  <c r="AM606" i="3"/>
  <c r="AM805" i="4" s="1"/>
  <c r="AL606" i="3"/>
  <c r="AL805" i="4" s="1"/>
  <c r="AK606" i="3"/>
  <c r="AK805" i="4" s="1"/>
  <c r="AJ606" i="3"/>
  <c r="AJ805" i="4" s="1"/>
  <c r="AI606" i="3"/>
  <c r="AI805" i="4" s="1"/>
  <c r="AH606" i="3"/>
  <c r="AH805" i="4" s="1"/>
  <c r="AG606" i="3"/>
  <c r="AG805" i="4" s="1"/>
  <c r="AF606" i="3"/>
  <c r="AF805" i="4" s="1"/>
  <c r="AE606" i="3"/>
  <c r="AE805" i="4" s="1"/>
  <c r="AD606" i="3"/>
  <c r="AD805" i="4" s="1"/>
  <c r="AC606" i="3"/>
  <c r="AC805" i="4" s="1"/>
  <c r="AB606" i="3"/>
  <c r="AB805" i="4" s="1"/>
  <c r="AA606" i="3"/>
  <c r="AA805" i="4" s="1"/>
  <c r="Z606" i="3"/>
  <c r="Z805" i="4" s="1"/>
  <c r="Y606" i="3"/>
  <c r="Y805" i="4" s="1"/>
  <c r="AO605" i="3"/>
  <c r="AO804" i="4" s="1"/>
  <c r="AN605" i="3"/>
  <c r="AN804" i="4" s="1"/>
  <c r="AM605" i="3"/>
  <c r="AM804" i="4" s="1"/>
  <c r="AL605" i="3"/>
  <c r="AL804" i="4" s="1"/>
  <c r="AK605" i="3"/>
  <c r="AK804" i="4" s="1"/>
  <c r="AJ605" i="3"/>
  <c r="AJ804" i="4" s="1"/>
  <c r="AI605" i="3"/>
  <c r="AI804" i="4" s="1"/>
  <c r="AH605" i="3"/>
  <c r="AH804" i="4" s="1"/>
  <c r="AG605" i="3"/>
  <c r="AG804" i="4" s="1"/>
  <c r="AF605" i="3"/>
  <c r="AF804" i="4" s="1"/>
  <c r="AE605" i="3"/>
  <c r="AE804" i="4" s="1"/>
  <c r="AD605" i="3"/>
  <c r="AD804" i="4" s="1"/>
  <c r="AC605" i="3"/>
  <c r="AC804" i="4" s="1"/>
  <c r="AB605" i="3"/>
  <c r="AB804" i="4" s="1"/>
  <c r="AA605" i="3"/>
  <c r="AA804" i="4" s="1"/>
  <c r="Z605" i="3"/>
  <c r="Z804" i="4" s="1"/>
  <c r="Y605" i="3"/>
  <c r="Y804" i="4" s="1"/>
  <c r="AO603" i="3"/>
  <c r="AN603" i="3"/>
  <c r="AM603" i="3"/>
  <c r="AL603" i="3"/>
  <c r="AK603" i="3"/>
  <c r="AJ603" i="3"/>
  <c r="AI603" i="3"/>
  <c r="AH603" i="3"/>
  <c r="AG603" i="3"/>
  <c r="AF603" i="3"/>
  <c r="AE603" i="3"/>
  <c r="AD603" i="3"/>
  <c r="AC603" i="3"/>
  <c r="AB603" i="3"/>
  <c r="AA603" i="3"/>
  <c r="Z603" i="3"/>
  <c r="Y603" i="3"/>
  <c r="X603" i="3"/>
  <c r="W603" i="3"/>
  <c r="V603" i="3"/>
  <c r="U603" i="3"/>
  <c r="T603" i="3"/>
  <c r="S603" i="3"/>
  <c r="R603" i="3"/>
  <c r="Q603" i="3"/>
  <c r="P603" i="3"/>
  <c r="O603" i="3"/>
  <c r="N603" i="3"/>
  <c r="M603" i="3"/>
  <c r="L603" i="3"/>
  <c r="K603" i="3"/>
  <c r="J603" i="3"/>
  <c r="AO602" i="3"/>
  <c r="AO774" i="4" s="1"/>
  <c r="AN602" i="3"/>
  <c r="AN774" i="4" s="1"/>
  <c r="AM602" i="3"/>
  <c r="AM774" i="4" s="1"/>
  <c r="AL602" i="3"/>
  <c r="AL774" i="4" s="1"/>
  <c r="AK602" i="3"/>
  <c r="AK774" i="4" s="1"/>
  <c r="AJ602" i="3"/>
  <c r="AJ774" i="4" s="1"/>
  <c r="AI602" i="3"/>
  <c r="AI774" i="4" s="1"/>
  <c r="AH602" i="3"/>
  <c r="AH774" i="4" s="1"/>
  <c r="AG602" i="3"/>
  <c r="AG774" i="4" s="1"/>
  <c r="AF602" i="3"/>
  <c r="AF774" i="4" s="1"/>
  <c r="AE602" i="3"/>
  <c r="AE774" i="4" s="1"/>
  <c r="AD602" i="3"/>
  <c r="AD774" i="4" s="1"/>
  <c r="AC602" i="3"/>
  <c r="AC774" i="4" s="1"/>
  <c r="AB602" i="3"/>
  <c r="AB774" i="4" s="1"/>
  <c r="AA602" i="3"/>
  <c r="AA774" i="4" s="1"/>
  <c r="Z602" i="3"/>
  <c r="Z774" i="4" s="1"/>
  <c r="Y602" i="3"/>
  <c r="Y774" i="4" s="1"/>
  <c r="X602" i="3"/>
  <c r="X774" i="4" s="1"/>
  <c r="W602" i="3"/>
  <c r="W774" i="4" s="1"/>
  <c r="V602" i="3"/>
  <c r="V774" i="4" s="1"/>
  <c r="U602" i="3"/>
  <c r="U774" i="4" s="1"/>
  <c r="T602" i="3"/>
  <c r="T774" i="4" s="1"/>
  <c r="S602" i="3"/>
  <c r="S774" i="4" s="1"/>
  <c r="R602" i="3"/>
  <c r="R774" i="4" s="1"/>
  <c r="Q602" i="3"/>
  <c r="Q774" i="4" s="1"/>
  <c r="P602" i="3"/>
  <c r="P774" i="4" s="1"/>
  <c r="O602" i="3"/>
  <c r="O774" i="4" s="1"/>
  <c r="N602" i="3"/>
  <c r="N774" i="4" s="1"/>
  <c r="M602" i="3"/>
  <c r="M774" i="4" s="1"/>
  <c r="L602" i="3"/>
  <c r="L774" i="4" s="1"/>
  <c r="K602" i="3"/>
  <c r="K774" i="4" s="1"/>
  <c r="J602" i="3"/>
  <c r="J774" i="4" s="1"/>
  <c r="AO601" i="3"/>
  <c r="AN601" i="3"/>
  <c r="AM601" i="3"/>
  <c r="AL601" i="3"/>
  <c r="AK601" i="3"/>
  <c r="AJ601" i="3"/>
  <c r="AI601" i="3"/>
  <c r="AH601" i="3"/>
  <c r="AG601" i="3"/>
  <c r="AF601" i="3"/>
  <c r="AE601" i="3"/>
  <c r="AD601" i="3"/>
  <c r="AC601" i="3"/>
  <c r="AB601" i="3"/>
  <c r="AA601" i="3"/>
  <c r="Z601" i="3"/>
  <c r="Y601" i="3"/>
  <c r="X601" i="3"/>
  <c r="W601" i="3"/>
  <c r="V601" i="3"/>
  <c r="U601" i="3"/>
  <c r="T601" i="3"/>
  <c r="S601" i="3"/>
  <c r="R601" i="3"/>
  <c r="Q601" i="3"/>
  <c r="P601" i="3"/>
  <c r="O601" i="3"/>
  <c r="N601" i="3"/>
  <c r="M601" i="3"/>
  <c r="L601" i="3"/>
  <c r="K601" i="3"/>
  <c r="J601" i="3"/>
  <c r="AO600" i="3"/>
  <c r="AO773" i="4" s="1"/>
  <c r="AN600" i="3"/>
  <c r="AN773" i="4" s="1"/>
  <c r="AM600" i="3"/>
  <c r="AM773" i="4" s="1"/>
  <c r="AL600" i="3"/>
  <c r="AL773" i="4" s="1"/>
  <c r="AK600" i="3"/>
  <c r="AK773" i="4" s="1"/>
  <c r="AJ600" i="3"/>
  <c r="AJ773" i="4" s="1"/>
  <c r="AI600" i="3"/>
  <c r="AI773" i="4" s="1"/>
  <c r="AH600" i="3"/>
  <c r="AH773" i="4" s="1"/>
  <c r="AG600" i="3"/>
  <c r="AG773" i="4" s="1"/>
  <c r="AF600" i="3"/>
  <c r="AF773" i="4" s="1"/>
  <c r="AE600" i="3"/>
  <c r="AE773" i="4" s="1"/>
  <c r="AD600" i="3"/>
  <c r="AD773" i="4" s="1"/>
  <c r="AC600" i="3"/>
  <c r="AC773" i="4" s="1"/>
  <c r="AB600" i="3"/>
  <c r="AB773" i="4" s="1"/>
  <c r="AA600" i="3"/>
  <c r="AA773" i="4" s="1"/>
  <c r="Z600" i="3"/>
  <c r="Z773" i="4" s="1"/>
  <c r="Y600" i="3"/>
  <c r="Y773" i="4" s="1"/>
  <c r="X600" i="3"/>
  <c r="X773" i="4" s="1"/>
  <c r="W600" i="3"/>
  <c r="W773" i="4" s="1"/>
  <c r="V600" i="3"/>
  <c r="V773" i="4" s="1"/>
  <c r="U600" i="3"/>
  <c r="U773" i="4" s="1"/>
  <c r="T600" i="3"/>
  <c r="T773" i="4" s="1"/>
  <c r="S600" i="3"/>
  <c r="S773" i="4" s="1"/>
  <c r="R600" i="3"/>
  <c r="R773" i="4" s="1"/>
  <c r="Q600" i="3"/>
  <c r="Q773" i="4" s="1"/>
  <c r="P600" i="3"/>
  <c r="P773" i="4" s="1"/>
  <c r="O600" i="3"/>
  <c r="O773" i="4" s="1"/>
  <c r="N600" i="3"/>
  <c r="N773" i="4" s="1"/>
  <c r="M600" i="3"/>
  <c r="M773" i="4" s="1"/>
  <c r="L600" i="3"/>
  <c r="L773" i="4" s="1"/>
  <c r="K600" i="3"/>
  <c r="K773" i="4" s="1"/>
  <c r="J600" i="3"/>
  <c r="J773" i="4" s="1"/>
  <c r="AO599" i="3"/>
  <c r="AO772" i="4" s="1"/>
  <c r="AN599" i="3"/>
  <c r="AN772" i="4" s="1"/>
  <c r="AM599" i="3"/>
  <c r="AM772" i="4" s="1"/>
  <c r="AL599" i="3"/>
  <c r="AL772" i="4" s="1"/>
  <c r="AK599" i="3"/>
  <c r="AK772" i="4" s="1"/>
  <c r="AJ599" i="3"/>
  <c r="AJ772" i="4" s="1"/>
  <c r="AI599" i="3"/>
  <c r="AI772" i="4" s="1"/>
  <c r="AH599" i="3"/>
  <c r="AH772" i="4" s="1"/>
  <c r="AG599" i="3"/>
  <c r="AG772" i="4" s="1"/>
  <c r="AF599" i="3"/>
  <c r="AF772" i="4" s="1"/>
  <c r="AE599" i="3"/>
  <c r="AE772" i="4" s="1"/>
  <c r="AD599" i="3"/>
  <c r="AD772" i="4" s="1"/>
  <c r="AC599" i="3"/>
  <c r="AC772" i="4" s="1"/>
  <c r="AB599" i="3"/>
  <c r="AB772" i="4" s="1"/>
  <c r="AA599" i="3"/>
  <c r="AA772" i="4" s="1"/>
  <c r="Z599" i="3"/>
  <c r="Z772" i="4" s="1"/>
  <c r="Y599" i="3"/>
  <c r="Y772" i="4" s="1"/>
  <c r="X599" i="3"/>
  <c r="X772" i="4" s="1"/>
  <c r="W599" i="3"/>
  <c r="W772" i="4" s="1"/>
  <c r="V599" i="3"/>
  <c r="V772" i="4" s="1"/>
  <c r="U599" i="3"/>
  <c r="U772" i="4" s="1"/>
  <c r="T599" i="3"/>
  <c r="T772" i="4" s="1"/>
  <c r="S599" i="3"/>
  <c r="S772" i="4" s="1"/>
  <c r="R599" i="3"/>
  <c r="R772" i="4" s="1"/>
  <c r="Q599" i="3"/>
  <c r="Q772" i="4" s="1"/>
  <c r="P599" i="3"/>
  <c r="P772" i="4" s="1"/>
  <c r="O599" i="3"/>
  <c r="O772" i="4" s="1"/>
  <c r="N599" i="3"/>
  <c r="N772" i="4" s="1"/>
  <c r="M599" i="3"/>
  <c r="M772" i="4" s="1"/>
  <c r="L599" i="3"/>
  <c r="L772" i="4" s="1"/>
  <c r="K599" i="3"/>
  <c r="K772" i="4" s="1"/>
  <c r="J599" i="3"/>
  <c r="J772" i="4" s="1"/>
  <c r="AO598" i="3"/>
  <c r="AN598" i="3"/>
  <c r="AM598" i="3"/>
  <c r="AL598" i="3"/>
  <c r="AK598" i="3"/>
  <c r="AJ598" i="3"/>
  <c r="AI598" i="3"/>
  <c r="AH598" i="3"/>
  <c r="AG598" i="3"/>
  <c r="AF598" i="3"/>
  <c r="AE598" i="3"/>
  <c r="AD598" i="3"/>
  <c r="AC598" i="3"/>
  <c r="AB598" i="3"/>
  <c r="AA598" i="3"/>
  <c r="Z598" i="3"/>
  <c r="Y598" i="3"/>
  <c r="X598" i="3"/>
  <c r="W598" i="3"/>
  <c r="V598" i="3"/>
  <c r="U598" i="3"/>
  <c r="T598" i="3"/>
  <c r="S598" i="3"/>
  <c r="R598" i="3"/>
  <c r="Q598" i="3"/>
  <c r="P598" i="3"/>
  <c r="O598" i="3"/>
  <c r="N598" i="3"/>
  <c r="M598" i="3"/>
  <c r="L598" i="3"/>
  <c r="K598" i="3"/>
  <c r="J598" i="3"/>
  <c r="I627" i="3"/>
  <c r="I626" i="3"/>
  <c r="I870" i="4" s="1"/>
  <c r="I625" i="3"/>
  <c r="I624" i="3"/>
  <c r="I869" i="4" s="1"/>
  <c r="I623" i="3"/>
  <c r="I868" i="4" s="1"/>
  <c r="I621" i="3"/>
  <c r="I620" i="3"/>
  <c r="I838" i="4" s="1"/>
  <c r="I619" i="3"/>
  <c r="I618" i="3"/>
  <c r="I837" i="4" s="1"/>
  <c r="I617" i="3"/>
  <c r="I836" i="4" s="1"/>
  <c r="I614" i="3"/>
  <c r="I742" i="4" s="1"/>
  <c r="I613" i="3"/>
  <c r="I612" i="3"/>
  <c r="I741" i="4" s="1"/>
  <c r="I611" i="3"/>
  <c r="I740" i="4" s="1"/>
  <c r="I603" i="3"/>
  <c r="I602" i="3"/>
  <c r="I774" i="4" s="1"/>
  <c r="I601" i="3"/>
  <c r="I600" i="3"/>
  <c r="I773" i="4" s="1"/>
  <c r="I599" i="3"/>
  <c r="I772" i="4" s="1"/>
  <c r="AO591" i="3"/>
  <c r="AN591" i="3"/>
  <c r="AM591" i="3"/>
  <c r="AL591" i="3"/>
  <c r="AK591" i="3"/>
  <c r="AJ591" i="3"/>
  <c r="AI591" i="3"/>
  <c r="AH591" i="3"/>
  <c r="AG591" i="3"/>
  <c r="AF591" i="3"/>
  <c r="AE591" i="3"/>
  <c r="AD591" i="3"/>
  <c r="AC591" i="3"/>
  <c r="AB591" i="3"/>
  <c r="AA591" i="3"/>
  <c r="Z591" i="3"/>
  <c r="Y591" i="3"/>
  <c r="X591" i="3"/>
  <c r="W591" i="3"/>
  <c r="V591" i="3"/>
  <c r="U591" i="3"/>
  <c r="AO590" i="3"/>
  <c r="AO710" i="4" s="1"/>
  <c r="AN590" i="3"/>
  <c r="AN710" i="4" s="1"/>
  <c r="AM590" i="3"/>
  <c r="AM710" i="4" s="1"/>
  <c r="AL590" i="3"/>
  <c r="AL710" i="4" s="1"/>
  <c r="AK590" i="3"/>
  <c r="AK710" i="4" s="1"/>
  <c r="AJ590" i="3"/>
  <c r="AJ710" i="4" s="1"/>
  <c r="AI590" i="3"/>
  <c r="AI710" i="4" s="1"/>
  <c r="AH590" i="3"/>
  <c r="AH710" i="4" s="1"/>
  <c r="AG590" i="3"/>
  <c r="AG710" i="4" s="1"/>
  <c r="AF590" i="3"/>
  <c r="AF710" i="4" s="1"/>
  <c r="AE590" i="3"/>
  <c r="AE710" i="4" s="1"/>
  <c r="AD590" i="3"/>
  <c r="AD710" i="4" s="1"/>
  <c r="AC590" i="3"/>
  <c r="AC710" i="4" s="1"/>
  <c r="AB590" i="3"/>
  <c r="AB710" i="4" s="1"/>
  <c r="AA590" i="3"/>
  <c r="AA710" i="4" s="1"/>
  <c r="Z590" i="3"/>
  <c r="Z710" i="4" s="1"/>
  <c r="Y590" i="3"/>
  <c r="Y710" i="4" s="1"/>
  <c r="X590" i="3"/>
  <c r="X710" i="4" s="1"/>
  <c r="W590" i="3"/>
  <c r="W710" i="4" s="1"/>
  <c r="V590" i="3"/>
  <c r="V710" i="4" s="1"/>
  <c r="U590" i="3"/>
  <c r="U710" i="4" s="1"/>
  <c r="AO589" i="3"/>
  <c r="AN589" i="3"/>
  <c r="AM589" i="3"/>
  <c r="AL589" i="3"/>
  <c r="AK589" i="3"/>
  <c r="AJ589" i="3"/>
  <c r="AI589" i="3"/>
  <c r="AH589" i="3"/>
  <c r="AG589" i="3"/>
  <c r="AF589" i="3"/>
  <c r="AE589" i="3"/>
  <c r="AD589" i="3"/>
  <c r="AC589" i="3"/>
  <c r="AB589" i="3"/>
  <c r="AA589" i="3"/>
  <c r="Z589" i="3"/>
  <c r="Y589" i="3"/>
  <c r="X589" i="3"/>
  <c r="W589" i="3"/>
  <c r="V589" i="3"/>
  <c r="U589" i="3"/>
  <c r="AO588" i="3"/>
  <c r="AO709" i="4" s="1"/>
  <c r="AN588" i="3"/>
  <c r="AN709" i="4" s="1"/>
  <c r="AM588" i="3"/>
  <c r="AM709" i="4" s="1"/>
  <c r="AL588" i="3"/>
  <c r="AL709" i="4" s="1"/>
  <c r="AK588" i="3"/>
  <c r="AK709" i="4" s="1"/>
  <c r="AJ588" i="3"/>
  <c r="AJ709" i="4" s="1"/>
  <c r="AI588" i="3"/>
  <c r="AI709" i="4" s="1"/>
  <c r="AH588" i="3"/>
  <c r="AH709" i="4" s="1"/>
  <c r="AG588" i="3"/>
  <c r="AG709" i="4" s="1"/>
  <c r="AF588" i="3"/>
  <c r="AF709" i="4" s="1"/>
  <c r="AE588" i="3"/>
  <c r="AE709" i="4" s="1"/>
  <c r="AD588" i="3"/>
  <c r="AD709" i="4" s="1"/>
  <c r="AC588" i="3"/>
  <c r="AC709" i="4" s="1"/>
  <c r="AB588" i="3"/>
  <c r="AB709" i="4" s="1"/>
  <c r="AA588" i="3"/>
  <c r="AA709" i="4" s="1"/>
  <c r="Z588" i="3"/>
  <c r="Z709" i="4" s="1"/>
  <c r="Y588" i="3"/>
  <c r="Y709" i="4" s="1"/>
  <c r="X588" i="3"/>
  <c r="X709" i="4" s="1"/>
  <c r="W588" i="3"/>
  <c r="W709" i="4" s="1"/>
  <c r="V588" i="3"/>
  <c r="V709" i="4" s="1"/>
  <c r="U588" i="3"/>
  <c r="U709" i="4" s="1"/>
  <c r="AO587" i="3"/>
  <c r="AO708" i="4" s="1"/>
  <c r="AN587" i="3"/>
  <c r="AN708" i="4" s="1"/>
  <c r="AM587" i="3"/>
  <c r="AM708" i="4" s="1"/>
  <c r="AL587" i="3"/>
  <c r="AL708" i="4" s="1"/>
  <c r="AK587" i="3"/>
  <c r="AK708" i="4" s="1"/>
  <c r="AJ587" i="3"/>
  <c r="AJ708" i="4" s="1"/>
  <c r="AI587" i="3"/>
  <c r="AI708" i="4" s="1"/>
  <c r="AH587" i="3"/>
  <c r="AH708" i="4" s="1"/>
  <c r="AG587" i="3"/>
  <c r="AG708" i="4" s="1"/>
  <c r="AF587" i="3"/>
  <c r="AF708" i="4" s="1"/>
  <c r="AE587" i="3"/>
  <c r="AE708" i="4" s="1"/>
  <c r="AD587" i="3"/>
  <c r="AD708" i="4" s="1"/>
  <c r="AC587" i="3"/>
  <c r="AC708" i="4" s="1"/>
  <c r="AB587" i="3"/>
  <c r="AB708" i="4" s="1"/>
  <c r="AA587" i="3"/>
  <c r="AA708" i="4" s="1"/>
  <c r="Z587" i="3"/>
  <c r="Z708" i="4" s="1"/>
  <c r="Y587" i="3"/>
  <c r="Y708" i="4" s="1"/>
  <c r="X587" i="3"/>
  <c r="X708" i="4" s="1"/>
  <c r="W587" i="3"/>
  <c r="W708" i="4" s="1"/>
  <c r="V587" i="3"/>
  <c r="V708" i="4" s="1"/>
  <c r="U587" i="3"/>
  <c r="U708" i="4" s="1"/>
  <c r="AO585" i="3"/>
  <c r="AM19" i="5" s="1"/>
  <c r="AM35" i="5" s="1"/>
  <c r="AN585" i="3"/>
  <c r="AL19" i="5" s="1"/>
  <c r="AL35" i="5" s="1"/>
  <c r="AM585" i="3"/>
  <c r="AK19" i="5" s="1"/>
  <c r="AK35" i="5" s="1"/>
  <c r="AL585" i="3"/>
  <c r="AJ19" i="5" s="1"/>
  <c r="AJ35" i="5" s="1"/>
  <c r="AK585" i="3"/>
  <c r="AI19" i="5" s="1"/>
  <c r="AI35" i="5" s="1"/>
  <c r="AJ585" i="3"/>
  <c r="AH19" i="5" s="1"/>
  <c r="AH35" i="5" s="1"/>
  <c r="AI585" i="3"/>
  <c r="AG19" i="5" s="1"/>
  <c r="AG35" i="5" s="1"/>
  <c r="AH585" i="3"/>
  <c r="AF19" i="5" s="1"/>
  <c r="AF35" i="5" s="1"/>
  <c r="AG585" i="3"/>
  <c r="AE19" i="5" s="1"/>
  <c r="AE35" i="5" s="1"/>
  <c r="AF585" i="3"/>
  <c r="AD19" i="5" s="1"/>
  <c r="AD35" i="5" s="1"/>
  <c r="AE585" i="3"/>
  <c r="AC19" i="5" s="1"/>
  <c r="AC35" i="5" s="1"/>
  <c r="AD585" i="3"/>
  <c r="AB19" i="5" s="1"/>
  <c r="AB35" i="5" s="1"/>
  <c r="AC585" i="3"/>
  <c r="AA19" i="5" s="1"/>
  <c r="AA35" i="5" s="1"/>
  <c r="AB585" i="3"/>
  <c r="Z19" i="5" s="1"/>
  <c r="Z35" i="5" s="1"/>
  <c r="AA585" i="3"/>
  <c r="Y19" i="5" s="1"/>
  <c r="Y35" i="5" s="1"/>
  <c r="Z585" i="3"/>
  <c r="X19" i="5" s="1"/>
  <c r="X35" i="5" s="1"/>
  <c r="Y585" i="3"/>
  <c r="W19" i="5" s="1"/>
  <c r="W35" i="5" s="1"/>
  <c r="X585" i="3"/>
  <c r="V19" i="5" s="1"/>
  <c r="V35" i="5" s="1"/>
  <c r="W585" i="3"/>
  <c r="U19" i="5" s="1"/>
  <c r="U35" i="5" s="1"/>
  <c r="V585" i="3"/>
  <c r="T19" i="5" s="1"/>
  <c r="T35" i="5" s="1"/>
  <c r="U585" i="3"/>
  <c r="S19" i="5" s="1"/>
  <c r="S35" i="5" s="1"/>
  <c r="T585" i="3"/>
  <c r="R19" i="5" s="1"/>
  <c r="R35" i="5" s="1"/>
  <c r="S585" i="3"/>
  <c r="Q19" i="5" s="1"/>
  <c r="Q35" i="5" s="1"/>
  <c r="R585" i="3"/>
  <c r="P19" i="5" s="1"/>
  <c r="P35" i="5" s="1"/>
  <c r="Q585" i="3"/>
  <c r="O19" i="5" s="1"/>
  <c r="O35" i="5" s="1"/>
  <c r="P585" i="3"/>
  <c r="N19" i="5" s="1"/>
  <c r="N35" i="5" s="1"/>
  <c r="O585" i="3"/>
  <c r="M19" i="5" s="1"/>
  <c r="M35" i="5" s="1"/>
  <c r="N585" i="3"/>
  <c r="L19" i="5" s="1"/>
  <c r="L35" i="5" s="1"/>
  <c r="M585" i="3"/>
  <c r="K19" i="5" s="1"/>
  <c r="K35" i="5" s="1"/>
  <c r="L585" i="3"/>
  <c r="J19" i="5" s="1"/>
  <c r="J35" i="5" s="1"/>
  <c r="K585" i="3"/>
  <c r="I19" i="5" s="1"/>
  <c r="I35" i="5" s="1"/>
  <c r="J585" i="3"/>
  <c r="H19" i="5" s="1"/>
  <c r="H35" i="5" s="1"/>
  <c r="AO584" i="3"/>
  <c r="AO678" i="4" s="1"/>
  <c r="AN584" i="3"/>
  <c r="AN678" i="4" s="1"/>
  <c r="AM584" i="3"/>
  <c r="AM678" i="4" s="1"/>
  <c r="AL584" i="3"/>
  <c r="AL678" i="4" s="1"/>
  <c r="AK584" i="3"/>
  <c r="AK678" i="4" s="1"/>
  <c r="AJ584" i="3"/>
  <c r="AJ678" i="4" s="1"/>
  <c r="AI584" i="3"/>
  <c r="AI678" i="4" s="1"/>
  <c r="AH584" i="3"/>
  <c r="AH678" i="4" s="1"/>
  <c r="AG584" i="3"/>
  <c r="AG678" i="4" s="1"/>
  <c r="AF584" i="3"/>
  <c r="AF678" i="4" s="1"/>
  <c r="AE584" i="3"/>
  <c r="AE678" i="4" s="1"/>
  <c r="AD584" i="3"/>
  <c r="AD678" i="4" s="1"/>
  <c r="AC584" i="3"/>
  <c r="AC678" i="4" s="1"/>
  <c r="AB584" i="3"/>
  <c r="AB678" i="4" s="1"/>
  <c r="AA584" i="3"/>
  <c r="AA678" i="4" s="1"/>
  <c r="Z584" i="3"/>
  <c r="Z678" i="4" s="1"/>
  <c r="Y584" i="3"/>
  <c r="Y678" i="4" s="1"/>
  <c r="X584" i="3"/>
  <c r="X678" i="4" s="1"/>
  <c r="W584" i="3"/>
  <c r="W678" i="4" s="1"/>
  <c r="V584" i="3"/>
  <c r="V678" i="4" s="1"/>
  <c r="U584" i="3"/>
  <c r="U678" i="4" s="1"/>
  <c r="T584" i="3"/>
  <c r="T678" i="4" s="1"/>
  <c r="S584" i="3"/>
  <c r="S678" i="4" s="1"/>
  <c r="R584" i="3"/>
  <c r="R678" i="4" s="1"/>
  <c r="Q584" i="3"/>
  <c r="Q678" i="4" s="1"/>
  <c r="P584" i="3"/>
  <c r="P678" i="4" s="1"/>
  <c r="O584" i="3"/>
  <c r="O678" i="4" s="1"/>
  <c r="N584" i="3"/>
  <c r="N678" i="4" s="1"/>
  <c r="M584" i="3"/>
  <c r="M678" i="4" s="1"/>
  <c r="L584" i="3"/>
  <c r="L678" i="4" s="1"/>
  <c r="K584" i="3"/>
  <c r="K678" i="4" s="1"/>
  <c r="J584" i="3"/>
  <c r="J678" i="4" s="1"/>
  <c r="AO583" i="3"/>
  <c r="AN583" i="3"/>
  <c r="AM583" i="3"/>
  <c r="AL583" i="3"/>
  <c r="AK583" i="3"/>
  <c r="AJ583" i="3"/>
  <c r="AI583" i="3"/>
  <c r="AH583" i="3"/>
  <c r="AG583" i="3"/>
  <c r="AF583" i="3"/>
  <c r="AE583" i="3"/>
  <c r="AD583" i="3"/>
  <c r="AC583" i="3"/>
  <c r="AB583" i="3"/>
  <c r="AA583" i="3"/>
  <c r="Z583" i="3"/>
  <c r="Y583" i="3"/>
  <c r="X583" i="3"/>
  <c r="W583" i="3"/>
  <c r="V583" i="3"/>
  <c r="U583" i="3"/>
  <c r="T583" i="3"/>
  <c r="S583" i="3"/>
  <c r="R583" i="3"/>
  <c r="Q583" i="3"/>
  <c r="P583" i="3"/>
  <c r="N583" i="3"/>
  <c r="M583" i="3"/>
  <c r="L583" i="3"/>
  <c r="K583" i="3"/>
  <c r="J583" i="3"/>
  <c r="AO582" i="3"/>
  <c r="AO677" i="4" s="1"/>
  <c r="AN582" i="3"/>
  <c r="AN677" i="4" s="1"/>
  <c r="AM582" i="3"/>
  <c r="AM677" i="4" s="1"/>
  <c r="AL582" i="3"/>
  <c r="AL677" i="4" s="1"/>
  <c r="AK582" i="3"/>
  <c r="AK677" i="4" s="1"/>
  <c r="AJ582" i="3"/>
  <c r="AJ677" i="4" s="1"/>
  <c r="AI582" i="3"/>
  <c r="AI677" i="4" s="1"/>
  <c r="AH582" i="3"/>
  <c r="AH677" i="4" s="1"/>
  <c r="AG582" i="3"/>
  <c r="AG677" i="4" s="1"/>
  <c r="AF582" i="3"/>
  <c r="AF677" i="4" s="1"/>
  <c r="AE582" i="3"/>
  <c r="AE677" i="4" s="1"/>
  <c r="AD582" i="3"/>
  <c r="AD677" i="4" s="1"/>
  <c r="AC582" i="3"/>
  <c r="AC677" i="4" s="1"/>
  <c r="AB582" i="3"/>
  <c r="AB677" i="4" s="1"/>
  <c r="AA582" i="3"/>
  <c r="AA677" i="4" s="1"/>
  <c r="Z582" i="3"/>
  <c r="Z677" i="4" s="1"/>
  <c r="Y582" i="3"/>
  <c r="Y677" i="4" s="1"/>
  <c r="X582" i="3"/>
  <c r="X677" i="4" s="1"/>
  <c r="W582" i="3"/>
  <c r="W677" i="4" s="1"/>
  <c r="V582" i="3"/>
  <c r="V677" i="4" s="1"/>
  <c r="U582" i="3"/>
  <c r="U677" i="4" s="1"/>
  <c r="T582" i="3"/>
  <c r="T677" i="4" s="1"/>
  <c r="S582" i="3"/>
  <c r="S677" i="4" s="1"/>
  <c r="R582" i="3"/>
  <c r="R677" i="4" s="1"/>
  <c r="Q582" i="3"/>
  <c r="Q677" i="4" s="1"/>
  <c r="P582" i="3"/>
  <c r="P677" i="4" s="1"/>
  <c r="O582" i="3"/>
  <c r="O677" i="4" s="1"/>
  <c r="N582" i="3"/>
  <c r="N677" i="4" s="1"/>
  <c r="M582" i="3"/>
  <c r="M677" i="4" s="1"/>
  <c r="L582" i="3"/>
  <c r="L677" i="4" s="1"/>
  <c r="K582" i="3"/>
  <c r="K677" i="4" s="1"/>
  <c r="J582" i="3"/>
  <c r="J677" i="4" s="1"/>
  <c r="AO581" i="3"/>
  <c r="AO676" i="4" s="1"/>
  <c r="AN581" i="3"/>
  <c r="AN676" i="4" s="1"/>
  <c r="AM581" i="3"/>
  <c r="AM676" i="4" s="1"/>
  <c r="AL581" i="3"/>
  <c r="AL676" i="4" s="1"/>
  <c r="AK581" i="3"/>
  <c r="AK676" i="4" s="1"/>
  <c r="AJ581" i="3"/>
  <c r="AJ676" i="4" s="1"/>
  <c r="AI581" i="3"/>
  <c r="AI676" i="4" s="1"/>
  <c r="AH581" i="3"/>
  <c r="AH676" i="4" s="1"/>
  <c r="AG581" i="3"/>
  <c r="AG676" i="4" s="1"/>
  <c r="AF581" i="3"/>
  <c r="AF676" i="4" s="1"/>
  <c r="AE581" i="3"/>
  <c r="AE676" i="4" s="1"/>
  <c r="AD581" i="3"/>
  <c r="AD676" i="4" s="1"/>
  <c r="AC581" i="3"/>
  <c r="AC676" i="4" s="1"/>
  <c r="AB581" i="3"/>
  <c r="AB676" i="4" s="1"/>
  <c r="AA581" i="3"/>
  <c r="AA676" i="4" s="1"/>
  <c r="Z581" i="3"/>
  <c r="Z676" i="4" s="1"/>
  <c r="Y581" i="3"/>
  <c r="Y676" i="4" s="1"/>
  <c r="X581" i="3"/>
  <c r="X676" i="4" s="1"/>
  <c r="W581" i="3"/>
  <c r="W676" i="4" s="1"/>
  <c r="V581" i="3"/>
  <c r="V676" i="4" s="1"/>
  <c r="U581" i="3"/>
  <c r="T581" i="3"/>
  <c r="S581" i="3"/>
  <c r="R581" i="3"/>
  <c r="Q581" i="3"/>
  <c r="P581" i="3"/>
  <c r="O581" i="3"/>
  <c r="N581" i="3"/>
  <c r="M581" i="3"/>
  <c r="M676" i="4" s="1"/>
  <c r="L581" i="3"/>
  <c r="K581" i="3"/>
  <c r="J581" i="3"/>
  <c r="AO580" i="3"/>
  <c r="AN580" i="3"/>
  <c r="AM580" i="3"/>
  <c r="AL580" i="3"/>
  <c r="AK580" i="3"/>
  <c r="AJ580" i="3"/>
  <c r="AI580" i="3"/>
  <c r="AH580" i="3"/>
  <c r="AG580" i="3"/>
  <c r="AF580" i="3"/>
  <c r="AE580" i="3"/>
  <c r="AD580" i="3"/>
  <c r="AC580" i="3"/>
  <c r="AB580" i="3"/>
  <c r="AA580" i="3"/>
  <c r="Z580" i="3"/>
  <c r="Y580" i="3"/>
  <c r="X580" i="3"/>
  <c r="W580" i="3"/>
  <c r="V580" i="3"/>
  <c r="M580" i="3"/>
  <c r="AO579" i="3"/>
  <c r="AM11" i="5" s="1"/>
  <c r="AM28" i="5" s="1"/>
  <c r="AN579" i="3"/>
  <c r="AL11" i="5" s="1"/>
  <c r="AL28" i="5" s="1"/>
  <c r="AM579" i="3"/>
  <c r="AK11" i="5" s="1"/>
  <c r="AK28" i="5" s="1"/>
  <c r="AL579" i="3"/>
  <c r="AJ11" i="5" s="1"/>
  <c r="AJ28" i="5" s="1"/>
  <c r="AK579" i="3"/>
  <c r="AI11" i="5" s="1"/>
  <c r="AI28" i="5" s="1"/>
  <c r="AJ579" i="3"/>
  <c r="AH11" i="5" s="1"/>
  <c r="AH28" i="5" s="1"/>
  <c r="AI579" i="3"/>
  <c r="AG11" i="5" s="1"/>
  <c r="AG28" i="5" s="1"/>
  <c r="AH579" i="3"/>
  <c r="AF11" i="5" s="1"/>
  <c r="AF28" i="5" s="1"/>
  <c r="AG579" i="3"/>
  <c r="AE11" i="5" s="1"/>
  <c r="AE28" i="5" s="1"/>
  <c r="AF579" i="3"/>
  <c r="AD11" i="5" s="1"/>
  <c r="AD28" i="5" s="1"/>
  <c r="AE579" i="3"/>
  <c r="AC11" i="5" s="1"/>
  <c r="AC28" i="5" s="1"/>
  <c r="AD579" i="3"/>
  <c r="AB11" i="5" s="1"/>
  <c r="AB28" i="5" s="1"/>
  <c r="AC579" i="3"/>
  <c r="AA11" i="5" s="1"/>
  <c r="AA28" i="5" s="1"/>
  <c r="AB579" i="3"/>
  <c r="Z11" i="5" s="1"/>
  <c r="Z28" i="5" s="1"/>
  <c r="AA579" i="3"/>
  <c r="Y11" i="5" s="1"/>
  <c r="Y28" i="5" s="1"/>
  <c r="Z579" i="3"/>
  <c r="X11" i="5" s="1"/>
  <c r="X28" i="5" s="1"/>
  <c r="Y579" i="3"/>
  <c r="W11" i="5" s="1"/>
  <c r="W28" i="5" s="1"/>
  <c r="X579" i="3"/>
  <c r="V11" i="5" s="1"/>
  <c r="V28" i="5" s="1"/>
  <c r="W579" i="3"/>
  <c r="U11" i="5" s="1"/>
  <c r="U28" i="5" s="1"/>
  <c r="V579" i="3"/>
  <c r="T11" i="5" s="1"/>
  <c r="T28" i="5" s="1"/>
  <c r="U579" i="3"/>
  <c r="S11" i="5" s="1"/>
  <c r="S28" i="5" s="1"/>
  <c r="T579" i="3"/>
  <c r="R11" i="5" s="1"/>
  <c r="R28" i="5" s="1"/>
  <c r="R579" i="3"/>
  <c r="P11" i="5" s="1"/>
  <c r="P28" i="5" s="1"/>
  <c r="Q579" i="3"/>
  <c r="O11" i="5" s="1"/>
  <c r="O28" i="5" s="1"/>
  <c r="P579" i="3"/>
  <c r="N11" i="5" s="1"/>
  <c r="N28" i="5" s="1"/>
  <c r="O579" i="3"/>
  <c r="M11" i="5" s="1"/>
  <c r="M28" i="5" s="1"/>
  <c r="N579" i="3"/>
  <c r="L11" i="5" s="1"/>
  <c r="L28" i="5" s="1"/>
  <c r="AO578" i="3"/>
  <c r="AO646" i="4" s="1"/>
  <c r="AN578" i="3"/>
  <c r="AN646" i="4" s="1"/>
  <c r="AM578" i="3"/>
  <c r="AM646" i="4" s="1"/>
  <c r="AL578" i="3"/>
  <c r="AL646" i="4" s="1"/>
  <c r="AK578" i="3"/>
  <c r="AK646" i="4" s="1"/>
  <c r="AJ578" i="3"/>
  <c r="AJ646" i="4" s="1"/>
  <c r="AI578" i="3"/>
  <c r="AI646" i="4" s="1"/>
  <c r="AH578" i="3"/>
  <c r="AH646" i="4" s="1"/>
  <c r="AG578" i="3"/>
  <c r="AG646" i="4" s="1"/>
  <c r="AF578" i="3"/>
  <c r="AF646" i="4" s="1"/>
  <c r="AE578" i="3"/>
  <c r="AE646" i="4" s="1"/>
  <c r="AD578" i="3"/>
  <c r="AD646" i="4" s="1"/>
  <c r="AC578" i="3"/>
  <c r="AC646" i="4" s="1"/>
  <c r="AB578" i="3"/>
  <c r="AB646" i="4" s="1"/>
  <c r="AA578" i="3"/>
  <c r="AA646" i="4" s="1"/>
  <c r="Z578" i="3"/>
  <c r="Z646" i="4" s="1"/>
  <c r="Y578" i="3"/>
  <c r="Y646" i="4" s="1"/>
  <c r="X578" i="3"/>
  <c r="X646" i="4" s="1"/>
  <c r="W578" i="3"/>
  <c r="W646" i="4" s="1"/>
  <c r="V578" i="3"/>
  <c r="V646" i="4" s="1"/>
  <c r="U578" i="3"/>
  <c r="U646" i="4" s="1"/>
  <c r="T578" i="3"/>
  <c r="T646" i="4" s="1"/>
  <c r="S578" i="3"/>
  <c r="S646" i="4" s="1"/>
  <c r="R578" i="3"/>
  <c r="R646" i="4" s="1"/>
  <c r="Q578" i="3"/>
  <c r="Q646" i="4" s="1"/>
  <c r="P578" i="3"/>
  <c r="P646" i="4" s="1"/>
  <c r="O578" i="3"/>
  <c r="O646" i="4" s="1"/>
  <c r="N578" i="3"/>
  <c r="N646" i="4" s="1"/>
  <c r="M578" i="3"/>
  <c r="M646" i="4" s="1"/>
  <c r="L578" i="3"/>
  <c r="L646" i="4" s="1"/>
  <c r="K578" i="3"/>
  <c r="K646" i="4" s="1"/>
  <c r="J578" i="3"/>
  <c r="J646" i="4" s="1"/>
  <c r="AO577" i="3"/>
  <c r="AN577" i="3"/>
  <c r="AM577" i="3"/>
  <c r="AL577" i="3"/>
  <c r="AK577" i="3"/>
  <c r="AJ577" i="3"/>
  <c r="AI577" i="3"/>
  <c r="AH577" i="3"/>
  <c r="AG577" i="3"/>
  <c r="AF577" i="3"/>
  <c r="AE577" i="3"/>
  <c r="AD577" i="3"/>
  <c r="AC577" i="3"/>
  <c r="AB577" i="3"/>
  <c r="AA577" i="3"/>
  <c r="Z577" i="3"/>
  <c r="Y577" i="3"/>
  <c r="X577" i="3"/>
  <c r="W577" i="3"/>
  <c r="V577" i="3"/>
  <c r="U577" i="3"/>
  <c r="T577" i="3"/>
  <c r="S577" i="3"/>
  <c r="R577" i="3"/>
  <c r="Q577" i="3"/>
  <c r="P577" i="3"/>
  <c r="O577" i="3"/>
  <c r="N577" i="3"/>
  <c r="M577" i="3"/>
  <c r="L577" i="3"/>
  <c r="K577" i="3"/>
  <c r="J577" i="3"/>
  <c r="AO576" i="3"/>
  <c r="AO645" i="4" s="1"/>
  <c r="AN576" i="3"/>
  <c r="AN645" i="4" s="1"/>
  <c r="AM576" i="3"/>
  <c r="AM645" i="4" s="1"/>
  <c r="AL576" i="3"/>
  <c r="AL645" i="4" s="1"/>
  <c r="AK576" i="3"/>
  <c r="AK645" i="4" s="1"/>
  <c r="AJ576" i="3"/>
  <c r="AJ645" i="4" s="1"/>
  <c r="AI576" i="3"/>
  <c r="AI645" i="4" s="1"/>
  <c r="AH576" i="3"/>
  <c r="AH645" i="4" s="1"/>
  <c r="AG576" i="3"/>
  <c r="AG645" i="4" s="1"/>
  <c r="AF576" i="3"/>
  <c r="AF645" i="4" s="1"/>
  <c r="AE576" i="3"/>
  <c r="AE645" i="4" s="1"/>
  <c r="AD576" i="3"/>
  <c r="AD645" i="4" s="1"/>
  <c r="AC576" i="3"/>
  <c r="AC645" i="4" s="1"/>
  <c r="AB576" i="3"/>
  <c r="AB645" i="4" s="1"/>
  <c r="AA576" i="3"/>
  <c r="AA645" i="4" s="1"/>
  <c r="Z576" i="3"/>
  <c r="Z645" i="4" s="1"/>
  <c r="Y576" i="3"/>
  <c r="Y645" i="4" s="1"/>
  <c r="X576" i="3"/>
  <c r="X645" i="4" s="1"/>
  <c r="W576" i="3"/>
  <c r="W645" i="4" s="1"/>
  <c r="V576" i="3"/>
  <c r="V645" i="4" s="1"/>
  <c r="U576" i="3"/>
  <c r="U645" i="4" s="1"/>
  <c r="T576" i="3"/>
  <c r="T645" i="4" s="1"/>
  <c r="S576" i="3"/>
  <c r="S645" i="4" s="1"/>
  <c r="R576" i="3"/>
  <c r="R645" i="4" s="1"/>
  <c r="Q576" i="3"/>
  <c r="Q645" i="4" s="1"/>
  <c r="P576" i="3"/>
  <c r="P645" i="4" s="1"/>
  <c r="O576" i="3"/>
  <c r="O645" i="4" s="1"/>
  <c r="N576" i="3"/>
  <c r="N645" i="4" s="1"/>
  <c r="M576" i="3"/>
  <c r="M645" i="4" s="1"/>
  <c r="L576" i="3"/>
  <c r="L645" i="4" s="1"/>
  <c r="K576" i="3"/>
  <c r="K645" i="4" s="1"/>
  <c r="J576" i="3"/>
  <c r="J645" i="4" s="1"/>
  <c r="AO575" i="3"/>
  <c r="AO644" i="4" s="1"/>
  <c r="AN575" i="3"/>
  <c r="AN644" i="4" s="1"/>
  <c r="AM575" i="3"/>
  <c r="AM644" i="4" s="1"/>
  <c r="AL575" i="3"/>
  <c r="AL644" i="4" s="1"/>
  <c r="AK575" i="3"/>
  <c r="AK644" i="4" s="1"/>
  <c r="AJ575" i="3"/>
  <c r="AJ644" i="4" s="1"/>
  <c r="AI575" i="3"/>
  <c r="AI644" i="4" s="1"/>
  <c r="AH575" i="3"/>
  <c r="AG575" i="3"/>
  <c r="AF575" i="3"/>
  <c r="AE575" i="3"/>
  <c r="AD575" i="3"/>
  <c r="AD644" i="4" s="1"/>
  <c r="AC575" i="3"/>
  <c r="AB575" i="3"/>
  <c r="AA575" i="3"/>
  <c r="Z575" i="3"/>
  <c r="Y575" i="3"/>
  <c r="X575" i="3"/>
  <c r="W575" i="3"/>
  <c r="V575" i="3"/>
  <c r="U575" i="3"/>
  <c r="T575" i="3"/>
  <c r="S575" i="3"/>
  <c r="R575" i="3"/>
  <c r="Q575" i="3"/>
  <c r="P575" i="3"/>
  <c r="O575" i="3"/>
  <c r="N575" i="3"/>
  <c r="M575" i="3"/>
  <c r="L575" i="3"/>
  <c r="K575" i="3"/>
  <c r="J575" i="3"/>
  <c r="AO574" i="3"/>
  <c r="AN574" i="3"/>
  <c r="AM574" i="3"/>
  <c r="AL574" i="3"/>
  <c r="AK574" i="3"/>
  <c r="AJ574" i="3"/>
  <c r="AI574" i="3"/>
  <c r="AD574" i="3"/>
  <c r="AO573" i="3"/>
  <c r="AM10" i="5" s="1"/>
  <c r="AM27" i="5" s="1"/>
  <c r="AN573" i="3"/>
  <c r="AL10" i="5" s="1"/>
  <c r="AL27" i="5" s="1"/>
  <c r="AM573" i="3"/>
  <c r="AK10" i="5" s="1"/>
  <c r="AK27" i="5" s="1"/>
  <c r="AL573" i="3"/>
  <c r="AJ10" i="5" s="1"/>
  <c r="AJ27" i="5" s="1"/>
  <c r="AK573" i="3"/>
  <c r="AI10" i="5" s="1"/>
  <c r="AI27" i="5" s="1"/>
  <c r="AJ573" i="3"/>
  <c r="AH10" i="5" s="1"/>
  <c r="AH27" i="5" s="1"/>
  <c r="AI573" i="3"/>
  <c r="AG10" i="5" s="1"/>
  <c r="AG27" i="5" s="1"/>
  <c r="AH573" i="3"/>
  <c r="AF10" i="5" s="1"/>
  <c r="AF27" i="5" s="1"/>
  <c r="AG573" i="3"/>
  <c r="AE10" i="5" s="1"/>
  <c r="AE27" i="5" s="1"/>
  <c r="AF573" i="3"/>
  <c r="AD10" i="5" s="1"/>
  <c r="AD27" i="5" s="1"/>
  <c r="AE573" i="3"/>
  <c r="AC10" i="5" s="1"/>
  <c r="AC27" i="5" s="1"/>
  <c r="AD573" i="3"/>
  <c r="AB10" i="5" s="1"/>
  <c r="AB27" i="5" s="1"/>
  <c r="AC573" i="3"/>
  <c r="AA10" i="5" s="1"/>
  <c r="AA27" i="5" s="1"/>
  <c r="AB573" i="3"/>
  <c r="Z10" i="5" s="1"/>
  <c r="Z27" i="5" s="1"/>
  <c r="AA573" i="3"/>
  <c r="Y10" i="5" s="1"/>
  <c r="Y27" i="5" s="1"/>
  <c r="Z573" i="3"/>
  <c r="X10" i="5" s="1"/>
  <c r="X27" i="5" s="1"/>
  <c r="Y573" i="3"/>
  <c r="W10" i="5" s="1"/>
  <c r="W27" i="5" s="1"/>
  <c r="X573" i="3"/>
  <c r="V10" i="5" s="1"/>
  <c r="V27" i="5" s="1"/>
  <c r="W573" i="3"/>
  <c r="U10" i="5" s="1"/>
  <c r="U27" i="5" s="1"/>
  <c r="V573" i="3"/>
  <c r="T10" i="5" s="1"/>
  <c r="T27" i="5" s="1"/>
  <c r="U573" i="3"/>
  <c r="S10" i="5" s="1"/>
  <c r="S27" i="5" s="1"/>
  <c r="T573" i="3"/>
  <c r="R10" i="5" s="1"/>
  <c r="R27" i="5" s="1"/>
  <c r="S573" i="3"/>
  <c r="Q10" i="5" s="1"/>
  <c r="Q27" i="5" s="1"/>
  <c r="P573" i="3"/>
  <c r="N10" i="5" s="1"/>
  <c r="N27" i="5" s="1"/>
  <c r="K573" i="3"/>
  <c r="I10" i="5" s="1"/>
  <c r="I27" i="5" s="1"/>
  <c r="J573" i="3"/>
  <c r="H10" i="5" s="1"/>
  <c r="H27" i="5" s="1"/>
  <c r="AO572" i="3"/>
  <c r="AO614" i="4" s="1"/>
  <c r="AN572" i="3"/>
  <c r="AN614" i="4" s="1"/>
  <c r="AM572" i="3"/>
  <c r="AM614" i="4" s="1"/>
  <c r="AL572" i="3"/>
  <c r="AL614" i="4" s="1"/>
  <c r="AK572" i="3"/>
  <c r="AK614" i="4" s="1"/>
  <c r="AJ572" i="3"/>
  <c r="AJ614" i="4" s="1"/>
  <c r="AI572" i="3"/>
  <c r="AI614" i="4" s="1"/>
  <c r="AH572" i="3"/>
  <c r="AH614" i="4" s="1"/>
  <c r="AG572" i="3"/>
  <c r="AG614" i="4" s="1"/>
  <c r="AF572" i="3"/>
  <c r="AF614" i="4" s="1"/>
  <c r="AE572" i="3"/>
  <c r="AE614" i="4" s="1"/>
  <c r="AD572" i="3"/>
  <c r="AD614" i="4" s="1"/>
  <c r="AC572" i="3"/>
  <c r="AC614" i="4" s="1"/>
  <c r="AB572" i="3"/>
  <c r="AB614" i="4" s="1"/>
  <c r="AA572" i="3"/>
  <c r="AA614" i="4" s="1"/>
  <c r="Z572" i="3"/>
  <c r="Z614" i="4" s="1"/>
  <c r="Y572" i="3"/>
  <c r="Y614" i="4" s="1"/>
  <c r="X572" i="3"/>
  <c r="X614" i="4" s="1"/>
  <c r="W572" i="3"/>
  <c r="W614" i="4" s="1"/>
  <c r="V572" i="3"/>
  <c r="V614" i="4" s="1"/>
  <c r="U572" i="3"/>
  <c r="U614" i="4" s="1"/>
  <c r="T572" i="3"/>
  <c r="T614" i="4" s="1"/>
  <c r="S572" i="3"/>
  <c r="S614" i="4" s="1"/>
  <c r="R572" i="3"/>
  <c r="R614" i="4" s="1"/>
  <c r="Q572" i="3"/>
  <c r="Q614" i="4" s="1"/>
  <c r="P572" i="3"/>
  <c r="P614" i="4" s="1"/>
  <c r="O572" i="3"/>
  <c r="O614" i="4" s="1"/>
  <c r="N572" i="3"/>
  <c r="N614" i="4" s="1"/>
  <c r="M572" i="3"/>
  <c r="M614" i="4" s="1"/>
  <c r="L572" i="3"/>
  <c r="L614" i="4" s="1"/>
  <c r="K572" i="3"/>
  <c r="K614" i="4" s="1"/>
  <c r="J572" i="3"/>
  <c r="J614" i="4" s="1"/>
  <c r="AO571" i="3"/>
  <c r="AN571" i="3"/>
  <c r="AM571" i="3"/>
  <c r="AL571" i="3"/>
  <c r="AK571" i="3"/>
  <c r="AJ571" i="3"/>
  <c r="AI571" i="3"/>
  <c r="AH571" i="3"/>
  <c r="AG571" i="3"/>
  <c r="AF571" i="3"/>
  <c r="AE571" i="3"/>
  <c r="AD571" i="3"/>
  <c r="AC571" i="3"/>
  <c r="AB571" i="3"/>
  <c r="AA571" i="3"/>
  <c r="Z571" i="3"/>
  <c r="Y571" i="3"/>
  <c r="X571" i="3"/>
  <c r="W571" i="3"/>
  <c r="V571" i="3"/>
  <c r="U571" i="3"/>
  <c r="T571" i="3"/>
  <c r="S571" i="3"/>
  <c r="R571" i="3"/>
  <c r="Q571" i="3"/>
  <c r="P571" i="3"/>
  <c r="O571" i="3"/>
  <c r="N571" i="3"/>
  <c r="M571" i="3"/>
  <c r="L571" i="3"/>
  <c r="K571" i="3"/>
  <c r="J571" i="3"/>
  <c r="AO570" i="3"/>
  <c r="AO613" i="4" s="1"/>
  <c r="AN570" i="3"/>
  <c r="AN613" i="4" s="1"/>
  <c r="AM570" i="3"/>
  <c r="AM613" i="4" s="1"/>
  <c r="AL570" i="3"/>
  <c r="AL613" i="4" s="1"/>
  <c r="AK570" i="3"/>
  <c r="AK613" i="4" s="1"/>
  <c r="AJ570" i="3"/>
  <c r="AJ613" i="4" s="1"/>
  <c r="AI570" i="3"/>
  <c r="AI613" i="4" s="1"/>
  <c r="AH570" i="3"/>
  <c r="AH613" i="4" s="1"/>
  <c r="AG570" i="3"/>
  <c r="AG613" i="4" s="1"/>
  <c r="AF570" i="3"/>
  <c r="AF613" i="4" s="1"/>
  <c r="AE570" i="3"/>
  <c r="AE613" i="4" s="1"/>
  <c r="AD570" i="3"/>
  <c r="AD613" i="4" s="1"/>
  <c r="AC570" i="3"/>
  <c r="AC613" i="4" s="1"/>
  <c r="AB570" i="3"/>
  <c r="AB613" i="4" s="1"/>
  <c r="AA570" i="3"/>
  <c r="AA613" i="4" s="1"/>
  <c r="Z570" i="3"/>
  <c r="Z613" i="4" s="1"/>
  <c r="Y570" i="3"/>
  <c r="Y613" i="4" s="1"/>
  <c r="X570" i="3"/>
  <c r="X613" i="4" s="1"/>
  <c r="W570" i="3"/>
  <c r="W613" i="4" s="1"/>
  <c r="V570" i="3"/>
  <c r="V613" i="4" s="1"/>
  <c r="U570" i="3"/>
  <c r="U613" i="4" s="1"/>
  <c r="T570" i="3"/>
  <c r="T613" i="4" s="1"/>
  <c r="S570" i="3"/>
  <c r="S613" i="4" s="1"/>
  <c r="R570" i="3"/>
  <c r="R613" i="4" s="1"/>
  <c r="Q570" i="3"/>
  <c r="Q613" i="4" s="1"/>
  <c r="P570" i="3"/>
  <c r="P613" i="4" s="1"/>
  <c r="O570" i="3"/>
  <c r="O613" i="4" s="1"/>
  <c r="N570" i="3"/>
  <c r="N613" i="4" s="1"/>
  <c r="M570" i="3"/>
  <c r="M613" i="4" s="1"/>
  <c r="L570" i="3"/>
  <c r="L613" i="4" s="1"/>
  <c r="K570" i="3"/>
  <c r="K613" i="4" s="1"/>
  <c r="J570" i="3"/>
  <c r="J613" i="4" s="1"/>
  <c r="AO569" i="3"/>
  <c r="AO612" i="4" s="1"/>
  <c r="AN569" i="3"/>
  <c r="AN612" i="4" s="1"/>
  <c r="AM569" i="3"/>
  <c r="AM612" i="4" s="1"/>
  <c r="AL569" i="3"/>
  <c r="AL612" i="4" s="1"/>
  <c r="AK569" i="3"/>
  <c r="AK612" i="4" s="1"/>
  <c r="AJ569" i="3"/>
  <c r="AJ612" i="4" s="1"/>
  <c r="AI569" i="3"/>
  <c r="AI612" i="4" s="1"/>
  <c r="AH569" i="3"/>
  <c r="AH612" i="4" s="1"/>
  <c r="AG569" i="3"/>
  <c r="AG612" i="4" s="1"/>
  <c r="AF569" i="3"/>
  <c r="AF612" i="4" s="1"/>
  <c r="AE569" i="3"/>
  <c r="AD569" i="3"/>
  <c r="AC569" i="3"/>
  <c r="AB569" i="3"/>
  <c r="AA569" i="3"/>
  <c r="Z569" i="3"/>
  <c r="Y569" i="3"/>
  <c r="X569" i="3"/>
  <c r="X612" i="4" s="1"/>
  <c r="W569" i="3"/>
  <c r="V569" i="3"/>
  <c r="U569" i="3"/>
  <c r="T569" i="3"/>
  <c r="T612" i="4" s="1"/>
  <c r="S569" i="3"/>
  <c r="R569" i="3"/>
  <c r="Q569" i="3"/>
  <c r="P569" i="3"/>
  <c r="O569" i="3"/>
  <c r="N569" i="3"/>
  <c r="N612" i="4" s="1"/>
  <c r="M569" i="3"/>
  <c r="L569" i="3"/>
  <c r="K569" i="3"/>
  <c r="J569" i="3"/>
  <c r="AO568" i="3"/>
  <c r="AN568" i="3"/>
  <c r="AM568" i="3"/>
  <c r="AL568" i="3"/>
  <c r="AK568" i="3"/>
  <c r="AJ568" i="3"/>
  <c r="AI568" i="3"/>
  <c r="AH568" i="3"/>
  <c r="AG568" i="3"/>
  <c r="H584" i="3"/>
  <c r="H678" i="4" s="1"/>
  <c r="H583" i="3"/>
  <c r="H582" i="3"/>
  <c r="H677" i="4" s="1"/>
  <c r="H581" i="3"/>
  <c r="H676" i="4" s="1"/>
  <c r="H578" i="3"/>
  <c r="H646" i="4" s="1"/>
  <c r="H577" i="3"/>
  <c r="H576" i="3"/>
  <c r="H645" i="4" s="1"/>
  <c r="H575" i="3"/>
  <c r="H644" i="4" s="1"/>
  <c r="H572" i="3"/>
  <c r="H614" i="4" s="1"/>
  <c r="H571" i="3"/>
  <c r="H570" i="3"/>
  <c r="H613" i="4" s="1"/>
  <c r="H569" i="3"/>
  <c r="H612" i="4" s="1"/>
  <c r="I584" i="3"/>
  <c r="I678" i="4" s="1"/>
  <c r="I583" i="3"/>
  <c r="I582" i="3"/>
  <c r="I677" i="4" s="1"/>
  <c r="I581" i="3"/>
  <c r="I676" i="4" s="1"/>
  <c r="I578" i="3"/>
  <c r="I646" i="4" s="1"/>
  <c r="I577" i="3"/>
  <c r="I576" i="3"/>
  <c r="I645" i="4" s="1"/>
  <c r="I575" i="3"/>
  <c r="I644" i="4" s="1"/>
  <c r="I572" i="3"/>
  <c r="I614" i="4" s="1"/>
  <c r="I571" i="3"/>
  <c r="I570" i="3"/>
  <c r="I613" i="4" s="1"/>
  <c r="I569" i="3"/>
  <c r="I612" i="4" s="1"/>
  <c r="AO561" i="3"/>
  <c r="AN561" i="3"/>
  <c r="AM561" i="3"/>
  <c r="AL561" i="3"/>
  <c r="AK561" i="3"/>
  <c r="AJ561" i="3"/>
  <c r="AI561" i="3"/>
  <c r="AH561" i="3"/>
  <c r="AG561" i="3"/>
  <c r="AF561" i="3"/>
  <c r="AE561" i="3"/>
  <c r="AD561" i="3"/>
  <c r="AC561" i="3"/>
  <c r="AB561" i="3"/>
  <c r="AA561" i="3"/>
  <c r="Z561" i="3"/>
  <c r="Y561" i="3"/>
  <c r="X561" i="3"/>
  <c r="W561" i="3"/>
  <c r="V561" i="3"/>
  <c r="U561" i="3"/>
  <c r="T561" i="3"/>
  <c r="R561" i="3"/>
  <c r="P561" i="3"/>
  <c r="N561" i="3"/>
  <c r="M561" i="3"/>
  <c r="L561" i="3"/>
  <c r="K561" i="3"/>
  <c r="J561" i="3"/>
  <c r="AO560" i="3"/>
  <c r="AO582" i="4" s="1"/>
  <c r="AN560" i="3"/>
  <c r="AN582" i="4" s="1"/>
  <c r="AM560" i="3"/>
  <c r="AM582" i="4" s="1"/>
  <c r="AL560" i="3"/>
  <c r="AL582" i="4" s="1"/>
  <c r="AK560" i="3"/>
  <c r="AK582" i="4" s="1"/>
  <c r="AJ560" i="3"/>
  <c r="AJ582" i="4" s="1"/>
  <c r="AI560" i="3"/>
  <c r="AI582" i="4" s="1"/>
  <c r="AH560" i="3"/>
  <c r="AH582" i="4" s="1"/>
  <c r="AG560" i="3"/>
  <c r="AG582" i="4" s="1"/>
  <c r="AF560" i="3"/>
  <c r="AF582" i="4" s="1"/>
  <c r="AE560" i="3"/>
  <c r="AE582" i="4" s="1"/>
  <c r="AD560" i="3"/>
  <c r="AD582" i="4" s="1"/>
  <c r="AC560" i="3"/>
  <c r="AC582" i="4" s="1"/>
  <c r="AB560" i="3"/>
  <c r="AB582" i="4" s="1"/>
  <c r="AA560" i="3"/>
  <c r="AA582" i="4" s="1"/>
  <c r="Z560" i="3"/>
  <c r="Z582" i="4" s="1"/>
  <c r="Y560" i="3"/>
  <c r="Y582" i="4" s="1"/>
  <c r="X560" i="3"/>
  <c r="X582" i="4" s="1"/>
  <c r="W560" i="3"/>
  <c r="W582" i="4" s="1"/>
  <c r="V560" i="3"/>
  <c r="V582" i="4" s="1"/>
  <c r="U560" i="3"/>
  <c r="U582" i="4" s="1"/>
  <c r="T560" i="3"/>
  <c r="T582" i="4" s="1"/>
  <c r="S560" i="3"/>
  <c r="S582" i="4" s="1"/>
  <c r="R560" i="3"/>
  <c r="R582" i="4" s="1"/>
  <c r="Q560" i="3"/>
  <c r="Q582" i="4" s="1"/>
  <c r="P560" i="3"/>
  <c r="P582" i="4" s="1"/>
  <c r="O560" i="3"/>
  <c r="O582" i="4" s="1"/>
  <c r="N560" i="3"/>
  <c r="N582" i="4" s="1"/>
  <c r="M560" i="3"/>
  <c r="M582" i="4" s="1"/>
  <c r="L560" i="3"/>
  <c r="L582" i="4" s="1"/>
  <c r="K560" i="3"/>
  <c r="K582" i="4" s="1"/>
  <c r="J560" i="3"/>
  <c r="J582" i="4" s="1"/>
  <c r="AO559" i="3"/>
  <c r="AN559" i="3"/>
  <c r="AM559" i="3"/>
  <c r="AL559" i="3"/>
  <c r="AK559" i="3"/>
  <c r="AJ559" i="3"/>
  <c r="AI559" i="3"/>
  <c r="AH559" i="3"/>
  <c r="AG559" i="3"/>
  <c r="AF559" i="3"/>
  <c r="AE559" i="3"/>
  <c r="AD559" i="3"/>
  <c r="AC559" i="3"/>
  <c r="AB559" i="3"/>
  <c r="AA559" i="3"/>
  <c r="Z559" i="3"/>
  <c r="Y559" i="3"/>
  <c r="X559" i="3"/>
  <c r="W559" i="3"/>
  <c r="V559" i="3"/>
  <c r="U559" i="3"/>
  <c r="T559" i="3"/>
  <c r="S559" i="3"/>
  <c r="R559" i="3"/>
  <c r="Q559" i="3"/>
  <c r="P559" i="3"/>
  <c r="O559" i="3"/>
  <c r="N559" i="3"/>
  <c r="M559" i="3"/>
  <c r="L559" i="3"/>
  <c r="K559" i="3"/>
  <c r="J559" i="3"/>
  <c r="AO558" i="3"/>
  <c r="AO581" i="4" s="1"/>
  <c r="AN558" i="3"/>
  <c r="AN581" i="4" s="1"/>
  <c r="AM558" i="3"/>
  <c r="AM581" i="4" s="1"/>
  <c r="AL558" i="3"/>
  <c r="AL581" i="4" s="1"/>
  <c r="AK558" i="3"/>
  <c r="AK581" i="4" s="1"/>
  <c r="AJ558" i="3"/>
  <c r="AJ581" i="4" s="1"/>
  <c r="AI558" i="3"/>
  <c r="AI581" i="4" s="1"/>
  <c r="AH558" i="3"/>
  <c r="AH581" i="4" s="1"/>
  <c r="AG558" i="3"/>
  <c r="AG581" i="4" s="1"/>
  <c r="AF558" i="3"/>
  <c r="AF581" i="4" s="1"/>
  <c r="AE558" i="3"/>
  <c r="AE581" i="4" s="1"/>
  <c r="AD558" i="3"/>
  <c r="AD581" i="4" s="1"/>
  <c r="AC558" i="3"/>
  <c r="AC581" i="4" s="1"/>
  <c r="AB558" i="3"/>
  <c r="AB581" i="4" s="1"/>
  <c r="AA558" i="3"/>
  <c r="AA581" i="4" s="1"/>
  <c r="Z558" i="3"/>
  <c r="Z581" i="4" s="1"/>
  <c r="Y558" i="3"/>
  <c r="Y581" i="4" s="1"/>
  <c r="X558" i="3"/>
  <c r="X581" i="4" s="1"/>
  <c r="W558" i="3"/>
  <c r="W581" i="4" s="1"/>
  <c r="V558" i="3"/>
  <c r="V581" i="4" s="1"/>
  <c r="U558" i="3"/>
  <c r="U581" i="4" s="1"/>
  <c r="T558" i="3"/>
  <c r="T581" i="4" s="1"/>
  <c r="S558" i="3"/>
  <c r="S581" i="4" s="1"/>
  <c r="R558" i="3"/>
  <c r="R581" i="4" s="1"/>
  <c r="Q558" i="3"/>
  <c r="Q581" i="4" s="1"/>
  <c r="P558" i="3"/>
  <c r="P581" i="4" s="1"/>
  <c r="O558" i="3"/>
  <c r="O581" i="4" s="1"/>
  <c r="N558" i="3"/>
  <c r="N581" i="4" s="1"/>
  <c r="M558" i="3"/>
  <c r="M581" i="4" s="1"/>
  <c r="L558" i="3"/>
  <c r="L581" i="4" s="1"/>
  <c r="K558" i="3"/>
  <c r="K581" i="4" s="1"/>
  <c r="J558" i="3"/>
  <c r="J581" i="4" s="1"/>
  <c r="AO557" i="3"/>
  <c r="AO580" i="4" s="1"/>
  <c r="AN557" i="3"/>
  <c r="AN580" i="4" s="1"/>
  <c r="AM557" i="3"/>
  <c r="AM580" i="4" s="1"/>
  <c r="AL557" i="3"/>
  <c r="AL580" i="4" s="1"/>
  <c r="AK557" i="3"/>
  <c r="AK580" i="4" s="1"/>
  <c r="AJ557" i="3"/>
  <c r="AJ580" i="4" s="1"/>
  <c r="AI557" i="3"/>
  <c r="AI580" i="4" s="1"/>
  <c r="AH557" i="3"/>
  <c r="AH580" i="4" s="1"/>
  <c r="AG557" i="3"/>
  <c r="AG580" i="4" s="1"/>
  <c r="AF557" i="3"/>
  <c r="AF580" i="4" s="1"/>
  <c r="AE557" i="3"/>
  <c r="AE580" i="4" s="1"/>
  <c r="AD557" i="3"/>
  <c r="AD580" i="4" s="1"/>
  <c r="AC557" i="3"/>
  <c r="AB557" i="3"/>
  <c r="AB580" i="4" s="1"/>
  <c r="AA557" i="3"/>
  <c r="Z557" i="3"/>
  <c r="Y557" i="3"/>
  <c r="X557" i="3"/>
  <c r="X580" i="4" s="1"/>
  <c r="W557" i="3"/>
  <c r="W580" i="4" s="1"/>
  <c r="V557" i="3"/>
  <c r="U557" i="3"/>
  <c r="T557" i="3"/>
  <c r="T580" i="4" s="1"/>
  <c r="S557" i="3"/>
  <c r="R557" i="3"/>
  <c r="Q557" i="3"/>
  <c r="P557" i="3"/>
  <c r="P580" i="4" s="1"/>
  <c r="O557" i="3"/>
  <c r="O580" i="4" s="1"/>
  <c r="N557" i="3"/>
  <c r="M557" i="3"/>
  <c r="L557" i="3"/>
  <c r="L580" i="4" s="1"/>
  <c r="K557" i="3"/>
  <c r="J557" i="3"/>
  <c r="AO556" i="3"/>
  <c r="AN556" i="3"/>
  <c r="AM556" i="3"/>
  <c r="AL556" i="3"/>
  <c r="AK556" i="3"/>
  <c r="AJ556" i="3"/>
  <c r="AI556" i="3"/>
  <c r="AH556" i="3"/>
  <c r="AG556" i="3"/>
  <c r="AF556" i="3"/>
  <c r="AE556" i="3"/>
  <c r="AD556" i="3"/>
  <c r="AB556" i="3"/>
  <c r="X556" i="3"/>
  <c r="W556" i="3"/>
  <c r="T556" i="3"/>
  <c r="P556" i="3"/>
  <c r="L556" i="3"/>
  <c r="H560" i="3"/>
  <c r="H582" i="4" s="1"/>
  <c r="H559" i="3"/>
  <c r="H558" i="3"/>
  <c r="H581" i="4" s="1"/>
  <c r="H557" i="3"/>
  <c r="H580" i="4" s="1"/>
  <c r="I561" i="3"/>
  <c r="I560" i="3"/>
  <c r="I582" i="4" s="1"/>
  <c r="I559" i="3"/>
  <c r="I558" i="3"/>
  <c r="I581" i="4" s="1"/>
  <c r="I557" i="3"/>
  <c r="I580" i="4" s="1"/>
  <c r="AN423" i="3"/>
  <c r="AM423" i="3"/>
  <c r="AL423" i="3"/>
  <c r="AK423" i="3"/>
  <c r="AJ423" i="3"/>
  <c r="AI423" i="3"/>
  <c r="AH423" i="3"/>
  <c r="AE423" i="3"/>
  <c r="Z423" i="3"/>
  <c r="Y423" i="3"/>
  <c r="AO422" i="3"/>
  <c r="AO550" i="4" s="1"/>
  <c r="AN422" i="3"/>
  <c r="AN550" i="4" s="1"/>
  <c r="AM422" i="3"/>
  <c r="AM550" i="4" s="1"/>
  <c r="AL422" i="3"/>
  <c r="AL550" i="4" s="1"/>
  <c r="AK422" i="3"/>
  <c r="AK550" i="4" s="1"/>
  <c r="AJ422" i="3"/>
  <c r="AJ550" i="4" s="1"/>
  <c r="AI422" i="3"/>
  <c r="AI550" i="4" s="1"/>
  <c r="AH422" i="3"/>
  <c r="AH550" i="4" s="1"/>
  <c r="AG422" i="3"/>
  <c r="AG550" i="4" s="1"/>
  <c r="AF422" i="3"/>
  <c r="AF550" i="4" s="1"/>
  <c r="AE422" i="3"/>
  <c r="AE550" i="4" s="1"/>
  <c r="AD422" i="3"/>
  <c r="AD550" i="4" s="1"/>
  <c r="AC422" i="3"/>
  <c r="AC550" i="4" s="1"/>
  <c r="AB422" i="3"/>
  <c r="AB550" i="4" s="1"/>
  <c r="AA422" i="3"/>
  <c r="AA550" i="4" s="1"/>
  <c r="Z422" i="3"/>
  <c r="Z550" i="4" s="1"/>
  <c r="Y422" i="3"/>
  <c r="Y550" i="4" s="1"/>
  <c r="AO421" i="3"/>
  <c r="AN421" i="3"/>
  <c r="AM421" i="3"/>
  <c r="AL421" i="3"/>
  <c r="AK421" i="3"/>
  <c r="AJ421" i="3"/>
  <c r="AI421" i="3"/>
  <c r="AH421" i="3"/>
  <c r="AG421" i="3"/>
  <c r="AF421" i="3"/>
  <c r="AE421" i="3"/>
  <c r="AD421" i="3"/>
  <c r="AC421" i="3"/>
  <c r="AB421" i="3"/>
  <c r="AA421" i="3"/>
  <c r="Z421" i="3"/>
  <c r="Y421" i="3"/>
  <c r="AO420" i="3"/>
  <c r="AO549" i="4" s="1"/>
  <c r="AN420" i="3"/>
  <c r="AN549" i="4" s="1"/>
  <c r="AM420" i="3"/>
  <c r="AM549" i="4" s="1"/>
  <c r="AL420" i="3"/>
  <c r="AL549" i="4" s="1"/>
  <c r="AK420" i="3"/>
  <c r="AK549" i="4" s="1"/>
  <c r="AJ420" i="3"/>
  <c r="AJ549" i="4" s="1"/>
  <c r="AI420" i="3"/>
  <c r="AI549" i="4" s="1"/>
  <c r="AH420" i="3"/>
  <c r="AH549" i="4" s="1"/>
  <c r="AG420" i="3"/>
  <c r="AG549" i="4" s="1"/>
  <c r="AF420" i="3"/>
  <c r="AF549" i="4" s="1"/>
  <c r="AE420" i="3"/>
  <c r="AE549" i="4" s="1"/>
  <c r="AD420" i="3"/>
  <c r="AD549" i="4" s="1"/>
  <c r="AC420" i="3"/>
  <c r="AC549" i="4" s="1"/>
  <c r="AB420" i="3"/>
  <c r="AB549" i="4" s="1"/>
  <c r="AA420" i="3"/>
  <c r="AA549" i="4" s="1"/>
  <c r="Z420" i="3"/>
  <c r="Z549" i="4" s="1"/>
  <c r="Y420" i="3"/>
  <c r="Y549" i="4" s="1"/>
  <c r="AO419" i="3"/>
  <c r="AO548" i="4" s="1"/>
  <c r="AN419" i="3"/>
  <c r="AN548" i="4" s="1"/>
  <c r="AM419" i="3"/>
  <c r="AM548" i="4" s="1"/>
  <c r="AL419" i="3"/>
  <c r="AL548" i="4" s="1"/>
  <c r="AK419" i="3"/>
  <c r="AK548" i="4" s="1"/>
  <c r="AJ419" i="3"/>
  <c r="AJ548" i="4" s="1"/>
  <c r="AI419" i="3"/>
  <c r="AI548" i="4" s="1"/>
  <c r="AH419" i="3"/>
  <c r="AH548" i="4" s="1"/>
  <c r="AG419" i="3"/>
  <c r="AG548" i="4" s="1"/>
  <c r="AF419" i="3"/>
  <c r="AF548" i="4" s="1"/>
  <c r="AE419" i="3"/>
  <c r="AE548" i="4" s="1"/>
  <c r="AD419" i="3"/>
  <c r="AD548" i="4" s="1"/>
  <c r="AC419" i="3"/>
  <c r="AC548" i="4" s="1"/>
  <c r="AB419" i="3"/>
  <c r="AB548" i="4" s="1"/>
  <c r="AA419" i="3"/>
  <c r="AA548" i="4" s="1"/>
  <c r="Z419" i="3"/>
  <c r="Z548" i="4" s="1"/>
  <c r="Y419" i="3"/>
  <c r="Y548" i="4" s="1"/>
  <c r="AO411" i="3"/>
  <c r="AN411" i="3"/>
  <c r="AM411" i="3"/>
  <c r="AL411" i="3"/>
  <c r="AK411" i="3"/>
  <c r="AJ411" i="3"/>
  <c r="AI411" i="3"/>
  <c r="AH411" i="3"/>
  <c r="AE411" i="3"/>
  <c r="P411" i="3"/>
  <c r="AO410" i="3"/>
  <c r="AO519" i="4" s="1"/>
  <c r="AN410" i="3"/>
  <c r="AN519" i="4" s="1"/>
  <c r="AM410" i="3"/>
  <c r="AM519" i="4" s="1"/>
  <c r="AL410" i="3"/>
  <c r="AL519" i="4" s="1"/>
  <c r="AK410" i="3"/>
  <c r="AK519" i="4" s="1"/>
  <c r="AJ410" i="3"/>
  <c r="AJ519" i="4" s="1"/>
  <c r="AI410" i="3"/>
  <c r="AI519" i="4" s="1"/>
  <c r="AH410" i="3"/>
  <c r="AH519" i="4" s="1"/>
  <c r="AG410" i="3"/>
  <c r="AG519" i="4" s="1"/>
  <c r="AF410" i="3"/>
  <c r="AF519" i="4" s="1"/>
  <c r="AE410" i="3"/>
  <c r="AE519" i="4" s="1"/>
  <c r="AD410" i="3"/>
  <c r="AD519" i="4" s="1"/>
  <c r="AC410" i="3"/>
  <c r="AC519" i="4" s="1"/>
  <c r="AB410" i="3"/>
  <c r="AB519" i="4" s="1"/>
  <c r="AA410" i="3"/>
  <c r="AA519" i="4" s="1"/>
  <c r="Z410" i="3"/>
  <c r="Z519" i="4" s="1"/>
  <c r="Y410" i="3"/>
  <c r="Y519" i="4" s="1"/>
  <c r="X410" i="3"/>
  <c r="X519" i="4" s="1"/>
  <c r="W410" i="3"/>
  <c r="W519" i="4" s="1"/>
  <c r="V410" i="3"/>
  <c r="V519" i="4" s="1"/>
  <c r="U410" i="3"/>
  <c r="U519" i="4" s="1"/>
  <c r="T410" i="3"/>
  <c r="T519" i="4" s="1"/>
  <c r="S410" i="3"/>
  <c r="S519" i="4" s="1"/>
  <c r="R410" i="3"/>
  <c r="R519" i="4" s="1"/>
  <c r="Q410" i="3"/>
  <c r="Q519" i="4" s="1"/>
  <c r="P410" i="3"/>
  <c r="P519" i="4" s="1"/>
  <c r="AO409" i="3"/>
  <c r="AN409" i="3"/>
  <c r="AM409" i="3"/>
  <c r="AL409" i="3"/>
  <c r="AK409" i="3"/>
  <c r="AJ409" i="3"/>
  <c r="AI409" i="3"/>
  <c r="AH409" i="3"/>
  <c r="AG409" i="3"/>
  <c r="AF409" i="3"/>
  <c r="AE409" i="3"/>
  <c r="AD409" i="3"/>
  <c r="AC409" i="3"/>
  <c r="AB409" i="3"/>
  <c r="AA409" i="3"/>
  <c r="Z409" i="3"/>
  <c r="Y409" i="3"/>
  <c r="X409" i="3"/>
  <c r="W409" i="3"/>
  <c r="V409" i="3"/>
  <c r="U409" i="3"/>
  <c r="T409" i="3"/>
  <c r="S409" i="3"/>
  <c r="R409" i="3"/>
  <c r="Q409" i="3"/>
  <c r="P409" i="3"/>
  <c r="AO408" i="3"/>
  <c r="AO518" i="4" s="1"/>
  <c r="AN408" i="3"/>
  <c r="AN518" i="4" s="1"/>
  <c r="AM408" i="3"/>
  <c r="AM518" i="4" s="1"/>
  <c r="AL408" i="3"/>
  <c r="AL518" i="4" s="1"/>
  <c r="AK408" i="3"/>
  <c r="AK518" i="4" s="1"/>
  <c r="AJ408" i="3"/>
  <c r="AJ518" i="4" s="1"/>
  <c r="AI408" i="3"/>
  <c r="AI518" i="4" s="1"/>
  <c r="AH408" i="3"/>
  <c r="AH518" i="4" s="1"/>
  <c r="AG408" i="3"/>
  <c r="AG518" i="4" s="1"/>
  <c r="AF408" i="3"/>
  <c r="AF518" i="4" s="1"/>
  <c r="AE408" i="3"/>
  <c r="AE518" i="4" s="1"/>
  <c r="AD408" i="3"/>
  <c r="AD518" i="4" s="1"/>
  <c r="AC408" i="3"/>
  <c r="AC518" i="4" s="1"/>
  <c r="AB408" i="3"/>
  <c r="AB518" i="4" s="1"/>
  <c r="AA408" i="3"/>
  <c r="AA518" i="4" s="1"/>
  <c r="Z408" i="3"/>
  <c r="Z518" i="4" s="1"/>
  <c r="Y408" i="3"/>
  <c r="Y518" i="4" s="1"/>
  <c r="X408" i="3"/>
  <c r="X518" i="4" s="1"/>
  <c r="W408" i="3"/>
  <c r="W518" i="4" s="1"/>
  <c r="V408" i="3"/>
  <c r="V518" i="4" s="1"/>
  <c r="U408" i="3"/>
  <c r="U518" i="4" s="1"/>
  <c r="T408" i="3"/>
  <c r="T518" i="4" s="1"/>
  <c r="S408" i="3"/>
  <c r="S518" i="4" s="1"/>
  <c r="R408" i="3"/>
  <c r="R518" i="4" s="1"/>
  <c r="Q408" i="3"/>
  <c r="Q518" i="4" s="1"/>
  <c r="P408" i="3"/>
  <c r="P518" i="4" s="1"/>
  <c r="AO407" i="3"/>
  <c r="AO517" i="4" s="1"/>
  <c r="AN407" i="3"/>
  <c r="AN517" i="4" s="1"/>
  <c r="AM407" i="3"/>
  <c r="AM517" i="4" s="1"/>
  <c r="AL407" i="3"/>
  <c r="AL517" i="4" s="1"/>
  <c r="AK407" i="3"/>
  <c r="AK517" i="4" s="1"/>
  <c r="AJ407" i="3"/>
  <c r="AJ517" i="4" s="1"/>
  <c r="AI407" i="3"/>
  <c r="AI517" i="4" s="1"/>
  <c r="AH407" i="3"/>
  <c r="AH517" i="4" s="1"/>
  <c r="AG407" i="3"/>
  <c r="AG517" i="4" s="1"/>
  <c r="AF407" i="3"/>
  <c r="AF517" i="4" s="1"/>
  <c r="AE407" i="3"/>
  <c r="AE517" i="4" s="1"/>
  <c r="AD407" i="3"/>
  <c r="AD517" i="4" s="1"/>
  <c r="AC407" i="3"/>
  <c r="AC517" i="4" s="1"/>
  <c r="AB407" i="3"/>
  <c r="AB517" i="4" s="1"/>
  <c r="AA407" i="3"/>
  <c r="AA517" i="4" s="1"/>
  <c r="Z407" i="3"/>
  <c r="Z517" i="4" s="1"/>
  <c r="Y407" i="3"/>
  <c r="Y517" i="4" s="1"/>
  <c r="X407" i="3"/>
  <c r="X517" i="4" s="1"/>
  <c r="W407" i="3"/>
  <c r="W517" i="4" s="1"/>
  <c r="V407" i="3"/>
  <c r="V517" i="4" s="1"/>
  <c r="U407" i="3"/>
  <c r="U517" i="4" s="1"/>
  <c r="T407" i="3"/>
  <c r="T517" i="4" s="1"/>
  <c r="S407" i="3"/>
  <c r="S517" i="4" s="1"/>
  <c r="R407" i="3"/>
  <c r="R517" i="4" s="1"/>
  <c r="Q407" i="3"/>
  <c r="Q517" i="4" s="1"/>
  <c r="P407" i="3"/>
  <c r="P517" i="4" s="1"/>
  <c r="AO405" i="3"/>
  <c r="AN405" i="3"/>
  <c r="AM405" i="3"/>
  <c r="AL405" i="3"/>
  <c r="AK405" i="3"/>
  <c r="AJ405" i="3"/>
  <c r="AI405" i="3"/>
  <c r="AH405" i="3"/>
  <c r="AG405" i="3"/>
  <c r="AF405" i="3"/>
  <c r="X405" i="3"/>
  <c r="W405" i="3"/>
  <c r="V405" i="3"/>
  <c r="U405" i="3"/>
  <c r="T405" i="3"/>
  <c r="R405" i="3"/>
  <c r="Q405" i="3"/>
  <c r="P405" i="3"/>
  <c r="O405" i="3"/>
  <c r="N405" i="3"/>
  <c r="M405" i="3"/>
  <c r="L405" i="3"/>
  <c r="AO404" i="3"/>
  <c r="AO487" i="4" s="1"/>
  <c r="AN404" i="3"/>
  <c r="AN487" i="4" s="1"/>
  <c r="AM404" i="3"/>
  <c r="AM487" i="4" s="1"/>
  <c r="AL404" i="3"/>
  <c r="AL487" i="4" s="1"/>
  <c r="AK404" i="3"/>
  <c r="AK487" i="4" s="1"/>
  <c r="AJ404" i="3"/>
  <c r="AJ487" i="4" s="1"/>
  <c r="AI404" i="3"/>
  <c r="AI487" i="4" s="1"/>
  <c r="AH404" i="3"/>
  <c r="AH487" i="4" s="1"/>
  <c r="AG404" i="3"/>
  <c r="AG487" i="4" s="1"/>
  <c r="AF404" i="3"/>
  <c r="AF487" i="4" s="1"/>
  <c r="AE404" i="3"/>
  <c r="AE487" i="4" s="1"/>
  <c r="AD404" i="3"/>
  <c r="AD487" i="4" s="1"/>
  <c r="AC404" i="3"/>
  <c r="AC487" i="4" s="1"/>
  <c r="AB404" i="3"/>
  <c r="AB487" i="4" s="1"/>
  <c r="AA404" i="3"/>
  <c r="AA487" i="4" s="1"/>
  <c r="Z404" i="3"/>
  <c r="Z487" i="4" s="1"/>
  <c r="Y404" i="3"/>
  <c r="Y487" i="4" s="1"/>
  <c r="X404" i="3"/>
  <c r="X487" i="4" s="1"/>
  <c r="W404" i="3"/>
  <c r="W487" i="4" s="1"/>
  <c r="V404" i="3"/>
  <c r="V487" i="4" s="1"/>
  <c r="U404" i="3"/>
  <c r="U487" i="4" s="1"/>
  <c r="T404" i="3"/>
  <c r="T487" i="4" s="1"/>
  <c r="S404" i="3"/>
  <c r="S487" i="4" s="1"/>
  <c r="R404" i="3"/>
  <c r="R487" i="4" s="1"/>
  <c r="Q404" i="3"/>
  <c r="Q487" i="4" s="1"/>
  <c r="P404" i="3"/>
  <c r="P487" i="4" s="1"/>
  <c r="O404" i="3"/>
  <c r="O487" i="4" s="1"/>
  <c r="N404" i="3"/>
  <c r="N487" i="4" s="1"/>
  <c r="M404" i="3"/>
  <c r="M487" i="4" s="1"/>
  <c r="L404" i="3"/>
  <c r="L487" i="4" s="1"/>
  <c r="K404" i="3"/>
  <c r="K487" i="4" s="1"/>
  <c r="AO403" i="3"/>
  <c r="AN403" i="3"/>
  <c r="AM403" i="3"/>
  <c r="AL403" i="3"/>
  <c r="AK403" i="3"/>
  <c r="AJ403" i="3"/>
  <c r="AI403" i="3"/>
  <c r="AH403" i="3"/>
  <c r="AG403" i="3"/>
  <c r="AF403" i="3"/>
  <c r="AE403" i="3"/>
  <c r="AD403" i="3"/>
  <c r="AC403" i="3"/>
  <c r="AB403" i="3"/>
  <c r="AA403" i="3"/>
  <c r="Z403" i="3"/>
  <c r="Y403" i="3"/>
  <c r="X403" i="3"/>
  <c r="W403" i="3"/>
  <c r="V403" i="3"/>
  <c r="U403" i="3"/>
  <c r="T403" i="3"/>
  <c r="S403" i="3"/>
  <c r="R403" i="3"/>
  <c r="Q403" i="3"/>
  <c r="P403" i="3"/>
  <c r="O403" i="3"/>
  <c r="N403" i="3"/>
  <c r="M403" i="3"/>
  <c r="L403" i="3"/>
  <c r="K403" i="3"/>
  <c r="AO402" i="3"/>
  <c r="AO486" i="4" s="1"/>
  <c r="AN402" i="3"/>
  <c r="AN486" i="4" s="1"/>
  <c r="AM402" i="3"/>
  <c r="AM486" i="4" s="1"/>
  <c r="AL402" i="3"/>
  <c r="AL486" i="4" s="1"/>
  <c r="AK402" i="3"/>
  <c r="AK486" i="4" s="1"/>
  <c r="AJ402" i="3"/>
  <c r="AJ486" i="4" s="1"/>
  <c r="AI402" i="3"/>
  <c r="AI486" i="4" s="1"/>
  <c r="AH402" i="3"/>
  <c r="AH486" i="4" s="1"/>
  <c r="AG402" i="3"/>
  <c r="AG486" i="4" s="1"/>
  <c r="AF402" i="3"/>
  <c r="AF486" i="4" s="1"/>
  <c r="AE402" i="3"/>
  <c r="AE486" i="4" s="1"/>
  <c r="AD402" i="3"/>
  <c r="AD486" i="4" s="1"/>
  <c r="AC402" i="3"/>
  <c r="AC486" i="4" s="1"/>
  <c r="AB402" i="3"/>
  <c r="AB486" i="4" s="1"/>
  <c r="AA402" i="3"/>
  <c r="AA486" i="4" s="1"/>
  <c r="Z402" i="3"/>
  <c r="Z486" i="4" s="1"/>
  <c r="Y402" i="3"/>
  <c r="Y486" i="4" s="1"/>
  <c r="X402" i="3"/>
  <c r="X486" i="4" s="1"/>
  <c r="W402" i="3"/>
  <c r="W486" i="4" s="1"/>
  <c r="V402" i="3"/>
  <c r="V486" i="4" s="1"/>
  <c r="U402" i="3"/>
  <c r="U486" i="4" s="1"/>
  <c r="T402" i="3"/>
  <c r="T486" i="4" s="1"/>
  <c r="S402" i="3"/>
  <c r="S486" i="4" s="1"/>
  <c r="R402" i="3"/>
  <c r="R486" i="4" s="1"/>
  <c r="Q402" i="3"/>
  <c r="Q486" i="4" s="1"/>
  <c r="P402" i="3"/>
  <c r="P486" i="4" s="1"/>
  <c r="O402" i="3"/>
  <c r="O486" i="4" s="1"/>
  <c r="N402" i="3"/>
  <c r="N486" i="4" s="1"/>
  <c r="M402" i="3"/>
  <c r="M486" i="4" s="1"/>
  <c r="L402" i="3"/>
  <c r="L486" i="4" s="1"/>
  <c r="K402" i="3"/>
  <c r="K486" i="4" s="1"/>
  <c r="AO401" i="3"/>
  <c r="AO485" i="4" s="1"/>
  <c r="AN401" i="3"/>
  <c r="AN485" i="4" s="1"/>
  <c r="AM401" i="3"/>
  <c r="AM485" i="4" s="1"/>
  <c r="AL401" i="3"/>
  <c r="AL485" i="4" s="1"/>
  <c r="AK401" i="3"/>
  <c r="AK485" i="4" s="1"/>
  <c r="AJ401" i="3"/>
  <c r="AJ485" i="4" s="1"/>
  <c r="AI401" i="3"/>
  <c r="AI485" i="4" s="1"/>
  <c r="AH401" i="3"/>
  <c r="AH485" i="4" s="1"/>
  <c r="AG401" i="3"/>
  <c r="AG485" i="4" s="1"/>
  <c r="AF401" i="3"/>
  <c r="AF485" i="4" s="1"/>
  <c r="AE401" i="3"/>
  <c r="AE485" i="4" s="1"/>
  <c r="AD401" i="3"/>
  <c r="AD485" i="4" s="1"/>
  <c r="AC401" i="3"/>
  <c r="AC485" i="4" s="1"/>
  <c r="AB401" i="3"/>
  <c r="AB485" i="4" s="1"/>
  <c r="AA401" i="3"/>
  <c r="AA485" i="4" s="1"/>
  <c r="Z401" i="3"/>
  <c r="Z485" i="4" s="1"/>
  <c r="Y401" i="3"/>
  <c r="Y485" i="4" s="1"/>
  <c r="X401" i="3"/>
  <c r="X485" i="4" s="1"/>
  <c r="W401" i="3"/>
  <c r="W485" i="4" s="1"/>
  <c r="V401" i="3"/>
  <c r="V485" i="4" s="1"/>
  <c r="U401" i="3"/>
  <c r="U485" i="4" s="1"/>
  <c r="T401" i="3"/>
  <c r="T485" i="4" s="1"/>
  <c r="S401" i="3"/>
  <c r="S485" i="4" s="1"/>
  <c r="R401" i="3"/>
  <c r="R485" i="4" s="1"/>
  <c r="Q401" i="3"/>
  <c r="Q485" i="4" s="1"/>
  <c r="P401" i="3"/>
  <c r="P485" i="4" s="1"/>
  <c r="O401" i="3"/>
  <c r="O485" i="4" s="1"/>
  <c r="N401" i="3"/>
  <c r="N485" i="4" s="1"/>
  <c r="M401" i="3"/>
  <c r="M485" i="4" s="1"/>
  <c r="L401" i="3"/>
  <c r="L485" i="4" s="1"/>
  <c r="K401" i="3"/>
  <c r="K485" i="4" s="1"/>
  <c r="J404" i="3"/>
  <c r="J487" i="4" s="1"/>
  <c r="J403" i="3"/>
  <c r="J402" i="3"/>
  <c r="J486" i="4" s="1"/>
  <c r="J401" i="3"/>
  <c r="J485" i="4" s="1"/>
  <c r="H368" i="3"/>
  <c r="H423" i="4" s="1"/>
  <c r="H433" i="4" s="1"/>
  <c r="H367" i="3"/>
  <c r="H366" i="3"/>
  <c r="H422" i="4" s="1"/>
  <c r="H432" i="4" s="1"/>
  <c r="H365" i="3"/>
  <c r="H421" i="4" s="1"/>
  <c r="H431" i="4" s="1"/>
  <c r="W369" i="3"/>
  <c r="V369" i="3"/>
  <c r="U369" i="3"/>
  <c r="T369" i="3"/>
  <c r="S369" i="3"/>
  <c r="R369" i="3"/>
  <c r="Q369" i="3"/>
  <c r="P369" i="3"/>
  <c r="O369" i="3"/>
  <c r="N369" i="3"/>
  <c r="M369" i="3"/>
  <c r="L369" i="3"/>
  <c r="K369" i="3"/>
  <c r="J369" i="3"/>
  <c r="I369" i="3"/>
  <c r="W368" i="3"/>
  <c r="W423" i="4" s="1"/>
  <c r="W433" i="4" s="1"/>
  <c r="V368" i="3"/>
  <c r="V423" i="4" s="1"/>
  <c r="V433" i="4" s="1"/>
  <c r="U368" i="3"/>
  <c r="U423" i="4" s="1"/>
  <c r="U433" i="4" s="1"/>
  <c r="T368" i="3"/>
  <c r="T423" i="4" s="1"/>
  <c r="T433" i="4" s="1"/>
  <c r="S368" i="3"/>
  <c r="S423" i="4" s="1"/>
  <c r="S433" i="4" s="1"/>
  <c r="R368" i="3"/>
  <c r="R423" i="4" s="1"/>
  <c r="R433" i="4" s="1"/>
  <c r="Q368" i="3"/>
  <c r="Q423" i="4" s="1"/>
  <c r="Q433" i="4" s="1"/>
  <c r="P368" i="3"/>
  <c r="P423" i="4" s="1"/>
  <c r="P433" i="4" s="1"/>
  <c r="O368" i="3"/>
  <c r="O423" i="4" s="1"/>
  <c r="O433" i="4" s="1"/>
  <c r="N368" i="3"/>
  <c r="N423" i="4" s="1"/>
  <c r="N433" i="4" s="1"/>
  <c r="M368" i="3"/>
  <c r="M423" i="4" s="1"/>
  <c r="M433" i="4" s="1"/>
  <c r="L368" i="3"/>
  <c r="L423" i="4" s="1"/>
  <c r="L433" i="4" s="1"/>
  <c r="K368" i="3"/>
  <c r="K423" i="4" s="1"/>
  <c r="K433" i="4" s="1"/>
  <c r="J368" i="3"/>
  <c r="J423" i="4" s="1"/>
  <c r="J433" i="4" s="1"/>
  <c r="I368" i="3"/>
  <c r="I423" i="4" s="1"/>
  <c r="I433" i="4" s="1"/>
  <c r="W367" i="3"/>
  <c r="V367" i="3"/>
  <c r="U367" i="3"/>
  <c r="T367" i="3"/>
  <c r="S367" i="3"/>
  <c r="R367" i="3"/>
  <c r="Q367" i="3"/>
  <c r="P367" i="3"/>
  <c r="O367" i="3"/>
  <c r="N367" i="3"/>
  <c r="M367" i="3"/>
  <c r="L367" i="3"/>
  <c r="K367" i="3"/>
  <c r="J367" i="3"/>
  <c r="I367" i="3"/>
  <c r="W366" i="3"/>
  <c r="W422" i="4" s="1"/>
  <c r="W432" i="4" s="1"/>
  <c r="V366" i="3"/>
  <c r="V422" i="4" s="1"/>
  <c r="V432" i="4" s="1"/>
  <c r="U366" i="3"/>
  <c r="U422" i="4" s="1"/>
  <c r="U432" i="4" s="1"/>
  <c r="T366" i="3"/>
  <c r="T422" i="4" s="1"/>
  <c r="T432" i="4" s="1"/>
  <c r="S366" i="3"/>
  <c r="S422" i="4" s="1"/>
  <c r="S432" i="4" s="1"/>
  <c r="R366" i="3"/>
  <c r="R422" i="4" s="1"/>
  <c r="R432" i="4" s="1"/>
  <c r="Q366" i="3"/>
  <c r="Q422" i="4" s="1"/>
  <c r="Q432" i="4" s="1"/>
  <c r="P366" i="3"/>
  <c r="P422" i="4" s="1"/>
  <c r="P432" i="4" s="1"/>
  <c r="O366" i="3"/>
  <c r="O422" i="4" s="1"/>
  <c r="O432" i="4" s="1"/>
  <c r="N366" i="3"/>
  <c r="N422" i="4" s="1"/>
  <c r="N432" i="4" s="1"/>
  <c r="M366" i="3"/>
  <c r="M422" i="4" s="1"/>
  <c r="M432" i="4" s="1"/>
  <c r="L366" i="3"/>
  <c r="L422" i="4" s="1"/>
  <c r="L432" i="4" s="1"/>
  <c r="K366" i="3"/>
  <c r="K422" i="4" s="1"/>
  <c r="K432" i="4" s="1"/>
  <c r="J366" i="3"/>
  <c r="J422" i="4" s="1"/>
  <c r="J432" i="4" s="1"/>
  <c r="I366" i="3"/>
  <c r="I422" i="4" s="1"/>
  <c r="I432" i="4" s="1"/>
  <c r="W365" i="3"/>
  <c r="W421" i="4" s="1"/>
  <c r="W431" i="4" s="1"/>
  <c r="V365" i="3"/>
  <c r="V421" i="4" s="1"/>
  <c r="V431" i="4" s="1"/>
  <c r="U365" i="3"/>
  <c r="U421" i="4" s="1"/>
  <c r="U431" i="4" s="1"/>
  <c r="T365" i="3"/>
  <c r="T421" i="4" s="1"/>
  <c r="T431" i="4" s="1"/>
  <c r="S365" i="3"/>
  <c r="S421" i="4" s="1"/>
  <c r="S431" i="4" s="1"/>
  <c r="R365" i="3"/>
  <c r="R421" i="4" s="1"/>
  <c r="R431" i="4" s="1"/>
  <c r="Q365" i="3"/>
  <c r="Q421" i="4" s="1"/>
  <c r="Q431" i="4" s="1"/>
  <c r="P365" i="3"/>
  <c r="P421" i="4" s="1"/>
  <c r="P431" i="4" s="1"/>
  <c r="O365" i="3"/>
  <c r="O421" i="4" s="1"/>
  <c r="O431" i="4" s="1"/>
  <c r="N365" i="3"/>
  <c r="N421" i="4" s="1"/>
  <c r="N431" i="4" s="1"/>
  <c r="M365" i="3"/>
  <c r="M421" i="4" s="1"/>
  <c r="M431" i="4" s="1"/>
  <c r="L365" i="3"/>
  <c r="L421" i="4" s="1"/>
  <c r="L431" i="4" s="1"/>
  <c r="K365" i="3"/>
  <c r="K421" i="4" s="1"/>
  <c r="K431" i="4" s="1"/>
  <c r="J365" i="3"/>
  <c r="J421" i="4" s="1"/>
  <c r="J431" i="4" s="1"/>
  <c r="I365" i="3"/>
  <c r="I421" i="4" s="1"/>
  <c r="I431" i="4" s="1"/>
  <c r="X369" i="3"/>
  <c r="X368" i="3"/>
  <c r="X423" i="4" s="1"/>
  <c r="X433" i="4" s="1"/>
  <c r="X367" i="3"/>
  <c r="X366" i="3"/>
  <c r="X422" i="4" s="1"/>
  <c r="X432" i="4" s="1"/>
  <c r="X365" i="3"/>
  <c r="X421" i="4" s="1"/>
  <c r="X431" i="4" s="1"/>
  <c r="AO375" i="3"/>
  <c r="AN375" i="3"/>
  <c r="AM375" i="3"/>
  <c r="AL375" i="3"/>
  <c r="AK375" i="3"/>
  <c r="AJ375" i="3"/>
  <c r="AI375" i="3"/>
  <c r="AH375" i="3"/>
  <c r="AG375" i="3"/>
  <c r="AF375" i="3"/>
  <c r="AE375" i="3"/>
  <c r="AD375" i="3"/>
  <c r="AC375" i="3"/>
  <c r="AB375" i="3"/>
  <c r="AA375" i="3"/>
  <c r="AO374" i="3"/>
  <c r="AO427" i="4" s="1"/>
  <c r="AN374" i="3"/>
  <c r="AN427" i="4" s="1"/>
  <c r="AM374" i="3"/>
  <c r="AM427" i="4" s="1"/>
  <c r="AL374" i="3"/>
  <c r="AL427" i="4" s="1"/>
  <c r="AK374" i="3"/>
  <c r="AK427" i="4" s="1"/>
  <c r="AJ374" i="3"/>
  <c r="AJ427" i="4" s="1"/>
  <c r="AI374" i="3"/>
  <c r="AI427" i="4" s="1"/>
  <c r="AH374" i="3"/>
  <c r="AH427" i="4" s="1"/>
  <c r="AG374" i="3"/>
  <c r="AG427" i="4" s="1"/>
  <c r="AF374" i="3"/>
  <c r="AF427" i="4" s="1"/>
  <c r="AE374" i="3"/>
  <c r="AE427" i="4" s="1"/>
  <c r="AD374" i="3"/>
  <c r="AD427" i="4" s="1"/>
  <c r="AC374" i="3"/>
  <c r="AC427" i="4" s="1"/>
  <c r="AB374" i="3"/>
  <c r="AB427" i="4" s="1"/>
  <c r="AA374" i="3"/>
  <c r="AA427" i="4" s="1"/>
  <c r="Z374" i="3"/>
  <c r="Z427" i="4" s="1"/>
  <c r="AO373" i="3"/>
  <c r="AN373" i="3"/>
  <c r="AM373" i="3"/>
  <c r="AL373" i="3"/>
  <c r="AK373" i="3"/>
  <c r="AJ373" i="3"/>
  <c r="AI373" i="3"/>
  <c r="AH373" i="3"/>
  <c r="AG373" i="3"/>
  <c r="AF373" i="3"/>
  <c r="AE373" i="3"/>
  <c r="AD373" i="3"/>
  <c r="AC373" i="3"/>
  <c r="AB373" i="3"/>
  <c r="AA373" i="3"/>
  <c r="Z373" i="3"/>
  <c r="AO372" i="3"/>
  <c r="AO426" i="4" s="1"/>
  <c r="AN372" i="3"/>
  <c r="AN426" i="4" s="1"/>
  <c r="AM372" i="3"/>
  <c r="AM426" i="4" s="1"/>
  <c r="AL372" i="3"/>
  <c r="AL426" i="4" s="1"/>
  <c r="AK372" i="3"/>
  <c r="AK426" i="4" s="1"/>
  <c r="AJ372" i="3"/>
  <c r="AJ426" i="4" s="1"/>
  <c r="AI372" i="3"/>
  <c r="AI426" i="4" s="1"/>
  <c r="AH372" i="3"/>
  <c r="AH426" i="4" s="1"/>
  <c r="AG372" i="3"/>
  <c r="AG426" i="4" s="1"/>
  <c r="AF372" i="3"/>
  <c r="AF426" i="4" s="1"/>
  <c r="AE372" i="3"/>
  <c r="AE426" i="4" s="1"/>
  <c r="AD372" i="3"/>
  <c r="AD426" i="4" s="1"/>
  <c r="AC372" i="3"/>
  <c r="AC426" i="4" s="1"/>
  <c r="AB372" i="3"/>
  <c r="AA372" i="3"/>
  <c r="AA426" i="4" s="1"/>
  <c r="Z372" i="3"/>
  <c r="Z426" i="4" s="1"/>
  <c r="AO371" i="3"/>
  <c r="AO425" i="4" s="1"/>
  <c r="AN371" i="3"/>
  <c r="AN425" i="4" s="1"/>
  <c r="AM371" i="3"/>
  <c r="AM425" i="4" s="1"/>
  <c r="AL371" i="3"/>
  <c r="AL425" i="4" s="1"/>
  <c r="AK371" i="3"/>
  <c r="AK425" i="4" s="1"/>
  <c r="AJ371" i="3"/>
  <c r="AJ425" i="4" s="1"/>
  <c r="AI371" i="3"/>
  <c r="AI425" i="4" s="1"/>
  <c r="AH371" i="3"/>
  <c r="AH425" i="4" s="1"/>
  <c r="AG371" i="3"/>
  <c r="AG425" i="4" s="1"/>
  <c r="AF371" i="3"/>
  <c r="AF425" i="4" s="1"/>
  <c r="AE371" i="3"/>
  <c r="AE425" i="4" s="1"/>
  <c r="AD371" i="3"/>
  <c r="AD425" i="4" s="1"/>
  <c r="AC371" i="3"/>
  <c r="AC425" i="4" s="1"/>
  <c r="AB371" i="3"/>
  <c r="AB425" i="4" s="1"/>
  <c r="AA371" i="3"/>
  <c r="AA425" i="4" s="1"/>
  <c r="Z371" i="3"/>
  <c r="Z425" i="4" s="1"/>
  <c r="AO370" i="3"/>
  <c r="AN370" i="3"/>
  <c r="AM370" i="3"/>
  <c r="AL370" i="3"/>
  <c r="AK370" i="3"/>
  <c r="AJ370" i="3"/>
  <c r="AI370" i="3"/>
  <c r="AH370" i="3"/>
  <c r="AG370" i="3"/>
  <c r="AF370" i="3"/>
  <c r="AE370" i="3"/>
  <c r="AD370" i="3"/>
  <c r="AC370" i="3"/>
  <c r="AO369" i="3"/>
  <c r="AN369" i="3"/>
  <c r="AM369" i="3"/>
  <c r="AL369" i="3"/>
  <c r="AK369" i="3"/>
  <c r="AJ369" i="3"/>
  <c r="AI369" i="3"/>
  <c r="AH369" i="3"/>
  <c r="AG369" i="3"/>
  <c r="AF369" i="3"/>
  <c r="AE369" i="3"/>
  <c r="AD369" i="3"/>
  <c r="AC369" i="3"/>
  <c r="AB369" i="3"/>
  <c r="AA369" i="3"/>
  <c r="Z369" i="3"/>
  <c r="AO368" i="3"/>
  <c r="AO423" i="4" s="1"/>
  <c r="AN368" i="3"/>
  <c r="AN423" i="4" s="1"/>
  <c r="AM368" i="3"/>
  <c r="AM423" i="4" s="1"/>
  <c r="AL368" i="3"/>
  <c r="AL423" i="4" s="1"/>
  <c r="AK368" i="3"/>
  <c r="AK423" i="4" s="1"/>
  <c r="AJ368" i="3"/>
  <c r="AJ423" i="4" s="1"/>
  <c r="AI368" i="3"/>
  <c r="AI423" i="4" s="1"/>
  <c r="AH368" i="3"/>
  <c r="AH423" i="4" s="1"/>
  <c r="AG368" i="3"/>
  <c r="AG423" i="4" s="1"/>
  <c r="AF368" i="3"/>
  <c r="AF423" i="4" s="1"/>
  <c r="AE368" i="3"/>
  <c r="AE423" i="4" s="1"/>
  <c r="AD368" i="3"/>
  <c r="AD423" i="4" s="1"/>
  <c r="AC368" i="3"/>
  <c r="AC423" i="4" s="1"/>
  <c r="AB368" i="3"/>
  <c r="AB423" i="4" s="1"/>
  <c r="AA368" i="3"/>
  <c r="AA423" i="4" s="1"/>
  <c r="Z368" i="3"/>
  <c r="Z423" i="4" s="1"/>
  <c r="AO367" i="3"/>
  <c r="AN367" i="3"/>
  <c r="AM367" i="3"/>
  <c r="AL367" i="3"/>
  <c r="AK367" i="3"/>
  <c r="AJ367" i="3"/>
  <c r="AI367" i="3"/>
  <c r="AH367" i="3"/>
  <c r="AG367" i="3"/>
  <c r="AF367" i="3"/>
  <c r="AE367" i="3"/>
  <c r="AD367" i="3"/>
  <c r="AC367" i="3"/>
  <c r="AB367" i="3"/>
  <c r="AA367" i="3"/>
  <c r="Z367" i="3"/>
  <c r="AO366" i="3"/>
  <c r="AO422" i="4" s="1"/>
  <c r="AN366" i="3"/>
  <c r="AN422" i="4" s="1"/>
  <c r="AM366" i="3"/>
  <c r="AM422" i="4" s="1"/>
  <c r="AL366" i="3"/>
  <c r="AL422" i="4" s="1"/>
  <c r="AK366" i="3"/>
  <c r="AK422" i="4" s="1"/>
  <c r="AJ366" i="3"/>
  <c r="AJ422" i="4" s="1"/>
  <c r="AI366" i="3"/>
  <c r="AI422" i="4" s="1"/>
  <c r="AH366" i="3"/>
  <c r="AH422" i="4" s="1"/>
  <c r="AG366" i="3"/>
  <c r="AG422" i="4" s="1"/>
  <c r="AF366" i="3"/>
  <c r="AF422" i="4" s="1"/>
  <c r="AE366" i="3"/>
  <c r="AE422" i="4" s="1"/>
  <c r="AD366" i="3"/>
  <c r="AD422" i="4" s="1"/>
  <c r="AC366" i="3"/>
  <c r="AC422" i="4" s="1"/>
  <c r="AB366" i="3"/>
  <c r="AB422" i="4" s="1"/>
  <c r="AA366" i="3"/>
  <c r="AA422" i="4" s="1"/>
  <c r="Z366" i="3"/>
  <c r="Z422" i="4" s="1"/>
  <c r="AO365" i="3"/>
  <c r="AO421" i="4" s="1"/>
  <c r="AN365" i="3"/>
  <c r="AN421" i="4" s="1"/>
  <c r="AM365" i="3"/>
  <c r="AM421" i="4" s="1"/>
  <c r="AL365" i="3"/>
  <c r="AL421" i="4" s="1"/>
  <c r="AK365" i="3"/>
  <c r="AK421" i="4" s="1"/>
  <c r="AJ365" i="3"/>
  <c r="AJ421" i="4" s="1"/>
  <c r="AI365" i="3"/>
  <c r="AI421" i="4" s="1"/>
  <c r="AH365" i="3"/>
  <c r="AH421" i="4" s="1"/>
  <c r="AG365" i="3"/>
  <c r="AG421" i="4" s="1"/>
  <c r="AF365" i="3"/>
  <c r="AF421" i="4" s="1"/>
  <c r="AE365" i="3"/>
  <c r="AE421" i="4" s="1"/>
  <c r="AD365" i="3"/>
  <c r="AD421" i="4" s="1"/>
  <c r="AC365" i="3"/>
  <c r="AC421" i="4" s="1"/>
  <c r="AB365" i="3"/>
  <c r="AB421" i="4" s="1"/>
  <c r="AA365" i="3"/>
  <c r="AA421" i="4" s="1"/>
  <c r="Z365" i="3"/>
  <c r="Z421" i="4" s="1"/>
  <c r="AO364" i="3"/>
  <c r="AN364" i="3"/>
  <c r="AM364" i="3"/>
  <c r="AL364" i="3"/>
  <c r="AK364" i="3"/>
  <c r="AJ364" i="3"/>
  <c r="AI364" i="3"/>
  <c r="AH364" i="3"/>
  <c r="AG364" i="3"/>
  <c r="AF364" i="3"/>
  <c r="AE364" i="3"/>
  <c r="AD364" i="3"/>
  <c r="AC364" i="3"/>
  <c r="AB364" i="3"/>
  <c r="AA364" i="3"/>
  <c r="Z364" i="3"/>
  <c r="Y374" i="3"/>
  <c r="Y427" i="4" s="1"/>
  <c r="Y373" i="3"/>
  <c r="Y372" i="3"/>
  <c r="Y426" i="4" s="1"/>
  <c r="Y371" i="3"/>
  <c r="Y425" i="4" s="1"/>
  <c r="Y369" i="3"/>
  <c r="Y368" i="3"/>
  <c r="Y423" i="4" s="1"/>
  <c r="Y367" i="3"/>
  <c r="Y366" i="3"/>
  <c r="Y422" i="4" s="1"/>
  <c r="Y365" i="3"/>
  <c r="Y421" i="4" s="1"/>
  <c r="AO351" i="3"/>
  <c r="AN351" i="3"/>
  <c r="AM351" i="3"/>
  <c r="AL351" i="3"/>
  <c r="AK351" i="3"/>
  <c r="AJ351" i="3"/>
  <c r="AI351" i="3"/>
  <c r="AH351" i="3"/>
  <c r="AG351" i="3"/>
  <c r="AF351" i="3"/>
  <c r="AE351" i="3"/>
  <c r="AD351" i="3"/>
  <c r="AC351" i="3"/>
  <c r="AB351" i="3"/>
  <c r="AA351" i="3"/>
  <c r="Z351" i="3"/>
  <c r="AO350" i="3"/>
  <c r="AN350" i="3"/>
  <c r="AM350" i="3"/>
  <c r="AL350" i="3"/>
  <c r="AK350" i="3"/>
  <c r="AJ350" i="3"/>
  <c r="AI350" i="3"/>
  <c r="AH350" i="3"/>
  <c r="AG350" i="3"/>
  <c r="AF350" i="3"/>
  <c r="AE350" i="3"/>
  <c r="AD350" i="3"/>
  <c r="AC350" i="3"/>
  <c r="AB350" i="3"/>
  <c r="AA350" i="3"/>
  <c r="Z350" i="3"/>
  <c r="AO349" i="3"/>
  <c r="AN349" i="3"/>
  <c r="AM349" i="3"/>
  <c r="AL349" i="3"/>
  <c r="AK349" i="3"/>
  <c r="AJ349" i="3"/>
  <c r="AI349" i="3"/>
  <c r="AH349" i="3"/>
  <c r="AG349" i="3"/>
  <c r="AF349" i="3"/>
  <c r="AE349" i="3"/>
  <c r="AD349" i="3"/>
  <c r="AC349" i="3"/>
  <c r="AB349" i="3"/>
  <c r="AA349" i="3"/>
  <c r="Z349" i="3"/>
  <c r="AO348" i="3"/>
  <c r="AN348" i="3"/>
  <c r="AM348" i="3"/>
  <c r="AL348" i="3"/>
  <c r="AK348" i="3"/>
  <c r="AJ348" i="3"/>
  <c r="AI348" i="3"/>
  <c r="AH348" i="3"/>
  <c r="AG348" i="3"/>
  <c r="AF348" i="3"/>
  <c r="AE348" i="3"/>
  <c r="AD348" i="3"/>
  <c r="AC348" i="3"/>
  <c r="AB348" i="3"/>
  <c r="AA348" i="3"/>
  <c r="Z348" i="3"/>
  <c r="AO347" i="3"/>
  <c r="AN347" i="3"/>
  <c r="AM347" i="3"/>
  <c r="AL347" i="3"/>
  <c r="AK347" i="3"/>
  <c r="AJ347" i="3"/>
  <c r="AI347" i="3"/>
  <c r="AH347" i="3"/>
  <c r="AG347" i="3"/>
  <c r="AF347" i="3"/>
  <c r="AE347" i="3"/>
  <c r="AD347" i="3"/>
  <c r="AC347" i="3"/>
  <c r="AB347" i="3"/>
  <c r="AA347" i="3"/>
  <c r="Z347" i="3"/>
  <c r="AO346" i="3"/>
  <c r="AN346" i="3"/>
  <c r="AM346" i="3"/>
  <c r="AL346" i="3"/>
  <c r="AK346" i="3"/>
  <c r="AJ346" i="3"/>
  <c r="AI346" i="3"/>
  <c r="AH346" i="3"/>
  <c r="AG346" i="3"/>
  <c r="AF346" i="3"/>
  <c r="AE346" i="3"/>
  <c r="AD346" i="3"/>
  <c r="AC346" i="3"/>
  <c r="AB346" i="3"/>
  <c r="AA346" i="3"/>
  <c r="Z346" i="3"/>
  <c r="AO345" i="3"/>
  <c r="AN345" i="3"/>
  <c r="AM345" i="3"/>
  <c r="AL345" i="3"/>
  <c r="AK345" i="3"/>
  <c r="AJ345" i="3"/>
  <c r="AI345" i="3"/>
  <c r="AH345" i="3"/>
  <c r="AG345" i="3"/>
  <c r="AF345" i="3"/>
  <c r="AE345" i="3"/>
  <c r="AD345" i="3"/>
  <c r="AC345" i="3"/>
  <c r="AB345" i="3"/>
  <c r="AA345" i="3"/>
  <c r="Z345" i="3"/>
  <c r="AO344" i="3"/>
  <c r="AN344" i="3"/>
  <c r="AM344" i="3"/>
  <c r="AL344" i="3"/>
  <c r="AK344" i="3"/>
  <c r="AJ344" i="3"/>
  <c r="AI344" i="3"/>
  <c r="AH344" i="3"/>
  <c r="AG344" i="3"/>
  <c r="AF344" i="3"/>
  <c r="AE344" i="3"/>
  <c r="AD344" i="3"/>
  <c r="AC344" i="3"/>
  <c r="AB344" i="3"/>
  <c r="AA344" i="3"/>
  <c r="Z344" i="3"/>
  <c r="AO343" i="3"/>
  <c r="AN343" i="3"/>
  <c r="AM343" i="3"/>
  <c r="AL343" i="3"/>
  <c r="AK343" i="3"/>
  <c r="AJ343" i="3"/>
  <c r="AI343" i="3"/>
  <c r="AH343" i="3"/>
  <c r="AG343" i="3"/>
  <c r="AF343" i="3"/>
  <c r="AE343" i="3"/>
  <c r="AD343" i="3"/>
  <c r="AC343" i="3"/>
  <c r="AB343" i="3"/>
  <c r="AA343" i="3"/>
  <c r="Z343" i="3"/>
  <c r="AO342" i="3"/>
  <c r="AN342" i="3"/>
  <c r="AM342" i="3"/>
  <c r="AL342" i="3"/>
  <c r="AK342" i="3"/>
  <c r="AJ342" i="3"/>
  <c r="AI342" i="3"/>
  <c r="AH342" i="3"/>
  <c r="AG342" i="3"/>
  <c r="AF342" i="3"/>
  <c r="AE342" i="3"/>
  <c r="AD342" i="3"/>
  <c r="AC342" i="3"/>
  <c r="AB342" i="3"/>
  <c r="AA342" i="3"/>
  <c r="Z342" i="3"/>
  <c r="AO341" i="3"/>
  <c r="AN341" i="3"/>
  <c r="AM341" i="3"/>
  <c r="AL341" i="3"/>
  <c r="AK341" i="3"/>
  <c r="AJ341" i="3"/>
  <c r="AI341" i="3"/>
  <c r="AH341" i="3"/>
  <c r="AG341" i="3"/>
  <c r="AF341" i="3"/>
  <c r="AE341" i="3"/>
  <c r="AD341" i="3"/>
  <c r="AC341" i="3"/>
  <c r="AB341" i="3"/>
  <c r="AA341" i="3"/>
  <c r="Z341" i="3"/>
  <c r="AO340" i="3"/>
  <c r="AN340" i="3"/>
  <c r="AM340" i="3"/>
  <c r="AL340" i="3"/>
  <c r="AK340" i="3"/>
  <c r="AJ340" i="3"/>
  <c r="AI340" i="3"/>
  <c r="AH340" i="3"/>
  <c r="AG340" i="3"/>
  <c r="AF340" i="3"/>
  <c r="AE340" i="3"/>
  <c r="AD340" i="3"/>
  <c r="AC340" i="3"/>
  <c r="AB340" i="3"/>
  <c r="AA340" i="3"/>
  <c r="Z340" i="3"/>
  <c r="X351" i="3"/>
  <c r="W351" i="3"/>
  <c r="P351" i="3"/>
  <c r="O351" i="3"/>
  <c r="N351" i="3"/>
  <c r="M351" i="3"/>
  <c r="L351" i="3"/>
  <c r="K351" i="3"/>
  <c r="J351" i="3"/>
  <c r="I351" i="3"/>
  <c r="X350" i="3"/>
  <c r="W350" i="3"/>
  <c r="V350" i="3"/>
  <c r="U350" i="3"/>
  <c r="T350" i="3"/>
  <c r="S350" i="3"/>
  <c r="R350" i="3"/>
  <c r="Q350" i="3"/>
  <c r="P350" i="3"/>
  <c r="O350" i="3"/>
  <c r="N350" i="3"/>
  <c r="M350" i="3"/>
  <c r="L350" i="3"/>
  <c r="K350" i="3"/>
  <c r="J350" i="3"/>
  <c r="I350" i="3"/>
  <c r="X349" i="3"/>
  <c r="W349" i="3"/>
  <c r="V349" i="3"/>
  <c r="U349" i="3"/>
  <c r="T349" i="3"/>
  <c r="S349" i="3"/>
  <c r="R349" i="3"/>
  <c r="Q349" i="3"/>
  <c r="P349" i="3"/>
  <c r="O349" i="3"/>
  <c r="N349" i="3"/>
  <c r="M349" i="3"/>
  <c r="L349" i="3"/>
  <c r="K349" i="3"/>
  <c r="J349" i="3"/>
  <c r="I349" i="3"/>
  <c r="X348" i="3"/>
  <c r="W348" i="3"/>
  <c r="V348" i="3"/>
  <c r="U348" i="3"/>
  <c r="T348" i="3"/>
  <c r="S348" i="3"/>
  <c r="R348" i="3"/>
  <c r="Q348" i="3"/>
  <c r="P348" i="3"/>
  <c r="O348" i="3"/>
  <c r="N348" i="3"/>
  <c r="M348" i="3"/>
  <c r="L348" i="3"/>
  <c r="K348" i="3"/>
  <c r="J348" i="3"/>
  <c r="I348" i="3"/>
  <c r="X347" i="3"/>
  <c r="W347" i="3"/>
  <c r="V347" i="3"/>
  <c r="U347" i="3"/>
  <c r="T347" i="3"/>
  <c r="S347" i="3"/>
  <c r="R347" i="3"/>
  <c r="Q347" i="3"/>
  <c r="P347" i="3"/>
  <c r="O347" i="3"/>
  <c r="N347" i="3"/>
  <c r="M347" i="3"/>
  <c r="L347" i="3"/>
  <c r="K347" i="3"/>
  <c r="J347" i="3"/>
  <c r="I347" i="3"/>
  <c r="X346" i="3"/>
  <c r="W346" i="3"/>
  <c r="V346" i="3"/>
  <c r="U346" i="3"/>
  <c r="T346" i="3"/>
  <c r="S346" i="3"/>
  <c r="R346" i="3"/>
  <c r="Q346" i="3"/>
  <c r="P346" i="3"/>
  <c r="O346" i="3"/>
  <c r="N346" i="3"/>
  <c r="M346" i="3"/>
  <c r="L346" i="3"/>
  <c r="K346" i="3"/>
  <c r="J346" i="3"/>
  <c r="I346" i="3"/>
  <c r="Y351" i="3"/>
  <c r="Y350" i="3"/>
  <c r="Y349" i="3"/>
  <c r="Y348" i="3"/>
  <c r="Y347" i="3"/>
  <c r="Y345" i="3"/>
  <c r="Y344" i="3"/>
  <c r="Y343" i="3"/>
  <c r="Y342" i="3"/>
  <c r="Y341" i="3"/>
  <c r="X339" i="3"/>
  <c r="W339" i="3"/>
  <c r="V339" i="3"/>
  <c r="U339" i="3"/>
  <c r="T339" i="3"/>
  <c r="S339" i="3"/>
  <c r="R339" i="3"/>
  <c r="Q339" i="3"/>
  <c r="P339" i="3"/>
  <c r="O339" i="3"/>
  <c r="N339" i="3"/>
  <c r="M339" i="3"/>
  <c r="L339" i="3"/>
  <c r="K339" i="3"/>
  <c r="J339" i="3"/>
  <c r="X338" i="3"/>
  <c r="X327" i="4" s="1"/>
  <c r="W338" i="3"/>
  <c r="W327" i="4" s="1"/>
  <c r="V338" i="3"/>
  <c r="V327" i="4" s="1"/>
  <c r="U338" i="3"/>
  <c r="U327" i="4" s="1"/>
  <c r="T338" i="3"/>
  <c r="T327" i="4" s="1"/>
  <c r="S338" i="3"/>
  <c r="S327" i="4" s="1"/>
  <c r="R338" i="3"/>
  <c r="R327" i="4" s="1"/>
  <c r="Q338" i="3"/>
  <c r="Q327" i="4" s="1"/>
  <c r="P338" i="3"/>
  <c r="P327" i="4" s="1"/>
  <c r="O338" i="3"/>
  <c r="O327" i="4" s="1"/>
  <c r="N338" i="3"/>
  <c r="N327" i="4" s="1"/>
  <c r="M338" i="3"/>
  <c r="M327" i="4" s="1"/>
  <c r="L338" i="3"/>
  <c r="L327" i="4" s="1"/>
  <c r="K338" i="3"/>
  <c r="K327" i="4" s="1"/>
  <c r="J338" i="3"/>
  <c r="J327" i="4" s="1"/>
  <c r="X337" i="3"/>
  <c r="W337" i="3"/>
  <c r="V337" i="3"/>
  <c r="U337" i="3"/>
  <c r="T337" i="3"/>
  <c r="S337" i="3"/>
  <c r="R337" i="3"/>
  <c r="Q337" i="3"/>
  <c r="P337" i="3"/>
  <c r="O337" i="3"/>
  <c r="N337" i="3"/>
  <c r="M337" i="3"/>
  <c r="L337" i="3"/>
  <c r="K337" i="3"/>
  <c r="J337" i="3"/>
  <c r="X336" i="3"/>
  <c r="X326" i="4" s="1"/>
  <c r="W336" i="3"/>
  <c r="W326" i="4" s="1"/>
  <c r="V336" i="3"/>
  <c r="V326" i="4" s="1"/>
  <c r="U336" i="3"/>
  <c r="U326" i="4" s="1"/>
  <c r="T336" i="3"/>
  <c r="T326" i="4" s="1"/>
  <c r="S336" i="3"/>
  <c r="S326" i="4" s="1"/>
  <c r="R336" i="3"/>
  <c r="R326" i="4" s="1"/>
  <c r="Q336" i="3"/>
  <c r="Q326" i="4" s="1"/>
  <c r="P336" i="3"/>
  <c r="P326" i="4" s="1"/>
  <c r="O336" i="3"/>
  <c r="O326" i="4" s="1"/>
  <c r="N336" i="3"/>
  <c r="N326" i="4" s="1"/>
  <c r="M336" i="3"/>
  <c r="M326" i="4" s="1"/>
  <c r="L336" i="3"/>
  <c r="L326" i="4" s="1"/>
  <c r="K336" i="3"/>
  <c r="K326" i="4" s="1"/>
  <c r="J336" i="3"/>
  <c r="J326" i="4" s="1"/>
  <c r="X335" i="3"/>
  <c r="X325" i="4" s="1"/>
  <c r="W335" i="3"/>
  <c r="W325" i="4" s="1"/>
  <c r="V335" i="3"/>
  <c r="V325" i="4" s="1"/>
  <c r="U335" i="3"/>
  <c r="U325" i="4" s="1"/>
  <c r="T335" i="3"/>
  <c r="T325" i="4" s="1"/>
  <c r="S335" i="3"/>
  <c r="S325" i="4" s="1"/>
  <c r="R335" i="3"/>
  <c r="R325" i="4" s="1"/>
  <c r="Q335" i="3"/>
  <c r="Q325" i="4" s="1"/>
  <c r="P335" i="3"/>
  <c r="P325" i="4" s="1"/>
  <c r="O335" i="3"/>
  <c r="O325" i="4" s="1"/>
  <c r="N335" i="3"/>
  <c r="N325" i="4" s="1"/>
  <c r="M335" i="3"/>
  <c r="M325" i="4" s="1"/>
  <c r="L335" i="3"/>
  <c r="L325" i="4" s="1"/>
  <c r="K335" i="3"/>
  <c r="K325" i="4" s="1"/>
  <c r="J335" i="3"/>
  <c r="J325" i="4" s="1"/>
  <c r="H338" i="3"/>
  <c r="H327" i="4" s="1"/>
  <c r="H337" i="3"/>
  <c r="H336" i="3"/>
  <c r="H326" i="4" s="1"/>
  <c r="H335" i="3"/>
  <c r="H325" i="4" s="1"/>
  <c r="I339" i="3"/>
  <c r="I338" i="3"/>
  <c r="I327" i="4" s="1"/>
  <c r="I337" i="3"/>
  <c r="I336" i="3"/>
  <c r="I326" i="4" s="1"/>
  <c r="I335" i="3"/>
  <c r="I325" i="4" s="1"/>
  <c r="AO339" i="3"/>
  <c r="AN339" i="3"/>
  <c r="AM339" i="3"/>
  <c r="AL339" i="3"/>
  <c r="AK339" i="3"/>
  <c r="AJ339" i="3"/>
  <c r="AI339" i="3"/>
  <c r="AH339" i="3"/>
  <c r="AG339" i="3"/>
  <c r="AF339" i="3"/>
  <c r="AE339" i="3"/>
  <c r="AD339" i="3"/>
  <c r="AC339" i="3"/>
  <c r="AB339" i="3"/>
  <c r="AA339" i="3"/>
  <c r="Z339" i="3"/>
  <c r="AO338" i="3"/>
  <c r="AO392" i="4" s="1"/>
  <c r="AN338" i="3"/>
  <c r="AN392" i="4" s="1"/>
  <c r="AM338" i="3"/>
  <c r="AM392" i="4" s="1"/>
  <c r="AL338" i="3"/>
  <c r="AL392" i="4" s="1"/>
  <c r="AK338" i="3"/>
  <c r="AK392" i="4" s="1"/>
  <c r="AJ338" i="3"/>
  <c r="AJ392" i="4" s="1"/>
  <c r="AI338" i="3"/>
  <c r="AI392" i="4" s="1"/>
  <c r="AH338" i="3"/>
  <c r="AH392" i="4" s="1"/>
  <c r="AG338" i="3"/>
  <c r="AG392" i="4" s="1"/>
  <c r="AF338" i="3"/>
  <c r="AF392" i="4" s="1"/>
  <c r="AE338" i="3"/>
  <c r="AE392" i="4" s="1"/>
  <c r="AD338" i="3"/>
  <c r="AD392" i="4" s="1"/>
  <c r="AC338" i="3"/>
  <c r="AC392" i="4" s="1"/>
  <c r="AB338" i="3"/>
  <c r="AB392" i="4" s="1"/>
  <c r="AA338" i="3"/>
  <c r="AA392" i="4" s="1"/>
  <c r="Z338" i="3"/>
  <c r="Z392" i="4" s="1"/>
  <c r="AO337" i="3"/>
  <c r="AN337" i="3"/>
  <c r="AM337" i="3"/>
  <c r="AL337" i="3"/>
  <c r="AK337" i="3"/>
  <c r="AJ337" i="3"/>
  <c r="AI337" i="3"/>
  <c r="AH337" i="3"/>
  <c r="AG337" i="3"/>
  <c r="AF337" i="3"/>
  <c r="AE337" i="3"/>
  <c r="AD337" i="3"/>
  <c r="AC337" i="3"/>
  <c r="AB337" i="3"/>
  <c r="AA337" i="3"/>
  <c r="Z337" i="3"/>
  <c r="AO336" i="3"/>
  <c r="AO391" i="4" s="1"/>
  <c r="AN336" i="3"/>
  <c r="AN391" i="4" s="1"/>
  <c r="AM336" i="3"/>
  <c r="AM391" i="4" s="1"/>
  <c r="AL336" i="3"/>
  <c r="AL391" i="4" s="1"/>
  <c r="AK336" i="3"/>
  <c r="AK391" i="4" s="1"/>
  <c r="AJ336" i="3"/>
  <c r="AJ391" i="4" s="1"/>
  <c r="AI336" i="3"/>
  <c r="AI391" i="4" s="1"/>
  <c r="AH336" i="3"/>
  <c r="AH391" i="4" s="1"/>
  <c r="AG336" i="3"/>
  <c r="AG391" i="4" s="1"/>
  <c r="AF336" i="3"/>
  <c r="AF391" i="4" s="1"/>
  <c r="AE336" i="3"/>
  <c r="AE391" i="4" s="1"/>
  <c r="AD336" i="3"/>
  <c r="AD391" i="4" s="1"/>
  <c r="AC336" i="3"/>
  <c r="AC391" i="4" s="1"/>
  <c r="AB336" i="3"/>
  <c r="AB391" i="4" s="1"/>
  <c r="AA336" i="3"/>
  <c r="AA391" i="4" s="1"/>
  <c r="Z336" i="3"/>
  <c r="Z391" i="4" s="1"/>
  <c r="AO335" i="3"/>
  <c r="AO390" i="4" s="1"/>
  <c r="AN335" i="3"/>
  <c r="AN390" i="4" s="1"/>
  <c r="AM335" i="3"/>
  <c r="AM390" i="4" s="1"/>
  <c r="AL335" i="3"/>
  <c r="AL390" i="4" s="1"/>
  <c r="AK335" i="3"/>
  <c r="AK390" i="4" s="1"/>
  <c r="AJ335" i="3"/>
  <c r="AJ390" i="4" s="1"/>
  <c r="AI335" i="3"/>
  <c r="AI390" i="4" s="1"/>
  <c r="AH335" i="3"/>
  <c r="AH390" i="4" s="1"/>
  <c r="AG335" i="3"/>
  <c r="AG390" i="4" s="1"/>
  <c r="AF335" i="3"/>
  <c r="AF390" i="4" s="1"/>
  <c r="AE335" i="3"/>
  <c r="AE390" i="4" s="1"/>
  <c r="AD335" i="3"/>
  <c r="AD390" i="4" s="1"/>
  <c r="AC335" i="3"/>
  <c r="AC390" i="4" s="1"/>
  <c r="AB335" i="3"/>
  <c r="AB390" i="4" s="1"/>
  <c r="AA335" i="3"/>
  <c r="AA390" i="4" s="1"/>
  <c r="Z335" i="3"/>
  <c r="Z390" i="4" s="1"/>
  <c r="AO334" i="3"/>
  <c r="AN334" i="3"/>
  <c r="AM334" i="3"/>
  <c r="AL334" i="3"/>
  <c r="AK334" i="3"/>
  <c r="AJ334" i="3"/>
  <c r="AI334" i="3"/>
  <c r="AH334" i="3"/>
  <c r="AG334" i="3"/>
  <c r="AF334" i="3"/>
  <c r="AE334" i="3"/>
  <c r="AD334" i="3"/>
  <c r="AC334" i="3"/>
  <c r="AB334" i="3"/>
  <c r="AA334" i="3"/>
  <c r="Z334" i="3"/>
  <c r="AO333" i="3"/>
  <c r="AN333" i="3"/>
  <c r="AM333" i="3"/>
  <c r="AL333" i="3"/>
  <c r="AK333" i="3"/>
  <c r="AJ333" i="3"/>
  <c r="AI333" i="3"/>
  <c r="AH333" i="3"/>
  <c r="AG333" i="3"/>
  <c r="AF333" i="3"/>
  <c r="AE333" i="3"/>
  <c r="AD333" i="3"/>
  <c r="AC333" i="3"/>
  <c r="AB333" i="3"/>
  <c r="AA333" i="3"/>
  <c r="Z333" i="3"/>
  <c r="AO332" i="3"/>
  <c r="AN332" i="3"/>
  <c r="AM332" i="3"/>
  <c r="AL332" i="3"/>
  <c r="AK332" i="3"/>
  <c r="AJ332" i="3"/>
  <c r="AI332" i="3"/>
  <c r="AH332" i="3"/>
  <c r="AG332" i="3"/>
  <c r="AF332" i="3"/>
  <c r="AE332" i="3"/>
  <c r="AD332" i="3"/>
  <c r="AC332" i="3"/>
  <c r="AB332" i="3"/>
  <c r="AA332" i="3"/>
  <c r="Z332" i="3"/>
  <c r="AO331" i="3"/>
  <c r="AN331" i="3"/>
  <c r="AM331" i="3"/>
  <c r="AL331" i="3"/>
  <c r="AK331" i="3"/>
  <c r="AJ331" i="3"/>
  <c r="AI331" i="3"/>
  <c r="AH331" i="3"/>
  <c r="AG331" i="3"/>
  <c r="AF331" i="3"/>
  <c r="AE331" i="3"/>
  <c r="AD331" i="3"/>
  <c r="AC331" i="3"/>
  <c r="AB331" i="3"/>
  <c r="AA331" i="3"/>
  <c r="Z331" i="3"/>
  <c r="AO330" i="3"/>
  <c r="AN330" i="3"/>
  <c r="AM330" i="3"/>
  <c r="AL330" i="3"/>
  <c r="AK330" i="3"/>
  <c r="AJ330" i="3"/>
  <c r="AI330" i="3"/>
  <c r="AH330" i="3"/>
  <c r="AG330" i="3"/>
  <c r="AF330" i="3"/>
  <c r="AE330" i="3"/>
  <c r="AD330" i="3"/>
  <c r="AC330" i="3"/>
  <c r="AB330" i="3"/>
  <c r="AA330" i="3"/>
  <c r="Z330" i="3"/>
  <c r="AO329" i="3"/>
  <c r="AN329" i="3"/>
  <c r="AM329" i="3"/>
  <c r="AL329" i="3"/>
  <c r="AK329" i="3"/>
  <c r="AJ329" i="3"/>
  <c r="AI329" i="3"/>
  <c r="AH329" i="3"/>
  <c r="AG329" i="3"/>
  <c r="AF329" i="3"/>
  <c r="AE329" i="3"/>
  <c r="AD329" i="3"/>
  <c r="AC329" i="3"/>
  <c r="AB329" i="3"/>
  <c r="AA329" i="3"/>
  <c r="Z329" i="3"/>
  <c r="AO328" i="3"/>
  <c r="AN328" i="3"/>
  <c r="AM328" i="3"/>
  <c r="AL328" i="3"/>
  <c r="AK328" i="3"/>
  <c r="AJ328" i="3"/>
  <c r="AI328" i="3"/>
  <c r="AH328" i="3"/>
  <c r="AG328" i="3"/>
  <c r="AF328" i="3"/>
  <c r="AE328" i="3"/>
  <c r="AD328" i="3"/>
  <c r="AC328" i="3"/>
  <c r="AB328" i="3"/>
  <c r="AA328" i="3"/>
  <c r="Z328" i="3"/>
  <c r="AO321" i="3"/>
  <c r="AN321" i="3"/>
  <c r="AM321" i="3"/>
  <c r="AL321" i="3"/>
  <c r="AK321" i="3"/>
  <c r="AJ321" i="3"/>
  <c r="AI321" i="3"/>
  <c r="AH321" i="3"/>
  <c r="AG321" i="3"/>
  <c r="AO320" i="3"/>
  <c r="AN320" i="3"/>
  <c r="AM320" i="3"/>
  <c r="AL320" i="3"/>
  <c r="AK320" i="3"/>
  <c r="AJ320" i="3"/>
  <c r="AI320" i="3"/>
  <c r="AH320" i="3"/>
  <c r="AG320" i="3"/>
  <c r="AO319" i="3"/>
  <c r="AN319" i="3"/>
  <c r="AM319" i="3"/>
  <c r="AL319" i="3"/>
  <c r="AK319" i="3"/>
  <c r="AJ319" i="3"/>
  <c r="AI319" i="3"/>
  <c r="AH319" i="3"/>
  <c r="AG319" i="3"/>
  <c r="AO318" i="3"/>
  <c r="AN318" i="3"/>
  <c r="AM318" i="3"/>
  <c r="AL318" i="3"/>
  <c r="AK318" i="3"/>
  <c r="AJ318" i="3"/>
  <c r="AI318" i="3"/>
  <c r="AH318" i="3"/>
  <c r="AG318" i="3"/>
  <c r="AO317" i="3"/>
  <c r="AN317" i="3"/>
  <c r="AM317" i="3"/>
  <c r="AL317" i="3"/>
  <c r="AK317" i="3"/>
  <c r="AJ317" i="3"/>
  <c r="AI317" i="3"/>
  <c r="AH317" i="3"/>
  <c r="AG317" i="3"/>
  <c r="AO315" i="3"/>
  <c r="AN315" i="3"/>
  <c r="AM315" i="3"/>
  <c r="AL315" i="3"/>
  <c r="AK315" i="3"/>
  <c r="AJ315" i="3"/>
  <c r="AI315" i="3"/>
  <c r="AH315" i="3"/>
  <c r="AG315" i="3"/>
  <c r="AF315" i="3"/>
  <c r="AB315" i="3"/>
  <c r="AA315" i="3"/>
  <c r="Z315" i="3"/>
  <c r="AO314" i="3"/>
  <c r="AN314" i="3"/>
  <c r="AM314" i="3"/>
  <c r="AL314" i="3"/>
  <c r="AK314" i="3"/>
  <c r="AJ314" i="3"/>
  <c r="AI314" i="3"/>
  <c r="AH314" i="3"/>
  <c r="AG314" i="3"/>
  <c r="AF314" i="3"/>
  <c r="AE314" i="3"/>
  <c r="AD314" i="3"/>
  <c r="AC314" i="3"/>
  <c r="AB314" i="3"/>
  <c r="AA314" i="3"/>
  <c r="Z314" i="3"/>
  <c r="AO313" i="3"/>
  <c r="AN313" i="3"/>
  <c r="AM313" i="3"/>
  <c r="AL313" i="3"/>
  <c r="AK313" i="3"/>
  <c r="AJ313" i="3"/>
  <c r="AI313" i="3"/>
  <c r="AH313" i="3"/>
  <c r="AG313" i="3"/>
  <c r="AF313" i="3"/>
  <c r="AE313" i="3"/>
  <c r="AD313" i="3"/>
  <c r="AC313" i="3"/>
  <c r="AB313" i="3"/>
  <c r="AA313" i="3"/>
  <c r="Z313" i="3"/>
  <c r="AO312" i="3"/>
  <c r="AN312" i="3"/>
  <c r="AM312" i="3"/>
  <c r="AL312" i="3"/>
  <c r="AK312" i="3"/>
  <c r="AJ312" i="3"/>
  <c r="AI312" i="3"/>
  <c r="AH312" i="3"/>
  <c r="AG312" i="3"/>
  <c r="AF312" i="3"/>
  <c r="AE312" i="3"/>
  <c r="AD312" i="3"/>
  <c r="AC312" i="3"/>
  <c r="AB312" i="3"/>
  <c r="AA312" i="3"/>
  <c r="Z312" i="3"/>
  <c r="AO311" i="3"/>
  <c r="AN311" i="3"/>
  <c r="AM311" i="3"/>
  <c r="AL311" i="3"/>
  <c r="AK311" i="3"/>
  <c r="AJ311" i="3"/>
  <c r="AI311" i="3"/>
  <c r="AH311" i="3"/>
  <c r="AG311" i="3"/>
  <c r="AF311" i="3"/>
  <c r="AE311" i="3"/>
  <c r="AD311" i="3"/>
  <c r="AC311" i="3"/>
  <c r="AB311" i="3"/>
  <c r="AA311" i="3"/>
  <c r="Z311" i="3"/>
  <c r="AO310" i="3"/>
  <c r="AN310" i="3"/>
  <c r="AM310" i="3"/>
  <c r="AL310" i="3"/>
  <c r="AK310" i="3"/>
  <c r="AJ310" i="3"/>
  <c r="AI310" i="3"/>
  <c r="AH310" i="3"/>
  <c r="AG310" i="3"/>
  <c r="AF310" i="3"/>
  <c r="AE310" i="3"/>
  <c r="AD310" i="3"/>
  <c r="AC310" i="3"/>
  <c r="AB310" i="3"/>
  <c r="AA310" i="3"/>
  <c r="Z310" i="3"/>
  <c r="AO309" i="3"/>
  <c r="AN309" i="3"/>
  <c r="AM309" i="3"/>
  <c r="AL309" i="3"/>
  <c r="AK309" i="3"/>
  <c r="AJ309" i="3"/>
  <c r="AI309" i="3"/>
  <c r="AH309" i="3"/>
  <c r="AG309" i="3"/>
  <c r="AF309" i="3"/>
  <c r="AE309" i="3"/>
  <c r="AD309" i="3"/>
  <c r="AC309" i="3"/>
  <c r="AB309" i="3"/>
  <c r="AA309" i="3"/>
  <c r="Z309" i="3"/>
  <c r="AO308" i="3"/>
  <c r="AO361" i="4" s="1"/>
  <c r="AN308" i="3"/>
  <c r="AN361" i="4" s="1"/>
  <c r="AM308" i="3"/>
  <c r="AM361" i="4" s="1"/>
  <c r="AL308" i="3"/>
  <c r="AL361" i="4" s="1"/>
  <c r="AK308" i="3"/>
  <c r="AK361" i="4" s="1"/>
  <c r="AJ308" i="3"/>
  <c r="AJ361" i="4" s="1"/>
  <c r="AI308" i="3"/>
  <c r="AI361" i="4" s="1"/>
  <c r="AH308" i="3"/>
  <c r="AH361" i="4" s="1"/>
  <c r="AG308" i="3"/>
  <c r="AG361" i="4" s="1"/>
  <c r="AF308" i="3"/>
  <c r="AF361" i="4" s="1"/>
  <c r="AE308" i="3"/>
  <c r="AE361" i="4" s="1"/>
  <c r="AD308" i="3"/>
  <c r="AD361" i="4" s="1"/>
  <c r="AC308" i="3"/>
  <c r="AC361" i="4" s="1"/>
  <c r="AB308" i="3"/>
  <c r="AB361" i="4" s="1"/>
  <c r="AA308" i="3"/>
  <c r="AA361" i="4" s="1"/>
  <c r="Z308" i="3"/>
  <c r="Z361" i="4" s="1"/>
  <c r="AO307" i="3"/>
  <c r="AN307" i="3"/>
  <c r="AM307" i="3"/>
  <c r="AL307" i="3"/>
  <c r="AK307" i="3"/>
  <c r="AJ307" i="3"/>
  <c r="AI307" i="3"/>
  <c r="AH307" i="3"/>
  <c r="AG307" i="3"/>
  <c r="AF307" i="3"/>
  <c r="AE307" i="3"/>
  <c r="AD307" i="3"/>
  <c r="AC307" i="3"/>
  <c r="AB307" i="3"/>
  <c r="AA307" i="3"/>
  <c r="Z307" i="3"/>
  <c r="AO306" i="3"/>
  <c r="AO360" i="4" s="1"/>
  <c r="AN306" i="3"/>
  <c r="AN360" i="4" s="1"/>
  <c r="AM306" i="3"/>
  <c r="AM360" i="4" s="1"/>
  <c r="AL306" i="3"/>
  <c r="AL360" i="4" s="1"/>
  <c r="AK306" i="3"/>
  <c r="AK360" i="4" s="1"/>
  <c r="AJ306" i="3"/>
  <c r="AJ360" i="4" s="1"/>
  <c r="AI306" i="3"/>
  <c r="AI360" i="4" s="1"/>
  <c r="AH306" i="3"/>
  <c r="AH360" i="4" s="1"/>
  <c r="AG306" i="3"/>
  <c r="AG360" i="4" s="1"/>
  <c r="AF306" i="3"/>
  <c r="AF360" i="4" s="1"/>
  <c r="AE306" i="3"/>
  <c r="AE360" i="4" s="1"/>
  <c r="AD306" i="3"/>
  <c r="AD360" i="4" s="1"/>
  <c r="AC306" i="3"/>
  <c r="AC360" i="4" s="1"/>
  <c r="AB306" i="3"/>
  <c r="AB360" i="4" s="1"/>
  <c r="AA306" i="3"/>
  <c r="AA360" i="4" s="1"/>
  <c r="Z306" i="3"/>
  <c r="Z360" i="4" s="1"/>
  <c r="AO305" i="3"/>
  <c r="AO359" i="4" s="1"/>
  <c r="AN305" i="3"/>
  <c r="AN359" i="4" s="1"/>
  <c r="AM305" i="3"/>
  <c r="AM359" i="4" s="1"/>
  <c r="AL305" i="3"/>
  <c r="AL359" i="4" s="1"/>
  <c r="AK305" i="3"/>
  <c r="AK359" i="4" s="1"/>
  <c r="AJ305" i="3"/>
  <c r="AJ359" i="4" s="1"/>
  <c r="AI305" i="3"/>
  <c r="AI359" i="4" s="1"/>
  <c r="AH305" i="3"/>
  <c r="AH359" i="4" s="1"/>
  <c r="AG305" i="3"/>
  <c r="AG359" i="4" s="1"/>
  <c r="AF305" i="3"/>
  <c r="AF359" i="4" s="1"/>
  <c r="AE305" i="3"/>
  <c r="AE359" i="4" s="1"/>
  <c r="AD305" i="3"/>
  <c r="AD359" i="4" s="1"/>
  <c r="AC305" i="3"/>
  <c r="AB305" i="3"/>
  <c r="AB359" i="4" s="1"/>
  <c r="AA305" i="3"/>
  <c r="AA359" i="4" s="1"/>
  <c r="Z305" i="3"/>
  <c r="AO304" i="3"/>
  <c r="AN304" i="3"/>
  <c r="AM304" i="3"/>
  <c r="AL304" i="3"/>
  <c r="AK304" i="3"/>
  <c r="AJ304" i="3"/>
  <c r="AI304" i="3"/>
  <c r="AH304" i="3"/>
  <c r="AG304" i="3"/>
  <c r="AF304" i="3"/>
  <c r="AE304" i="3"/>
  <c r="AD304" i="3"/>
  <c r="AO303" i="3"/>
  <c r="AN303" i="3"/>
  <c r="AM303" i="3"/>
  <c r="AL303" i="3"/>
  <c r="AK303" i="3"/>
  <c r="AJ303" i="3"/>
  <c r="AI303" i="3"/>
  <c r="AH303" i="3"/>
  <c r="AG303" i="3"/>
  <c r="AF303" i="3"/>
  <c r="AE303" i="3"/>
  <c r="AD303" i="3"/>
  <c r="AC303" i="3"/>
  <c r="AB303" i="3"/>
  <c r="AA303" i="3"/>
  <c r="Z303" i="3"/>
  <c r="AO302" i="3"/>
  <c r="AO367" i="4" s="1"/>
  <c r="AN302" i="3"/>
  <c r="AN367" i="4" s="1"/>
  <c r="AM302" i="3"/>
  <c r="AM367" i="4" s="1"/>
  <c r="AL302" i="3"/>
  <c r="AL367" i="4" s="1"/>
  <c r="AK302" i="3"/>
  <c r="AK367" i="4" s="1"/>
  <c r="AJ302" i="3"/>
  <c r="AJ367" i="4" s="1"/>
  <c r="AI302" i="3"/>
  <c r="AI367" i="4" s="1"/>
  <c r="AH302" i="3"/>
  <c r="AH367" i="4" s="1"/>
  <c r="AG302" i="3"/>
  <c r="AG367" i="4" s="1"/>
  <c r="AF302" i="3"/>
  <c r="AF367" i="4" s="1"/>
  <c r="AE302" i="3"/>
  <c r="AE367" i="4" s="1"/>
  <c r="AD302" i="3"/>
  <c r="AD367" i="4" s="1"/>
  <c r="AC302" i="3"/>
  <c r="AC367" i="4" s="1"/>
  <c r="AB302" i="3"/>
  <c r="AB367" i="4" s="1"/>
  <c r="AA302" i="3"/>
  <c r="AA367" i="4" s="1"/>
  <c r="Z302" i="3"/>
  <c r="Z367" i="4" s="1"/>
  <c r="AO301" i="3"/>
  <c r="AN301" i="3"/>
  <c r="AM301" i="3"/>
  <c r="AL301" i="3"/>
  <c r="AK301" i="3"/>
  <c r="AJ301" i="3"/>
  <c r="AI301" i="3"/>
  <c r="AH301" i="3"/>
  <c r="AG301" i="3"/>
  <c r="AF301" i="3"/>
  <c r="AE301" i="3"/>
  <c r="AD301" i="3"/>
  <c r="AC301" i="3"/>
  <c r="AB301" i="3"/>
  <c r="AA301" i="3"/>
  <c r="Z301" i="3"/>
  <c r="AO300" i="3"/>
  <c r="AO366" i="4" s="1"/>
  <c r="AN300" i="3"/>
  <c r="AN366" i="4" s="1"/>
  <c r="AM300" i="3"/>
  <c r="AM366" i="4" s="1"/>
  <c r="AL300" i="3"/>
  <c r="AL366" i="4" s="1"/>
  <c r="AK300" i="3"/>
  <c r="AK366" i="4" s="1"/>
  <c r="AJ300" i="3"/>
  <c r="AJ366" i="4" s="1"/>
  <c r="AI300" i="3"/>
  <c r="AI366" i="4" s="1"/>
  <c r="AH300" i="3"/>
  <c r="AH366" i="4" s="1"/>
  <c r="AG300" i="3"/>
  <c r="AG366" i="4" s="1"/>
  <c r="AF300" i="3"/>
  <c r="AF366" i="4" s="1"/>
  <c r="AE300" i="3"/>
  <c r="AE366" i="4" s="1"/>
  <c r="AD300" i="3"/>
  <c r="AD366" i="4" s="1"/>
  <c r="AC300" i="3"/>
  <c r="AC366" i="4" s="1"/>
  <c r="AB300" i="3"/>
  <c r="AB366" i="4" s="1"/>
  <c r="AA300" i="3"/>
  <c r="AA366" i="4" s="1"/>
  <c r="Z300" i="3"/>
  <c r="Z366" i="4" s="1"/>
  <c r="AO299" i="3"/>
  <c r="AO365" i="4" s="1"/>
  <c r="AN299" i="3"/>
  <c r="AN365" i="4" s="1"/>
  <c r="AM299" i="3"/>
  <c r="AM365" i="4" s="1"/>
  <c r="AL299" i="3"/>
  <c r="AL365" i="4" s="1"/>
  <c r="AK299" i="3"/>
  <c r="AK365" i="4" s="1"/>
  <c r="AJ299" i="3"/>
  <c r="AJ365" i="4" s="1"/>
  <c r="AI299" i="3"/>
  <c r="AI365" i="4" s="1"/>
  <c r="AH299" i="3"/>
  <c r="AH365" i="4" s="1"/>
  <c r="AG299" i="3"/>
  <c r="AG365" i="4" s="1"/>
  <c r="AF299" i="3"/>
  <c r="AF365" i="4" s="1"/>
  <c r="AE299" i="3"/>
  <c r="AE365" i="4" s="1"/>
  <c r="AD299" i="3"/>
  <c r="AD365" i="4" s="1"/>
  <c r="AC299" i="3"/>
  <c r="AC365" i="4" s="1"/>
  <c r="AB299" i="3"/>
  <c r="AB365" i="4" s="1"/>
  <c r="AA299" i="3"/>
  <c r="AA365" i="4" s="1"/>
  <c r="Z299" i="3"/>
  <c r="Z365" i="4" s="1"/>
  <c r="AO298" i="3"/>
  <c r="AN298" i="3"/>
  <c r="AM298" i="3"/>
  <c r="AL298" i="3"/>
  <c r="AK298" i="3"/>
  <c r="AJ298" i="3"/>
  <c r="AI298" i="3"/>
  <c r="AH298" i="3"/>
  <c r="AG298" i="3"/>
  <c r="AF298" i="3"/>
  <c r="AE298" i="3"/>
  <c r="AD298" i="3"/>
  <c r="AC298" i="3"/>
  <c r="AB298" i="3"/>
  <c r="AA298" i="3"/>
  <c r="Z298" i="3"/>
  <c r="Y338" i="3"/>
  <c r="Y392" i="4" s="1"/>
  <c r="Y337" i="3"/>
  <c r="Y336" i="3"/>
  <c r="Y391" i="4" s="1"/>
  <c r="Y335" i="3"/>
  <c r="Y390" i="4" s="1"/>
  <c r="Y333" i="3"/>
  <c r="Y332" i="3"/>
  <c r="Y331" i="3"/>
  <c r="Y330" i="3"/>
  <c r="Y329" i="3"/>
  <c r="Y314" i="3"/>
  <c r="Y313" i="3"/>
  <c r="Y312" i="3"/>
  <c r="Y311" i="3"/>
  <c r="Y309" i="3"/>
  <c r="Y308" i="3"/>
  <c r="Y361" i="4" s="1"/>
  <c r="Y307" i="3"/>
  <c r="Y306" i="3"/>
  <c r="Y360" i="4" s="1"/>
  <c r="Y305" i="3"/>
  <c r="Y359" i="4" s="1"/>
  <c r="Y303" i="3"/>
  <c r="Y302" i="3"/>
  <c r="Y367" i="4" s="1"/>
  <c r="Y301" i="3"/>
  <c r="Y300" i="3"/>
  <c r="Y366" i="4" s="1"/>
  <c r="Y299" i="3"/>
  <c r="Y365" i="4" s="1"/>
  <c r="AO279" i="3"/>
  <c r="AM9" i="5" s="1"/>
  <c r="AM26" i="5" s="1"/>
  <c r="AN279" i="3"/>
  <c r="AL9" i="5" s="1"/>
  <c r="AL26" i="5" s="1"/>
  <c r="AM279" i="3"/>
  <c r="AK9" i="5" s="1"/>
  <c r="AK26" i="5" s="1"/>
  <c r="AL279" i="3"/>
  <c r="AJ9" i="5" s="1"/>
  <c r="AJ26" i="5" s="1"/>
  <c r="AK279" i="3"/>
  <c r="AI9" i="5" s="1"/>
  <c r="AI26" i="5" s="1"/>
  <c r="AJ279" i="3"/>
  <c r="AH9" i="5" s="1"/>
  <c r="AH26" i="5" s="1"/>
  <c r="AI279" i="3"/>
  <c r="AG9" i="5" s="1"/>
  <c r="AG26" i="5" s="1"/>
  <c r="AH279" i="3"/>
  <c r="AF9" i="5" s="1"/>
  <c r="AF26" i="5" s="1"/>
  <c r="AG279" i="3"/>
  <c r="AE9" i="5" s="1"/>
  <c r="AE26" i="5" s="1"/>
  <c r="AF279" i="3"/>
  <c r="AD9" i="5" s="1"/>
  <c r="AD26" i="5" s="1"/>
  <c r="AE279" i="3"/>
  <c r="AC9" i="5" s="1"/>
  <c r="AC26" i="5" s="1"/>
  <c r="AD279" i="3"/>
  <c r="AB9" i="5" s="1"/>
  <c r="AB26" i="5" s="1"/>
  <c r="AC279" i="3"/>
  <c r="AA9" i="5" s="1"/>
  <c r="AA26" i="5" s="1"/>
  <c r="AB279" i="3"/>
  <c r="Z9" i="5" s="1"/>
  <c r="Z26" i="5" s="1"/>
  <c r="AA279" i="3"/>
  <c r="Y9" i="5" s="1"/>
  <c r="Y26" i="5" s="1"/>
  <c r="Z279" i="3"/>
  <c r="X9" i="5" s="1"/>
  <c r="X26" i="5" s="1"/>
  <c r="Y279" i="3"/>
  <c r="W9" i="5" s="1"/>
  <c r="W26" i="5" s="1"/>
  <c r="X279" i="3"/>
  <c r="V9" i="5" s="1"/>
  <c r="V26" i="5" s="1"/>
  <c r="W279" i="3"/>
  <c r="U9" i="5" s="1"/>
  <c r="U26" i="5" s="1"/>
  <c r="V279" i="3"/>
  <c r="T9" i="5" s="1"/>
  <c r="T26" i="5" s="1"/>
  <c r="U279" i="3"/>
  <c r="S9" i="5" s="1"/>
  <c r="S26" i="5" s="1"/>
  <c r="T279" i="3"/>
  <c r="R9" i="5" s="1"/>
  <c r="R26" i="5" s="1"/>
  <c r="S279" i="3"/>
  <c r="Q9" i="5" s="1"/>
  <c r="Q26" i="5" s="1"/>
  <c r="R279" i="3"/>
  <c r="P9" i="5" s="1"/>
  <c r="P26" i="5" s="1"/>
  <c r="Q279" i="3"/>
  <c r="O9" i="5" s="1"/>
  <c r="O26" i="5" s="1"/>
  <c r="P279" i="3"/>
  <c r="N9" i="5" s="1"/>
  <c r="N26" i="5" s="1"/>
  <c r="O279" i="3"/>
  <c r="M9" i="5" s="1"/>
  <c r="M26" i="5" s="1"/>
  <c r="N279" i="3"/>
  <c r="L9" i="5" s="1"/>
  <c r="L26" i="5" s="1"/>
  <c r="M279" i="3"/>
  <c r="K9" i="5" s="1"/>
  <c r="K26" i="5" s="1"/>
  <c r="L279" i="3"/>
  <c r="J9" i="5" s="1"/>
  <c r="J26" i="5" s="1"/>
  <c r="K279" i="3"/>
  <c r="I9" i="5" s="1"/>
  <c r="I26" i="5" s="1"/>
  <c r="J279" i="3"/>
  <c r="H9" i="5" s="1"/>
  <c r="H26" i="5" s="1"/>
  <c r="AO278" i="3"/>
  <c r="AO263" i="4" s="1"/>
  <c r="AN278" i="3"/>
  <c r="AN263" i="4" s="1"/>
  <c r="AM278" i="3"/>
  <c r="AM263" i="4" s="1"/>
  <c r="AL278" i="3"/>
  <c r="AL263" i="4" s="1"/>
  <c r="AK278" i="3"/>
  <c r="AK263" i="4" s="1"/>
  <c r="AJ278" i="3"/>
  <c r="AJ263" i="4" s="1"/>
  <c r="AI278" i="3"/>
  <c r="AI263" i="4" s="1"/>
  <c r="AH278" i="3"/>
  <c r="AH263" i="4" s="1"/>
  <c r="AG278" i="3"/>
  <c r="AG263" i="4" s="1"/>
  <c r="AF278" i="3"/>
  <c r="AF263" i="4" s="1"/>
  <c r="AE278" i="3"/>
  <c r="AE263" i="4" s="1"/>
  <c r="AD278" i="3"/>
  <c r="AD263" i="4" s="1"/>
  <c r="AC278" i="3"/>
  <c r="AC263" i="4" s="1"/>
  <c r="AB278" i="3"/>
  <c r="AB263" i="4" s="1"/>
  <c r="AA278" i="3"/>
  <c r="AA263" i="4" s="1"/>
  <c r="Z278" i="3"/>
  <c r="Z263" i="4" s="1"/>
  <c r="Y278" i="3"/>
  <c r="Y263" i="4" s="1"/>
  <c r="X278" i="3"/>
  <c r="X263" i="4" s="1"/>
  <c r="W278" i="3"/>
  <c r="W263" i="4" s="1"/>
  <c r="V278" i="3"/>
  <c r="V263" i="4" s="1"/>
  <c r="U278" i="3"/>
  <c r="U263" i="4" s="1"/>
  <c r="T278" i="3"/>
  <c r="T263" i="4" s="1"/>
  <c r="S278" i="3"/>
  <c r="S263" i="4" s="1"/>
  <c r="R278" i="3"/>
  <c r="R263" i="4" s="1"/>
  <c r="Q278" i="3"/>
  <c r="Q263" i="4" s="1"/>
  <c r="P278" i="3"/>
  <c r="P263" i="4" s="1"/>
  <c r="O278" i="3"/>
  <c r="O263" i="4" s="1"/>
  <c r="N278" i="3"/>
  <c r="N263" i="4" s="1"/>
  <c r="M278" i="3"/>
  <c r="M263" i="4" s="1"/>
  <c r="L278" i="3"/>
  <c r="L263" i="4" s="1"/>
  <c r="K278" i="3"/>
  <c r="K263" i="4" s="1"/>
  <c r="J278" i="3"/>
  <c r="J263" i="4" s="1"/>
  <c r="AO277" i="3"/>
  <c r="AN277" i="3"/>
  <c r="AM277" i="3"/>
  <c r="AL277" i="3"/>
  <c r="AK277" i="3"/>
  <c r="AJ277" i="3"/>
  <c r="AI277" i="3"/>
  <c r="AH277" i="3"/>
  <c r="AG277" i="3"/>
  <c r="AF277" i="3"/>
  <c r="AE277" i="3"/>
  <c r="AD277" i="3"/>
  <c r="AC277" i="3"/>
  <c r="AB277" i="3"/>
  <c r="AA277" i="3"/>
  <c r="Z277" i="3"/>
  <c r="Y277" i="3"/>
  <c r="X277" i="3"/>
  <c r="W277" i="3"/>
  <c r="V277" i="3"/>
  <c r="U277" i="3"/>
  <c r="T277" i="3"/>
  <c r="S277" i="3"/>
  <c r="R277" i="3"/>
  <c r="Q277" i="3"/>
  <c r="P277" i="3"/>
  <c r="O277" i="3"/>
  <c r="N277" i="3"/>
  <c r="M277" i="3"/>
  <c r="L277" i="3"/>
  <c r="K277" i="3"/>
  <c r="J277" i="3"/>
  <c r="AO276" i="3"/>
  <c r="AO262" i="4" s="1"/>
  <c r="AN276" i="3"/>
  <c r="AN262" i="4" s="1"/>
  <c r="AM276" i="3"/>
  <c r="AM262" i="4" s="1"/>
  <c r="AL276" i="3"/>
  <c r="AL262" i="4" s="1"/>
  <c r="AK276" i="3"/>
  <c r="AK262" i="4" s="1"/>
  <c r="AJ276" i="3"/>
  <c r="AJ262" i="4" s="1"/>
  <c r="AI276" i="3"/>
  <c r="AI262" i="4" s="1"/>
  <c r="AH276" i="3"/>
  <c r="AH262" i="4" s="1"/>
  <c r="AG276" i="3"/>
  <c r="AG262" i="4" s="1"/>
  <c r="AF276" i="3"/>
  <c r="AF262" i="4" s="1"/>
  <c r="AE276" i="3"/>
  <c r="AE262" i="4" s="1"/>
  <c r="AD276" i="3"/>
  <c r="AD262" i="4" s="1"/>
  <c r="AC276" i="3"/>
  <c r="AC262" i="4" s="1"/>
  <c r="AB276" i="3"/>
  <c r="AB262" i="4" s="1"/>
  <c r="AA276" i="3"/>
  <c r="AA262" i="4" s="1"/>
  <c r="Z276" i="3"/>
  <c r="Z262" i="4" s="1"/>
  <c r="Y276" i="3"/>
  <c r="Y262" i="4" s="1"/>
  <c r="X276" i="3"/>
  <c r="X262" i="4" s="1"/>
  <c r="W276" i="3"/>
  <c r="W262" i="4" s="1"/>
  <c r="V276" i="3"/>
  <c r="V262" i="4" s="1"/>
  <c r="U276" i="3"/>
  <c r="U262" i="4" s="1"/>
  <c r="T276" i="3"/>
  <c r="T262" i="4" s="1"/>
  <c r="S276" i="3"/>
  <c r="S262" i="4" s="1"/>
  <c r="R276" i="3"/>
  <c r="R262" i="4" s="1"/>
  <c r="Q276" i="3"/>
  <c r="Q262" i="4" s="1"/>
  <c r="P276" i="3"/>
  <c r="P262" i="4" s="1"/>
  <c r="O276" i="3"/>
  <c r="O262" i="4" s="1"/>
  <c r="N276" i="3"/>
  <c r="N262" i="4" s="1"/>
  <c r="M276" i="3"/>
  <c r="M262" i="4" s="1"/>
  <c r="L276" i="3"/>
  <c r="L262" i="4" s="1"/>
  <c r="K276" i="3"/>
  <c r="K262" i="4" s="1"/>
  <c r="J276" i="3"/>
  <c r="J262" i="4" s="1"/>
  <c r="AO275" i="3"/>
  <c r="AO261" i="4" s="1"/>
  <c r="AN275" i="3"/>
  <c r="AN261" i="4" s="1"/>
  <c r="AM275" i="3"/>
  <c r="AM261" i="4" s="1"/>
  <c r="AL275" i="3"/>
  <c r="AL261" i="4" s="1"/>
  <c r="AK275" i="3"/>
  <c r="AK261" i="4" s="1"/>
  <c r="AJ275" i="3"/>
  <c r="AJ261" i="4" s="1"/>
  <c r="AI275" i="3"/>
  <c r="AI261" i="4" s="1"/>
  <c r="AH275" i="3"/>
  <c r="AH261" i="4" s="1"/>
  <c r="AG275" i="3"/>
  <c r="AG261" i="4" s="1"/>
  <c r="AF275" i="3"/>
  <c r="AF261" i="4" s="1"/>
  <c r="AE275" i="3"/>
  <c r="AE261" i="4" s="1"/>
  <c r="AD275" i="3"/>
  <c r="AD261" i="4" s="1"/>
  <c r="AC275" i="3"/>
  <c r="AC261" i="4" s="1"/>
  <c r="AB275" i="3"/>
  <c r="AB261" i="4" s="1"/>
  <c r="AA275" i="3"/>
  <c r="AA261" i="4" s="1"/>
  <c r="Z275" i="3"/>
  <c r="Z261" i="4" s="1"/>
  <c r="Y275" i="3"/>
  <c r="Y261" i="4" s="1"/>
  <c r="X275" i="3"/>
  <c r="X261" i="4" s="1"/>
  <c r="W275" i="3"/>
  <c r="W261" i="4" s="1"/>
  <c r="V275" i="3"/>
  <c r="V261" i="4" s="1"/>
  <c r="U275" i="3"/>
  <c r="U261" i="4" s="1"/>
  <c r="T275" i="3"/>
  <c r="T261" i="4" s="1"/>
  <c r="S275" i="3"/>
  <c r="S261" i="4" s="1"/>
  <c r="R275" i="3"/>
  <c r="R261" i="4" s="1"/>
  <c r="Q275" i="3"/>
  <c r="Q261" i="4" s="1"/>
  <c r="P275" i="3"/>
  <c r="P261" i="4" s="1"/>
  <c r="O275" i="3"/>
  <c r="O261" i="4" s="1"/>
  <c r="N275" i="3"/>
  <c r="N261" i="4" s="1"/>
  <c r="M275" i="3"/>
  <c r="M261" i="4" s="1"/>
  <c r="L275" i="3"/>
  <c r="L261" i="4" s="1"/>
  <c r="K275" i="3"/>
  <c r="K261" i="4" s="1"/>
  <c r="J275" i="3"/>
  <c r="J261" i="4" s="1"/>
  <c r="AO274" i="3"/>
  <c r="AN274" i="3"/>
  <c r="AM274" i="3"/>
  <c r="AL274" i="3"/>
  <c r="AK274" i="3"/>
  <c r="AJ274" i="3"/>
  <c r="AI274" i="3"/>
  <c r="AH274" i="3"/>
  <c r="AG274" i="3"/>
  <c r="AF274" i="3"/>
  <c r="AE274" i="3"/>
  <c r="AD274" i="3"/>
  <c r="AC274" i="3"/>
  <c r="AB274" i="3"/>
  <c r="AA274" i="3"/>
  <c r="Z274" i="3"/>
  <c r="Y274" i="3"/>
  <c r="X274" i="3"/>
  <c r="W274" i="3"/>
  <c r="V274" i="3"/>
  <c r="U274" i="3"/>
  <c r="T274" i="3"/>
  <c r="S274" i="3"/>
  <c r="R274" i="3"/>
  <c r="Q274" i="3"/>
  <c r="P274" i="3"/>
  <c r="O274" i="3"/>
  <c r="N274" i="3"/>
  <c r="M274" i="3"/>
  <c r="L274" i="3"/>
  <c r="K274" i="3"/>
  <c r="J274" i="3"/>
  <c r="H278" i="3"/>
  <c r="H263" i="4" s="1"/>
  <c r="H277" i="3"/>
  <c r="H276" i="3"/>
  <c r="H262" i="4" s="1"/>
  <c r="H275" i="3"/>
  <c r="H261" i="4" s="1"/>
  <c r="I278" i="3"/>
  <c r="I263" i="4" s="1"/>
  <c r="I277" i="3"/>
  <c r="I276" i="3"/>
  <c r="I262" i="4" s="1"/>
  <c r="I275" i="3"/>
  <c r="I261" i="4" s="1"/>
  <c r="AO267" i="3"/>
  <c r="AN267" i="3"/>
  <c r="AM267" i="3"/>
  <c r="AL267" i="3"/>
  <c r="AK267" i="3"/>
  <c r="AJ267" i="3"/>
  <c r="AI267" i="3"/>
  <c r="AH267" i="3"/>
  <c r="AO266" i="3"/>
  <c r="AN266" i="3"/>
  <c r="AM266" i="3"/>
  <c r="AL266" i="3"/>
  <c r="AK266" i="3"/>
  <c r="AJ266" i="3"/>
  <c r="AI266" i="3"/>
  <c r="AH266" i="3"/>
  <c r="AG266" i="3"/>
  <c r="AF266" i="3"/>
  <c r="AE266" i="3"/>
  <c r="AD266" i="3"/>
  <c r="AC266" i="3"/>
  <c r="AB266" i="3"/>
  <c r="AA266" i="3"/>
  <c r="Z266" i="3"/>
  <c r="Y266" i="3"/>
  <c r="X266" i="3"/>
  <c r="AO265" i="3"/>
  <c r="AN265" i="3"/>
  <c r="AM265" i="3"/>
  <c r="AL265" i="3"/>
  <c r="AK265" i="3"/>
  <c r="AJ265" i="3"/>
  <c r="AI265" i="3"/>
  <c r="AH265" i="3"/>
  <c r="AG265" i="3"/>
  <c r="AF265" i="3"/>
  <c r="AE265" i="3"/>
  <c r="AD265" i="3"/>
  <c r="AC265" i="3"/>
  <c r="AB265" i="3"/>
  <c r="AA265" i="3"/>
  <c r="Z265" i="3"/>
  <c r="Y265" i="3"/>
  <c r="X265" i="3"/>
  <c r="AO264" i="3"/>
  <c r="AN264" i="3"/>
  <c r="AM264" i="3"/>
  <c r="AL264" i="3"/>
  <c r="AK264" i="3"/>
  <c r="AJ264" i="3"/>
  <c r="AI264" i="3"/>
  <c r="AH264" i="3"/>
  <c r="AG264" i="3"/>
  <c r="AF264" i="3"/>
  <c r="AE264" i="3"/>
  <c r="AD264" i="3"/>
  <c r="AC264" i="3"/>
  <c r="AB264" i="3"/>
  <c r="AA264" i="3"/>
  <c r="Z264" i="3"/>
  <c r="Y264" i="3"/>
  <c r="X264" i="3"/>
  <c r="AO263" i="3"/>
  <c r="AN263" i="3"/>
  <c r="AM263" i="3"/>
  <c r="AL263" i="3"/>
  <c r="AK263" i="3"/>
  <c r="AJ263" i="3"/>
  <c r="AI263" i="3"/>
  <c r="AH263" i="3"/>
  <c r="AG263" i="3"/>
  <c r="AF263" i="3"/>
  <c r="AE263" i="3"/>
  <c r="AD263" i="3"/>
  <c r="AC263" i="3"/>
  <c r="AB263" i="3"/>
  <c r="AA263" i="3"/>
  <c r="Z263" i="3"/>
  <c r="Y263" i="3"/>
  <c r="X263" i="3"/>
  <c r="W266" i="3"/>
  <c r="W265" i="3"/>
  <c r="W264" i="3"/>
  <c r="W263" i="3"/>
  <c r="H224" i="3"/>
  <c r="H232" i="4" s="1"/>
  <c r="H223" i="3"/>
  <c r="H222" i="3"/>
  <c r="H231" i="4" s="1"/>
  <c r="H221" i="3"/>
  <c r="H230" i="4" s="1"/>
  <c r="H210" i="3"/>
  <c r="H175" i="4" s="1"/>
  <c r="H209" i="3"/>
  <c r="H174" i="4" s="1"/>
  <c r="H204" i="3"/>
  <c r="H171" i="4" s="1"/>
  <c r="H203" i="3"/>
  <c r="H170" i="4" s="1"/>
  <c r="AO225" i="3"/>
  <c r="AN225" i="3"/>
  <c r="AM225" i="3"/>
  <c r="AL225" i="3"/>
  <c r="AK225" i="3"/>
  <c r="AJ225" i="3"/>
  <c r="AI225" i="3"/>
  <c r="AH225" i="3"/>
  <c r="AG225" i="3"/>
  <c r="AF225" i="3"/>
  <c r="AE225" i="3"/>
  <c r="AD225" i="3"/>
  <c r="AC225" i="3"/>
  <c r="AB225" i="3"/>
  <c r="AA225" i="3"/>
  <c r="Z225" i="3"/>
  <c r="Y225" i="3"/>
  <c r="X225" i="3"/>
  <c r="W225" i="3"/>
  <c r="V225" i="3"/>
  <c r="U225" i="3"/>
  <c r="T225" i="3"/>
  <c r="S225" i="3"/>
  <c r="R225" i="3"/>
  <c r="Q225" i="3"/>
  <c r="P225" i="3"/>
  <c r="O225" i="3"/>
  <c r="N225" i="3"/>
  <c r="M225" i="3"/>
  <c r="L225" i="3"/>
  <c r="K225" i="3"/>
  <c r="J225" i="3"/>
  <c r="AO224" i="3"/>
  <c r="AO232" i="4" s="1"/>
  <c r="AN224" i="3"/>
  <c r="AN232" i="4" s="1"/>
  <c r="AM224" i="3"/>
  <c r="AM232" i="4" s="1"/>
  <c r="AL224" i="3"/>
  <c r="AL232" i="4" s="1"/>
  <c r="AK224" i="3"/>
  <c r="AK232" i="4" s="1"/>
  <c r="AJ224" i="3"/>
  <c r="AJ232" i="4" s="1"/>
  <c r="AI224" i="3"/>
  <c r="AI232" i="4" s="1"/>
  <c r="AH224" i="3"/>
  <c r="AH232" i="4" s="1"/>
  <c r="AG224" i="3"/>
  <c r="AG232" i="4" s="1"/>
  <c r="AF224" i="3"/>
  <c r="AF232" i="4" s="1"/>
  <c r="AE224" i="3"/>
  <c r="AE232" i="4" s="1"/>
  <c r="AD224" i="3"/>
  <c r="AD232" i="4" s="1"/>
  <c r="AC224" i="3"/>
  <c r="AC232" i="4" s="1"/>
  <c r="AB224" i="3"/>
  <c r="AB232" i="4" s="1"/>
  <c r="AA224" i="3"/>
  <c r="AA232" i="4" s="1"/>
  <c r="Z224" i="3"/>
  <c r="Z232" i="4" s="1"/>
  <c r="Y224" i="3"/>
  <c r="Y232" i="4" s="1"/>
  <c r="X224" i="3"/>
  <c r="X232" i="4" s="1"/>
  <c r="W224" i="3"/>
  <c r="W232" i="4" s="1"/>
  <c r="V224" i="3"/>
  <c r="V232" i="4" s="1"/>
  <c r="U224" i="3"/>
  <c r="U232" i="4" s="1"/>
  <c r="T224" i="3"/>
  <c r="T232" i="4" s="1"/>
  <c r="S224" i="3"/>
  <c r="S232" i="4" s="1"/>
  <c r="R224" i="3"/>
  <c r="R232" i="4" s="1"/>
  <c r="Q224" i="3"/>
  <c r="Q232" i="4" s="1"/>
  <c r="P224" i="3"/>
  <c r="P232" i="4" s="1"/>
  <c r="O224" i="3"/>
  <c r="O232" i="4" s="1"/>
  <c r="N224" i="3"/>
  <c r="N232" i="4" s="1"/>
  <c r="M224" i="3"/>
  <c r="M232" i="4" s="1"/>
  <c r="L224" i="3"/>
  <c r="L232" i="4" s="1"/>
  <c r="K224" i="3"/>
  <c r="K232" i="4" s="1"/>
  <c r="J224" i="3"/>
  <c r="J232" i="4" s="1"/>
  <c r="AO223" i="3"/>
  <c r="AN223" i="3"/>
  <c r="AM223" i="3"/>
  <c r="AL223" i="3"/>
  <c r="AK223" i="3"/>
  <c r="AJ223" i="3"/>
  <c r="AI223" i="3"/>
  <c r="AH223" i="3"/>
  <c r="AG223" i="3"/>
  <c r="AF223" i="3"/>
  <c r="AE223" i="3"/>
  <c r="AD223" i="3"/>
  <c r="AC223" i="3"/>
  <c r="AB223" i="3"/>
  <c r="AA223" i="3"/>
  <c r="Z223" i="3"/>
  <c r="Y223" i="3"/>
  <c r="X223" i="3"/>
  <c r="W223" i="3"/>
  <c r="V223" i="3"/>
  <c r="U223" i="3"/>
  <c r="T223" i="3"/>
  <c r="S223" i="3"/>
  <c r="R223" i="3"/>
  <c r="Q223" i="3"/>
  <c r="P223" i="3"/>
  <c r="O223" i="3"/>
  <c r="N223" i="3"/>
  <c r="M223" i="3"/>
  <c r="L223" i="3"/>
  <c r="K223" i="3"/>
  <c r="J223" i="3"/>
  <c r="AO222" i="3"/>
  <c r="AO231" i="4" s="1"/>
  <c r="AN222" i="3"/>
  <c r="AN231" i="4" s="1"/>
  <c r="AM222" i="3"/>
  <c r="AM231" i="4" s="1"/>
  <c r="AL222" i="3"/>
  <c r="AL231" i="4" s="1"/>
  <c r="AK222" i="3"/>
  <c r="AK231" i="4" s="1"/>
  <c r="AJ222" i="3"/>
  <c r="AJ231" i="4" s="1"/>
  <c r="AI222" i="3"/>
  <c r="AI231" i="4" s="1"/>
  <c r="AH222" i="3"/>
  <c r="AH231" i="4" s="1"/>
  <c r="AG222" i="3"/>
  <c r="AG231" i="4" s="1"/>
  <c r="AF222" i="3"/>
  <c r="AF231" i="4" s="1"/>
  <c r="AE222" i="3"/>
  <c r="AE231" i="4" s="1"/>
  <c r="AD222" i="3"/>
  <c r="AD231" i="4" s="1"/>
  <c r="AC222" i="3"/>
  <c r="AC231" i="4" s="1"/>
  <c r="AB222" i="3"/>
  <c r="AB231" i="4" s="1"/>
  <c r="AA222" i="3"/>
  <c r="AA231" i="4" s="1"/>
  <c r="Z222" i="3"/>
  <c r="Z231" i="4" s="1"/>
  <c r="Y222" i="3"/>
  <c r="Y231" i="4" s="1"/>
  <c r="X222" i="3"/>
  <c r="X231" i="4" s="1"/>
  <c r="W222" i="3"/>
  <c r="W231" i="4" s="1"/>
  <c r="V222" i="3"/>
  <c r="V231" i="4" s="1"/>
  <c r="U222" i="3"/>
  <c r="U231" i="4" s="1"/>
  <c r="T222" i="3"/>
  <c r="T231" i="4" s="1"/>
  <c r="S222" i="3"/>
  <c r="S231" i="4" s="1"/>
  <c r="R222" i="3"/>
  <c r="R231" i="4" s="1"/>
  <c r="Q222" i="3"/>
  <c r="Q231" i="4" s="1"/>
  <c r="P222" i="3"/>
  <c r="P231" i="4" s="1"/>
  <c r="O222" i="3"/>
  <c r="O231" i="4" s="1"/>
  <c r="N222" i="3"/>
  <c r="N231" i="4" s="1"/>
  <c r="M222" i="3"/>
  <c r="M231" i="4" s="1"/>
  <c r="L222" i="3"/>
  <c r="L231" i="4" s="1"/>
  <c r="K222" i="3"/>
  <c r="K231" i="4" s="1"/>
  <c r="J222" i="3"/>
  <c r="J231" i="4" s="1"/>
  <c r="AO221" i="3"/>
  <c r="AO230" i="4" s="1"/>
  <c r="AN221" i="3"/>
  <c r="AN230" i="4" s="1"/>
  <c r="AM221" i="3"/>
  <c r="AM230" i="4" s="1"/>
  <c r="AL221" i="3"/>
  <c r="AL230" i="4" s="1"/>
  <c r="AK221" i="3"/>
  <c r="AK230" i="4" s="1"/>
  <c r="AJ221" i="3"/>
  <c r="AJ230" i="4" s="1"/>
  <c r="AI221" i="3"/>
  <c r="AI230" i="4" s="1"/>
  <c r="AH221" i="3"/>
  <c r="AH230" i="4" s="1"/>
  <c r="AG221" i="3"/>
  <c r="AG230" i="4" s="1"/>
  <c r="AF221" i="3"/>
  <c r="AF230" i="4" s="1"/>
  <c r="AE221" i="3"/>
  <c r="AE230" i="4" s="1"/>
  <c r="AD221" i="3"/>
  <c r="AD230" i="4" s="1"/>
  <c r="AC221" i="3"/>
  <c r="AC230" i="4" s="1"/>
  <c r="AB221" i="3"/>
  <c r="AB230" i="4" s="1"/>
  <c r="AA221" i="3"/>
  <c r="AA230" i="4" s="1"/>
  <c r="Z221" i="3"/>
  <c r="Z230" i="4" s="1"/>
  <c r="Y221" i="3"/>
  <c r="Y230" i="4" s="1"/>
  <c r="X221" i="3"/>
  <c r="X230" i="4" s="1"/>
  <c r="W221" i="3"/>
  <c r="W230" i="4" s="1"/>
  <c r="V221" i="3"/>
  <c r="V230" i="4" s="1"/>
  <c r="U221" i="3"/>
  <c r="U230" i="4" s="1"/>
  <c r="T221" i="3"/>
  <c r="T230" i="4" s="1"/>
  <c r="S221" i="3"/>
  <c r="S230" i="4" s="1"/>
  <c r="R221" i="3"/>
  <c r="R230" i="4" s="1"/>
  <c r="Q221" i="3"/>
  <c r="Q230" i="4" s="1"/>
  <c r="P221" i="3"/>
  <c r="P230" i="4" s="1"/>
  <c r="O221" i="3"/>
  <c r="O230" i="4" s="1"/>
  <c r="N221" i="3"/>
  <c r="N230" i="4" s="1"/>
  <c r="M221" i="3"/>
  <c r="M230" i="4" s="1"/>
  <c r="L221" i="3"/>
  <c r="L230" i="4" s="1"/>
  <c r="K221" i="3"/>
  <c r="K230" i="4" s="1"/>
  <c r="J221" i="3"/>
  <c r="J230" i="4" s="1"/>
  <c r="AO220" i="3"/>
  <c r="AN220" i="3"/>
  <c r="AM220" i="3"/>
  <c r="AL220" i="3"/>
  <c r="AK220" i="3"/>
  <c r="AJ220" i="3"/>
  <c r="AI220" i="3"/>
  <c r="AH220" i="3"/>
  <c r="AG220" i="3"/>
  <c r="AF220" i="3"/>
  <c r="AE220" i="3"/>
  <c r="AD220" i="3"/>
  <c r="AC220" i="3"/>
  <c r="AB220" i="3"/>
  <c r="AA220" i="3"/>
  <c r="Z220" i="3"/>
  <c r="Y220" i="3"/>
  <c r="X220" i="3"/>
  <c r="W220" i="3"/>
  <c r="V220" i="3"/>
  <c r="U220" i="3"/>
  <c r="T220" i="3"/>
  <c r="S220" i="3"/>
  <c r="R220" i="3"/>
  <c r="Q220" i="3"/>
  <c r="P220" i="3"/>
  <c r="O220" i="3"/>
  <c r="N220" i="3"/>
  <c r="M220" i="3"/>
  <c r="L220" i="3"/>
  <c r="K220" i="3"/>
  <c r="J220" i="3"/>
  <c r="I224" i="3"/>
  <c r="I232" i="4" s="1"/>
  <c r="I223" i="3"/>
  <c r="I222" i="3"/>
  <c r="I231" i="4" s="1"/>
  <c r="I221" i="3"/>
  <c r="I230" i="4" s="1"/>
  <c r="AO213" i="3"/>
  <c r="AN213" i="3"/>
  <c r="AM213" i="3"/>
  <c r="AL213" i="3"/>
  <c r="AK213" i="3"/>
  <c r="AJ213" i="3"/>
  <c r="AI213" i="3"/>
  <c r="AH213" i="3"/>
  <c r="AE213" i="3"/>
  <c r="AD213" i="3"/>
  <c r="AC213" i="3"/>
  <c r="AB213" i="3"/>
  <c r="AA213" i="3"/>
  <c r="Z213" i="3"/>
  <c r="Y213" i="3"/>
  <c r="X213" i="3"/>
  <c r="W213" i="3"/>
  <c r="V213" i="3"/>
  <c r="U213" i="3"/>
  <c r="T213" i="3"/>
  <c r="S213" i="3"/>
  <c r="R213" i="3"/>
  <c r="Q213" i="3"/>
  <c r="P213" i="3"/>
  <c r="O213" i="3"/>
  <c r="N213" i="3"/>
  <c r="M213" i="3"/>
  <c r="L213" i="3"/>
  <c r="K213" i="3"/>
  <c r="AO212" i="3"/>
  <c r="AO176" i="4" s="1"/>
  <c r="AN212" i="3"/>
  <c r="AN176" i="4" s="1"/>
  <c r="AM212" i="3"/>
  <c r="AM176" i="4" s="1"/>
  <c r="AL212" i="3"/>
  <c r="AL176" i="4" s="1"/>
  <c r="AK212" i="3"/>
  <c r="AK176" i="4" s="1"/>
  <c r="AJ212" i="3"/>
  <c r="AJ176" i="4" s="1"/>
  <c r="AI212" i="3"/>
  <c r="AI176" i="4" s="1"/>
  <c r="AH212" i="3"/>
  <c r="AH176" i="4" s="1"/>
  <c r="AG212" i="3"/>
  <c r="AG176" i="4" s="1"/>
  <c r="AF212" i="3"/>
  <c r="AF176" i="4" s="1"/>
  <c r="AE212" i="3"/>
  <c r="AE176" i="4" s="1"/>
  <c r="AD212" i="3"/>
  <c r="AD176" i="4" s="1"/>
  <c r="AC212" i="3"/>
  <c r="AC176" i="4" s="1"/>
  <c r="AB212" i="3"/>
  <c r="AB176" i="4" s="1"/>
  <c r="AA212" i="3"/>
  <c r="AA176" i="4" s="1"/>
  <c r="Z212" i="3"/>
  <c r="Z176" i="4" s="1"/>
  <c r="Y212" i="3"/>
  <c r="Y176" i="4" s="1"/>
  <c r="X212" i="3"/>
  <c r="X176" i="4" s="1"/>
  <c r="W212" i="3"/>
  <c r="W176" i="4" s="1"/>
  <c r="V212" i="3"/>
  <c r="V176" i="4" s="1"/>
  <c r="U212" i="3"/>
  <c r="U176" i="4" s="1"/>
  <c r="T212" i="3"/>
  <c r="T176" i="4" s="1"/>
  <c r="S212" i="3"/>
  <c r="S176" i="4" s="1"/>
  <c r="R212" i="3"/>
  <c r="R176" i="4" s="1"/>
  <c r="Q212" i="3"/>
  <c r="Q176" i="4" s="1"/>
  <c r="P212" i="3"/>
  <c r="P176" i="4" s="1"/>
  <c r="O212" i="3"/>
  <c r="O176" i="4" s="1"/>
  <c r="N212" i="3"/>
  <c r="N176" i="4" s="1"/>
  <c r="M212" i="3"/>
  <c r="M176" i="4" s="1"/>
  <c r="L212" i="3"/>
  <c r="L176" i="4" s="1"/>
  <c r="K212" i="3"/>
  <c r="K176" i="4" s="1"/>
  <c r="J212" i="3"/>
  <c r="J176" i="4" s="1"/>
  <c r="AO211" i="3"/>
  <c r="AN211" i="3"/>
  <c r="AM211" i="3"/>
  <c r="AL211" i="3"/>
  <c r="AK211" i="3"/>
  <c r="AJ211" i="3"/>
  <c r="AI211" i="3"/>
  <c r="AH211" i="3"/>
  <c r="AG211" i="3"/>
  <c r="AF211" i="3"/>
  <c r="AE211" i="3"/>
  <c r="AD211" i="3"/>
  <c r="AC211" i="3"/>
  <c r="AB211" i="3"/>
  <c r="AA211" i="3"/>
  <c r="Z211" i="3"/>
  <c r="Y211" i="3"/>
  <c r="X211" i="3"/>
  <c r="W211" i="3"/>
  <c r="V211" i="3"/>
  <c r="U211" i="3"/>
  <c r="T211" i="3"/>
  <c r="S211" i="3"/>
  <c r="R211" i="3"/>
  <c r="Q211" i="3"/>
  <c r="P211" i="3"/>
  <c r="O211" i="3"/>
  <c r="N211" i="3"/>
  <c r="M211" i="3"/>
  <c r="L211" i="3"/>
  <c r="K211" i="3"/>
  <c r="J211" i="3"/>
  <c r="AO210" i="3"/>
  <c r="AO175" i="4" s="1"/>
  <c r="AN210" i="3"/>
  <c r="AN175" i="4" s="1"/>
  <c r="AM210" i="3"/>
  <c r="AM175" i="4" s="1"/>
  <c r="AL210" i="3"/>
  <c r="AL175" i="4" s="1"/>
  <c r="AK210" i="3"/>
  <c r="AK175" i="4" s="1"/>
  <c r="AJ210" i="3"/>
  <c r="AJ175" i="4" s="1"/>
  <c r="AI210" i="3"/>
  <c r="AI175" i="4" s="1"/>
  <c r="AH210" i="3"/>
  <c r="AH175" i="4" s="1"/>
  <c r="AG210" i="3"/>
  <c r="AG175" i="4" s="1"/>
  <c r="AF210" i="3"/>
  <c r="AF175" i="4" s="1"/>
  <c r="AE210" i="3"/>
  <c r="AE175" i="4" s="1"/>
  <c r="AD210" i="3"/>
  <c r="AD175" i="4" s="1"/>
  <c r="AC210" i="3"/>
  <c r="AC175" i="4" s="1"/>
  <c r="AB210" i="3"/>
  <c r="AB175" i="4" s="1"/>
  <c r="AA210" i="3"/>
  <c r="AA175" i="4" s="1"/>
  <c r="Z210" i="3"/>
  <c r="Z175" i="4" s="1"/>
  <c r="Y210" i="3"/>
  <c r="Y175" i="4" s="1"/>
  <c r="X210" i="3"/>
  <c r="X175" i="4" s="1"/>
  <c r="W210" i="3"/>
  <c r="W175" i="4" s="1"/>
  <c r="V210" i="3"/>
  <c r="V175" i="4" s="1"/>
  <c r="U210" i="3"/>
  <c r="U175" i="4" s="1"/>
  <c r="T210" i="3"/>
  <c r="T175" i="4" s="1"/>
  <c r="S210" i="3"/>
  <c r="S175" i="4" s="1"/>
  <c r="R210" i="3"/>
  <c r="R175" i="4" s="1"/>
  <c r="Q210" i="3"/>
  <c r="Q175" i="4" s="1"/>
  <c r="P210" i="3"/>
  <c r="P175" i="4" s="1"/>
  <c r="O210" i="3"/>
  <c r="O175" i="4" s="1"/>
  <c r="N210" i="3"/>
  <c r="N175" i="4" s="1"/>
  <c r="M210" i="3"/>
  <c r="M175" i="4" s="1"/>
  <c r="L210" i="3"/>
  <c r="L175" i="4" s="1"/>
  <c r="K210" i="3"/>
  <c r="K175" i="4" s="1"/>
  <c r="J210" i="3"/>
  <c r="J175" i="4" s="1"/>
  <c r="AO209" i="3"/>
  <c r="AO174" i="4" s="1"/>
  <c r="AN209" i="3"/>
  <c r="AN174" i="4" s="1"/>
  <c r="AM209" i="3"/>
  <c r="AM174" i="4" s="1"/>
  <c r="AL209" i="3"/>
  <c r="AL174" i="4" s="1"/>
  <c r="AK209" i="3"/>
  <c r="AK174" i="4" s="1"/>
  <c r="AJ209" i="3"/>
  <c r="AJ174" i="4" s="1"/>
  <c r="AI209" i="3"/>
  <c r="AI174" i="4" s="1"/>
  <c r="AH209" i="3"/>
  <c r="AH174" i="4" s="1"/>
  <c r="AG209" i="3"/>
  <c r="AG174" i="4" s="1"/>
  <c r="AF209" i="3"/>
  <c r="AF174" i="4" s="1"/>
  <c r="AE209" i="3"/>
  <c r="AE174" i="4" s="1"/>
  <c r="AD209" i="3"/>
  <c r="AD174" i="4" s="1"/>
  <c r="AC209" i="3"/>
  <c r="AC174" i="4" s="1"/>
  <c r="AB209" i="3"/>
  <c r="AB174" i="4" s="1"/>
  <c r="AA209" i="3"/>
  <c r="AA174" i="4" s="1"/>
  <c r="Z209" i="3"/>
  <c r="Z174" i="4" s="1"/>
  <c r="Y209" i="3"/>
  <c r="X209" i="3"/>
  <c r="W209" i="3"/>
  <c r="V209" i="3"/>
  <c r="U209" i="3"/>
  <c r="T209" i="3"/>
  <c r="S209" i="3"/>
  <c r="R209" i="3"/>
  <c r="Q209" i="3"/>
  <c r="P209" i="3"/>
  <c r="O209" i="3"/>
  <c r="N209" i="3"/>
  <c r="M209" i="3"/>
  <c r="M174" i="4" s="1"/>
  <c r="L209" i="3"/>
  <c r="K209" i="3"/>
  <c r="J209" i="3"/>
  <c r="AO208" i="3"/>
  <c r="AN208" i="3"/>
  <c r="AM208" i="3"/>
  <c r="AL208" i="3"/>
  <c r="AK208" i="3"/>
  <c r="AJ208" i="3"/>
  <c r="AI208" i="3"/>
  <c r="AH208" i="3"/>
  <c r="AG208" i="3"/>
  <c r="AF208" i="3"/>
  <c r="AE208" i="3"/>
  <c r="AD208" i="3"/>
  <c r="AC208" i="3"/>
  <c r="AB208" i="3"/>
  <c r="AA208" i="3"/>
  <c r="Z208" i="3"/>
  <c r="M208" i="3"/>
  <c r="AO207" i="3"/>
  <c r="AM6" i="5" s="1"/>
  <c r="AM23" i="5" s="1"/>
  <c r="AN207" i="3"/>
  <c r="AL6" i="5" s="1"/>
  <c r="AL23" i="5" s="1"/>
  <c r="AM207" i="3"/>
  <c r="AK6" i="5" s="1"/>
  <c r="AK23" i="5" s="1"/>
  <c r="AL207" i="3"/>
  <c r="AJ6" i="5" s="1"/>
  <c r="AJ23" i="5" s="1"/>
  <c r="AK207" i="3"/>
  <c r="AI6" i="5" s="1"/>
  <c r="AI23" i="5" s="1"/>
  <c r="AJ207" i="3"/>
  <c r="AH6" i="5" s="1"/>
  <c r="AH23" i="5" s="1"/>
  <c r="AI207" i="3"/>
  <c r="AG6" i="5" s="1"/>
  <c r="AG23" i="5" s="1"/>
  <c r="AH207" i="3"/>
  <c r="AF6" i="5" s="1"/>
  <c r="AF23" i="5" s="1"/>
  <c r="AG207" i="3"/>
  <c r="AE6" i="5" s="1"/>
  <c r="AE23" i="5" s="1"/>
  <c r="AE207" i="3"/>
  <c r="AC6" i="5" s="1"/>
  <c r="AC23" i="5" s="1"/>
  <c r="AD207" i="3"/>
  <c r="AB6" i="5" s="1"/>
  <c r="AB23" i="5" s="1"/>
  <c r="AC207" i="3"/>
  <c r="AA6" i="5" s="1"/>
  <c r="AA23" i="5" s="1"/>
  <c r="AB207" i="3"/>
  <c r="Z6" i="5" s="1"/>
  <c r="Z23" i="5" s="1"/>
  <c r="AA207" i="3"/>
  <c r="Y6" i="5" s="1"/>
  <c r="Y23" i="5" s="1"/>
  <c r="Z207" i="3"/>
  <c r="X6" i="5" s="1"/>
  <c r="X23" i="5" s="1"/>
  <c r="Y207" i="3"/>
  <c r="W6" i="5" s="1"/>
  <c r="W23" i="5" s="1"/>
  <c r="X207" i="3"/>
  <c r="V6" i="5" s="1"/>
  <c r="V23" i="5" s="1"/>
  <c r="W207" i="3"/>
  <c r="U6" i="5" s="1"/>
  <c r="U23" i="5" s="1"/>
  <c r="V207" i="3"/>
  <c r="T6" i="5" s="1"/>
  <c r="T23" i="5" s="1"/>
  <c r="U207" i="3"/>
  <c r="S6" i="5" s="1"/>
  <c r="S23" i="5" s="1"/>
  <c r="T207" i="3"/>
  <c r="R6" i="5" s="1"/>
  <c r="R23" i="5" s="1"/>
  <c r="S207" i="3"/>
  <c r="Q6" i="5" s="1"/>
  <c r="Q23" i="5" s="1"/>
  <c r="R207" i="3"/>
  <c r="P6" i="5" s="1"/>
  <c r="P23" i="5" s="1"/>
  <c r="Q207" i="3"/>
  <c r="O6" i="5" s="1"/>
  <c r="O23" i="5" s="1"/>
  <c r="P207" i="3"/>
  <c r="N6" i="5" s="1"/>
  <c r="N23" i="5" s="1"/>
  <c r="O207" i="3"/>
  <c r="M6" i="5" s="1"/>
  <c r="M23" i="5" s="1"/>
  <c r="N207" i="3"/>
  <c r="L6" i="5" s="1"/>
  <c r="L23" i="5" s="1"/>
  <c r="M207" i="3"/>
  <c r="K6" i="5" s="1"/>
  <c r="K23" i="5" s="1"/>
  <c r="L207" i="3"/>
  <c r="J6" i="5" s="1"/>
  <c r="J23" i="5" s="1"/>
  <c r="K207" i="3"/>
  <c r="I6" i="5" s="1"/>
  <c r="I23" i="5" s="1"/>
  <c r="AO206" i="3"/>
  <c r="AO172" i="4" s="1"/>
  <c r="AN206" i="3"/>
  <c r="AN172" i="4" s="1"/>
  <c r="AM206" i="3"/>
  <c r="AM172" i="4" s="1"/>
  <c r="AL206" i="3"/>
  <c r="AL172" i="4" s="1"/>
  <c r="AK206" i="3"/>
  <c r="AK172" i="4" s="1"/>
  <c r="AJ206" i="3"/>
  <c r="AJ172" i="4" s="1"/>
  <c r="AI206" i="3"/>
  <c r="AI172" i="4" s="1"/>
  <c r="AH206" i="3"/>
  <c r="AH172" i="4" s="1"/>
  <c r="AG206" i="3"/>
  <c r="AG172" i="4" s="1"/>
  <c r="AF206" i="3"/>
  <c r="AF172" i="4" s="1"/>
  <c r="AE206" i="3"/>
  <c r="AE172" i="4" s="1"/>
  <c r="AD206" i="3"/>
  <c r="AD172" i="4" s="1"/>
  <c r="AC206" i="3"/>
  <c r="AC172" i="4" s="1"/>
  <c r="AB206" i="3"/>
  <c r="AB172" i="4" s="1"/>
  <c r="AA206" i="3"/>
  <c r="AA172" i="4" s="1"/>
  <c r="Z206" i="3"/>
  <c r="Z172" i="4" s="1"/>
  <c r="Y206" i="3"/>
  <c r="Y172" i="4" s="1"/>
  <c r="X206" i="3"/>
  <c r="X172" i="4" s="1"/>
  <c r="W206" i="3"/>
  <c r="W172" i="4" s="1"/>
  <c r="V206" i="3"/>
  <c r="V172" i="4" s="1"/>
  <c r="U206" i="3"/>
  <c r="U172" i="4" s="1"/>
  <c r="T206" i="3"/>
  <c r="T172" i="4" s="1"/>
  <c r="S206" i="3"/>
  <c r="S172" i="4" s="1"/>
  <c r="R206" i="3"/>
  <c r="R172" i="4" s="1"/>
  <c r="Q206" i="3"/>
  <c r="Q172" i="4" s="1"/>
  <c r="P206" i="3"/>
  <c r="P172" i="4" s="1"/>
  <c r="O206" i="3"/>
  <c r="O172" i="4" s="1"/>
  <c r="N206" i="3"/>
  <c r="N172" i="4" s="1"/>
  <c r="M206" i="3"/>
  <c r="M172" i="4" s="1"/>
  <c r="L206" i="3"/>
  <c r="L172" i="4" s="1"/>
  <c r="K206" i="3"/>
  <c r="K172" i="4" s="1"/>
  <c r="J206" i="3"/>
  <c r="J172" i="4" s="1"/>
  <c r="AO205" i="3"/>
  <c r="AN205" i="3"/>
  <c r="AM205" i="3"/>
  <c r="AL205" i="3"/>
  <c r="AK205" i="3"/>
  <c r="AJ205" i="3"/>
  <c r="AI205" i="3"/>
  <c r="AH205" i="3"/>
  <c r="AG205" i="3"/>
  <c r="AF205" i="3"/>
  <c r="AE205" i="3"/>
  <c r="AD205" i="3"/>
  <c r="AC205" i="3"/>
  <c r="AB205" i="3"/>
  <c r="AA205" i="3"/>
  <c r="Z205" i="3"/>
  <c r="Y205" i="3"/>
  <c r="X205" i="3"/>
  <c r="W205" i="3"/>
  <c r="V205" i="3"/>
  <c r="U205" i="3"/>
  <c r="T205" i="3"/>
  <c r="S205" i="3"/>
  <c r="R205" i="3"/>
  <c r="Q205" i="3"/>
  <c r="P205" i="3"/>
  <c r="O205" i="3"/>
  <c r="N205" i="3"/>
  <c r="M205" i="3"/>
  <c r="L205" i="3"/>
  <c r="K205" i="3"/>
  <c r="J205" i="3"/>
  <c r="AO204" i="3"/>
  <c r="AO171" i="4" s="1"/>
  <c r="AN204" i="3"/>
  <c r="AN171" i="4" s="1"/>
  <c r="AM204" i="3"/>
  <c r="AM171" i="4" s="1"/>
  <c r="AL204" i="3"/>
  <c r="AL171" i="4" s="1"/>
  <c r="AK204" i="3"/>
  <c r="AK171" i="4" s="1"/>
  <c r="AJ204" i="3"/>
  <c r="AJ171" i="4" s="1"/>
  <c r="AI204" i="3"/>
  <c r="AI171" i="4" s="1"/>
  <c r="AH204" i="3"/>
  <c r="AH171" i="4" s="1"/>
  <c r="AG204" i="3"/>
  <c r="AG171" i="4" s="1"/>
  <c r="AF204" i="3"/>
  <c r="AF171" i="4" s="1"/>
  <c r="AE204" i="3"/>
  <c r="AE171" i="4" s="1"/>
  <c r="AD204" i="3"/>
  <c r="AD171" i="4" s="1"/>
  <c r="AC204" i="3"/>
  <c r="AC171" i="4" s="1"/>
  <c r="AB204" i="3"/>
  <c r="AB171" i="4" s="1"/>
  <c r="AA204" i="3"/>
  <c r="AA171" i="4" s="1"/>
  <c r="Z204" i="3"/>
  <c r="Z171" i="4" s="1"/>
  <c r="Y204" i="3"/>
  <c r="Y171" i="4" s="1"/>
  <c r="X204" i="3"/>
  <c r="X171" i="4" s="1"/>
  <c r="W204" i="3"/>
  <c r="W171" i="4" s="1"/>
  <c r="V204" i="3"/>
  <c r="V171" i="4" s="1"/>
  <c r="U204" i="3"/>
  <c r="U171" i="4" s="1"/>
  <c r="T204" i="3"/>
  <c r="T171" i="4" s="1"/>
  <c r="S204" i="3"/>
  <c r="S171" i="4" s="1"/>
  <c r="R204" i="3"/>
  <c r="R171" i="4" s="1"/>
  <c r="Q204" i="3"/>
  <c r="Q171" i="4" s="1"/>
  <c r="P204" i="3"/>
  <c r="P171" i="4" s="1"/>
  <c r="O204" i="3"/>
  <c r="O171" i="4" s="1"/>
  <c r="N204" i="3"/>
  <c r="N171" i="4" s="1"/>
  <c r="M204" i="3"/>
  <c r="M171" i="4" s="1"/>
  <c r="L204" i="3"/>
  <c r="L171" i="4" s="1"/>
  <c r="K204" i="3"/>
  <c r="K171" i="4" s="1"/>
  <c r="J204" i="3"/>
  <c r="J171" i="4" s="1"/>
  <c r="AO203" i="3"/>
  <c r="AO170" i="4" s="1"/>
  <c r="AN203" i="3"/>
  <c r="AN170" i="4" s="1"/>
  <c r="AM203" i="3"/>
  <c r="AM170" i="4" s="1"/>
  <c r="AL203" i="3"/>
  <c r="AL170" i="4" s="1"/>
  <c r="AK203" i="3"/>
  <c r="AK170" i="4" s="1"/>
  <c r="AJ203" i="3"/>
  <c r="AJ170" i="4" s="1"/>
  <c r="AI203" i="3"/>
  <c r="AI170" i="4" s="1"/>
  <c r="AH203" i="3"/>
  <c r="AH170" i="4" s="1"/>
  <c r="AG203" i="3"/>
  <c r="AG170" i="4" s="1"/>
  <c r="AF203" i="3"/>
  <c r="AF170" i="4" s="1"/>
  <c r="AE203" i="3"/>
  <c r="AE170" i="4" s="1"/>
  <c r="AD203" i="3"/>
  <c r="AD170" i="4" s="1"/>
  <c r="AC203" i="3"/>
  <c r="AC170" i="4" s="1"/>
  <c r="AB203" i="3"/>
  <c r="AB170" i="4" s="1"/>
  <c r="AA203" i="3"/>
  <c r="AA170" i="4" s="1"/>
  <c r="Z203" i="3"/>
  <c r="Z170" i="4" s="1"/>
  <c r="Y203" i="3"/>
  <c r="Y170" i="4" s="1"/>
  <c r="X203" i="3"/>
  <c r="X170" i="4" s="1"/>
  <c r="W203" i="3"/>
  <c r="W170" i="4" s="1"/>
  <c r="V203" i="3"/>
  <c r="U203" i="3"/>
  <c r="T203" i="3"/>
  <c r="S203" i="3"/>
  <c r="S170" i="4" s="1"/>
  <c r="R203" i="3"/>
  <c r="Q203" i="3"/>
  <c r="P203" i="3"/>
  <c r="O203" i="3"/>
  <c r="O170" i="4" s="1"/>
  <c r="N203" i="3"/>
  <c r="M203" i="3"/>
  <c r="L203" i="3"/>
  <c r="K203" i="3"/>
  <c r="J203" i="3"/>
  <c r="J170" i="4" s="1"/>
  <c r="AO202" i="3"/>
  <c r="AN202" i="3"/>
  <c r="AM202" i="3"/>
  <c r="AL202" i="3"/>
  <c r="AK202" i="3"/>
  <c r="AJ202" i="3"/>
  <c r="AI202" i="3"/>
  <c r="AH202" i="3"/>
  <c r="AG202" i="3"/>
  <c r="AF202" i="3"/>
  <c r="AE202" i="3"/>
  <c r="AD202" i="3"/>
  <c r="AC202" i="3"/>
  <c r="AB202" i="3"/>
  <c r="AA202" i="3"/>
  <c r="Z202" i="3"/>
  <c r="Y202" i="3"/>
  <c r="I212" i="3"/>
  <c r="I176" i="4" s="1"/>
  <c r="I211" i="3"/>
  <c r="I210" i="3"/>
  <c r="I175" i="4" s="1"/>
  <c r="I209" i="3"/>
  <c r="I174" i="4" s="1"/>
  <c r="I206" i="3"/>
  <c r="I172" i="4" s="1"/>
  <c r="I205" i="3"/>
  <c r="I204" i="3"/>
  <c r="I171" i="4" s="1"/>
  <c r="I203" i="3"/>
  <c r="I170" i="4" s="1"/>
  <c r="AO183" i="3"/>
  <c r="AN183" i="3"/>
  <c r="AM183" i="3"/>
  <c r="AL183" i="3"/>
  <c r="AK183" i="3"/>
  <c r="AJ183" i="3"/>
  <c r="AI183" i="3"/>
  <c r="AH183" i="3"/>
  <c r="AG183" i="3"/>
  <c r="AF183" i="3"/>
  <c r="AE183" i="3"/>
  <c r="AD183" i="3"/>
  <c r="AC183" i="3"/>
  <c r="AB183" i="3"/>
  <c r="AA183" i="3"/>
  <c r="Z183" i="3"/>
  <c r="AO182" i="3"/>
  <c r="AN182" i="3"/>
  <c r="AM182" i="3"/>
  <c r="AL182" i="3"/>
  <c r="AK182" i="3"/>
  <c r="AJ182" i="3"/>
  <c r="AI182" i="3"/>
  <c r="AH182" i="3"/>
  <c r="AG182" i="3"/>
  <c r="AF182" i="3"/>
  <c r="AE182" i="3"/>
  <c r="AD182" i="3"/>
  <c r="AC182" i="3"/>
  <c r="AB182" i="3"/>
  <c r="AA182" i="3"/>
  <c r="Z182" i="3"/>
  <c r="AO181" i="3"/>
  <c r="AN181" i="3"/>
  <c r="AM181" i="3"/>
  <c r="AL181" i="3"/>
  <c r="AK181" i="3"/>
  <c r="AJ181" i="3"/>
  <c r="AI181" i="3"/>
  <c r="AH181" i="3"/>
  <c r="AG181" i="3"/>
  <c r="AF181" i="3"/>
  <c r="AE181" i="3"/>
  <c r="AD181" i="3"/>
  <c r="AC181" i="3"/>
  <c r="AB181" i="3"/>
  <c r="AA181" i="3"/>
  <c r="Z181" i="3"/>
  <c r="AO180" i="3"/>
  <c r="AN180" i="3"/>
  <c r="AM180" i="3"/>
  <c r="AL180" i="3"/>
  <c r="AK180" i="3"/>
  <c r="AJ180" i="3"/>
  <c r="AI180" i="3"/>
  <c r="AH180" i="3"/>
  <c r="AG180" i="3"/>
  <c r="AF180" i="3"/>
  <c r="AE180" i="3"/>
  <c r="AD180" i="3"/>
  <c r="AC180" i="3"/>
  <c r="AB180" i="3"/>
  <c r="AA180" i="3"/>
  <c r="Z180" i="3"/>
  <c r="AO179" i="3"/>
  <c r="AN179" i="3"/>
  <c r="AM179" i="3"/>
  <c r="AL179" i="3"/>
  <c r="AK179" i="3"/>
  <c r="AJ179" i="3"/>
  <c r="AI179" i="3"/>
  <c r="AH179" i="3"/>
  <c r="AG179" i="3"/>
  <c r="AF179" i="3"/>
  <c r="AE179" i="3"/>
  <c r="AD179" i="3"/>
  <c r="AC179" i="3"/>
  <c r="AB179" i="3"/>
  <c r="AA179" i="3"/>
  <c r="Z179" i="3"/>
  <c r="AO178" i="3"/>
  <c r="AN178" i="3"/>
  <c r="AM178" i="3"/>
  <c r="AL178" i="3"/>
  <c r="AK178" i="3"/>
  <c r="AJ178" i="3"/>
  <c r="AI178" i="3"/>
  <c r="AH178" i="3"/>
  <c r="AG178" i="3"/>
  <c r="AF178" i="3"/>
  <c r="AE178" i="3"/>
  <c r="AD178" i="3"/>
  <c r="AC178" i="3"/>
  <c r="AB178" i="3"/>
  <c r="AA178" i="3"/>
  <c r="Z178" i="3"/>
  <c r="AO177" i="3"/>
  <c r="AN177" i="3"/>
  <c r="AM177" i="3"/>
  <c r="AL177" i="3"/>
  <c r="AK177" i="3"/>
  <c r="AJ177" i="3"/>
  <c r="AI177" i="3"/>
  <c r="AH177" i="3"/>
  <c r="AG177" i="3"/>
  <c r="AF177" i="3"/>
  <c r="AE177" i="3"/>
  <c r="AD177" i="3"/>
  <c r="AC177" i="3"/>
  <c r="AB177" i="3"/>
  <c r="AA177" i="3"/>
  <c r="Z177" i="3"/>
  <c r="AO176" i="3"/>
  <c r="AN176" i="3"/>
  <c r="AM176" i="3"/>
  <c r="AL176" i="3"/>
  <c r="AK176" i="3"/>
  <c r="AJ176" i="3"/>
  <c r="AI176" i="3"/>
  <c r="AH176" i="3"/>
  <c r="AG176" i="3"/>
  <c r="AF176" i="3"/>
  <c r="AE176" i="3"/>
  <c r="AD176" i="3"/>
  <c r="AC176" i="3"/>
  <c r="AB176" i="3"/>
  <c r="AA176" i="3"/>
  <c r="Z176" i="3"/>
  <c r="AO175" i="3"/>
  <c r="AN175" i="3"/>
  <c r="AM175" i="3"/>
  <c r="AL175" i="3"/>
  <c r="AK175" i="3"/>
  <c r="AJ175" i="3"/>
  <c r="AI175" i="3"/>
  <c r="AH175" i="3"/>
  <c r="AG175" i="3"/>
  <c r="AF175" i="3"/>
  <c r="AE175" i="3"/>
  <c r="AD175" i="3"/>
  <c r="AC175" i="3"/>
  <c r="AB175" i="3"/>
  <c r="AA175" i="3"/>
  <c r="Z175" i="3"/>
  <c r="AO174" i="3"/>
  <c r="AN174" i="3"/>
  <c r="AM174" i="3"/>
  <c r="AL174" i="3"/>
  <c r="AK174" i="3"/>
  <c r="AJ174" i="3"/>
  <c r="AI174" i="3"/>
  <c r="AH174" i="3"/>
  <c r="AG174" i="3"/>
  <c r="AF174" i="3"/>
  <c r="AE174" i="3"/>
  <c r="AD174" i="3"/>
  <c r="AC174" i="3"/>
  <c r="AB174" i="3"/>
  <c r="AA174" i="3"/>
  <c r="Z174" i="3"/>
  <c r="AO173" i="3"/>
  <c r="AN173" i="3"/>
  <c r="AM173" i="3"/>
  <c r="AL173" i="3"/>
  <c r="AK173" i="3"/>
  <c r="AJ173" i="3"/>
  <c r="AJ172" i="3" s="1"/>
  <c r="AI173" i="3"/>
  <c r="AI172" i="3" s="1"/>
  <c r="AH173" i="3"/>
  <c r="AH172" i="3" s="1"/>
  <c r="AG173" i="3"/>
  <c r="AG172" i="3" s="1"/>
  <c r="AF173" i="3"/>
  <c r="AF172" i="3" s="1"/>
  <c r="AE173" i="3"/>
  <c r="AE172" i="3" s="1"/>
  <c r="AD173" i="3"/>
  <c r="AD172" i="3" s="1"/>
  <c r="AC173" i="3"/>
  <c r="AC172" i="3" s="1"/>
  <c r="AB173" i="3"/>
  <c r="AA173" i="3"/>
  <c r="AA172" i="3" s="1"/>
  <c r="Z173" i="3"/>
  <c r="Z172" i="3" s="1"/>
  <c r="AO172" i="3"/>
  <c r="AN172" i="3"/>
  <c r="AM172" i="3"/>
  <c r="AL172" i="3"/>
  <c r="AK172" i="3"/>
  <c r="AB172" i="3"/>
  <c r="Y183" i="3"/>
  <c r="Y182" i="3"/>
  <c r="Y181" i="3"/>
  <c r="Y180" i="3"/>
  <c r="Y179" i="3"/>
  <c r="Y177" i="3"/>
  <c r="Y176" i="3"/>
  <c r="Y175" i="3"/>
  <c r="Y174" i="3"/>
  <c r="Y173" i="3"/>
  <c r="AO123" i="3"/>
  <c r="AN123" i="3"/>
  <c r="AM123" i="3"/>
  <c r="AL123" i="3"/>
  <c r="AK123" i="3"/>
  <c r="AJ123" i="3"/>
  <c r="AI123" i="3"/>
  <c r="AH123" i="3"/>
  <c r="AG123" i="3"/>
  <c r="AF123" i="3"/>
  <c r="AE123" i="3"/>
  <c r="AD123" i="3"/>
  <c r="AC123" i="3"/>
  <c r="AB123" i="3"/>
  <c r="AA123" i="3"/>
  <c r="Z123" i="3"/>
  <c r="Y123" i="3"/>
  <c r="X123" i="3"/>
  <c r="W123" i="3"/>
  <c r="AO122" i="3"/>
  <c r="AN122" i="3"/>
  <c r="AM122" i="3"/>
  <c r="AL122" i="3"/>
  <c r="AK122" i="3"/>
  <c r="AJ122" i="3"/>
  <c r="AI122" i="3"/>
  <c r="AH122" i="3"/>
  <c r="AG122" i="3"/>
  <c r="AF122" i="3"/>
  <c r="AE122" i="3"/>
  <c r="AD122" i="3"/>
  <c r="AC122" i="3"/>
  <c r="AB122" i="3"/>
  <c r="AA122" i="3"/>
  <c r="Z122" i="3"/>
  <c r="Y122" i="3"/>
  <c r="X122" i="3"/>
  <c r="W122" i="3"/>
  <c r="AO121" i="3"/>
  <c r="AN121" i="3"/>
  <c r="AM121" i="3"/>
  <c r="AL121" i="3"/>
  <c r="AK121" i="3"/>
  <c r="AJ121" i="3"/>
  <c r="AI121" i="3"/>
  <c r="AH121" i="3"/>
  <c r="AG121" i="3"/>
  <c r="AF121" i="3"/>
  <c r="AE121" i="3"/>
  <c r="AD121" i="3"/>
  <c r="AC121" i="3"/>
  <c r="AB121" i="3"/>
  <c r="AA121" i="3"/>
  <c r="Z121" i="3"/>
  <c r="Y121" i="3"/>
  <c r="X121" i="3"/>
  <c r="W121" i="3"/>
  <c r="AO120" i="3"/>
  <c r="AN120" i="3"/>
  <c r="AM120" i="3"/>
  <c r="AL120" i="3"/>
  <c r="AK120" i="3"/>
  <c r="AJ120" i="3"/>
  <c r="AI120" i="3"/>
  <c r="AH120" i="3"/>
  <c r="AG120" i="3"/>
  <c r="AF120" i="3"/>
  <c r="AE120" i="3"/>
  <c r="AD120" i="3"/>
  <c r="AC120" i="3"/>
  <c r="AB120" i="3"/>
  <c r="AA120" i="3"/>
  <c r="Z120" i="3"/>
  <c r="Y120" i="3"/>
  <c r="X120" i="3"/>
  <c r="W120" i="3"/>
  <c r="AO119" i="3"/>
  <c r="AN119" i="3"/>
  <c r="AM119" i="3"/>
  <c r="AL119" i="3"/>
  <c r="AK119" i="3"/>
  <c r="AJ119" i="3"/>
  <c r="AI119" i="3"/>
  <c r="AH119" i="3"/>
  <c r="AG119" i="3"/>
  <c r="AF119" i="3"/>
  <c r="AE119" i="3"/>
  <c r="AD119" i="3"/>
  <c r="AC119" i="3"/>
  <c r="AB119" i="3"/>
  <c r="AA119" i="3"/>
  <c r="Z119" i="3"/>
  <c r="Y119" i="3"/>
  <c r="X119" i="3"/>
  <c r="W119" i="3"/>
  <c r="V123" i="3"/>
  <c r="V122" i="3"/>
  <c r="V121" i="3"/>
  <c r="V120" i="3"/>
  <c r="V119" i="3"/>
  <c r="AO141" i="3"/>
  <c r="AN141" i="3"/>
  <c r="AM141" i="3"/>
  <c r="AL141" i="3"/>
  <c r="AK141" i="3"/>
  <c r="AJ141" i="3"/>
  <c r="AI141" i="3"/>
  <c r="AH141" i="3"/>
  <c r="AG141" i="3"/>
  <c r="AF141" i="3"/>
  <c r="AE141" i="3"/>
  <c r="AD141" i="3"/>
  <c r="AC141" i="3"/>
  <c r="AB141" i="3"/>
  <c r="AA141" i="3"/>
  <c r="Z141" i="3"/>
  <c r="Y141" i="3"/>
  <c r="X141" i="3"/>
  <c r="W141" i="3"/>
  <c r="V141" i="3"/>
  <c r="U141" i="3"/>
  <c r="T141" i="3"/>
  <c r="S141" i="3"/>
  <c r="R141" i="3"/>
  <c r="Q141" i="3"/>
  <c r="AO140" i="3"/>
  <c r="AO104" i="4" s="1"/>
  <c r="AN140" i="3"/>
  <c r="AN104" i="4" s="1"/>
  <c r="AM140" i="3"/>
  <c r="AM104" i="4" s="1"/>
  <c r="AL140" i="3"/>
  <c r="AL104" i="4" s="1"/>
  <c r="AK140" i="3"/>
  <c r="AK104" i="4" s="1"/>
  <c r="AJ140" i="3"/>
  <c r="AJ104" i="4" s="1"/>
  <c r="AI140" i="3"/>
  <c r="AI104" i="4" s="1"/>
  <c r="AH140" i="3"/>
  <c r="AH104" i="4" s="1"/>
  <c r="AG140" i="3"/>
  <c r="AG104" i="4" s="1"/>
  <c r="AF140" i="3"/>
  <c r="AF104" i="4" s="1"/>
  <c r="AE140" i="3"/>
  <c r="AE104" i="4" s="1"/>
  <c r="AD140" i="3"/>
  <c r="AD104" i="4" s="1"/>
  <c r="AC140" i="3"/>
  <c r="AC104" i="4" s="1"/>
  <c r="AB140" i="3"/>
  <c r="AB104" i="4" s="1"/>
  <c r="AA140" i="3"/>
  <c r="AA104" i="4" s="1"/>
  <c r="Z140" i="3"/>
  <c r="Z104" i="4" s="1"/>
  <c r="Y140" i="3"/>
  <c r="Y104" i="4" s="1"/>
  <c r="X140" i="3"/>
  <c r="X104" i="4" s="1"/>
  <c r="W140" i="3"/>
  <c r="W104" i="4" s="1"/>
  <c r="V140" i="3"/>
  <c r="V104" i="4" s="1"/>
  <c r="U140" i="3"/>
  <c r="U104" i="4" s="1"/>
  <c r="T140" i="3"/>
  <c r="T104" i="4" s="1"/>
  <c r="S140" i="3"/>
  <c r="S104" i="4" s="1"/>
  <c r="R140" i="3"/>
  <c r="R104" i="4" s="1"/>
  <c r="Q140" i="3"/>
  <c r="Q104" i="4" s="1"/>
  <c r="P140" i="3"/>
  <c r="P104" i="4" s="1"/>
  <c r="O140" i="3"/>
  <c r="O104" i="4" s="1"/>
  <c r="N140" i="3"/>
  <c r="N104" i="4" s="1"/>
  <c r="M140" i="3"/>
  <c r="M104" i="4" s="1"/>
  <c r="L140" i="3"/>
  <c r="L104" i="4" s="1"/>
  <c r="K140" i="3"/>
  <c r="K104" i="4" s="1"/>
  <c r="J140" i="3"/>
  <c r="J104" i="4" s="1"/>
  <c r="AO139" i="3"/>
  <c r="AN139" i="3"/>
  <c r="AM139" i="3"/>
  <c r="AL139" i="3"/>
  <c r="AK139" i="3"/>
  <c r="AJ139" i="3"/>
  <c r="AI139" i="3"/>
  <c r="AH139" i="3"/>
  <c r="AG139" i="3"/>
  <c r="AF139" i="3"/>
  <c r="AE139" i="3"/>
  <c r="AD139" i="3"/>
  <c r="AC139" i="3"/>
  <c r="AB139" i="3"/>
  <c r="AA139" i="3"/>
  <c r="Z139" i="3"/>
  <c r="Y139" i="3"/>
  <c r="X139" i="3"/>
  <c r="W139" i="3"/>
  <c r="V139" i="3"/>
  <c r="U139" i="3"/>
  <c r="T139" i="3"/>
  <c r="S139" i="3"/>
  <c r="R139" i="3"/>
  <c r="Q139" i="3"/>
  <c r="P139" i="3"/>
  <c r="O139" i="3"/>
  <c r="N139" i="3"/>
  <c r="M139" i="3"/>
  <c r="L139" i="3"/>
  <c r="K139" i="3"/>
  <c r="J139" i="3"/>
  <c r="AO138" i="3"/>
  <c r="AO103" i="4" s="1"/>
  <c r="AN138" i="3"/>
  <c r="AN103" i="4" s="1"/>
  <c r="AM138" i="3"/>
  <c r="AM103" i="4" s="1"/>
  <c r="AL138" i="3"/>
  <c r="AL103" i="4" s="1"/>
  <c r="AK138" i="3"/>
  <c r="AK103" i="4" s="1"/>
  <c r="AJ138" i="3"/>
  <c r="AJ103" i="4" s="1"/>
  <c r="AI138" i="3"/>
  <c r="AI103" i="4" s="1"/>
  <c r="AH138" i="3"/>
  <c r="AH103" i="4" s="1"/>
  <c r="AG138" i="3"/>
  <c r="AG103" i="4" s="1"/>
  <c r="AF138" i="3"/>
  <c r="AF103" i="4" s="1"/>
  <c r="AE138" i="3"/>
  <c r="AE103" i="4" s="1"/>
  <c r="AD138" i="3"/>
  <c r="AD103" i="4" s="1"/>
  <c r="AC138" i="3"/>
  <c r="AC103" i="4" s="1"/>
  <c r="AB138" i="3"/>
  <c r="AB103" i="4" s="1"/>
  <c r="AA138" i="3"/>
  <c r="AA103" i="4" s="1"/>
  <c r="Z138" i="3"/>
  <c r="Z103" i="4" s="1"/>
  <c r="Y138" i="3"/>
  <c r="Y103" i="4" s="1"/>
  <c r="X138" i="3"/>
  <c r="X103" i="4" s="1"/>
  <c r="W138" i="3"/>
  <c r="W103" i="4" s="1"/>
  <c r="V138" i="3"/>
  <c r="V103" i="4" s="1"/>
  <c r="U138" i="3"/>
  <c r="U103" i="4" s="1"/>
  <c r="T138" i="3"/>
  <c r="T103" i="4" s="1"/>
  <c r="S138" i="3"/>
  <c r="S103" i="4" s="1"/>
  <c r="R138" i="3"/>
  <c r="R103" i="4" s="1"/>
  <c r="Q138" i="3"/>
  <c r="Q103" i="4" s="1"/>
  <c r="P138" i="3"/>
  <c r="P103" i="4" s="1"/>
  <c r="O138" i="3"/>
  <c r="O103" i="4" s="1"/>
  <c r="N138" i="3"/>
  <c r="N103" i="4" s="1"/>
  <c r="M138" i="3"/>
  <c r="M103" i="4" s="1"/>
  <c r="L138" i="3"/>
  <c r="L103" i="4" s="1"/>
  <c r="K138" i="3"/>
  <c r="K103" i="4" s="1"/>
  <c r="J138" i="3"/>
  <c r="J103" i="4" s="1"/>
  <c r="AO137" i="3"/>
  <c r="AO102" i="4" s="1"/>
  <c r="AN137" i="3"/>
  <c r="AN102" i="4" s="1"/>
  <c r="AM137" i="3"/>
  <c r="AM102" i="4" s="1"/>
  <c r="AL137" i="3"/>
  <c r="AL102" i="4" s="1"/>
  <c r="AK137" i="3"/>
  <c r="AK102" i="4" s="1"/>
  <c r="AJ137" i="3"/>
  <c r="AJ102" i="4" s="1"/>
  <c r="AI137" i="3"/>
  <c r="AH137" i="3"/>
  <c r="AG137" i="3"/>
  <c r="AF137" i="3"/>
  <c r="AE137" i="3"/>
  <c r="AD137" i="3"/>
  <c r="AC137" i="3"/>
  <c r="AC102" i="4" s="1"/>
  <c r="AB137" i="3"/>
  <c r="AA137" i="3"/>
  <c r="Z137" i="3"/>
  <c r="Y137" i="3"/>
  <c r="Y102" i="4" s="1"/>
  <c r="X137" i="3"/>
  <c r="W137" i="3"/>
  <c r="V137" i="3"/>
  <c r="V102" i="4" s="1"/>
  <c r="U137" i="3"/>
  <c r="T137" i="3"/>
  <c r="S137" i="3"/>
  <c r="R137" i="3"/>
  <c r="Q137" i="3"/>
  <c r="P137" i="3"/>
  <c r="O137" i="3"/>
  <c r="N137" i="3"/>
  <c r="M137" i="3"/>
  <c r="L137" i="3"/>
  <c r="K137" i="3"/>
  <c r="J137" i="3"/>
  <c r="AO136" i="3"/>
  <c r="AN136" i="3"/>
  <c r="AM136" i="3"/>
  <c r="AL136" i="3"/>
  <c r="AK136" i="3"/>
  <c r="AJ136" i="3"/>
  <c r="H140" i="3"/>
  <c r="H104" i="4" s="1"/>
  <c r="H139" i="3"/>
  <c r="H138" i="3"/>
  <c r="H103" i="4" s="1"/>
  <c r="H137" i="3"/>
  <c r="H102" i="4" s="1"/>
  <c r="I140" i="3"/>
  <c r="I104" i="4" s="1"/>
  <c r="I139" i="3"/>
  <c r="I138" i="3"/>
  <c r="I103" i="4" s="1"/>
  <c r="I137" i="3"/>
  <c r="I102" i="4" s="1"/>
  <c r="AO111" i="3"/>
  <c r="AN111" i="3"/>
  <c r="AM111" i="3"/>
  <c r="AL111" i="3"/>
  <c r="AK111" i="3"/>
  <c r="AJ111" i="3"/>
  <c r="AI111" i="3"/>
  <c r="AH111" i="3"/>
  <c r="AG111" i="3"/>
  <c r="AF111" i="3"/>
  <c r="AE111" i="3"/>
  <c r="AD111" i="3"/>
  <c r="AC111" i="3"/>
  <c r="AB111" i="3"/>
  <c r="AA111" i="3"/>
  <c r="Z111" i="3"/>
  <c r="Y111" i="3"/>
  <c r="X111" i="3"/>
  <c r="AO110" i="3"/>
  <c r="AN110" i="3"/>
  <c r="AM110" i="3"/>
  <c r="AL110" i="3"/>
  <c r="AK110" i="3"/>
  <c r="AJ110" i="3"/>
  <c r="AI110" i="3"/>
  <c r="AH110" i="3"/>
  <c r="AG110" i="3"/>
  <c r="AF110" i="3"/>
  <c r="AE110" i="3"/>
  <c r="AD110" i="3"/>
  <c r="AC110" i="3"/>
  <c r="AB110" i="3"/>
  <c r="AA110" i="3"/>
  <c r="Z110" i="3"/>
  <c r="Y110" i="3"/>
  <c r="X110" i="3"/>
  <c r="AO109" i="3"/>
  <c r="AN109" i="3"/>
  <c r="AM109" i="3"/>
  <c r="AL109" i="3"/>
  <c r="AK109" i="3"/>
  <c r="AJ109" i="3"/>
  <c r="AI109" i="3"/>
  <c r="AH109" i="3"/>
  <c r="AG109" i="3"/>
  <c r="AF109" i="3"/>
  <c r="AE109" i="3"/>
  <c r="AD109" i="3"/>
  <c r="AC109" i="3"/>
  <c r="AB109" i="3"/>
  <c r="AA109" i="3"/>
  <c r="Z109" i="3"/>
  <c r="Y109" i="3"/>
  <c r="X109" i="3"/>
  <c r="AO108" i="3"/>
  <c r="AN108" i="3"/>
  <c r="AM108" i="3"/>
  <c r="AL108" i="3"/>
  <c r="AK108" i="3"/>
  <c r="AJ108" i="3"/>
  <c r="AI108" i="3"/>
  <c r="AH108" i="3"/>
  <c r="AG108" i="3"/>
  <c r="AF108" i="3"/>
  <c r="AE108" i="3"/>
  <c r="AD108" i="3"/>
  <c r="AC108" i="3"/>
  <c r="AB108" i="3"/>
  <c r="AA108" i="3"/>
  <c r="Z108" i="3"/>
  <c r="Y108" i="3"/>
  <c r="X108" i="3"/>
  <c r="AO107" i="3"/>
  <c r="AN107" i="3"/>
  <c r="AM107" i="3"/>
  <c r="AL107" i="3"/>
  <c r="AK107" i="3"/>
  <c r="AJ107" i="3"/>
  <c r="AI107" i="3"/>
  <c r="AH107" i="3"/>
  <c r="AG107" i="3"/>
  <c r="AF107" i="3"/>
  <c r="AE107" i="3"/>
  <c r="AD107" i="3"/>
  <c r="AC107" i="3"/>
  <c r="AB107" i="3"/>
  <c r="AA107" i="3"/>
  <c r="Z107" i="3"/>
  <c r="Y107" i="3"/>
  <c r="X107" i="3"/>
  <c r="W111" i="3"/>
  <c r="W110" i="3"/>
  <c r="W109" i="3"/>
  <c r="W108" i="3"/>
  <c r="W107" i="3"/>
  <c r="AO33" i="3"/>
  <c r="AN33" i="3"/>
  <c r="AM33" i="3"/>
  <c r="AL33" i="3"/>
  <c r="AK33" i="3"/>
  <c r="AJ33" i="3"/>
  <c r="AI33" i="3"/>
  <c r="AH33" i="3"/>
  <c r="AG33" i="3"/>
  <c r="AF33" i="3"/>
  <c r="AE33" i="3"/>
  <c r="AD33" i="3"/>
  <c r="AC33" i="3"/>
  <c r="AB33" i="3"/>
  <c r="AA33" i="3"/>
  <c r="Z33" i="3"/>
  <c r="Y33" i="3"/>
  <c r="X33" i="3"/>
  <c r="W33" i="3"/>
  <c r="V33" i="3"/>
  <c r="R33" i="3"/>
  <c r="Q33" i="3"/>
  <c r="P33" i="3"/>
  <c r="O33" i="3"/>
  <c r="N33" i="3"/>
  <c r="M33" i="3"/>
  <c r="L33" i="3"/>
  <c r="K33" i="3"/>
  <c r="J33" i="3"/>
  <c r="AO32" i="3"/>
  <c r="AO43" i="4" s="1"/>
  <c r="AN32" i="3"/>
  <c r="AN43" i="4" s="1"/>
  <c r="AM32" i="3"/>
  <c r="AM43" i="4" s="1"/>
  <c r="AL32" i="3"/>
  <c r="AL43" i="4" s="1"/>
  <c r="AK32" i="3"/>
  <c r="AK43" i="4" s="1"/>
  <c r="AJ32" i="3"/>
  <c r="AJ43" i="4" s="1"/>
  <c r="AI32" i="3"/>
  <c r="AI43" i="4" s="1"/>
  <c r="AH32" i="3"/>
  <c r="AH43" i="4" s="1"/>
  <c r="AG32" i="3"/>
  <c r="AG43" i="4" s="1"/>
  <c r="AF32" i="3"/>
  <c r="AF43" i="4" s="1"/>
  <c r="AE32" i="3"/>
  <c r="AE43" i="4" s="1"/>
  <c r="AD32" i="3"/>
  <c r="AD43" i="4" s="1"/>
  <c r="AC32" i="3"/>
  <c r="AC43" i="4" s="1"/>
  <c r="AB32" i="3"/>
  <c r="AB43" i="4" s="1"/>
  <c r="AA32" i="3"/>
  <c r="AA43" i="4" s="1"/>
  <c r="Z32" i="3"/>
  <c r="Z43" i="4" s="1"/>
  <c r="Y32" i="3"/>
  <c r="Y43" i="4" s="1"/>
  <c r="X32" i="3"/>
  <c r="X43" i="4" s="1"/>
  <c r="W32" i="3"/>
  <c r="W43" i="4" s="1"/>
  <c r="V32" i="3"/>
  <c r="V43" i="4" s="1"/>
  <c r="U32" i="3"/>
  <c r="U43" i="4" s="1"/>
  <c r="T32" i="3"/>
  <c r="T43" i="4" s="1"/>
  <c r="S32" i="3"/>
  <c r="S43" i="4" s="1"/>
  <c r="R32" i="3"/>
  <c r="R43" i="4" s="1"/>
  <c r="Q32" i="3"/>
  <c r="Q43" i="4" s="1"/>
  <c r="P32" i="3"/>
  <c r="P43" i="4" s="1"/>
  <c r="O32" i="3"/>
  <c r="O43" i="4" s="1"/>
  <c r="N32" i="3"/>
  <c r="N43" i="4" s="1"/>
  <c r="M32" i="3"/>
  <c r="M43" i="4" s="1"/>
  <c r="L32" i="3"/>
  <c r="L43" i="4" s="1"/>
  <c r="K32" i="3"/>
  <c r="K43" i="4" s="1"/>
  <c r="J32" i="3"/>
  <c r="J43" i="4" s="1"/>
  <c r="AO31" i="3"/>
  <c r="AN31" i="3"/>
  <c r="AM31" i="3"/>
  <c r="AL31" i="3"/>
  <c r="AK31" i="3"/>
  <c r="AJ31" i="3"/>
  <c r="AI31" i="3"/>
  <c r="AH31" i="3"/>
  <c r="AG31" i="3"/>
  <c r="AF31" i="3"/>
  <c r="AE31" i="3"/>
  <c r="AD31" i="3"/>
  <c r="AC31" i="3"/>
  <c r="AB31" i="3"/>
  <c r="AA31" i="3"/>
  <c r="Z31" i="3"/>
  <c r="Y31" i="3"/>
  <c r="X31" i="3"/>
  <c r="W31" i="3"/>
  <c r="V31" i="3"/>
  <c r="U31" i="3"/>
  <c r="T31" i="3"/>
  <c r="S31" i="3"/>
  <c r="R31" i="3"/>
  <c r="Q31" i="3"/>
  <c r="P31" i="3"/>
  <c r="O31" i="3"/>
  <c r="N31" i="3"/>
  <c r="M31" i="3"/>
  <c r="L31" i="3"/>
  <c r="K31" i="3"/>
  <c r="J31" i="3"/>
  <c r="AO30" i="3"/>
  <c r="AO42" i="4" s="1"/>
  <c r="AN30" i="3"/>
  <c r="AN42" i="4" s="1"/>
  <c r="AM30" i="3"/>
  <c r="AM42" i="4" s="1"/>
  <c r="AL30" i="3"/>
  <c r="AL42" i="4" s="1"/>
  <c r="AK30" i="3"/>
  <c r="AK42" i="4" s="1"/>
  <c r="AJ30" i="3"/>
  <c r="AJ42" i="4" s="1"/>
  <c r="AI30" i="3"/>
  <c r="AI42" i="4" s="1"/>
  <c r="AH30" i="3"/>
  <c r="AH42" i="4" s="1"/>
  <c r="AG30" i="3"/>
  <c r="AG42" i="4" s="1"/>
  <c r="AF30" i="3"/>
  <c r="AF42" i="4" s="1"/>
  <c r="AE30" i="3"/>
  <c r="AE42" i="4" s="1"/>
  <c r="AD30" i="3"/>
  <c r="AD42" i="4" s="1"/>
  <c r="AC30" i="3"/>
  <c r="AC42" i="4" s="1"/>
  <c r="AB30" i="3"/>
  <c r="AB42" i="4" s="1"/>
  <c r="AA30" i="3"/>
  <c r="AA42" i="4" s="1"/>
  <c r="Z30" i="3"/>
  <c r="Z42" i="4" s="1"/>
  <c r="Y30" i="3"/>
  <c r="Y42" i="4" s="1"/>
  <c r="X30" i="3"/>
  <c r="X42" i="4" s="1"/>
  <c r="W30" i="3"/>
  <c r="W42" i="4" s="1"/>
  <c r="V30" i="3"/>
  <c r="V42" i="4" s="1"/>
  <c r="U30" i="3"/>
  <c r="U42" i="4" s="1"/>
  <c r="T30" i="3"/>
  <c r="T42" i="4" s="1"/>
  <c r="S30" i="3"/>
  <c r="S42" i="4" s="1"/>
  <c r="R30" i="3"/>
  <c r="R42" i="4" s="1"/>
  <c r="Q30" i="3"/>
  <c r="Q42" i="4" s="1"/>
  <c r="P30" i="3"/>
  <c r="P42" i="4" s="1"/>
  <c r="O30" i="3"/>
  <c r="O42" i="4" s="1"/>
  <c r="N30" i="3"/>
  <c r="N42" i="4" s="1"/>
  <c r="M30" i="3"/>
  <c r="M42" i="4" s="1"/>
  <c r="L30" i="3"/>
  <c r="L42" i="4" s="1"/>
  <c r="K30" i="3"/>
  <c r="K42" i="4" s="1"/>
  <c r="J30" i="3"/>
  <c r="J42" i="4" s="1"/>
  <c r="AO29" i="3"/>
  <c r="AO41" i="4" s="1"/>
  <c r="AN29" i="3"/>
  <c r="AN41" i="4" s="1"/>
  <c r="AM29" i="3"/>
  <c r="AM41" i="4" s="1"/>
  <c r="AL29" i="3"/>
  <c r="AL41" i="4" s="1"/>
  <c r="AK29" i="3"/>
  <c r="AK41" i="4" s="1"/>
  <c r="AJ29" i="3"/>
  <c r="AJ41" i="4" s="1"/>
  <c r="AI29" i="3"/>
  <c r="AI41" i="4" s="1"/>
  <c r="AH29" i="3"/>
  <c r="AH41" i="4" s="1"/>
  <c r="AG29" i="3"/>
  <c r="AG41" i="4" s="1"/>
  <c r="AF29" i="3"/>
  <c r="AF41" i="4" s="1"/>
  <c r="AE29" i="3"/>
  <c r="AE41" i="4" s="1"/>
  <c r="AD29" i="3"/>
  <c r="AD41" i="4" s="1"/>
  <c r="AC29" i="3"/>
  <c r="AC41" i="4" s="1"/>
  <c r="AB29" i="3"/>
  <c r="AB41" i="4" s="1"/>
  <c r="AA29" i="3"/>
  <c r="AA41" i="4" s="1"/>
  <c r="Z29" i="3"/>
  <c r="Z41" i="4" s="1"/>
  <c r="Y29" i="3"/>
  <c r="X29" i="3"/>
  <c r="W29" i="3"/>
  <c r="V29" i="3"/>
  <c r="U29" i="3"/>
  <c r="T29" i="3"/>
  <c r="S29" i="3"/>
  <c r="S41" i="4" s="1"/>
  <c r="R29" i="3"/>
  <c r="Q29" i="3"/>
  <c r="P29" i="3"/>
  <c r="O29" i="3"/>
  <c r="N29" i="3"/>
  <c r="M29" i="3"/>
  <c r="L29" i="3"/>
  <c r="K29" i="3"/>
  <c r="J29" i="3"/>
  <c r="AO28" i="3"/>
  <c r="AN28" i="3"/>
  <c r="AM28" i="3"/>
  <c r="AL28" i="3"/>
  <c r="AK28" i="3"/>
  <c r="AJ28" i="3"/>
  <c r="AI28" i="3"/>
  <c r="AH28" i="3"/>
  <c r="AG28" i="3"/>
  <c r="AF28" i="3"/>
  <c r="AE28" i="3"/>
  <c r="AD28" i="3"/>
  <c r="AC28" i="3"/>
  <c r="AB28" i="3"/>
  <c r="AA28" i="3"/>
  <c r="AO27" i="3"/>
  <c r="AM7" i="5" s="1"/>
  <c r="AM24" i="5" s="1"/>
  <c r="AN27" i="3"/>
  <c r="AL7" i="5" s="1"/>
  <c r="AL24" i="5" s="1"/>
  <c r="AM27" i="3"/>
  <c r="AK7" i="5" s="1"/>
  <c r="AK24" i="5" s="1"/>
  <c r="AL27" i="3"/>
  <c r="AJ7" i="5" s="1"/>
  <c r="AJ24" i="5" s="1"/>
  <c r="AK27" i="3"/>
  <c r="AI7" i="5" s="1"/>
  <c r="AI24" i="5" s="1"/>
  <c r="AJ27" i="3"/>
  <c r="AH7" i="5" s="1"/>
  <c r="AH24" i="5" s="1"/>
  <c r="AI27" i="3"/>
  <c r="AG7" i="5" s="1"/>
  <c r="AG24" i="5" s="1"/>
  <c r="AH27" i="3"/>
  <c r="AF7" i="5" s="1"/>
  <c r="AF24" i="5" s="1"/>
  <c r="AG27" i="3"/>
  <c r="AE7" i="5" s="1"/>
  <c r="AE24" i="5" s="1"/>
  <c r="AF27" i="3"/>
  <c r="AD7" i="5" s="1"/>
  <c r="AD24" i="5" s="1"/>
  <c r="AE27" i="3"/>
  <c r="AC7" i="5" s="1"/>
  <c r="AC24" i="5" s="1"/>
  <c r="AD27" i="3"/>
  <c r="AB7" i="5" s="1"/>
  <c r="AB24" i="5" s="1"/>
  <c r="AC27" i="3"/>
  <c r="AA7" i="5" s="1"/>
  <c r="AA24" i="5" s="1"/>
  <c r="AB27" i="3"/>
  <c r="Z7" i="5" s="1"/>
  <c r="Z24" i="5" s="1"/>
  <c r="AA27" i="3"/>
  <c r="Y7" i="5" s="1"/>
  <c r="Y24" i="5" s="1"/>
  <c r="Z27" i="3"/>
  <c r="X7" i="5" s="1"/>
  <c r="X24" i="5" s="1"/>
  <c r="Y27" i="3"/>
  <c r="W7" i="5" s="1"/>
  <c r="W24" i="5" s="1"/>
  <c r="X27" i="3"/>
  <c r="V7" i="5" s="1"/>
  <c r="V24" i="5" s="1"/>
  <c r="W27" i="3"/>
  <c r="U7" i="5" s="1"/>
  <c r="U24" i="5" s="1"/>
  <c r="V27" i="3"/>
  <c r="T7" i="5" s="1"/>
  <c r="T24" i="5" s="1"/>
  <c r="U27" i="3"/>
  <c r="S7" i="5" s="1"/>
  <c r="S24" i="5" s="1"/>
  <c r="AO26" i="3"/>
  <c r="AN26" i="3"/>
  <c r="AM26" i="3"/>
  <c r="AL26" i="3"/>
  <c r="AK26" i="3"/>
  <c r="AJ26" i="3"/>
  <c r="AI26" i="3"/>
  <c r="AH26" i="3"/>
  <c r="AG26" i="3"/>
  <c r="AF26" i="3"/>
  <c r="AE26" i="3"/>
  <c r="AD26" i="3"/>
  <c r="AC26" i="3"/>
  <c r="AB26" i="3"/>
  <c r="AA26" i="3"/>
  <c r="Z26" i="3"/>
  <c r="Y26" i="3"/>
  <c r="X26" i="3"/>
  <c r="W26" i="3"/>
  <c r="V26" i="3"/>
  <c r="U26" i="3"/>
  <c r="T26" i="3"/>
  <c r="S26" i="3"/>
  <c r="R26" i="3"/>
  <c r="Q26" i="3"/>
  <c r="P26" i="3"/>
  <c r="O26" i="3"/>
  <c r="N26" i="3"/>
  <c r="M26" i="3"/>
  <c r="L26" i="3"/>
  <c r="K26" i="3"/>
  <c r="J26" i="3"/>
  <c r="AO25" i="3"/>
  <c r="AN25" i="3"/>
  <c r="AM25" i="3"/>
  <c r="AL25" i="3"/>
  <c r="AK25" i="3"/>
  <c r="AJ25" i="3"/>
  <c r="AI25" i="3"/>
  <c r="AH25" i="3"/>
  <c r="AG25" i="3"/>
  <c r="AF25" i="3"/>
  <c r="AE25" i="3"/>
  <c r="AD25" i="3"/>
  <c r="AC25" i="3"/>
  <c r="AB25" i="3"/>
  <c r="AA25" i="3"/>
  <c r="Z25" i="3"/>
  <c r="Y25" i="3"/>
  <c r="X25" i="3"/>
  <c r="W25" i="3"/>
  <c r="V25" i="3"/>
  <c r="U25" i="3"/>
  <c r="T25" i="3"/>
  <c r="S25" i="3"/>
  <c r="R25" i="3"/>
  <c r="Q25" i="3"/>
  <c r="P25" i="3"/>
  <c r="O25" i="3"/>
  <c r="N25" i="3"/>
  <c r="M25" i="3"/>
  <c r="L25" i="3"/>
  <c r="K25" i="3"/>
  <c r="J25" i="3"/>
  <c r="AO24" i="3"/>
  <c r="AN24" i="3"/>
  <c r="AM24" i="3"/>
  <c r="AL24" i="3"/>
  <c r="AK24" i="3"/>
  <c r="AJ24" i="3"/>
  <c r="AI24" i="3"/>
  <c r="AH24" i="3"/>
  <c r="AG24" i="3"/>
  <c r="AF24" i="3"/>
  <c r="AE24" i="3"/>
  <c r="AD24" i="3"/>
  <c r="AC24" i="3"/>
  <c r="AC22" i="3" s="1"/>
  <c r="AB24" i="3"/>
  <c r="AA24" i="3"/>
  <c r="Z24" i="3"/>
  <c r="Y24" i="3"/>
  <c r="X24" i="3"/>
  <c r="W24" i="3"/>
  <c r="V24" i="3"/>
  <c r="U24" i="3"/>
  <c r="T24" i="3"/>
  <c r="S24" i="3"/>
  <c r="R24" i="3"/>
  <c r="Q24" i="3"/>
  <c r="P24" i="3"/>
  <c r="O24" i="3"/>
  <c r="N24" i="3"/>
  <c r="M24" i="3"/>
  <c r="L24" i="3"/>
  <c r="K24" i="3"/>
  <c r="J24" i="3"/>
  <c r="AO23" i="3"/>
  <c r="AN23" i="3"/>
  <c r="AM23" i="3"/>
  <c r="AL23" i="3"/>
  <c r="AK23" i="3"/>
  <c r="AJ23" i="3"/>
  <c r="AI23" i="3"/>
  <c r="AH23" i="3"/>
  <c r="AG23" i="3"/>
  <c r="AF23" i="3"/>
  <c r="AE23" i="3"/>
  <c r="AD23" i="3"/>
  <c r="AC23" i="3"/>
  <c r="AB23" i="3"/>
  <c r="AA23" i="3"/>
  <c r="Z23" i="3"/>
  <c r="Y23" i="3"/>
  <c r="X23" i="3"/>
  <c r="W23" i="3"/>
  <c r="V23" i="3"/>
  <c r="U23" i="3"/>
  <c r="T23" i="3"/>
  <c r="S23" i="3"/>
  <c r="R23" i="3"/>
  <c r="Q23" i="3"/>
  <c r="P23" i="3"/>
  <c r="O23" i="3"/>
  <c r="N23" i="3"/>
  <c r="M23" i="3"/>
  <c r="L23" i="3"/>
  <c r="K23" i="3"/>
  <c r="K22" i="3" s="1"/>
  <c r="J23" i="3"/>
  <c r="AO22" i="3"/>
  <c r="AN22" i="3"/>
  <c r="AM22" i="3"/>
  <c r="AL22" i="3"/>
  <c r="AK22" i="3"/>
  <c r="AJ22" i="3"/>
  <c r="AI22" i="3"/>
  <c r="AH22" i="3"/>
  <c r="AG22" i="3"/>
  <c r="AF22" i="3"/>
  <c r="AE22" i="3"/>
  <c r="AD22" i="3"/>
  <c r="AB22" i="3"/>
  <c r="AA22" i="3"/>
  <c r="Z22" i="3"/>
  <c r="Y22" i="3"/>
  <c r="X22" i="3"/>
  <c r="W22" i="3"/>
  <c r="V22" i="3"/>
  <c r="U22" i="3"/>
  <c r="T22" i="3"/>
  <c r="S22" i="3"/>
  <c r="R22" i="3"/>
  <c r="Q22" i="3"/>
  <c r="P22" i="3"/>
  <c r="O22" i="3"/>
  <c r="N22" i="3"/>
  <c r="M22" i="3"/>
  <c r="L22" i="3"/>
  <c r="J22" i="3"/>
  <c r="AO69" i="3"/>
  <c r="AN69" i="3"/>
  <c r="AM69" i="3"/>
  <c r="AL69" i="3"/>
  <c r="AK69" i="3"/>
  <c r="AJ69" i="3"/>
  <c r="AI69" i="3"/>
  <c r="AH69" i="3"/>
  <c r="AG69" i="3"/>
  <c r="AD69" i="3"/>
  <c r="AC69" i="3"/>
  <c r="AB69" i="3"/>
  <c r="AA69" i="3"/>
  <c r="Z69" i="3"/>
  <c r="Y69" i="3"/>
  <c r="X69" i="3"/>
  <c r="W69" i="3"/>
  <c r="V69" i="3"/>
  <c r="U69" i="3"/>
  <c r="T69" i="3"/>
  <c r="S69" i="3"/>
  <c r="R69" i="3"/>
  <c r="Q69" i="3"/>
  <c r="P69" i="3"/>
  <c r="O69" i="3"/>
  <c r="N69" i="3"/>
  <c r="M69" i="3"/>
  <c r="L69" i="3"/>
  <c r="K69" i="3"/>
  <c r="J69" i="3"/>
  <c r="AO68" i="3"/>
  <c r="AO72" i="4" s="1"/>
  <c r="AN68" i="3"/>
  <c r="AN72" i="4" s="1"/>
  <c r="AM68" i="3"/>
  <c r="AM72" i="4" s="1"/>
  <c r="AL68" i="3"/>
  <c r="AL72" i="4" s="1"/>
  <c r="AK68" i="3"/>
  <c r="AK72" i="4" s="1"/>
  <c r="AJ68" i="3"/>
  <c r="AJ72" i="4" s="1"/>
  <c r="AI68" i="3"/>
  <c r="AI72" i="4" s="1"/>
  <c r="AH68" i="3"/>
  <c r="AH72" i="4" s="1"/>
  <c r="AG68" i="3"/>
  <c r="AG72" i="4" s="1"/>
  <c r="AF68" i="3"/>
  <c r="AF72" i="4" s="1"/>
  <c r="AE68" i="3"/>
  <c r="AE72" i="4" s="1"/>
  <c r="AD68" i="3"/>
  <c r="AD72" i="4" s="1"/>
  <c r="AC68" i="3"/>
  <c r="AC72" i="4" s="1"/>
  <c r="AB68" i="3"/>
  <c r="AB72" i="4" s="1"/>
  <c r="AA68" i="3"/>
  <c r="AA72" i="4" s="1"/>
  <c r="Z68" i="3"/>
  <c r="Z72" i="4" s="1"/>
  <c r="Y68" i="3"/>
  <c r="Y72" i="4" s="1"/>
  <c r="X68" i="3"/>
  <c r="X72" i="4" s="1"/>
  <c r="W68" i="3"/>
  <c r="W72" i="4" s="1"/>
  <c r="V68" i="3"/>
  <c r="V72" i="4" s="1"/>
  <c r="U68" i="3"/>
  <c r="U72" i="4" s="1"/>
  <c r="T68" i="3"/>
  <c r="T72" i="4" s="1"/>
  <c r="S68" i="3"/>
  <c r="S72" i="4" s="1"/>
  <c r="R68" i="3"/>
  <c r="R72" i="4" s="1"/>
  <c r="Q68" i="3"/>
  <c r="Q72" i="4" s="1"/>
  <c r="P68" i="3"/>
  <c r="P72" i="4" s="1"/>
  <c r="O68" i="3"/>
  <c r="O72" i="4" s="1"/>
  <c r="N68" i="3"/>
  <c r="N72" i="4" s="1"/>
  <c r="M68" i="3"/>
  <c r="M72" i="4" s="1"/>
  <c r="L68" i="3"/>
  <c r="L72" i="4" s="1"/>
  <c r="K68" i="3"/>
  <c r="K72" i="4" s="1"/>
  <c r="J68" i="3"/>
  <c r="J72" i="4" s="1"/>
  <c r="AO67" i="3"/>
  <c r="AN67" i="3"/>
  <c r="AM67" i="3"/>
  <c r="AL67" i="3"/>
  <c r="AK67" i="3"/>
  <c r="AJ67" i="3"/>
  <c r="AI67" i="3"/>
  <c r="AH67" i="3"/>
  <c r="AG67" i="3"/>
  <c r="AF67" i="3"/>
  <c r="AE67" i="3"/>
  <c r="AD67" i="3"/>
  <c r="AC67" i="3"/>
  <c r="AB67" i="3"/>
  <c r="AA67" i="3"/>
  <c r="Z67" i="3"/>
  <c r="Y67" i="3"/>
  <c r="X67" i="3"/>
  <c r="W67" i="3"/>
  <c r="V67" i="3"/>
  <c r="U67" i="3"/>
  <c r="T67" i="3"/>
  <c r="S67" i="3"/>
  <c r="R67" i="3"/>
  <c r="Q67" i="3"/>
  <c r="P67" i="3"/>
  <c r="O67" i="3"/>
  <c r="N67" i="3"/>
  <c r="M67" i="3"/>
  <c r="L67" i="3"/>
  <c r="K67" i="3"/>
  <c r="J67" i="3"/>
  <c r="AO66" i="3"/>
  <c r="AO71" i="4" s="1"/>
  <c r="AN66" i="3"/>
  <c r="AN71" i="4" s="1"/>
  <c r="AM66" i="3"/>
  <c r="AM71" i="4" s="1"/>
  <c r="AL66" i="3"/>
  <c r="AL71" i="4" s="1"/>
  <c r="AK66" i="3"/>
  <c r="AK71" i="4" s="1"/>
  <c r="AJ66" i="3"/>
  <c r="AJ71" i="4" s="1"/>
  <c r="AI66" i="3"/>
  <c r="AI71" i="4" s="1"/>
  <c r="AH66" i="3"/>
  <c r="AH71" i="4" s="1"/>
  <c r="AG66" i="3"/>
  <c r="AG71" i="4" s="1"/>
  <c r="AF66" i="3"/>
  <c r="AF71" i="4" s="1"/>
  <c r="AE66" i="3"/>
  <c r="AE71" i="4" s="1"/>
  <c r="AD66" i="3"/>
  <c r="AD71" i="4" s="1"/>
  <c r="AC66" i="3"/>
  <c r="AC71" i="4" s="1"/>
  <c r="AB66" i="3"/>
  <c r="AB71" i="4" s="1"/>
  <c r="AA66" i="3"/>
  <c r="AA71" i="4" s="1"/>
  <c r="Z66" i="3"/>
  <c r="Z71" i="4" s="1"/>
  <c r="Y66" i="3"/>
  <c r="Y71" i="4" s="1"/>
  <c r="X66" i="3"/>
  <c r="X71" i="4" s="1"/>
  <c r="W66" i="3"/>
  <c r="W71" i="4" s="1"/>
  <c r="V66" i="3"/>
  <c r="V71" i="4" s="1"/>
  <c r="U66" i="3"/>
  <c r="U71" i="4" s="1"/>
  <c r="T66" i="3"/>
  <c r="T71" i="4" s="1"/>
  <c r="S66" i="3"/>
  <c r="S71" i="4" s="1"/>
  <c r="R66" i="3"/>
  <c r="R71" i="4" s="1"/>
  <c r="Q66" i="3"/>
  <c r="Q71" i="4" s="1"/>
  <c r="P66" i="3"/>
  <c r="P71" i="4" s="1"/>
  <c r="O66" i="3"/>
  <c r="O71" i="4" s="1"/>
  <c r="N66" i="3"/>
  <c r="N71" i="4" s="1"/>
  <c r="M66" i="3"/>
  <c r="M71" i="4" s="1"/>
  <c r="L66" i="3"/>
  <c r="L71" i="4" s="1"/>
  <c r="K66" i="3"/>
  <c r="K71" i="4" s="1"/>
  <c r="J66" i="3"/>
  <c r="J71" i="4" s="1"/>
  <c r="AO65" i="3"/>
  <c r="AO70" i="4" s="1"/>
  <c r="AN65" i="3"/>
  <c r="AN70" i="4" s="1"/>
  <c r="AM65" i="3"/>
  <c r="AM70" i="4" s="1"/>
  <c r="AL65" i="3"/>
  <c r="AL70" i="4" s="1"/>
  <c r="AK65" i="3"/>
  <c r="AK70" i="4" s="1"/>
  <c r="AJ65" i="3"/>
  <c r="AJ70" i="4" s="1"/>
  <c r="AI65" i="3"/>
  <c r="AI70" i="4" s="1"/>
  <c r="AH65" i="3"/>
  <c r="AH70" i="4" s="1"/>
  <c r="AG65" i="3"/>
  <c r="AG70" i="4" s="1"/>
  <c r="AF65" i="3"/>
  <c r="AF70" i="4" s="1"/>
  <c r="AE65" i="3"/>
  <c r="AE70" i="4" s="1"/>
  <c r="AD65" i="3"/>
  <c r="AD70" i="4" s="1"/>
  <c r="AC65" i="3"/>
  <c r="AC70" i="4" s="1"/>
  <c r="AB65" i="3"/>
  <c r="AB70" i="4" s="1"/>
  <c r="Z65" i="3"/>
  <c r="Z70" i="4" s="1"/>
  <c r="Y65" i="3"/>
  <c r="Y70" i="4" s="1"/>
  <c r="X65" i="3"/>
  <c r="X70" i="4" s="1"/>
  <c r="W65" i="3"/>
  <c r="W70" i="4" s="1"/>
  <c r="V65" i="3"/>
  <c r="V70" i="4" s="1"/>
  <c r="U65" i="3"/>
  <c r="U70" i="4" s="1"/>
  <c r="T65" i="3"/>
  <c r="T70" i="4" s="1"/>
  <c r="S65" i="3"/>
  <c r="S70" i="4" s="1"/>
  <c r="R65" i="3"/>
  <c r="R70" i="4" s="1"/>
  <c r="Q65" i="3"/>
  <c r="Q70" i="4" s="1"/>
  <c r="P65" i="3"/>
  <c r="P70" i="4" s="1"/>
  <c r="O65" i="3"/>
  <c r="O70" i="4" s="1"/>
  <c r="N65" i="3"/>
  <c r="N70" i="4" s="1"/>
  <c r="M65" i="3"/>
  <c r="M70" i="4" s="1"/>
  <c r="L65" i="3"/>
  <c r="L70" i="4" s="1"/>
  <c r="K65" i="3"/>
  <c r="K70" i="4" s="1"/>
  <c r="J65" i="3"/>
  <c r="J70" i="4" s="1"/>
  <c r="AN64" i="3"/>
  <c r="AM64" i="3"/>
  <c r="AJ64" i="3"/>
  <c r="AI64" i="3"/>
  <c r="AF64" i="3"/>
  <c r="AE64" i="3"/>
  <c r="AB64" i="3"/>
  <c r="W64" i="3"/>
  <c r="S64" i="3"/>
  <c r="O64" i="3"/>
  <c r="K64" i="3"/>
  <c r="AO87" i="3"/>
  <c r="AN87" i="3"/>
  <c r="AM87" i="3"/>
  <c r="AL87" i="3"/>
  <c r="AK87" i="3"/>
  <c r="AJ87" i="3"/>
  <c r="AI87" i="3"/>
  <c r="AH87" i="3"/>
  <c r="AG87" i="3"/>
  <c r="AF87" i="3"/>
  <c r="AE87" i="3"/>
  <c r="AD87" i="3"/>
  <c r="AC87" i="3"/>
  <c r="AB87" i="3"/>
  <c r="AA87" i="3"/>
  <c r="Z87" i="3"/>
  <c r="AO86" i="3"/>
  <c r="AO19" i="4" s="1"/>
  <c r="AN86" i="3"/>
  <c r="AN19" i="4" s="1"/>
  <c r="AM86" i="3"/>
  <c r="AM19" i="4" s="1"/>
  <c r="AL86" i="3"/>
  <c r="AL19" i="4" s="1"/>
  <c r="AK86" i="3"/>
  <c r="AK19" i="4" s="1"/>
  <c r="AJ86" i="3"/>
  <c r="AJ19" i="4" s="1"/>
  <c r="AI86" i="3"/>
  <c r="AI19" i="4" s="1"/>
  <c r="AH86" i="3"/>
  <c r="AH19" i="4" s="1"/>
  <c r="AG86" i="3"/>
  <c r="AG19" i="4" s="1"/>
  <c r="AF86" i="3"/>
  <c r="AF19" i="4" s="1"/>
  <c r="AE86" i="3"/>
  <c r="AE19" i="4" s="1"/>
  <c r="AD86" i="3"/>
  <c r="AD19" i="4" s="1"/>
  <c r="AC86" i="3"/>
  <c r="AC19" i="4" s="1"/>
  <c r="AB86" i="3"/>
  <c r="AB19" i="4" s="1"/>
  <c r="AA86" i="3"/>
  <c r="AA19" i="4" s="1"/>
  <c r="Z86" i="3"/>
  <c r="Z19" i="4" s="1"/>
  <c r="AO85" i="3"/>
  <c r="AN85" i="3"/>
  <c r="AM85" i="3"/>
  <c r="AL85" i="3"/>
  <c r="AK85" i="3"/>
  <c r="AJ85" i="3"/>
  <c r="AI85" i="3"/>
  <c r="AH85" i="3"/>
  <c r="AG85" i="3"/>
  <c r="AF85" i="3"/>
  <c r="AE85" i="3"/>
  <c r="AD85" i="3"/>
  <c r="AC85" i="3"/>
  <c r="AB85" i="3"/>
  <c r="AA85" i="3"/>
  <c r="Z85" i="3"/>
  <c r="AO84" i="3"/>
  <c r="AO18" i="4" s="1"/>
  <c r="AN84" i="3"/>
  <c r="AN18" i="4" s="1"/>
  <c r="AM84" i="3"/>
  <c r="AM18" i="4" s="1"/>
  <c r="AL84" i="3"/>
  <c r="AL18" i="4" s="1"/>
  <c r="AK84" i="3"/>
  <c r="AK18" i="4" s="1"/>
  <c r="AJ84" i="3"/>
  <c r="AJ18" i="4" s="1"/>
  <c r="AI84" i="3"/>
  <c r="AI18" i="4" s="1"/>
  <c r="AH84" i="3"/>
  <c r="AH18" i="4" s="1"/>
  <c r="AG84" i="3"/>
  <c r="AG18" i="4" s="1"/>
  <c r="AF84" i="3"/>
  <c r="AF18" i="4" s="1"/>
  <c r="AE84" i="3"/>
  <c r="AE18" i="4" s="1"/>
  <c r="AD84" i="3"/>
  <c r="AD18" i="4" s="1"/>
  <c r="AC84" i="3"/>
  <c r="AC18" i="4" s="1"/>
  <c r="AB84" i="3"/>
  <c r="AB18" i="4" s="1"/>
  <c r="AA84" i="3"/>
  <c r="AA18" i="4" s="1"/>
  <c r="Z84" i="3"/>
  <c r="Z18" i="4" s="1"/>
  <c r="AO83" i="3"/>
  <c r="AO17" i="4" s="1"/>
  <c r="AN83" i="3"/>
  <c r="AN17" i="4" s="1"/>
  <c r="AM83" i="3"/>
  <c r="AM17" i="4" s="1"/>
  <c r="AL83" i="3"/>
  <c r="AK83" i="3"/>
  <c r="AJ83" i="3"/>
  <c r="AI83" i="3"/>
  <c r="AH83" i="3"/>
  <c r="AG83" i="3"/>
  <c r="AF83" i="3"/>
  <c r="AE83" i="3"/>
  <c r="AD83" i="3"/>
  <c r="AC83" i="3"/>
  <c r="AB83" i="3"/>
  <c r="AA83" i="3"/>
  <c r="Z83" i="3"/>
  <c r="AO82" i="3"/>
  <c r="AN82" i="3"/>
  <c r="AM82" i="3"/>
  <c r="AO81" i="3"/>
  <c r="AN81" i="3"/>
  <c r="AM81" i="3"/>
  <c r="AL81" i="3"/>
  <c r="AK81" i="3"/>
  <c r="AJ81" i="3"/>
  <c r="AI81" i="3"/>
  <c r="AH81" i="3"/>
  <c r="AG81" i="3"/>
  <c r="AF81" i="3"/>
  <c r="AE81" i="3"/>
  <c r="AD81" i="3"/>
  <c r="AC81" i="3"/>
  <c r="AB81" i="3"/>
  <c r="AA81" i="3"/>
  <c r="Z81" i="3"/>
  <c r="AO80" i="3"/>
  <c r="AO15" i="4" s="1"/>
  <c r="AN80" i="3"/>
  <c r="AN15" i="4" s="1"/>
  <c r="AM80" i="3"/>
  <c r="AM15" i="4" s="1"/>
  <c r="AL80" i="3"/>
  <c r="AL15" i="4" s="1"/>
  <c r="AK80" i="3"/>
  <c r="AK15" i="4" s="1"/>
  <c r="AJ80" i="3"/>
  <c r="AJ15" i="4" s="1"/>
  <c r="AI80" i="3"/>
  <c r="AI15" i="4" s="1"/>
  <c r="AH80" i="3"/>
  <c r="AH15" i="4" s="1"/>
  <c r="AG80" i="3"/>
  <c r="AG15" i="4" s="1"/>
  <c r="AF80" i="3"/>
  <c r="AF15" i="4" s="1"/>
  <c r="AE80" i="3"/>
  <c r="AE15" i="4" s="1"/>
  <c r="AD80" i="3"/>
  <c r="AD15" i="4" s="1"/>
  <c r="AC80" i="3"/>
  <c r="AC15" i="4" s="1"/>
  <c r="AB80" i="3"/>
  <c r="AB15" i="4" s="1"/>
  <c r="AA80" i="3"/>
  <c r="AA15" i="4" s="1"/>
  <c r="Z80" i="3"/>
  <c r="Z15" i="4" s="1"/>
  <c r="AO79" i="3"/>
  <c r="AN79" i="3"/>
  <c r="AM79" i="3"/>
  <c r="AL79" i="3"/>
  <c r="AK79" i="3"/>
  <c r="AJ79" i="3"/>
  <c r="AI79" i="3"/>
  <c r="AH79" i="3"/>
  <c r="AG79" i="3"/>
  <c r="AF79" i="3"/>
  <c r="AE79" i="3"/>
  <c r="AD79" i="3"/>
  <c r="AC79" i="3"/>
  <c r="AB79" i="3"/>
  <c r="AA79" i="3"/>
  <c r="Z79" i="3"/>
  <c r="AO78" i="3"/>
  <c r="AO14" i="4" s="1"/>
  <c r="AN78" i="3"/>
  <c r="AN14" i="4" s="1"/>
  <c r="AM78" i="3"/>
  <c r="AM14" i="4" s="1"/>
  <c r="AL78" i="3"/>
  <c r="AL14" i="4" s="1"/>
  <c r="AK78" i="3"/>
  <c r="AK14" i="4" s="1"/>
  <c r="AJ78" i="3"/>
  <c r="AJ14" i="4" s="1"/>
  <c r="AI78" i="3"/>
  <c r="AI14" i="4" s="1"/>
  <c r="AH78" i="3"/>
  <c r="AH14" i="4" s="1"/>
  <c r="AG78" i="3"/>
  <c r="AG14" i="4" s="1"/>
  <c r="AF78" i="3"/>
  <c r="AF14" i="4" s="1"/>
  <c r="AE78" i="3"/>
  <c r="AE14" i="4" s="1"/>
  <c r="AD78" i="3"/>
  <c r="AD14" i="4" s="1"/>
  <c r="AC78" i="3"/>
  <c r="AC14" i="4" s="1"/>
  <c r="AB78" i="3"/>
  <c r="AB14" i="4" s="1"/>
  <c r="AA78" i="3"/>
  <c r="AA14" i="4" s="1"/>
  <c r="Z78" i="3"/>
  <c r="Z14" i="4" s="1"/>
  <c r="AO77" i="3"/>
  <c r="AO13" i="4" s="1"/>
  <c r="AN77" i="3"/>
  <c r="AN13" i="4" s="1"/>
  <c r="AM77" i="3"/>
  <c r="AM13" i="4" s="1"/>
  <c r="AL77" i="3"/>
  <c r="AK77" i="3"/>
  <c r="AJ77" i="3"/>
  <c r="AI77" i="3"/>
  <c r="AH77" i="3"/>
  <c r="AH13" i="4" s="1"/>
  <c r="AG77" i="3"/>
  <c r="AG13" i="4" s="1"/>
  <c r="AF77" i="3"/>
  <c r="AE77" i="3"/>
  <c r="AD77" i="3"/>
  <c r="AC77" i="3"/>
  <c r="AB77" i="3"/>
  <c r="AA77" i="3"/>
  <c r="Z77" i="3"/>
  <c r="Y87" i="3"/>
  <c r="Y86" i="3"/>
  <c r="Y19" i="4" s="1"/>
  <c r="Y85" i="3"/>
  <c r="Y84" i="3"/>
  <c r="Y18" i="4" s="1"/>
  <c r="Y83" i="3"/>
  <c r="Y17" i="4" s="1"/>
  <c r="Y81" i="3"/>
  <c r="Y80" i="3"/>
  <c r="Y15" i="4" s="1"/>
  <c r="Y79" i="3"/>
  <c r="Y78" i="3"/>
  <c r="Y14" i="4" s="1"/>
  <c r="Y77" i="3"/>
  <c r="Y13" i="4" s="1"/>
  <c r="X81" i="3"/>
  <c r="W81" i="3"/>
  <c r="V81" i="3"/>
  <c r="U81" i="3"/>
  <c r="M81" i="3"/>
  <c r="L81" i="3"/>
  <c r="K81" i="3"/>
  <c r="J81" i="3"/>
  <c r="X80" i="3"/>
  <c r="X15" i="4" s="1"/>
  <c r="W80" i="3"/>
  <c r="W15" i="4" s="1"/>
  <c r="V80" i="3"/>
  <c r="V15" i="4" s="1"/>
  <c r="U80" i="3"/>
  <c r="U15" i="4" s="1"/>
  <c r="T80" i="3"/>
  <c r="T15" i="4" s="1"/>
  <c r="S80" i="3"/>
  <c r="S15" i="4" s="1"/>
  <c r="R80" i="3"/>
  <c r="R15" i="4" s="1"/>
  <c r="Q80" i="3"/>
  <c r="Q15" i="4" s="1"/>
  <c r="P80" i="3"/>
  <c r="P15" i="4" s="1"/>
  <c r="O80" i="3"/>
  <c r="O15" i="4" s="1"/>
  <c r="N80" i="3"/>
  <c r="N15" i="4" s="1"/>
  <c r="M80" i="3"/>
  <c r="M15" i="4" s="1"/>
  <c r="L80" i="3"/>
  <c r="L15" i="4" s="1"/>
  <c r="K80" i="3"/>
  <c r="K15" i="4" s="1"/>
  <c r="J80" i="3"/>
  <c r="J15" i="4" s="1"/>
  <c r="X79" i="3"/>
  <c r="W79" i="3"/>
  <c r="V79" i="3"/>
  <c r="U79" i="3"/>
  <c r="T79" i="3"/>
  <c r="S79" i="3"/>
  <c r="R79" i="3"/>
  <c r="Q79" i="3"/>
  <c r="P79" i="3"/>
  <c r="O79" i="3"/>
  <c r="N79" i="3"/>
  <c r="M79" i="3"/>
  <c r="L79" i="3"/>
  <c r="K79" i="3"/>
  <c r="J79" i="3"/>
  <c r="X78" i="3"/>
  <c r="X14" i="4" s="1"/>
  <c r="W78" i="3"/>
  <c r="W14" i="4" s="1"/>
  <c r="V78" i="3"/>
  <c r="V14" i="4" s="1"/>
  <c r="U78" i="3"/>
  <c r="U14" i="4" s="1"/>
  <c r="T78" i="3"/>
  <c r="T14" i="4" s="1"/>
  <c r="S78" i="3"/>
  <c r="S14" i="4" s="1"/>
  <c r="R78" i="3"/>
  <c r="R14" i="4" s="1"/>
  <c r="Q78" i="3"/>
  <c r="Q14" i="4" s="1"/>
  <c r="P78" i="3"/>
  <c r="P14" i="4" s="1"/>
  <c r="O78" i="3"/>
  <c r="O14" i="4" s="1"/>
  <c r="N78" i="3"/>
  <c r="N14" i="4" s="1"/>
  <c r="M78" i="3"/>
  <c r="M14" i="4" s="1"/>
  <c r="L78" i="3"/>
  <c r="L14" i="4" s="1"/>
  <c r="K78" i="3"/>
  <c r="K14" i="4" s="1"/>
  <c r="J78" i="3"/>
  <c r="J14" i="4" s="1"/>
  <c r="X77" i="3"/>
  <c r="X13" i="4" s="1"/>
  <c r="W77" i="3"/>
  <c r="W13" i="4" s="1"/>
  <c r="V77" i="3"/>
  <c r="V13" i="4" s="1"/>
  <c r="U77" i="3"/>
  <c r="U13" i="4" s="1"/>
  <c r="T77" i="3"/>
  <c r="T13" i="4" s="1"/>
  <c r="S77" i="3"/>
  <c r="S13" i="4" s="1"/>
  <c r="R77" i="3"/>
  <c r="R13" i="4" s="1"/>
  <c r="Q77" i="3"/>
  <c r="Q13" i="4" s="1"/>
  <c r="P77" i="3"/>
  <c r="P13" i="4" s="1"/>
  <c r="O77" i="3"/>
  <c r="O13" i="4" s="1"/>
  <c r="N77" i="3"/>
  <c r="N13" i="4" s="1"/>
  <c r="M77" i="3"/>
  <c r="M13" i="4" s="1"/>
  <c r="L77" i="3"/>
  <c r="L13" i="4" s="1"/>
  <c r="K77" i="3"/>
  <c r="K13" i="4" s="1"/>
  <c r="J77" i="3"/>
  <c r="J13" i="4" s="1"/>
  <c r="H80" i="3"/>
  <c r="H15" i="4" s="1"/>
  <c r="H79" i="3"/>
  <c r="H78" i="3"/>
  <c r="H14" i="4" s="1"/>
  <c r="H77" i="3"/>
  <c r="H13" i="4" s="1"/>
  <c r="I81" i="3"/>
  <c r="I80" i="3"/>
  <c r="I15" i="4" s="1"/>
  <c r="I79" i="3"/>
  <c r="I78" i="3"/>
  <c r="I14" i="4" s="1"/>
  <c r="I77" i="3"/>
  <c r="I13" i="4" s="1"/>
  <c r="H32" i="3"/>
  <c r="H43" i="4" s="1"/>
  <c r="H31" i="3"/>
  <c r="H30" i="3"/>
  <c r="H42" i="4" s="1"/>
  <c r="H29" i="3"/>
  <c r="H41" i="4" s="1"/>
  <c r="H26" i="3"/>
  <c r="H25" i="3"/>
  <c r="H24" i="3"/>
  <c r="H23" i="3"/>
  <c r="H68" i="3"/>
  <c r="H72" i="4" s="1"/>
  <c r="H67" i="3"/>
  <c r="H66" i="3"/>
  <c r="H71" i="4" s="1"/>
  <c r="H65" i="3"/>
  <c r="H70" i="4" s="1"/>
  <c r="I69" i="3"/>
  <c r="I68" i="3"/>
  <c r="I72" i="4" s="1"/>
  <c r="I67" i="3"/>
  <c r="I66" i="3"/>
  <c r="I71" i="4" s="1"/>
  <c r="I65" i="3"/>
  <c r="I70" i="4" s="1"/>
  <c r="I33" i="3"/>
  <c r="I32" i="3"/>
  <c r="I43" i="4" s="1"/>
  <c r="I31" i="3"/>
  <c r="I30" i="3"/>
  <c r="I42" i="4" s="1"/>
  <c r="I29" i="3"/>
  <c r="I41" i="4" s="1"/>
  <c r="I26" i="3"/>
  <c r="I25" i="3"/>
  <c r="I24" i="3"/>
  <c r="I23" i="3"/>
  <c r="N568" i="3" l="1"/>
  <c r="Y431" i="4"/>
  <c r="Y432" i="4"/>
  <c r="T64" i="3"/>
  <c r="AC64" i="3"/>
  <c r="AG64" i="3"/>
  <c r="AO64" i="3"/>
  <c r="J64" i="3"/>
  <c r="N64" i="3"/>
  <c r="R64" i="3"/>
  <c r="V64" i="3"/>
  <c r="Z64" i="3"/>
  <c r="AB1331" i="4"/>
  <c r="AF1331" i="4"/>
  <c r="AJ1331" i="4"/>
  <c r="AN1331" i="4"/>
  <c r="AA1332" i="4"/>
  <c r="AE1332" i="4"/>
  <c r="AI1332" i="4"/>
  <c r="AM1332" i="4"/>
  <c r="P64" i="3"/>
  <c r="AK64" i="3"/>
  <c r="L64" i="3"/>
  <c r="X64" i="3"/>
  <c r="M64" i="3"/>
  <c r="Q64" i="3"/>
  <c r="U64" i="3"/>
  <c r="Y64" i="3"/>
  <c r="AD64" i="3"/>
  <c r="AH64" i="3"/>
  <c r="AL64" i="3"/>
  <c r="AA304" i="3"/>
  <c r="AA370" i="3"/>
  <c r="AE784" i="3"/>
  <c r="K790" i="3"/>
  <c r="Y325" i="4"/>
  <c r="Y433" i="4"/>
  <c r="AB431" i="4"/>
  <c r="AF431" i="4"/>
  <c r="AJ431" i="4"/>
  <c r="AN431" i="4"/>
  <c r="AF432" i="4"/>
  <c r="AJ432" i="4"/>
  <c r="AN432" i="4"/>
  <c r="AB433" i="4"/>
  <c r="AF433" i="4"/>
  <c r="AJ433" i="4"/>
  <c r="AN433" i="4"/>
  <c r="Y1331" i="4"/>
  <c r="AC1331" i="4"/>
  <c r="AG1331" i="4"/>
  <c r="AK1331" i="4"/>
  <c r="AO1331" i="4"/>
  <c r="AB1332" i="4"/>
  <c r="AF1332" i="4"/>
  <c r="AJ1332" i="4"/>
  <c r="AN1332" i="4"/>
  <c r="Z1333" i="4"/>
  <c r="AD1333" i="4"/>
  <c r="AH1333" i="4"/>
  <c r="AL1333" i="4"/>
  <c r="AA431" i="4"/>
  <c r="AE431" i="4"/>
  <c r="AI431" i="4"/>
  <c r="AM431" i="4"/>
  <c r="AA432" i="4"/>
  <c r="AE432" i="4"/>
  <c r="AI432" i="4"/>
  <c r="AM432" i="4"/>
  <c r="AA433" i="4"/>
  <c r="AE433" i="4"/>
  <c r="AI433" i="4"/>
  <c r="AM433" i="4"/>
  <c r="Y1333" i="4"/>
  <c r="AC1333" i="4"/>
  <c r="AG1333" i="4"/>
  <c r="AK1333" i="4"/>
  <c r="AO1333" i="4"/>
  <c r="AB325" i="4"/>
  <c r="AF325" i="4"/>
  <c r="AJ325" i="4"/>
  <c r="AN325" i="4"/>
  <c r="AB326" i="4"/>
  <c r="AF326" i="4"/>
  <c r="AJ326" i="4"/>
  <c r="AN326" i="4"/>
  <c r="AB327" i="4"/>
  <c r="AF327" i="4"/>
  <c r="AJ327" i="4"/>
  <c r="AN327" i="4"/>
  <c r="AB370" i="3"/>
  <c r="AB426" i="4"/>
  <c r="M556" i="3"/>
  <c r="M580" i="4"/>
  <c r="Q556" i="3"/>
  <c r="Q580" i="4"/>
  <c r="U556" i="3"/>
  <c r="U580" i="4"/>
  <c r="Y556" i="3"/>
  <c r="Y580" i="4"/>
  <c r="AC556" i="3"/>
  <c r="AC580" i="4"/>
  <c r="L568" i="3"/>
  <c r="L612" i="4"/>
  <c r="P568" i="3"/>
  <c r="P612" i="4"/>
  <c r="AB568" i="3"/>
  <c r="AB612" i="4"/>
  <c r="L574" i="3"/>
  <c r="L644" i="4"/>
  <c r="P574" i="3"/>
  <c r="P644" i="4"/>
  <c r="T574" i="3"/>
  <c r="T644" i="4"/>
  <c r="X574" i="3"/>
  <c r="X644" i="4"/>
  <c r="AB574" i="3"/>
  <c r="AB644" i="4"/>
  <c r="AF574" i="3"/>
  <c r="AF644" i="4"/>
  <c r="K580" i="3"/>
  <c r="K676" i="4"/>
  <c r="O580" i="3"/>
  <c r="O676" i="4"/>
  <c r="S580" i="3"/>
  <c r="S676" i="4"/>
  <c r="L610" i="3"/>
  <c r="L740" i="4"/>
  <c r="P610" i="3"/>
  <c r="P740" i="4"/>
  <c r="X610" i="3"/>
  <c r="X740" i="4"/>
  <c r="AB610" i="3"/>
  <c r="AB740" i="4"/>
  <c r="AF610" i="3"/>
  <c r="AF740" i="4"/>
  <c r="AJ610" i="3"/>
  <c r="AJ740" i="4"/>
  <c r="L622" i="3"/>
  <c r="L868" i="4"/>
  <c r="P622" i="3"/>
  <c r="P868" i="4"/>
  <c r="T622" i="3"/>
  <c r="T868" i="4"/>
  <c r="X622" i="3"/>
  <c r="X868" i="4"/>
  <c r="AB622" i="3"/>
  <c r="AB868" i="4"/>
  <c r="AF622" i="3"/>
  <c r="AF868" i="4"/>
  <c r="K730" i="3"/>
  <c r="K964" i="4"/>
  <c r="O730" i="3"/>
  <c r="O964" i="4"/>
  <c r="S730" i="3"/>
  <c r="S964" i="4"/>
  <c r="AB748" i="3"/>
  <c r="AB996" i="4"/>
  <c r="AF748" i="3"/>
  <c r="AF996" i="4"/>
  <c r="K904" i="3"/>
  <c r="K1252" i="4"/>
  <c r="O904" i="3"/>
  <c r="O1252" i="4"/>
  <c r="S904" i="3"/>
  <c r="S1252" i="4"/>
  <c r="W904" i="3"/>
  <c r="W1252" i="4"/>
  <c r="AA904" i="3"/>
  <c r="AA1252" i="4"/>
  <c r="AE904" i="3"/>
  <c r="AE1252" i="4"/>
  <c r="I982" i="3"/>
  <c r="I1316" i="4"/>
  <c r="I1331" i="4" s="1"/>
  <c r="M982" i="3"/>
  <c r="M1316" i="4"/>
  <c r="M1331" i="4" s="1"/>
  <c r="Q982" i="3"/>
  <c r="Q1316" i="4"/>
  <c r="Q1331" i="4" s="1"/>
  <c r="U982" i="3"/>
  <c r="U1316" i="4"/>
  <c r="U1331" i="4" s="1"/>
  <c r="Y326" i="4"/>
  <c r="AB304" i="3"/>
  <c r="AC304" i="3"/>
  <c r="AC359" i="4"/>
  <c r="AC325" i="4" s="1"/>
  <c r="AG325" i="4"/>
  <c r="AK325" i="4"/>
  <c r="AO325" i="4"/>
  <c r="AC326" i="4"/>
  <c r="AG326" i="4"/>
  <c r="AK326" i="4"/>
  <c r="AO326" i="4"/>
  <c r="AC327" i="4"/>
  <c r="AG327" i="4"/>
  <c r="AK327" i="4"/>
  <c r="AO327" i="4"/>
  <c r="AB432" i="4"/>
  <c r="J556" i="3"/>
  <c r="J580" i="4"/>
  <c r="N556" i="3"/>
  <c r="N580" i="4"/>
  <c r="R556" i="3"/>
  <c r="R580" i="4"/>
  <c r="V556" i="3"/>
  <c r="V580" i="4"/>
  <c r="Z556" i="3"/>
  <c r="Z580" i="4"/>
  <c r="M568" i="3"/>
  <c r="M612" i="4"/>
  <c r="Q568" i="3"/>
  <c r="Q612" i="4"/>
  <c r="U568" i="3"/>
  <c r="U612" i="4"/>
  <c r="Y568" i="3"/>
  <c r="Y612" i="4"/>
  <c r="AC568" i="3"/>
  <c r="AC612" i="4"/>
  <c r="M574" i="3"/>
  <c r="M644" i="4"/>
  <c r="Q574" i="3"/>
  <c r="Q644" i="4"/>
  <c r="U574" i="3"/>
  <c r="U644" i="4"/>
  <c r="Y574" i="3"/>
  <c r="Y644" i="4"/>
  <c r="AC574" i="3"/>
  <c r="AC644" i="4"/>
  <c r="AG574" i="3"/>
  <c r="AG644" i="4"/>
  <c r="L580" i="3"/>
  <c r="L676" i="4"/>
  <c r="P580" i="3"/>
  <c r="P676" i="4"/>
  <c r="T580" i="3"/>
  <c r="T676" i="4"/>
  <c r="M610" i="3"/>
  <c r="M740" i="4"/>
  <c r="Q610" i="3"/>
  <c r="Q740" i="4"/>
  <c r="U610" i="3"/>
  <c r="U740" i="4"/>
  <c r="Y610" i="3"/>
  <c r="Y740" i="4"/>
  <c r="AC610" i="3"/>
  <c r="AC740" i="4"/>
  <c r="AG610" i="3"/>
  <c r="AG740" i="4"/>
  <c r="Q622" i="3"/>
  <c r="Q868" i="4"/>
  <c r="U622" i="3"/>
  <c r="U868" i="4"/>
  <c r="Y622" i="3"/>
  <c r="Y868" i="4"/>
  <c r="AC622" i="3"/>
  <c r="AC868" i="4"/>
  <c r="AG622" i="3"/>
  <c r="AG868" i="4"/>
  <c r="AC748" i="3"/>
  <c r="AC996" i="4"/>
  <c r="AG748" i="3"/>
  <c r="AG996" i="4"/>
  <c r="S784" i="3"/>
  <c r="L784" i="3"/>
  <c r="L1028" i="4"/>
  <c r="P784" i="3"/>
  <c r="P1028" i="4"/>
  <c r="T784" i="3"/>
  <c r="T1028" i="4"/>
  <c r="X784" i="3"/>
  <c r="X1028" i="4"/>
  <c r="AB784" i="3"/>
  <c r="AB1028" i="4"/>
  <c r="L790" i="3"/>
  <c r="P790" i="3"/>
  <c r="T790" i="3"/>
  <c r="X790" i="3"/>
  <c r="Y790" i="3"/>
  <c r="Y1060" i="4"/>
  <c r="L904" i="3"/>
  <c r="L1252" i="4"/>
  <c r="P904" i="3"/>
  <c r="P1252" i="4"/>
  <c r="T904" i="3"/>
  <c r="T1252" i="4"/>
  <c r="X904" i="3"/>
  <c r="X1252" i="4"/>
  <c r="AB904" i="3"/>
  <c r="AB1252" i="4"/>
  <c r="J982" i="3"/>
  <c r="J1316" i="4"/>
  <c r="J1331" i="4" s="1"/>
  <c r="N982" i="3"/>
  <c r="N1316" i="4"/>
  <c r="N1331" i="4" s="1"/>
  <c r="R982" i="3"/>
  <c r="R1316" i="4"/>
  <c r="R1331" i="4" s="1"/>
  <c r="AC431" i="4"/>
  <c r="AG431" i="4"/>
  <c r="AK431" i="4"/>
  <c r="AO431" i="4"/>
  <c r="AC432" i="4"/>
  <c r="AG432" i="4"/>
  <c r="AK432" i="4"/>
  <c r="AO432" i="4"/>
  <c r="AC433" i="4"/>
  <c r="AG433" i="4"/>
  <c r="AK433" i="4"/>
  <c r="AO433" i="4"/>
  <c r="K556" i="3"/>
  <c r="K580" i="4"/>
  <c r="S556" i="3"/>
  <c r="S580" i="4"/>
  <c r="AA556" i="3"/>
  <c r="AA580" i="4"/>
  <c r="J568" i="3"/>
  <c r="J612" i="4"/>
  <c r="R568" i="3"/>
  <c r="R612" i="4"/>
  <c r="V568" i="3"/>
  <c r="V612" i="4"/>
  <c r="Z568" i="3"/>
  <c r="Z612" i="4"/>
  <c r="AD568" i="3"/>
  <c r="AD612" i="4"/>
  <c r="J574" i="3"/>
  <c r="J644" i="4"/>
  <c r="N574" i="3"/>
  <c r="N644" i="4"/>
  <c r="R574" i="3"/>
  <c r="R644" i="4"/>
  <c r="V574" i="3"/>
  <c r="V644" i="4"/>
  <c r="Z574" i="3"/>
  <c r="Z644" i="4"/>
  <c r="AH574" i="3"/>
  <c r="AH644" i="4"/>
  <c r="Q580" i="3"/>
  <c r="Q676" i="4"/>
  <c r="U580" i="3"/>
  <c r="U676" i="4"/>
  <c r="J610" i="3"/>
  <c r="J740" i="4"/>
  <c r="N610" i="3"/>
  <c r="N740" i="4"/>
  <c r="R610" i="3"/>
  <c r="R740" i="4"/>
  <c r="V610" i="3"/>
  <c r="V740" i="4"/>
  <c r="Z610" i="3"/>
  <c r="Z740" i="4"/>
  <c r="AD610" i="3"/>
  <c r="AD740" i="4"/>
  <c r="AH610" i="3"/>
  <c r="AH740" i="4"/>
  <c r="M622" i="3"/>
  <c r="J622" i="3"/>
  <c r="J868" i="4"/>
  <c r="N622" i="3"/>
  <c r="N868" i="4"/>
  <c r="R622" i="3"/>
  <c r="R868" i="4"/>
  <c r="V622" i="3"/>
  <c r="V868" i="4"/>
  <c r="Z622" i="3"/>
  <c r="Z868" i="4"/>
  <c r="AD622" i="3"/>
  <c r="AD868" i="4"/>
  <c r="AH622" i="3"/>
  <c r="AH868" i="4"/>
  <c r="L730" i="3"/>
  <c r="T730" i="3"/>
  <c r="Z748" i="3"/>
  <c r="Z996" i="4"/>
  <c r="AD748" i="3"/>
  <c r="AD996" i="4"/>
  <c r="AH748" i="3"/>
  <c r="AH996" i="4"/>
  <c r="K784" i="3"/>
  <c r="W784" i="3"/>
  <c r="AF784" i="3"/>
  <c r="Q784" i="3"/>
  <c r="Q1028" i="4"/>
  <c r="U784" i="3"/>
  <c r="U1028" i="4"/>
  <c r="Y784" i="3"/>
  <c r="Y1028" i="4"/>
  <c r="AC784" i="3"/>
  <c r="AC1028" i="4"/>
  <c r="M790" i="3"/>
  <c r="Q790" i="3"/>
  <c r="U790" i="3"/>
  <c r="M904" i="3"/>
  <c r="M1252" i="4"/>
  <c r="Q904" i="3"/>
  <c r="Q1252" i="4"/>
  <c r="U904" i="3"/>
  <c r="U1252" i="4"/>
  <c r="Y904" i="3"/>
  <c r="Y1252" i="4"/>
  <c r="AC904" i="3"/>
  <c r="AC1252" i="4"/>
  <c r="Z1331" i="4"/>
  <c r="AD1331" i="4"/>
  <c r="AH1331" i="4"/>
  <c r="AL1331" i="4"/>
  <c r="Y1332" i="4"/>
  <c r="AC1332" i="4"/>
  <c r="AG1332" i="4"/>
  <c r="AK1332" i="4"/>
  <c r="AO1332" i="4"/>
  <c r="AA1333" i="4"/>
  <c r="AE1333" i="4"/>
  <c r="AI1333" i="4"/>
  <c r="AM1333" i="4"/>
  <c r="K982" i="3"/>
  <c r="K1316" i="4"/>
  <c r="K1331" i="4" s="1"/>
  <c r="O982" i="3"/>
  <c r="O1316" i="4"/>
  <c r="O1331" i="4" s="1"/>
  <c r="S982" i="3"/>
  <c r="S1316" i="4"/>
  <c r="S1331" i="4" s="1"/>
  <c r="W982" i="3"/>
  <c r="W1316" i="4"/>
  <c r="W1331" i="4" s="1"/>
  <c r="Z304" i="3"/>
  <c r="Z359" i="4"/>
  <c r="Z325" i="4" s="1"/>
  <c r="AD325" i="4"/>
  <c r="AH325" i="4"/>
  <c r="AL325" i="4"/>
  <c r="Z326" i="4"/>
  <c r="AD326" i="4"/>
  <c r="AH326" i="4"/>
  <c r="AL326" i="4"/>
  <c r="Z327" i="4"/>
  <c r="AD327" i="4"/>
  <c r="AH327" i="4"/>
  <c r="AL327" i="4"/>
  <c r="Y327" i="4"/>
  <c r="AA325" i="4"/>
  <c r="AE325" i="4"/>
  <c r="AI325" i="4"/>
  <c r="AM325" i="4"/>
  <c r="AA326" i="4"/>
  <c r="AE326" i="4"/>
  <c r="AI326" i="4"/>
  <c r="AM326" i="4"/>
  <c r="AA327" i="4"/>
  <c r="AE327" i="4"/>
  <c r="AI327" i="4"/>
  <c r="AM327" i="4"/>
  <c r="Z431" i="4"/>
  <c r="AD431" i="4"/>
  <c r="AH431" i="4"/>
  <c r="AL431" i="4"/>
  <c r="Z432" i="4"/>
  <c r="AD432" i="4"/>
  <c r="AH432" i="4"/>
  <c r="AL432" i="4"/>
  <c r="Z433" i="4"/>
  <c r="AD433" i="4"/>
  <c r="AH433" i="4"/>
  <c r="AL433" i="4"/>
  <c r="Z370" i="3"/>
  <c r="O556" i="3"/>
  <c r="K568" i="3"/>
  <c r="K612" i="4"/>
  <c r="O568" i="3"/>
  <c r="O612" i="4"/>
  <c r="S568" i="3"/>
  <c r="S612" i="4"/>
  <c r="W568" i="3"/>
  <c r="W612" i="4"/>
  <c r="AA568" i="3"/>
  <c r="AA612" i="4"/>
  <c r="AE568" i="3"/>
  <c r="AE612" i="4"/>
  <c r="K574" i="3"/>
  <c r="K644" i="4"/>
  <c r="O574" i="3"/>
  <c r="O644" i="4"/>
  <c r="S574" i="3"/>
  <c r="S644" i="4"/>
  <c r="W574" i="3"/>
  <c r="W644" i="4"/>
  <c r="AA574" i="3"/>
  <c r="AA644" i="4"/>
  <c r="AE574" i="3"/>
  <c r="AE644" i="4"/>
  <c r="J580" i="3"/>
  <c r="J676" i="4"/>
  <c r="N580" i="3"/>
  <c r="N676" i="4"/>
  <c r="R580" i="3"/>
  <c r="R676" i="4"/>
  <c r="K610" i="3"/>
  <c r="K740" i="4"/>
  <c r="O610" i="3"/>
  <c r="O740" i="4"/>
  <c r="S610" i="3"/>
  <c r="S740" i="4"/>
  <c r="W610" i="3"/>
  <c r="W740" i="4"/>
  <c r="AA610" i="3"/>
  <c r="AA740" i="4"/>
  <c r="AE610" i="3"/>
  <c r="AE740" i="4"/>
  <c r="AI610" i="3"/>
  <c r="AI740" i="4"/>
  <c r="K622" i="3"/>
  <c r="K868" i="4"/>
  <c r="O622" i="3"/>
  <c r="O868" i="4"/>
  <c r="S622" i="3"/>
  <c r="S868" i="4"/>
  <c r="W622" i="3"/>
  <c r="W868" i="4"/>
  <c r="AE622" i="3"/>
  <c r="AE868" i="4"/>
  <c r="AI622" i="3"/>
  <c r="AI868" i="4"/>
  <c r="M730" i="3"/>
  <c r="U730" i="3"/>
  <c r="J730" i="3"/>
  <c r="J964" i="4"/>
  <c r="N730" i="3"/>
  <c r="N964" i="4"/>
  <c r="R730" i="3"/>
  <c r="R964" i="4"/>
  <c r="AE748" i="3"/>
  <c r="AE996" i="4"/>
  <c r="M784" i="3"/>
  <c r="AA784" i="3"/>
  <c r="AG784" i="3"/>
  <c r="J784" i="3"/>
  <c r="J1028" i="4"/>
  <c r="N784" i="3"/>
  <c r="N1028" i="4"/>
  <c r="R784" i="3"/>
  <c r="R1028" i="4"/>
  <c r="V784" i="3"/>
  <c r="V1028" i="4"/>
  <c r="Z784" i="3"/>
  <c r="Z1028" i="4"/>
  <c r="J790" i="3"/>
  <c r="N790" i="3"/>
  <c r="R790" i="3"/>
  <c r="V790" i="3"/>
  <c r="J904" i="3"/>
  <c r="J1252" i="4"/>
  <c r="N904" i="3"/>
  <c r="N1252" i="4"/>
  <c r="R904" i="3"/>
  <c r="R1252" i="4"/>
  <c r="V904" i="3"/>
  <c r="V1252" i="4"/>
  <c r="Z904" i="3"/>
  <c r="Z1252" i="4"/>
  <c r="AD904" i="3"/>
  <c r="AD1252" i="4"/>
  <c r="AA1331" i="4"/>
  <c r="AE1331" i="4"/>
  <c r="AI1331" i="4"/>
  <c r="AM1331" i="4"/>
  <c r="Z1332" i="4"/>
  <c r="AD1332" i="4"/>
  <c r="AH1332" i="4"/>
  <c r="AL1332" i="4"/>
  <c r="AB1333" i="4"/>
  <c r="AF1333" i="4"/>
  <c r="AJ1333" i="4"/>
  <c r="AN1333" i="4"/>
  <c r="L982" i="3"/>
  <c r="L1316" i="4"/>
  <c r="L1331" i="4" s="1"/>
  <c r="P982" i="3"/>
  <c r="P1316" i="4"/>
  <c r="P1331" i="4" s="1"/>
  <c r="T982" i="3"/>
  <c r="T1316" i="4"/>
  <c r="T1331" i="4" s="1"/>
  <c r="X982" i="3"/>
  <c r="X1316" i="4"/>
  <c r="X1331" i="4" s="1"/>
  <c r="AJ784" i="3"/>
  <c r="H5" i="4"/>
  <c r="J202" i="3"/>
  <c r="I6" i="4"/>
  <c r="AN76" i="3"/>
  <c r="S202" i="3"/>
  <c r="AB182" i="4"/>
  <c r="AF182" i="4"/>
  <c r="AJ182" i="4"/>
  <c r="AN182" i="4"/>
  <c r="L183" i="4"/>
  <c r="P183" i="4"/>
  <c r="T183" i="4"/>
  <c r="X183" i="4"/>
  <c r="AB183" i="4"/>
  <c r="AF183" i="4"/>
  <c r="AJ183" i="4"/>
  <c r="AN183" i="4"/>
  <c r="L184" i="4"/>
  <c r="P184" i="4"/>
  <c r="T184" i="4"/>
  <c r="X184" i="4"/>
  <c r="AB184" i="4"/>
  <c r="AF184" i="4"/>
  <c r="AJ184" i="4"/>
  <c r="AN184" i="4"/>
  <c r="H182" i="4"/>
  <c r="H7" i="4"/>
  <c r="K5" i="4"/>
  <c r="O5" i="4"/>
  <c r="S5" i="4"/>
  <c r="W5" i="4"/>
  <c r="K6" i="4"/>
  <c r="O6" i="4"/>
  <c r="S6" i="4"/>
  <c r="W6" i="4"/>
  <c r="I182" i="4"/>
  <c r="V730" i="3"/>
  <c r="X202" i="3"/>
  <c r="M7" i="4"/>
  <c r="Q7" i="4"/>
  <c r="U7" i="4"/>
  <c r="Y136" i="3"/>
  <c r="I183" i="4"/>
  <c r="AC182" i="4"/>
  <c r="AG182" i="4"/>
  <c r="AK182" i="4"/>
  <c r="AO182" i="4"/>
  <c r="M183" i="4"/>
  <c r="Q183" i="4"/>
  <c r="U183" i="4"/>
  <c r="Y183" i="4"/>
  <c r="AC183" i="4"/>
  <c r="AG183" i="4"/>
  <c r="AK183" i="4"/>
  <c r="AO183" i="4"/>
  <c r="M184" i="4"/>
  <c r="Q184" i="4"/>
  <c r="U184" i="4"/>
  <c r="Y184" i="4"/>
  <c r="AC184" i="4"/>
  <c r="AG184" i="4"/>
  <c r="AK184" i="4"/>
  <c r="AO184" i="4"/>
  <c r="H183" i="4"/>
  <c r="J5" i="4"/>
  <c r="N5" i="4"/>
  <c r="R5" i="4"/>
  <c r="V5" i="4"/>
  <c r="J6" i="4"/>
  <c r="N6" i="4"/>
  <c r="R6" i="4"/>
  <c r="V6" i="4"/>
  <c r="J7" i="4"/>
  <c r="N7" i="4"/>
  <c r="R7" i="4"/>
  <c r="V7" i="4"/>
  <c r="AC136" i="3"/>
  <c r="AD82" i="3"/>
  <c r="AD17" i="4"/>
  <c r="AH82" i="3"/>
  <c r="AH17" i="4"/>
  <c r="AH5" i="4" s="1"/>
  <c r="AL82" i="3"/>
  <c r="AL17" i="4"/>
  <c r="AD6" i="4"/>
  <c r="AH6" i="4"/>
  <c r="AD7" i="4"/>
  <c r="AL7" i="4"/>
  <c r="W28" i="3"/>
  <c r="W41" i="4"/>
  <c r="K136" i="3"/>
  <c r="K102" i="4"/>
  <c r="AA136" i="3"/>
  <c r="AA102" i="4"/>
  <c r="L202" i="3"/>
  <c r="L170" i="4"/>
  <c r="O208" i="3"/>
  <c r="O174" i="4"/>
  <c r="I7" i="4"/>
  <c r="Z76" i="3"/>
  <c r="Z13" i="4"/>
  <c r="AE82" i="3"/>
  <c r="AE17" i="4"/>
  <c r="AI6" i="4"/>
  <c r="W7" i="4"/>
  <c r="AI7" i="4"/>
  <c r="L28" i="3"/>
  <c r="L41" i="4"/>
  <c r="X28" i="3"/>
  <c r="X41" i="4"/>
  <c r="AO76" i="3"/>
  <c r="AC76" i="3"/>
  <c r="AC13" i="4"/>
  <c r="AK76" i="3"/>
  <c r="AK13" i="4"/>
  <c r="O136" i="3"/>
  <c r="O102" i="4"/>
  <c r="W136" i="3"/>
  <c r="W102" i="4"/>
  <c r="AI136" i="3"/>
  <c r="AI102" i="4"/>
  <c r="K208" i="3"/>
  <c r="K174" i="4"/>
  <c r="W208" i="3"/>
  <c r="W174" i="4"/>
  <c r="W182" i="4" s="1"/>
  <c r="AA82" i="3"/>
  <c r="AA17" i="4"/>
  <c r="AI82" i="3"/>
  <c r="AI17" i="4"/>
  <c r="AM5" i="4"/>
  <c r="AM6" i="4"/>
  <c r="O7" i="4"/>
  <c r="S7" i="4"/>
  <c r="AE7" i="4"/>
  <c r="T28" i="3"/>
  <c r="T41" i="4"/>
  <c r="P136" i="3"/>
  <c r="P102" i="4"/>
  <c r="X136" i="3"/>
  <c r="X102" i="4"/>
  <c r="AF136" i="3"/>
  <c r="AF102" i="4"/>
  <c r="L208" i="3"/>
  <c r="L174" i="4"/>
  <c r="T208" i="3"/>
  <c r="T174" i="4"/>
  <c r="I5" i="4"/>
  <c r="H6" i="4"/>
  <c r="AA76" i="3"/>
  <c r="AA13" i="4"/>
  <c r="AE76" i="3"/>
  <c r="AE13" i="4"/>
  <c r="AI76" i="3"/>
  <c r="AI13" i="4"/>
  <c r="AB82" i="3"/>
  <c r="AB17" i="4"/>
  <c r="AF82" i="3"/>
  <c r="AF17" i="4"/>
  <c r="AJ82" i="3"/>
  <c r="AJ17" i="4"/>
  <c r="L5" i="4"/>
  <c r="P5" i="4"/>
  <c r="T5" i="4"/>
  <c r="X5" i="4"/>
  <c r="AN5" i="4"/>
  <c r="L6" i="4"/>
  <c r="P6" i="4"/>
  <c r="T6" i="4"/>
  <c r="X6" i="4"/>
  <c r="AB6" i="4"/>
  <c r="AF6" i="4"/>
  <c r="AJ6" i="4"/>
  <c r="AN6" i="4"/>
  <c r="L7" i="4"/>
  <c r="P7" i="4"/>
  <c r="T7" i="4"/>
  <c r="X7" i="4"/>
  <c r="AB7" i="4"/>
  <c r="AF7" i="4"/>
  <c r="AJ7" i="4"/>
  <c r="AN7" i="4"/>
  <c r="M28" i="3"/>
  <c r="M41" i="4"/>
  <c r="Q28" i="3"/>
  <c r="Q41" i="4"/>
  <c r="U28" i="3"/>
  <c r="U41" i="4"/>
  <c r="Y28" i="3"/>
  <c r="Y41" i="4"/>
  <c r="M136" i="3"/>
  <c r="M102" i="4"/>
  <c r="Q136" i="3"/>
  <c r="Q102" i="4"/>
  <c r="U136" i="3"/>
  <c r="U102" i="4"/>
  <c r="AG136" i="3"/>
  <c r="AG102" i="4"/>
  <c r="N202" i="3"/>
  <c r="N170" i="4"/>
  <c r="R202" i="3"/>
  <c r="R170" i="4"/>
  <c r="V202" i="3"/>
  <c r="V170" i="4"/>
  <c r="Z182" i="4"/>
  <c r="AD182" i="4"/>
  <c r="AH182" i="4"/>
  <c r="AL182" i="4"/>
  <c r="J183" i="4"/>
  <c r="N183" i="4"/>
  <c r="R183" i="4"/>
  <c r="V183" i="4"/>
  <c r="Z183" i="4"/>
  <c r="AD183" i="4"/>
  <c r="AH183" i="4"/>
  <c r="AL183" i="4"/>
  <c r="J184" i="4"/>
  <c r="N184" i="4"/>
  <c r="R184" i="4"/>
  <c r="V184" i="4"/>
  <c r="Z184" i="4"/>
  <c r="AD184" i="4"/>
  <c r="AH184" i="4"/>
  <c r="AL184" i="4"/>
  <c r="Q208" i="3"/>
  <c r="Q174" i="4"/>
  <c r="U208" i="3"/>
  <c r="U174" i="4"/>
  <c r="Y208" i="3"/>
  <c r="Y174" i="4"/>
  <c r="Y182" i="4" s="1"/>
  <c r="Z82" i="3"/>
  <c r="Z17" i="4"/>
  <c r="Z6" i="4"/>
  <c r="AL6" i="4"/>
  <c r="Z7" i="4"/>
  <c r="AH7" i="4"/>
  <c r="K28" i="3"/>
  <c r="K41" i="4"/>
  <c r="O28" i="3"/>
  <c r="O41" i="4"/>
  <c r="S136" i="3"/>
  <c r="S102" i="4"/>
  <c r="AE136" i="3"/>
  <c r="AE102" i="4"/>
  <c r="P202" i="3"/>
  <c r="P170" i="4"/>
  <c r="T202" i="3"/>
  <c r="T170" i="4"/>
  <c r="S208" i="3"/>
  <c r="S174" i="4"/>
  <c r="S182" i="4" s="1"/>
  <c r="AD76" i="3"/>
  <c r="AD13" i="4"/>
  <c r="AL76" i="3"/>
  <c r="AL13" i="4"/>
  <c r="AA6" i="4"/>
  <c r="AE6" i="4"/>
  <c r="K7" i="4"/>
  <c r="AA7" i="4"/>
  <c r="AM7" i="4"/>
  <c r="P28" i="3"/>
  <c r="P41" i="4"/>
  <c r="L136" i="3"/>
  <c r="L102" i="4"/>
  <c r="T136" i="3"/>
  <c r="T102" i="4"/>
  <c r="AB136" i="3"/>
  <c r="AB102" i="4"/>
  <c r="M202" i="3"/>
  <c r="M170" i="4"/>
  <c r="M182" i="4" s="1"/>
  <c r="Q202" i="3"/>
  <c r="Q170" i="4"/>
  <c r="U202" i="3"/>
  <c r="U170" i="4"/>
  <c r="P208" i="3"/>
  <c r="P174" i="4"/>
  <c r="X208" i="3"/>
  <c r="X174" i="4"/>
  <c r="X182" i="4" s="1"/>
  <c r="AB76" i="3"/>
  <c r="AB13" i="4"/>
  <c r="AF76" i="3"/>
  <c r="AF13" i="4"/>
  <c r="AJ76" i="3"/>
  <c r="AJ13" i="4"/>
  <c r="AC82" i="3"/>
  <c r="AC17" i="4"/>
  <c r="AG82" i="3"/>
  <c r="AG17" i="4"/>
  <c r="AG5" i="4" s="1"/>
  <c r="AK82" i="3"/>
  <c r="AK17" i="4"/>
  <c r="M5" i="4"/>
  <c r="Q5" i="4"/>
  <c r="U5" i="4"/>
  <c r="Y5" i="4"/>
  <c r="AO5" i="4"/>
  <c r="M6" i="4"/>
  <c r="Q6" i="4"/>
  <c r="U6" i="4"/>
  <c r="Y6" i="4"/>
  <c r="AC6" i="4"/>
  <c r="AG6" i="4"/>
  <c r="AK6" i="4"/>
  <c r="AO6" i="4"/>
  <c r="Y7" i="4"/>
  <c r="AC7" i="4"/>
  <c r="AG7" i="4"/>
  <c r="AK7" i="4"/>
  <c r="AO7" i="4"/>
  <c r="J28" i="3"/>
  <c r="J41" i="4"/>
  <c r="N28" i="3"/>
  <c r="N41" i="4"/>
  <c r="R28" i="3"/>
  <c r="R41" i="4"/>
  <c r="V28" i="3"/>
  <c r="V41" i="4"/>
  <c r="J136" i="3"/>
  <c r="J102" i="4"/>
  <c r="N136" i="3"/>
  <c r="N102" i="4"/>
  <c r="R136" i="3"/>
  <c r="R102" i="4"/>
  <c r="Z136" i="3"/>
  <c r="Z102" i="4"/>
  <c r="AD136" i="3"/>
  <c r="AD102" i="4"/>
  <c r="AH136" i="3"/>
  <c r="AH102" i="4"/>
  <c r="I184" i="4"/>
  <c r="K202" i="3"/>
  <c r="K170" i="4"/>
  <c r="O182" i="4"/>
  <c r="AA182" i="4"/>
  <c r="AE182" i="4"/>
  <c r="AI182" i="4"/>
  <c r="AM182" i="4"/>
  <c r="K183" i="4"/>
  <c r="O183" i="4"/>
  <c r="S183" i="4"/>
  <c r="W183" i="4"/>
  <c r="AA183" i="4"/>
  <c r="AE183" i="4"/>
  <c r="AI183" i="4"/>
  <c r="AM183" i="4"/>
  <c r="K184" i="4"/>
  <c r="O184" i="4"/>
  <c r="S184" i="4"/>
  <c r="W184" i="4"/>
  <c r="AA184" i="4"/>
  <c r="AE184" i="4"/>
  <c r="AI184" i="4"/>
  <c r="AM184" i="4"/>
  <c r="J208" i="3"/>
  <c r="J174" i="4"/>
  <c r="J182" i="4" s="1"/>
  <c r="N208" i="3"/>
  <c r="N174" i="4"/>
  <c r="R208" i="3"/>
  <c r="R174" i="4"/>
  <c r="V208" i="3"/>
  <c r="V174" i="4"/>
  <c r="AG76" i="3"/>
  <c r="AB976" i="3"/>
  <c r="AF976" i="3"/>
  <c r="P976" i="3"/>
  <c r="S28" i="3"/>
  <c r="L976" i="3"/>
  <c r="AM76" i="3"/>
  <c r="AK610" i="3"/>
  <c r="T976" i="3"/>
  <c r="AJ976" i="3"/>
  <c r="T568" i="3"/>
  <c r="X568" i="3"/>
  <c r="AF568" i="3"/>
  <c r="X976" i="3"/>
  <c r="K976" i="3"/>
  <c r="V976" i="3"/>
  <c r="W976" i="3"/>
  <c r="AA976" i="3"/>
  <c r="R976" i="3"/>
  <c r="AH976" i="3"/>
  <c r="N976" i="3"/>
  <c r="S976" i="3"/>
  <c r="AD976" i="3"/>
  <c r="AI976" i="3"/>
  <c r="J976" i="3"/>
  <c r="O976" i="3"/>
  <c r="Z976" i="3"/>
  <c r="AE976" i="3"/>
  <c r="M976" i="3"/>
  <c r="Q976" i="3"/>
  <c r="U976" i="3"/>
  <c r="Y976" i="3"/>
  <c r="AC976" i="3"/>
  <c r="AG976" i="3"/>
  <c r="AK976" i="3"/>
  <c r="Z28" i="3"/>
  <c r="O202" i="3"/>
  <c r="W202" i="3"/>
  <c r="AG418" i="3"/>
  <c r="AJ982" i="3"/>
  <c r="AB994" i="3"/>
  <c r="AF994" i="3"/>
  <c r="AG106" i="3"/>
  <c r="AF262" i="3"/>
  <c r="AJ262" i="3"/>
  <c r="V748" i="3"/>
  <c r="AN994" i="3"/>
  <c r="V982" i="3"/>
  <c r="AH76" i="3"/>
  <c r="AB982" i="3"/>
  <c r="AF982" i="3"/>
  <c r="P406" i="3"/>
  <c r="X406" i="3"/>
  <c r="AF406" i="3"/>
  <c r="AN406" i="3"/>
  <c r="V586" i="3"/>
  <c r="Y604" i="3"/>
  <c r="AC604" i="3"/>
  <c r="AG604" i="3"/>
  <c r="AK604" i="3"/>
  <c r="AO604" i="3"/>
  <c r="U892" i="3"/>
  <c r="Y892" i="3"/>
  <c r="AC892" i="3"/>
  <c r="AG892" i="3"/>
  <c r="AK892" i="3"/>
  <c r="AO892" i="3"/>
  <c r="Y988" i="3"/>
  <c r="AC988" i="3"/>
  <c r="Z106" i="3"/>
  <c r="AD106" i="3"/>
  <c r="AH106" i="3"/>
  <c r="AL106" i="3"/>
  <c r="AN106" i="3"/>
  <c r="AO316" i="3"/>
  <c r="AG316" i="3"/>
  <c r="Y172" i="3"/>
  <c r="Y178" i="3"/>
  <c r="H202" i="3"/>
  <c r="W586" i="3"/>
  <c r="AA586" i="3"/>
  <c r="AE586" i="3"/>
  <c r="AI586" i="3"/>
  <c r="AM586" i="3"/>
  <c r="J748" i="3"/>
  <c r="N748" i="3"/>
  <c r="R748" i="3"/>
  <c r="I64" i="3"/>
  <c r="AJ316" i="3"/>
  <c r="AN316" i="3"/>
  <c r="X106" i="3"/>
  <c r="AJ118" i="3"/>
  <c r="AN118" i="3"/>
  <c r="I364" i="3"/>
  <c r="M364" i="3"/>
  <c r="Q364" i="3"/>
  <c r="U364" i="3"/>
  <c r="O400" i="3"/>
  <c r="W400" i="3"/>
  <c r="AE400" i="3"/>
  <c r="AM400" i="3"/>
  <c r="AD586" i="3"/>
  <c r="AL586" i="3"/>
  <c r="AI748" i="3"/>
  <c r="H208" i="3"/>
  <c r="Y262" i="3"/>
  <c r="AC262" i="3"/>
  <c r="AG262" i="3"/>
  <c r="AK262" i="3"/>
  <c r="AO262" i="3"/>
  <c r="AA262" i="3"/>
  <c r="I904" i="3"/>
  <c r="V136" i="3"/>
  <c r="U406" i="3"/>
  <c r="Z604" i="3"/>
  <c r="AD604" i="3"/>
  <c r="AH604" i="3"/>
  <c r="AL604" i="3"/>
  <c r="M748" i="3"/>
  <c r="Q748" i="3"/>
  <c r="AH988" i="3"/>
  <c r="AL988" i="3"/>
  <c r="Z988" i="3"/>
  <c r="AD988" i="3"/>
  <c r="L76" i="3"/>
  <c r="T76" i="3"/>
  <c r="Z118" i="3"/>
  <c r="AH118" i="3"/>
  <c r="Y310" i="3"/>
  <c r="Y328" i="3"/>
  <c r="AK316" i="3"/>
  <c r="L334" i="3"/>
  <c r="T334" i="3"/>
  <c r="S364" i="3"/>
  <c r="I568" i="3"/>
  <c r="U748" i="3"/>
  <c r="AJ994" i="3"/>
  <c r="P76" i="3"/>
  <c r="X76" i="3"/>
  <c r="AD118" i="3"/>
  <c r="AE262" i="3"/>
  <c r="AM262" i="3"/>
  <c r="AL118" i="3"/>
  <c r="H76" i="3"/>
  <c r="K76" i="3"/>
  <c r="O76" i="3"/>
  <c r="S76" i="3"/>
  <c r="W106" i="3"/>
  <c r="Y106" i="3"/>
  <c r="AO106" i="3"/>
  <c r="X118" i="3"/>
  <c r="AB118" i="3"/>
  <c r="AF118" i="3"/>
  <c r="Y118" i="3"/>
  <c r="AC118" i="3"/>
  <c r="AG118" i="3"/>
  <c r="AK118" i="3"/>
  <c r="AO118" i="3"/>
  <c r="X262" i="3"/>
  <c r="Y304" i="3"/>
  <c r="Y418" i="3"/>
  <c r="AO418" i="3"/>
  <c r="U586" i="3"/>
  <c r="Y586" i="3"/>
  <c r="AC586" i="3"/>
  <c r="AG586" i="3"/>
  <c r="AK586" i="3"/>
  <c r="AO586" i="3"/>
  <c r="I622" i="3"/>
  <c r="AB604" i="3"/>
  <c r="H64" i="3"/>
  <c r="H22" i="3"/>
  <c r="AB106" i="3"/>
  <c r="AF106" i="3"/>
  <c r="AJ106" i="3"/>
  <c r="Y334" i="3"/>
  <c r="K334" i="3"/>
  <c r="O334" i="3"/>
  <c r="S334" i="3"/>
  <c r="W334" i="3"/>
  <c r="Y346" i="3"/>
  <c r="L400" i="3"/>
  <c r="P400" i="3"/>
  <c r="T400" i="3"/>
  <c r="X400" i="3"/>
  <c r="AB400" i="3"/>
  <c r="AF400" i="3"/>
  <c r="AJ400" i="3"/>
  <c r="AN400" i="3"/>
  <c r="M400" i="3"/>
  <c r="Q400" i="3"/>
  <c r="U400" i="3"/>
  <c r="Y400" i="3"/>
  <c r="AC400" i="3"/>
  <c r="AG400" i="3"/>
  <c r="AK400" i="3"/>
  <c r="AO400" i="3"/>
  <c r="L748" i="3"/>
  <c r="P748" i="3"/>
  <c r="T748" i="3"/>
  <c r="X748" i="3"/>
  <c r="AA106" i="3"/>
  <c r="AE106" i="3"/>
  <c r="AI106" i="3"/>
  <c r="AM106" i="3"/>
  <c r="X586" i="3"/>
  <c r="AB586" i="3"/>
  <c r="AF586" i="3"/>
  <c r="AJ586" i="3"/>
  <c r="AN586" i="3"/>
  <c r="I616" i="3"/>
  <c r="X892" i="3"/>
  <c r="AB892" i="3"/>
  <c r="AF892" i="3"/>
  <c r="Y982" i="3"/>
  <c r="AC982" i="3"/>
  <c r="AG982" i="3"/>
  <c r="AK982" i="3"/>
  <c r="AO982" i="3"/>
  <c r="AN982" i="3"/>
  <c r="AA994" i="3"/>
  <c r="AE994" i="3"/>
  <c r="AI994" i="3"/>
  <c r="AM994" i="3"/>
  <c r="Z994" i="3"/>
  <c r="AD994" i="3"/>
  <c r="AH994" i="3"/>
  <c r="W118" i="3"/>
  <c r="H220" i="3"/>
  <c r="W262" i="3"/>
  <c r="J334" i="3"/>
  <c r="N334" i="3"/>
  <c r="R334" i="3"/>
  <c r="V334" i="3"/>
  <c r="Y340" i="3"/>
  <c r="H574" i="3"/>
  <c r="AF604" i="3"/>
  <c r="AJ604" i="3"/>
  <c r="AN604" i="3"/>
  <c r="AA604" i="3"/>
  <c r="AE604" i="3"/>
  <c r="AI604" i="3"/>
  <c r="AM604" i="3"/>
  <c r="I712" i="3"/>
  <c r="K748" i="3"/>
  <c r="O748" i="3"/>
  <c r="S748" i="3"/>
  <c r="W748" i="3"/>
  <c r="AG988" i="3"/>
  <c r="AK988" i="3"/>
  <c r="AO988" i="3"/>
  <c r="AN262" i="3"/>
  <c r="AC406" i="3"/>
  <c r="AK406" i="3"/>
  <c r="Z586" i="3"/>
  <c r="AH586" i="3"/>
  <c r="I610" i="3"/>
  <c r="AA982" i="3"/>
  <c r="AE982" i="3"/>
  <c r="AI982" i="3"/>
  <c r="AM982" i="3"/>
  <c r="Y994" i="3"/>
  <c r="AC994" i="3"/>
  <c r="AG994" i="3"/>
  <c r="AK994" i="3"/>
  <c r="AO994" i="3"/>
  <c r="Z982" i="3"/>
  <c r="AD982" i="3"/>
  <c r="AH982" i="3"/>
  <c r="AL982" i="3"/>
  <c r="AC106" i="3"/>
  <c r="AK106" i="3"/>
  <c r="I136" i="3"/>
  <c r="I208" i="3"/>
  <c r="I274" i="3"/>
  <c r="AI316" i="3"/>
  <c r="AM316" i="3"/>
  <c r="M334" i="3"/>
  <c r="Q334" i="3"/>
  <c r="U334" i="3"/>
  <c r="Y370" i="3"/>
  <c r="K364" i="3"/>
  <c r="O364" i="3"/>
  <c r="W364" i="3"/>
  <c r="H580" i="3"/>
  <c r="AJ892" i="3"/>
  <c r="AN892" i="3"/>
  <c r="W892" i="3"/>
  <c r="AA892" i="3"/>
  <c r="AE892" i="3"/>
  <c r="AI892" i="3"/>
  <c r="AM892" i="3"/>
  <c r="I976" i="3"/>
  <c r="I1350" i="4"/>
  <c r="AA988" i="3"/>
  <c r="AE988" i="3"/>
  <c r="AI988" i="3"/>
  <c r="AM988" i="3"/>
  <c r="W76" i="3"/>
  <c r="Y76" i="3"/>
  <c r="AB262" i="3"/>
  <c r="X364" i="3"/>
  <c r="N400" i="3"/>
  <c r="R400" i="3"/>
  <c r="V400" i="3"/>
  <c r="Z400" i="3"/>
  <c r="AD400" i="3"/>
  <c r="AH400" i="3"/>
  <c r="AL400" i="3"/>
  <c r="K400" i="3"/>
  <c r="S400" i="3"/>
  <c r="AA400" i="3"/>
  <c r="AI400" i="3"/>
  <c r="Q406" i="3"/>
  <c r="Y406" i="3"/>
  <c r="AG406" i="3"/>
  <c r="AO406" i="3"/>
  <c r="S406" i="3"/>
  <c r="W406" i="3"/>
  <c r="AA406" i="3"/>
  <c r="AE406" i="3"/>
  <c r="AI406" i="3"/>
  <c r="AM406" i="3"/>
  <c r="I574" i="3"/>
  <c r="I748" i="3"/>
  <c r="Y748" i="3"/>
  <c r="I802" i="3"/>
  <c r="AL994" i="3"/>
  <c r="I22" i="3"/>
  <c r="H28" i="3"/>
  <c r="I76" i="3"/>
  <c r="AA118" i="3"/>
  <c r="AE118" i="3"/>
  <c r="AI118" i="3"/>
  <c r="AM118" i="3"/>
  <c r="AI262" i="3"/>
  <c r="AH316" i="3"/>
  <c r="AL316" i="3"/>
  <c r="P334" i="3"/>
  <c r="X334" i="3"/>
  <c r="Y364" i="3"/>
  <c r="J364" i="3"/>
  <c r="N364" i="3"/>
  <c r="R364" i="3"/>
  <c r="V364" i="3"/>
  <c r="R406" i="3"/>
  <c r="V406" i="3"/>
  <c r="Z406" i="3"/>
  <c r="AD406" i="3"/>
  <c r="AH406" i="3"/>
  <c r="AL406" i="3"/>
  <c r="T406" i="3"/>
  <c r="AB406" i="3"/>
  <c r="AJ406" i="3"/>
  <c r="Z418" i="3"/>
  <c r="AD418" i="3"/>
  <c r="AH418" i="3"/>
  <c r="AL418" i="3"/>
  <c r="AC418" i="3"/>
  <c r="AK418" i="3"/>
  <c r="I580" i="3"/>
  <c r="I598" i="3"/>
  <c r="V892" i="3"/>
  <c r="Z892" i="3"/>
  <c r="AD892" i="3"/>
  <c r="AH892" i="3"/>
  <c r="AL892" i="3"/>
  <c r="AB988" i="3"/>
  <c r="AF988" i="3"/>
  <c r="AJ988" i="3"/>
  <c r="AN988" i="3"/>
  <c r="M76" i="3"/>
  <c r="Q76" i="3"/>
  <c r="U76" i="3"/>
  <c r="J76" i="3"/>
  <c r="N76" i="3"/>
  <c r="R76" i="3"/>
  <c r="V76" i="3"/>
  <c r="H274" i="3"/>
  <c r="Y298" i="3"/>
  <c r="I334" i="3"/>
  <c r="H334" i="3"/>
  <c r="AA418" i="3"/>
  <c r="AE418" i="3"/>
  <c r="AI418" i="3"/>
  <c r="AM418" i="3"/>
  <c r="I556" i="3"/>
  <c r="H556" i="3"/>
  <c r="I730" i="3"/>
  <c r="I28" i="3"/>
  <c r="Y82" i="3"/>
  <c r="H136" i="3"/>
  <c r="Z262" i="3"/>
  <c r="AD262" i="3"/>
  <c r="AH262" i="3"/>
  <c r="AL262" i="3"/>
  <c r="L364" i="3"/>
  <c r="P364" i="3"/>
  <c r="T364" i="3"/>
  <c r="H364" i="3"/>
  <c r="J400" i="3"/>
  <c r="AB418" i="3"/>
  <c r="AF418" i="3"/>
  <c r="AJ418" i="3"/>
  <c r="AN418" i="3"/>
  <c r="H568" i="3"/>
  <c r="I886" i="3"/>
  <c r="I796" i="3"/>
  <c r="I790" i="3"/>
  <c r="I688" i="3"/>
  <c r="I220" i="3"/>
  <c r="I202" i="3"/>
  <c r="V118" i="3"/>
  <c r="AL5" i="4" l="1"/>
  <c r="AJ5" i="4"/>
  <c r="AB5" i="4"/>
  <c r="AC5" i="4"/>
  <c r="P182" i="4"/>
  <c r="AK5" i="4"/>
  <c r="AA5" i="4"/>
  <c r="AF5" i="4"/>
  <c r="U182" i="4"/>
  <c r="AI5" i="4"/>
  <c r="AD5" i="4"/>
  <c r="AE5" i="4"/>
  <c r="Q182" i="4"/>
  <c r="Z5" i="4"/>
  <c r="T182" i="4"/>
  <c r="K182" i="4"/>
  <c r="V182" i="4"/>
  <c r="N182" i="4"/>
  <c r="R182" i="4"/>
  <c r="L182" i="4"/>
  <c r="BA1401" i="1"/>
  <c r="BA1400" i="1"/>
  <c r="BA1399" i="1"/>
  <c r="BA1398" i="1"/>
  <c r="BA1396" i="1" s="1"/>
  <c r="BA1397" i="1"/>
  <c r="BA1395" i="1"/>
  <c r="BA1394" i="1"/>
  <c r="BA1393" i="1"/>
  <c r="BA1392" i="1"/>
  <c r="BA1391" i="1"/>
  <c r="BA1390" i="1"/>
  <c r="BA1389" i="1"/>
  <c r="BA1388" i="1"/>
  <c r="BA1387" i="1"/>
  <c r="BA1386" i="1"/>
  <c r="BA1385" i="1"/>
  <c r="BA1383" i="1"/>
  <c r="BA1382" i="1"/>
  <c r="BA1381" i="1"/>
  <c r="BA1380" i="1"/>
  <c r="BA1379" i="1"/>
  <c r="BA1378" i="1"/>
  <c r="BA1377" i="1"/>
  <c r="BA1376" i="1"/>
  <c r="BA1375" i="1"/>
  <c r="BA1374" i="1"/>
  <c r="BA1373" i="1"/>
  <c r="BA1371" i="1"/>
  <c r="BA1370" i="1"/>
  <c r="BA1369" i="1"/>
  <c r="BA1368" i="1"/>
  <c r="BA1367" i="1"/>
  <c r="BA1366" i="1" s="1"/>
  <c r="BA1365" i="1"/>
  <c r="BA1364" i="1"/>
  <c r="BA1363" i="1"/>
  <c r="BA1362" i="1"/>
  <c r="BA1361" i="1"/>
  <c r="BA1360" i="1"/>
  <c r="BA1359" i="1"/>
  <c r="BA1358" i="1"/>
  <c r="BA1357" i="1"/>
  <c r="BA1356" i="1"/>
  <c r="BA1355" i="1"/>
  <c r="BA1354" i="1"/>
  <c r="BA1353" i="1"/>
  <c r="BA1352" i="1"/>
  <c r="BA1351" i="1"/>
  <c r="BA1350" i="1"/>
  <c r="BA1349" i="1"/>
  <c r="BA1348" i="1"/>
  <c r="BA1347" i="1"/>
  <c r="BA1346" i="1"/>
  <c r="BA1345" i="1"/>
  <c r="BA1344" i="1"/>
  <c r="BA1343" i="1"/>
  <c r="BA1341" i="1"/>
  <c r="BA1340" i="1"/>
  <c r="BA1339" i="1"/>
  <c r="BA1338" i="1"/>
  <c r="BA1337" i="1"/>
  <c r="BA1335" i="1"/>
  <c r="BA1334" i="1"/>
  <c r="BA1333" i="1"/>
  <c r="BA1332" i="1"/>
  <c r="BA1331" i="1"/>
  <c r="BA1330" i="1"/>
  <c r="BA1329" i="1"/>
  <c r="BA1328" i="1"/>
  <c r="BA1327" i="1"/>
  <c r="BA1326" i="1"/>
  <c r="BA1325" i="1"/>
  <c r="BA1324" i="1"/>
  <c r="BA1323" i="1"/>
  <c r="BA1322" i="1"/>
  <c r="BA1321" i="1"/>
  <c r="BA1320" i="1"/>
  <c r="BA1319" i="1"/>
  <c r="BA1318" i="1"/>
  <c r="BA1317" i="1"/>
  <c r="BA1316" i="1"/>
  <c r="BA1315" i="1"/>
  <c r="BA1314" i="1"/>
  <c r="BA1313" i="1"/>
  <c r="BA1312" i="1"/>
  <c r="BA1311" i="1"/>
  <c r="BA1310" i="1"/>
  <c r="BA1309" i="1"/>
  <c r="BA1308" i="1"/>
  <c r="BA1306" i="1" s="1"/>
  <c r="BA1307" i="1"/>
  <c r="BA1305" i="1"/>
  <c r="BA1304" i="1"/>
  <c r="BA1303" i="1"/>
  <c r="BA1302" i="1"/>
  <c r="BA1301" i="1"/>
  <c r="BA1293" i="1"/>
  <c r="BA1292" i="1"/>
  <c r="BA1291" i="1"/>
  <c r="BA1290" i="1"/>
  <c r="BA1289" i="1"/>
  <c r="BA1288" i="1"/>
  <c r="BA1287" i="1"/>
  <c r="BA1286" i="1"/>
  <c r="BA1285" i="1"/>
  <c r="BA1284" i="1"/>
  <c r="BA1283" i="1"/>
  <c r="BA1282" i="1"/>
  <c r="BA1281" i="1"/>
  <c r="BA1280" i="1"/>
  <c r="BA1279" i="1"/>
  <c r="BA1278" i="1"/>
  <c r="BA1277" i="1"/>
  <c r="BA1276" i="1"/>
  <c r="BA1275" i="1"/>
  <c r="BA1274" i="1"/>
  <c r="BA1273" i="1"/>
  <c r="BA1272" i="1"/>
  <c r="BA1271" i="1"/>
  <c r="BA1270" i="1"/>
  <c r="BA1269" i="1"/>
  <c r="BA1268" i="1"/>
  <c r="BA1267" i="1"/>
  <c r="BA1266" i="1"/>
  <c r="BA1265" i="1"/>
  <c r="BA1264" i="1"/>
  <c r="BA1263" i="1"/>
  <c r="BA1262" i="1"/>
  <c r="BA1261" i="1"/>
  <c r="BA1260" i="1"/>
  <c r="BA1259" i="1"/>
  <c r="BA1257" i="1"/>
  <c r="BA1256" i="1"/>
  <c r="BA1255" i="1"/>
  <c r="BA1254" i="1"/>
  <c r="BA1253" i="1"/>
  <c r="BA1252" i="1"/>
  <c r="BA1251" i="1"/>
  <c r="BA1250" i="1"/>
  <c r="BA1249" i="1"/>
  <c r="BA1248" i="1"/>
  <c r="BA1247" i="1"/>
  <c r="BA1246" i="1"/>
  <c r="BA1245" i="1"/>
  <c r="BA1244" i="1"/>
  <c r="BA1243" i="1"/>
  <c r="BA1242" i="1"/>
  <c r="BA1241" i="1"/>
  <c r="BA1240" i="1"/>
  <c r="BA1239" i="1"/>
  <c r="BA1238" i="1"/>
  <c r="BA1237" i="1"/>
  <c r="BA1236" i="1"/>
  <c r="BA1235" i="1"/>
  <c r="BA1234" i="1"/>
  <c r="BA1233" i="1"/>
  <c r="BA1232" i="1"/>
  <c r="BA1231" i="1"/>
  <c r="BA1230" i="1"/>
  <c r="BA1229" i="1"/>
  <c r="BA1228" i="1"/>
  <c r="BA1227" i="1"/>
  <c r="BA1226" i="1"/>
  <c r="BA1225" i="1"/>
  <c r="BA1224" i="1"/>
  <c r="BA1223" i="1"/>
  <c r="BA1222" i="1"/>
  <c r="BA1221" i="1"/>
  <c r="BA1220" i="1"/>
  <c r="BA1219" i="1"/>
  <c r="BA1218" i="1"/>
  <c r="BA1217" i="1"/>
  <c r="BA1216" i="1"/>
  <c r="BA1215" i="1"/>
  <c r="BA1214" i="1"/>
  <c r="BA1213" i="1"/>
  <c r="BA1212" i="1"/>
  <c r="BA1211" i="1"/>
  <c r="BA1210" i="1"/>
  <c r="BA1209" i="1"/>
  <c r="BA1208" i="1"/>
  <c r="BA1207" i="1"/>
  <c r="BA1206" i="1"/>
  <c r="BA1205" i="1"/>
  <c r="BA1204" i="1"/>
  <c r="BA1203" i="1"/>
  <c r="BA1202" i="1"/>
  <c r="BA1201" i="1"/>
  <c r="BA1200" i="1"/>
  <c r="BA1198" i="1" s="1"/>
  <c r="BA1199" i="1"/>
  <c r="BA1197" i="1"/>
  <c r="BA1196" i="1"/>
  <c r="BA1195" i="1"/>
  <c r="BA1194" i="1"/>
  <c r="BA1193" i="1"/>
  <c r="BA1192" i="1" s="1"/>
  <c r="BA1191" i="1"/>
  <c r="BA1190" i="1"/>
  <c r="BA1189" i="1"/>
  <c r="BA1188" i="1"/>
  <c r="BA1187" i="1"/>
  <c r="BA1186" i="1"/>
  <c r="BA1185" i="1"/>
  <c r="BA1184" i="1"/>
  <c r="BA1183" i="1"/>
  <c r="BA1182" i="1"/>
  <c r="BA1181" i="1"/>
  <c r="BA1179" i="1"/>
  <c r="BA1178" i="1"/>
  <c r="BA1177" i="1"/>
  <c r="BA1176" i="1"/>
  <c r="BA1175" i="1"/>
  <c r="BA1173" i="1"/>
  <c r="BA1172" i="1"/>
  <c r="BA1171" i="1"/>
  <c r="BA1170" i="1"/>
  <c r="BA1169" i="1"/>
  <c r="BA1161" i="1"/>
  <c r="BA1160" i="1"/>
  <c r="BA1159" i="1"/>
  <c r="BA1158" i="1"/>
  <c r="BA1157" i="1"/>
  <c r="BA1156" i="1"/>
  <c r="BA1155" i="1"/>
  <c r="BA1154" i="1"/>
  <c r="BA1153" i="1"/>
  <c r="BA1152" i="1"/>
  <c r="BA1151" i="1"/>
  <c r="BA1150" i="1"/>
  <c r="BA1149" i="1"/>
  <c r="BA1148" i="1"/>
  <c r="BA1147" i="1"/>
  <c r="BA1146" i="1"/>
  <c r="BA1145" i="1"/>
  <c r="BA1144" i="1"/>
  <c r="BA1143" i="1"/>
  <c r="BA1142" i="1"/>
  <c r="BA1141" i="1"/>
  <c r="BA1140" i="1"/>
  <c r="BA1139" i="1"/>
  <c r="BA1138" i="1"/>
  <c r="BA1137" i="1"/>
  <c r="BA1136" i="1"/>
  <c r="BA1135" i="1"/>
  <c r="BA1134" i="1"/>
  <c r="BA1133" i="1"/>
  <c r="BA1132" i="1"/>
  <c r="BA1131" i="1"/>
  <c r="BA1130" i="1"/>
  <c r="BA1129" i="1"/>
  <c r="BA1128" i="1"/>
  <c r="BA1127" i="1"/>
  <c r="BA1126" i="1"/>
  <c r="BA1125" i="1"/>
  <c r="BA1124" i="1"/>
  <c r="BA1123" i="1"/>
  <c r="BA1122" i="1"/>
  <c r="BA1121" i="1"/>
  <c r="BA1120" i="1"/>
  <c r="BA1119" i="1"/>
  <c r="BA1118" i="1"/>
  <c r="BA1117" i="1"/>
  <c r="BA1116" i="1"/>
  <c r="BA1115" i="1"/>
  <c r="BA1114" i="1"/>
  <c r="BA1113" i="1"/>
  <c r="BA1112" i="1"/>
  <c r="BA1111" i="1"/>
  <c r="BA1110" i="1"/>
  <c r="BA1109" i="1"/>
  <c r="BA1108" i="1"/>
  <c r="BA1107" i="1"/>
  <c r="BA1106" i="1"/>
  <c r="BA1105" i="1"/>
  <c r="BA1104" i="1"/>
  <c r="BA1103" i="1"/>
  <c r="BA1102" i="1"/>
  <c r="BA1101" i="1"/>
  <c r="BA1100" i="1"/>
  <c r="BA1099" i="1"/>
  <c r="BA1098" i="1"/>
  <c r="BA1097" i="1"/>
  <c r="BA1096" i="1"/>
  <c r="BA1095" i="1"/>
  <c r="BA1094" i="1"/>
  <c r="BA1093" i="1"/>
  <c r="BA1092" i="1"/>
  <c r="BA1091" i="1"/>
  <c r="BA1090" i="1"/>
  <c r="BA1089" i="1"/>
  <c r="BA1088" i="1"/>
  <c r="BA1087" i="1"/>
  <c r="BA1086" i="1"/>
  <c r="BA1085" i="1"/>
  <c r="BA1083" i="1"/>
  <c r="BA1082" i="1"/>
  <c r="BA1081" i="1"/>
  <c r="BA1080" i="1"/>
  <c r="BA1079" i="1"/>
  <c r="BA1078" i="1"/>
  <c r="BA1077" i="1"/>
  <c r="BA1076" i="1"/>
  <c r="BA1075" i="1"/>
  <c r="BA1074" i="1"/>
  <c r="BA1073" i="1"/>
  <c r="BA1072" i="1"/>
  <c r="BA1071" i="1"/>
  <c r="BA1070" i="1"/>
  <c r="BA1069" i="1"/>
  <c r="BA1068" i="1"/>
  <c r="BA1067" i="1"/>
  <c r="BA1066" i="1"/>
  <c r="BA1065" i="1"/>
  <c r="BA1064" i="1"/>
  <c r="BA1063" i="1"/>
  <c r="BA1062" i="1"/>
  <c r="BA1061" i="1"/>
  <c r="BA1060" i="1"/>
  <c r="BA1059" i="1"/>
  <c r="BA1058" i="1"/>
  <c r="BA1057" i="1"/>
  <c r="BA1056" i="1"/>
  <c r="BA1055" i="1"/>
  <c r="BA1054" i="1"/>
  <c r="BA1053" i="1"/>
  <c r="BA1052" i="1"/>
  <c r="BA1051" i="1"/>
  <c r="BA1050" i="1"/>
  <c r="BA1048" i="1" s="1"/>
  <c r="BA1049" i="1"/>
  <c r="BA1047" i="1"/>
  <c r="BA1046" i="1"/>
  <c r="BA1045" i="1"/>
  <c r="BA1044" i="1"/>
  <c r="BA1043" i="1"/>
  <c r="BA1042" i="1"/>
  <c r="BA1041" i="1"/>
  <c r="BA1040" i="1"/>
  <c r="BA1039" i="1"/>
  <c r="BA1038" i="1"/>
  <c r="BA1037" i="1"/>
  <c r="BA1036" i="1"/>
  <c r="BA1035" i="1"/>
  <c r="BA1034" i="1"/>
  <c r="BA1033" i="1"/>
  <c r="BA1032" i="1"/>
  <c r="BA1031" i="1"/>
  <c r="BA1030" i="1"/>
  <c r="BA1029" i="1"/>
  <c r="BA1028" i="1"/>
  <c r="BA1027" i="1"/>
  <c r="BA1026" i="1"/>
  <c r="BA1025" i="1"/>
  <c r="BA1024" i="1"/>
  <c r="BA1023" i="1"/>
  <c r="BA1022" i="1"/>
  <c r="BA1021" i="1"/>
  <c r="BA1020" i="1"/>
  <c r="BA1019" i="1"/>
  <c r="BA1018" i="1" s="1"/>
  <c r="BA1017" i="1"/>
  <c r="BA1016" i="1"/>
  <c r="BA1015" i="1"/>
  <c r="BA1014" i="1"/>
  <c r="BA1013" i="1"/>
  <c r="BA1011" i="1"/>
  <c r="BA1010" i="1"/>
  <c r="BA1009" i="1"/>
  <c r="BA1008" i="1"/>
  <c r="BA1006" i="1" s="1"/>
  <c r="BA1007" i="1"/>
  <c r="BA1005" i="1"/>
  <c r="BA1004" i="1"/>
  <c r="BA1003" i="1"/>
  <c r="BA1002" i="1"/>
  <c r="BA1001" i="1"/>
  <c r="BA993" i="1"/>
  <c r="BA992" i="1"/>
  <c r="BA991" i="1"/>
  <c r="BA990" i="1"/>
  <c r="BA989" i="1"/>
  <c r="BA987" i="1"/>
  <c r="BA986" i="1"/>
  <c r="BA985" i="1"/>
  <c r="BA984" i="1"/>
  <c r="BA983" i="1"/>
  <c r="BA981" i="1"/>
  <c r="BA980" i="1"/>
  <c r="BA979" i="1"/>
  <c r="BA978" i="1"/>
  <c r="BA977" i="1"/>
  <c r="BA976" i="1"/>
  <c r="BA975" i="1"/>
  <c r="BA974" i="1"/>
  <c r="BA973" i="1"/>
  <c r="BA972" i="1"/>
  <c r="BA970" i="1" s="1"/>
  <c r="BA971" i="1"/>
  <c r="BA969" i="1"/>
  <c r="BA968" i="1"/>
  <c r="BA967" i="1"/>
  <c r="BA966" i="1"/>
  <c r="BA965" i="1"/>
  <c r="BA964" i="1" s="1"/>
  <c r="BA963" i="1"/>
  <c r="BA962" i="1"/>
  <c r="BA961" i="1"/>
  <c r="BA960" i="1"/>
  <c r="BA959" i="1"/>
  <c r="BA958" i="1"/>
  <c r="BA957" i="1"/>
  <c r="BA956" i="1"/>
  <c r="BA955" i="1"/>
  <c r="BA954" i="1"/>
  <c r="BA953" i="1"/>
  <c r="BA952" i="1"/>
  <c r="BA951" i="1"/>
  <c r="BA950" i="1"/>
  <c r="BA949" i="1"/>
  <c r="BA948" i="1"/>
  <c r="BA947" i="1"/>
  <c r="BA946" i="1"/>
  <c r="BA945" i="1"/>
  <c r="BA944" i="1"/>
  <c r="BA943" i="1"/>
  <c r="BA942" i="1"/>
  <c r="BA941" i="1"/>
  <c r="BA940" i="1"/>
  <c r="BA939" i="1"/>
  <c r="BA938" i="1"/>
  <c r="BA937" i="1"/>
  <c r="BA936" i="1"/>
  <c r="BA935" i="1"/>
  <c r="BA933" i="1"/>
  <c r="BA932" i="1"/>
  <c r="BA931" i="1"/>
  <c r="BA930" i="1"/>
  <c r="BA928" i="1" s="1"/>
  <c r="BA929" i="1"/>
  <c r="BA927" i="1"/>
  <c r="BA926" i="1"/>
  <c r="BA925" i="1"/>
  <c r="BA924" i="1"/>
  <c r="BA923" i="1"/>
  <c r="BA922" i="1"/>
  <c r="BA921" i="1"/>
  <c r="BA920" i="1"/>
  <c r="BA919" i="1"/>
  <c r="BA918" i="1"/>
  <c r="BA917" i="1"/>
  <c r="BA916" i="1"/>
  <c r="BA915" i="1"/>
  <c r="BA914" i="1"/>
  <c r="BA913" i="1"/>
  <c r="BA912" i="1"/>
  <c r="BA911" i="1"/>
  <c r="BA910" i="1"/>
  <c r="BA909" i="1"/>
  <c r="BA908" i="1"/>
  <c r="BA907" i="1"/>
  <c r="BA906" i="1"/>
  <c r="BA905" i="1"/>
  <c r="BA904" i="1"/>
  <c r="BA903" i="1"/>
  <c r="BA902" i="1"/>
  <c r="BA901" i="1"/>
  <c r="BA900" i="1"/>
  <c r="BA899" i="1"/>
  <c r="BA897" i="1"/>
  <c r="BA896" i="1"/>
  <c r="BA895" i="1"/>
  <c r="BA894" i="1"/>
  <c r="BA893" i="1"/>
  <c r="BA892" i="1"/>
  <c r="BA891" i="1"/>
  <c r="BA890" i="1"/>
  <c r="BA889" i="1"/>
  <c r="BA888" i="1"/>
  <c r="BA887" i="1"/>
  <c r="BA885" i="1"/>
  <c r="BA884" i="1"/>
  <c r="BA883" i="1"/>
  <c r="BA882" i="1"/>
  <c r="BA881" i="1"/>
  <c r="BA880" i="1" s="1"/>
  <c r="BA879" i="1"/>
  <c r="BA878" i="1"/>
  <c r="BA877" i="1"/>
  <c r="BA876" i="1"/>
  <c r="BA875" i="1"/>
  <c r="BA873" i="1"/>
  <c r="BA872" i="1"/>
  <c r="BA871" i="1"/>
  <c r="BA870" i="1"/>
  <c r="BA869" i="1"/>
  <c r="BA868" i="1"/>
  <c r="BA867" i="1"/>
  <c r="BA866" i="1"/>
  <c r="BA865" i="1"/>
  <c r="BA864" i="1"/>
  <c r="BA863" i="1"/>
  <c r="BA862" i="1"/>
  <c r="BA861" i="1"/>
  <c r="BA860" i="1"/>
  <c r="BA859" i="1"/>
  <c r="BA858" i="1"/>
  <c r="BA857" i="1"/>
  <c r="BA856" i="1"/>
  <c r="BA855" i="1"/>
  <c r="BA854" i="1"/>
  <c r="BA853" i="1"/>
  <c r="BA852" i="1"/>
  <c r="BA851" i="1"/>
  <c r="BA850" i="1"/>
  <c r="BA849" i="1"/>
  <c r="BA848" i="1"/>
  <c r="BA847" i="1"/>
  <c r="BA846" i="1"/>
  <c r="BA845" i="1"/>
  <c r="BA844" i="1"/>
  <c r="BA843" i="1"/>
  <c r="BA842" i="1"/>
  <c r="BA841" i="1"/>
  <c r="BA840" i="1"/>
  <c r="BA839" i="1"/>
  <c r="BA838" i="1"/>
  <c r="BA837" i="1"/>
  <c r="BA836" i="1"/>
  <c r="BA835" i="1"/>
  <c r="BA834" i="1"/>
  <c r="BA833" i="1"/>
  <c r="BA832" i="1"/>
  <c r="BA831" i="1"/>
  <c r="BA830" i="1"/>
  <c r="BA829" i="1"/>
  <c r="BA828" i="1"/>
  <c r="BA827" i="1"/>
  <c r="BA826" i="1"/>
  <c r="BA825" i="1"/>
  <c r="BA824" i="1"/>
  <c r="BA823" i="1"/>
  <c r="BA822" i="1"/>
  <c r="BA821" i="1"/>
  <c r="BA820" i="1"/>
  <c r="BA819" i="1"/>
  <c r="BA818" i="1"/>
  <c r="BA817" i="1"/>
  <c r="BA816" i="1"/>
  <c r="BA815" i="1"/>
  <c r="BA813" i="1"/>
  <c r="BA812" i="1"/>
  <c r="BA811" i="1"/>
  <c r="BA810" i="1"/>
  <c r="BA809" i="1"/>
  <c r="BA808" i="1"/>
  <c r="BA807" i="1"/>
  <c r="BA806" i="1"/>
  <c r="BA805" i="1"/>
  <c r="BA804" i="1"/>
  <c r="BA803" i="1"/>
  <c r="BA802" i="1"/>
  <c r="BA801" i="1"/>
  <c r="BA800" i="1"/>
  <c r="BA799" i="1"/>
  <c r="BA798" i="1"/>
  <c r="BA797" i="1"/>
  <c r="BA795" i="1"/>
  <c r="BA794" i="1"/>
  <c r="BA793" i="1"/>
  <c r="BA792" i="1"/>
  <c r="BA790" i="1" s="1"/>
  <c r="BA791" i="1"/>
  <c r="BA789" i="1"/>
  <c r="BA788" i="1"/>
  <c r="BA787" i="1"/>
  <c r="BA786" i="1"/>
  <c r="BA785" i="1"/>
  <c r="BA784" i="1" s="1"/>
  <c r="BA783" i="1"/>
  <c r="BA782" i="1"/>
  <c r="BA781" i="1"/>
  <c r="BA780" i="1"/>
  <c r="BA779" i="1"/>
  <c r="BA777" i="1"/>
  <c r="BA776" i="1"/>
  <c r="BA775" i="1"/>
  <c r="BA774" i="1"/>
  <c r="BA773" i="1"/>
  <c r="BA772" i="1"/>
  <c r="BA771" i="1"/>
  <c r="BA770" i="1"/>
  <c r="BA769" i="1"/>
  <c r="BA768" i="1"/>
  <c r="BA767" i="1"/>
  <c r="BA766" i="1"/>
  <c r="BA765" i="1"/>
  <c r="BA764" i="1"/>
  <c r="BA763" i="1"/>
  <c r="BA762" i="1"/>
  <c r="BA761" i="1"/>
  <c r="BA760" i="1"/>
  <c r="BA759" i="1"/>
  <c r="BA758" i="1"/>
  <c r="BA757" i="1"/>
  <c r="BA756" i="1"/>
  <c r="BA755" i="1"/>
  <c r="BA754" i="1"/>
  <c r="BA753" i="1"/>
  <c r="BA752" i="1"/>
  <c r="BA751" i="1"/>
  <c r="BA750" i="1"/>
  <c r="BA749" i="1"/>
  <c r="BA748" i="1"/>
  <c r="BA747" i="1"/>
  <c r="BA746" i="1"/>
  <c r="BA745" i="1"/>
  <c r="BA744" i="1"/>
  <c r="BA743" i="1"/>
  <c r="BA741" i="1"/>
  <c r="BA740" i="1"/>
  <c r="BA739" i="1"/>
  <c r="BA738" i="1"/>
  <c r="BA737" i="1"/>
  <c r="BA736" i="1"/>
  <c r="BA735" i="1"/>
  <c r="BA734" i="1"/>
  <c r="BA733" i="1"/>
  <c r="BA732" i="1"/>
  <c r="BA731" i="1"/>
  <c r="BA729" i="1"/>
  <c r="BA728" i="1"/>
  <c r="BA727" i="1"/>
  <c r="BA726" i="1"/>
  <c r="BA725" i="1"/>
  <c r="BA723" i="1"/>
  <c r="BA722" i="1"/>
  <c r="BA721" i="1"/>
  <c r="BA720" i="1"/>
  <c r="BA719" i="1"/>
  <c r="BA717" i="1"/>
  <c r="BA716" i="1"/>
  <c r="BA715" i="1"/>
  <c r="BA714" i="1"/>
  <c r="BA713" i="1"/>
  <c r="BA712" i="1" s="1"/>
  <c r="BA711" i="1"/>
  <c r="BA710" i="1"/>
  <c r="BA709" i="1"/>
  <c r="BA708" i="1"/>
  <c r="BA707" i="1"/>
  <c r="BA705" i="1"/>
  <c r="BA704" i="1"/>
  <c r="BA703" i="1"/>
  <c r="BA702" i="1"/>
  <c r="BA701" i="1"/>
  <c r="BA700" i="1"/>
  <c r="BA699" i="1"/>
  <c r="BA698" i="1"/>
  <c r="BA697" i="1"/>
  <c r="BA696" i="1"/>
  <c r="BA695" i="1"/>
  <c r="BA693" i="1"/>
  <c r="BA692" i="1"/>
  <c r="BA691" i="1"/>
  <c r="BA690" i="1"/>
  <c r="BA689" i="1"/>
  <c r="BA688" i="1"/>
  <c r="BA687" i="1"/>
  <c r="BA686" i="1"/>
  <c r="BA685" i="1"/>
  <c r="BA684" i="1"/>
  <c r="BA683" i="1"/>
  <c r="BA681" i="1"/>
  <c r="BA680" i="1"/>
  <c r="BA679" i="1"/>
  <c r="BA678" i="1"/>
  <c r="BA677" i="1"/>
  <c r="BA676" i="1"/>
  <c r="BA675" i="1"/>
  <c r="BA674" i="1"/>
  <c r="BA673" i="1"/>
  <c r="BA672" i="1"/>
  <c r="BA671" i="1"/>
  <c r="BA670" i="1"/>
  <c r="BA669" i="1"/>
  <c r="BA668" i="1"/>
  <c r="BA667" i="1"/>
  <c r="BA666" i="1"/>
  <c r="BA665" i="1"/>
  <c r="BA664" i="1"/>
  <c r="BA663" i="1"/>
  <c r="BA662" i="1"/>
  <c r="BA661" i="1"/>
  <c r="BA660" i="1"/>
  <c r="BA659" i="1"/>
  <c r="BA658" i="1"/>
  <c r="BA657" i="1"/>
  <c r="BA656" i="1"/>
  <c r="BA655" i="1"/>
  <c r="BA654" i="1"/>
  <c r="BA653" i="1"/>
  <c r="BA651" i="1"/>
  <c r="BA650" i="1"/>
  <c r="BA649" i="1"/>
  <c r="BA648" i="1"/>
  <c r="BA647" i="1"/>
  <c r="BA646" i="1"/>
  <c r="BA645" i="1"/>
  <c r="BA644" i="1"/>
  <c r="BA643" i="1"/>
  <c r="BA642" i="1"/>
  <c r="BA641" i="1"/>
  <c r="BA640" i="1"/>
  <c r="BA639" i="1"/>
  <c r="BA638" i="1"/>
  <c r="BA637" i="1"/>
  <c r="BA636" i="1"/>
  <c r="BA635" i="1"/>
  <c r="BA634" i="1"/>
  <c r="BA633" i="1"/>
  <c r="BA632" i="1"/>
  <c r="BA631" i="1"/>
  <c r="BA630" i="1"/>
  <c r="BA629" i="1"/>
  <c r="BA628" i="1"/>
  <c r="BA627" i="1"/>
  <c r="BA626" i="1"/>
  <c r="BA625" i="1"/>
  <c r="BA624" i="1"/>
  <c r="BA623" i="1"/>
  <c r="BA622" i="1"/>
  <c r="BA621" i="1"/>
  <c r="BA620" i="1"/>
  <c r="BA619" i="1"/>
  <c r="BA618" i="1"/>
  <c r="BA616" i="1" s="1"/>
  <c r="BA617" i="1"/>
  <c r="BA615" i="1"/>
  <c r="BA614" i="1"/>
  <c r="BA613" i="1"/>
  <c r="BA612" i="1"/>
  <c r="BA611" i="1"/>
  <c r="BA609" i="1"/>
  <c r="BA608" i="1"/>
  <c r="BA607" i="1"/>
  <c r="BA606" i="1"/>
  <c r="BA605" i="1"/>
  <c r="BA603" i="1"/>
  <c r="BA602" i="1"/>
  <c r="BA601" i="1"/>
  <c r="BA600" i="1"/>
  <c r="BA599" i="1"/>
  <c r="BA597" i="1"/>
  <c r="BA596" i="1"/>
  <c r="BA595" i="1"/>
  <c r="BA594" i="1"/>
  <c r="BA592" i="1" s="1"/>
  <c r="BA593" i="1"/>
  <c r="BA591" i="1"/>
  <c r="BA590" i="1"/>
  <c r="BA589" i="1"/>
  <c r="BA588" i="1"/>
  <c r="BA587" i="1"/>
  <c r="BA586" i="1"/>
  <c r="BA585" i="1"/>
  <c r="BA584" i="1"/>
  <c r="BA583" i="1"/>
  <c r="BA582" i="1"/>
  <c r="BA581" i="1"/>
  <c r="BA580" i="1"/>
  <c r="BA579" i="1"/>
  <c r="BA578" i="1"/>
  <c r="BA577" i="1"/>
  <c r="BA576" i="1"/>
  <c r="BA574" i="1" s="1"/>
  <c r="BA575" i="1"/>
  <c r="BA573" i="1"/>
  <c r="BA572" i="1"/>
  <c r="BA571" i="1"/>
  <c r="BA570" i="1"/>
  <c r="BA569" i="1"/>
  <c r="BA568" i="1" s="1"/>
  <c r="BA567" i="1"/>
  <c r="BA566" i="1"/>
  <c r="BA565" i="1"/>
  <c r="BA564" i="1"/>
  <c r="BA563" i="1"/>
  <c r="BA561" i="1"/>
  <c r="BA560" i="1"/>
  <c r="BA559" i="1"/>
  <c r="BA558" i="1"/>
  <c r="BA556" i="1" s="1"/>
  <c r="BA557" i="1"/>
  <c r="BA555" i="1"/>
  <c r="BA554" i="1"/>
  <c r="BA553" i="1"/>
  <c r="BA552" i="1"/>
  <c r="BA551" i="1"/>
  <c r="BA550" i="1"/>
  <c r="BA549" i="1"/>
  <c r="BA548" i="1"/>
  <c r="BA547" i="1"/>
  <c r="BA546" i="1"/>
  <c r="BA545" i="1"/>
  <c r="BA544" i="1"/>
  <c r="BA543" i="1"/>
  <c r="BA542" i="1"/>
  <c r="BA541" i="1"/>
  <c r="BA540" i="1"/>
  <c r="BA539" i="1"/>
  <c r="BA538" i="1"/>
  <c r="BA537" i="1"/>
  <c r="BA536" i="1"/>
  <c r="BA535" i="1"/>
  <c r="BA534" i="1"/>
  <c r="BA533" i="1"/>
  <c r="BA532" i="1"/>
  <c r="BA531" i="1"/>
  <c r="BA530" i="1"/>
  <c r="BA529" i="1"/>
  <c r="BA528" i="1"/>
  <c r="BA527" i="1"/>
  <c r="BA526" i="1"/>
  <c r="BA525" i="1"/>
  <c r="BA524" i="1"/>
  <c r="BA523" i="1"/>
  <c r="BA522" i="1"/>
  <c r="BA521" i="1"/>
  <c r="BA520" i="1"/>
  <c r="BA519" i="1"/>
  <c r="BA518" i="1"/>
  <c r="BA517" i="1"/>
  <c r="BA516" i="1"/>
  <c r="BA515" i="1"/>
  <c r="BA514" i="1"/>
  <c r="BA513" i="1"/>
  <c r="BA512" i="1"/>
  <c r="BA511" i="1"/>
  <c r="BA510" i="1"/>
  <c r="BA509" i="1"/>
  <c r="BA508" i="1"/>
  <c r="BA507" i="1"/>
  <c r="BA506" i="1"/>
  <c r="BA505" i="1"/>
  <c r="BA504" i="1"/>
  <c r="BA503" i="1"/>
  <c r="BA502" i="1"/>
  <c r="BA501" i="1"/>
  <c r="BA500" i="1"/>
  <c r="BA499" i="1"/>
  <c r="BA498" i="1"/>
  <c r="BA497" i="1"/>
  <c r="BA496" i="1"/>
  <c r="BA495" i="1"/>
  <c r="BA494" i="1"/>
  <c r="BA493" i="1"/>
  <c r="BA492" i="1"/>
  <c r="BA491" i="1"/>
  <c r="BA490" i="1"/>
  <c r="BA489" i="1"/>
  <c r="BA488" i="1"/>
  <c r="BA487" i="1"/>
  <c r="BA486" i="1"/>
  <c r="BA485" i="1"/>
  <c r="BA484" i="1"/>
  <c r="BA483" i="1"/>
  <c r="BA482" i="1"/>
  <c r="BA481" i="1"/>
  <c r="BA480" i="1"/>
  <c r="BA479" i="1"/>
  <c r="BA478" i="1"/>
  <c r="BA477" i="1"/>
  <c r="BA476" i="1"/>
  <c r="BA475" i="1"/>
  <c r="BA474" i="1"/>
  <c r="BA473" i="1"/>
  <c r="BA472" i="1"/>
  <c r="BA471" i="1"/>
  <c r="BA470" i="1"/>
  <c r="BA469" i="1"/>
  <c r="BA468" i="1"/>
  <c r="BA467" i="1"/>
  <c r="BA466" i="1"/>
  <c r="BA465" i="1"/>
  <c r="BA464" i="1"/>
  <c r="BA463" i="1"/>
  <c r="BA462" i="1"/>
  <c r="BA461" i="1"/>
  <c r="BA460" i="1"/>
  <c r="BA459" i="1"/>
  <c r="BA458" i="1"/>
  <c r="BA457" i="1"/>
  <c r="BA456" i="1"/>
  <c r="BA455" i="1"/>
  <c r="BA454" i="1"/>
  <c r="BA453" i="1"/>
  <c r="BA452" i="1"/>
  <c r="BA451" i="1"/>
  <c r="BA450" i="1"/>
  <c r="BA449" i="1"/>
  <c r="BA448" i="1"/>
  <c r="BA447" i="1"/>
  <c r="BA446" i="1"/>
  <c r="BA445" i="1"/>
  <c r="BA444" i="1"/>
  <c r="BA443" i="1"/>
  <c r="BA442" i="1"/>
  <c r="BA441" i="1"/>
  <c r="BA440" i="1"/>
  <c r="BA439" i="1"/>
  <c r="BA438" i="1"/>
  <c r="BA437" i="1"/>
  <c r="BA436" i="1"/>
  <c r="BA435" i="1"/>
  <c r="BA434" i="1"/>
  <c r="BA433" i="1"/>
  <c r="BA432" i="1"/>
  <c r="BA431" i="1"/>
  <c r="BA430" i="1"/>
  <c r="BA429" i="1"/>
  <c r="BA428" i="1"/>
  <c r="BA427" i="1"/>
  <c r="BA426" i="1"/>
  <c r="BA425" i="1"/>
  <c r="BA424" i="1"/>
  <c r="BA423" i="1"/>
  <c r="BA422" i="1"/>
  <c r="BA421" i="1"/>
  <c r="BA420" i="1"/>
  <c r="BA419" i="1"/>
  <c r="BA418" i="1"/>
  <c r="BA417" i="1"/>
  <c r="BA416" i="1"/>
  <c r="BA415" i="1"/>
  <c r="BA414" i="1"/>
  <c r="BA413" i="1"/>
  <c r="BA411" i="1"/>
  <c r="BA410" i="1"/>
  <c r="BA409" i="1"/>
  <c r="BA408" i="1"/>
  <c r="BA407" i="1"/>
  <c r="BA406" i="1"/>
  <c r="BA405" i="1"/>
  <c r="BA404" i="1"/>
  <c r="BA403" i="1"/>
  <c r="BA402" i="1"/>
  <c r="BA400" i="1" s="1"/>
  <c r="BA401" i="1"/>
  <c r="BA399" i="1"/>
  <c r="BA398" i="1"/>
  <c r="BA397" i="1"/>
  <c r="BA396" i="1"/>
  <c r="BA395" i="1"/>
  <c r="BA393" i="1"/>
  <c r="BA392" i="1"/>
  <c r="BA391" i="1"/>
  <c r="BA390" i="1"/>
  <c r="BA389" i="1"/>
  <c r="BA387" i="1"/>
  <c r="BA386" i="1"/>
  <c r="BA385" i="1"/>
  <c r="BA384" i="1"/>
  <c r="BA383" i="1"/>
  <c r="BA381" i="1"/>
  <c r="BA380" i="1"/>
  <c r="BA379" i="1"/>
  <c r="BA378" i="1"/>
  <c r="BA377" i="1"/>
  <c r="BA376" i="1"/>
  <c r="BA375" i="1"/>
  <c r="BA374" i="1"/>
  <c r="BA373" i="1"/>
  <c r="BA372" i="1"/>
  <c r="BA371" i="1"/>
  <c r="BA370" i="1"/>
  <c r="BA369" i="1"/>
  <c r="BA368" i="1"/>
  <c r="BA367" i="1"/>
  <c r="BA366" i="1"/>
  <c r="BA365" i="1"/>
  <c r="BA364" i="1"/>
  <c r="BA363" i="1"/>
  <c r="BA362" i="1"/>
  <c r="BA361" i="1"/>
  <c r="BA360" i="1"/>
  <c r="BA358" i="1" s="1"/>
  <c r="BA359" i="1"/>
  <c r="BA357" i="1"/>
  <c r="BA356" i="1"/>
  <c r="BA355" i="1"/>
  <c r="BA354" i="1"/>
  <c r="BA353" i="1"/>
  <c r="BA352" i="1"/>
  <c r="BA351" i="1"/>
  <c r="BA350" i="1"/>
  <c r="BA349" i="1"/>
  <c r="BA348" i="1"/>
  <c r="BA347" i="1"/>
  <c r="BA346" i="1"/>
  <c r="BA345" i="1"/>
  <c r="BA344" i="1"/>
  <c r="BA343" i="1"/>
  <c r="BA342" i="1"/>
  <c r="BA341" i="1"/>
  <c r="BA340" i="1" s="1"/>
  <c r="BA339" i="1"/>
  <c r="BA338" i="1"/>
  <c r="BA337" i="1"/>
  <c r="BA336" i="1"/>
  <c r="BA335" i="1"/>
  <c r="BA333" i="1"/>
  <c r="BA332" i="1"/>
  <c r="BA331" i="1"/>
  <c r="BA330" i="1"/>
  <c r="BA328" i="1" s="1"/>
  <c r="BA329" i="1"/>
  <c r="BA327" i="1"/>
  <c r="BA326" i="1"/>
  <c r="BA325" i="1"/>
  <c r="BA324" i="1"/>
  <c r="BA323" i="1"/>
  <c r="BA321" i="1"/>
  <c r="BA320" i="1"/>
  <c r="BA319" i="1"/>
  <c r="BA318" i="1"/>
  <c r="BA317" i="1"/>
  <c r="BA316" i="1"/>
  <c r="BA315" i="1"/>
  <c r="BA314" i="1"/>
  <c r="BA313" i="1"/>
  <c r="BA312" i="1"/>
  <c r="BA311" i="1"/>
  <c r="BA309" i="1"/>
  <c r="BA308" i="1"/>
  <c r="BA307" i="1"/>
  <c r="BA306" i="1"/>
  <c r="BA305" i="1"/>
  <c r="BA304" i="1" s="1"/>
  <c r="BA303" i="1"/>
  <c r="BA302" i="1"/>
  <c r="BA301" i="1"/>
  <c r="BA300" i="1"/>
  <c r="BA299" i="1"/>
  <c r="BA297" i="1"/>
  <c r="BA296" i="1"/>
  <c r="BA295" i="1"/>
  <c r="BA294" i="1"/>
  <c r="BA293" i="1"/>
  <c r="BA285" i="1"/>
  <c r="BA284" i="1"/>
  <c r="BA283" i="1"/>
  <c r="BA282" i="1"/>
  <c r="BA281" i="1"/>
  <c r="BA280" i="1"/>
  <c r="BA279" i="1"/>
  <c r="BA278" i="1"/>
  <c r="BA277" i="1"/>
  <c r="BA276" i="1"/>
  <c r="BA275" i="1"/>
  <c r="BA274" i="1"/>
  <c r="BA273" i="1"/>
  <c r="BA272" i="1"/>
  <c r="BA271" i="1"/>
  <c r="BA270" i="1"/>
  <c r="BA269" i="1"/>
  <c r="BA267" i="1"/>
  <c r="BA266" i="1"/>
  <c r="BA265" i="1"/>
  <c r="BA264" i="1"/>
  <c r="BA262" i="1" s="1"/>
  <c r="BA263" i="1"/>
  <c r="BA261" i="1"/>
  <c r="BA260" i="1"/>
  <c r="BA259" i="1"/>
  <c r="BA258" i="1"/>
  <c r="BA257" i="1"/>
  <c r="BA255" i="1"/>
  <c r="BA254" i="1"/>
  <c r="BA253" i="1"/>
  <c r="BA252" i="1"/>
  <c r="BA251" i="1"/>
  <c r="BA250" i="1"/>
  <c r="BA249" i="1"/>
  <c r="BA248" i="1"/>
  <c r="BA247" i="1"/>
  <c r="BA246" i="1"/>
  <c r="BA245" i="1"/>
  <c r="BA244" i="1"/>
  <c r="BA243" i="1"/>
  <c r="BA242" i="1"/>
  <c r="BA241" i="1"/>
  <c r="BA240" i="1"/>
  <c r="BA239" i="1"/>
  <c r="BA238" i="1"/>
  <c r="BA237" i="1"/>
  <c r="BA236" i="1"/>
  <c r="BA235" i="1"/>
  <c r="BA234" i="1"/>
  <c r="BA233" i="1"/>
  <c r="BA232" i="1"/>
  <c r="BA231" i="1"/>
  <c r="BA230" i="1"/>
  <c r="BA229" i="1"/>
  <c r="BA228" i="1"/>
  <c r="BA227" i="1"/>
  <c r="BA226" i="1"/>
  <c r="BA225" i="1"/>
  <c r="BA224" i="1"/>
  <c r="BA223" i="1"/>
  <c r="BA222" i="1"/>
  <c r="BA221" i="1"/>
  <c r="BA220" i="1"/>
  <c r="BA219" i="1"/>
  <c r="BA218" i="1"/>
  <c r="BA217" i="1"/>
  <c r="BA216" i="1"/>
  <c r="BA215" i="1"/>
  <c r="BA213" i="1"/>
  <c r="BA212" i="1"/>
  <c r="BA211" i="1"/>
  <c r="BA210" i="1"/>
  <c r="BA209" i="1"/>
  <c r="BA208" i="1"/>
  <c r="BA207" i="1"/>
  <c r="BA206" i="1"/>
  <c r="BA205" i="1"/>
  <c r="BA204" i="1"/>
  <c r="BA203" i="1"/>
  <c r="BA202" i="1" s="1"/>
  <c r="BA201" i="1"/>
  <c r="BA200" i="1"/>
  <c r="BA199" i="1"/>
  <c r="BA198" i="1"/>
  <c r="BA197" i="1"/>
  <c r="BA195" i="1"/>
  <c r="BA194" i="1"/>
  <c r="BA193" i="1"/>
  <c r="BA192" i="1"/>
  <c r="BA191" i="1"/>
  <c r="BA190" i="1" s="1"/>
  <c r="BA189" i="1"/>
  <c r="BA188" i="1"/>
  <c r="BA187" i="1"/>
  <c r="BA186" i="1"/>
  <c r="BA185" i="1"/>
  <c r="BA183" i="1"/>
  <c r="BA182" i="1"/>
  <c r="BA181" i="1"/>
  <c r="BA180" i="1"/>
  <c r="BA179" i="1"/>
  <c r="BA178" i="1"/>
  <c r="BA177" i="1"/>
  <c r="BA176" i="1"/>
  <c r="BA175" i="1"/>
  <c r="BA174" i="1"/>
  <c r="BA173" i="1"/>
  <c r="BA171" i="1"/>
  <c r="BA170" i="1"/>
  <c r="BA169" i="1"/>
  <c r="BA168" i="1"/>
  <c r="BA167" i="1"/>
  <c r="BA165" i="1"/>
  <c r="BA164" i="1"/>
  <c r="BA163" i="1"/>
  <c r="BA162" i="1"/>
  <c r="BA160" i="1" s="1"/>
  <c r="BA161" i="1"/>
  <c r="BA159" i="1"/>
  <c r="BA158" i="1"/>
  <c r="BA157" i="1"/>
  <c r="BA156" i="1"/>
  <c r="BA155" i="1"/>
  <c r="BA154" i="1"/>
  <c r="BA153" i="1"/>
  <c r="BA152" i="1"/>
  <c r="BA151" i="1"/>
  <c r="BA150" i="1"/>
  <c r="BA149" i="1"/>
  <c r="BA148" i="1"/>
  <c r="BA147" i="1"/>
  <c r="BA146" i="1"/>
  <c r="BA145" i="1"/>
  <c r="BA144" i="1"/>
  <c r="BA143" i="1"/>
  <c r="BA142" i="1"/>
  <c r="BA141" i="1"/>
  <c r="BA140" i="1"/>
  <c r="BA139" i="1"/>
  <c r="BA138" i="1"/>
  <c r="BA137" i="1"/>
  <c r="BA136" i="1"/>
  <c r="BA135" i="1"/>
  <c r="BA134" i="1"/>
  <c r="BA133" i="1"/>
  <c r="BA132" i="1"/>
  <c r="BA131" i="1"/>
  <c r="BA130" i="1" s="1"/>
  <c r="BA129" i="1"/>
  <c r="BA128" i="1"/>
  <c r="BA127" i="1"/>
  <c r="BA126" i="1"/>
  <c r="BA125" i="1"/>
  <c r="BA123" i="1"/>
  <c r="BA122" i="1"/>
  <c r="BA121" i="1"/>
  <c r="BA120" i="1"/>
  <c r="BA119" i="1"/>
  <c r="BA118" i="1"/>
  <c r="BA117" i="1"/>
  <c r="BA116" i="1"/>
  <c r="BA115" i="1"/>
  <c r="BA114" i="1"/>
  <c r="BA113" i="1"/>
  <c r="BA111" i="1"/>
  <c r="BA110" i="1"/>
  <c r="BA109" i="1"/>
  <c r="BA108" i="1"/>
  <c r="BA107" i="1"/>
  <c r="BA106" i="1"/>
  <c r="BA105" i="1"/>
  <c r="BA104" i="1"/>
  <c r="BA103" i="1"/>
  <c r="BA102" i="1"/>
  <c r="BA101" i="1"/>
  <c r="BA99" i="1"/>
  <c r="BA98" i="1"/>
  <c r="BA97" i="1"/>
  <c r="BA96" i="1"/>
  <c r="BA95" i="1"/>
  <c r="BA94" i="1"/>
  <c r="BA93" i="1"/>
  <c r="BA92" i="1"/>
  <c r="BA91" i="1"/>
  <c r="BA90" i="1"/>
  <c r="BA89" i="1"/>
  <c r="BA88" i="1"/>
  <c r="BA87" i="1"/>
  <c r="BA86" i="1"/>
  <c r="BA85" i="1"/>
  <c r="BA84" i="1"/>
  <c r="BA83" i="1"/>
  <c r="BA82" i="1"/>
  <c r="BA81" i="1"/>
  <c r="BA80" i="1"/>
  <c r="BA79" i="1"/>
  <c r="BA78" i="1"/>
  <c r="BA77" i="1"/>
  <c r="BA75" i="1"/>
  <c r="BA74" i="1"/>
  <c r="BA73" i="1"/>
  <c r="BA72" i="1"/>
  <c r="BA71" i="1"/>
  <c r="BA69" i="1"/>
  <c r="BA68" i="1"/>
  <c r="BA67" i="1"/>
  <c r="BA66" i="1"/>
  <c r="BA65" i="1"/>
  <c r="BA64" i="1"/>
  <c r="BA63" i="1"/>
  <c r="BA62" i="1"/>
  <c r="BA61" i="1"/>
  <c r="BA60" i="1"/>
  <c r="BA59" i="1"/>
  <c r="BA58" i="1" s="1"/>
  <c r="BA57" i="1"/>
  <c r="BA56" i="1"/>
  <c r="BA55" i="1"/>
  <c r="BA54" i="1"/>
  <c r="BA53" i="1"/>
  <c r="BA52" i="1"/>
  <c r="BA51" i="1"/>
  <c r="BA50" i="1"/>
  <c r="BA49" i="1"/>
  <c r="BA48" i="1"/>
  <c r="BA47" i="1"/>
  <c r="BA46" i="1"/>
  <c r="BA45" i="1"/>
  <c r="BA44" i="1"/>
  <c r="BA43" i="1"/>
  <c r="BA42" i="1"/>
  <c r="BA41" i="1"/>
  <c r="BA40" i="1"/>
  <c r="BA39" i="1"/>
  <c r="BA38" i="1"/>
  <c r="BA37" i="1"/>
  <c r="BA36" i="1"/>
  <c r="BA35" i="1"/>
  <c r="BA34" i="1"/>
  <c r="BA33" i="1"/>
  <c r="BA32" i="1"/>
  <c r="BA31" i="1"/>
  <c r="BA30" i="1"/>
  <c r="BA29" i="1"/>
  <c r="BA28" i="1"/>
  <c r="BA27" i="1"/>
  <c r="BA26" i="1"/>
  <c r="BA25" i="1"/>
  <c r="BA24" i="1"/>
  <c r="BA23" i="1"/>
  <c r="BA21" i="1"/>
  <c r="BA20" i="1"/>
  <c r="BA19" i="1"/>
  <c r="BA18" i="1"/>
  <c r="BA17" i="1"/>
  <c r="BA15" i="1"/>
  <c r="BA14" i="1"/>
  <c r="BA13" i="1"/>
  <c r="BA12" i="1"/>
  <c r="BA11" i="1"/>
  <c r="BA10" i="1"/>
  <c r="BA9" i="1"/>
  <c r="BA8" i="1"/>
  <c r="BA7" i="1"/>
  <c r="BA6" i="1"/>
  <c r="BA4" i="1" s="1"/>
  <c r="BA5" i="1"/>
  <c r="AY935" i="1"/>
  <c r="AZ1401" i="1"/>
  <c r="AY1401" i="1"/>
  <c r="AZ1400" i="1"/>
  <c r="AY1400" i="1"/>
  <c r="AZ1399" i="1"/>
  <c r="AY1399" i="1"/>
  <c r="AZ1398" i="1"/>
  <c r="AY1398" i="1"/>
  <c r="AZ1397" i="1"/>
  <c r="AY1397" i="1"/>
  <c r="AY1396" i="1" s="1"/>
  <c r="AZ1395" i="1"/>
  <c r="AY1395" i="1"/>
  <c r="AZ1394" i="1"/>
  <c r="AY1394" i="1"/>
  <c r="AZ1393" i="1"/>
  <c r="AY1393" i="1"/>
  <c r="AZ1392" i="1"/>
  <c r="AY1392" i="1"/>
  <c r="AZ1391" i="1"/>
  <c r="AY1391" i="1"/>
  <c r="AZ1390" i="1"/>
  <c r="AY1390" i="1"/>
  <c r="AZ1389" i="1"/>
  <c r="AY1389" i="1"/>
  <c r="AZ1388" i="1"/>
  <c r="AY1388" i="1"/>
  <c r="AZ1387" i="1"/>
  <c r="AY1387" i="1"/>
  <c r="AZ1386" i="1"/>
  <c r="AY1386" i="1"/>
  <c r="AZ1385" i="1"/>
  <c r="AZ1384" i="1" s="1"/>
  <c r="AY1385" i="1"/>
  <c r="AZ1383" i="1"/>
  <c r="AY1383" i="1"/>
  <c r="AZ1382" i="1"/>
  <c r="AY1382" i="1"/>
  <c r="AZ1381" i="1"/>
  <c r="AY1381" i="1"/>
  <c r="AZ1380" i="1"/>
  <c r="AY1380" i="1"/>
  <c r="AZ1379" i="1"/>
  <c r="AY1379" i="1"/>
  <c r="AZ1378" i="1"/>
  <c r="AY1378" i="1"/>
  <c r="AZ1377" i="1"/>
  <c r="AY1377" i="1"/>
  <c r="AZ1376" i="1"/>
  <c r="AY1376" i="1"/>
  <c r="AZ1375" i="1"/>
  <c r="AY1375" i="1"/>
  <c r="AZ1374" i="1"/>
  <c r="AY1374" i="1"/>
  <c r="AZ1373" i="1"/>
  <c r="AY1373" i="1"/>
  <c r="AY1372" i="1" s="1"/>
  <c r="AZ1371" i="1"/>
  <c r="AY1371" i="1"/>
  <c r="AZ1370" i="1"/>
  <c r="AY1370" i="1"/>
  <c r="AZ1369" i="1"/>
  <c r="AY1369" i="1"/>
  <c r="AZ1368" i="1"/>
  <c r="AY1368" i="1"/>
  <c r="AZ1367" i="1"/>
  <c r="AZ1366" i="1" s="1"/>
  <c r="AY1367" i="1"/>
  <c r="AZ1365" i="1"/>
  <c r="AY1365" i="1"/>
  <c r="AZ1364" i="1"/>
  <c r="AY1364" i="1"/>
  <c r="AZ1363" i="1"/>
  <c r="AY1363" i="1"/>
  <c r="AZ1362" i="1"/>
  <c r="AY1362" i="1"/>
  <c r="AZ1361" i="1"/>
  <c r="AY1361" i="1"/>
  <c r="AZ1360" i="1"/>
  <c r="AY1360" i="1"/>
  <c r="AZ1359" i="1"/>
  <c r="AY1359" i="1"/>
  <c r="AZ1358" i="1"/>
  <c r="AY1358" i="1"/>
  <c r="AZ1357" i="1"/>
  <c r="AY1357" i="1"/>
  <c r="AZ1356" i="1"/>
  <c r="AY1356" i="1"/>
  <c r="AZ1355" i="1"/>
  <c r="AY1355" i="1"/>
  <c r="AZ1354" i="1"/>
  <c r="AY1354" i="1"/>
  <c r="AZ1353" i="1"/>
  <c r="AY1353" i="1"/>
  <c r="AZ1352" i="1"/>
  <c r="AY1352" i="1"/>
  <c r="AZ1351" i="1"/>
  <c r="AY1351" i="1"/>
  <c r="AZ1350" i="1"/>
  <c r="AY1350" i="1"/>
  <c r="AZ1349" i="1"/>
  <c r="AY1349" i="1"/>
  <c r="AZ1348" i="1"/>
  <c r="AY1348" i="1"/>
  <c r="AZ1347" i="1"/>
  <c r="AY1347" i="1"/>
  <c r="AZ1346" i="1"/>
  <c r="AY1346" i="1"/>
  <c r="AZ1345" i="1"/>
  <c r="AY1345" i="1"/>
  <c r="AZ1344" i="1"/>
  <c r="AY1344" i="1"/>
  <c r="AZ1343" i="1"/>
  <c r="AY1343" i="1"/>
  <c r="AY1342" i="1" s="1"/>
  <c r="AZ1341" i="1"/>
  <c r="AY1341" i="1"/>
  <c r="AZ1340" i="1"/>
  <c r="AY1340" i="1"/>
  <c r="AZ1339" i="1"/>
  <c r="AY1339" i="1"/>
  <c r="AZ1338" i="1"/>
  <c r="AY1338" i="1"/>
  <c r="AZ1337" i="1"/>
  <c r="AZ1336" i="1" s="1"/>
  <c r="AY1337" i="1"/>
  <c r="AZ1335" i="1"/>
  <c r="AY1335" i="1"/>
  <c r="AZ1334" i="1"/>
  <c r="AY1334" i="1"/>
  <c r="AZ1333" i="1"/>
  <c r="AY1333" i="1"/>
  <c r="AZ1332" i="1"/>
  <c r="AY1332" i="1"/>
  <c r="AZ1331" i="1"/>
  <c r="AY1331" i="1"/>
  <c r="AZ1330" i="1"/>
  <c r="AY1330" i="1"/>
  <c r="AZ1329" i="1"/>
  <c r="AY1329" i="1"/>
  <c r="AZ1328" i="1"/>
  <c r="AY1328" i="1"/>
  <c r="AZ1327" i="1"/>
  <c r="AY1327" i="1"/>
  <c r="AZ1326" i="1"/>
  <c r="AY1326" i="1"/>
  <c r="AZ1325" i="1"/>
  <c r="AY1325" i="1"/>
  <c r="AZ1324" i="1"/>
  <c r="AY1324" i="1"/>
  <c r="AZ1323" i="1"/>
  <c r="AY1323" i="1"/>
  <c r="AZ1322" i="1"/>
  <c r="AY1322" i="1"/>
  <c r="AZ1321" i="1"/>
  <c r="AY1321" i="1"/>
  <c r="AZ1320" i="1"/>
  <c r="AY1320" i="1"/>
  <c r="AZ1319" i="1"/>
  <c r="AY1319" i="1"/>
  <c r="AZ1318" i="1"/>
  <c r="AY1318" i="1"/>
  <c r="AZ1317" i="1"/>
  <c r="AY1317" i="1"/>
  <c r="AZ1316" i="1"/>
  <c r="AY1316" i="1"/>
  <c r="AZ1315" i="1"/>
  <c r="AY1315" i="1"/>
  <c r="AZ1314" i="1"/>
  <c r="AY1314" i="1"/>
  <c r="AZ1313" i="1"/>
  <c r="AY1313" i="1"/>
  <c r="AZ1312" i="1"/>
  <c r="AY1312" i="1"/>
  <c r="AZ1311" i="1"/>
  <c r="AY1311" i="1"/>
  <c r="AZ1310" i="1"/>
  <c r="AY1310" i="1"/>
  <c r="AZ1309" i="1"/>
  <c r="AY1309" i="1"/>
  <c r="AZ1308" i="1"/>
  <c r="AY1308" i="1"/>
  <c r="AZ1307" i="1"/>
  <c r="AY1307" i="1"/>
  <c r="AY1306" i="1" s="1"/>
  <c r="AZ1305" i="1"/>
  <c r="AY1305" i="1"/>
  <c r="AZ1304" i="1"/>
  <c r="AY1304" i="1"/>
  <c r="AZ1303" i="1"/>
  <c r="AY1303" i="1"/>
  <c r="AZ1302" i="1"/>
  <c r="AY1302" i="1"/>
  <c r="AZ1301" i="1"/>
  <c r="AZ1300" i="1" s="1"/>
  <c r="AY1301" i="1"/>
  <c r="AZ1293" i="1"/>
  <c r="AY1293" i="1"/>
  <c r="AZ1292" i="1"/>
  <c r="AY1292" i="1"/>
  <c r="AZ1291" i="1"/>
  <c r="AY1291" i="1"/>
  <c r="AZ1290" i="1"/>
  <c r="AY1290" i="1"/>
  <c r="AZ1289" i="1"/>
  <c r="AY1289" i="1"/>
  <c r="AZ1288" i="1"/>
  <c r="AY1288" i="1"/>
  <c r="AZ1287" i="1"/>
  <c r="AY1287" i="1"/>
  <c r="AZ1286" i="1"/>
  <c r="AY1286" i="1"/>
  <c r="AZ1285" i="1"/>
  <c r="AY1285" i="1"/>
  <c r="AZ1284" i="1"/>
  <c r="AY1284" i="1"/>
  <c r="AZ1283" i="1"/>
  <c r="AY1283" i="1"/>
  <c r="AZ1282" i="1"/>
  <c r="AY1282" i="1"/>
  <c r="AZ1281" i="1"/>
  <c r="AY1281" i="1"/>
  <c r="AZ1280" i="1"/>
  <c r="AY1280" i="1"/>
  <c r="AZ1279" i="1"/>
  <c r="AY1279" i="1"/>
  <c r="AZ1278" i="1"/>
  <c r="AY1278" i="1"/>
  <c r="AZ1277" i="1"/>
  <c r="AY1277" i="1"/>
  <c r="AZ1276" i="1"/>
  <c r="AY1276" i="1"/>
  <c r="AZ1275" i="1"/>
  <c r="AY1275" i="1"/>
  <c r="AZ1274" i="1"/>
  <c r="AY1274" i="1"/>
  <c r="AZ1273" i="1"/>
  <c r="AY1273" i="1"/>
  <c r="AZ1272" i="1"/>
  <c r="AY1272" i="1"/>
  <c r="AZ1271" i="1"/>
  <c r="AY1271" i="1"/>
  <c r="AZ1270" i="1"/>
  <c r="AY1270" i="1"/>
  <c r="AZ1269" i="1"/>
  <c r="AY1269" i="1"/>
  <c r="AZ1268" i="1"/>
  <c r="AY1268" i="1"/>
  <c r="AZ1267" i="1"/>
  <c r="AY1267" i="1"/>
  <c r="AZ1266" i="1"/>
  <c r="AY1266" i="1"/>
  <c r="AZ1265" i="1"/>
  <c r="AY1265" i="1"/>
  <c r="AZ1264" i="1"/>
  <c r="AY1264" i="1"/>
  <c r="AZ1263" i="1"/>
  <c r="AY1263" i="1"/>
  <c r="AZ1262" i="1"/>
  <c r="AY1262" i="1"/>
  <c r="AZ1261" i="1"/>
  <c r="AY1261" i="1"/>
  <c r="AZ1260" i="1"/>
  <c r="AY1260" i="1"/>
  <c r="AZ1259" i="1"/>
  <c r="AY1259" i="1"/>
  <c r="AY1258" i="1" s="1"/>
  <c r="AZ1257" i="1"/>
  <c r="AY1257" i="1"/>
  <c r="AZ1256" i="1"/>
  <c r="AY1256" i="1"/>
  <c r="AZ1255" i="1"/>
  <c r="AY1255" i="1"/>
  <c r="AZ1254" i="1"/>
  <c r="AY1254" i="1"/>
  <c r="AZ1253" i="1"/>
  <c r="AY1253" i="1"/>
  <c r="AZ1252" i="1"/>
  <c r="AY1252" i="1"/>
  <c r="AZ1251" i="1"/>
  <c r="AY1251" i="1"/>
  <c r="AZ1250" i="1"/>
  <c r="AY1250" i="1"/>
  <c r="AZ1249" i="1"/>
  <c r="AY1249" i="1"/>
  <c r="AZ1248" i="1"/>
  <c r="AY1248" i="1"/>
  <c r="AZ1247" i="1"/>
  <c r="AY1247" i="1"/>
  <c r="AZ1246" i="1"/>
  <c r="AY1246" i="1"/>
  <c r="AZ1245" i="1"/>
  <c r="AY1245" i="1"/>
  <c r="AZ1244" i="1"/>
  <c r="AY1244" i="1"/>
  <c r="AZ1243" i="1"/>
  <c r="AY1243" i="1"/>
  <c r="AZ1242" i="1"/>
  <c r="AY1242" i="1"/>
  <c r="AZ1241" i="1"/>
  <c r="AY1241" i="1"/>
  <c r="AZ1240" i="1"/>
  <c r="AY1240" i="1"/>
  <c r="AZ1239" i="1"/>
  <c r="AY1239" i="1"/>
  <c r="AZ1238" i="1"/>
  <c r="AY1238" i="1"/>
  <c r="AZ1237" i="1"/>
  <c r="AY1237" i="1"/>
  <c r="AZ1236" i="1"/>
  <c r="AY1236" i="1"/>
  <c r="AZ1235" i="1"/>
  <c r="AY1235" i="1"/>
  <c r="AZ1234" i="1"/>
  <c r="AY1234" i="1"/>
  <c r="AZ1233" i="1"/>
  <c r="AY1233" i="1"/>
  <c r="AZ1232" i="1"/>
  <c r="AY1232" i="1"/>
  <c r="AZ1231" i="1"/>
  <c r="AY1231" i="1"/>
  <c r="AZ1230" i="1"/>
  <c r="AY1230" i="1"/>
  <c r="AZ1229" i="1"/>
  <c r="AY1229" i="1"/>
  <c r="AZ1228" i="1"/>
  <c r="AY1228" i="1"/>
  <c r="AZ1227" i="1"/>
  <c r="AY1227" i="1"/>
  <c r="AZ1226" i="1"/>
  <c r="AY1226" i="1"/>
  <c r="AZ1225" i="1"/>
  <c r="AY1225" i="1"/>
  <c r="AZ1224" i="1"/>
  <c r="AY1224" i="1"/>
  <c r="AZ1223" i="1"/>
  <c r="AY1223" i="1"/>
  <c r="AZ1222" i="1"/>
  <c r="AY1222" i="1"/>
  <c r="AZ1221" i="1"/>
  <c r="AY1221" i="1"/>
  <c r="AZ1220" i="1"/>
  <c r="AY1220" i="1"/>
  <c r="AZ1219" i="1"/>
  <c r="AY1219" i="1"/>
  <c r="AZ1218" i="1"/>
  <c r="AY1218" i="1"/>
  <c r="AZ1217" i="1"/>
  <c r="AY1217" i="1"/>
  <c r="AZ1216" i="1"/>
  <c r="AY1216" i="1"/>
  <c r="AZ1215" i="1"/>
  <c r="AY1215" i="1"/>
  <c r="AZ1214" i="1"/>
  <c r="AY1214" i="1"/>
  <c r="AZ1213" i="1"/>
  <c r="AY1213" i="1"/>
  <c r="AZ1212" i="1"/>
  <c r="AY1212" i="1"/>
  <c r="AZ1211" i="1"/>
  <c r="AY1211" i="1"/>
  <c r="AZ1210" i="1"/>
  <c r="AY1210" i="1"/>
  <c r="AZ1209" i="1"/>
  <c r="AY1209" i="1"/>
  <c r="AZ1208" i="1"/>
  <c r="AY1208" i="1"/>
  <c r="AZ1207" i="1"/>
  <c r="AY1207" i="1"/>
  <c r="AZ1206" i="1"/>
  <c r="AY1206" i="1"/>
  <c r="AZ1205" i="1"/>
  <c r="AZ1204" i="1" s="1"/>
  <c r="AY1205" i="1"/>
  <c r="AZ1203" i="1"/>
  <c r="AY1203" i="1"/>
  <c r="AZ1202" i="1"/>
  <c r="AY1202" i="1"/>
  <c r="AZ1201" i="1"/>
  <c r="AY1201" i="1"/>
  <c r="AZ1200" i="1"/>
  <c r="AY1200" i="1"/>
  <c r="AZ1199" i="1"/>
  <c r="AY1199" i="1"/>
  <c r="AY1198" i="1" s="1"/>
  <c r="AZ1197" i="1"/>
  <c r="AY1197" i="1"/>
  <c r="AZ1196" i="1"/>
  <c r="AY1196" i="1"/>
  <c r="AZ1195" i="1"/>
  <c r="AY1195" i="1"/>
  <c r="AZ1194" i="1"/>
  <c r="AY1194" i="1"/>
  <c r="AZ1193" i="1"/>
  <c r="AZ1192" i="1" s="1"/>
  <c r="AY1193" i="1"/>
  <c r="AZ1191" i="1"/>
  <c r="AY1191" i="1"/>
  <c r="AZ1190" i="1"/>
  <c r="AY1190" i="1"/>
  <c r="AZ1189" i="1"/>
  <c r="AY1189" i="1"/>
  <c r="AZ1188" i="1"/>
  <c r="AY1188" i="1"/>
  <c r="AZ1187" i="1"/>
  <c r="AY1187" i="1"/>
  <c r="AZ1186" i="1"/>
  <c r="AY1186" i="1"/>
  <c r="AZ1185" i="1"/>
  <c r="AY1185" i="1"/>
  <c r="AZ1184" i="1"/>
  <c r="AY1184" i="1"/>
  <c r="AZ1183" i="1"/>
  <c r="AY1183" i="1"/>
  <c r="AZ1182" i="1"/>
  <c r="AY1182" i="1"/>
  <c r="AZ1181" i="1"/>
  <c r="AY1181" i="1"/>
  <c r="AY1180" i="1" s="1"/>
  <c r="AZ1179" i="1"/>
  <c r="AY1179" i="1"/>
  <c r="AZ1178" i="1"/>
  <c r="AY1178" i="1"/>
  <c r="AZ1177" i="1"/>
  <c r="AY1177" i="1"/>
  <c r="AZ1176" i="1"/>
  <c r="AY1176" i="1"/>
  <c r="AZ1175" i="1"/>
  <c r="AZ1174" i="1" s="1"/>
  <c r="AY1175" i="1"/>
  <c r="AZ1173" i="1"/>
  <c r="AY1173" i="1"/>
  <c r="AZ1172" i="1"/>
  <c r="AY1172" i="1"/>
  <c r="AZ1171" i="1"/>
  <c r="AY1171" i="1"/>
  <c r="AZ1170" i="1"/>
  <c r="AY1170" i="1"/>
  <c r="AZ1169" i="1"/>
  <c r="AY1169" i="1"/>
  <c r="AY1168" i="1" s="1"/>
  <c r="AZ1161" i="1"/>
  <c r="AY1161" i="1"/>
  <c r="AZ1160" i="1"/>
  <c r="AY1160" i="1"/>
  <c r="AZ1159" i="1"/>
  <c r="AY1159" i="1"/>
  <c r="AZ1158" i="1"/>
  <c r="AY1158" i="1"/>
  <c r="AZ1157" i="1"/>
  <c r="AY1157" i="1"/>
  <c r="AZ1156" i="1"/>
  <c r="AY1156" i="1"/>
  <c r="AZ1155" i="1"/>
  <c r="AY1155" i="1"/>
  <c r="AZ1154" i="1"/>
  <c r="AY1154" i="1"/>
  <c r="AZ1153" i="1"/>
  <c r="AY1153" i="1"/>
  <c r="AZ1152" i="1"/>
  <c r="AY1152" i="1"/>
  <c r="AZ1151" i="1"/>
  <c r="AY1151" i="1"/>
  <c r="AZ1150" i="1"/>
  <c r="AY1150" i="1"/>
  <c r="AZ1149" i="1"/>
  <c r="AY1149" i="1"/>
  <c r="AZ1148" i="1"/>
  <c r="AY1148" i="1"/>
  <c r="AZ1147" i="1"/>
  <c r="AY1147" i="1"/>
  <c r="AZ1146" i="1"/>
  <c r="AY1146" i="1"/>
  <c r="AZ1145" i="1"/>
  <c r="AY1145" i="1"/>
  <c r="AZ1144" i="1"/>
  <c r="AY1144" i="1"/>
  <c r="AZ1143" i="1"/>
  <c r="AY1143" i="1"/>
  <c r="AZ1142" i="1"/>
  <c r="AY1142" i="1"/>
  <c r="AZ1141" i="1"/>
  <c r="AY1141" i="1"/>
  <c r="AZ1140" i="1"/>
  <c r="AY1140" i="1"/>
  <c r="AZ1139" i="1"/>
  <c r="AY1139" i="1"/>
  <c r="AZ1138" i="1"/>
  <c r="AY1138" i="1"/>
  <c r="AZ1137" i="1"/>
  <c r="AY1137" i="1"/>
  <c r="AZ1136" i="1"/>
  <c r="AY1136" i="1"/>
  <c r="AZ1135" i="1"/>
  <c r="AY1135" i="1"/>
  <c r="AZ1134" i="1"/>
  <c r="AY1134" i="1"/>
  <c r="AZ1133" i="1"/>
  <c r="AY1133" i="1"/>
  <c r="AZ1132" i="1"/>
  <c r="AY1132" i="1"/>
  <c r="AZ1131" i="1"/>
  <c r="AY1131" i="1"/>
  <c r="AZ1130" i="1"/>
  <c r="AY1130" i="1"/>
  <c r="AZ1129" i="1"/>
  <c r="AY1129" i="1"/>
  <c r="AZ1128" i="1"/>
  <c r="AY1128" i="1"/>
  <c r="AZ1127" i="1"/>
  <c r="AY1127" i="1"/>
  <c r="AZ1126" i="1"/>
  <c r="AY1126" i="1"/>
  <c r="AZ1125" i="1"/>
  <c r="AY1125" i="1"/>
  <c r="AZ1124" i="1"/>
  <c r="AY1124" i="1"/>
  <c r="AZ1123" i="1"/>
  <c r="AY1123" i="1"/>
  <c r="AZ1122" i="1"/>
  <c r="AY1122" i="1"/>
  <c r="AZ1121" i="1"/>
  <c r="AY1121" i="1"/>
  <c r="AZ1120" i="1"/>
  <c r="AY1120" i="1"/>
  <c r="AZ1119" i="1"/>
  <c r="AY1119" i="1"/>
  <c r="AZ1118" i="1"/>
  <c r="AY1118" i="1"/>
  <c r="AZ1117" i="1"/>
  <c r="AY1117" i="1"/>
  <c r="AZ1116" i="1"/>
  <c r="AY1116" i="1"/>
  <c r="AZ1115" i="1"/>
  <c r="AY1115" i="1"/>
  <c r="AZ1114" i="1"/>
  <c r="AY1114" i="1"/>
  <c r="AZ1113" i="1"/>
  <c r="AY1113" i="1"/>
  <c r="AZ1112" i="1"/>
  <c r="AY1112" i="1"/>
  <c r="AZ1111" i="1"/>
  <c r="AY1111" i="1"/>
  <c r="AZ1110" i="1"/>
  <c r="AY1110" i="1"/>
  <c r="AZ1109" i="1"/>
  <c r="AY1109" i="1"/>
  <c r="AZ1108" i="1"/>
  <c r="AY1108" i="1"/>
  <c r="AZ1107" i="1"/>
  <c r="AY1107" i="1"/>
  <c r="AZ1106" i="1"/>
  <c r="AY1106" i="1"/>
  <c r="AZ1105" i="1"/>
  <c r="AY1105" i="1"/>
  <c r="AZ1104" i="1"/>
  <c r="AY1104" i="1"/>
  <c r="AZ1103" i="1"/>
  <c r="AY1103" i="1"/>
  <c r="AZ1102" i="1"/>
  <c r="AY1102" i="1"/>
  <c r="AZ1101" i="1"/>
  <c r="AY1101" i="1"/>
  <c r="AZ1100" i="1"/>
  <c r="AY1100" i="1"/>
  <c r="AZ1099" i="1"/>
  <c r="AY1099" i="1"/>
  <c r="AZ1098" i="1"/>
  <c r="AY1098" i="1"/>
  <c r="AZ1097" i="1"/>
  <c r="AY1097" i="1"/>
  <c r="AZ1096" i="1"/>
  <c r="AY1096" i="1"/>
  <c r="AZ1095" i="1"/>
  <c r="AY1095" i="1"/>
  <c r="AZ1094" i="1"/>
  <c r="AY1094" i="1"/>
  <c r="AZ1093" i="1"/>
  <c r="AY1093" i="1"/>
  <c r="AZ1092" i="1"/>
  <c r="AY1092" i="1"/>
  <c r="AZ1091" i="1"/>
  <c r="AY1091" i="1"/>
  <c r="AZ1090" i="1"/>
  <c r="AY1090" i="1"/>
  <c r="AZ1089" i="1"/>
  <c r="AY1089" i="1"/>
  <c r="AZ1088" i="1"/>
  <c r="AY1088" i="1"/>
  <c r="AZ1087" i="1"/>
  <c r="AY1087" i="1"/>
  <c r="AZ1086" i="1"/>
  <c r="AY1086" i="1"/>
  <c r="AZ1085" i="1"/>
  <c r="AZ1084" i="1" s="1"/>
  <c r="AY1085" i="1"/>
  <c r="AY1084" i="1" s="1"/>
  <c r="AZ1083" i="1"/>
  <c r="AY1083" i="1"/>
  <c r="AZ1082" i="1"/>
  <c r="AY1082" i="1"/>
  <c r="AZ1081" i="1"/>
  <c r="AY1081" i="1"/>
  <c r="AZ1080" i="1"/>
  <c r="AY1080" i="1"/>
  <c r="AZ1079" i="1"/>
  <c r="AY1079" i="1"/>
  <c r="AZ1078" i="1"/>
  <c r="AY1078" i="1"/>
  <c r="AZ1077" i="1"/>
  <c r="AY1077" i="1"/>
  <c r="AZ1076" i="1"/>
  <c r="AY1076" i="1"/>
  <c r="AZ1075" i="1"/>
  <c r="AY1075" i="1"/>
  <c r="AZ1074" i="1"/>
  <c r="AY1074" i="1"/>
  <c r="AZ1073" i="1"/>
  <c r="AY1073" i="1"/>
  <c r="AZ1072" i="1"/>
  <c r="AY1072" i="1"/>
  <c r="AZ1071" i="1"/>
  <c r="AY1071" i="1"/>
  <c r="AZ1070" i="1"/>
  <c r="AY1070" i="1"/>
  <c r="AZ1069" i="1"/>
  <c r="AY1069" i="1"/>
  <c r="AZ1068" i="1"/>
  <c r="AY1068" i="1"/>
  <c r="AZ1067" i="1"/>
  <c r="AY1067" i="1"/>
  <c r="AZ1066" i="1"/>
  <c r="AY1066" i="1"/>
  <c r="AZ1065" i="1"/>
  <c r="AY1065" i="1"/>
  <c r="AZ1064" i="1"/>
  <c r="AY1064" i="1"/>
  <c r="AZ1063" i="1"/>
  <c r="AY1063" i="1"/>
  <c r="AZ1062" i="1"/>
  <c r="AY1062" i="1"/>
  <c r="AZ1061" i="1"/>
  <c r="AY1061" i="1"/>
  <c r="AZ1060" i="1"/>
  <c r="AY1060" i="1"/>
  <c r="AZ1059" i="1"/>
  <c r="AY1059" i="1"/>
  <c r="AZ1058" i="1"/>
  <c r="AY1058" i="1"/>
  <c r="AZ1057" i="1"/>
  <c r="AY1057" i="1"/>
  <c r="AZ1056" i="1"/>
  <c r="AY1056" i="1"/>
  <c r="AZ1055" i="1"/>
  <c r="AY1055" i="1"/>
  <c r="AZ1054" i="1"/>
  <c r="AY1054" i="1"/>
  <c r="AZ1053" i="1"/>
  <c r="AY1053" i="1"/>
  <c r="AZ1052" i="1"/>
  <c r="AY1052" i="1"/>
  <c r="AZ1051" i="1"/>
  <c r="AY1051" i="1"/>
  <c r="AZ1050" i="1"/>
  <c r="AY1050" i="1"/>
  <c r="AZ1049" i="1"/>
  <c r="AY1049" i="1"/>
  <c r="AZ1047" i="1"/>
  <c r="AY1047" i="1"/>
  <c r="AZ1046" i="1"/>
  <c r="AY1046" i="1"/>
  <c r="AZ1045" i="1"/>
  <c r="AY1045" i="1"/>
  <c r="AZ1044" i="1"/>
  <c r="AY1044" i="1"/>
  <c r="AZ1043" i="1"/>
  <c r="AY1043" i="1"/>
  <c r="AZ1042" i="1"/>
  <c r="AY1042" i="1"/>
  <c r="AZ1041" i="1"/>
  <c r="AY1041" i="1"/>
  <c r="AZ1040" i="1"/>
  <c r="AY1040" i="1"/>
  <c r="AZ1039" i="1"/>
  <c r="AY1039" i="1"/>
  <c r="AZ1038" i="1"/>
  <c r="AY1038" i="1"/>
  <c r="AZ1037" i="1"/>
  <c r="AY1037" i="1"/>
  <c r="AZ1036" i="1"/>
  <c r="AY1036" i="1"/>
  <c r="AZ1035" i="1"/>
  <c r="AY1035" i="1"/>
  <c r="AZ1034" i="1"/>
  <c r="AY1034" i="1"/>
  <c r="AZ1033" i="1"/>
  <c r="AY1033" i="1"/>
  <c r="AZ1032" i="1"/>
  <c r="AY1032" i="1"/>
  <c r="AZ1031" i="1"/>
  <c r="AY1031" i="1"/>
  <c r="AZ1030" i="1"/>
  <c r="AY1030" i="1"/>
  <c r="AZ1029" i="1"/>
  <c r="AY1029" i="1"/>
  <c r="AZ1028" i="1"/>
  <c r="AY1028" i="1"/>
  <c r="AZ1027" i="1"/>
  <c r="AY1027" i="1"/>
  <c r="AZ1026" i="1"/>
  <c r="AY1026" i="1"/>
  <c r="AZ1025" i="1"/>
  <c r="AY1025" i="1"/>
  <c r="AZ1024" i="1"/>
  <c r="AY1024" i="1"/>
  <c r="AZ1023" i="1"/>
  <c r="AY1023" i="1"/>
  <c r="AZ1022" i="1"/>
  <c r="AY1022" i="1"/>
  <c r="AZ1021" i="1"/>
  <c r="AY1021" i="1"/>
  <c r="AZ1020" i="1"/>
  <c r="AY1020" i="1"/>
  <c r="AZ1019" i="1"/>
  <c r="AZ1018" i="1" s="1"/>
  <c r="AY1019" i="1"/>
  <c r="AZ1017" i="1"/>
  <c r="AY1017" i="1"/>
  <c r="AZ1016" i="1"/>
  <c r="AY1016" i="1"/>
  <c r="AZ1015" i="1"/>
  <c r="AY1015" i="1"/>
  <c r="AZ1014" i="1"/>
  <c r="AY1014" i="1"/>
  <c r="AZ1013" i="1"/>
  <c r="AY1013" i="1"/>
  <c r="AZ1011" i="1"/>
  <c r="AY1011" i="1"/>
  <c r="AZ1010" i="1"/>
  <c r="AY1010" i="1"/>
  <c r="AZ1009" i="1"/>
  <c r="AY1009" i="1"/>
  <c r="AZ1008" i="1"/>
  <c r="AY1008" i="1"/>
  <c r="AZ1007" i="1"/>
  <c r="AZ1006" i="1" s="1"/>
  <c r="AY1007" i="1"/>
  <c r="AZ1005" i="1"/>
  <c r="AY1005" i="1"/>
  <c r="AZ1004" i="1"/>
  <c r="AY1004" i="1"/>
  <c r="AZ1003" i="1"/>
  <c r="AY1003" i="1"/>
  <c r="AZ1002" i="1"/>
  <c r="AY1002" i="1"/>
  <c r="AZ1001" i="1"/>
  <c r="AY1001" i="1"/>
  <c r="AZ993" i="1"/>
  <c r="AY993" i="1"/>
  <c r="AZ992" i="1"/>
  <c r="AY992" i="1"/>
  <c r="AZ991" i="1"/>
  <c r="AY991" i="1"/>
  <c r="AZ990" i="1"/>
  <c r="AY990" i="1"/>
  <c r="AZ989" i="1"/>
  <c r="AZ988" i="1" s="1"/>
  <c r="AY989" i="1"/>
  <c r="AZ987" i="1"/>
  <c r="AY987" i="1"/>
  <c r="AZ986" i="1"/>
  <c r="AY986" i="1"/>
  <c r="AZ985" i="1"/>
  <c r="AY985" i="1"/>
  <c r="AZ984" i="1"/>
  <c r="AY984" i="1"/>
  <c r="AZ983" i="1"/>
  <c r="AY983" i="1"/>
  <c r="AZ981" i="1"/>
  <c r="AY981" i="1"/>
  <c r="AZ980" i="1"/>
  <c r="AY980" i="1"/>
  <c r="AZ979" i="1"/>
  <c r="AY979" i="1"/>
  <c r="AZ978" i="1"/>
  <c r="AY978" i="1"/>
  <c r="AZ977" i="1"/>
  <c r="AZ976" i="1" s="1"/>
  <c r="AY977" i="1"/>
  <c r="AY976" i="1" s="1"/>
  <c r="AZ975" i="1"/>
  <c r="AY975" i="1"/>
  <c r="AZ974" i="1"/>
  <c r="AY974" i="1"/>
  <c r="AZ973" i="1"/>
  <c r="AY973" i="1"/>
  <c r="AZ972" i="1"/>
  <c r="AY972" i="1"/>
  <c r="AZ971" i="1"/>
  <c r="AY971" i="1"/>
  <c r="AZ969" i="1"/>
  <c r="AY969" i="1"/>
  <c r="AZ968" i="1"/>
  <c r="AY968" i="1"/>
  <c r="AZ967" i="1"/>
  <c r="AY967" i="1"/>
  <c r="AZ966" i="1"/>
  <c r="AY966" i="1"/>
  <c r="AZ965" i="1"/>
  <c r="AZ964" i="1" s="1"/>
  <c r="AY965" i="1"/>
  <c r="AZ963" i="1"/>
  <c r="AY963" i="1"/>
  <c r="AZ962" i="1"/>
  <c r="AY962" i="1"/>
  <c r="AZ961" i="1"/>
  <c r="AY961" i="1"/>
  <c r="AZ960" i="1"/>
  <c r="AY960" i="1"/>
  <c r="AZ959" i="1"/>
  <c r="AY959" i="1"/>
  <c r="AZ957" i="1"/>
  <c r="AY957" i="1"/>
  <c r="AZ956" i="1"/>
  <c r="AY956" i="1"/>
  <c r="AZ955" i="1"/>
  <c r="AY955" i="1"/>
  <c r="AZ954" i="1"/>
  <c r="AY954" i="1"/>
  <c r="AZ953" i="1"/>
  <c r="AY953" i="1"/>
  <c r="AZ951" i="1"/>
  <c r="AY951" i="1"/>
  <c r="AZ950" i="1"/>
  <c r="AY950" i="1"/>
  <c r="AZ949" i="1"/>
  <c r="AY949" i="1"/>
  <c r="AZ948" i="1"/>
  <c r="AY948" i="1"/>
  <c r="AZ947" i="1"/>
  <c r="AY947" i="1"/>
  <c r="AZ945" i="1"/>
  <c r="AY945" i="1"/>
  <c r="AZ944" i="1"/>
  <c r="AY944" i="1"/>
  <c r="AZ943" i="1"/>
  <c r="AY943" i="1"/>
  <c r="AZ942" i="1"/>
  <c r="AY942" i="1"/>
  <c r="AZ941" i="1"/>
  <c r="AY941" i="1"/>
  <c r="AZ939" i="1"/>
  <c r="AY939" i="1"/>
  <c r="AZ938" i="1"/>
  <c r="AY938" i="1"/>
  <c r="AZ937" i="1"/>
  <c r="AY937" i="1"/>
  <c r="AZ936" i="1"/>
  <c r="AY936" i="1"/>
  <c r="AZ935" i="1"/>
  <c r="AZ933" i="1"/>
  <c r="AY933" i="1"/>
  <c r="AZ932" i="1"/>
  <c r="AY932" i="1"/>
  <c r="AZ931" i="1"/>
  <c r="AY931" i="1"/>
  <c r="AZ930" i="1"/>
  <c r="AY930" i="1"/>
  <c r="AZ929" i="1"/>
  <c r="AY929" i="1"/>
  <c r="AY928" i="1" s="1"/>
  <c r="AZ927" i="1"/>
  <c r="AY927" i="1"/>
  <c r="AZ926" i="1"/>
  <c r="AY926" i="1"/>
  <c r="AZ925" i="1"/>
  <c r="AY925" i="1"/>
  <c r="AZ924" i="1"/>
  <c r="AY924" i="1"/>
  <c r="AZ923" i="1"/>
  <c r="AY923" i="1"/>
  <c r="AZ921" i="1"/>
  <c r="AY921" i="1"/>
  <c r="AZ920" i="1"/>
  <c r="AY920" i="1"/>
  <c r="AZ919" i="1"/>
  <c r="AY919" i="1"/>
  <c r="AZ918" i="1"/>
  <c r="AY918" i="1"/>
  <c r="AZ917" i="1"/>
  <c r="AY917" i="1"/>
  <c r="AZ915" i="1"/>
  <c r="AY915" i="1"/>
  <c r="AZ914" i="1"/>
  <c r="AY914" i="1"/>
  <c r="AZ913" i="1"/>
  <c r="AY913" i="1"/>
  <c r="AZ912" i="1"/>
  <c r="AY912" i="1"/>
  <c r="AZ911" i="1"/>
  <c r="AY911" i="1"/>
  <c r="AZ909" i="1"/>
  <c r="AY909" i="1"/>
  <c r="AZ908" i="1"/>
  <c r="AY908" i="1"/>
  <c r="AZ907" i="1"/>
  <c r="AY907" i="1"/>
  <c r="AZ906" i="1"/>
  <c r="AY906" i="1"/>
  <c r="AZ905" i="1"/>
  <c r="AY905" i="1"/>
  <c r="AZ903" i="1"/>
  <c r="AY903" i="1"/>
  <c r="AZ902" i="1"/>
  <c r="AY902" i="1"/>
  <c r="AZ901" i="1"/>
  <c r="AY901" i="1"/>
  <c r="AZ900" i="1"/>
  <c r="AY900" i="1"/>
  <c r="AZ899" i="1"/>
  <c r="AY899" i="1"/>
  <c r="AZ897" i="1"/>
  <c r="AY897" i="1"/>
  <c r="AZ896" i="1"/>
  <c r="AY896" i="1"/>
  <c r="AZ895" i="1"/>
  <c r="AY895" i="1"/>
  <c r="AZ894" i="1"/>
  <c r="AY894" i="1"/>
  <c r="AZ893" i="1"/>
  <c r="AY893" i="1"/>
  <c r="AZ891" i="1"/>
  <c r="AY891" i="1"/>
  <c r="AZ890" i="1"/>
  <c r="AY890" i="1"/>
  <c r="AZ889" i="1"/>
  <c r="AY889" i="1"/>
  <c r="AZ888" i="1"/>
  <c r="AY888" i="1"/>
  <c r="AZ887" i="1"/>
  <c r="AZ886" i="1" s="1"/>
  <c r="AY887" i="1"/>
  <c r="AZ885" i="1"/>
  <c r="AY885" i="1"/>
  <c r="AZ884" i="1"/>
  <c r="AY884" i="1"/>
  <c r="AZ883" i="1"/>
  <c r="AY883" i="1"/>
  <c r="AZ882" i="1"/>
  <c r="AY882" i="1"/>
  <c r="AZ881" i="1"/>
  <c r="AY881" i="1"/>
  <c r="AY880" i="1" s="1"/>
  <c r="AZ879" i="1"/>
  <c r="AY879" i="1"/>
  <c r="AZ878" i="1"/>
  <c r="AY878" i="1"/>
  <c r="AZ877" i="1"/>
  <c r="AY877" i="1"/>
  <c r="AZ876" i="1"/>
  <c r="AY876" i="1"/>
  <c r="AZ875" i="1"/>
  <c r="AY875" i="1"/>
  <c r="AZ873" i="1"/>
  <c r="AY873" i="1"/>
  <c r="AZ872" i="1"/>
  <c r="AY872" i="1"/>
  <c r="AZ871" i="1"/>
  <c r="AY871" i="1"/>
  <c r="AZ870" i="1"/>
  <c r="AY870" i="1"/>
  <c r="AZ869" i="1"/>
  <c r="AY869" i="1"/>
  <c r="AY868" i="1" s="1"/>
  <c r="AZ867" i="1"/>
  <c r="AY867" i="1"/>
  <c r="AZ866" i="1"/>
  <c r="AY866" i="1"/>
  <c r="AZ865" i="1"/>
  <c r="AY865" i="1"/>
  <c r="AZ864" i="1"/>
  <c r="AY864" i="1"/>
  <c r="AZ863" i="1"/>
  <c r="AY863" i="1"/>
  <c r="AZ861" i="1"/>
  <c r="AY861" i="1"/>
  <c r="AZ860" i="1"/>
  <c r="AY860" i="1"/>
  <c r="AZ859" i="1"/>
  <c r="AY859" i="1"/>
  <c r="AZ858" i="1"/>
  <c r="AY858" i="1"/>
  <c r="AZ857" i="1"/>
  <c r="AY857" i="1"/>
  <c r="AZ855" i="1"/>
  <c r="AY855" i="1"/>
  <c r="AZ854" i="1"/>
  <c r="AY854" i="1"/>
  <c r="AZ853" i="1"/>
  <c r="AY853" i="1"/>
  <c r="AZ852" i="1"/>
  <c r="AY852" i="1"/>
  <c r="AZ851" i="1"/>
  <c r="AY851" i="1"/>
  <c r="AZ849" i="1"/>
  <c r="AY849" i="1"/>
  <c r="AZ848" i="1"/>
  <c r="AY848" i="1"/>
  <c r="AZ847" i="1"/>
  <c r="AY847" i="1"/>
  <c r="AZ846" i="1"/>
  <c r="AY846" i="1"/>
  <c r="AZ845" i="1"/>
  <c r="AY845" i="1"/>
  <c r="AZ843" i="1"/>
  <c r="AY843" i="1"/>
  <c r="AZ842" i="1"/>
  <c r="AY842" i="1"/>
  <c r="AZ841" i="1"/>
  <c r="AY841" i="1"/>
  <c r="AZ840" i="1"/>
  <c r="AY840" i="1"/>
  <c r="AZ839" i="1"/>
  <c r="AY839" i="1"/>
  <c r="AZ837" i="1"/>
  <c r="AY837" i="1"/>
  <c r="AZ836" i="1"/>
  <c r="AY836" i="1"/>
  <c r="AZ835" i="1"/>
  <c r="AY835" i="1"/>
  <c r="AZ834" i="1"/>
  <c r="AY834" i="1"/>
  <c r="AZ833" i="1"/>
  <c r="AY833" i="1"/>
  <c r="AZ831" i="1"/>
  <c r="AY831" i="1"/>
  <c r="AZ830" i="1"/>
  <c r="AY830" i="1"/>
  <c r="AZ829" i="1"/>
  <c r="AY829" i="1"/>
  <c r="AZ828" i="1"/>
  <c r="AY828" i="1"/>
  <c r="AZ827" i="1"/>
  <c r="AY827" i="1"/>
  <c r="AZ825" i="1"/>
  <c r="AY825" i="1"/>
  <c r="AZ824" i="1"/>
  <c r="AY824" i="1"/>
  <c r="AZ823" i="1"/>
  <c r="AY823" i="1"/>
  <c r="AZ822" i="1"/>
  <c r="AY822" i="1"/>
  <c r="AZ821" i="1"/>
  <c r="AY821" i="1"/>
  <c r="AZ819" i="1"/>
  <c r="AY819" i="1"/>
  <c r="AZ818" i="1"/>
  <c r="AY818" i="1"/>
  <c r="AZ817" i="1"/>
  <c r="AY817" i="1"/>
  <c r="AZ816" i="1"/>
  <c r="AY816" i="1"/>
  <c r="AZ815" i="1"/>
  <c r="AY815" i="1"/>
  <c r="AZ813" i="1"/>
  <c r="AY813" i="1"/>
  <c r="AZ812" i="1"/>
  <c r="AY812" i="1"/>
  <c r="AZ811" i="1"/>
  <c r="AY811" i="1"/>
  <c r="AZ810" i="1"/>
  <c r="AY810" i="1"/>
  <c r="AZ809" i="1"/>
  <c r="AY809" i="1"/>
  <c r="AZ807" i="1"/>
  <c r="AY807" i="1"/>
  <c r="AZ806" i="1"/>
  <c r="AY806" i="1"/>
  <c r="AZ805" i="1"/>
  <c r="AY805" i="1"/>
  <c r="AZ804" i="1"/>
  <c r="AY804" i="1"/>
  <c r="AZ803" i="1"/>
  <c r="AY803" i="1"/>
  <c r="AZ801" i="1"/>
  <c r="AY801" i="1"/>
  <c r="AZ800" i="1"/>
  <c r="AY800" i="1"/>
  <c r="AZ799" i="1"/>
  <c r="AY799" i="1"/>
  <c r="AZ798" i="1"/>
  <c r="AY798" i="1"/>
  <c r="AZ797" i="1"/>
  <c r="AY797" i="1"/>
  <c r="AY796" i="1" s="1"/>
  <c r="AZ795" i="1"/>
  <c r="AY795" i="1"/>
  <c r="AZ794" i="1"/>
  <c r="AY794" i="1"/>
  <c r="AZ793" i="1"/>
  <c r="AY793" i="1"/>
  <c r="AZ792" i="1"/>
  <c r="AY792" i="1"/>
  <c r="AZ791" i="1"/>
  <c r="AY791" i="1"/>
  <c r="AZ789" i="1"/>
  <c r="AY789" i="1"/>
  <c r="AZ788" i="1"/>
  <c r="AY788" i="1"/>
  <c r="AZ787" i="1"/>
  <c r="AY787" i="1"/>
  <c r="AZ786" i="1"/>
  <c r="AY786" i="1"/>
  <c r="AZ785" i="1"/>
  <c r="AY785" i="1"/>
  <c r="AY784" i="1" s="1"/>
  <c r="AZ783" i="1"/>
  <c r="AY783" i="1"/>
  <c r="AZ782" i="1"/>
  <c r="AY782" i="1"/>
  <c r="AZ781" i="1"/>
  <c r="AY781" i="1"/>
  <c r="AZ780" i="1"/>
  <c r="AY780" i="1"/>
  <c r="AZ779" i="1"/>
  <c r="AZ778" i="1" s="1"/>
  <c r="AY779" i="1"/>
  <c r="AZ777" i="1"/>
  <c r="AY777" i="1"/>
  <c r="AZ776" i="1"/>
  <c r="AY776" i="1"/>
  <c r="AZ775" i="1"/>
  <c r="AY775" i="1"/>
  <c r="AZ774" i="1"/>
  <c r="AY774" i="1"/>
  <c r="AZ773" i="1"/>
  <c r="AY773" i="1"/>
  <c r="AZ771" i="1"/>
  <c r="AY771" i="1"/>
  <c r="AZ770" i="1"/>
  <c r="AY770" i="1"/>
  <c r="AZ769" i="1"/>
  <c r="AY769" i="1"/>
  <c r="AZ768" i="1"/>
  <c r="AY768" i="1"/>
  <c r="AZ767" i="1"/>
  <c r="AY767" i="1"/>
  <c r="AZ765" i="1"/>
  <c r="AY765" i="1"/>
  <c r="AZ764" i="1"/>
  <c r="AY764" i="1"/>
  <c r="AZ763" i="1"/>
  <c r="AY763" i="1"/>
  <c r="AZ762" i="1"/>
  <c r="AY762" i="1"/>
  <c r="AZ761" i="1"/>
  <c r="AY761" i="1"/>
  <c r="AZ759" i="1"/>
  <c r="AY759" i="1"/>
  <c r="AZ758" i="1"/>
  <c r="AY758" i="1"/>
  <c r="AZ757" i="1"/>
  <c r="AY757" i="1"/>
  <c r="AZ756" i="1"/>
  <c r="AY756" i="1"/>
  <c r="AZ755" i="1"/>
  <c r="AY755" i="1"/>
  <c r="AZ753" i="1"/>
  <c r="AY753" i="1"/>
  <c r="AZ752" i="1"/>
  <c r="AY752" i="1"/>
  <c r="AZ751" i="1"/>
  <c r="AY751" i="1"/>
  <c r="AZ750" i="1"/>
  <c r="AY750" i="1"/>
  <c r="AZ749" i="1"/>
  <c r="AY749" i="1"/>
  <c r="AZ747" i="1"/>
  <c r="AY747" i="1"/>
  <c r="AZ746" i="1"/>
  <c r="AY746" i="1"/>
  <c r="AZ745" i="1"/>
  <c r="AY745" i="1"/>
  <c r="AZ744" i="1"/>
  <c r="AY744" i="1"/>
  <c r="AZ743" i="1"/>
  <c r="AY743" i="1"/>
  <c r="AZ741" i="1"/>
  <c r="AY741" i="1"/>
  <c r="AZ740" i="1"/>
  <c r="AY740" i="1"/>
  <c r="AZ739" i="1"/>
  <c r="AY739" i="1"/>
  <c r="AZ738" i="1"/>
  <c r="AY738" i="1"/>
  <c r="AZ737" i="1"/>
  <c r="AY737" i="1"/>
  <c r="AY736" i="1" s="1"/>
  <c r="AZ735" i="1"/>
  <c r="AY735" i="1"/>
  <c r="AZ734" i="1"/>
  <c r="AY734" i="1"/>
  <c r="AZ733" i="1"/>
  <c r="AY733" i="1"/>
  <c r="AZ732" i="1"/>
  <c r="AY732" i="1"/>
  <c r="AZ731" i="1"/>
  <c r="AY731" i="1"/>
  <c r="AZ729" i="1"/>
  <c r="AY729" i="1"/>
  <c r="AZ728" i="1"/>
  <c r="AY728" i="1"/>
  <c r="AZ727" i="1"/>
  <c r="AY727" i="1"/>
  <c r="AZ726" i="1"/>
  <c r="AY726" i="1"/>
  <c r="AZ725" i="1"/>
  <c r="AY725" i="1"/>
  <c r="AY724" i="1" s="1"/>
  <c r="AZ723" i="1"/>
  <c r="AY723" i="1"/>
  <c r="AZ722" i="1"/>
  <c r="AY722" i="1"/>
  <c r="AZ721" i="1"/>
  <c r="AY721" i="1"/>
  <c r="AZ720" i="1"/>
  <c r="AY720" i="1"/>
  <c r="AZ719" i="1"/>
  <c r="AY719" i="1"/>
  <c r="AZ717" i="1"/>
  <c r="AY717" i="1"/>
  <c r="AZ716" i="1"/>
  <c r="AY716" i="1"/>
  <c r="AZ715" i="1"/>
  <c r="AY715" i="1"/>
  <c r="AZ714" i="1"/>
  <c r="AY714" i="1"/>
  <c r="AZ713" i="1"/>
  <c r="AY713" i="1"/>
  <c r="AY712" i="1" s="1"/>
  <c r="AZ711" i="1"/>
  <c r="AY711" i="1"/>
  <c r="AZ710" i="1"/>
  <c r="AY710" i="1"/>
  <c r="AZ709" i="1"/>
  <c r="AY709" i="1"/>
  <c r="AZ708" i="1"/>
  <c r="AY708" i="1"/>
  <c r="AZ707" i="1"/>
  <c r="AY707" i="1"/>
  <c r="AZ705" i="1"/>
  <c r="AY705" i="1"/>
  <c r="AZ704" i="1"/>
  <c r="AY704" i="1"/>
  <c r="AZ703" i="1"/>
  <c r="AY703" i="1"/>
  <c r="AZ702" i="1"/>
  <c r="AY702" i="1"/>
  <c r="AZ701" i="1"/>
  <c r="AY701" i="1"/>
  <c r="AZ699" i="1"/>
  <c r="AY699" i="1"/>
  <c r="AZ698" i="1"/>
  <c r="AY698" i="1"/>
  <c r="AZ697" i="1"/>
  <c r="AY697" i="1"/>
  <c r="AZ696" i="1"/>
  <c r="AY696" i="1"/>
  <c r="AZ695" i="1"/>
  <c r="AZ694" i="1" s="1"/>
  <c r="AY695" i="1"/>
  <c r="AZ693" i="1"/>
  <c r="AY693" i="1"/>
  <c r="AZ692" i="1"/>
  <c r="AY692" i="1"/>
  <c r="AZ691" i="1"/>
  <c r="AY691" i="1"/>
  <c r="AZ690" i="1"/>
  <c r="AY690" i="1"/>
  <c r="AZ689" i="1"/>
  <c r="AY689" i="1"/>
  <c r="AZ687" i="1"/>
  <c r="AY687" i="1"/>
  <c r="AZ686" i="1"/>
  <c r="AY686" i="1"/>
  <c r="AZ685" i="1"/>
  <c r="AY685" i="1"/>
  <c r="AZ684" i="1"/>
  <c r="AY684" i="1"/>
  <c r="AZ683" i="1"/>
  <c r="AY683" i="1"/>
  <c r="AZ681" i="1"/>
  <c r="AY681" i="1"/>
  <c r="AZ680" i="1"/>
  <c r="AY680" i="1"/>
  <c r="AZ679" i="1"/>
  <c r="AY679" i="1"/>
  <c r="AZ678" i="1"/>
  <c r="AY678" i="1"/>
  <c r="AZ677" i="1"/>
  <c r="AY677" i="1"/>
  <c r="AZ675" i="1"/>
  <c r="AY675" i="1"/>
  <c r="AZ674" i="1"/>
  <c r="AY674" i="1"/>
  <c r="AZ673" i="1"/>
  <c r="AY673" i="1"/>
  <c r="AZ672" i="1"/>
  <c r="AY672" i="1"/>
  <c r="AZ671" i="1"/>
  <c r="AY671" i="1"/>
  <c r="AZ669" i="1"/>
  <c r="AY669" i="1"/>
  <c r="AZ668" i="1"/>
  <c r="AY668" i="1"/>
  <c r="AZ667" i="1"/>
  <c r="AY667" i="1"/>
  <c r="AZ666" i="1"/>
  <c r="AY666" i="1"/>
  <c r="AZ665" i="1"/>
  <c r="AY665" i="1"/>
  <c r="AZ663" i="1"/>
  <c r="AY663" i="1"/>
  <c r="AZ662" i="1"/>
  <c r="AY662" i="1"/>
  <c r="AZ661" i="1"/>
  <c r="AY661" i="1"/>
  <c r="AZ660" i="1"/>
  <c r="AY660" i="1"/>
  <c r="AZ659" i="1"/>
  <c r="AY659" i="1"/>
  <c r="AZ657" i="1"/>
  <c r="AY657" i="1"/>
  <c r="AZ656" i="1"/>
  <c r="AY656" i="1"/>
  <c r="AZ655" i="1"/>
  <c r="AY655" i="1"/>
  <c r="AZ654" i="1"/>
  <c r="AY654" i="1"/>
  <c r="AZ653" i="1"/>
  <c r="AY653" i="1"/>
  <c r="AY652" i="1" s="1"/>
  <c r="AZ651" i="1"/>
  <c r="AY651" i="1"/>
  <c r="AZ650" i="1"/>
  <c r="AY650" i="1"/>
  <c r="AZ649" i="1"/>
  <c r="AY649" i="1"/>
  <c r="AZ648" i="1"/>
  <c r="AY648" i="1"/>
  <c r="AZ647" i="1"/>
  <c r="AY647" i="1"/>
  <c r="AZ645" i="1"/>
  <c r="AY645" i="1"/>
  <c r="AZ644" i="1"/>
  <c r="AY644" i="1"/>
  <c r="AZ643" i="1"/>
  <c r="AY643" i="1"/>
  <c r="AZ642" i="1"/>
  <c r="AY642" i="1"/>
  <c r="AZ641" i="1"/>
  <c r="AY641" i="1"/>
  <c r="AZ639" i="1"/>
  <c r="AY639" i="1"/>
  <c r="AZ638" i="1"/>
  <c r="AY638" i="1"/>
  <c r="AZ637" i="1"/>
  <c r="AY637" i="1"/>
  <c r="AZ636" i="1"/>
  <c r="AY636" i="1"/>
  <c r="AZ635" i="1"/>
  <c r="AY635" i="1"/>
  <c r="AZ633" i="1"/>
  <c r="AY633" i="1"/>
  <c r="AZ632" i="1"/>
  <c r="AY632" i="1"/>
  <c r="AZ631" i="1"/>
  <c r="AY631" i="1"/>
  <c r="AZ630" i="1"/>
  <c r="AY630" i="1"/>
  <c r="AZ629" i="1"/>
  <c r="AY629" i="1"/>
  <c r="AZ627" i="1"/>
  <c r="AY627" i="1"/>
  <c r="AZ626" i="1"/>
  <c r="AY626" i="1"/>
  <c r="AZ625" i="1"/>
  <c r="AY625" i="1"/>
  <c r="AZ624" i="1"/>
  <c r="AY624" i="1"/>
  <c r="AZ623" i="1"/>
  <c r="AY623" i="1"/>
  <c r="AZ621" i="1"/>
  <c r="AY621" i="1"/>
  <c r="AZ620" i="1"/>
  <c r="AY620" i="1"/>
  <c r="AZ619" i="1"/>
  <c r="AY619" i="1"/>
  <c r="AZ618" i="1"/>
  <c r="AY618" i="1"/>
  <c r="AZ617" i="1"/>
  <c r="AY617" i="1"/>
  <c r="AY616" i="1" s="1"/>
  <c r="AZ615" i="1"/>
  <c r="AY615" i="1"/>
  <c r="AZ614" i="1"/>
  <c r="AY614" i="1"/>
  <c r="AZ613" i="1"/>
  <c r="AY613" i="1"/>
  <c r="AZ612" i="1"/>
  <c r="AY612" i="1"/>
  <c r="AZ611" i="1"/>
  <c r="AY611" i="1"/>
  <c r="AZ609" i="1"/>
  <c r="AY609" i="1"/>
  <c r="AZ608" i="1"/>
  <c r="AY608" i="1"/>
  <c r="AZ607" i="1"/>
  <c r="AY607" i="1"/>
  <c r="AZ606" i="1"/>
  <c r="AY606" i="1"/>
  <c r="AZ605" i="1"/>
  <c r="AY605" i="1"/>
  <c r="AY604" i="1" s="1"/>
  <c r="AZ603" i="1"/>
  <c r="AY603" i="1"/>
  <c r="AZ602" i="1"/>
  <c r="AY602" i="1"/>
  <c r="AZ601" i="1"/>
  <c r="AY601" i="1"/>
  <c r="AZ600" i="1"/>
  <c r="AY600" i="1"/>
  <c r="AZ599" i="1"/>
  <c r="AY599" i="1"/>
  <c r="AZ597" i="1"/>
  <c r="AY597" i="1"/>
  <c r="AZ596" i="1"/>
  <c r="AY596" i="1"/>
  <c r="AZ595" i="1"/>
  <c r="AY595" i="1"/>
  <c r="AZ594" i="1"/>
  <c r="AY594" i="1"/>
  <c r="AZ593" i="1"/>
  <c r="AY593" i="1"/>
  <c r="AY592" i="1" s="1"/>
  <c r="AZ591" i="1"/>
  <c r="AY591" i="1"/>
  <c r="AZ590" i="1"/>
  <c r="AY590" i="1"/>
  <c r="AZ589" i="1"/>
  <c r="AY589" i="1"/>
  <c r="AZ588" i="1"/>
  <c r="AY588" i="1"/>
  <c r="AZ587" i="1"/>
  <c r="AY587" i="1"/>
  <c r="AZ585" i="1"/>
  <c r="AY585" i="1"/>
  <c r="AZ584" i="1"/>
  <c r="AY584" i="1"/>
  <c r="AZ583" i="1"/>
  <c r="AY583" i="1"/>
  <c r="AZ582" i="1"/>
  <c r="AY582" i="1"/>
  <c r="AZ581" i="1"/>
  <c r="AY581" i="1"/>
  <c r="AY580" i="1" s="1"/>
  <c r="AZ579" i="1"/>
  <c r="AY579" i="1"/>
  <c r="AZ578" i="1"/>
  <c r="AY578" i="1"/>
  <c r="AZ577" i="1"/>
  <c r="AY577" i="1"/>
  <c r="AZ576" i="1"/>
  <c r="AY576" i="1"/>
  <c r="AZ575" i="1"/>
  <c r="AY575" i="1"/>
  <c r="AZ573" i="1"/>
  <c r="AY573" i="1"/>
  <c r="AZ572" i="1"/>
  <c r="AY572" i="1"/>
  <c r="AZ571" i="1"/>
  <c r="AY571" i="1"/>
  <c r="AZ570" i="1"/>
  <c r="AY570" i="1"/>
  <c r="AZ569" i="1"/>
  <c r="AY569" i="1"/>
  <c r="AY568" i="1" s="1"/>
  <c r="AZ567" i="1"/>
  <c r="AY567" i="1"/>
  <c r="AZ566" i="1"/>
  <c r="AY566" i="1"/>
  <c r="AZ565" i="1"/>
  <c r="AY565" i="1"/>
  <c r="AZ564" i="1"/>
  <c r="AY564" i="1"/>
  <c r="AZ563" i="1"/>
  <c r="AY563" i="1"/>
  <c r="AZ561" i="1"/>
  <c r="AY561" i="1"/>
  <c r="AZ560" i="1"/>
  <c r="AY560" i="1"/>
  <c r="AZ559" i="1"/>
  <c r="AY559" i="1"/>
  <c r="AZ558" i="1"/>
  <c r="AY558" i="1"/>
  <c r="AZ557" i="1"/>
  <c r="AY557" i="1"/>
  <c r="AY556" i="1" s="1"/>
  <c r="AZ555" i="1"/>
  <c r="AY555" i="1"/>
  <c r="AZ554" i="1"/>
  <c r="AY554" i="1"/>
  <c r="AZ553" i="1"/>
  <c r="AY553" i="1"/>
  <c r="AZ552" i="1"/>
  <c r="AY552" i="1"/>
  <c r="AZ551" i="1"/>
  <c r="AY551" i="1"/>
  <c r="AZ549" i="1"/>
  <c r="AY549" i="1"/>
  <c r="AZ548" i="1"/>
  <c r="AY548" i="1"/>
  <c r="AZ547" i="1"/>
  <c r="AY547" i="1"/>
  <c r="AZ546" i="1"/>
  <c r="AY546" i="1"/>
  <c r="AZ545" i="1"/>
  <c r="AY545" i="1"/>
  <c r="AZ543" i="1"/>
  <c r="AY543" i="1"/>
  <c r="AZ542" i="1"/>
  <c r="AY542" i="1"/>
  <c r="AZ541" i="1"/>
  <c r="AY541" i="1"/>
  <c r="AZ540" i="1"/>
  <c r="AY540" i="1"/>
  <c r="AZ539" i="1"/>
  <c r="AY539" i="1"/>
  <c r="AZ537" i="1"/>
  <c r="AY537" i="1"/>
  <c r="AZ536" i="1"/>
  <c r="AY536" i="1"/>
  <c r="AZ535" i="1"/>
  <c r="AY535" i="1"/>
  <c r="AZ534" i="1"/>
  <c r="AY534" i="1"/>
  <c r="AZ533" i="1"/>
  <c r="AY533" i="1"/>
  <c r="AZ531" i="1"/>
  <c r="AY531" i="1"/>
  <c r="AZ530" i="1"/>
  <c r="AY530" i="1"/>
  <c r="AZ529" i="1"/>
  <c r="AY529" i="1"/>
  <c r="AZ528" i="1"/>
  <c r="AY528" i="1"/>
  <c r="AZ527" i="1"/>
  <c r="AY527" i="1"/>
  <c r="AZ525" i="1"/>
  <c r="AY525" i="1"/>
  <c r="AZ524" i="1"/>
  <c r="AY524" i="1"/>
  <c r="AZ523" i="1"/>
  <c r="AY523" i="1"/>
  <c r="AZ522" i="1"/>
  <c r="AY522" i="1"/>
  <c r="AZ521" i="1"/>
  <c r="AY521" i="1"/>
  <c r="AZ519" i="1"/>
  <c r="AY519" i="1"/>
  <c r="AZ518" i="1"/>
  <c r="AY518" i="1"/>
  <c r="AZ517" i="1"/>
  <c r="AY517" i="1"/>
  <c r="AZ516" i="1"/>
  <c r="AY516" i="1"/>
  <c r="AZ515" i="1"/>
  <c r="AY515" i="1"/>
  <c r="AZ513" i="1"/>
  <c r="AY513" i="1"/>
  <c r="AZ512" i="1"/>
  <c r="AY512" i="1"/>
  <c r="AZ511" i="1"/>
  <c r="AY511" i="1"/>
  <c r="AZ510" i="1"/>
  <c r="AY510" i="1"/>
  <c r="AZ509" i="1"/>
  <c r="AY509" i="1"/>
  <c r="AZ507" i="1"/>
  <c r="AY507" i="1"/>
  <c r="AZ506" i="1"/>
  <c r="AY506" i="1"/>
  <c r="AZ505" i="1"/>
  <c r="AY505" i="1"/>
  <c r="AZ504" i="1"/>
  <c r="AY504" i="1"/>
  <c r="AZ503" i="1"/>
  <c r="AY503" i="1"/>
  <c r="AZ501" i="1"/>
  <c r="AY501" i="1"/>
  <c r="AZ500" i="1"/>
  <c r="AY500" i="1"/>
  <c r="AZ499" i="1"/>
  <c r="AY499" i="1"/>
  <c r="AZ498" i="1"/>
  <c r="AY498" i="1"/>
  <c r="AZ497" i="1"/>
  <c r="AY497" i="1"/>
  <c r="AZ495" i="1"/>
  <c r="AY495" i="1"/>
  <c r="AZ494" i="1"/>
  <c r="AY494" i="1"/>
  <c r="AZ493" i="1"/>
  <c r="AY493" i="1"/>
  <c r="AZ492" i="1"/>
  <c r="AY492" i="1"/>
  <c r="AZ491" i="1"/>
  <c r="AY491" i="1"/>
  <c r="AZ489" i="1"/>
  <c r="AY489" i="1"/>
  <c r="AZ488" i="1"/>
  <c r="AY488" i="1"/>
  <c r="AZ487" i="1"/>
  <c r="AY487" i="1"/>
  <c r="AZ486" i="1"/>
  <c r="AY486" i="1"/>
  <c r="AZ485" i="1"/>
  <c r="AY485" i="1"/>
  <c r="AZ483" i="1"/>
  <c r="AY483" i="1"/>
  <c r="AZ482" i="1"/>
  <c r="AY482" i="1"/>
  <c r="AZ481" i="1"/>
  <c r="AY481" i="1"/>
  <c r="AZ480" i="1"/>
  <c r="AY480" i="1"/>
  <c r="AZ479" i="1"/>
  <c r="AY479" i="1"/>
  <c r="AZ477" i="1"/>
  <c r="AY477" i="1"/>
  <c r="AZ476" i="1"/>
  <c r="AY476" i="1"/>
  <c r="AZ475" i="1"/>
  <c r="AY475" i="1"/>
  <c r="AZ474" i="1"/>
  <c r="AY474" i="1"/>
  <c r="AZ473" i="1"/>
  <c r="AY473" i="1"/>
  <c r="AZ471" i="1"/>
  <c r="AY471" i="1"/>
  <c r="AZ470" i="1"/>
  <c r="AY470" i="1"/>
  <c r="AZ469" i="1"/>
  <c r="AY469" i="1"/>
  <c r="AZ468" i="1"/>
  <c r="AY468" i="1"/>
  <c r="AZ467" i="1"/>
  <c r="AY467" i="1"/>
  <c r="AZ465" i="1"/>
  <c r="AY465" i="1"/>
  <c r="AZ464" i="1"/>
  <c r="AY464" i="1"/>
  <c r="AZ463" i="1"/>
  <c r="AY463" i="1"/>
  <c r="AZ462" i="1"/>
  <c r="AY462" i="1"/>
  <c r="AZ461" i="1"/>
  <c r="AY461" i="1"/>
  <c r="AZ459" i="1"/>
  <c r="AY459" i="1"/>
  <c r="AZ458" i="1"/>
  <c r="AY458" i="1"/>
  <c r="AZ457" i="1"/>
  <c r="AY457" i="1"/>
  <c r="AZ456" i="1"/>
  <c r="AY456" i="1"/>
  <c r="AZ455" i="1"/>
  <c r="AY455" i="1"/>
  <c r="AZ453" i="1"/>
  <c r="AY453" i="1"/>
  <c r="AZ452" i="1"/>
  <c r="AY452" i="1"/>
  <c r="AZ451" i="1"/>
  <c r="AY451" i="1"/>
  <c r="AZ450" i="1"/>
  <c r="AY450" i="1"/>
  <c r="AZ449" i="1"/>
  <c r="AY449" i="1"/>
  <c r="AZ447" i="1"/>
  <c r="AY447" i="1"/>
  <c r="AZ446" i="1"/>
  <c r="AY446" i="1"/>
  <c r="AZ445" i="1"/>
  <c r="AY445" i="1"/>
  <c r="AZ444" i="1"/>
  <c r="AY444" i="1"/>
  <c r="AZ443" i="1"/>
  <c r="AY443" i="1"/>
  <c r="AZ441" i="1"/>
  <c r="AY441" i="1"/>
  <c r="AZ440" i="1"/>
  <c r="AY440" i="1"/>
  <c r="AZ439" i="1"/>
  <c r="AY439" i="1"/>
  <c r="AZ438" i="1"/>
  <c r="AY438" i="1"/>
  <c r="AZ437" i="1"/>
  <c r="AY437" i="1"/>
  <c r="AZ435" i="1"/>
  <c r="AY435" i="1"/>
  <c r="AZ434" i="1"/>
  <c r="AY434" i="1"/>
  <c r="AZ433" i="1"/>
  <c r="AY433" i="1"/>
  <c r="AZ432" i="1"/>
  <c r="AY432" i="1"/>
  <c r="AZ431" i="1"/>
  <c r="AY431" i="1"/>
  <c r="AZ429" i="1"/>
  <c r="AY429" i="1"/>
  <c r="AZ428" i="1"/>
  <c r="AY428" i="1"/>
  <c r="AZ427" i="1"/>
  <c r="AY427" i="1"/>
  <c r="AZ426" i="1"/>
  <c r="AY426" i="1"/>
  <c r="AZ425" i="1"/>
  <c r="AY425" i="1"/>
  <c r="AZ423" i="1"/>
  <c r="AY423" i="1"/>
  <c r="AZ422" i="1"/>
  <c r="AY422" i="1"/>
  <c r="AZ421" i="1"/>
  <c r="AY421" i="1"/>
  <c r="AZ420" i="1"/>
  <c r="AY420" i="1"/>
  <c r="AZ419" i="1"/>
  <c r="AY419" i="1"/>
  <c r="AZ417" i="1"/>
  <c r="AY417" i="1"/>
  <c r="AZ416" i="1"/>
  <c r="AY416" i="1"/>
  <c r="AZ415" i="1"/>
  <c r="AY415" i="1"/>
  <c r="AZ414" i="1"/>
  <c r="AY414" i="1"/>
  <c r="AZ413" i="1"/>
  <c r="AY413" i="1"/>
  <c r="AY412" i="1" s="1"/>
  <c r="AZ411" i="1"/>
  <c r="AY411" i="1"/>
  <c r="AZ410" i="1"/>
  <c r="AY410" i="1"/>
  <c r="AZ409" i="1"/>
  <c r="AY409" i="1"/>
  <c r="AZ408" i="1"/>
  <c r="AY408" i="1"/>
  <c r="AZ407" i="1"/>
  <c r="AY407" i="1"/>
  <c r="AZ405" i="1"/>
  <c r="AY405" i="1"/>
  <c r="AZ404" i="1"/>
  <c r="AY404" i="1"/>
  <c r="AZ403" i="1"/>
  <c r="AY403" i="1"/>
  <c r="AZ402" i="1"/>
  <c r="AY402" i="1"/>
  <c r="AZ401" i="1"/>
  <c r="AY401" i="1"/>
  <c r="AY400" i="1" s="1"/>
  <c r="AZ399" i="1"/>
  <c r="AY399" i="1"/>
  <c r="AZ398" i="1"/>
  <c r="AY398" i="1"/>
  <c r="AZ397" i="1"/>
  <c r="AY397" i="1"/>
  <c r="AZ396" i="1"/>
  <c r="AY396" i="1"/>
  <c r="AZ395" i="1"/>
  <c r="AY395" i="1"/>
  <c r="AZ393" i="1"/>
  <c r="AY393" i="1"/>
  <c r="AZ392" i="1"/>
  <c r="AY392" i="1"/>
  <c r="AZ391" i="1"/>
  <c r="AY391" i="1"/>
  <c r="AZ390" i="1"/>
  <c r="AY390" i="1"/>
  <c r="AZ389" i="1"/>
  <c r="AY389" i="1"/>
  <c r="AY388" i="1" s="1"/>
  <c r="AZ387" i="1"/>
  <c r="AY387" i="1"/>
  <c r="AZ386" i="1"/>
  <c r="AY386" i="1"/>
  <c r="AZ385" i="1"/>
  <c r="AY385" i="1"/>
  <c r="AZ384" i="1"/>
  <c r="AY384" i="1"/>
  <c r="AZ383" i="1"/>
  <c r="AY383" i="1"/>
  <c r="AZ381" i="1"/>
  <c r="AY381" i="1"/>
  <c r="AZ380" i="1"/>
  <c r="AY380" i="1"/>
  <c r="AZ379" i="1"/>
  <c r="AY379" i="1"/>
  <c r="AZ378" i="1"/>
  <c r="AY378" i="1"/>
  <c r="AZ377" i="1"/>
  <c r="AY377" i="1"/>
  <c r="AZ375" i="1"/>
  <c r="AY375" i="1"/>
  <c r="AZ374" i="1"/>
  <c r="AY374" i="1"/>
  <c r="AZ373" i="1"/>
  <c r="AY373" i="1"/>
  <c r="AZ372" i="1"/>
  <c r="AY372" i="1"/>
  <c r="AZ371" i="1"/>
  <c r="AY371" i="1"/>
  <c r="AZ369" i="1"/>
  <c r="AY369" i="1"/>
  <c r="AZ368" i="1"/>
  <c r="AY368" i="1"/>
  <c r="AZ367" i="1"/>
  <c r="AY367" i="1"/>
  <c r="AZ366" i="1"/>
  <c r="AY366" i="1"/>
  <c r="AZ365" i="1"/>
  <c r="AY365" i="1"/>
  <c r="AY364" i="1" s="1"/>
  <c r="AZ363" i="1"/>
  <c r="AY363" i="1"/>
  <c r="AZ362" i="1"/>
  <c r="AY362" i="1"/>
  <c r="AZ361" i="1"/>
  <c r="AY361" i="1"/>
  <c r="AZ360" i="1"/>
  <c r="AY360" i="1"/>
  <c r="AZ359" i="1"/>
  <c r="AY359" i="1"/>
  <c r="AZ357" i="1"/>
  <c r="AY357" i="1"/>
  <c r="AZ356" i="1"/>
  <c r="AY356" i="1"/>
  <c r="AZ355" i="1"/>
  <c r="AY355" i="1"/>
  <c r="AZ354" i="1"/>
  <c r="AY354" i="1"/>
  <c r="AZ353" i="1"/>
  <c r="AY353" i="1"/>
  <c r="AZ351" i="1"/>
  <c r="AY351" i="1"/>
  <c r="AZ350" i="1"/>
  <c r="AY350" i="1"/>
  <c r="AZ349" i="1"/>
  <c r="AY349" i="1"/>
  <c r="AZ348" i="1"/>
  <c r="AY348" i="1"/>
  <c r="AZ347" i="1"/>
  <c r="AY347" i="1"/>
  <c r="AZ345" i="1"/>
  <c r="AY345" i="1"/>
  <c r="AZ344" i="1"/>
  <c r="AY344" i="1"/>
  <c r="AZ343" i="1"/>
  <c r="AY343" i="1"/>
  <c r="AZ342" i="1"/>
  <c r="AY342" i="1"/>
  <c r="AZ341" i="1"/>
  <c r="AY341" i="1"/>
  <c r="AY340" i="1" s="1"/>
  <c r="AZ339" i="1"/>
  <c r="AY339" i="1"/>
  <c r="AZ338" i="1"/>
  <c r="AY338" i="1"/>
  <c r="AZ337" i="1"/>
  <c r="AY337" i="1"/>
  <c r="AZ336" i="1"/>
  <c r="AY336" i="1"/>
  <c r="AZ335" i="1"/>
  <c r="AY335" i="1"/>
  <c r="AZ333" i="1"/>
  <c r="AY333" i="1"/>
  <c r="AZ332" i="1"/>
  <c r="AY332" i="1"/>
  <c r="AZ331" i="1"/>
  <c r="AY331" i="1"/>
  <c r="AZ330" i="1"/>
  <c r="AY330" i="1"/>
  <c r="AZ329" i="1"/>
  <c r="AY329" i="1"/>
  <c r="AY328" i="1" s="1"/>
  <c r="AZ326" i="1"/>
  <c r="AY326" i="1"/>
  <c r="AZ325" i="1"/>
  <c r="AY325" i="1"/>
  <c r="AZ324" i="1"/>
  <c r="AY324" i="1"/>
  <c r="AZ323" i="1"/>
  <c r="AY323" i="1"/>
  <c r="AY322" i="1" s="1"/>
  <c r="AZ321" i="1"/>
  <c r="AY321" i="1"/>
  <c r="AZ320" i="1"/>
  <c r="AY320" i="1"/>
  <c r="AZ319" i="1"/>
  <c r="AY319" i="1"/>
  <c r="AZ318" i="1"/>
  <c r="AY318" i="1"/>
  <c r="AZ317" i="1"/>
  <c r="AY317" i="1"/>
  <c r="AZ315" i="1"/>
  <c r="AY315" i="1"/>
  <c r="AZ314" i="1"/>
  <c r="AY314" i="1"/>
  <c r="AZ313" i="1"/>
  <c r="AY313" i="1"/>
  <c r="AZ312" i="1"/>
  <c r="AY312" i="1"/>
  <c r="AZ311" i="1"/>
  <c r="AY311" i="1"/>
  <c r="AY310" i="1" s="1"/>
  <c r="AZ309" i="1"/>
  <c r="AY309" i="1"/>
  <c r="AZ308" i="1"/>
  <c r="AY308" i="1"/>
  <c r="AZ307" i="1"/>
  <c r="AY307" i="1"/>
  <c r="AZ306" i="1"/>
  <c r="AY306" i="1"/>
  <c r="AZ305" i="1"/>
  <c r="AY305" i="1"/>
  <c r="AZ303" i="1"/>
  <c r="AY303" i="1"/>
  <c r="AZ302" i="1"/>
  <c r="AY302" i="1"/>
  <c r="AZ301" i="1"/>
  <c r="AY301" i="1"/>
  <c r="AZ300" i="1"/>
  <c r="AY300" i="1"/>
  <c r="AZ299" i="1"/>
  <c r="AZ298" i="1" s="1"/>
  <c r="AY299" i="1"/>
  <c r="AY298" i="1" s="1"/>
  <c r="AZ297" i="1"/>
  <c r="AY297" i="1"/>
  <c r="AZ296" i="1"/>
  <c r="AY296" i="1"/>
  <c r="AZ295" i="1"/>
  <c r="AY295" i="1"/>
  <c r="AZ294" i="1"/>
  <c r="AY294" i="1"/>
  <c r="AZ293" i="1"/>
  <c r="AY293" i="1"/>
  <c r="AZ285" i="1"/>
  <c r="AY285" i="1"/>
  <c r="AZ284" i="1"/>
  <c r="AY284" i="1"/>
  <c r="AZ283" i="1"/>
  <c r="AY283" i="1"/>
  <c r="AZ282" i="1"/>
  <c r="AY282" i="1"/>
  <c r="AZ281" i="1"/>
  <c r="AY281" i="1"/>
  <c r="AZ279" i="1"/>
  <c r="AY279" i="1"/>
  <c r="AZ278" i="1"/>
  <c r="AY278" i="1"/>
  <c r="AZ277" i="1"/>
  <c r="AY277" i="1"/>
  <c r="AZ276" i="1"/>
  <c r="AY276" i="1"/>
  <c r="AZ275" i="1"/>
  <c r="AY275" i="1"/>
  <c r="AZ273" i="1"/>
  <c r="AY273" i="1"/>
  <c r="AZ272" i="1"/>
  <c r="AY272" i="1"/>
  <c r="AZ271" i="1"/>
  <c r="AY271" i="1"/>
  <c r="AZ270" i="1"/>
  <c r="AY270" i="1"/>
  <c r="AZ269" i="1"/>
  <c r="AZ268" i="1" s="1"/>
  <c r="AY269" i="1"/>
  <c r="AY268" i="1" s="1"/>
  <c r="AZ267" i="1"/>
  <c r="AY267" i="1"/>
  <c r="AZ266" i="1"/>
  <c r="AY266" i="1"/>
  <c r="AZ265" i="1"/>
  <c r="AY265" i="1"/>
  <c r="AZ264" i="1"/>
  <c r="AY264" i="1"/>
  <c r="AZ263" i="1"/>
  <c r="AY263" i="1"/>
  <c r="AZ261" i="1"/>
  <c r="AY261" i="1"/>
  <c r="AZ260" i="1"/>
  <c r="AY260" i="1"/>
  <c r="AZ259" i="1"/>
  <c r="AY259" i="1"/>
  <c r="AZ258" i="1"/>
  <c r="AY258" i="1"/>
  <c r="AZ257" i="1"/>
  <c r="AZ256" i="1" s="1"/>
  <c r="AY257" i="1"/>
  <c r="AY256" i="1" s="1"/>
  <c r="AZ255" i="1"/>
  <c r="AY255" i="1"/>
  <c r="AZ254" i="1"/>
  <c r="AY254" i="1"/>
  <c r="AZ253" i="1"/>
  <c r="AY253" i="1"/>
  <c r="AZ252" i="1"/>
  <c r="AY252" i="1"/>
  <c r="AZ251" i="1"/>
  <c r="AY251" i="1"/>
  <c r="AZ249" i="1"/>
  <c r="AY249" i="1"/>
  <c r="AZ248" i="1"/>
  <c r="AY248" i="1"/>
  <c r="AZ247" i="1"/>
  <c r="AY247" i="1"/>
  <c r="AZ246" i="1"/>
  <c r="AY246" i="1"/>
  <c r="AZ245" i="1"/>
  <c r="AY245" i="1"/>
  <c r="AZ243" i="1"/>
  <c r="AY243" i="1"/>
  <c r="AZ242" i="1"/>
  <c r="AY242" i="1"/>
  <c r="AZ241" i="1"/>
  <c r="AY241" i="1"/>
  <c r="AZ240" i="1"/>
  <c r="AY240" i="1"/>
  <c r="AZ239" i="1"/>
  <c r="AY239" i="1"/>
  <c r="AZ237" i="1"/>
  <c r="AY237" i="1"/>
  <c r="AZ236" i="1"/>
  <c r="AY236" i="1"/>
  <c r="AZ235" i="1"/>
  <c r="AY235" i="1"/>
  <c r="AZ234" i="1"/>
  <c r="AY234" i="1"/>
  <c r="AZ233" i="1"/>
  <c r="AY233" i="1"/>
  <c r="AZ231" i="1"/>
  <c r="AY231" i="1"/>
  <c r="AZ230" i="1"/>
  <c r="AY230" i="1"/>
  <c r="AZ229" i="1"/>
  <c r="AY229" i="1"/>
  <c r="AZ228" i="1"/>
  <c r="AY228" i="1"/>
  <c r="AZ227" i="1"/>
  <c r="AY227" i="1"/>
  <c r="AZ225" i="1"/>
  <c r="AY225" i="1"/>
  <c r="AZ224" i="1"/>
  <c r="AY224" i="1"/>
  <c r="AZ223" i="1"/>
  <c r="AY223" i="1"/>
  <c r="AZ222" i="1"/>
  <c r="AY222" i="1"/>
  <c r="AZ221" i="1"/>
  <c r="AY221" i="1"/>
  <c r="AZ219" i="1"/>
  <c r="AY219" i="1"/>
  <c r="AZ218" i="1"/>
  <c r="AY218" i="1"/>
  <c r="AZ217" i="1"/>
  <c r="AY217" i="1"/>
  <c r="AZ216" i="1"/>
  <c r="AY216" i="1"/>
  <c r="AZ215" i="1"/>
  <c r="AY215" i="1"/>
  <c r="AZ213" i="1"/>
  <c r="AY213" i="1"/>
  <c r="AZ212" i="1"/>
  <c r="AY212" i="1"/>
  <c r="AZ211" i="1"/>
  <c r="AY211" i="1"/>
  <c r="AZ210" i="1"/>
  <c r="AY210" i="1"/>
  <c r="AZ209" i="1"/>
  <c r="AY209" i="1"/>
  <c r="AZ207" i="1"/>
  <c r="AY207" i="1"/>
  <c r="AZ206" i="1"/>
  <c r="AY206" i="1"/>
  <c r="AZ205" i="1"/>
  <c r="AY205" i="1"/>
  <c r="AZ204" i="1"/>
  <c r="AY204" i="1"/>
  <c r="AZ203" i="1"/>
  <c r="AY203" i="1"/>
  <c r="AZ201" i="1"/>
  <c r="AY201" i="1"/>
  <c r="AZ200" i="1"/>
  <c r="AY200" i="1"/>
  <c r="AZ199" i="1"/>
  <c r="AY199" i="1"/>
  <c r="AZ198" i="1"/>
  <c r="AY198" i="1"/>
  <c r="AZ197" i="1"/>
  <c r="AY197" i="1"/>
  <c r="AY196" i="1" s="1"/>
  <c r="AZ195" i="1"/>
  <c r="AY195" i="1"/>
  <c r="AZ194" i="1"/>
  <c r="AY194" i="1"/>
  <c r="AZ193" i="1"/>
  <c r="AY193" i="1"/>
  <c r="AZ192" i="1"/>
  <c r="AY192" i="1"/>
  <c r="AZ191" i="1"/>
  <c r="AY191" i="1"/>
  <c r="AZ189" i="1"/>
  <c r="AY189" i="1"/>
  <c r="AZ188" i="1"/>
  <c r="AY188" i="1"/>
  <c r="AZ187" i="1"/>
  <c r="AY187" i="1"/>
  <c r="AZ186" i="1"/>
  <c r="AY186" i="1"/>
  <c r="AZ185" i="1"/>
  <c r="AY185" i="1"/>
  <c r="AY184" i="1" s="1"/>
  <c r="AZ183" i="1"/>
  <c r="AY183" i="1"/>
  <c r="AZ182" i="1"/>
  <c r="AY182" i="1"/>
  <c r="AZ181" i="1"/>
  <c r="AY181" i="1"/>
  <c r="AZ180" i="1"/>
  <c r="AY180" i="1"/>
  <c r="AZ179" i="1"/>
  <c r="AY179" i="1"/>
  <c r="AZ177" i="1"/>
  <c r="AY177" i="1"/>
  <c r="AZ176" i="1"/>
  <c r="AY176" i="1"/>
  <c r="AZ175" i="1"/>
  <c r="AY175" i="1"/>
  <c r="AZ174" i="1"/>
  <c r="AY174" i="1"/>
  <c r="AZ173" i="1"/>
  <c r="AZ172" i="1" s="1"/>
  <c r="AY173" i="1"/>
  <c r="AY172" i="1" s="1"/>
  <c r="AZ171" i="1"/>
  <c r="AY171" i="1"/>
  <c r="AZ170" i="1"/>
  <c r="AY170" i="1"/>
  <c r="AZ169" i="1"/>
  <c r="AY169" i="1"/>
  <c r="AZ168" i="1"/>
  <c r="AY168" i="1"/>
  <c r="AZ167" i="1"/>
  <c r="AY167" i="1"/>
  <c r="AZ165" i="1"/>
  <c r="AY165" i="1"/>
  <c r="AZ164" i="1"/>
  <c r="AY164" i="1"/>
  <c r="AZ163" i="1"/>
  <c r="AY163" i="1"/>
  <c r="AZ162" i="1"/>
  <c r="AY162" i="1"/>
  <c r="AZ161" i="1"/>
  <c r="AZ160" i="1" s="1"/>
  <c r="AY161" i="1"/>
  <c r="AY160" i="1" s="1"/>
  <c r="AZ159" i="1"/>
  <c r="AY159" i="1"/>
  <c r="AZ158" i="1"/>
  <c r="AY158" i="1"/>
  <c r="AZ157" i="1"/>
  <c r="AY157" i="1"/>
  <c r="AZ156" i="1"/>
  <c r="AY156" i="1"/>
  <c r="AZ155" i="1"/>
  <c r="AY155" i="1"/>
  <c r="AZ117" i="1"/>
  <c r="AY117" i="1"/>
  <c r="AZ116" i="1"/>
  <c r="AY116" i="1"/>
  <c r="AZ115" i="1"/>
  <c r="AY115" i="1"/>
  <c r="AZ114" i="1"/>
  <c r="AY114" i="1"/>
  <c r="AZ113" i="1"/>
  <c r="AY113" i="1"/>
  <c r="AY112" i="1" s="1"/>
  <c r="AZ153" i="1"/>
  <c r="AY153" i="1"/>
  <c r="AZ152" i="1"/>
  <c r="AY152" i="1"/>
  <c r="AZ151" i="1"/>
  <c r="AY151" i="1"/>
  <c r="AZ150" i="1"/>
  <c r="AY150" i="1"/>
  <c r="AZ149" i="1"/>
  <c r="AY149" i="1"/>
  <c r="AZ147" i="1"/>
  <c r="AY147" i="1"/>
  <c r="AZ146" i="1"/>
  <c r="AY146" i="1"/>
  <c r="AZ145" i="1"/>
  <c r="AY145" i="1"/>
  <c r="AZ144" i="1"/>
  <c r="AY144" i="1"/>
  <c r="AZ143" i="1"/>
  <c r="AY143" i="1"/>
  <c r="AZ141" i="1"/>
  <c r="AY141" i="1"/>
  <c r="AZ140" i="1"/>
  <c r="AY140" i="1"/>
  <c r="AZ139" i="1"/>
  <c r="AY139" i="1"/>
  <c r="AZ138" i="1"/>
  <c r="AY138" i="1"/>
  <c r="AZ137" i="1"/>
  <c r="AY137" i="1"/>
  <c r="AZ135" i="1"/>
  <c r="AY135" i="1"/>
  <c r="AZ134" i="1"/>
  <c r="AY134" i="1"/>
  <c r="AZ133" i="1"/>
  <c r="AY133" i="1"/>
  <c r="AZ132" i="1"/>
  <c r="AY132" i="1"/>
  <c r="AZ131" i="1"/>
  <c r="AY131" i="1"/>
  <c r="AY130" i="1" s="1"/>
  <c r="AZ129" i="1"/>
  <c r="AY129" i="1"/>
  <c r="AZ128" i="1"/>
  <c r="AY128" i="1"/>
  <c r="AZ127" i="1"/>
  <c r="AY127" i="1"/>
  <c r="AZ126" i="1"/>
  <c r="AY126" i="1"/>
  <c r="AZ125" i="1"/>
  <c r="AY125" i="1"/>
  <c r="AZ123" i="1"/>
  <c r="AY123" i="1"/>
  <c r="AZ122" i="1"/>
  <c r="AY122" i="1"/>
  <c r="AZ121" i="1"/>
  <c r="AY121" i="1"/>
  <c r="AZ120" i="1"/>
  <c r="AY120" i="1"/>
  <c r="AZ119" i="1"/>
  <c r="AY119" i="1"/>
  <c r="AZ111" i="1"/>
  <c r="AY111" i="1"/>
  <c r="AZ110" i="1"/>
  <c r="AY110" i="1"/>
  <c r="AZ109" i="1"/>
  <c r="AY109" i="1"/>
  <c r="AZ108" i="1"/>
  <c r="AY108" i="1"/>
  <c r="AZ107" i="1"/>
  <c r="AY107" i="1"/>
  <c r="AZ105" i="1"/>
  <c r="AY105" i="1"/>
  <c r="AZ104" i="1"/>
  <c r="AY104" i="1"/>
  <c r="AZ103" i="1"/>
  <c r="AY103" i="1"/>
  <c r="AZ102" i="1"/>
  <c r="AY102" i="1"/>
  <c r="AZ101" i="1"/>
  <c r="AY101" i="1"/>
  <c r="AY100" i="1" s="1"/>
  <c r="AZ99" i="1"/>
  <c r="AY99" i="1"/>
  <c r="AZ98" i="1"/>
  <c r="AY98" i="1"/>
  <c r="AZ97" i="1"/>
  <c r="AY97" i="1"/>
  <c r="AZ96" i="1"/>
  <c r="AY96" i="1"/>
  <c r="AZ95" i="1"/>
  <c r="AY95" i="1"/>
  <c r="AZ93" i="1"/>
  <c r="AY93" i="1"/>
  <c r="AZ92" i="1"/>
  <c r="AY92" i="1"/>
  <c r="AZ91" i="1"/>
  <c r="AY91" i="1"/>
  <c r="AZ90" i="1"/>
  <c r="AY90" i="1"/>
  <c r="AZ89" i="1"/>
  <c r="AY89" i="1"/>
  <c r="AZ87" i="1"/>
  <c r="AY87" i="1"/>
  <c r="AZ86" i="1"/>
  <c r="AY86" i="1"/>
  <c r="AZ85" i="1"/>
  <c r="AY85" i="1"/>
  <c r="AZ84" i="1"/>
  <c r="AY84" i="1"/>
  <c r="AZ83" i="1"/>
  <c r="AY83" i="1"/>
  <c r="AZ81" i="1"/>
  <c r="AY81" i="1"/>
  <c r="AZ80" i="1"/>
  <c r="AY80" i="1"/>
  <c r="AZ79" i="1"/>
  <c r="AY79" i="1"/>
  <c r="AZ78" i="1"/>
  <c r="AY78" i="1"/>
  <c r="AZ77" i="1"/>
  <c r="AZ76" i="1" s="1"/>
  <c r="AY77" i="1"/>
  <c r="AY76" i="1" s="1"/>
  <c r="AZ75" i="1"/>
  <c r="AY75" i="1"/>
  <c r="AZ74" i="1"/>
  <c r="AY74" i="1"/>
  <c r="AZ73" i="1"/>
  <c r="AY73" i="1"/>
  <c r="AZ72" i="1"/>
  <c r="AY72" i="1"/>
  <c r="AZ71" i="1"/>
  <c r="AY71" i="1"/>
  <c r="AZ69" i="1"/>
  <c r="AY69" i="1"/>
  <c r="AZ68" i="1"/>
  <c r="AY68" i="1"/>
  <c r="AZ67" i="1"/>
  <c r="AY67" i="1"/>
  <c r="AZ66" i="1"/>
  <c r="AY66" i="1"/>
  <c r="AZ65" i="1"/>
  <c r="AY65" i="1"/>
  <c r="AZ63" i="1"/>
  <c r="AY63" i="1"/>
  <c r="AZ62" i="1"/>
  <c r="AY62" i="1"/>
  <c r="AZ61" i="1"/>
  <c r="AY61" i="1"/>
  <c r="AZ60" i="1"/>
  <c r="AY60" i="1"/>
  <c r="AZ59" i="1"/>
  <c r="AY59" i="1"/>
  <c r="AZ57" i="1"/>
  <c r="AY57" i="1"/>
  <c r="AZ56" i="1"/>
  <c r="AY56" i="1"/>
  <c r="AZ55" i="1"/>
  <c r="AY55" i="1"/>
  <c r="AZ54" i="1"/>
  <c r="AY54" i="1"/>
  <c r="AZ53" i="1"/>
  <c r="AY53" i="1"/>
  <c r="AZ51" i="1"/>
  <c r="AY51" i="1"/>
  <c r="AZ50" i="1"/>
  <c r="AY50" i="1"/>
  <c r="AZ49" i="1"/>
  <c r="AY49" i="1"/>
  <c r="AZ48" i="1"/>
  <c r="AY48" i="1"/>
  <c r="AZ47" i="1"/>
  <c r="AY47" i="1"/>
  <c r="AZ45" i="1"/>
  <c r="AY45" i="1"/>
  <c r="AZ44" i="1"/>
  <c r="AY44" i="1"/>
  <c r="AZ43" i="1"/>
  <c r="AY43" i="1"/>
  <c r="AZ42" i="1"/>
  <c r="AY42" i="1"/>
  <c r="AZ41" i="1"/>
  <c r="AY41" i="1"/>
  <c r="AZ39" i="1"/>
  <c r="AY39" i="1"/>
  <c r="AZ38" i="1"/>
  <c r="AY38" i="1"/>
  <c r="AZ37" i="1"/>
  <c r="AY37" i="1"/>
  <c r="AZ36" i="1"/>
  <c r="AY36" i="1"/>
  <c r="AZ35" i="1"/>
  <c r="AY35" i="1"/>
  <c r="AZ33" i="1"/>
  <c r="AY33" i="1"/>
  <c r="AZ32" i="1"/>
  <c r="AY32" i="1"/>
  <c r="AZ31" i="1"/>
  <c r="AY31" i="1"/>
  <c r="AZ30" i="1"/>
  <c r="AY30" i="1"/>
  <c r="AZ29" i="1"/>
  <c r="AY29" i="1"/>
  <c r="AZ27" i="1"/>
  <c r="AY27" i="1"/>
  <c r="AZ26" i="1"/>
  <c r="AY26" i="1"/>
  <c r="AZ25" i="1"/>
  <c r="AY25" i="1"/>
  <c r="AZ24" i="1"/>
  <c r="AY24" i="1"/>
  <c r="AZ23" i="1"/>
  <c r="AY23" i="1"/>
  <c r="AZ21" i="1"/>
  <c r="AY21" i="1"/>
  <c r="AZ20" i="1"/>
  <c r="AY20" i="1"/>
  <c r="AZ19" i="1"/>
  <c r="AY19" i="1"/>
  <c r="AZ18" i="1"/>
  <c r="AY18" i="1"/>
  <c r="AZ17" i="1"/>
  <c r="AY17" i="1"/>
  <c r="AY16" i="1" s="1"/>
  <c r="AZ15" i="1"/>
  <c r="AY15" i="1"/>
  <c r="AZ14" i="1"/>
  <c r="AY14" i="1"/>
  <c r="AZ13" i="1"/>
  <c r="AY13" i="1"/>
  <c r="AZ12" i="1"/>
  <c r="AY12" i="1"/>
  <c r="AZ11" i="1"/>
  <c r="AY11" i="1"/>
  <c r="AZ9" i="1"/>
  <c r="AY9" i="1"/>
  <c r="AZ8" i="1"/>
  <c r="AY8" i="1"/>
  <c r="AZ7" i="1"/>
  <c r="AY7" i="1"/>
  <c r="AZ6" i="1"/>
  <c r="AY6" i="1"/>
  <c r="AZ5" i="1"/>
  <c r="AZ4" i="1" s="1"/>
  <c r="AY5" i="1"/>
  <c r="AY4" i="1" s="1"/>
  <c r="AQ772" i="1"/>
  <c r="AP772" i="1"/>
  <c r="AQ202" i="1"/>
  <c r="AP202" i="1"/>
  <c r="AQ4" i="1"/>
  <c r="AP4" i="1"/>
  <c r="AZ124" i="1" l="1"/>
  <c r="AZ202" i="1"/>
  <c r="AY1300" i="1"/>
  <c r="BA22" i="1"/>
  <c r="BA76" i="1"/>
  <c r="BA166" i="1"/>
  <c r="BA184" i="1"/>
  <c r="BA298" i="1"/>
  <c r="BA394" i="1"/>
  <c r="BA412" i="1"/>
  <c r="BA610" i="1"/>
  <c r="BA652" i="1"/>
  <c r="BA694" i="1"/>
  <c r="BA796" i="1"/>
  <c r="BA874" i="1"/>
  <c r="BA1168" i="1"/>
  <c r="BA1342" i="1"/>
  <c r="AZ310" i="1"/>
  <c r="AZ322" i="1"/>
  <c r="AZ328" i="1"/>
  <c r="AZ340" i="1"/>
  <c r="AZ364" i="1"/>
  <c r="AZ388" i="1"/>
  <c r="AZ400" i="1"/>
  <c r="AZ412" i="1"/>
  <c r="AZ556" i="1"/>
  <c r="AZ568" i="1"/>
  <c r="AZ580" i="1"/>
  <c r="AZ592" i="1"/>
  <c r="AZ604" i="1"/>
  <c r="AZ652" i="1"/>
  <c r="AZ712" i="1"/>
  <c r="AZ724" i="1"/>
  <c r="AZ736" i="1"/>
  <c r="AZ784" i="1"/>
  <c r="AZ796" i="1"/>
  <c r="AZ868" i="1"/>
  <c r="AZ880" i="1"/>
  <c r="AZ928" i="1"/>
  <c r="AY970" i="1"/>
  <c r="AY982" i="1"/>
  <c r="AY1000" i="1"/>
  <c r="AY1012" i="1"/>
  <c r="AY1048" i="1"/>
  <c r="BA70" i="1"/>
  <c r="BA112" i="1"/>
  <c r="BA214" i="1"/>
  <c r="BA292" i="1"/>
  <c r="BA322" i="1"/>
  <c r="BA388" i="1"/>
  <c r="BA604" i="1"/>
  <c r="BA724" i="1"/>
  <c r="BA742" i="1"/>
  <c r="BA988" i="1"/>
  <c r="BA1180" i="1"/>
  <c r="BA1258" i="1"/>
  <c r="AZ10" i="1"/>
  <c r="AZ16" i="1"/>
  <c r="AZ22" i="1"/>
  <c r="AZ58" i="1"/>
  <c r="AZ70" i="1"/>
  <c r="AZ106" i="1"/>
  <c r="AZ166" i="1"/>
  <c r="AZ190" i="1"/>
  <c r="AZ214" i="1"/>
  <c r="AZ262" i="1"/>
  <c r="AZ292" i="1"/>
  <c r="AZ304" i="1"/>
  <c r="AZ334" i="1"/>
  <c r="AZ358" i="1"/>
  <c r="AZ382" i="1"/>
  <c r="AZ394" i="1"/>
  <c r="AZ562" i="1"/>
  <c r="AZ574" i="1"/>
  <c r="AZ598" i="1"/>
  <c r="AZ610" i="1"/>
  <c r="AZ682" i="1"/>
  <c r="AZ706" i="1"/>
  <c r="AZ718" i="1"/>
  <c r="AZ790" i="1"/>
  <c r="AZ814" i="1"/>
  <c r="AZ874" i="1"/>
  <c r="AY964" i="1"/>
  <c r="AY988" i="1"/>
  <c r="AY1006" i="1"/>
  <c r="AY1018" i="1"/>
  <c r="AY1174" i="1"/>
  <c r="AY1192" i="1"/>
  <c r="AY1204" i="1"/>
  <c r="AY1336" i="1"/>
  <c r="AY1366" i="1"/>
  <c r="AY1384" i="1"/>
  <c r="BA16" i="1"/>
  <c r="BA124" i="1"/>
  <c r="BA196" i="1"/>
  <c r="BA310" i="1"/>
  <c r="BA382" i="1"/>
  <c r="BA598" i="1"/>
  <c r="BA706" i="1"/>
  <c r="BA778" i="1"/>
  <c r="BA886" i="1"/>
  <c r="BA982" i="1"/>
  <c r="BA1084" i="1"/>
  <c r="BA1300" i="1"/>
  <c r="BA1384" i="1"/>
  <c r="BA100" i="1"/>
  <c r="BA172" i="1"/>
  <c r="BA268" i="1"/>
  <c r="BA334" i="1"/>
  <c r="BA562" i="1"/>
  <c r="BA682" i="1"/>
  <c r="BA730" i="1"/>
  <c r="BA814" i="1"/>
  <c r="BA934" i="1"/>
  <c r="BA1012" i="1"/>
  <c r="BA1372" i="1"/>
  <c r="BA256" i="1"/>
  <c r="BA718" i="1"/>
  <c r="BA898" i="1"/>
  <c r="BA1000" i="1"/>
  <c r="BA1174" i="1"/>
  <c r="BA1336" i="1"/>
  <c r="AZ100" i="1"/>
  <c r="AZ130" i="1"/>
  <c r="AZ112" i="1"/>
  <c r="AZ184" i="1"/>
  <c r="AZ196" i="1"/>
  <c r="AZ616" i="1"/>
  <c r="AY10" i="1"/>
  <c r="AY22" i="1"/>
  <c r="AY58" i="1"/>
  <c r="AY70" i="1"/>
  <c r="AY106" i="1"/>
  <c r="AY124" i="1"/>
  <c r="AY166" i="1"/>
  <c r="AY190" i="1"/>
  <c r="AY202" i="1"/>
  <c r="AY214" i="1"/>
  <c r="AY262" i="1"/>
  <c r="AY292" i="1"/>
  <c r="AY304" i="1"/>
  <c r="AY334" i="1"/>
  <c r="AY358" i="1"/>
  <c r="AY382" i="1"/>
  <c r="AY394" i="1"/>
  <c r="AY562" i="1"/>
  <c r="AY574" i="1"/>
  <c r="AY598" i="1"/>
  <c r="AY610" i="1"/>
  <c r="AY682" i="1"/>
  <c r="AY694" i="1"/>
  <c r="AY706" i="1"/>
  <c r="AY718" i="1"/>
  <c r="AY730" i="1"/>
  <c r="AY742" i="1"/>
  <c r="AY778" i="1"/>
  <c r="AY790" i="1"/>
  <c r="AY814" i="1"/>
  <c r="AY874" i="1"/>
  <c r="AY886" i="1"/>
  <c r="AY898" i="1"/>
  <c r="AZ934" i="1"/>
  <c r="AZ970" i="1"/>
  <c r="AZ982" i="1"/>
  <c r="AZ1000" i="1"/>
  <c r="AZ1012" i="1"/>
  <c r="AZ1048" i="1"/>
  <c r="AZ1168" i="1"/>
  <c r="AZ1180" i="1"/>
  <c r="AZ1198" i="1"/>
  <c r="AZ1258" i="1"/>
  <c r="AZ1306" i="1"/>
  <c r="AZ1342" i="1"/>
  <c r="AZ1372" i="1"/>
  <c r="AZ1396" i="1"/>
  <c r="AY934" i="1"/>
  <c r="AZ730" i="1"/>
  <c r="AZ742" i="1"/>
  <c r="AZ898" i="1"/>
  <c r="Y417" i="1"/>
  <c r="Y375" i="3" s="1"/>
  <c r="Z417" i="1"/>
  <c r="Z375" i="3" s="1"/>
  <c r="AO465" i="1"/>
  <c r="AO423" i="3" s="1"/>
  <c r="AQ376" i="1"/>
  <c r="AP376" i="1"/>
  <c r="AQ363" i="1"/>
  <c r="AZ327" i="1" s="1"/>
  <c r="AQ970" i="1"/>
  <c r="AP970" i="1"/>
  <c r="AO970" i="1"/>
  <c r="AN970" i="1"/>
  <c r="AM970" i="1"/>
  <c r="AL970" i="1"/>
  <c r="AK970" i="1"/>
  <c r="AQ742" i="1"/>
  <c r="AP742" i="1"/>
  <c r="AQ412" i="1"/>
  <c r="AP412" i="1"/>
  <c r="AO412" i="1"/>
  <c r="AN412" i="1"/>
  <c r="AM412" i="1"/>
  <c r="AL412" i="1"/>
  <c r="AK412" i="1"/>
  <c r="AJ412" i="1"/>
  <c r="AI412" i="1"/>
  <c r="AH412" i="1"/>
  <c r="AG412" i="1"/>
  <c r="AF412" i="1"/>
  <c r="AE412" i="1"/>
  <c r="AD412" i="1"/>
  <c r="AC412" i="1"/>
  <c r="AB412" i="1"/>
  <c r="AA412" i="1"/>
  <c r="Z412" i="1"/>
  <c r="Y412" i="1"/>
  <c r="AP363" i="1"/>
  <c r="AY327" i="1" s="1"/>
  <c r="AQ358" i="1"/>
  <c r="AP358" i="1"/>
  <c r="AO358" i="1"/>
  <c r="AN358" i="1"/>
  <c r="AM358" i="1"/>
  <c r="AL358" i="1"/>
  <c r="AK358" i="1"/>
  <c r="AJ358" i="1"/>
  <c r="AI358" i="1"/>
  <c r="AH358" i="1"/>
  <c r="AG358" i="1"/>
  <c r="AF358" i="1"/>
  <c r="AE358" i="1"/>
  <c r="AD358" i="1"/>
  <c r="AC358" i="1"/>
  <c r="AB358" i="1"/>
  <c r="AA358" i="1"/>
  <c r="Z358" i="1"/>
  <c r="Y358" i="1"/>
  <c r="X358" i="1"/>
  <c r="W358" i="1"/>
  <c r="V358" i="1"/>
  <c r="U358" i="1"/>
  <c r="T358" i="1"/>
  <c r="S358" i="1"/>
  <c r="R358" i="1"/>
  <c r="Q358" i="1"/>
  <c r="P358" i="1"/>
  <c r="O358" i="1"/>
  <c r="N358" i="1"/>
  <c r="M358" i="1"/>
  <c r="L358" i="1"/>
  <c r="K358" i="1"/>
  <c r="J358" i="1"/>
  <c r="I358" i="1"/>
  <c r="H358" i="1"/>
  <c r="G358" i="1"/>
  <c r="F358" i="1"/>
  <c r="E358" i="1"/>
  <c r="H1068" i="1" l="1"/>
  <c r="H786" i="1"/>
  <c r="H770" i="1"/>
  <c r="H202" i="1"/>
  <c r="H226" i="1"/>
  <c r="I969" i="1"/>
  <c r="I891" i="3" s="1"/>
  <c r="I1023" i="1"/>
  <c r="I945" i="3" s="1"/>
  <c r="G12" i="5" s="1"/>
  <c r="G29" i="5" s="1"/>
  <c r="J1019" i="1"/>
  <c r="J941" i="3" s="1"/>
  <c r="I1018" i="1"/>
  <c r="I1059" i="1"/>
  <c r="I981" i="3" s="1"/>
  <c r="I1353" i="4" s="1"/>
  <c r="I1497" i="1"/>
  <c r="I1383" i="3" s="1"/>
  <c r="G17" i="5" s="1"/>
  <c r="G34" i="5" s="1"/>
  <c r="I885" i="1"/>
  <c r="I807" i="3" s="1"/>
  <c r="I1269" i="1"/>
  <c r="I1185" i="3" s="1"/>
  <c r="G15" i="5" s="1"/>
  <c r="G32" i="5" s="1"/>
  <c r="I1287" i="1"/>
  <c r="I1203" i="3" s="1"/>
  <c r="I1275" i="1"/>
  <c r="I1191" i="3" s="1"/>
  <c r="I859" i="1"/>
  <c r="I787" i="3" s="1"/>
  <c r="I846" i="1"/>
  <c r="I786" i="3" s="1"/>
  <c r="I663" i="1"/>
  <c r="I615" i="3" s="1"/>
  <c r="I771" i="1"/>
  <c r="I717" i="3" s="1"/>
  <c r="I297" i="1"/>
  <c r="I291" i="1"/>
  <c r="I225" i="1"/>
  <c r="I213" i="3" s="1"/>
  <c r="I219" i="1"/>
  <c r="I207" i="3" s="1"/>
  <c r="G6" i="5" s="1"/>
  <c r="I237" i="1"/>
  <c r="I225" i="3" s="1"/>
  <c r="I621" i="1"/>
  <c r="I579" i="3" s="1"/>
  <c r="G11" i="5" s="1"/>
  <c r="G28" i="5" s="1"/>
  <c r="I615" i="1"/>
  <c r="I573" i="3" s="1"/>
  <c r="G10" i="5" s="1"/>
  <c r="G27" i="5" s="1"/>
  <c r="I627" i="1"/>
  <c r="I585" i="3" s="1"/>
  <c r="G19" i="5" s="1"/>
  <c r="G35" i="5" s="1"/>
  <c r="I141" i="1"/>
  <c r="I141" i="3" s="1"/>
  <c r="I21" i="1"/>
  <c r="I27" i="3" s="1"/>
  <c r="G7" i="5" s="1"/>
  <c r="G24" i="5" s="1"/>
  <c r="J969" i="1"/>
  <c r="J891" i="3" s="1"/>
  <c r="J1023" i="1"/>
  <c r="J945" i="3" s="1"/>
  <c r="H12" i="5" s="1"/>
  <c r="H29" i="5" s="1"/>
  <c r="J1059" i="1"/>
  <c r="J981" i="3" s="1"/>
  <c r="J1353" i="4" s="1"/>
  <c r="J1497" i="1"/>
  <c r="J1383" i="3" s="1"/>
  <c r="H17" i="5" s="1"/>
  <c r="H34" i="5" s="1"/>
  <c r="J1269" i="1"/>
  <c r="J1185" i="3" s="1"/>
  <c r="H15" i="5" s="1"/>
  <c r="H32" i="5" s="1"/>
  <c r="J1275" i="1"/>
  <c r="J1191" i="3" s="1"/>
  <c r="J681" i="1"/>
  <c r="J627" i="3" s="1"/>
  <c r="J447" i="1"/>
  <c r="J405" i="3" s="1"/>
  <c r="J771" i="1"/>
  <c r="J717" i="3" s="1"/>
  <c r="J339" i="1"/>
  <c r="J225" i="1"/>
  <c r="J213" i="3" s="1"/>
  <c r="J219" i="1"/>
  <c r="J207" i="3" s="1"/>
  <c r="H6" i="5" s="1"/>
  <c r="H23" i="5" s="1"/>
  <c r="J621" i="1"/>
  <c r="J579" i="3" s="1"/>
  <c r="H11" i="5" s="1"/>
  <c r="H28" i="5" s="1"/>
  <c r="J141" i="1"/>
  <c r="J141" i="3" s="1"/>
  <c r="J21" i="1"/>
  <c r="J27" i="3" s="1"/>
  <c r="H7" i="5" s="1"/>
  <c r="H24" i="5" s="1"/>
  <c r="K1059" i="1"/>
  <c r="K981" i="3" s="1"/>
  <c r="K1353" i="4" s="1"/>
  <c r="K1497" i="1"/>
  <c r="K1383" i="3" s="1"/>
  <c r="I17" i="5" s="1"/>
  <c r="I34" i="5" s="1"/>
  <c r="K1269" i="1"/>
  <c r="K1185" i="3" s="1"/>
  <c r="I15" i="5" s="1"/>
  <c r="I32" i="5" s="1"/>
  <c r="K885" i="1"/>
  <c r="K807" i="3" s="1"/>
  <c r="K447" i="1"/>
  <c r="K405" i="3" s="1"/>
  <c r="K681" i="1"/>
  <c r="K627" i="3" s="1"/>
  <c r="K771" i="1"/>
  <c r="K717" i="3" s="1"/>
  <c r="K339" i="1"/>
  <c r="K621" i="1"/>
  <c r="K579" i="3" s="1"/>
  <c r="I11" i="5" s="1"/>
  <c r="I28" i="5" s="1"/>
  <c r="K177" i="1"/>
  <c r="K171" i="3" s="1"/>
  <c r="K141" i="1"/>
  <c r="K141" i="3" s="1"/>
  <c r="K21" i="1"/>
  <c r="K27" i="3" s="1"/>
  <c r="I7" i="5" s="1"/>
  <c r="I24" i="5" s="1"/>
  <c r="L1497" i="1"/>
  <c r="L1383" i="3" s="1"/>
  <c r="J17" i="5" s="1"/>
  <c r="J34" i="5" s="1"/>
  <c r="L1098" i="1"/>
  <c r="L1014" i="3" s="1"/>
  <c r="L1458" i="1"/>
  <c r="L1293" i="1"/>
  <c r="L1209" i="3" s="1"/>
  <c r="L1275" i="1"/>
  <c r="L1191" i="3" s="1"/>
  <c r="L1269" i="1"/>
  <c r="L1185" i="3" s="1"/>
  <c r="J15" i="5" s="1"/>
  <c r="J32" i="5" s="1"/>
  <c r="L885" i="1"/>
  <c r="L807" i="3" s="1"/>
  <c r="L681" i="1"/>
  <c r="L627" i="3" s="1"/>
  <c r="L621" i="1"/>
  <c r="L579" i="3" s="1"/>
  <c r="J11" i="5" s="1"/>
  <c r="J28" i="5" s="1"/>
  <c r="L615" i="1"/>
  <c r="L573" i="3" s="1"/>
  <c r="J10" i="5" s="1"/>
  <c r="J27" i="5" s="1"/>
  <c r="L177" i="1"/>
  <c r="L171" i="3" s="1"/>
  <c r="L141" i="1"/>
  <c r="L141" i="3" s="1"/>
  <c r="L21" i="1"/>
  <c r="L27" i="3" s="1"/>
  <c r="J7" i="5" s="1"/>
  <c r="J24" i="5" s="1"/>
  <c r="I279" i="3" l="1"/>
  <c r="G9" i="5" s="1"/>
  <c r="G26" i="5" s="1"/>
  <c r="J1284" i="4"/>
  <c r="J940" i="3"/>
  <c r="K1864" i="4"/>
  <c r="K1866" i="4" s="1"/>
  <c r="L1834" i="4"/>
  <c r="L1845" i="4"/>
  <c r="L1846" i="4" s="1"/>
  <c r="L1851" i="4" s="1"/>
  <c r="L1344" i="3"/>
  <c r="G18" i="5"/>
  <c r="G23" i="5"/>
  <c r="L1381" i="4"/>
  <c r="L1012" i="3"/>
  <c r="I1029" i="4"/>
  <c r="I784" i="3"/>
  <c r="M1497" i="1"/>
  <c r="M1383" i="3" s="1"/>
  <c r="K17" i="5" s="1"/>
  <c r="K34" i="5" s="1"/>
  <c r="M1143" i="1"/>
  <c r="M1059" i="3" s="1"/>
  <c r="M1293" i="1"/>
  <c r="M1209" i="3" s="1"/>
  <c r="M1269" i="1"/>
  <c r="M1185" i="3" s="1"/>
  <c r="K15" i="5" s="1"/>
  <c r="K32" i="5" s="1"/>
  <c r="M771" i="1"/>
  <c r="M717" i="3" s="1"/>
  <c r="M681" i="1"/>
  <c r="M627" i="3" s="1"/>
  <c r="M621" i="1"/>
  <c r="M579" i="3" s="1"/>
  <c r="K11" i="5" s="1"/>
  <c r="K28" i="5" s="1"/>
  <c r="M615" i="1"/>
  <c r="M573" i="3" s="1"/>
  <c r="K10" i="5" s="1"/>
  <c r="K27" i="5" s="1"/>
  <c r="M177" i="1"/>
  <c r="M171" i="3" s="1"/>
  <c r="M141" i="1"/>
  <c r="M141" i="3" s="1"/>
  <c r="M21" i="1"/>
  <c r="M27" i="3" s="1"/>
  <c r="K7" i="5" s="1"/>
  <c r="K24" i="5" s="1"/>
  <c r="N987" i="1"/>
  <c r="N909" i="3" s="1"/>
  <c r="N969" i="1"/>
  <c r="N891" i="3" s="1"/>
  <c r="N1497" i="1"/>
  <c r="N1383" i="3" s="1"/>
  <c r="L17" i="5" s="1"/>
  <c r="L34" i="5" s="1"/>
  <c r="N1293" i="1"/>
  <c r="N1209" i="3" s="1"/>
  <c r="N1275" i="1"/>
  <c r="N1191" i="3" s="1"/>
  <c r="N1269" i="1"/>
  <c r="N1185" i="3" s="1"/>
  <c r="L15" i="5" s="1"/>
  <c r="L32" i="5" s="1"/>
  <c r="N885" i="1"/>
  <c r="N807" i="3" s="1"/>
  <c r="N1185" i="1"/>
  <c r="N1095" i="3" s="1"/>
  <c r="N771" i="1"/>
  <c r="N717" i="3" s="1"/>
  <c r="N681" i="1"/>
  <c r="N627" i="3" s="1"/>
  <c r="N615" i="1"/>
  <c r="N573" i="3" s="1"/>
  <c r="L10" i="5" s="1"/>
  <c r="L27" i="5" s="1"/>
  <c r="N177" i="1"/>
  <c r="N171" i="3" s="1"/>
  <c r="N141" i="1"/>
  <c r="N141" i="3" s="1"/>
  <c r="N81" i="1"/>
  <c r="N81" i="3" s="1"/>
  <c r="N21" i="1"/>
  <c r="N27" i="3" s="1"/>
  <c r="L7" i="5" s="1"/>
  <c r="L24" i="5" s="1"/>
  <c r="O603" i="1"/>
  <c r="O561" i="3" s="1"/>
  <c r="O969" i="1"/>
  <c r="O891" i="3" s="1"/>
  <c r="O1497" i="1"/>
  <c r="O1383" i="3" s="1"/>
  <c r="M17" i="5" s="1"/>
  <c r="M34" i="5" s="1"/>
  <c r="O1293" i="1"/>
  <c r="O1209" i="3" s="1"/>
  <c r="O1275" i="1"/>
  <c r="O1191" i="3" s="1"/>
  <c r="O1269" i="1"/>
  <c r="O1185" i="3" s="1"/>
  <c r="M15" i="5" s="1"/>
  <c r="M32" i="5" s="1"/>
  <c r="O861" i="1"/>
  <c r="O789" i="3" s="1"/>
  <c r="O1185" i="1"/>
  <c r="O1095" i="3" s="1"/>
  <c r="O771" i="1"/>
  <c r="O717" i="3" s="1"/>
  <c r="O681" i="1"/>
  <c r="O627" i="3" s="1"/>
  <c r="O615" i="1"/>
  <c r="O573" i="3" s="1"/>
  <c r="M10" i="5" s="1"/>
  <c r="M27" i="5" s="1"/>
  <c r="O631" i="1"/>
  <c r="O583" i="3" s="1"/>
  <c r="O141" i="1"/>
  <c r="O141" i="3" s="1"/>
  <c r="O81" i="1"/>
  <c r="O81" i="3" s="1"/>
  <c r="O21" i="1"/>
  <c r="O27" i="3" s="1"/>
  <c r="M7" i="5" s="1"/>
  <c r="M24" i="5" s="1"/>
  <c r="P1497" i="1"/>
  <c r="P1383" i="3" s="1"/>
  <c r="N17" i="5" s="1"/>
  <c r="N34" i="5" s="1"/>
  <c r="P1444" i="1"/>
  <c r="P1293" i="1"/>
  <c r="P1209" i="3" s="1"/>
  <c r="P1275" i="1"/>
  <c r="P1191" i="3" s="1"/>
  <c r="P861" i="1"/>
  <c r="P855" i="1"/>
  <c r="P849" i="1"/>
  <c r="P681" i="1"/>
  <c r="P627" i="3" s="1"/>
  <c r="P177" i="1"/>
  <c r="P171" i="3" s="1"/>
  <c r="P141" i="1"/>
  <c r="P141" i="3" s="1"/>
  <c r="P81" i="1"/>
  <c r="P81" i="3" s="1"/>
  <c r="P21" i="1"/>
  <c r="P27" i="3" s="1"/>
  <c r="N7" i="5" s="1"/>
  <c r="N24" i="5" s="1"/>
  <c r="Q603" i="1"/>
  <c r="Q561" i="3" s="1"/>
  <c r="Q987" i="1"/>
  <c r="Q909" i="3" s="1"/>
  <c r="Q969" i="1"/>
  <c r="Q891" i="3" s="1"/>
  <c r="Q1143" i="1"/>
  <c r="Q1059" i="3" s="1"/>
  <c r="Q1107" i="1"/>
  <c r="Q1023" i="3" s="1"/>
  <c r="O14" i="5" s="1"/>
  <c r="O31" i="5" s="1"/>
  <c r="Q1293" i="1"/>
  <c r="Q1209" i="3" s="1"/>
  <c r="Q1275" i="1"/>
  <c r="Q1191" i="3" s="1"/>
  <c r="Q1269" i="1"/>
  <c r="Q1185" i="3" s="1"/>
  <c r="O15" i="5" s="1"/>
  <c r="O32" i="5" s="1"/>
  <c r="Q885" i="1"/>
  <c r="Q807" i="3" s="1"/>
  <c r="Q453" i="1"/>
  <c r="Q411" i="3" s="1"/>
  <c r="Q1185" i="1"/>
  <c r="Q1095" i="3" s="1"/>
  <c r="Q861" i="1"/>
  <c r="Q789" i="3" s="1"/>
  <c r="Q387" i="1"/>
  <c r="Q351" i="3" s="1"/>
  <c r="Q339" i="1"/>
  <c r="Q771" i="1"/>
  <c r="Q717" i="3" s="1"/>
  <c r="Q681" i="1"/>
  <c r="Q627" i="3" s="1"/>
  <c r="Q615" i="1"/>
  <c r="Q573" i="3" s="1"/>
  <c r="O10" i="5" s="1"/>
  <c r="O27" i="5" s="1"/>
  <c r="Q81" i="1"/>
  <c r="Q81" i="3" s="1"/>
  <c r="Q21" i="1"/>
  <c r="Q27" i="3" s="1"/>
  <c r="O7" i="5" s="1"/>
  <c r="O24" i="5" s="1"/>
  <c r="R1497" i="1"/>
  <c r="R1383" i="3" s="1"/>
  <c r="P17" i="5" s="1"/>
  <c r="P34" i="5" s="1"/>
  <c r="R1143" i="1"/>
  <c r="R1059" i="3" s="1"/>
  <c r="R1107" i="1"/>
  <c r="R1023" i="3" s="1"/>
  <c r="P14" i="5" s="1"/>
  <c r="P31" i="5" s="1"/>
  <c r="R1293" i="1"/>
  <c r="R1209" i="3" s="1"/>
  <c r="R1275" i="1"/>
  <c r="R1191" i="3" s="1"/>
  <c r="R1269" i="1"/>
  <c r="R1185" i="3" s="1"/>
  <c r="P15" i="5" s="1"/>
  <c r="P32" i="5" s="1"/>
  <c r="R453" i="1"/>
  <c r="R411" i="3" s="1"/>
  <c r="S1185" i="1"/>
  <c r="S1095" i="3" s="1"/>
  <c r="R1185" i="1"/>
  <c r="R1095" i="3" s="1"/>
  <c r="R861" i="1"/>
  <c r="R855" i="1"/>
  <c r="R387" i="1"/>
  <c r="R351" i="3" s="1"/>
  <c r="R771" i="1"/>
  <c r="R717" i="3" s="1"/>
  <c r="S681" i="1"/>
  <c r="S627" i="3" s="1"/>
  <c r="R681" i="1"/>
  <c r="R627" i="3" s="1"/>
  <c r="R615" i="1"/>
  <c r="R573" i="3" s="1"/>
  <c r="P10" i="5" s="1"/>
  <c r="P27" i="5" s="1"/>
  <c r="R177" i="1"/>
  <c r="R171" i="3" s="1"/>
  <c r="R81" i="1"/>
  <c r="R81" i="3" s="1"/>
  <c r="R21" i="1"/>
  <c r="R27" i="3" s="1"/>
  <c r="P7" i="5" s="1"/>
  <c r="P24" i="5" s="1"/>
  <c r="S603" i="1"/>
  <c r="S561" i="3" s="1"/>
  <c r="S969" i="1"/>
  <c r="S891" i="3" s="1"/>
  <c r="S1497" i="1"/>
  <c r="S1383" i="3" s="1"/>
  <c r="Q17" i="5" s="1"/>
  <c r="Q34" i="5" s="1"/>
  <c r="S1143" i="1"/>
  <c r="S1059" i="3" s="1"/>
  <c r="S1107" i="1"/>
  <c r="S1023" i="3" s="1"/>
  <c r="Q14" i="5" s="1"/>
  <c r="Q31" i="5" s="1"/>
  <c r="S1293" i="1"/>
  <c r="S1209" i="3" s="1"/>
  <c r="S453" i="1"/>
  <c r="S411" i="3" s="1"/>
  <c r="S861" i="1"/>
  <c r="S855" i="1"/>
  <c r="S447" i="1"/>
  <c r="S405" i="3" s="1"/>
  <c r="S387" i="1"/>
  <c r="S351" i="3" s="1"/>
  <c r="S621" i="1"/>
  <c r="S579" i="3" s="1"/>
  <c r="Q11" i="5" s="1"/>
  <c r="Q28" i="5" s="1"/>
  <c r="S81" i="1"/>
  <c r="S81" i="3" s="1"/>
  <c r="S27" i="1"/>
  <c r="S33" i="3" s="1"/>
  <c r="S21" i="1"/>
  <c r="S27" i="3" s="1"/>
  <c r="Q7" i="5" s="1"/>
  <c r="Q24" i="5" s="1"/>
  <c r="T987" i="1"/>
  <c r="T909" i="3" s="1"/>
  <c r="T969" i="1"/>
  <c r="T891" i="3" s="1"/>
  <c r="T1497" i="1"/>
  <c r="T1383" i="3" s="1"/>
  <c r="R17" i="5" s="1"/>
  <c r="R34" i="5" s="1"/>
  <c r="T1143" i="1"/>
  <c r="T1059" i="3" s="1"/>
  <c r="T1293" i="1"/>
  <c r="T1209" i="3" s="1"/>
  <c r="T1185" i="1"/>
  <c r="T1095" i="3" s="1"/>
  <c r="T861" i="1"/>
  <c r="T855" i="1"/>
  <c r="T453" i="1"/>
  <c r="T411" i="3" s="1"/>
  <c r="T1269" i="1"/>
  <c r="T1185" i="3" s="1"/>
  <c r="R15" i="5" s="1"/>
  <c r="R32" i="5" s="1"/>
  <c r="T681" i="1"/>
  <c r="T627" i="3" s="1"/>
  <c r="T387" i="1"/>
  <c r="T351" i="3" s="1"/>
  <c r="T81" i="1"/>
  <c r="T81" i="3" s="1"/>
  <c r="T27" i="1"/>
  <c r="T33" i="3" s="1"/>
  <c r="T21" i="1"/>
  <c r="T27" i="3" s="1"/>
  <c r="R7" i="5" s="1"/>
  <c r="R24" i="5" s="1"/>
  <c r="U1497" i="1"/>
  <c r="U1383" i="3" s="1"/>
  <c r="S17" i="5" s="1"/>
  <c r="S34" i="5" s="1"/>
  <c r="U1143" i="1"/>
  <c r="U1059" i="3" s="1"/>
  <c r="U1293" i="1"/>
  <c r="U1209" i="3" s="1"/>
  <c r="U1185" i="1"/>
  <c r="U1095" i="3" s="1"/>
  <c r="U855" i="1"/>
  <c r="U789" i="3" s="1"/>
  <c r="U453" i="1"/>
  <c r="U411" i="3" s="1"/>
  <c r="U681" i="1"/>
  <c r="U627" i="3" s="1"/>
  <c r="U387" i="1"/>
  <c r="U351" i="3" s="1"/>
  <c r="U27" i="1"/>
  <c r="U33" i="3" s="1"/>
  <c r="V1497" i="1"/>
  <c r="V1383" i="3" s="1"/>
  <c r="T17" i="5" s="1"/>
  <c r="T34" i="5" s="1"/>
  <c r="V1143" i="1"/>
  <c r="V1059" i="3" s="1"/>
  <c r="V1107" i="1"/>
  <c r="V1023" i="3" s="1"/>
  <c r="T14" i="5" s="1"/>
  <c r="T31" i="5" s="1"/>
  <c r="V1185" i="1"/>
  <c r="V1095" i="3" s="1"/>
  <c r="V453" i="1"/>
  <c r="V411" i="3" s="1"/>
  <c r="V681" i="1"/>
  <c r="V627" i="3" s="1"/>
  <c r="V387" i="1"/>
  <c r="V351" i="3" s="1"/>
  <c r="W1497" i="1"/>
  <c r="W1383" i="3" s="1"/>
  <c r="U17" i="5" s="1"/>
  <c r="U34" i="5" s="1"/>
  <c r="W1143" i="1"/>
  <c r="W1059" i="3" s="1"/>
  <c r="W1293" i="1"/>
  <c r="W1209" i="3" s="1"/>
  <c r="W453" i="1"/>
  <c r="W411" i="3" s="1"/>
  <c r="W279" i="1"/>
  <c r="W267" i="3" s="1"/>
  <c r="X1497" i="1"/>
  <c r="X1383" i="3" s="1"/>
  <c r="V17" i="5" s="1"/>
  <c r="V34" i="5" s="1"/>
  <c r="X1293" i="1"/>
  <c r="X1209" i="3" s="1"/>
  <c r="X453" i="1"/>
  <c r="X411" i="3" s="1"/>
  <c r="X76" i="1"/>
  <c r="W76" i="1"/>
  <c r="V76" i="1"/>
  <c r="U76" i="1"/>
  <c r="T76" i="1"/>
  <c r="S76" i="1"/>
  <c r="R76" i="1"/>
  <c r="Q76" i="1"/>
  <c r="P76" i="1"/>
  <c r="O76" i="1"/>
  <c r="N76" i="1"/>
  <c r="M76" i="1"/>
  <c r="L76" i="1"/>
  <c r="K76" i="1"/>
  <c r="J76" i="1"/>
  <c r="I76" i="1"/>
  <c r="H76" i="1"/>
  <c r="G76" i="1"/>
  <c r="F76" i="1"/>
  <c r="E76" i="1"/>
  <c r="X1066" i="1"/>
  <c r="W1066" i="1"/>
  <c r="V1066" i="1"/>
  <c r="U1066" i="1"/>
  <c r="T1066" i="1"/>
  <c r="S1066" i="1"/>
  <c r="R1066" i="1"/>
  <c r="Q1066" i="1"/>
  <c r="P1066" i="1"/>
  <c r="O1066" i="1"/>
  <c r="N1066" i="1"/>
  <c r="M1066" i="1"/>
  <c r="L1066" i="1"/>
  <c r="K1066" i="1"/>
  <c r="J1066" i="1"/>
  <c r="I1066" i="1"/>
  <c r="H1066" i="1"/>
  <c r="G1066" i="1"/>
  <c r="F1066" i="1"/>
  <c r="E1066" i="1"/>
  <c r="X1138" i="1"/>
  <c r="W1138" i="1"/>
  <c r="V1138" i="1"/>
  <c r="U1138" i="1"/>
  <c r="T1138" i="1"/>
  <c r="S1138" i="1"/>
  <c r="R1138" i="1"/>
  <c r="Q1138" i="1"/>
  <c r="P1138" i="1"/>
  <c r="O1138" i="1"/>
  <c r="N1138" i="1"/>
  <c r="M1138" i="1"/>
  <c r="L1138" i="1"/>
  <c r="K1138" i="1"/>
  <c r="J1138" i="1"/>
  <c r="I1138" i="1"/>
  <c r="H1138" i="1"/>
  <c r="G1138" i="1"/>
  <c r="F1138" i="1"/>
  <c r="E1138" i="1"/>
  <c r="X802" i="1"/>
  <c r="W802" i="1"/>
  <c r="V802" i="1"/>
  <c r="U802" i="1"/>
  <c r="T802" i="1"/>
  <c r="S802" i="1"/>
  <c r="R802" i="1"/>
  <c r="Q802" i="1"/>
  <c r="P802" i="1"/>
  <c r="O802" i="1"/>
  <c r="N802" i="1"/>
  <c r="M802" i="1"/>
  <c r="L802" i="1"/>
  <c r="K802" i="1"/>
  <c r="J802" i="1"/>
  <c r="I802" i="1"/>
  <c r="H802" i="1"/>
  <c r="G802" i="1"/>
  <c r="F802" i="1"/>
  <c r="E802" i="1"/>
  <c r="X400" i="1"/>
  <c r="W400" i="1"/>
  <c r="V400" i="1"/>
  <c r="U400" i="1"/>
  <c r="T400" i="1"/>
  <c r="S400" i="1"/>
  <c r="R400" i="1"/>
  <c r="Q400" i="1"/>
  <c r="P400" i="1"/>
  <c r="O400" i="1"/>
  <c r="N400" i="1"/>
  <c r="M400" i="1"/>
  <c r="L400" i="1"/>
  <c r="K400" i="1"/>
  <c r="J400" i="1"/>
  <c r="I400" i="1"/>
  <c r="H400" i="1"/>
  <c r="G400" i="1"/>
  <c r="F400" i="1"/>
  <c r="E400" i="1"/>
  <c r="X334" i="1"/>
  <c r="W334" i="1"/>
  <c r="V334" i="1"/>
  <c r="U334" i="1"/>
  <c r="T334" i="1"/>
  <c r="S334" i="1"/>
  <c r="R334" i="1"/>
  <c r="Q334" i="1"/>
  <c r="P334" i="1"/>
  <c r="O334" i="1"/>
  <c r="N334" i="1"/>
  <c r="M334" i="1"/>
  <c r="L334" i="1"/>
  <c r="K334" i="1"/>
  <c r="J334" i="1"/>
  <c r="I334" i="1"/>
  <c r="H334" i="1"/>
  <c r="G334" i="1"/>
  <c r="F334" i="1"/>
  <c r="E334" i="1"/>
  <c r="X316" i="1"/>
  <c r="W316" i="1"/>
  <c r="V316" i="1"/>
  <c r="U316" i="1"/>
  <c r="T316" i="1"/>
  <c r="S316" i="1"/>
  <c r="R316" i="1"/>
  <c r="Q316" i="1"/>
  <c r="P316" i="1"/>
  <c r="O316" i="1"/>
  <c r="N316" i="1"/>
  <c r="M316" i="1"/>
  <c r="L316" i="1"/>
  <c r="K316" i="1"/>
  <c r="J316" i="1"/>
  <c r="I316" i="1"/>
  <c r="H316" i="1"/>
  <c r="G316" i="1"/>
  <c r="F316" i="1"/>
  <c r="E316" i="1"/>
  <c r="W178" i="1"/>
  <c r="V178" i="1"/>
  <c r="U178" i="1"/>
  <c r="T178" i="1"/>
  <c r="S178" i="1"/>
  <c r="R178" i="1"/>
  <c r="Q178" i="1"/>
  <c r="P178" i="1"/>
  <c r="O178" i="1"/>
  <c r="N178" i="1"/>
  <c r="M178" i="1"/>
  <c r="L178" i="1"/>
  <c r="K178" i="1"/>
  <c r="J178" i="1"/>
  <c r="I178" i="1"/>
  <c r="H178" i="1"/>
  <c r="G178" i="1"/>
  <c r="F178" i="1"/>
  <c r="E178" i="1"/>
  <c r="X178" i="1"/>
  <c r="S789" i="3" l="1"/>
  <c r="P789" i="3"/>
  <c r="R789" i="3"/>
  <c r="T789" i="3"/>
  <c r="L1829" i="4"/>
  <c r="L1342" i="3"/>
  <c r="X279" i="1"/>
  <c r="X267" i="3" s="1"/>
  <c r="X292" i="1"/>
  <c r="Y1521" i="1"/>
  <c r="Y1407" i="3" s="1"/>
  <c r="Y1497" i="1"/>
  <c r="Y1383" i="3" s="1"/>
  <c r="W17" i="5" s="1"/>
  <c r="W34" i="5" s="1"/>
  <c r="Y1311" i="1"/>
  <c r="Y1215" i="3" s="1"/>
  <c r="Y1293" i="1"/>
  <c r="Y1209" i="3" s="1"/>
  <c r="Y453" i="1"/>
  <c r="Y411" i="3" s="1"/>
  <c r="Y375" i="1"/>
  <c r="Y339" i="3" s="1"/>
  <c r="Y345" i="1"/>
  <c r="Y315" i="3" s="1"/>
  <c r="Y279" i="1"/>
  <c r="Y267" i="3" s="1"/>
  <c r="Y447" i="1"/>
  <c r="Y405" i="3" s="1"/>
  <c r="Z1149" i="1"/>
  <c r="Z1059" i="3" s="1"/>
  <c r="Z1497" i="1"/>
  <c r="Z1383" i="3" s="1"/>
  <c r="X17" i="5" s="1"/>
  <c r="X34" i="5" s="1"/>
  <c r="Z1404" i="1"/>
  <c r="Z1314" i="3" s="1"/>
  <c r="Z1311" i="1"/>
  <c r="Z1305" i="1"/>
  <c r="Z1215" i="3" s="1"/>
  <c r="Z1293" i="1"/>
  <c r="Z1209" i="3" s="1"/>
  <c r="Z453" i="1"/>
  <c r="Z411" i="3" s="1"/>
  <c r="Z655" i="1"/>
  <c r="Z607" i="3" s="1"/>
  <c r="Z279" i="1"/>
  <c r="Z267" i="3" s="1"/>
  <c r="Z447" i="1"/>
  <c r="Z405" i="3" s="1"/>
  <c r="AA1497" i="1"/>
  <c r="AA1383" i="3" s="1"/>
  <c r="Y17" i="5" s="1"/>
  <c r="Y34" i="5" s="1"/>
  <c r="AA1311" i="1"/>
  <c r="AA1305" i="1"/>
  <c r="AA1215" i="3" s="1"/>
  <c r="AA1293" i="1"/>
  <c r="AA1209" i="3" s="1"/>
  <c r="AA465" i="1"/>
  <c r="AA423" i="3" s="1"/>
  <c r="AA453" i="1"/>
  <c r="AA411" i="3" s="1"/>
  <c r="AA279" i="1"/>
  <c r="AA267" i="3" s="1"/>
  <c r="AA447" i="1"/>
  <c r="AA405" i="3" s="1"/>
  <c r="AA65" i="1"/>
  <c r="AB1497" i="1"/>
  <c r="AB1383" i="3" s="1"/>
  <c r="Z17" i="5" s="1"/>
  <c r="Z34" i="5" s="1"/>
  <c r="AB1299" i="1"/>
  <c r="AB1209" i="3" s="1"/>
  <c r="AB1292" i="1"/>
  <c r="AB1208" i="3" s="1"/>
  <c r="AB1638" i="4" s="1"/>
  <c r="AB855" i="1"/>
  <c r="AB849" i="1"/>
  <c r="AB465" i="1"/>
  <c r="AB423" i="3" s="1"/>
  <c r="AB453" i="1"/>
  <c r="AB411" i="3" s="1"/>
  <c r="AB279" i="1"/>
  <c r="AB267" i="3" s="1"/>
  <c r="AB447" i="1"/>
  <c r="AB405" i="3" s="1"/>
  <c r="AC1497" i="1"/>
  <c r="AC1383" i="3" s="1"/>
  <c r="AA17" i="5" s="1"/>
  <c r="AA34" i="5" s="1"/>
  <c r="AC1299" i="1"/>
  <c r="AC1293" i="1"/>
  <c r="AC861" i="1"/>
  <c r="AC855" i="1"/>
  <c r="AC849" i="1"/>
  <c r="AC789" i="3" s="1"/>
  <c r="AC465" i="1"/>
  <c r="AC423" i="3" s="1"/>
  <c r="AC453" i="1"/>
  <c r="AC411" i="3" s="1"/>
  <c r="AC345" i="1"/>
  <c r="AC315" i="3" s="1"/>
  <c r="AC370" i="1"/>
  <c r="AC279" i="1"/>
  <c r="AC267" i="3" s="1"/>
  <c r="AC447" i="1"/>
  <c r="AC405" i="3" s="1"/>
  <c r="AB789" i="3" l="1"/>
  <c r="AC1209" i="3"/>
  <c r="AA64" i="1"/>
  <c r="AA65" i="3"/>
  <c r="Z1745" i="4"/>
  <c r="Z1733" i="4"/>
  <c r="Z1312" i="3"/>
  <c r="AD1497" i="1"/>
  <c r="AD1383" i="3" s="1"/>
  <c r="AB17" i="5" s="1"/>
  <c r="AB34" i="5" s="1"/>
  <c r="AD1299" i="1"/>
  <c r="AD1293" i="1"/>
  <c r="AD861" i="1"/>
  <c r="AD855" i="1"/>
  <c r="AD849" i="1"/>
  <c r="AD465" i="1"/>
  <c r="AD423" i="3" s="1"/>
  <c r="AD453" i="1"/>
  <c r="AD411" i="3" s="1"/>
  <c r="AD345" i="1"/>
  <c r="AD315" i="3" s="1"/>
  <c r="AD279" i="1"/>
  <c r="AD267" i="3" s="1"/>
  <c r="AD447" i="1"/>
  <c r="AD405" i="3" s="1"/>
  <c r="AE1078" i="1"/>
  <c r="AE1299" i="1"/>
  <c r="AE1293" i="1"/>
  <c r="AE861" i="1"/>
  <c r="AE855" i="1"/>
  <c r="AE849" i="1"/>
  <c r="AE789" i="3" s="1"/>
  <c r="AE345" i="1"/>
  <c r="AE315" i="3" s="1"/>
  <c r="AE279" i="1"/>
  <c r="AE267" i="3" s="1"/>
  <c r="AE447" i="1"/>
  <c r="AE405" i="3" s="1"/>
  <c r="AE69" i="1"/>
  <c r="AE63" i="1"/>
  <c r="AE69" i="3" l="1"/>
  <c r="AA70" i="4"/>
  <c r="AA64" i="3"/>
  <c r="AD1209" i="3"/>
  <c r="AE1209" i="3"/>
  <c r="AD789" i="3"/>
  <c r="AF1521" i="1"/>
  <c r="AF1407" i="3" s="1"/>
  <c r="AF1497" i="1"/>
  <c r="AF1383" i="3" s="1"/>
  <c r="AD17" i="5" s="1"/>
  <c r="AD34" i="5" s="1"/>
  <c r="AF1299" i="1"/>
  <c r="AF1306" i="1"/>
  <c r="AE1306" i="1"/>
  <c r="AD1306" i="1"/>
  <c r="AC1306" i="1"/>
  <c r="AB1306" i="1"/>
  <c r="AA1306" i="1"/>
  <c r="Z1306" i="1"/>
  <c r="Y1306" i="1"/>
  <c r="X1306" i="1"/>
  <c r="W1306" i="1"/>
  <c r="V1306" i="1"/>
  <c r="U1306" i="1"/>
  <c r="T1306" i="1"/>
  <c r="S1306" i="1"/>
  <c r="R1306" i="1"/>
  <c r="Q1306" i="1"/>
  <c r="P1306" i="1"/>
  <c r="O1306" i="1"/>
  <c r="N1306" i="1"/>
  <c r="M1306" i="1"/>
  <c r="L1306" i="1"/>
  <c r="K1306" i="1"/>
  <c r="J1306" i="1"/>
  <c r="I1306" i="1"/>
  <c r="H1306" i="1"/>
  <c r="G1306" i="1"/>
  <c r="F1306" i="1"/>
  <c r="E1306" i="1"/>
  <c r="AF1294" i="1"/>
  <c r="AE1294" i="1"/>
  <c r="AD1294" i="1"/>
  <c r="AC1294" i="1"/>
  <c r="AB1294" i="1"/>
  <c r="AA1294" i="1"/>
  <c r="Z1294" i="1"/>
  <c r="Y1294" i="1"/>
  <c r="X1294" i="1"/>
  <c r="W1294" i="1"/>
  <c r="V1294" i="1"/>
  <c r="U1294" i="1"/>
  <c r="T1294" i="1"/>
  <c r="S1294" i="1"/>
  <c r="R1294" i="1"/>
  <c r="Q1294" i="1"/>
  <c r="P1294" i="1"/>
  <c r="O1294" i="1"/>
  <c r="N1294" i="1"/>
  <c r="M1294" i="1"/>
  <c r="L1294" i="1"/>
  <c r="K1294" i="1"/>
  <c r="J1294" i="1"/>
  <c r="I1294" i="1"/>
  <c r="H1294" i="1"/>
  <c r="G1294" i="1"/>
  <c r="F1294" i="1"/>
  <c r="E1294" i="1"/>
  <c r="AF1293" i="1"/>
  <c r="AF1209" i="3" s="1"/>
  <c r="AF861" i="1"/>
  <c r="AF856" i="1"/>
  <c r="AE856" i="1"/>
  <c r="AD856" i="1"/>
  <c r="AC856" i="1"/>
  <c r="AB856" i="1"/>
  <c r="AA856" i="1"/>
  <c r="Z856" i="1"/>
  <c r="Y856" i="1"/>
  <c r="X856" i="1"/>
  <c r="W856" i="1"/>
  <c r="V856" i="1"/>
  <c r="U856" i="1"/>
  <c r="T856" i="1"/>
  <c r="S856" i="1"/>
  <c r="R856" i="1"/>
  <c r="Q856" i="1"/>
  <c r="P856" i="1"/>
  <c r="O856" i="1"/>
  <c r="N856" i="1"/>
  <c r="M856" i="1"/>
  <c r="L856" i="1"/>
  <c r="K856" i="1"/>
  <c r="J856" i="1"/>
  <c r="I856" i="1"/>
  <c r="H856" i="1"/>
  <c r="G856" i="1"/>
  <c r="F856" i="1"/>
  <c r="E856" i="1"/>
  <c r="AF855" i="1"/>
  <c r="AF849" i="1"/>
  <c r="AF850" i="1"/>
  <c r="AE850" i="1"/>
  <c r="AD850" i="1"/>
  <c r="AC850" i="1"/>
  <c r="AB850" i="1"/>
  <c r="AA850" i="1"/>
  <c r="Z850" i="1"/>
  <c r="Y850" i="1"/>
  <c r="X850" i="1"/>
  <c r="W850" i="1"/>
  <c r="V850" i="1"/>
  <c r="U850" i="1"/>
  <c r="T850" i="1"/>
  <c r="S850" i="1"/>
  <c r="R850" i="1"/>
  <c r="Q850" i="1"/>
  <c r="P850" i="1"/>
  <c r="O850" i="1"/>
  <c r="N850" i="1"/>
  <c r="M850" i="1"/>
  <c r="L850" i="1"/>
  <c r="K850" i="1"/>
  <c r="J850" i="1"/>
  <c r="I850" i="1"/>
  <c r="H850" i="1"/>
  <c r="G850" i="1"/>
  <c r="F850" i="1"/>
  <c r="E850" i="1"/>
  <c r="AF465" i="1"/>
  <c r="AF423" i="3" s="1"/>
  <c r="AF453" i="1"/>
  <c r="AF411" i="3" s="1"/>
  <c r="AF670" i="1"/>
  <c r="AE670" i="1"/>
  <c r="AD670" i="1"/>
  <c r="AC670" i="1"/>
  <c r="AB670" i="1"/>
  <c r="AA670" i="1"/>
  <c r="Z670" i="1"/>
  <c r="Y670" i="1"/>
  <c r="X670" i="1"/>
  <c r="W670" i="1"/>
  <c r="V670" i="1"/>
  <c r="U670" i="1"/>
  <c r="T670" i="1"/>
  <c r="S670" i="1"/>
  <c r="R670" i="1"/>
  <c r="Q670" i="1"/>
  <c r="P670" i="1"/>
  <c r="O670" i="1"/>
  <c r="N670" i="1"/>
  <c r="M670" i="1"/>
  <c r="L670" i="1"/>
  <c r="K670" i="1"/>
  <c r="J670" i="1"/>
  <c r="I670" i="1"/>
  <c r="H670" i="1"/>
  <c r="G670" i="1"/>
  <c r="F670" i="1"/>
  <c r="E670" i="1"/>
  <c r="AF279" i="1"/>
  <c r="AF267" i="3" s="1"/>
  <c r="AF225" i="1"/>
  <c r="AF213" i="3" s="1"/>
  <c r="AF219" i="1"/>
  <c r="AF207" i="3" s="1"/>
  <c r="AD6" i="5" s="1"/>
  <c r="AD23" i="5" s="1"/>
  <c r="AF69" i="1"/>
  <c r="AF63" i="1"/>
  <c r="AF69" i="3" s="1"/>
  <c r="AF64" i="1"/>
  <c r="AE64" i="1"/>
  <c r="AD64" i="1"/>
  <c r="AC64" i="1"/>
  <c r="AB64" i="1"/>
  <c r="Z64" i="1"/>
  <c r="Y64" i="1"/>
  <c r="X64" i="1"/>
  <c r="W64" i="1"/>
  <c r="V64" i="1"/>
  <c r="U64" i="1"/>
  <c r="T64" i="1"/>
  <c r="S64" i="1"/>
  <c r="R64" i="1"/>
  <c r="Q64" i="1"/>
  <c r="P64" i="1"/>
  <c r="O64" i="1"/>
  <c r="N64" i="1"/>
  <c r="M64" i="1"/>
  <c r="L64" i="1"/>
  <c r="K64" i="1"/>
  <c r="J64" i="1"/>
  <c r="I64" i="1"/>
  <c r="H64" i="1"/>
  <c r="G64" i="1"/>
  <c r="F64" i="1"/>
  <c r="E64" i="1"/>
  <c r="AG1521" i="1"/>
  <c r="AG1407" i="3" s="1"/>
  <c r="AG1497" i="1"/>
  <c r="AG1383" i="3" s="1"/>
  <c r="AE17" i="5" s="1"/>
  <c r="AE34" i="5" s="1"/>
  <c r="AG1293" i="1"/>
  <c r="AG1209" i="3" s="1"/>
  <c r="AG465" i="1"/>
  <c r="AG423" i="3" s="1"/>
  <c r="AG453" i="1"/>
  <c r="AG411" i="3" s="1"/>
  <c r="AG279" i="1"/>
  <c r="AG267" i="3" s="1"/>
  <c r="AG225" i="1"/>
  <c r="AG213" i="3" s="1"/>
  <c r="AI718" i="1"/>
  <c r="AI628" i="1"/>
  <c r="AH628" i="1"/>
  <c r="AG628" i="1"/>
  <c r="AF628" i="1"/>
  <c r="AE628" i="1"/>
  <c r="AD628" i="1"/>
  <c r="AC628" i="1"/>
  <c r="AB628" i="1"/>
  <c r="AA628" i="1"/>
  <c r="Z628" i="1"/>
  <c r="Y628" i="1"/>
  <c r="X628" i="1"/>
  <c r="W628" i="1"/>
  <c r="V628" i="1"/>
  <c r="U628" i="1"/>
  <c r="T628" i="1"/>
  <c r="S628" i="1"/>
  <c r="R628" i="1"/>
  <c r="Q628" i="1"/>
  <c r="P628" i="1"/>
  <c r="O628" i="1"/>
  <c r="N628" i="1"/>
  <c r="M628" i="1"/>
  <c r="L628" i="1"/>
  <c r="K628" i="1"/>
  <c r="J628" i="1"/>
  <c r="I628" i="1"/>
  <c r="H628" i="1"/>
  <c r="G628" i="1"/>
  <c r="F628" i="1"/>
  <c r="E628" i="1"/>
  <c r="AJ970" i="1"/>
  <c r="AI970" i="1"/>
  <c r="AH970" i="1"/>
  <c r="AG970" i="1"/>
  <c r="AF970" i="1"/>
  <c r="AE970" i="1"/>
  <c r="AD970" i="1"/>
  <c r="AC970" i="1"/>
  <c r="AB970" i="1"/>
  <c r="AA970" i="1"/>
  <c r="Z970" i="1"/>
  <c r="Y970" i="1"/>
  <c r="X970" i="1"/>
  <c r="W970" i="1"/>
  <c r="V970" i="1"/>
  <c r="U970" i="1"/>
  <c r="T970" i="1"/>
  <c r="S970" i="1"/>
  <c r="R970" i="1"/>
  <c r="Q970" i="1"/>
  <c r="P970" i="1"/>
  <c r="O970" i="1"/>
  <c r="N970" i="1"/>
  <c r="M970" i="1"/>
  <c r="L970" i="1"/>
  <c r="K970" i="1"/>
  <c r="J970" i="1"/>
  <c r="I970" i="1"/>
  <c r="H970" i="1"/>
  <c r="G970" i="1"/>
  <c r="F970" i="1"/>
  <c r="E970" i="1"/>
  <c r="AJ280" i="1"/>
  <c r="AI1516" i="1"/>
  <c r="AH1516" i="1"/>
  <c r="AG1516" i="1"/>
  <c r="AF1516" i="1"/>
  <c r="AE1516" i="1"/>
  <c r="AD1516" i="1"/>
  <c r="AC1516" i="1"/>
  <c r="AB1516" i="1"/>
  <c r="AA1516" i="1"/>
  <c r="Z1516" i="1"/>
  <c r="Y1516" i="1"/>
  <c r="X1516" i="1"/>
  <c r="W1516" i="1"/>
  <c r="V1516" i="1"/>
  <c r="U1516" i="1"/>
  <c r="T1516" i="1"/>
  <c r="S1516" i="1"/>
  <c r="R1516" i="1"/>
  <c r="Q1516" i="1"/>
  <c r="P1516" i="1"/>
  <c r="O1516" i="1"/>
  <c r="N1516" i="1"/>
  <c r="M1516" i="1"/>
  <c r="L1516" i="1"/>
  <c r="K1516" i="1"/>
  <c r="J1516" i="1"/>
  <c r="I1516" i="1"/>
  <c r="H1516" i="1"/>
  <c r="G1516" i="1"/>
  <c r="F1516" i="1"/>
  <c r="E1516" i="1"/>
  <c r="AI1504" i="1"/>
  <c r="AH1504" i="1"/>
  <c r="AG1504" i="1"/>
  <c r="AF1504" i="1"/>
  <c r="AE1504" i="1"/>
  <c r="AD1504" i="1"/>
  <c r="AC1504" i="1"/>
  <c r="AB1504" i="1"/>
  <c r="AA1504" i="1"/>
  <c r="Z1504" i="1"/>
  <c r="Y1504" i="1"/>
  <c r="X1504" i="1"/>
  <c r="W1504" i="1"/>
  <c r="V1504" i="1"/>
  <c r="U1504" i="1"/>
  <c r="T1504" i="1"/>
  <c r="S1504" i="1"/>
  <c r="R1504" i="1"/>
  <c r="Q1504" i="1"/>
  <c r="P1504" i="1"/>
  <c r="O1504" i="1"/>
  <c r="N1504" i="1"/>
  <c r="M1504" i="1"/>
  <c r="L1504" i="1"/>
  <c r="K1504" i="1"/>
  <c r="J1504" i="1"/>
  <c r="I1504" i="1"/>
  <c r="H1504" i="1"/>
  <c r="G1504" i="1"/>
  <c r="F1504" i="1"/>
  <c r="E1504" i="1"/>
  <c r="AI1492" i="1"/>
  <c r="AH1492" i="1"/>
  <c r="AG1492" i="1"/>
  <c r="AF1492" i="1"/>
  <c r="AE1492" i="1"/>
  <c r="AD1492" i="1"/>
  <c r="AC1492" i="1"/>
  <c r="AB1492" i="1"/>
  <c r="AA1492" i="1"/>
  <c r="Z1492" i="1"/>
  <c r="Y1492" i="1"/>
  <c r="X1492" i="1"/>
  <c r="W1492" i="1"/>
  <c r="V1492" i="1"/>
  <c r="U1492" i="1"/>
  <c r="T1492" i="1"/>
  <c r="S1492" i="1"/>
  <c r="R1492" i="1"/>
  <c r="Q1492" i="1"/>
  <c r="P1492" i="1"/>
  <c r="O1492" i="1"/>
  <c r="N1492" i="1"/>
  <c r="M1492" i="1"/>
  <c r="L1492" i="1"/>
  <c r="K1492" i="1"/>
  <c r="J1492" i="1"/>
  <c r="I1492" i="1"/>
  <c r="H1492" i="1"/>
  <c r="G1492" i="1"/>
  <c r="F1492" i="1"/>
  <c r="E1492" i="1"/>
  <c r="AI1486" i="1"/>
  <c r="AH1486" i="1"/>
  <c r="AG1486" i="1"/>
  <c r="AF1486" i="1"/>
  <c r="AE1486" i="1"/>
  <c r="AD1486" i="1"/>
  <c r="AC1486" i="1"/>
  <c r="AB1486" i="1"/>
  <c r="AA1486" i="1"/>
  <c r="Z1486" i="1"/>
  <c r="Y1486" i="1"/>
  <c r="X1486" i="1"/>
  <c r="W1486" i="1"/>
  <c r="V1486" i="1"/>
  <c r="U1486" i="1"/>
  <c r="T1486" i="1"/>
  <c r="S1486" i="1"/>
  <c r="R1486" i="1"/>
  <c r="Q1486" i="1"/>
  <c r="P1486" i="1"/>
  <c r="O1486" i="1"/>
  <c r="N1486" i="1"/>
  <c r="M1486" i="1"/>
  <c r="L1486" i="1"/>
  <c r="K1486" i="1"/>
  <c r="J1486" i="1"/>
  <c r="I1486" i="1"/>
  <c r="H1486" i="1"/>
  <c r="G1486" i="1"/>
  <c r="F1486" i="1"/>
  <c r="E1486" i="1"/>
  <c r="AI1462" i="1"/>
  <c r="AH1462" i="1"/>
  <c r="AG1462" i="1"/>
  <c r="AF1462" i="1"/>
  <c r="AE1462" i="1"/>
  <c r="AD1462" i="1"/>
  <c r="AC1462" i="1"/>
  <c r="AB1462" i="1"/>
  <c r="AA1462" i="1"/>
  <c r="Z1462" i="1"/>
  <c r="Y1462" i="1"/>
  <c r="X1462" i="1"/>
  <c r="W1462" i="1"/>
  <c r="V1462" i="1"/>
  <c r="U1462" i="1"/>
  <c r="T1462" i="1"/>
  <c r="S1462" i="1"/>
  <c r="R1462" i="1"/>
  <c r="Q1462" i="1"/>
  <c r="P1462" i="1"/>
  <c r="O1462" i="1"/>
  <c r="N1462" i="1"/>
  <c r="M1462" i="1"/>
  <c r="L1462" i="1"/>
  <c r="K1462" i="1"/>
  <c r="J1462" i="1"/>
  <c r="I1462" i="1"/>
  <c r="H1462" i="1"/>
  <c r="G1462" i="1"/>
  <c r="F1462" i="1"/>
  <c r="E1462" i="1"/>
  <c r="AI1456" i="1"/>
  <c r="AH1456" i="1"/>
  <c r="AG1456" i="1"/>
  <c r="AF1456" i="1"/>
  <c r="AE1456" i="1"/>
  <c r="AD1456" i="1"/>
  <c r="AC1456" i="1"/>
  <c r="AB1456" i="1"/>
  <c r="AA1456" i="1"/>
  <c r="Z1456" i="1"/>
  <c r="Y1456" i="1"/>
  <c r="X1456" i="1"/>
  <c r="W1456" i="1"/>
  <c r="V1456" i="1"/>
  <c r="U1456" i="1"/>
  <c r="T1456" i="1"/>
  <c r="S1456" i="1"/>
  <c r="R1456" i="1"/>
  <c r="Q1456" i="1"/>
  <c r="P1456" i="1"/>
  <c r="O1456" i="1"/>
  <c r="N1456" i="1"/>
  <c r="M1456" i="1"/>
  <c r="L1456" i="1"/>
  <c r="K1456" i="1"/>
  <c r="J1456" i="1"/>
  <c r="I1456" i="1"/>
  <c r="H1456" i="1"/>
  <c r="G1456" i="1"/>
  <c r="F1456" i="1"/>
  <c r="E1456" i="1"/>
  <c r="AI1450" i="1"/>
  <c r="AH1450" i="1"/>
  <c r="AG1450" i="1"/>
  <c r="AF1450" i="1"/>
  <c r="AE1450" i="1"/>
  <c r="AD1450" i="1"/>
  <c r="AC1450" i="1"/>
  <c r="AB1450" i="1"/>
  <c r="AA1450" i="1"/>
  <c r="Z1450" i="1"/>
  <c r="Y1450" i="1"/>
  <c r="X1450" i="1"/>
  <c r="W1450" i="1"/>
  <c r="V1450" i="1"/>
  <c r="U1450" i="1"/>
  <c r="T1450" i="1"/>
  <c r="S1450" i="1"/>
  <c r="R1450" i="1"/>
  <c r="Q1450" i="1"/>
  <c r="P1450" i="1"/>
  <c r="O1450" i="1"/>
  <c r="N1450" i="1"/>
  <c r="M1450" i="1"/>
  <c r="L1450" i="1"/>
  <c r="K1450" i="1"/>
  <c r="J1450" i="1"/>
  <c r="I1450" i="1"/>
  <c r="H1450" i="1"/>
  <c r="G1450" i="1"/>
  <c r="F1450" i="1"/>
  <c r="E1450" i="1"/>
  <c r="AI1444" i="1"/>
  <c r="AH1444" i="1"/>
  <c r="AG1444" i="1"/>
  <c r="AF1444" i="1"/>
  <c r="AE1444" i="1"/>
  <c r="AD1444" i="1"/>
  <c r="AC1444" i="1"/>
  <c r="AB1444" i="1"/>
  <c r="AA1444" i="1"/>
  <c r="Z1444" i="1"/>
  <c r="Y1444" i="1"/>
  <c r="X1444" i="1"/>
  <c r="W1444" i="1"/>
  <c r="V1444" i="1"/>
  <c r="U1444" i="1"/>
  <c r="T1444" i="1"/>
  <c r="S1444" i="1"/>
  <c r="R1444" i="1"/>
  <c r="Q1444" i="1"/>
  <c r="O1444" i="1"/>
  <c r="N1444" i="1"/>
  <c r="M1444" i="1"/>
  <c r="L1444" i="1"/>
  <c r="K1444" i="1"/>
  <c r="J1444" i="1"/>
  <c r="I1444" i="1"/>
  <c r="H1444" i="1"/>
  <c r="G1444" i="1"/>
  <c r="F1444" i="1"/>
  <c r="E1444" i="1"/>
  <c r="AI1438" i="1"/>
  <c r="AH1438" i="1"/>
  <c r="AG1438" i="1"/>
  <c r="AF1438" i="1"/>
  <c r="AE1438" i="1"/>
  <c r="AD1438" i="1"/>
  <c r="AC1438" i="1"/>
  <c r="AB1438" i="1"/>
  <c r="AA1438" i="1"/>
  <c r="Z1438" i="1"/>
  <c r="Y1438" i="1"/>
  <c r="X1438" i="1"/>
  <c r="W1438" i="1"/>
  <c r="V1438" i="1"/>
  <c r="U1438" i="1"/>
  <c r="T1438" i="1"/>
  <c r="S1438" i="1"/>
  <c r="R1438" i="1"/>
  <c r="Q1438" i="1"/>
  <c r="P1438" i="1"/>
  <c r="O1438" i="1"/>
  <c r="N1438" i="1"/>
  <c r="M1438" i="1"/>
  <c r="L1438" i="1"/>
  <c r="K1438" i="1"/>
  <c r="J1438" i="1"/>
  <c r="I1438" i="1"/>
  <c r="H1438" i="1"/>
  <c r="G1438" i="1"/>
  <c r="F1438" i="1"/>
  <c r="E1438" i="1"/>
  <c r="AI1408" i="1"/>
  <c r="AH1408" i="1"/>
  <c r="AG1408" i="1"/>
  <c r="AF1408" i="1"/>
  <c r="AE1408" i="1"/>
  <c r="AD1408" i="1"/>
  <c r="AC1408" i="1"/>
  <c r="AB1408" i="1"/>
  <c r="AA1408" i="1"/>
  <c r="Z1408" i="1"/>
  <c r="Y1408" i="1"/>
  <c r="X1408" i="1"/>
  <c r="W1408" i="1"/>
  <c r="V1408" i="1"/>
  <c r="U1408" i="1"/>
  <c r="T1408" i="1"/>
  <c r="S1408" i="1"/>
  <c r="R1408" i="1"/>
  <c r="Q1408" i="1"/>
  <c r="P1408" i="1"/>
  <c r="O1408" i="1"/>
  <c r="N1408" i="1"/>
  <c r="M1408" i="1"/>
  <c r="L1408" i="1"/>
  <c r="K1408" i="1"/>
  <c r="J1408" i="1"/>
  <c r="I1408" i="1"/>
  <c r="H1408" i="1"/>
  <c r="G1408" i="1"/>
  <c r="F1408" i="1"/>
  <c r="E1408" i="1"/>
  <c r="AI1402" i="1"/>
  <c r="AH1402" i="1"/>
  <c r="AG1402" i="1"/>
  <c r="AF1402" i="1"/>
  <c r="AE1402" i="1"/>
  <c r="AD1402" i="1"/>
  <c r="AC1402" i="1"/>
  <c r="AB1402" i="1"/>
  <c r="AA1402" i="1"/>
  <c r="Z1402" i="1"/>
  <c r="Y1402" i="1"/>
  <c r="X1402" i="1"/>
  <c r="W1402" i="1"/>
  <c r="V1402" i="1"/>
  <c r="U1402" i="1"/>
  <c r="T1402" i="1"/>
  <c r="S1402" i="1"/>
  <c r="R1402" i="1"/>
  <c r="Q1402" i="1"/>
  <c r="P1402" i="1"/>
  <c r="O1402" i="1"/>
  <c r="N1402" i="1"/>
  <c r="M1402" i="1"/>
  <c r="L1402" i="1"/>
  <c r="K1402" i="1"/>
  <c r="J1402" i="1"/>
  <c r="I1402" i="1"/>
  <c r="H1402" i="1"/>
  <c r="G1402" i="1"/>
  <c r="F1402" i="1"/>
  <c r="E1402" i="1"/>
  <c r="AI1396" i="1"/>
  <c r="AH1396" i="1"/>
  <c r="AG1396" i="1"/>
  <c r="AF1396" i="1"/>
  <c r="AE1396" i="1"/>
  <c r="AD1396" i="1"/>
  <c r="AC1396" i="1"/>
  <c r="AB1396" i="1"/>
  <c r="AA1396" i="1"/>
  <c r="Z1396" i="1"/>
  <c r="Y1396" i="1"/>
  <c r="X1396" i="1"/>
  <c r="W1396" i="1"/>
  <c r="V1396" i="1"/>
  <c r="U1396" i="1"/>
  <c r="T1396" i="1"/>
  <c r="S1396" i="1"/>
  <c r="R1396" i="1"/>
  <c r="Q1396" i="1"/>
  <c r="P1396" i="1"/>
  <c r="O1396" i="1"/>
  <c r="N1396" i="1"/>
  <c r="M1396" i="1"/>
  <c r="L1396" i="1"/>
  <c r="K1396" i="1"/>
  <c r="J1396" i="1"/>
  <c r="I1396" i="1"/>
  <c r="H1396" i="1"/>
  <c r="G1396" i="1"/>
  <c r="F1396" i="1"/>
  <c r="E1396" i="1"/>
  <c r="AI1360" i="1"/>
  <c r="AH1360" i="1"/>
  <c r="AG1360" i="1"/>
  <c r="AF1360" i="1"/>
  <c r="AE1360" i="1"/>
  <c r="AD1360" i="1"/>
  <c r="AC1360" i="1"/>
  <c r="AB1360" i="1"/>
  <c r="AA1360" i="1"/>
  <c r="Z1360" i="1"/>
  <c r="Y1360" i="1"/>
  <c r="X1360" i="1"/>
  <c r="W1360" i="1"/>
  <c r="V1360" i="1"/>
  <c r="U1360" i="1"/>
  <c r="T1360" i="1"/>
  <c r="S1360" i="1"/>
  <c r="R1360" i="1"/>
  <c r="Q1360" i="1"/>
  <c r="P1360" i="1"/>
  <c r="O1360" i="1"/>
  <c r="N1360" i="1"/>
  <c r="M1360" i="1"/>
  <c r="L1360" i="1"/>
  <c r="K1360" i="1"/>
  <c r="J1360" i="1"/>
  <c r="I1360" i="1"/>
  <c r="H1360" i="1"/>
  <c r="G1360" i="1"/>
  <c r="F1360" i="1"/>
  <c r="E1360" i="1"/>
  <c r="AI1300" i="1"/>
  <c r="AH1300" i="1"/>
  <c r="AG1300" i="1"/>
  <c r="AF1300" i="1"/>
  <c r="AE1300" i="1"/>
  <c r="AD1300" i="1"/>
  <c r="AC1300" i="1"/>
  <c r="AB1300" i="1"/>
  <c r="AA1300" i="1"/>
  <c r="Z1300" i="1"/>
  <c r="Y1300" i="1"/>
  <c r="X1300" i="1"/>
  <c r="W1300" i="1"/>
  <c r="V1300" i="1"/>
  <c r="U1300" i="1"/>
  <c r="T1300" i="1"/>
  <c r="S1300" i="1"/>
  <c r="R1300" i="1"/>
  <c r="Q1300" i="1"/>
  <c r="P1300" i="1"/>
  <c r="O1300" i="1"/>
  <c r="N1300" i="1"/>
  <c r="M1300" i="1"/>
  <c r="L1300" i="1"/>
  <c r="K1300" i="1"/>
  <c r="J1300" i="1"/>
  <c r="I1300" i="1"/>
  <c r="H1300" i="1"/>
  <c r="G1300" i="1"/>
  <c r="F1300" i="1"/>
  <c r="E1300" i="1"/>
  <c r="AI1288" i="1"/>
  <c r="AH1288" i="1"/>
  <c r="AG1288" i="1"/>
  <c r="AF1288" i="1"/>
  <c r="AE1288" i="1"/>
  <c r="AD1288" i="1"/>
  <c r="AC1288" i="1"/>
  <c r="AB1288" i="1"/>
  <c r="AA1288" i="1"/>
  <c r="Z1288" i="1"/>
  <c r="Y1288" i="1"/>
  <c r="X1288" i="1"/>
  <c r="W1288" i="1"/>
  <c r="V1288" i="1"/>
  <c r="U1288" i="1"/>
  <c r="T1288" i="1"/>
  <c r="S1288" i="1"/>
  <c r="R1288" i="1"/>
  <c r="Q1288" i="1"/>
  <c r="P1288" i="1"/>
  <c r="O1288" i="1"/>
  <c r="N1288" i="1"/>
  <c r="M1288" i="1"/>
  <c r="L1288" i="1"/>
  <c r="K1288" i="1"/>
  <c r="J1288" i="1"/>
  <c r="I1288" i="1"/>
  <c r="H1288" i="1"/>
  <c r="G1288" i="1"/>
  <c r="F1288" i="1"/>
  <c r="E1288" i="1"/>
  <c r="AI1282" i="1"/>
  <c r="AH1282" i="1"/>
  <c r="AG1282" i="1"/>
  <c r="AF1282" i="1"/>
  <c r="AE1282" i="1"/>
  <c r="AD1282" i="1"/>
  <c r="AC1282" i="1"/>
  <c r="AB1282" i="1"/>
  <c r="AA1282" i="1"/>
  <c r="Z1282" i="1"/>
  <c r="Y1282" i="1"/>
  <c r="X1282" i="1"/>
  <c r="W1282" i="1"/>
  <c r="V1282" i="1"/>
  <c r="U1282" i="1"/>
  <c r="T1282" i="1"/>
  <c r="S1282" i="1"/>
  <c r="R1282" i="1"/>
  <c r="Q1282" i="1"/>
  <c r="P1282" i="1"/>
  <c r="O1282" i="1"/>
  <c r="N1282" i="1"/>
  <c r="M1282" i="1"/>
  <c r="L1282" i="1"/>
  <c r="K1282" i="1"/>
  <c r="J1282" i="1"/>
  <c r="I1282" i="1"/>
  <c r="H1282" i="1"/>
  <c r="G1282" i="1"/>
  <c r="F1282" i="1"/>
  <c r="E1282" i="1"/>
  <c r="AI1270" i="1"/>
  <c r="AH1270" i="1"/>
  <c r="AG1270" i="1"/>
  <c r="AF1270" i="1"/>
  <c r="AE1270" i="1"/>
  <c r="AD1270" i="1"/>
  <c r="AC1270" i="1"/>
  <c r="AB1270" i="1"/>
  <c r="AA1270" i="1"/>
  <c r="Z1270" i="1"/>
  <c r="Y1270" i="1"/>
  <c r="X1270" i="1"/>
  <c r="W1270" i="1"/>
  <c r="V1270" i="1"/>
  <c r="U1270" i="1"/>
  <c r="T1270" i="1"/>
  <c r="S1270" i="1"/>
  <c r="R1270" i="1"/>
  <c r="Q1270" i="1"/>
  <c r="P1270" i="1"/>
  <c r="O1270" i="1"/>
  <c r="N1270" i="1"/>
  <c r="M1270" i="1"/>
  <c r="L1270" i="1"/>
  <c r="K1270" i="1"/>
  <c r="J1270" i="1"/>
  <c r="I1270" i="1"/>
  <c r="H1270" i="1"/>
  <c r="G1270" i="1"/>
  <c r="F1270" i="1"/>
  <c r="E1270" i="1"/>
  <c r="AI1264" i="1"/>
  <c r="AH1264" i="1"/>
  <c r="AG1264" i="1"/>
  <c r="AF1264" i="1"/>
  <c r="AE1264" i="1"/>
  <c r="AD1264" i="1"/>
  <c r="AC1264" i="1"/>
  <c r="AB1264" i="1"/>
  <c r="AA1264" i="1"/>
  <c r="Z1264" i="1"/>
  <c r="Y1264" i="1"/>
  <c r="X1264" i="1"/>
  <c r="W1264" i="1"/>
  <c r="V1264" i="1"/>
  <c r="U1264" i="1"/>
  <c r="T1264" i="1"/>
  <c r="S1264" i="1"/>
  <c r="R1264" i="1"/>
  <c r="Q1264" i="1"/>
  <c r="P1264" i="1"/>
  <c r="O1264" i="1"/>
  <c r="N1264" i="1"/>
  <c r="M1264" i="1"/>
  <c r="L1264" i="1"/>
  <c r="K1264" i="1"/>
  <c r="J1264" i="1"/>
  <c r="I1264" i="1"/>
  <c r="H1264" i="1"/>
  <c r="G1264" i="1"/>
  <c r="F1264" i="1"/>
  <c r="E1264" i="1"/>
  <c r="AI1258" i="1"/>
  <c r="AH1258" i="1"/>
  <c r="AG1258" i="1"/>
  <c r="AF1258" i="1"/>
  <c r="AE1258" i="1"/>
  <c r="AD1258" i="1"/>
  <c r="AC1258" i="1"/>
  <c r="AB1258" i="1"/>
  <c r="AA1258" i="1"/>
  <c r="Z1258" i="1"/>
  <c r="Y1258" i="1"/>
  <c r="X1258" i="1"/>
  <c r="W1258" i="1"/>
  <c r="V1258" i="1"/>
  <c r="U1258" i="1"/>
  <c r="T1258" i="1"/>
  <c r="S1258" i="1"/>
  <c r="R1258" i="1"/>
  <c r="Q1258" i="1"/>
  <c r="P1258" i="1"/>
  <c r="O1258" i="1"/>
  <c r="N1258" i="1"/>
  <c r="M1258" i="1"/>
  <c r="L1258" i="1"/>
  <c r="K1258" i="1"/>
  <c r="J1258" i="1"/>
  <c r="I1258" i="1"/>
  <c r="H1258" i="1"/>
  <c r="G1258" i="1"/>
  <c r="F1258" i="1"/>
  <c r="E1258" i="1"/>
  <c r="AI1180" i="1"/>
  <c r="AH1180" i="1"/>
  <c r="AG1180" i="1"/>
  <c r="AF1180" i="1"/>
  <c r="AE1180" i="1"/>
  <c r="AD1180" i="1"/>
  <c r="AC1180" i="1"/>
  <c r="AB1180" i="1"/>
  <c r="AA1180" i="1"/>
  <c r="Z1180" i="1"/>
  <c r="Y1180" i="1"/>
  <c r="X1180" i="1"/>
  <c r="W1180" i="1"/>
  <c r="V1180" i="1"/>
  <c r="U1180" i="1"/>
  <c r="T1180" i="1"/>
  <c r="S1180" i="1"/>
  <c r="R1180" i="1"/>
  <c r="Q1180" i="1"/>
  <c r="P1180" i="1"/>
  <c r="O1180" i="1"/>
  <c r="N1180" i="1"/>
  <c r="M1180" i="1"/>
  <c r="L1180" i="1"/>
  <c r="K1180" i="1"/>
  <c r="J1180" i="1"/>
  <c r="I1180" i="1"/>
  <c r="H1180" i="1"/>
  <c r="G1180" i="1"/>
  <c r="F1180" i="1"/>
  <c r="E1180" i="1"/>
  <c r="AI1144" i="1"/>
  <c r="AH1144" i="1"/>
  <c r="AG1144" i="1"/>
  <c r="AF1144" i="1"/>
  <c r="AE1144" i="1"/>
  <c r="AD1144" i="1"/>
  <c r="AC1144" i="1"/>
  <c r="AB1144" i="1"/>
  <c r="AA1144" i="1"/>
  <c r="Z1144" i="1"/>
  <c r="Y1144" i="1"/>
  <c r="X1144" i="1"/>
  <c r="W1144" i="1"/>
  <c r="V1144" i="1"/>
  <c r="U1144" i="1"/>
  <c r="T1144" i="1"/>
  <c r="S1144" i="1"/>
  <c r="R1144" i="1"/>
  <c r="Q1144" i="1"/>
  <c r="P1144" i="1"/>
  <c r="O1144" i="1"/>
  <c r="N1144" i="1"/>
  <c r="M1144" i="1"/>
  <c r="L1144" i="1"/>
  <c r="K1144" i="1"/>
  <c r="J1144" i="1"/>
  <c r="I1144" i="1"/>
  <c r="H1144" i="1"/>
  <c r="G1144" i="1"/>
  <c r="F1144" i="1"/>
  <c r="E1144" i="1"/>
  <c r="AI1108" i="1"/>
  <c r="AH1108" i="1"/>
  <c r="AG1108" i="1"/>
  <c r="AF1108" i="1"/>
  <c r="AE1108" i="1"/>
  <c r="AD1108" i="1"/>
  <c r="AC1108" i="1"/>
  <c r="AB1108" i="1"/>
  <c r="AA1108" i="1"/>
  <c r="Z1108" i="1"/>
  <c r="Y1108" i="1"/>
  <c r="X1108" i="1"/>
  <c r="W1108" i="1"/>
  <c r="V1108" i="1"/>
  <c r="U1108" i="1"/>
  <c r="T1108" i="1"/>
  <c r="S1108" i="1"/>
  <c r="R1108" i="1"/>
  <c r="Q1108" i="1"/>
  <c r="P1108" i="1"/>
  <c r="O1108" i="1"/>
  <c r="N1108" i="1"/>
  <c r="M1108" i="1"/>
  <c r="L1108" i="1"/>
  <c r="K1108" i="1"/>
  <c r="J1108" i="1"/>
  <c r="I1108" i="1"/>
  <c r="H1108" i="1"/>
  <c r="G1108" i="1"/>
  <c r="F1108" i="1"/>
  <c r="E1108" i="1"/>
  <c r="AI1102" i="1"/>
  <c r="AH1102" i="1"/>
  <c r="AG1102" i="1"/>
  <c r="AF1102" i="1"/>
  <c r="AE1102" i="1"/>
  <c r="AD1102" i="1"/>
  <c r="AC1102" i="1"/>
  <c r="AB1102" i="1"/>
  <c r="AA1102" i="1"/>
  <c r="Z1102" i="1"/>
  <c r="Y1102" i="1"/>
  <c r="X1102" i="1"/>
  <c r="W1102" i="1"/>
  <c r="V1102" i="1"/>
  <c r="U1102" i="1"/>
  <c r="T1102" i="1"/>
  <c r="S1102" i="1"/>
  <c r="R1102" i="1"/>
  <c r="Q1102" i="1"/>
  <c r="P1102" i="1"/>
  <c r="O1102" i="1"/>
  <c r="N1102" i="1"/>
  <c r="M1102" i="1"/>
  <c r="L1102" i="1"/>
  <c r="K1102" i="1"/>
  <c r="J1102" i="1"/>
  <c r="I1102" i="1"/>
  <c r="H1102" i="1"/>
  <c r="G1102" i="1"/>
  <c r="F1102" i="1"/>
  <c r="E1102" i="1"/>
  <c r="AI1096" i="1"/>
  <c r="AH1096" i="1"/>
  <c r="AG1096" i="1"/>
  <c r="AF1096" i="1"/>
  <c r="AE1096" i="1"/>
  <c r="AD1096" i="1"/>
  <c r="AC1096" i="1"/>
  <c r="AB1096" i="1"/>
  <c r="AA1096" i="1"/>
  <c r="Z1096" i="1"/>
  <c r="Y1096" i="1"/>
  <c r="X1096" i="1"/>
  <c r="W1096" i="1"/>
  <c r="V1096" i="1"/>
  <c r="U1096" i="1"/>
  <c r="T1096" i="1"/>
  <c r="S1096" i="1"/>
  <c r="R1096" i="1"/>
  <c r="Q1096" i="1"/>
  <c r="P1096" i="1"/>
  <c r="O1096" i="1"/>
  <c r="N1096" i="1"/>
  <c r="M1096" i="1"/>
  <c r="L1096" i="1"/>
  <c r="K1096" i="1"/>
  <c r="J1096" i="1"/>
  <c r="I1096" i="1"/>
  <c r="H1096" i="1"/>
  <c r="G1096" i="1"/>
  <c r="F1096" i="1"/>
  <c r="E1096" i="1"/>
  <c r="AI1090" i="1"/>
  <c r="AH1090" i="1"/>
  <c r="AG1090" i="1"/>
  <c r="AF1090" i="1"/>
  <c r="AE1090" i="1"/>
  <c r="AD1090" i="1"/>
  <c r="AC1090" i="1"/>
  <c r="AB1090" i="1"/>
  <c r="AA1090" i="1"/>
  <c r="Z1090" i="1"/>
  <c r="Y1090" i="1"/>
  <c r="X1090" i="1"/>
  <c r="W1090" i="1"/>
  <c r="V1090" i="1"/>
  <c r="U1090" i="1"/>
  <c r="T1090" i="1"/>
  <c r="S1090" i="1"/>
  <c r="R1090" i="1"/>
  <c r="Q1090" i="1"/>
  <c r="P1090" i="1"/>
  <c r="O1090" i="1"/>
  <c r="N1090" i="1"/>
  <c r="M1090" i="1"/>
  <c r="L1090" i="1"/>
  <c r="K1090" i="1"/>
  <c r="J1090" i="1"/>
  <c r="I1090" i="1"/>
  <c r="H1090" i="1"/>
  <c r="G1090" i="1"/>
  <c r="F1090" i="1"/>
  <c r="E1090" i="1"/>
  <c r="AI1084" i="1"/>
  <c r="AH1084" i="1"/>
  <c r="AG1084" i="1"/>
  <c r="AF1084" i="1"/>
  <c r="AE1084" i="1"/>
  <c r="AD1084" i="1"/>
  <c r="AC1084" i="1"/>
  <c r="AB1084" i="1"/>
  <c r="AA1084" i="1"/>
  <c r="Z1084" i="1"/>
  <c r="Y1084" i="1"/>
  <c r="X1084" i="1"/>
  <c r="W1084" i="1"/>
  <c r="V1084" i="1"/>
  <c r="U1084" i="1"/>
  <c r="T1084" i="1"/>
  <c r="S1084" i="1"/>
  <c r="R1084" i="1"/>
  <c r="Q1084" i="1"/>
  <c r="P1084" i="1"/>
  <c r="O1084" i="1"/>
  <c r="N1084" i="1"/>
  <c r="M1084" i="1"/>
  <c r="L1084" i="1"/>
  <c r="K1084" i="1"/>
  <c r="J1084" i="1"/>
  <c r="I1084" i="1"/>
  <c r="H1084" i="1"/>
  <c r="G1084" i="1"/>
  <c r="F1084" i="1"/>
  <c r="E1084" i="1"/>
  <c r="AI1078" i="1"/>
  <c r="AH1078" i="1"/>
  <c r="AG1078" i="1"/>
  <c r="AF1078" i="1"/>
  <c r="AD1078" i="1"/>
  <c r="AC1078" i="1"/>
  <c r="AB1078" i="1"/>
  <c r="AA1078" i="1"/>
  <c r="Z1078" i="1"/>
  <c r="Y1078" i="1"/>
  <c r="X1078" i="1"/>
  <c r="W1078" i="1"/>
  <c r="V1078" i="1"/>
  <c r="U1078" i="1"/>
  <c r="T1078" i="1"/>
  <c r="S1078" i="1"/>
  <c r="R1078" i="1"/>
  <c r="Q1078" i="1"/>
  <c r="P1078" i="1"/>
  <c r="O1078" i="1"/>
  <c r="N1078" i="1"/>
  <c r="M1078" i="1"/>
  <c r="L1078" i="1"/>
  <c r="K1078" i="1"/>
  <c r="J1078" i="1"/>
  <c r="I1078" i="1"/>
  <c r="H1078" i="1"/>
  <c r="G1078" i="1"/>
  <c r="F1078" i="1"/>
  <c r="E1078" i="1"/>
  <c r="AI1072" i="1"/>
  <c r="AH1072" i="1"/>
  <c r="AG1072" i="1"/>
  <c r="AF1072" i="1"/>
  <c r="AE1072" i="1"/>
  <c r="AD1072" i="1"/>
  <c r="AC1072" i="1"/>
  <c r="AB1072" i="1"/>
  <c r="AA1072" i="1"/>
  <c r="Z1072" i="1"/>
  <c r="Y1072" i="1"/>
  <c r="X1072" i="1"/>
  <c r="W1072" i="1"/>
  <c r="V1072" i="1"/>
  <c r="U1072" i="1"/>
  <c r="T1072" i="1"/>
  <c r="S1072" i="1"/>
  <c r="R1072" i="1"/>
  <c r="Q1072" i="1"/>
  <c r="P1072" i="1"/>
  <c r="O1072" i="1"/>
  <c r="N1072" i="1"/>
  <c r="M1072" i="1"/>
  <c r="L1072" i="1"/>
  <c r="K1072" i="1"/>
  <c r="J1072" i="1"/>
  <c r="I1072" i="1"/>
  <c r="H1072" i="1"/>
  <c r="G1072" i="1"/>
  <c r="F1072" i="1"/>
  <c r="E1072" i="1"/>
  <c r="AI1060" i="1"/>
  <c r="AH1060" i="1"/>
  <c r="AG1060" i="1"/>
  <c r="AF1060" i="1"/>
  <c r="AE1060" i="1"/>
  <c r="AD1060" i="1"/>
  <c r="AC1060" i="1"/>
  <c r="AB1060" i="1"/>
  <c r="AA1060" i="1"/>
  <c r="Z1060" i="1"/>
  <c r="Y1060" i="1"/>
  <c r="X1060" i="1"/>
  <c r="W1060" i="1"/>
  <c r="V1060" i="1"/>
  <c r="U1060" i="1"/>
  <c r="T1060" i="1"/>
  <c r="S1060" i="1"/>
  <c r="R1060" i="1"/>
  <c r="Q1060" i="1"/>
  <c r="P1060" i="1"/>
  <c r="O1060" i="1"/>
  <c r="N1060" i="1"/>
  <c r="M1060" i="1"/>
  <c r="L1060" i="1"/>
  <c r="K1060" i="1"/>
  <c r="J1060" i="1"/>
  <c r="I1060" i="1"/>
  <c r="H1060" i="1"/>
  <c r="G1060" i="1"/>
  <c r="F1060" i="1"/>
  <c r="E1060" i="1"/>
  <c r="AI1054" i="1"/>
  <c r="AH1054" i="1"/>
  <c r="AG1054" i="1"/>
  <c r="AF1054" i="1"/>
  <c r="AE1054" i="1"/>
  <c r="AD1054" i="1"/>
  <c r="AC1054" i="1"/>
  <c r="AB1054" i="1"/>
  <c r="AA1054" i="1"/>
  <c r="Z1054" i="1"/>
  <c r="Y1054" i="1"/>
  <c r="X1054" i="1"/>
  <c r="W1054" i="1"/>
  <c r="V1054" i="1"/>
  <c r="U1054" i="1"/>
  <c r="T1054" i="1"/>
  <c r="S1054" i="1"/>
  <c r="R1054" i="1"/>
  <c r="Q1054" i="1"/>
  <c r="P1054" i="1"/>
  <c r="O1054" i="1"/>
  <c r="N1054" i="1"/>
  <c r="M1054" i="1"/>
  <c r="L1054" i="1"/>
  <c r="K1054" i="1"/>
  <c r="J1054" i="1"/>
  <c r="I1054" i="1"/>
  <c r="H1054" i="1"/>
  <c r="G1054" i="1"/>
  <c r="F1054" i="1"/>
  <c r="E1054" i="1"/>
  <c r="AI1048" i="1"/>
  <c r="AH1048" i="1"/>
  <c r="AG1048" i="1"/>
  <c r="AF1048" i="1"/>
  <c r="AE1048" i="1"/>
  <c r="AD1048" i="1"/>
  <c r="AC1048" i="1"/>
  <c r="AB1048" i="1"/>
  <c r="AA1048" i="1"/>
  <c r="Z1048" i="1"/>
  <c r="Y1048" i="1"/>
  <c r="X1048" i="1"/>
  <c r="W1048" i="1"/>
  <c r="V1048" i="1"/>
  <c r="U1048" i="1"/>
  <c r="T1048" i="1"/>
  <c r="S1048" i="1"/>
  <c r="R1048" i="1"/>
  <c r="Q1048" i="1"/>
  <c r="P1048" i="1"/>
  <c r="O1048" i="1"/>
  <c r="N1048" i="1"/>
  <c r="M1048" i="1"/>
  <c r="L1048" i="1"/>
  <c r="K1048" i="1"/>
  <c r="J1048" i="1"/>
  <c r="I1048" i="1"/>
  <c r="H1048" i="1"/>
  <c r="G1048" i="1"/>
  <c r="F1048" i="1"/>
  <c r="E1048" i="1"/>
  <c r="AI1042" i="1"/>
  <c r="AH1042" i="1"/>
  <c r="AG1042" i="1"/>
  <c r="AF1042" i="1"/>
  <c r="AE1042" i="1"/>
  <c r="AD1042" i="1"/>
  <c r="AC1042" i="1"/>
  <c r="AB1042" i="1"/>
  <c r="AA1042" i="1"/>
  <c r="Z1042" i="1"/>
  <c r="Y1042" i="1"/>
  <c r="X1042" i="1"/>
  <c r="W1042" i="1"/>
  <c r="V1042" i="1"/>
  <c r="U1042" i="1"/>
  <c r="T1042" i="1"/>
  <c r="S1042" i="1"/>
  <c r="R1042" i="1"/>
  <c r="Q1042" i="1"/>
  <c r="P1042" i="1"/>
  <c r="O1042" i="1"/>
  <c r="N1042" i="1"/>
  <c r="M1042" i="1"/>
  <c r="L1042" i="1"/>
  <c r="K1042" i="1"/>
  <c r="J1042" i="1"/>
  <c r="I1042" i="1"/>
  <c r="H1042" i="1"/>
  <c r="G1042" i="1"/>
  <c r="F1042" i="1"/>
  <c r="E1042" i="1"/>
  <c r="AI1036" i="1"/>
  <c r="AH1036" i="1"/>
  <c r="AG1036" i="1"/>
  <c r="AF1036" i="1"/>
  <c r="AE1036" i="1"/>
  <c r="AD1036" i="1"/>
  <c r="AC1036" i="1"/>
  <c r="AB1036" i="1"/>
  <c r="AA1036" i="1"/>
  <c r="Z1036" i="1"/>
  <c r="Y1036" i="1"/>
  <c r="X1036" i="1"/>
  <c r="W1036" i="1"/>
  <c r="V1036" i="1"/>
  <c r="U1036" i="1"/>
  <c r="T1036" i="1"/>
  <c r="S1036" i="1"/>
  <c r="R1036" i="1"/>
  <c r="Q1036" i="1"/>
  <c r="P1036" i="1"/>
  <c r="O1036" i="1"/>
  <c r="N1036" i="1"/>
  <c r="M1036" i="1"/>
  <c r="L1036" i="1"/>
  <c r="K1036" i="1"/>
  <c r="J1036" i="1"/>
  <c r="I1036" i="1"/>
  <c r="H1036" i="1"/>
  <c r="G1036" i="1"/>
  <c r="F1036" i="1"/>
  <c r="E1036" i="1"/>
  <c r="AI1030" i="1"/>
  <c r="AH1030" i="1"/>
  <c r="AG1030" i="1"/>
  <c r="AF1030" i="1"/>
  <c r="AE1030" i="1"/>
  <c r="AD1030" i="1"/>
  <c r="AC1030" i="1"/>
  <c r="AB1030" i="1"/>
  <c r="AA1030" i="1"/>
  <c r="Z1030" i="1"/>
  <c r="Y1030" i="1"/>
  <c r="X1030" i="1"/>
  <c r="W1030" i="1"/>
  <c r="V1030" i="1"/>
  <c r="U1030" i="1"/>
  <c r="T1030" i="1"/>
  <c r="S1030" i="1"/>
  <c r="R1030" i="1"/>
  <c r="Q1030" i="1"/>
  <c r="P1030" i="1"/>
  <c r="O1030" i="1"/>
  <c r="N1030" i="1"/>
  <c r="M1030" i="1"/>
  <c r="L1030" i="1"/>
  <c r="K1030" i="1"/>
  <c r="J1030" i="1"/>
  <c r="I1030" i="1"/>
  <c r="H1030" i="1"/>
  <c r="G1030" i="1"/>
  <c r="F1030" i="1"/>
  <c r="E1030" i="1"/>
  <c r="AI1024" i="1"/>
  <c r="AH1024" i="1"/>
  <c r="AG1024" i="1"/>
  <c r="AF1024" i="1"/>
  <c r="AE1024" i="1"/>
  <c r="AD1024" i="1"/>
  <c r="AC1024" i="1"/>
  <c r="AB1024" i="1"/>
  <c r="AA1024" i="1"/>
  <c r="Z1024" i="1"/>
  <c r="Y1024" i="1"/>
  <c r="X1024" i="1"/>
  <c r="W1024" i="1"/>
  <c r="V1024" i="1"/>
  <c r="U1024" i="1"/>
  <c r="T1024" i="1"/>
  <c r="S1024" i="1"/>
  <c r="R1024" i="1"/>
  <c r="Q1024" i="1"/>
  <c r="P1024" i="1"/>
  <c r="O1024" i="1"/>
  <c r="N1024" i="1"/>
  <c r="M1024" i="1"/>
  <c r="L1024" i="1"/>
  <c r="K1024" i="1"/>
  <c r="J1024" i="1"/>
  <c r="I1024" i="1"/>
  <c r="H1024" i="1"/>
  <c r="G1024" i="1"/>
  <c r="F1024" i="1"/>
  <c r="E1024" i="1"/>
  <c r="AI1018" i="1"/>
  <c r="AH1018" i="1"/>
  <c r="AG1018" i="1"/>
  <c r="AF1018" i="1"/>
  <c r="AE1018" i="1"/>
  <c r="AD1018" i="1"/>
  <c r="AC1018" i="1"/>
  <c r="AB1018" i="1"/>
  <c r="AA1018" i="1"/>
  <c r="Z1018" i="1"/>
  <c r="Y1018" i="1"/>
  <c r="X1018" i="1"/>
  <c r="W1018" i="1"/>
  <c r="V1018" i="1"/>
  <c r="U1018" i="1"/>
  <c r="T1018" i="1"/>
  <c r="S1018" i="1"/>
  <c r="R1018" i="1"/>
  <c r="Q1018" i="1"/>
  <c r="P1018" i="1"/>
  <c r="O1018" i="1"/>
  <c r="N1018" i="1"/>
  <c r="M1018" i="1"/>
  <c r="L1018" i="1"/>
  <c r="K1018" i="1"/>
  <c r="J1018" i="1"/>
  <c r="H1018" i="1"/>
  <c r="G1018" i="1"/>
  <c r="F1018" i="1"/>
  <c r="E1018" i="1"/>
  <c r="AI1012" i="1"/>
  <c r="AH1012" i="1"/>
  <c r="AG1012" i="1"/>
  <c r="AF1012" i="1"/>
  <c r="AE1012" i="1"/>
  <c r="AD1012" i="1"/>
  <c r="AC1012" i="1"/>
  <c r="AB1012" i="1"/>
  <c r="AA1012" i="1"/>
  <c r="Z1012" i="1"/>
  <c r="Y1012" i="1"/>
  <c r="X1012" i="1"/>
  <c r="W1012" i="1"/>
  <c r="V1012" i="1"/>
  <c r="U1012" i="1"/>
  <c r="T1012" i="1"/>
  <c r="S1012" i="1"/>
  <c r="R1012" i="1"/>
  <c r="Q1012" i="1"/>
  <c r="P1012" i="1"/>
  <c r="O1012" i="1"/>
  <c r="N1012" i="1"/>
  <c r="M1012" i="1"/>
  <c r="L1012" i="1"/>
  <c r="K1012" i="1"/>
  <c r="J1012" i="1"/>
  <c r="I1012" i="1"/>
  <c r="H1012" i="1"/>
  <c r="G1012" i="1"/>
  <c r="F1012" i="1"/>
  <c r="E1012" i="1"/>
  <c r="AI1006" i="1"/>
  <c r="AH1006" i="1"/>
  <c r="AG1006" i="1"/>
  <c r="AF1006" i="1"/>
  <c r="AE1006" i="1"/>
  <c r="AD1006" i="1"/>
  <c r="AC1006" i="1"/>
  <c r="AB1006" i="1"/>
  <c r="AA1006" i="1"/>
  <c r="Z1006" i="1"/>
  <c r="Y1006" i="1"/>
  <c r="X1006" i="1"/>
  <c r="W1006" i="1"/>
  <c r="V1006" i="1"/>
  <c r="U1006" i="1"/>
  <c r="T1006" i="1"/>
  <c r="S1006" i="1"/>
  <c r="R1006" i="1"/>
  <c r="Q1006" i="1"/>
  <c r="P1006" i="1"/>
  <c r="O1006" i="1"/>
  <c r="N1006" i="1"/>
  <c r="M1006" i="1"/>
  <c r="L1006" i="1"/>
  <c r="K1006" i="1"/>
  <c r="J1006" i="1"/>
  <c r="I1006" i="1"/>
  <c r="H1006" i="1"/>
  <c r="G1006" i="1"/>
  <c r="F1006" i="1"/>
  <c r="E1006" i="1"/>
  <c r="AI1000" i="1"/>
  <c r="AH1000" i="1"/>
  <c r="AG1000" i="1"/>
  <c r="AF1000" i="1"/>
  <c r="AE1000" i="1"/>
  <c r="AD1000" i="1"/>
  <c r="AC1000" i="1"/>
  <c r="AB1000" i="1"/>
  <c r="AA1000" i="1"/>
  <c r="Z1000" i="1"/>
  <c r="Y1000" i="1"/>
  <c r="X1000" i="1"/>
  <c r="W1000" i="1"/>
  <c r="V1000" i="1"/>
  <c r="U1000" i="1"/>
  <c r="T1000" i="1"/>
  <c r="S1000" i="1"/>
  <c r="R1000" i="1"/>
  <c r="Q1000" i="1"/>
  <c r="P1000" i="1"/>
  <c r="O1000" i="1"/>
  <c r="N1000" i="1"/>
  <c r="M1000" i="1"/>
  <c r="L1000" i="1"/>
  <c r="K1000" i="1"/>
  <c r="J1000" i="1"/>
  <c r="I1000" i="1"/>
  <c r="H1000" i="1"/>
  <c r="G1000" i="1"/>
  <c r="F1000" i="1"/>
  <c r="E1000" i="1"/>
  <c r="AI994" i="1"/>
  <c r="AH994" i="1"/>
  <c r="AG994" i="1"/>
  <c r="AF994" i="1"/>
  <c r="AE994" i="1"/>
  <c r="AD994" i="1"/>
  <c r="AC994" i="1"/>
  <c r="AB994" i="1"/>
  <c r="AA994" i="1"/>
  <c r="Z994" i="1"/>
  <c r="Y994" i="1"/>
  <c r="X994" i="1"/>
  <c r="W994" i="1"/>
  <c r="V994" i="1"/>
  <c r="U994" i="1"/>
  <c r="T994" i="1"/>
  <c r="S994" i="1"/>
  <c r="R994" i="1"/>
  <c r="Q994" i="1"/>
  <c r="P994" i="1"/>
  <c r="O994" i="1"/>
  <c r="N994" i="1"/>
  <c r="M994" i="1"/>
  <c r="L994" i="1"/>
  <c r="K994" i="1"/>
  <c r="J994" i="1"/>
  <c r="I994" i="1"/>
  <c r="H994" i="1"/>
  <c r="G994" i="1"/>
  <c r="F994" i="1"/>
  <c r="E994" i="1"/>
  <c r="AI988" i="1"/>
  <c r="AH988" i="1"/>
  <c r="AG988" i="1"/>
  <c r="AF988" i="1"/>
  <c r="AE988" i="1"/>
  <c r="AD988" i="1"/>
  <c r="AC988" i="1"/>
  <c r="AB988" i="1"/>
  <c r="AA988" i="1"/>
  <c r="Z988" i="1"/>
  <c r="Y988" i="1"/>
  <c r="X988" i="1"/>
  <c r="W988" i="1"/>
  <c r="V988" i="1"/>
  <c r="U988" i="1"/>
  <c r="T988" i="1"/>
  <c r="S988" i="1"/>
  <c r="R988" i="1"/>
  <c r="Q988" i="1"/>
  <c r="P988" i="1"/>
  <c r="O988" i="1"/>
  <c r="N988" i="1"/>
  <c r="M988" i="1"/>
  <c r="L988" i="1"/>
  <c r="K988" i="1"/>
  <c r="J988" i="1"/>
  <c r="I988" i="1"/>
  <c r="H988" i="1"/>
  <c r="G988" i="1"/>
  <c r="F988" i="1"/>
  <c r="E988" i="1"/>
  <c r="AI982" i="1"/>
  <c r="AH982" i="1"/>
  <c r="AG982" i="1"/>
  <c r="AF982" i="1"/>
  <c r="AE982" i="1"/>
  <c r="AD982" i="1"/>
  <c r="AC982" i="1"/>
  <c r="AB982" i="1"/>
  <c r="AA982" i="1"/>
  <c r="Z982" i="1"/>
  <c r="Y982" i="1"/>
  <c r="X982" i="1"/>
  <c r="W982" i="1"/>
  <c r="V982" i="1"/>
  <c r="U982" i="1"/>
  <c r="T982" i="1"/>
  <c r="S982" i="1"/>
  <c r="R982" i="1"/>
  <c r="Q982" i="1"/>
  <c r="P982" i="1"/>
  <c r="O982" i="1"/>
  <c r="N982" i="1"/>
  <c r="M982" i="1"/>
  <c r="L982" i="1"/>
  <c r="K982" i="1"/>
  <c r="J982" i="1"/>
  <c r="I982" i="1"/>
  <c r="H982" i="1"/>
  <c r="G982" i="1"/>
  <c r="F982" i="1"/>
  <c r="E982" i="1"/>
  <c r="AI976" i="1"/>
  <c r="AH976" i="1"/>
  <c r="AG976" i="1"/>
  <c r="AF976" i="1"/>
  <c r="AE976" i="1"/>
  <c r="AD976" i="1"/>
  <c r="AC976" i="1"/>
  <c r="AB976" i="1"/>
  <c r="AA976" i="1"/>
  <c r="Z976" i="1"/>
  <c r="Y976" i="1"/>
  <c r="X976" i="1"/>
  <c r="W976" i="1"/>
  <c r="V976" i="1"/>
  <c r="U976" i="1"/>
  <c r="T976" i="1"/>
  <c r="S976" i="1"/>
  <c r="R976" i="1"/>
  <c r="Q976" i="1"/>
  <c r="P976" i="1"/>
  <c r="O976" i="1"/>
  <c r="N976" i="1"/>
  <c r="M976" i="1"/>
  <c r="L976" i="1"/>
  <c r="K976" i="1"/>
  <c r="J976" i="1"/>
  <c r="I976" i="1"/>
  <c r="H976" i="1"/>
  <c r="G976" i="1"/>
  <c r="F976" i="1"/>
  <c r="E976" i="1"/>
  <c r="AI964" i="1"/>
  <c r="AH964" i="1"/>
  <c r="AG964" i="1"/>
  <c r="AF964" i="1"/>
  <c r="AE964" i="1"/>
  <c r="AD964" i="1"/>
  <c r="AC964" i="1"/>
  <c r="AB964" i="1"/>
  <c r="AA964" i="1"/>
  <c r="Z964" i="1"/>
  <c r="Y964" i="1"/>
  <c r="X964" i="1"/>
  <c r="W964" i="1"/>
  <c r="V964" i="1"/>
  <c r="U964" i="1"/>
  <c r="T964" i="1"/>
  <c r="S964" i="1"/>
  <c r="R964" i="1"/>
  <c r="Q964" i="1"/>
  <c r="P964" i="1"/>
  <c r="O964" i="1"/>
  <c r="N964" i="1"/>
  <c r="M964" i="1"/>
  <c r="L964" i="1"/>
  <c r="K964" i="1"/>
  <c r="J964" i="1"/>
  <c r="I964" i="1"/>
  <c r="H964" i="1"/>
  <c r="G964" i="1"/>
  <c r="F964" i="1"/>
  <c r="E964" i="1"/>
  <c r="AI958" i="1"/>
  <c r="AH958" i="1"/>
  <c r="AG958" i="1"/>
  <c r="AF958" i="1"/>
  <c r="AE958" i="1"/>
  <c r="AD958" i="1"/>
  <c r="AC958" i="1"/>
  <c r="AB958" i="1"/>
  <c r="AA958" i="1"/>
  <c r="Z958" i="1"/>
  <c r="Y958" i="1"/>
  <c r="X958" i="1"/>
  <c r="W958" i="1"/>
  <c r="V958" i="1"/>
  <c r="U958" i="1"/>
  <c r="T958" i="1"/>
  <c r="S958" i="1"/>
  <c r="R958" i="1"/>
  <c r="Q958" i="1"/>
  <c r="P958" i="1"/>
  <c r="O958" i="1"/>
  <c r="N958" i="1"/>
  <c r="M958" i="1"/>
  <c r="L958" i="1"/>
  <c r="K958" i="1"/>
  <c r="J958" i="1"/>
  <c r="I958" i="1"/>
  <c r="H958" i="1"/>
  <c r="G958" i="1"/>
  <c r="F958" i="1"/>
  <c r="E958" i="1"/>
  <c r="AI952" i="1"/>
  <c r="AH952" i="1"/>
  <c r="AG952" i="1"/>
  <c r="AF952" i="1"/>
  <c r="AE952" i="1"/>
  <c r="AD952" i="1"/>
  <c r="AC952" i="1"/>
  <c r="AB952" i="1"/>
  <c r="AA952" i="1"/>
  <c r="Z952" i="1"/>
  <c r="Y952" i="1"/>
  <c r="X952" i="1"/>
  <c r="W952" i="1"/>
  <c r="V952" i="1"/>
  <c r="U952" i="1"/>
  <c r="T952" i="1"/>
  <c r="S952" i="1"/>
  <c r="R952" i="1"/>
  <c r="Q952" i="1"/>
  <c r="P952" i="1"/>
  <c r="O952" i="1"/>
  <c r="N952" i="1"/>
  <c r="M952" i="1"/>
  <c r="L952" i="1"/>
  <c r="K952" i="1"/>
  <c r="J952" i="1"/>
  <c r="I952" i="1"/>
  <c r="H952" i="1"/>
  <c r="G952" i="1"/>
  <c r="F952" i="1"/>
  <c r="E952" i="1"/>
  <c r="AI946" i="1"/>
  <c r="AH946" i="1"/>
  <c r="AG946" i="1"/>
  <c r="AF946" i="1"/>
  <c r="AE946" i="1"/>
  <c r="AD946" i="1"/>
  <c r="AC946" i="1"/>
  <c r="AB946" i="1"/>
  <c r="AA946" i="1"/>
  <c r="Z946" i="1"/>
  <c r="Y946" i="1"/>
  <c r="X946" i="1"/>
  <c r="W946" i="1"/>
  <c r="V946" i="1"/>
  <c r="U946" i="1"/>
  <c r="T946" i="1"/>
  <c r="S946" i="1"/>
  <c r="R946" i="1"/>
  <c r="Q946" i="1"/>
  <c r="P946" i="1"/>
  <c r="O946" i="1"/>
  <c r="N946" i="1"/>
  <c r="M946" i="1"/>
  <c r="L946" i="1"/>
  <c r="K946" i="1"/>
  <c r="J946" i="1"/>
  <c r="I946" i="1"/>
  <c r="H946" i="1"/>
  <c r="G946" i="1"/>
  <c r="F946" i="1"/>
  <c r="E946" i="1"/>
  <c r="AI940" i="1"/>
  <c r="AH940" i="1"/>
  <c r="AG940" i="1"/>
  <c r="AF940" i="1"/>
  <c r="AE940" i="1"/>
  <c r="AD940" i="1"/>
  <c r="AC940" i="1"/>
  <c r="AB940" i="1"/>
  <c r="AA940" i="1"/>
  <c r="Z940" i="1"/>
  <c r="Y940" i="1"/>
  <c r="X940" i="1"/>
  <c r="W940" i="1"/>
  <c r="V940" i="1"/>
  <c r="U940" i="1"/>
  <c r="T940" i="1"/>
  <c r="S940" i="1"/>
  <c r="R940" i="1"/>
  <c r="Q940" i="1"/>
  <c r="P940" i="1"/>
  <c r="O940" i="1"/>
  <c r="N940" i="1"/>
  <c r="M940" i="1"/>
  <c r="L940" i="1"/>
  <c r="K940" i="1"/>
  <c r="J940" i="1"/>
  <c r="I940" i="1"/>
  <c r="H940" i="1"/>
  <c r="G940" i="1"/>
  <c r="F940" i="1"/>
  <c r="E940" i="1"/>
  <c r="AI934" i="1"/>
  <c r="AH934" i="1"/>
  <c r="AG934" i="1"/>
  <c r="AF934" i="1"/>
  <c r="AE934" i="1"/>
  <c r="AD934" i="1"/>
  <c r="AC934" i="1"/>
  <c r="AB934" i="1"/>
  <c r="AA934" i="1"/>
  <c r="Z934" i="1"/>
  <c r="Y934" i="1"/>
  <c r="X934" i="1"/>
  <c r="W934" i="1"/>
  <c r="V934" i="1"/>
  <c r="U934" i="1"/>
  <c r="T934" i="1"/>
  <c r="S934" i="1"/>
  <c r="R934" i="1"/>
  <c r="Q934" i="1"/>
  <c r="P934" i="1"/>
  <c r="O934" i="1"/>
  <c r="N934" i="1"/>
  <c r="M934" i="1"/>
  <c r="L934" i="1"/>
  <c r="K934" i="1"/>
  <c r="J934" i="1"/>
  <c r="I934" i="1"/>
  <c r="H934" i="1"/>
  <c r="G934" i="1"/>
  <c r="F934" i="1"/>
  <c r="E934" i="1"/>
  <c r="AI928" i="1"/>
  <c r="AH928" i="1"/>
  <c r="AG928" i="1"/>
  <c r="AF928" i="1"/>
  <c r="AE928" i="1"/>
  <c r="AD928" i="1"/>
  <c r="AC928" i="1"/>
  <c r="AB928" i="1"/>
  <c r="AA928" i="1"/>
  <c r="Z928" i="1"/>
  <c r="Y928" i="1"/>
  <c r="X928" i="1"/>
  <c r="W928" i="1"/>
  <c r="V928" i="1"/>
  <c r="U928" i="1"/>
  <c r="T928" i="1"/>
  <c r="S928" i="1"/>
  <c r="R928" i="1"/>
  <c r="Q928" i="1"/>
  <c r="P928" i="1"/>
  <c r="O928" i="1"/>
  <c r="N928" i="1"/>
  <c r="M928" i="1"/>
  <c r="L928" i="1"/>
  <c r="K928" i="1"/>
  <c r="J928" i="1"/>
  <c r="I928" i="1"/>
  <c r="H928" i="1"/>
  <c r="G928" i="1"/>
  <c r="F928" i="1"/>
  <c r="E928" i="1"/>
  <c r="AI922" i="1"/>
  <c r="AH922" i="1"/>
  <c r="AG922" i="1"/>
  <c r="AF922" i="1"/>
  <c r="AE922" i="1"/>
  <c r="AD922" i="1"/>
  <c r="AC922" i="1"/>
  <c r="AB922" i="1"/>
  <c r="AA922" i="1"/>
  <c r="Z922" i="1"/>
  <c r="Y922" i="1"/>
  <c r="X922" i="1"/>
  <c r="W922" i="1"/>
  <c r="V922" i="1"/>
  <c r="U922" i="1"/>
  <c r="T922" i="1"/>
  <c r="S922" i="1"/>
  <c r="R922" i="1"/>
  <c r="Q922" i="1"/>
  <c r="P922" i="1"/>
  <c r="O922" i="1"/>
  <c r="N922" i="1"/>
  <c r="M922" i="1"/>
  <c r="L922" i="1"/>
  <c r="K922" i="1"/>
  <c r="J922" i="1"/>
  <c r="I922" i="1"/>
  <c r="H922" i="1"/>
  <c r="G922" i="1"/>
  <c r="F922" i="1"/>
  <c r="E922" i="1"/>
  <c r="AI916" i="1"/>
  <c r="AH916" i="1"/>
  <c r="AG916" i="1"/>
  <c r="AF916" i="1"/>
  <c r="AE916" i="1"/>
  <c r="AD916" i="1"/>
  <c r="AC916" i="1"/>
  <c r="AB916" i="1"/>
  <c r="AA916" i="1"/>
  <c r="Z916" i="1"/>
  <c r="Y916" i="1"/>
  <c r="X916" i="1"/>
  <c r="W916" i="1"/>
  <c r="V916" i="1"/>
  <c r="U916" i="1"/>
  <c r="T916" i="1"/>
  <c r="S916" i="1"/>
  <c r="R916" i="1"/>
  <c r="Q916" i="1"/>
  <c r="P916" i="1"/>
  <c r="O916" i="1"/>
  <c r="N916" i="1"/>
  <c r="M916" i="1"/>
  <c r="L916" i="1"/>
  <c r="K916" i="1"/>
  <c r="J916" i="1"/>
  <c r="I916" i="1"/>
  <c r="H916" i="1"/>
  <c r="G916" i="1"/>
  <c r="F916" i="1"/>
  <c r="E916" i="1"/>
  <c r="AI910" i="1"/>
  <c r="AH910" i="1"/>
  <c r="AG910" i="1"/>
  <c r="AF910" i="1"/>
  <c r="AE910" i="1"/>
  <c r="AD910" i="1"/>
  <c r="AC910" i="1"/>
  <c r="AB910" i="1"/>
  <c r="AA910" i="1"/>
  <c r="Z910" i="1"/>
  <c r="Y910" i="1"/>
  <c r="X910" i="1"/>
  <c r="W910" i="1"/>
  <c r="V910" i="1"/>
  <c r="U910" i="1"/>
  <c r="T910" i="1"/>
  <c r="S910" i="1"/>
  <c r="R910" i="1"/>
  <c r="Q910" i="1"/>
  <c r="P910" i="1"/>
  <c r="O910" i="1"/>
  <c r="N910" i="1"/>
  <c r="M910" i="1"/>
  <c r="L910" i="1"/>
  <c r="K910" i="1"/>
  <c r="J910" i="1"/>
  <c r="I910" i="1"/>
  <c r="H910" i="1"/>
  <c r="G910" i="1"/>
  <c r="F910" i="1"/>
  <c r="E910" i="1"/>
  <c r="AI904" i="1"/>
  <c r="AH904" i="1"/>
  <c r="AG904" i="1"/>
  <c r="AF904" i="1"/>
  <c r="AE904" i="1"/>
  <c r="AD904" i="1"/>
  <c r="AC904" i="1"/>
  <c r="AB904" i="1"/>
  <c r="AA904" i="1"/>
  <c r="Z904" i="1"/>
  <c r="Y904" i="1"/>
  <c r="X904" i="1"/>
  <c r="W904" i="1"/>
  <c r="V904" i="1"/>
  <c r="U904" i="1"/>
  <c r="T904" i="1"/>
  <c r="S904" i="1"/>
  <c r="R904" i="1"/>
  <c r="Q904" i="1"/>
  <c r="P904" i="1"/>
  <c r="O904" i="1"/>
  <c r="N904" i="1"/>
  <c r="M904" i="1"/>
  <c r="L904" i="1"/>
  <c r="K904" i="1"/>
  <c r="J904" i="1"/>
  <c r="I904" i="1"/>
  <c r="H904" i="1"/>
  <c r="G904" i="1"/>
  <c r="F904" i="1"/>
  <c r="E904" i="1"/>
  <c r="AI898" i="1"/>
  <c r="AH898" i="1"/>
  <c r="AG898" i="1"/>
  <c r="AF898" i="1"/>
  <c r="AE898" i="1"/>
  <c r="AD898" i="1"/>
  <c r="AC898" i="1"/>
  <c r="AB898" i="1"/>
  <c r="AA898" i="1"/>
  <c r="Z898" i="1"/>
  <c r="Y898" i="1"/>
  <c r="X898" i="1"/>
  <c r="W898" i="1"/>
  <c r="V898" i="1"/>
  <c r="U898" i="1"/>
  <c r="T898" i="1"/>
  <c r="S898" i="1"/>
  <c r="R898" i="1"/>
  <c r="Q898" i="1"/>
  <c r="P898" i="1"/>
  <c r="O898" i="1"/>
  <c r="N898" i="1"/>
  <c r="M898" i="1"/>
  <c r="L898" i="1"/>
  <c r="K898" i="1"/>
  <c r="J898" i="1"/>
  <c r="I898" i="1"/>
  <c r="H898" i="1"/>
  <c r="G898" i="1"/>
  <c r="F898" i="1"/>
  <c r="E898" i="1"/>
  <c r="AI892" i="1"/>
  <c r="AH892" i="1"/>
  <c r="AG892" i="1"/>
  <c r="AF892" i="1"/>
  <c r="AE892" i="1"/>
  <c r="AD892" i="1"/>
  <c r="AC892" i="1"/>
  <c r="AB892" i="1"/>
  <c r="AA892" i="1"/>
  <c r="Z892" i="1"/>
  <c r="Y892" i="1"/>
  <c r="X892" i="1"/>
  <c r="W892" i="1"/>
  <c r="V892" i="1"/>
  <c r="U892" i="1"/>
  <c r="T892" i="1"/>
  <c r="S892" i="1"/>
  <c r="R892" i="1"/>
  <c r="Q892" i="1"/>
  <c r="P892" i="1"/>
  <c r="O892" i="1"/>
  <c r="N892" i="1"/>
  <c r="M892" i="1"/>
  <c r="L892" i="1"/>
  <c r="K892" i="1"/>
  <c r="J892" i="1"/>
  <c r="I892" i="1"/>
  <c r="H892" i="1"/>
  <c r="G892" i="1"/>
  <c r="F892" i="1"/>
  <c r="E892" i="1"/>
  <c r="AI886" i="1"/>
  <c r="AH886" i="1"/>
  <c r="AG886" i="1"/>
  <c r="AF886" i="1"/>
  <c r="AE886" i="1"/>
  <c r="AD886" i="1"/>
  <c r="AC886" i="1"/>
  <c r="AB886" i="1"/>
  <c r="AA886" i="1"/>
  <c r="Z886" i="1"/>
  <c r="Y886" i="1"/>
  <c r="X886" i="1"/>
  <c r="W886" i="1"/>
  <c r="V886" i="1"/>
  <c r="U886" i="1"/>
  <c r="T886" i="1"/>
  <c r="S886" i="1"/>
  <c r="R886" i="1"/>
  <c r="Q886" i="1"/>
  <c r="P886" i="1"/>
  <c r="O886" i="1"/>
  <c r="N886" i="1"/>
  <c r="M886" i="1"/>
  <c r="L886" i="1"/>
  <c r="K886" i="1"/>
  <c r="J886" i="1"/>
  <c r="I886" i="1"/>
  <c r="H886" i="1"/>
  <c r="G886" i="1"/>
  <c r="F886" i="1"/>
  <c r="E886" i="1"/>
  <c r="AI880" i="1"/>
  <c r="AH880" i="1"/>
  <c r="AG880" i="1"/>
  <c r="AF880" i="1"/>
  <c r="AE880" i="1"/>
  <c r="AD880" i="1"/>
  <c r="AC880" i="1"/>
  <c r="AB880" i="1"/>
  <c r="AA880" i="1"/>
  <c r="Z880" i="1"/>
  <c r="Y880" i="1"/>
  <c r="X880" i="1"/>
  <c r="W880" i="1"/>
  <c r="V880" i="1"/>
  <c r="U880" i="1"/>
  <c r="T880" i="1"/>
  <c r="S880" i="1"/>
  <c r="R880" i="1"/>
  <c r="Q880" i="1"/>
  <c r="P880" i="1"/>
  <c r="O880" i="1"/>
  <c r="N880" i="1"/>
  <c r="M880" i="1"/>
  <c r="L880" i="1"/>
  <c r="K880" i="1"/>
  <c r="J880" i="1"/>
  <c r="I880" i="1"/>
  <c r="H880" i="1"/>
  <c r="G880" i="1"/>
  <c r="F880" i="1"/>
  <c r="E880" i="1"/>
  <c r="AI874" i="1"/>
  <c r="AH874" i="1"/>
  <c r="AG874" i="1"/>
  <c r="AF874" i="1"/>
  <c r="AD874" i="1"/>
  <c r="AC874" i="1"/>
  <c r="AB874" i="1"/>
  <c r="AA874" i="1"/>
  <c r="Z874" i="1"/>
  <c r="Y874" i="1"/>
  <c r="X874" i="1"/>
  <c r="W874" i="1"/>
  <c r="V874" i="1"/>
  <c r="U874" i="1"/>
  <c r="T874" i="1"/>
  <c r="S874" i="1"/>
  <c r="R874" i="1"/>
  <c r="Q874" i="1"/>
  <c r="P874" i="1"/>
  <c r="O874" i="1"/>
  <c r="N874" i="1"/>
  <c r="M874" i="1"/>
  <c r="L874" i="1"/>
  <c r="K874" i="1"/>
  <c r="J874" i="1"/>
  <c r="I874" i="1"/>
  <c r="H874" i="1"/>
  <c r="G874" i="1"/>
  <c r="F874" i="1"/>
  <c r="E874" i="1"/>
  <c r="AI868" i="1"/>
  <c r="AH868" i="1"/>
  <c r="AG868" i="1"/>
  <c r="AF868" i="1"/>
  <c r="AE868" i="1"/>
  <c r="AD868" i="1"/>
  <c r="AC868" i="1"/>
  <c r="AB868" i="1"/>
  <c r="AA868" i="1"/>
  <c r="Z868" i="1"/>
  <c r="Y868" i="1"/>
  <c r="X868" i="1"/>
  <c r="W868" i="1"/>
  <c r="V868" i="1"/>
  <c r="U868" i="1"/>
  <c r="T868" i="1"/>
  <c r="S868" i="1"/>
  <c r="R868" i="1"/>
  <c r="Q868" i="1"/>
  <c r="P868" i="1"/>
  <c r="O868" i="1"/>
  <c r="N868" i="1"/>
  <c r="M868" i="1"/>
  <c r="L868" i="1"/>
  <c r="K868" i="1"/>
  <c r="J868" i="1"/>
  <c r="I868" i="1"/>
  <c r="H868" i="1"/>
  <c r="G868" i="1"/>
  <c r="F868" i="1"/>
  <c r="E868" i="1"/>
  <c r="AI862" i="1"/>
  <c r="AH862" i="1"/>
  <c r="AG862" i="1"/>
  <c r="AF862" i="1"/>
  <c r="AE862" i="1"/>
  <c r="AD862" i="1"/>
  <c r="AC862" i="1"/>
  <c r="AB862" i="1"/>
  <c r="AA862" i="1"/>
  <c r="Z862" i="1"/>
  <c r="Y862" i="1"/>
  <c r="X862" i="1"/>
  <c r="W862" i="1"/>
  <c r="V862" i="1"/>
  <c r="U862" i="1"/>
  <c r="T862" i="1"/>
  <c r="S862" i="1"/>
  <c r="R862" i="1"/>
  <c r="Q862" i="1"/>
  <c r="P862" i="1"/>
  <c r="O862" i="1"/>
  <c r="N862" i="1"/>
  <c r="M862" i="1"/>
  <c r="L862" i="1"/>
  <c r="K862" i="1"/>
  <c r="J862" i="1"/>
  <c r="I862" i="1"/>
  <c r="H862" i="1"/>
  <c r="G862" i="1"/>
  <c r="F862" i="1"/>
  <c r="E862" i="1"/>
  <c r="AI844" i="1"/>
  <c r="AH844" i="1"/>
  <c r="AG844" i="1"/>
  <c r="AF844" i="1"/>
  <c r="AE844" i="1"/>
  <c r="AD844" i="1"/>
  <c r="AC844" i="1"/>
  <c r="AB844" i="1"/>
  <c r="AA844" i="1"/>
  <c r="Z844" i="1"/>
  <c r="Y844" i="1"/>
  <c r="X844" i="1"/>
  <c r="W844" i="1"/>
  <c r="V844" i="1"/>
  <c r="U844" i="1"/>
  <c r="T844" i="1"/>
  <c r="S844" i="1"/>
  <c r="R844" i="1"/>
  <c r="Q844" i="1"/>
  <c r="P844" i="1"/>
  <c r="O844" i="1"/>
  <c r="N844" i="1"/>
  <c r="M844" i="1"/>
  <c r="L844" i="1"/>
  <c r="K844" i="1"/>
  <c r="J844" i="1"/>
  <c r="I844" i="1"/>
  <c r="H844" i="1"/>
  <c r="G844" i="1"/>
  <c r="F844" i="1"/>
  <c r="E844" i="1"/>
  <c r="AI838" i="1"/>
  <c r="AH838" i="1"/>
  <c r="AG838" i="1"/>
  <c r="AF838" i="1"/>
  <c r="AE838" i="1"/>
  <c r="AD838" i="1"/>
  <c r="AC838" i="1"/>
  <c r="AB838" i="1"/>
  <c r="AA838" i="1"/>
  <c r="Z838" i="1"/>
  <c r="Y838" i="1"/>
  <c r="X838" i="1"/>
  <c r="W838" i="1"/>
  <c r="V838" i="1"/>
  <c r="U838" i="1"/>
  <c r="T838" i="1"/>
  <c r="S838" i="1"/>
  <c r="R838" i="1"/>
  <c r="Q838" i="1"/>
  <c r="P838" i="1"/>
  <c r="O838" i="1"/>
  <c r="N838" i="1"/>
  <c r="M838" i="1"/>
  <c r="L838" i="1"/>
  <c r="K838" i="1"/>
  <c r="J838" i="1"/>
  <c r="I838" i="1"/>
  <c r="H838" i="1"/>
  <c r="G838" i="1"/>
  <c r="F838" i="1"/>
  <c r="E838" i="1"/>
  <c r="AI832" i="1"/>
  <c r="AH832" i="1"/>
  <c r="AG832" i="1"/>
  <c r="AF832" i="1"/>
  <c r="AE832" i="1"/>
  <c r="AD832" i="1"/>
  <c r="AC832" i="1"/>
  <c r="AB832" i="1"/>
  <c r="AA832" i="1"/>
  <c r="Z832" i="1"/>
  <c r="Y832" i="1"/>
  <c r="X832" i="1"/>
  <c r="W832" i="1"/>
  <c r="V832" i="1"/>
  <c r="U832" i="1"/>
  <c r="T832" i="1"/>
  <c r="S832" i="1"/>
  <c r="R832" i="1"/>
  <c r="Q832" i="1"/>
  <c r="P832" i="1"/>
  <c r="O832" i="1"/>
  <c r="N832" i="1"/>
  <c r="M832" i="1"/>
  <c r="L832" i="1"/>
  <c r="K832" i="1"/>
  <c r="J832" i="1"/>
  <c r="I832" i="1"/>
  <c r="H832" i="1"/>
  <c r="G832" i="1"/>
  <c r="F832" i="1"/>
  <c r="E832" i="1"/>
  <c r="AI826" i="1"/>
  <c r="AH826" i="1"/>
  <c r="AG826" i="1"/>
  <c r="AF826" i="1"/>
  <c r="AE826" i="1"/>
  <c r="AD826" i="1"/>
  <c r="AC826" i="1"/>
  <c r="AB826" i="1"/>
  <c r="AA826" i="1"/>
  <c r="Z826" i="1"/>
  <c r="Y826" i="1"/>
  <c r="X826" i="1"/>
  <c r="W826" i="1"/>
  <c r="V826" i="1"/>
  <c r="U826" i="1"/>
  <c r="T826" i="1"/>
  <c r="S826" i="1"/>
  <c r="R826" i="1"/>
  <c r="Q826" i="1"/>
  <c r="P826" i="1"/>
  <c r="O826" i="1"/>
  <c r="N826" i="1"/>
  <c r="M826" i="1"/>
  <c r="L826" i="1"/>
  <c r="K826" i="1"/>
  <c r="J826" i="1"/>
  <c r="I826" i="1"/>
  <c r="H826" i="1"/>
  <c r="G826" i="1"/>
  <c r="F826" i="1"/>
  <c r="E826" i="1"/>
  <c r="AI820" i="1"/>
  <c r="AH820" i="1"/>
  <c r="AG820" i="1"/>
  <c r="AF820" i="1"/>
  <c r="AE820" i="1"/>
  <c r="AD820" i="1"/>
  <c r="AC820" i="1"/>
  <c r="AB820" i="1"/>
  <c r="AA820" i="1"/>
  <c r="Z820" i="1"/>
  <c r="Y820" i="1"/>
  <c r="X820" i="1"/>
  <c r="W820" i="1"/>
  <c r="V820" i="1"/>
  <c r="U820" i="1"/>
  <c r="T820" i="1"/>
  <c r="S820" i="1"/>
  <c r="R820" i="1"/>
  <c r="Q820" i="1"/>
  <c r="P820" i="1"/>
  <c r="O820" i="1"/>
  <c r="N820" i="1"/>
  <c r="M820" i="1"/>
  <c r="L820" i="1"/>
  <c r="K820" i="1"/>
  <c r="J820" i="1"/>
  <c r="I820" i="1"/>
  <c r="H820" i="1"/>
  <c r="G820" i="1"/>
  <c r="F820" i="1"/>
  <c r="E820" i="1"/>
  <c r="AI814" i="1"/>
  <c r="AH814" i="1"/>
  <c r="AG814" i="1"/>
  <c r="AF814" i="1"/>
  <c r="AE814" i="1"/>
  <c r="AD814" i="1"/>
  <c r="AC814" i="1"/>
  <c r="AB814" i="1"/>
  <c r="AA814" i="1"/>
  <c r="Z814" i="1"/>
  <c r="Y814" i="1"/>
  <c r="X814" i="1"/>
  <c r="W814" i="1"/>
  <c r="V814" i="1"/>
  <c r="U814" i="1"/>
  <c r="T814" i="1"/>
  <c r="S814" i="1"/>
  <c r="R814" i="1"/>
  <c r="Q814" i="1"/>
  <c r="P814" i="1"/>
  <c r="O814" i="1"/>
  <c r="N814" i="1"/>
  <c r="M814" i="1"/>
  <c r="L814" i="1"/>
  <c r="K814" i="1"/>
  <c r="J814" i="1"/>
  <c r="I814" i="1"/>
  <c r="H814" i="1"/>
  <c r="G814" i="1"/>
  <c r="F814" i="1"/>
  <c r="E814" i="1"/>
  <c r="AI808" i="1"/>
  <c r="AH808" i="1"/>
  <c r="AG808" i="1"/>
  <c r="AF808" i="1"/>
  <c r="AE808" i="1"/>
  <c r="AD808" i="1"/>
  <c r="AC808" i="1"/>
  <c r="AB808" i="1"/>
  <c r="AA808" i="1"/>
  <c r="Z808" i="1"/>
  <c r="Y808" i="1"/>
  <c r="X808" i="1"/>
  <c r="W808" i="1"/>
  <c r="V808" i="1"/>
  <c r="U808" i="1"/>
  <c r="T808" i="1"/>
  <c r="S808" i="1"/>
  <c r="R808" i="1"/>
  <c r="Q808" i="1"/>
  <c r="P808" i="1"/>
  <c r="O808" i="1"/>
  <c r="N808" i="1"/>
  <c r="M808" i="1"/>
  <c r="L808" i="1"/>
  <c r="K808" i="1"/>
  <c r="J808" i="1"/>
  <c r="I808" i="1"/>
  <c r="H808" i="1"/>
  <c r="G808" i="1"/>
  <c r="F808" i="1"/>
  <c r="E808" i="1"/>
  <c r="AI796" i="1"/>
  <c r="AH796" i="1"/>
  <c r="AG796" i="1"/>
  <c r="AF796" i="1"/>
  <c r="AE796" i="1"/>
  <c r="AD796" i="1"/>
  <c r="AC796" i="1"/>
  <c r="AB796" i="1"/>
  <c r="AA796" i="1"/>
  <c r="Z796" i="1"/>
  <c r="Y796" i="1"/>
  <c r="X796" i="1"/>
  <c r="W796" i="1"/>
  <c r="V796" i="1"/>
  <c r="U796" i="1"/>
  <c r="T796" i="1"/>
  <c r="S796" i="1"/>
  <c r="R796" i="1"/>
  <c r="Q796" i="1"/>
  <c r="P796" i="1"/>
  <c r="O796" i="1"/>
  <c r="N796" i="1"/>
  <c r="M796" i="1"/>
  <c r="L796" i="1"/>
  <c r="K796" i="1"/>
  <c r="J796" i="1"/>
  <c r="I796" i="1"/>
  <c r="H796" i="1"/>
  <c r="G796" i="1"/>
  <c r="F796" i="1"/>
  <c r="E796" i="1"/>
  <c r="AI790" i="1"/>
  <c r="AH790" i="1"/>
  <c r="AG790" i="1"/>
  <c r="AF790" i="1"/>
  <c r="AE790" i="1"/>
  <c r="AD790" i="1"/>
  <c r="AC790" i="1"/>
  <c r="AB790" i="1"/>
  <c r="AA790" i="1"/>
  <c r="Z790" i="1"/>
  <c r="Y790" i="1"/>
  <c r="X790" i="1"/>
  <c r="W790" i="1"/>
  <c r="V790" i="1"/>
  <c r="U790" i="1"/>
  <c r="T790" i="1"/>
  <c r="S790" i="1"/>
  <c r="R790" i="1"/>
  <c r="Q790" i="1"/>
  <c r="P790" i="1"/>
  <c r="O790" i="1"/>
  <c r="N790" i="1"/>
  <c r="M790" i="1"/>
  <c r="L790" i="1"/>
  <c r="K790" i="1"/>
  <c r="J790" i="1"/>
  <c r="I790" i="1"/>
  <c r="H790" i="1"/>
  <c r="G790" i="1"/>
  <c r="F790" i="1"/>
  <c r="E790" i="1"/>
  <c r="AI784" i="1"/>
  <c r="AH784" i="1"/>
  <c r="AG784" i="1"/>
  <c r="AF784" i="1"/>
  <c r="AE784" i="1"/>
  <c r="AD784" i="1"/>
  <c r="AC784" i="1"/>
  <c r="AB784" i="1"/>
  <c r="AA784" i="1"/>
  <c r="Z784" i="1"/>
  <c r="Y784" i="1"/>
  <c r="X784" i="1"/>
  <c r="W784" i="1"/>
  <c r="V784" i="1"/>
  <c r="U784" i="1"/>
  <c r="T784" i="1"/>
  <c r="S784" i="1"/>
  <c r="R784" i="1"/>
  <c r="Q784" i="1"/>
  <c r="P784" i="1"/>
  <c r="O784" i="1"/>
  <c r="N784" i="1"/>
  <c r="M784" i="1"/>
  <c r="L784" i="1"/>
  <c r="K784" i="1"/>
  <c r="J784" i="1"/>
  <c r="I784" i="1"/>
  <c r="H784" i="1"/>
  <c r="G784" i="1"/>
  <c r="F784" i="1"/>
  <c r="E784" i="1"/>
  <c r="AI778" i="1"/>
  <c r="AH778" i="1"/>
  <c r="AG778" i="1"/>
  <c r="AF778" i="1"/>
  <c r="AE778" i="1"/>
  <c r="AD778" i="1"/>
  <c r="AC778" i="1"/>
  <c r="AB778" i="1"/>
  <c r="AA778" i="1"/>
  <c r="Z778" i="1"/>
  <c r="Y778" i="1"/>
  <c r="X778" i="1"/>
  <c r="W778" i="1"/>
  <c r="V778" i="1"/>
  <c r="U778" i="1"/>
  <c r="T778" i="1"/>
  <c r="S778" i="1"/>
  <c r="R778" i="1"/>
  <c r="Q778" i="1"/>
  <c r="P778" i="1"/>
  <c r="O778" i="1"/>
  <c r="N778" i="1"/>
  <c r="M778" i="1"/>
  <c r="L778" i="1"/>
  <c r="K778" i="1"/>
  <c r="J778" i="1"/>
  <c r="I778" i="1"/>
  <c r="H778" i="1"/>
  <c r="G778" i="1"/>
  <c r="F778" i="1"/>
  <c r="E778" i="1"/>
  <c r="AI772" i="1"/>
  <c r="AH772" i="1"/>
  <c r="AG772" i="1"/>
  <c r="AF772" i="1"/>
  <c r="AE772" i="1"/>
  <c r="AD772" i="1"/>
  <c r="AC772" i="1"/>
  <c r="AB772" i="1"/>
  <c r="AA772" i="1"/>
  <c r="Z772" i="1"/>
  <c r="Y772" i="1"/>
  <c r="X772" i="1"/>
  <c r="W772" i="1"/>
  <c r="V772" i="1"/>
  <c r="U772" i="1"/>
  <c r="T772" i="1"/>
  <c r="S772" i="1"/>
  <c r="R772" i="1"/>
  <c r="Q772" i="1"/>
  <c r="P772" i="1"/>
  <c r="O772" i="1"/>
  <c r="N772" i="1"/>
  <c r="M772" i="1"/>
  <c r="L772" i="1"/>
  <c r="K772" i="1"/>
  <c r="J772" i="1"/>
  <c r="I772" i="1"/>
  <c r="H772" i="1"/>
  <c r="G772" i="1"/>
  <c r="F772" i="1"/>
  <c r="E772" i="1"/>
  <c r="AI766" i="1"/>
  <c r="AH766" i="1"/>
  <c r="AG766" i="1"/>
  <c r="AF766" i="1"/>
  <c r="AE766" i="1"/>
  <c r="AD766" i="1"/>
  <c r="AC766" i="1"/>
  <c r="AB766" i="1"/>
  <c r="AA766" i="1"/>
  <c r="Z766" i="1"/>
  <c r="Y766" i="1"/>
  <c r="X766" i="1"/>
  <c r="W766" i="1"/>
  <c r="V766" i="1"/>
  <c r="U766" i="1"/>
  <c r="T766" i="1"/>
  <c r="S766" i="1"/>
  <c r="R766" i="1"/>
  <c r="Q766" i="1"/>
  <c r="P766" i="1"/>
  <c r="O766" i="1"/>
  <c r="N766" i="1"/>
  <c r="M766" i="1"/>
  <c r="L766" i="1"/>
  <c r="K766" i="1"/>
  <c r="J766" i="1"/>
  <c r="I766" i="1"/>
  <c r="H766" i="1"/>
  <c r="G766" i="1"/>
  <c r="F766" i="1"/>
  <c r="E766" i="1"/>
  <c r="AI760" i="1"/>
  <c r="AH760" i="1"/>
  <c r="AG760" i="1"/>
  <c r="AF760" i="1"/>
  <c r="AE760" i="1"/>
  <c r="AD760" i="1"/>
  <c r="AC760" i="1"/>
  <c r="AB760" i="1"/>
  <c r="AA760" i="1"/>
  <c r="Z760" i="1"/>
  <c r="Y760" i="1"/>
  <c r="X760" i="1"/>
  <c r="W760" i="1"/>
  <c r="V760" i="1"/>
  <c r="U760" i="1"/>
  <c r="T760" i="1"/>
  <c r="S760" i="1"/>
  <c r="R760" i="1"/>
  <c r="Q760" i="1"/>
  <c r="P760" i="1"/>
  <c r="O760" i="1"/>
  <c r="N760" i="1"/>
  <c r="M760" i="1"/>
  <c r="L760" i="1"/>
  <c r="K760" i="1"/>
  <c r="J760" i="1"/>
  <c r="I760" i="1"/>
  <c r="H760" i="1"/>
  <c r="G760" i="1"/>
  <c r="F760" i="1"/>
  <c r="E760" i="1"/>
  <c r="AI754" i="1"/>
  <c r="AH754" i="1"/>
  <c r="AG754" i="1"/>
  <c r="AF754" i="1"/>
  <c r="AE754" i="1"/>
  <c r="AD754" i="1"/>
  <c r="AC754" i="1"/>
  <c r="AB754" i="1"/>
  <c r="AA754" i="1"/>
  <c r="Z754" i="1"/>
  <c r="Y754" i="1"/>
  <c r="X754" i="1"/>
  <c r="W754" i="1"/>
  <c r="V754" i="1"/>
  <c r="U754" i="1"/>
  <c r="T754" i="1"/>
  <c r="S754" i="1"/>
  <c r="R754" i="1"/>
  <c r="Q754" i="1"/>
  <c r="P754" i="1"/>
  <c r="O754" i="1"/>
  <c r="N754" i="1"/>
  <c r="M754" i="1"/>
  <c r="L754" i="1"/>
  <c r="K754" i="1"/>
  <c r="J754" i="1"/>
  <c r="I754" i="1"/>
  <c r="H754" i="1"/>
  <c r="G754" i="1"/>
  <c r="F754" i="1"/>
  <c r="E754" i="1"/>
  <c r="AI748" i="1"/>
  <c r="AH748" i="1"/>
  <c r="AG748" i="1"/>
  <c r="AF748" i="1"/>
  <c r="AE748" i="1"/>
  <c r="AD748" i="1"/>
  <c r="AC748" i="1"/>
  <c r="AB748" i="1"/>
  <c r="AA748" i="1"/>
  <c r="Z748" i="1"/>
  <c r="Y748" i="1"/>
  <c r="X748" i="1"/>
  <c r="W748" i="1"/>
  <c r="V748" i="1"/>
  <c r="U748" i="1"/>
  <c r="T748" i="1"/>
  <c r="S748" i="1"/>
  <c r="R748" i="1"/>
  <c r="Q748" i="1"/>
  <c r="P748" i="1"/>
  <c r="O748" i="1"/>
  <c r="N748" i="1"/>
  <c r="M748" i="1"/>
  <c r="L748" i="1"/>
  <c r="K748" i="1"/>
  <c r="J748" i="1"/>
  <c r="I748" i="1"/>
  <c r="H748" i="1"/>
  <c r="G748" i="1"/>
  <c r="F748" i="1"/>
  <c r="E748" i="1"/>
  <c r="AI742" i="1"/>
  <c r="AH742" i="1"/>
  <c r="AG742" i="1"/>
  <c r="AF742" i="1"/>
  <c r="AE742" i="1"/>
  <c r="AD742" i="1"/>
  <c r="AC742" i="1"/>
  <c r="AB742" i="1"/>
  <c r="AA742" i="1"/>
  <c r="Z742" i="1"/>
  <c r="Y742" i="1"/>
  <c r="X742" i="1"/>
  <c r="W742" i="1"/>
  <c r="V742" i="1"/>
  <c r="U742" i="1"/>
  <c r="T742" i="1"/>
  <c r="S742" i="1"/>
  <c r="R742" i="1"/>
  <c r="Q742" i="1"/>
  <c r="P742" i="1"/>
  <c r="O742" i="1"/>
  <c r="N742" i="1"/>
  <c r="M742" i="1"/>
  <c r="L742" i="1"/>
  <c r="K742" i="1"/>
  <c r="J742" i="1"/>
  <c r="I742" i="1"/>
  <c r="H742" i="1"/>
  <c r="G742" i="1"/>
  <c r="F742" i="1"/>
  <c r="E742" i="1"/>
  <c r="AI736" i="1"/>
  <c r="AH736" i="1"/>
  <c r="AG736" i="1"/>
  <c r="AF736" i="1"/>
  <c r="AE736" i="1"/>
  <c r="AD736" i="1"/>
  <c r="AC736" i="1"/>
  <c r="AB736" i="1"/>
  <c r="AA736" i="1"/>
  <c r="Z736" i="1"/>
  <c r="Y736" i="1"/>
  <c r="X736" i="1"/>
  <c r="W736" i="1"/>
  <c r="V736" i="1"/>
  <c r="U736" i="1"/>
  <c r="T736" i="1"/>
  <c r="S736" i="1"/>
  <c r="R736" i="1"/>
  <c r="Q736" i="1"/>
  <c r="P736" i="1"/>
  <c r="O736" i="1"/>
  <c r="N736" i="1"/>
  <c r="M736" i="1"/>
  <c r="L736" i="1"/>
  <c r="K736" i="1"/>
  <c r="J736" i="1"/>
  <c r="I736" i="1"/>
  <c r="H736" i="1"/>
  <c r="G736" i="1"/>
  <c r="F736" i="1"/>
  <c r="E736" i="1"/>
  <c r="AI730" i="1"/>
  <c r="AH730" i="1"/>
  <c r="AG730" i="1"/>
  <c r="AF730" i="1"/>
  <c r="AE730" i="1"/>
  <c r="AD730" i="1"/>
  <c r="AC730" i="1"/>
  <c r="AB730" i="1"/>
  <c r="AA730" i="1"/>
  <c r="Z730" i="1"/>
  <c r="Y730" i="1"/>
  <c r="X730" i="1"/>
  <c r="W730" i="1"/>
  <c r="V730" i="1"/>
  <c r="U730" i="1"/>
  <c r="T730" i="1"/>
  <c r="S730" i="1"/>
  <c r="R730" i="1"/>
  <c r="Q730" i="1"/>
  <c r="P730" i="1"/>
  <c r="O730" i="1"/>
  <c r="N730" i="1"/>
  <c r="M730" i="1"/>
  <c r="L730" i="1"/>
  <c r="K730" i="1"/>
  <c r="J730" i="1"/>
  <c r="I730" i="1"/>
  <c r="H730" i="1"/>
  <c r="G730" i="1"/>
  <c r="F730" i="1"/>
  <c r="E730" i="1"/>
  <c r="AI724" i="1"/>
  <c r="AH724" i="1"/>
  <c r="AG724" i="1"/>
  <c r="AF724" i="1"/>
  <c r="AE724" i="1"/>
  <c r="AD724" i="1"/>
  <c r="AC724" i="1"/>
  <c r="AB724" i="1"/>
  <c r="AA724" i="1"/>
  <c r="Z724" i="1"/>
  <c r="Y724" i="1"/>
  <c r="X724" i="1"/>
  <c r="W724" i="1"/>
  <c r="V724" i="1"/>
  <c r="U724" i="1"/>
  <c r="T724" i="1"/>
  <c r="S724" i="1"/>
  <c r="R724" i="1"/>
  <c r="Q724" i="1"/>
  <c r="P724" i="1"/>
  <c r="O724" i="1"/>
  <c r="N724" i="1"/>
  <c r="M724" i="1"/>
  <c r="L724" i="1"/>
  <c r="K724" i="1"/>
  <c r="J724" i="1"/>
  <c r="I724" i="1"/>
  <c r="H724" i="1"/>
  <c r="G724" i="1"/>
  <c r="F724" i="1"/>
  <c r="E724" i="1"/>
  <c r="AH718" i="1"/>
  <c r="AG718" i="1"/>
  <c r="AF718" i="1"/>
  <c r="AE718" i="1"/>
  <c r="AD718" i="1"/>
  <c r="AC718" i="1"/>
  <c r="AB718" i="1"/>
  <c r="AA718" i="1"/>
  <c r="Z718" i="1"/>
  <c r="Y718" i="1"/>
  <c r="X718" i="1"/>
  <c r="W718" i="1"/>
  <c r="V718" i="1"/>
  <c r="U718" i="1"/>
  <c r="T718" i="1"/>
  <c r="S718" i="1"/>
  <c r="R718" i="1"/>
  <c r="Q718" i="1"/>
  <c r="P718" i="1"/>
  <c r="O718" i="1"/>
  <c r="N718" i="1"/>
  <c r="M718" i="1"/>
  <c r="L718" i="1"/>
  <c r="K718" i="1"/>
  <c r="J718" i="1"/>
  <c r="I718" i="1"/>
  <c r="H718" i="1"/>
  <c r="G718" i="1"/>
  <c r="F718" i="1"/>
  <c r="E718" i="1"/>
  <c r="AI712" i="1"/>
  <c r="AH712" i="1"/>
  <c r="AG712" i="1"/>
  <c r="AF712" i="1"/>
  <c r="AE712" i="1"/>
  <c r="AD712" i="1"/>
  <c r="AC712" i="1"/>
  <c r="AB712" i="1"/>
  <c r="AA712" i="1"/>
  <c r="Z712" i="1"/>
  <c r="Y712" i="1"/>
  <c r="X712" i="1"/>
  <c r="W712" i="1"/>
  <c r="V712" i="1"/>
  <c r="U712" i="1"/>
  <c r="T712" i="1"/>
  <c r="S712" i="1"/>
  <c r="R712" i="1"/>
  <c r="Q712" i="1"/>
  <c r="P712" i="1"/>
  <c r="O712" i="1"/>
  <c r="N712" i="1"/>
  <c r="M712" i="1"/>
  <c r="L712" i="1"/>
  <c r="K712" i="1"/>
  <c r="J712" i="1"/>
  <c r="I712" i="1"/>
  <c r="H712" i="1"/>
  <c r="G712" i="1"/>
  <c r="F712" i="1"/>
  <c r="E712" i="1"/>
  <c r="AI706" i="1"/>
  <c r="AH706" i="1"/>
  <c r="AG706" i="1"/>
  <c r="AF706" i="1"/>
  <c r="AE706" i="1"/>
  <c r="AD706" i="1"/>
  <c r="AC706" i="1"/>
  <c r="AB706" i="1"/>
  <c r="AA706" i="1"/>
  <c r="Z706" i="1"/>
  <c r="Y706" i="1"/>
  <c r="X706" i="1"/>
  <c r="W706" i="1"/>
  <c r="V706" i="1"/>
  <c r="U706" i="1"/>
  <c r="T706" i="1"/>
  <c r="S706" i="1"/>
  <c r="R706" i="1"/>
  <c r="Q706" i="1"/>
  <c r="P706" i="1"/>
  <c r="O706" i="1"/>
  <c r="N706" i="1"/>
  <c r="M706" i="1"/>
  <c r="L706" i="1"/>
  <c r="K706" i="1"/>
  <c r="J706" i="1"/>
  <c r="I706" i="1"/>
  <c r="H706" i="1"/>
  <c r="G706" i="1"/>
  <c r="F706" i="1"/>
  <c r="E706" i="1"/>
  <c r="AI700" i="1"/>
  <c r="AH700" i="1"/>
  <c r="AG700" i="1"/>
  <c r="AF700" i="1"/>
  <c r="AE700" i="1"/>
  <c r="AD700" i="1"/>
  <c r="AC700" i="1"/>
  <c r="AB700" i="1"/>
  <c r="AA700" i="1"/>
  <c r="Z700" i="1"/>
  <c r="Y700" i="1"/>
  <c r="X700" i="1"/>
  <c r="W700" i="1"/>
  <c r="V700" i="1"/>
  <c r="U700" i="1"/>
  <c r="T700" i="1"/>
  <c r="S700" i="1"/>
  <c r="R700" i="1"/>
  <c r="Q700" i="1"/>
  <c r="P700" i="1"/>
  <c r="O700" i="1"/>
  <c r="N700" i="1"/>
  <c r="M700" i="1"/>
  <c r="L700" i="1"/>
  <c r="K700" i="1"/>
  <c r="J700" i="1"/>
  <c r="I700" i="1"/>
  <c r="H700" i="1"/>
  <c r="G700" i="1"/>
  <c r="F700" i="1"/>
  <c r="E700" i="1"/>
  <c r="AI694" i="1"/>
  <c r="AH694" i="1"/>
  <c r="AG694" i="1"/>
  <c r="AF694" i="1"/>
  <c r="AE694" i="1"/>
  <c r="AD694" i="1"/>
  <c r="AC694" i="1"/>
  <c r="AB694" i="1"/>
  <c r="AA694" i="1"/>
  <c r="Z694" i="1"/>
  <c r="Y694" i="1"/>
  <c r="X694" i="1"/>
  <c r="W694" i="1"/>
  <c r="V694" i="1"/>
  <c r="U694" i="1"/>
  <c r="T694" i="1"/>
  <c r="S694" i="1"/>
  <c r="R694" i="1"/>
  <c r="Q694" i="1"/>
  <c r="P694" i="1"/>
  <c r="O694" i="1"/>
  <c r="N694" i="1"/>
  <c r="M694" i="1"/>
  <c r="L694" i="1"/>
  <c r="K694" i="1"/>
  <c r="J694" i="1"/>
  <c r="I694" i="1"/>
  <c r="H694" i="1"/>
  <c r="G694" i="1"/>
  <c r="F694" i="1"/>
  <c r="E694" i="1"/>
  <c r="AI688" i="1"/>
  <c r="AH688" i="1"/>
  <c r="AG688" i="1"/>
  <c r="AF688" i="1"/>
  <c r="AE688" i="1"/>
  <c r="AD688" i="1"/>
  <c r="AC688" i="1"/>
  <c r="AB688" i="1"/>
  <c r="AA688" i="1"/>
  <c r="Z688" i="1"/>
  <c r="Y688" i="1"/>
  <c r="X688" i="1"/>
  <c r="W688" i="1"/>
  <c r="V688" i="1"/>
  <c r="U688" i="1"/>
  <c r="T688" i="1"/>
  <c r="S688" i="1"/>
  <c r="R688" i="1"/>
  <c r="Q688" i="1"/>
  <c r="P688" i="1"/>
  <c r="O688" i="1"/>
  <c r="N688" i="1"/>
  <c r="M688" i="1"/>
  <c r="L688" i="1"/>
  <c r="K688" i="1"/>
  <c r="J688" i="1"/>
  <c r="I688" i="1"/>
  <c r="H688" i="1"/>
  <c r="G688" i="1"/>
  <c r="F688" i="1"/>
  <c r="E688" i="1"/>
  <c r="AI682" i="1"/>
  <c r="AH682" i="1"/>
  <c r="AG682" i="1"/>
  <c r="AF682" i="1"/>
  <c r="AE682" i="1"/>
  <c r="AD682" i="1"/>
  <c r="AC682" i="1"/>
  <c r="AB682" i="1"/>
  <c r="AA682" i="1"/>
  <c r="Z682" i="1"/>
  <c r="Y682" i="1"/>
  <c r="X682" i="1"/>
  <c r="W682" i="1"/>
  <c r="V682" i="1"/>
  <c r="U682" i="1"/>
  <c r="T682" i="1"/>
  <c r="S682" i="1"/>
  <c r="R682" i="1"/>
  <c r="Q682" i="1"/>
  <c r="P682" i="1"/>
  <c r="O682" i="1"/>
  <c r="N682" i="1"/>
  <c r="M682" i="1"/>
  <c r="L682" i="1"/>
  <c r="K682" i="1"/>
  <c r="J682" i="1"/>
  <c r="I682" i="1"/>
  <c r="H682" i="1"/>
  <c r="G682" i="1"/>
  <c r="F682" i="1"/>
  <c r="E682" i="1"/>
  <c r="AI676" i="1"/>
  <c r="AH676" i="1"/>
  <c r="AG676" i="1"/>
  <c r="AF676" i="1"/>
  <c r="AE676" i="1"/>
  <c r="AD676" i="1"/>
  <c r="AC676" i="1"/>
  <c r="AB676" i="1"/>
  <c r="AA676" i="1"/>
  <c r="Z676" i="1"/>
  <c r="Y676" i="1"/>
  <c r="X676" i="1"/>
  <c r="W676" i="1"/>
  <c r="V676" i="1"/>
  <c r="U676" i="1"/>
  <c r="T676" i="1"/>
  <c r="S676" i="1"/>
  <c r="R676" i="1"/>
  <c r="Q676" i="1"/>
  <c r="P676" i="1"/>
  <c r="O676" i="1"/>
  <c r="N676" i="1"/>
  <c r="M676" i="1"/>
  <c r="L676" i="1"/>
  <c r="K676" i="1"/>
  <c r="J676" i="1"/>
  <c r="I676" i="1"/>
  <c r="H676" i="1"/>
  <c r="G676" i="1"/>
  <c r="F676" i="1"/>
  <c r="E676" i="1"/>
  <c r="AI664" i="1"/>
  <c r="AH664" i="1"/>
  <c r="AG664" i="1"/>
  <c r="AF664" i="1"/>
  <c r="AE664" i="1"/>
  <c r="AD664" i="1"/>
  <c r="AC664" i="1"/>
  <c r="AB664" i="1"/>
  <c r="AA664" i="1"/>
  <c r="Z664" i="1"/>
  <c r="Y664" i="1"/>
  <c r="X664" i="1"/>
  <c r="W664" i="1"/>
  <c r="V664" i="1"/>
  <c r="U664" i="1"/>
  <c r="T664" i="1"/>
  <c r="S664" i="1"/>
  <c r="R664" i="1"/>
  <c r="Q664" i="1"/>
  <c r="P664" i="1"/>
  <c r="O664" i="1"/>
  <c r="N664" i="1"/>
  <c r="M664" i="1"/>
  <c r="L664" i="1"/>
  <c r="K664" i="1"/>
  <c r="J664" i="1"/>
  <c r="I664" i="1"/>
  <c r="H664" i="1"/>
  <c r="G664" i="1"/>
  <c r="F664" i="1"/>
  <c r="E664" i="1"/>
  <c r="AI658" i="1"/>
  <c r="AH658" i="1"/>
  <c r="AG658" i="1"/>
  <c r="AF658" i="1"/>
  <c r="AE658" i="1"/>
  <c r="AD658" i="1"/>
  <c r="AC658" i="1"/>
  <c r="AB658" i="1"/>
  <c r="AA658" i="1"/>
  <c r="Z658" i="1"/>
  <c r="Y658" i="1"/>
  <c r="X658" i="1"/>
  <c r="W658" i="1"/>
  <c r="V658" i="1"/>
  <c r="U658" i="1"/>
  <c r="T658" i="1"/>
  <c r="S658" i="1"/>
  <c r="R658" i="1"/>
  <c r="Q658" i="1"/>
  <c r="P658" i="1"/>
  <c r="O658" i="1"/>
  <c r="N658" i="1"/>
  <c r="M658" i="1"/>
  <c r="L658" i="1"/>
  <c r="K658" i="1"/>
  <c r="J658" i="1"/>
  <c r="I658" i="1"/>
  <c r="H658" i="1"/>
  <c r="G658" i="1"/>
  <c r="F658" i="1"/>
  <c r="E658" i="1"/>
  <c r="AI652" i="1"/>
  <c r="AH652" i="1"/>
  <c r="AG652" i="1"/>
  <c r="AF652" i="1"/>
  <c r="AE652" i="1"/>
  <c r="AD652" i="1"/>
  <c r="AC652" i="1"/>
  <c r="AB652" i="1"/>
  <c r="AA652" i="1"/>
  <c r="Z652" i="1"/>
  <c r="Y652" i="1"/>
  <c r="X652" i="1"/>
  <c r="W652" i="1"/>
  <c r="V652" i="1"/>
  <c r="U652" i="1"/>
  <c r="T652" i="1"/>
  <c r="S652" i="1"/>
  <c r="R652" i="1"/>
  <c r="Q652" i="1"/>
  <c r="P652" i="1"/>
  <c r="O652" i="1"/>
  <c r="N652" i="1"/>
  <c r="M652" i="1"/>
  <c r="L652" i="1"/>
  <c r="K652" i="1"/>
  <c r="J652" i="1"/>
  <c r="I652" i="1"/>
  <c r="H652" i="1"/>
  <c r="G652" i="1"/>
  <c r="F652" i="1"/>
  <c r="E652" i="1"/>
  <c r="AI646" i="1"/>
  <c r="AH646" i="1"/>
  <c r="AG646" i="1"/>
  <c r="AF646" i="1"/>
  <c r="AE646" i="1"/>
  <c r="AD646" i="1"/>
  <c r="AC646" i="1"/>
  <c r="AB646" i="1"/>
  <c r="AA646" i="1"/>
  <c r="Z646" i="1"/>
  <c r="Y646" i="1"/>
  <c r="X646" i="1"/>
  <c r="W646" i="1"/>
  <c r="V646" i="1"/>
  <c r="U646" i="1"/>
  <c r="T646" i="1"/>
  <c r="S646" i="1"/>
  <c r="R646" i="1"/>
  <c r="Q646" i="1"/>
  <c r="P646" i="1"/>
  <c r="O646" i="1"/>
  <c r="N646" i="1"/>
  <c r="M646" i="1"/>
  <c r="L646" i="1"/>
  <c r="K646" i="1"/>
  <c r="J646" i="1"/>
  <c r="I646" i="1"/>
  <c r="H646" i="1"/>
  <c r="G646" i="1"/>
  <c r="F646" i="1"/>
  <c r="E646" i="1"/>
  <c r="AI640" i="1"/>
  <c r="AH640" i="1"/>
  <c r="AG640" i="1"/>
  <c r="AF640" i="1"/>
  <c r="AE640" i="1"/>
  <c r="AD640" i="1"/>
  <c r="AC640" i="1"/>
  <c r="AB640" i="1"/>
  <c r="AA640" i="1"/>
  <c r="Z640" i="1"/>
  <c r="Y640" i="1"/>
  <c r="X640" i="1"/>
  <c r="W640" i="1"/>
  <c r="V640" i="1"/>
  <c r="U640" i="1"/>
  <c r="T640" i="1"/>
  <c r="S640" i="1"/>
  <c r="R640" i="1"/>
  <c r="Q640" i="1"/>
  <c r="P640" i="1"/>
  <c r="O640" i="1"/>
  <c r="N640" i="1"/>
  <c r="M640" i="1"/>
  <c r="L640" i="1"/>
  <c r="K640" i="1"/>
  <c r="J640" i="1"/>
  <c r="I640" i="1"/>
  <c r="H640" i="1"/>
  <c r="G640" i="1"/>
  <c r="F640" i="1"/>
  <c r="E640" i="1"/>
  <c r="AI634" i="1"/>
  <c r="AH634" i="1"/>
  <c r="AG634" i="1"/>
  <c r="AF634" i="1"/>
  <c r="AE634" i="1"/>
  <c r="AD634" i="1"/>
  <c r="AC634" i="1"/>
  <c r="AB634" i="1"/>
  <c r="AA634" i="1"/>
  <c r="Z634" i="1"/>
  <c r="Y634" i="1"/>
  <c r="X634" i="1"/>
  <c r="W634" i="1"/>
  <c r="V634" i="1"/>
  <c r="U634" i="1"/>
  <c r="T634" i="1"/>
  <c r="S634" i="1"/>
  <c r="R634" i="1"/>
  <c r="Q634" i="1"/>
  <c r="P634" i="1"/>
  <c r="O634" i="1"/>
  <c r="N634" i="1"/>
  <c r="M634" i="1"/>
  <c r="L634" i="1"/>
  <c r="K634" i="1"/>
  <c r="J634" i="1"/>
  <c r="I634" i="1"/>
  <c r="H634" i="1"/>
  <c r="G634" i="1"/>
  <c r="F634" i="1"/>
  <c r="E634" i="1"/>
  <c r="AI622" i="1"/>
  <c r="AH622" i="1"/>
  <c r="AG622" i="1"/>
  <c r="AF622" i="1"/>
  <c r="AE622" i="1"/>
  <c r="AD622" i="1"/>
  <c r="AC622" i="1"/>
  <c r="AB622" i="1"/>
  <c r="AA622" i="1"/>
  <c r="Z622" i="1"/>
  <c r="Y622" i="1"/>
  <c r="X622" i="1"/>
  <c r="W622" i="1"/>
  <c r="V622" i="1"/>
  <c r="U622" i="1"/>
  <c r="T622" i="1"/>
  <c r="S622" i="1"/>
  <c r="R622" i="1"/>
  <c r="Q622" i="1"/>
  <c r="P622" i="1"/>
  <c r="O622" i="1"/>
  <c r="N622" i="1"/>
  <c r="M622" i="1"/>
  <c r="L622" i="1"/>
  <c r="K622" i="1"/>
  <c r="J622" i="1"/>
  <c r="I622" i="1"/>
  <c r="H622" i="1"/>
  <c r="G622" i="1"/>
  <c r="F622" i="1"/>
  <c r="E622" i="1"/>
  <c r="AI616" i="1"/>
  <c r="AH616" i="1"/>
  <c r="AG616" i="1"/>
  <c r="AF616" i="1"/>
  <c r="AE616" i="1"/>
  <c r="AD616" i="1"/>
  <c r="AC616" i="1"/>
  <c r="AB616" i="1"/>
  <c r="AA616" i="1"/>
  <c r="Z616" i="1"/>
  <c r="Y616" i="1"/>
  <c r="X616" i="1"/>
  <c r="W616" i="1"/>
  <c r="V616" i="1"/>
  <c r="U616" i="1"/>
  <c r="T616" i="1"/>
  <c r="S616" i="1"/>
  <c r="R616" i="1"/>
  <c r="Q616" i="1"/>
  <c r="P616" i="1"/>
  <c r="O616" i="1"/>
  <c r="N616" i="1"/>
  <c r="M616" i="1"/>
  <c r="L616" i="1"/>
  <c r="K616" i="1"/>
  <c r="J616" i="1"/>
  <c r="I616" i="1"/>
  <c r="H616" i="1"/>
  <c r="G616" i="1"/>
  <c r="F616" i="1"/>
  <c r="E616" i="1"/>
  <c r="AI610" i="1"/>
  <c r="AH610" i="1"/>
  <c r="AG610" i="1"/>
  <c r="AF610" i="1"/>
  <c r="AE610" i="1"/>
  <c r="AD610" i="1"/>
  <c r="AC610" i="1"/>
  <c r="AB610" i="1"/>
  <c r="AA610" i="1"/>
  <c r="Z610" i="1"/>
  <c r="Y610" i="1"/>
  <c r="X610" i="1"/>
  <c r="W610" i="1"/>
  <c r="V610" i="1"/>
  <c r="U610" i="1"/>
  <c r="T610" i="1"/>
  <c r="S610" i="1"/>
  <c r="R610" i="1"/>
  <c r="Q610" i="1"/>
  <c r="P610" i="1"/>
  <c r="O610" i="1"/>
  <c r="N610" i="1"/>
  <c r="M610" i="1"/>
  <c r="L610" i="1"/>
  <c r="K610" i="1"/>
  <c r="J610" i="1"/>
  <c r="I610" i="1"/>
  <c r="H610" i="1"/>
  <c r="G610" i="1"/>
  <c r="F610" i="1"/>
  <c r="E610" i="1"/>
  <c r="AI604" i="1"/>
  <c r="AH604" i="1"/>
  <c r="AG604" i="1"/>
  <c r="AF604" i="1"/>
  <c r="AE604" i="1"/>
  <c r="AD604" i="1"/>
  <c r="AC604" i="1"/>
  <c r="AB604" i="1"/>
  <c r="AA604" i="1"/>
  <c r="Z604" i="1"/>
  <c r="Y604" i="1"/>
  <c r="X604" i="1"/>
  <c r="W604" i="1"/>
  <c r="V604" i="1"/>
  <c r="U604" i="1"/>
  <c r="T604" i="1"/>
  <c r="S604" i="1"/>
  <c r="R604" i="1"/>
  <c r="Q604" i="1"/>
  <c r="P604" i="1"/>
  <c r="O604" i="1"/>
  <c r="N604" i="1"/>
  <c r="M604" i="1"/>
  <c r="L604" i="1"/>
  <c r="K604" i="1"/>
  <c r="J604" i="1"/>
  <c r="I604" i="1"/>
  <c r="H604" i="1"/>
  <c r="G604" i="1"/>
  <c r="F604" i="1"/>
  <c r="E604" i="1"/>
  <c r="AI598" i="1"/>
  <c r="AH598" i="1"/>
  <c r="AG598" i="1"/>
  <c r="AF598" i="1"/>
  <c r="AE598" i="1"/>
  <c r="AD598" i="1"/>
  <c r="AC598" i="1"/>
  <c r="AB598" i="1"/>
  <c r="AA598" i="1"/>
  <c r="Z598" i="1"/>
  <c r="Y598" i="1"/>
  <c r="X598" i="1"/>
  <c r="W598" i="1"/>
  <c r="V598" i="1"/>
  <c r="U598" i="1"/>
  <c r="T598" i="1"/>
  <c r="S598" i="1"/>
  <c r="R598" i="1"/>
  <c r="Q598" i="1"/>
  <c r="P598" i="1"/>
  <c r="O598" i="1"/>
  <c r="N598" i="1"/>
  <c r="M598" i="1"/>
  <c r="L598" i="1"/>
  <c r="K598" i="1"/>
  <c r="J598" i="1"/>
  <c r="I598" i="1"/>
  <c r="H598" i="1"/>
  <c r="G598" i="1"/>
  <c r="F598" i="1"/>
  <c r="E598" i="1"/>
  <c r="AI592" i="1"/>
  <c r="AH592" i="1"/>
  <c r="AG592" i="1"/>
  <c r="AF592" i="1"/>
  <c r="AE592" i="1"/>
  <c r="AD592" i="1"/>
  <c r="AC592" i="1"/>
  <c r="AB592" i="1"/>
  <c r="AA592" i="1"/>
  <c r="Z592" i="1"/>
  <c r="Y592" i="1"/>
  <c r="X592" i="1"/>
  <c r="W592" i="1"/>
  <c r="V592" i="1"/>
  <c r="U592" i="1"/>
  <c r="T592" i="1"/>
  <c r="S592" i="1"/>
  <c r="R592" i="1"/>
  <c r="Q592" i="1"/>
  <c r="P592" i="1"/>
  <c r="O592" i="1"/>
  <c r="N592" i="1"/>
  <c r="M592" i="1"/>
  <c r="L592" i="1"/>
  <c r="K592" i="1"/>
  <c r="J592" i="1"/>
  <c r="I592" i="1"/>
  <c r="H592" i="1"/>
  <c r="G592" i="1"/>
  <c r="F592" i="1"/>
  <c r="E592" i="1"/>
  <c r="AI586" i="1"/>
  <c r="AH586" i="1"/>
  <c r="AG586" i="1"/>
  <c r="AF586" i="1"/>
  <c r="AE586" i="1"/>
  <c r="AD586" i="1"/>
  <c r="AC586" i="1"/>
  <c r="AB586" i="1"/>
  <c r="AA586" i="1"/>
  <c r="Z586" i="1"/>
  <c r="Y586" i="1"/>
  <c r="X586" i="1"/>
  <c r="W586" i="1"/>
  <c r="V586" i="1"/>
  <c r="U586" i="1"/>
  <c r="T586" i="1"/>
  <c r="S586" i="1"/>
  <c r="R586" i="1"/>
  <c r="Q586" i="1"/>
  <c r="P586" i="1"/>
  <c r="O586" i="1"/>
  <c r="N586" i="1"/>
  <c r="M586" i="1"/>
  <c r="L586" i="1"/>
  <c r="K586" i="1"/>
  <c r="J586" i="1"/>
  <c r="I586" i="1"/>
  <c r="H586" i="1"/>
  <c r="G586" i="1"/>
  <c r="F586" i="1"/>
  <c r="E586" i="1"/>
  <c r="AI580" i="1"/>
  <c r="AH580" i="1"/>
  <c r="AG580" i="1"/>
  <c r="AF580" i="1"/>
  <c r="AE580" i="1"/>
  <c r="AD580" i="1"/>
  <c r="AC580" i="1"/>
  <c r="AB580" i="1"/>
  <c r="AA580" i="1"/>
  <c r="Z580" i="1"/>
  <c r="Y580" i="1"/>
  <c r="X580" i="1"/>
  <c r="W580" i="1"/>
  <c r="V580" i="1"/>
  <c r="U580" i="1"/>
  <c r="T580" i="1"/>
  <c r="S580" i="1"/>
  <c r="R580" i="1"/>
  <c r="Q580" i="1"/>
  <c r="P580" i="1"/>
  <c r="O580" i="1"/>
  <c r="N580" i="1"/>
  <c r="M580" i="1"/>
  <c r="L580" i="1"/>
  <c r="K580" i="1"/>
  <c r="J580" i="1"/>
  <c r="I580" i="1"/>
  <c r="H580" i="1"/>
  <c r="G580" i="1"/>
  <c r="F580" i="1"/>
  <c r="E580" i="1"/>
  <c r="AI574" i="1"/>
  <c r="AH574" i="1"/>
  <c r="AG574" i="1"/>
  <c r="AF574" i="1"/>
  <c r="AE574" i="1"/>
  <c r="AD574" i="1"/>
  <c r="AC574" i="1"/>
  <c r="AB574" i="1"/>
  <c r="AA574" i="1"/>
  <c r="Z574" i="1"/>
  <c r="Y574" i="1"/>
  <c r="X574" i="1"/>
  <c r="W574" i="1"/>
  <c r="V574" i="1"/>
  <c r="U574" i="1"/>
  <c r="T574" i="1"/>
  <c r="S574" i="1"/>
  <c r="R574" i="1"/>
  <c r="Q574" i="1"/>
  <c r="P574" i="1"/>
  <c r="O574" i="1"/>
  <c r="N574" i="1"/>
  <c r="M574" i="1"/>
  <c r="L574" i="1"/>
  <c r="K574" i="1"/>
  <c r="J574" i="1"/>
  <c r="I574" i="1"/>
  <c r="H574" i="1"/>
  <c r="G574" i="1"/>
  <c r="F574" i="1"/>
  <c r="E574" i="1"/>
  <c r="AI568" i="1"/>
  <c r="AH568" i="1"/>
  <c r="AG568" i="1"/>
  <c r="AF568" i="1"/>
  <c r="AE568" i="1"/>
  <c r="AD568" i="1"/>
  <c r="AC568" i="1"/>
  <c r="AB568" i="1"/>
  <c r="AA568" i="1"/>
  <c r="Z568" i="1"/>
  <c r="Y568" i="1"/>
  <c r="X568" i="1"/>
  <c r="W568" i="1"/>
  <c r="V568" i="1"/>
  <c r="U568" i="1"/>
  <c r="T568" i="1"/>
  <c r="S568" i="1"/>
  <c r="R568" i="1"/>
  <c r="Q568" i="1"/>
  <c r="P568" i="1"/>
  <c r="O568" i="1"/>
  <c r="N568" i="1"/>
  <c r="M568" i="1"/>
  <c r="L568" i="1"/>
  <c r="K568" i="1"/>
  <c r="J568" i="1"/>
  <c r="I568" i="1"/>
  <c r="H568" i="1"/>
  <c r="G568" i="1"/>
  <c r="F568" i="1"/>
  <c r="E568" i="1"/>
  <c r="AI562" i="1"/>
  <c r="AH562" i="1"/>
  <c r="AG562" i="1"/>
  <c r="AF562" i="1"/>
  <c r="AE562" i="1"/>
  <c r="AD562" i="1"/>
  <c r="AC562" i="1"/>
  <c r="AB562" i="1"/>
  <c r="AA562" i="1"/>
  <c r="Z562" i="1"/>
  <c r="Y562" i="1"/>
  <c r="X562" i="1"/>
  <c r="W562" i="1"/>
  <c r="V562" i="1"/>
  <c r="U562" i="1"/>
  <c r="T562" i="1"/>
  <c r="S562" i="1"/>
  <c r="R562" i="1"/>
  <c r="Q562" i="1"/>
  <c r="P562" i="1"/>
  <c r="O562" i="1"/>
  <c r="N562" i="1"/>
  <c r="M562" i="1"/>
  <c r="L562" i="1"/>
  <c r="K562" i="1"/>
  <c r="J562" i="1"/>
  <c r="I562" i="1"/>
  <c r="H562" i="1"/>
  <c r="G562" i="1"/>
  <c r="F562" i="1"/>
  <c r="E562" i="1"/>
  <c r="AI556" i="1"/>
  <c r="AH556" i="1"/>
  <c r="AG556" i="1"/>
  <c r="AF556" i="1"/>
  <c r="AE556" i="1"/>
  <c r="AD556" i="1"/>
  <c r="AC556" i="1"/>
  <c r="AB556" i="1"/>
  <c r="AA556" i="1"/>
  <c r="Z556" i="1"/>
  <c r="Y556" i="1"/>
  <c r="X556" i="1"/>
  <c r="W556" i="1"/>
  <c r="V556" i="1"/>
  <c r="U556" i="1"/>
  <c r="T556" i="1"/>
  <c r="S556" i="1"/>
  <c r="R556" i="1"/>
  <c r="Q556" i="1"/>
  <c r="P556" i="1"/>
  <c r="O556" i="1"/>
  <c r="N556" i="1"/>
  <c r="M556" i="1"/>
  <c r="L556" i="1"/>
  <c r="K556" i="1"/>
  <c r="J556" i="1"/>
  <c r="I556" i="1"/>
  <c r="H556" i="1"/>
  <c r="G556" i="1"/>
  <c r="F556" i="1"/>
  <c r="E556" i="1"/>
  <c r="AI550" i="1"/>
  <c r="AH550" i="1"/>
  <c r="AG550" i="1"/>
  <c r="AF550" i="1"/>
  <c r="AE550" i="1"/>
  <c r="AD550" i="1"/>
  <c r="AC550" i="1"/>
  <c r="AB550" i="1"/>
  <c r="AA550" i="1"/>
  <c r="Z550" i="1"/>
  <c r="Y550" i="1"/>
  <c r="X550" i="1"/>
  <c r="W550" i="1"/>
  <c r="V550" i="1"/>
  <c r="U550" i="1"/>
  <c r="T550" i="1"/>
  <c r="S550" i="1"/>
  <c r="R550" i="1"/>
  <c r="Q550" i="1"/>
  <c r="P550" i="1"/>
  <c r="O550" i="1"/>
  <c r="N550" i="1"/>
  <c r="M550" i="1"/>
  <c r="L550" i="1"/>
  <c r="K550" i="1"/>
  <c r="J550" i="1"/>
  <c r="I550" i="1"/>
  <c r="H550" i="1"/>
  <c r="G550" i="1"/>
  <c r="F550" i="1"/>
  <c r="E550" i="1"/>
  <c r="AI544" i="1"/>
  <c r="AH544" i="1"/>
  <c r="AG544" i="1"/>
  <c r="AF544" i="1"/>
  <c r="AE544" i="1"/>
  <c r="AD544" i="1"/>
  <c r="AC544" i="1"/>
  <c r="AB544" i="1"/>
  <c r="AA544" i="1"/>
  <c r="Z544" i="1"/>
  <c r="Y544" i="1"/>
  <c r="X544" i="1"/>
  <c r="W544" i="1"/>
  <c r="V544" i="1"/>
  <c r="U544" i="1"/>
  <c r="T544" i="1"/>
  <c r="S544" i="1"/>
  <c r="R544" i="1"/>
  <c r="Q544" i="1"/>
  <c r="P544" i="1"/>
  <c r="O544" i="1"/>
  <c r="N544" i="1"/>
  <c r="M544" i="1"/>
  <c r="L544" i="1"/>
  <c r="K544" i="1"/>
  <c r="J544" i="1"/>
  <c r="I544" i="1"/>
  <c r="H544" i="1"/>
  <c r="G544" i="1"/>
  <c r="F544" i="1"/>
  <c r="E544" i="1"/>
  <c r="AI538" i="1"/>
  <c r="AH538" i="1"/>
  <c r="AG538" i="1"/>
  <c r="AF538" i="1"/>
  <c r="AE538" i="1"/>
  <c r="AD538" i="1"/>
  <c r="AC538" i="1"/>
  <c r="AB538" i="1"/>
  <c r="AA538" i="1"/>
  <c r="Z538" i="1"/>
  <c r="Y538" i="1"/>
  <c r="X538" i="1"/>
  <c r="W538" i="1"/>
  <c r="V538" i="1"/>
  <c r="U538" i="1"/>
  <c r="T538" i="1"/>
  <c r="S538" i="1"/>
  <c r="R538" i="1"/>
  <c r="Q538" i="1"/>
  <c r="P538" i="1"/>
  <c r="O538" i="1"/>
  <c r="N538" i="1"/>
  <c r="M538" i="1"/>
  <c r="L538" i="1"/>
  <c r="K538" i="1"/>
  <c r="J538" i="1"/>
  <c r="I538" i="1"/>
  <c r="H538" i="1"/>
  <c r="G538" i="1"/>
  <c r="F538" i="1"/>
  <c r="E538" i="1"/>
  <c r="AI532" i="1"/>
  <c r="AH532" i="1"/>
  <c r="AG532" i="1"/>
  <c r="AF532" i="1"/>
  <c r="AE532" i="1"/>
  <c r="AD532" i="1"/>
  <c r="AC532" i="1"/>
  <c r="AB532" i="1"/>
  <c r="AA532" i="1"/>
  <c r="Z532" i="1"/>
  <c r="Y532" i="1"/>
  <c r="X532" i="1"/>
  <c r="W532" i="1"/>
  <c r="V532" i="1"/>
  <c r="U532" i="1"/>
  <c r="T532" i="1"/>
  <c r="S532" i="1"/>
  <c r="R532" i="1"/>
  <c r="Q532" i="1"/>
  <c r="P532" i="1"/>
  <c r="O532" i="1"/>
  <c r="N532" i="1"/>
  <c r="M532" i="1"/>
  <c r="L532" i="1"/>
  <c r="K532" i="1"/>
  <c r="J532" i="1"/>
  <c r="I532" i="1"/>
  <c r="H532" i="1"/>
  <c r="G532" i="1"/>
  <c r="F532" i="1"/>
  <c r="E532" i="1"/>
  <c r="AI526" i="1"/>
  <c r="AH526" i="1"/>
  <c r="AG526" i="1"/>
  <c r="AF526" i="1"/>
  <c r="AE526" i="1"/>
  <c r="AD526" i="1"/>
  <c r="AC526" i="1"/>
  <c r="AB526" i="1"/>
  <c r="AA526" i="1"/>
  <c r="Z526" i="1"/>
  <c r="Y526" i="1"/>
  <c r="X526" i="1"/>
  <c r="W526" i="1"/>
  <c r="V526" i="1"/>
  <c r="U526" i="1"/>
  <c r="T526" i="1"/>
  <c r="S526" i="1"/>
  <c r="R526" i="1"/>
  <c r="Q526" i="1"/>
  <c r="P526" i="1"/>
  <c r="O526" i="1"/>
  <c r="N526" i="1"/>
  <c r="M526" i="1"/>
  <c r="L526" i="1"/>
  <c r="K526" i="1"/>
  <c r="J526" i="1"/>
  <c r="I526" i="1"/>
  <c r="H526" i="1"/>
  <c r="G526" i="1"/>
  <c r="F526" i="1"/>
  <c r="E526" i="1"/>
  <c r="AI520" i="1"/>
  <c r="AH520" i="1"/>
  <c r="AG520" i="1"/>
  <c r="AF520" i="1"/>
  <c r="AE520" i="1"/>
  <c r="AD520" i="1"/>
  <c r="AC520" i="1"/>
  <c r="AB520" i="1"/>
  <c r="AA520" i="1"/>
  <c r="Z520" i="1"/>
  <c r="Y520" i="1"/>
  <c r="X520" i="1"/>
  <c r="W520" i="1"/>
  <c r="V520" i="1"/>
  <c r="U520" i="1"/>
  <c r="T520" i="1"/>
  <c r="S520" i="1"/>
  <c r="R520" i="1"/>
  <c r="Q520" i="1"/>
  <c r="P520" i="1"/>
  <c r="O520" i="1"/>
  <c r="N520" i="1"/>
  <c r="M520" i="1"/>
  <c r="L520" i="1"/>
  <c r="K520" i="1"/>
  <c r="J520" i="1"/>
  <c r="I520" i="1"/>
  <c r="H520" i="1"/>
  <c r="G520" i="1"/>
  <c r="F520" i="1"/>
  <c r="E520" i="1"/>
  <c r="AI514" i="1"/>
  <c r="AH514" i="1"/>
  <c r="AG514" i="1"/>
  <c r="AF514" i="1"/>
  <c r="AE514" i="1"/>
  <c r="AD514" i="1"/>
  <c r="AC514" i="1"/>
  <c r="AB514" i="1"/>
  <c r="AA514" i="1"/>
  <c r="Z514" i="1"/>
  <c r="Y514" i="1"/>
  <c r="X514" i="1"/>
  <c r="W514" i="1"/>
  <c r="V514" i="1"/>
  <c r="U514" i="1"/>
  <c r="T514" i="1"/>
  <c r="S514" i="1"/>
  <c r="R514" i="1"/>
  <c r="Q514" i="1"/>
  <c r="P514" i="1"/>
  <c r="O514" i="1"/>
  <c r="N514" i="1"/>
  <c r="M514" i="1"/>
  <c r="L514" i="1"/>
  <c r="K514" i="1"/>
  <c r="J514" i="1"/>
  <c r="I514" i="1"/>
  <c r="H514" i="1"/>
  <c r="G514" i="1"/>
  <c r="F514" i="1"/>
  <c r="E514" i="1"/>
  <c r="AI508" i="1"/>
  <c r="AH508" i="1"/>
  <c r="AG508" i="1"/>
  <c r="AF508" i="1"/>
  <c r="AE508" i="1"/>
  <c r="AD508" i="1"/>
  <c r="AC508" i="1"/>
  <c r="AB508" i="1"/>
  <c r="AA508" i="1"/>
  <c r="Z508" i="1"/>
  <c r="Y508" i="1"/>
  <c r="X508" i="1"/>
  <c r="W508" i="1"/>
  <c r="V508" i="1"/>
  <c r="U508" i="1"/>
  <c r="T508" i="1"/>
  <c r="S508" i="1"/>
  <c r="R508" i="1"/>
  <c r="Q508" i="1"/>
  <c r="P508" i="1"/>
  <c r="O508" i="1"/>
  <c r="N508" i="1"/>
  <c r="M508" i="1"/>
  <c r="L508" i="1"/>
  <c r="K508" i="1"/>
  <c r="J508" i="1"/>
  <c r="I508" i="1"/>
  <c r="H508" i="1"/>
  <c r="G508" i="1"/>
  <c r="F508" i="1"/>
  <c r="E508" i="1"/>
  <c r="AI502" i="1"/>
  <c r="AH502" i="1"/>
  <c r="AG502" i="1"/>
  <c r="AF502" i="1"/>
  <c r="AE502" i="1"/>
  <c r="AD502" i="1"/>
  <c r="AC502" i="1"/>
  <c r="AB502" i="1"/>
  <c r="AA502" i="1"/>
  <c r="Z502" i="1"/>
  <c r="Y502" i="1"/>
  <c r="X502" i="1"/>
  <c r="W502" i="1"/>
  <c r="V502" i="1"/>
  <c r="U502" i="1"/>
  <c r="T502" i="1"/>
  <c r="S502" i="1"/>
  <c r="R502" i="1"/>
  <c r="Q502" i="1"/>
  <c r="P502" i="1"/>
  <c r="O502" i="1"/>
  <c r="N502" i="1"/>
  <c r="M502" i="1"/>
  <c r="L502" i="1"/>
  <c r="K502" i="1"/>
  <c r="J502" i="1"/>
  <c r="I502" i="1"/>
  <c r="H502" i="1"/>
  <c r="G502" i="1"/>
  <c r="F502" i="1"/>
  <c r="E502" i="1"/>
  <c r="AI496" i="1"/>
  <c r="AH496" i="1"/>
  <c r="AG496" i="1"/>
  <c r="AF496" i="1"/>
  <c r="AE496" i="1"/>
  <c r="AD496" i="1"/>
  <c r="AC496" i="1"/>
  <c r="AB496" i="1"/>
  <c r="AA496" i="1"/>
  <c r="Z496" i="1"/>
  <c r="Y496" i="1"/>
  <c r="X496" i="1"/>
  <c r="W496" i="1"/>
  <c r="V496" i="1"/>
  <c r="U496" i="1"/>
  <c r="T496" i="1"/>
  <c r="S496" i="1"/>
  <c r="R496" i="1"/>
  <c r="Q496" i="1"/>
  <c r="P496" i="1"/>
  <c r="O496" i="1"/>
  <c r="N496" i="1"/>
  <c r="M496" i="1"/>
  <c r="L496" i="1"/>
  <c r="K496" i="1"/>
  <c r="J496" i="1"/>
  <c r="I496" i="1"/>
  <c r="H496" i="1"/>
  <c r="G496" i="1"/>
  <c r="F496" i="1"/>
  <c r="E496" i="1"/>
  <c r="AI490" i="1"/>
  <c r="AH490" i="1"/>
  <c r="AG490" i="1"/>
  <c r="AF490" i="1"/>
  <c r="AE490" i="1"/>
  <c r="AD490" i="1"/>
  <c r="AC490" i="1"/>
  <c r="AB490" i="1"/>
  <c r="AA490" i="1"/>
  <c r="Z490" i="1"/>
  <c r="Y490" i="1"/>
  <c r="X490" i="1"/>
  <c r="W490" i="1"/>
  <c r="V490" i="1"/>
  <c r="U490" i="1"/>
  <c r="T490" i="1"/>
  <c r="S490" i="1"/>
  <c r="R490" i="1"/>
  <c r="Q490" i="1"/>
  <c r="P490" i="1"/>
  <c r="O490" i="1"/>
  <c r="N490" i="1"/>
  <c r="M490" i="1"/>
  <c r="L490" i="1"/>
  <c r="K490" i="1"/>
  <c r="J490" i="1"/>
  <c r="I490" i="1"/>
  <c r="H490" i="1"/>
  <c r="G490" i="1"/>
  <c r="F490" i="1"/>
  <c r="E490" i="1"/>
  <c r="AI484" i="1"/>
  <c r="AH484" i="1"/>
  <c r="AG484" i="1"/>
  <c r="AF484" i="1"/>
  <c r="AE484" i="1"/>
  <c r="AD484" i="1"/>
  <c r="AC484" i="1"/>
  <c r="AB484" i="1"/>
  <c r="AA484" i="1"/>
  <c r="Z484" i="1"/>
  <c r="Y484" i="1"/>
  <c r="X484" i="1"/>
  <c r="W484" i="1"/>
  <c r="V484" i="1"/>
  <c r="U484" i="1"/>
  <c r="T484" i="1"/>
  <c r="S484" i="1"/>
  <c r="R484" i="1"/>
  <c r="Q484" i="1"/>
  <c r="P484" i="1"/>
  <c r="O484" i="1"/>
  <c r="N484" i="1"/>
  <c r="M484" i="1"/>
  <c r="L484" i="1"/>
  <c r="K484" i="1"/>
  <c r="J484" i="1"/>
  <c r="I484" i="1"/>
  <c r="H484" i="1"/>
  <c r="G484" i="1"/>
  <c r="F484" i="1"/>
  <c r="E484" i="1"/>
  <c r="AI478" i="1"/>
  <c r="AH478" i="1"/>
  <c r="AG478" i="1"/>
  <c r="AF478" i="1"/>
  <c r="AE478" i="1"/>
  <c r="AD478" i="1"/>
  <c r="AC478" i="1"/>
  <c r="AB478" i="1"/>
  <c r="AA478" i="1"/>
  <c r="Z478" i="1"/>
  <c r="Y478" i="1"/>
  <c r="X478" i="1"/>
  <c r="W478" i="1"/>
  <c r="V478" i="1"/>
  <c r="U478" i="1"/>
  <c r="T478" i="1"/>
  <c r="S478" i="1"/>
  <c r="R478" i="1"/>
  <c r="Q478" i="1"/>
  <c r="P478" i="1"/>
  <c r="O478" i="1"/>
  <c r="N478" i="1"/>
  <c r="M478" i="1"/>
  <c r="L478" i="1"/>
  <c r="K478" i="1"/>
  <c r="J478" i="1"/>
  <c r="I478" i="1"/>
  <c r="H478" i="1"/>
  <c r="G478" i="1"/>
  <c r="F478" i="1"/>
  <c r="E478" i="1"/>
  <c r="AI472" i="1"/>
  <c r="AH472" i="1"/>
  <c r="AG472" i="1"/>
  <c r="AF472" i="1"/>
  <c r="AE472" i="1"/>
  <c r="AD472" i="1"/>
  <c r="AC472" i="1"/>
  <c r="AB472" i="1"/>
  <c r="AA472" i="1"/>
  <c r="Z472" i="1"/>
  <c r="Y472" i="1"/>
  <c r="X472" i="1"/>
  <c r="W472" i="1"/>
  <c r="V472" i="1"/>
  <c r="U472" i="1"/>
  <c r="T472" i="1"/>
  <c r="S472" i="1"/>
  <c r="R472" i="1"/>
  <c r="Q472" i="1"/>
  <c r="P472" i="1"/>
  <c r="O472" i="1"/>
  <c r="N472" i="1"/>
  <c r="M472" i="1"/>
  <c r="L472" i="1"/>
  <c r="K472" i="1"/>
  <c r="J472" i="1"/>
  <c r="I472" i="1"/>
  <c r="H472" i="1"/>
  <c r="G472" i="1"/>
  <c r="F472" i="1"/>
  <c r="E472" i="1"/>
  <c r="AI466" i="1"/>
  <c r="AH466" i="1"/>
  <c r="AG466" i="1"/>
  <c r="AF466" i="1"/>
  <c r="AE466" i="1"/>
  <c r="AD466" i="1"/>
  <c r="AC466" i="1"/>
  <c r="AB466" i="1"/>
  <c r="AA466" i="1"/>
  <c r="Z466" i="1"/>
  <c r="Y466" i="1"/>
  <c r="X466" i="1"/>
  <c r="W466" i="1"/>
  <c r="V466" i="1"/>
  <c r="U466" i="1"/>
  <c r="T466" i="1"/>
  <c r="S466" i="1"/>
  <c r="R466" i="1"/>
  <c r="Q466" i="1"/>
  <c r="P466" i="1"/>
  <c r="O466" i="1"/>
  <c r="N466" i="1"/>
  <c r="M466" i="1"/>
  <c r="L466" i="1"/>
  <c r="K466" i="1"/>
  <c r="J466" i="1"/>
  <c r="I466" i="1"/>
  <c r="H466" i="1"/>
  <c r="G466" i="1"/>
  <c r="F466" i="1"/>
  <c r="E466" i="1"/>
  <c r="AI460" i="1"/>
  <c r="AH460" i="1"/>
  <c r="AG460" i="1"/>
  <c r="AF460" i="1"/>
  <c r="AE460" i="1"/>
  <c r="AD460" i="1"/>
  <c r="AC460" i="1"/>
  <c r="AB460" i="1"/>
  <c r="AA460" i="1"/>
  <c r="Z460" i="1"/>
  <c r="Y460" i="1"/>
  <c r="X460" i="1"/>
  <c r="W460" i="1"/>
  <c r="V460" i="1"/>
  <c r="U460" i="1"/>
  <c r="T460" i="1"/>
  <c r="S460" i="1"/>
  <c r="R460" i="1"/>
  <c r="Q460" i="1"/>
  <c r="P460" i="1"/>
  <c r="O460" i="1"/>
  <c r="N460" i="1"/>
  <c r="M460" i="1"/>
  <c r="L460" i="1"/>
  <c r="K460" i="1"/>
  <c r="J460" i="1"/>
  <c r="I460" i="1"/>
  <c r="H460" i="1"/>
  <c r="G460" i="1"/>
  <c r="F460" i="1"/>
  <c r="E460" i="1"/>
  <c r="AI454" i="1"/>
  <c r="AH454" i="1"/>
  <c r="AG454" i="1"/>
  <c r="AF454" i="1"/>
  <c r="AE454" i="1"/>
  <c r="AD454" i="1"/>
  <c r="AC454" i="1"/>
  <c r="AB454" i="1"/>
  <c r="AA454" i="1"/>
  <c r="Z454" i="1"/>
  <c r="Y454" i="1"/>
  <c r="X454" i="1"/>
  <c r="W454" i="1"/>
  <c r="V454" i="1"/>
  <c r="U454" i="1"/>
  <c r="T454" i="1"/>
  <c r="S454" i="1"/>
  <c r="R454" i="1"/>
  <c r="Q454" i="1"/>
  <c r="P454" i="1"/>
  <c r="O454" i="1"/>
  <c r="N454" i="1"/>
  <c r="M454" i="1"/>
  <c r="L454" i="1"/>
  <c r="K454" i="1"/>
  <c r="J454" i="1"/>
  <c r="I454" i="1"/>
  <c r="H454" i="1"/>
  <c r="G454" i="1"/>
  <c r="F454" i="1"/>
  <c r="E454" i="1"/>
  <c r="AI448" i="1"/>
  <c r="AH448" i="1"/>
  <c r="AG448" i="1"/>
  <c r="AF448" i="1"/>
  <c r="AE448" i="1"/>
  <c r="AD448" i="1"/>
  <c r="AC448" i="1"/>
  <c r="AB448" i="1"/>
  <c r="AA448" i="1"/>
  <c r="Z448" i="1"/>
  <c r="Y448" i="1"/>
  <c r="X448" i="1"/>
  <c r="W448" i="1"/>
  <c r="V448" i="1"/>
  <c r="U448" i="1"/>
  <c r="T448" i="1"/>
  <c r="S448" i="1"/>
  <c r="R448" i="1"/>
  <c r="Q448" i="1"/>
  <c r="P448" i="1"/>
  <c r="O448" i="1"/>
  <c r="N448" i="1"/>
  <c r="M448" i="1"/>
  <c r="L448" i="1"/>
  <c r="K448" i="1"/>
  <c r="J448" i="1"/>
  <c r="I448" i="1"/>
  <c r="H448" i="1"/>
  <c r="G448" i="1"/>
  <c r="F448" i="1"/>
  <c r="E448" i="1"/>
  <c r="AI442" i="1"/>
  <c r="AH442" i="1"/>
  <c r="AG442" i="1"/>
  <c r="AF442" i="1"/>
  <c r="AE442" i="1"/>
  <c r="AD442" i="1"/>
  <c r="AC442" i="1"/>
  <c r="AB442" i="1"/>
  <c r="AA442" i="1"/>
  <c r="Z442" i="1"/>
  <c r="Y442" i="1"/>
  <c r="X442" i="1"/>
  <c r="W442" i="1"/>
  <c r="V442" i="1"/>
  <c r="U442" i="1"/>
  <c r="T442" i="1"/>
  <c r="S442" i="1"/>
  <c r="R442" i="1"/>
  <c r="Q442" i="1"/>
  <c r="P442" i="1"/>
  <c r="O442" i="1"/>
  <c r="N442" i="1"/>
  <c r="M442" i="1"/>
  <c r="L442" i="1"/>
  <c r="K442" i="1"/>
  <c r="J442" i="1"/>
  <c r="I442" i="1"/>
  <c r="H442" i="1"/>
  <c r="G442" i="1"/>
  <c r="F442" i="1"/>
  <c r="E442" i="1"/>
  <c r="AI436" i="1"/>
  <c r="AH436" i="1"/>
  <c r="AG436" i="1"/>
  <c r="AF436" i="1"/>
  <c r="AE436" i="1"/>
  <c r="AD436" i="1"/>
  <c r="AC436" i="1"/>
  <c r="AB436" i="1"/>
  <c r="AA436" i="1"/>
  <c r="Z436" i="1"/>
  <c r="Y436" i="1"/>
  <c r="X436" i="1"/>
  <c r="W436" i="1"/>
  <c r="V436" i="1"/>
  <c r="U436" i="1"/>
  <c r="T436" i="1"/>
  <c r="S436" i="1"/>
  <c r="R436" i="1"/>
  <c r="Q436" i="1"/>
  <c r="P436" i="1"/>
  <c r="O436" i="1"/>
  <c r="N436" i="1"/>
  <c r="M436" i="1"/>
  <c r="L436" i="1"/>
  <c r="K436" i="1"/>
  <c r="J436" i="1"/>
  <c r="I436" i="1"/>
  <c r="H436" i="1"/>
  <c r="G436" i="1"/>
  <c r="F436" i="1"/>
  <c r="E436" i="1"/>
  <c r="AI430" i="1"/>
  <c r="AH430" i="1"/>
  <c r="AG430" i="1"/>
  <c r="AF430" i="1"/>
  <c r="AE430" i="1"/>
  <c r="AD430" i="1"/>
  <c r="AC430" i="1"/>
  <c r="AB430" i="1"/>
  <c r="AA430" i="1"/>
  <c r="Z430" i="1"/>
  <c r="Y430" i="1"/>
  <c r="X430" i="1"/>
  <c r="W430" i="1"/>
  <c r="V430" i="1"/>
  <c r="U430" i="1"/>
  <c r="T430" i="1"/>
  <c r="S430" i="1"/>
  <c r="R430" i="1"/>
  <c r="Q430" i="1"/>
  <c r="P430" i="1"/>
  <c r="O430" i="1"/>
  <c r="N430" i="1"/>
  <c r="M430" i="1"/>
  <c r="L430" i="1"/>
  <c r="K430" i="1"/>
  <c r="J430" i="1"/>
  <c r="I430" i="1"/>
  <c r="H430" i="1"/>
  <c r="G430" i="1"/>
  <c r="F430" i="1"/>
  <c r="E430" i="1"/>
  <c r="AI424" i="1"/>
  <c r="AH424" i="1"/>
  <c r="AG424" i="1"/>
  <c r="AF424" i="1"/>
  <c r="AE424" i="1"/>
  <c r="AD424" i="1"/>
  <c r="AC424" i="1"/>
  <c r="AB424" i="1"/>
  <c r="AA424" i="1"/>
  <c r="Z424" i="1"/>
  <c r="Y424" i="1"/>
  <c r="X424" i="1"/>
  <c r="W424" i="1"/>
  <c r="V424" i="1"/>
  <c r="U424" i="1"/>
  <c r="T424" i="1"/>
  <c r="S424" i="1"/>
  <c r="R424" i="1"/>
  <c r="Q424" i="1"/>
  <c r="P424" i="1"/>
  <c r="O424" i="1"/>
  <c r="N424" i="1"/>
  <c r="M424" i="1"/>
  <c r="L424" i="1"/>
  <c r="K424" i="1"/>
  <c r="J424" i="1"/>
  <c r="I424" i="1"/>
  <c r="H424" i="1"/>
  <c r="G424" i="1"/>
  <c r="F424" i="1"/>
  <c r="E424" i="1"/>
  <c r="AI418" i="1"/>
  <c r="AH418" i="1"/>
  <c r="AG418" i="1"/>
  <c r="AF418" i="1"/>
  <c r="AE418" i="1"/>
  <c r="AD418" i="1"/>
  <c r="AC418" i="1"/>
  <c r="AB418" i="1"/>
  <c r="AA418" i="1"/>
  <c r="Z418" i="1"/>
  <c r="Y418" i="1"/>
  <c r="X418" i="1"/>
  <c r="W418" i="1"/>
  <c r="V418" i="1"/>
  <c r="U418" i="1"/>
  <c r="T418" i="1"/>
  <c r="S418" i="1"/>
  <c r="R418" i="1"/>
  <c r="Q418" i="1"/>
  <c r="P418" i="1"/>
  <c r="O418" i="1"/>
  <c r="N418" i="1"/>
  <c r="M418" i="1"/>
  <c r="L418" i="1"/>
  <c r="K418" i="1"/>
  <c r="J418" i="1"/>
  <c r="I418" i="1"/>
  <c r="H418" i="1"/>
  <c r="G418" i="1"/>
  <c r="F418" i="1"/>
  <c r="E418" i="1"/>
  <c r="X412" i="1"/>
  <c r="W412" i="1"/>
  <c r="V412" i="1"/>
  <c r="U412" i="1"/>
  <c r="T412" i="1"/>
  <c r="S412" i="1"/>
  <c r="R412" i="1"/>
  <c r="Q412" i="1"/>
  <c r="P412" i="1"/>
  <c r="O412" i="1"/>
  <c r="N412" i="1"/>
  <c r="M412" i="1"/>
  <c r="L412" i="1"/>
  <c r="K412" i="1"/>
  <c r="J412" i="1"/>
  <c r="I412" i="1"/>
  <c r="H412" i="1"/>
  <c r="G412" i="1"/>
  <c r="F412" i="1"/>
  <c r="E412" i="1"/>
  <c r="AI406" i="1"/>
  <c r="AH406" i="1"/>
  <c r="AG406" i="1"/>
  <c r="AF406" i="1"/>
  <c r="AE406" i="1"/>
  <c r="AD406" i="1"/>
  <c r="AC406" i="1"/>
  <c r="AB406" i="1"/>
  <c r="AA406" i="1"/>
  <c r="Z406" i="1"/>
  <c r="Y406" i="1"/>
  <c r="X406" i="1"/>
  <c r="W406" i="1"/>
  <c r="V406" i="1"/>
  <c r="U406" i="1"/>
  <c r="T406" i="1"/>
  <c r="S406" i="1"/>
  <c r="R406" i="1"/>
  <c r="Q406" i="1"/>
  <c r="P406" i="1"/>
  <c r="O406" i="1"/>
  <c r="N406" i="1"/>
  <c r="M406" i="1"/>
  <c r="L406" i="1"/>
  <c r="K406" i="1"/>
  <c r="J406" i="1"/>
  <c r="I406" i="1"/>
  <c r="H406" i="1"/>
  <c r="G406" i="1"/>
  <c r="F406" i="1"/>
  <c r="E406" i="1"/>
  <c r="AI394" i="1"/>
  <c r="AH394" i="1"/>
  <c r="AG394" i="1"/>
  <c r="AF394" i="1"/>
  <c r="AE394" i="1"/>
  <c r="AD394" i="1"/>
  <c r="AC394" i="1"/>
  <c r="AB394" i="1"/>
  <c r="AA394" i="1"/>
  <c r="Z394" i="1"/>
  <c r="Y394" i="1"/>
  <c r="X394" i="1"/>
  <c r="W394" i="1"/>
  <c r="V394" i="1"/>
  <c r="U394" i="1"/>
  <c r="T394" i="1"/>
  <c r="S394" i="1"/>
  <c r="R394" i="1"/>
  <c r="Q394" i="1"/>
  <c r="P394" i="1"/>
  <c r="O394" i="1"/>
  <c r="N394" i="1"/>
  <c r="M394" i="1"/>
  <c r="L394" i="1"/>
  <c r="K394" i="1"/>
  <c r="J394" i="1"/>
  <c r="I394" i="1"/>
  <c r="H394" i="1"/>
  <c r="G394" i="1"/>
  <c r="F394" i="1"/>
  <c r="E394" i="1"/>
  <c r="AI388" i="1"/>
  <c r="AH388" i="1"/>
  <c r="AG388" i="1"/>
  <c r="AF388" i="1"/>
  <c r="AE388" i="1"/>
  <c r="AD388" i="1"/>
  <c r="AC388" i="1"/>
  <c r="AB388" i="1"/>
  <c r="AA388" i="1"/>
  <c r="Z388" i="1"/>
  <c r="Y388" i="1"/>
  <c r="X388" i="1"/>
  <c r="W388" i="1"/>
  <c r="V388" i="1"/>
  <c r="U388" i="1"/>
  <c r="T388" i="1"/>
  <c r="S388" i="1"/>
  <c r="R388" i="1"/>
  <c r="Q388" i="1"/>
  <c r="P388" i="1"/>
  <c r="O388" i="1"/>
  <c r="N388" i="1"/>
  <c r="M388" i="1"/>
  <c r="L388" i="1"/>
  <c r="K388" i="1"/>
  <c r="J388" i="1"/>
  <c r="I388" i="1"/>
  <c r="H388" i="1"/>
  <c r="G388" i="1"/>
  <c r="F388" i="1"/>
  <c r="E388" i="1"/>
  <c r="AI382" i="1"/>
  <c r="AH382" i="1"/>
  <c r="AG382" i="1"/>
  <c r="AF382" i="1"/>
  <c r="AE382" i="1"/>
  <c r="AD382" i="1"/>
  <c r="AC382" i="1"/>
  <c r="AB382" i="1"/>
  <c r="AA382" i="1"/>
  <c r="Z382" i="1"/>
  <c r="Y382" i="1"/>
  <c r="X382" i="1"/>
  <c r="W382" i="1"/>
  <c r="V382" i="1"/>
  <c r="U382" i="1"/>
  <c r="T382" i="1"/>
  <c r="S382" i="1"/>
  <c r="R382" i="1"/>
  <c r="Q382" i="1"/>
  <c r="P382" i="1"/>
  <c r="O382" i="1"/>
  <c r="N382" i="1"/>
  <c r="M382" i="1"/>
  <c r="L382" i="1"/>
  <c r="K382" i="1"/>
  <c r="J382" i="1"/>
  <c r="I382" i="1"/>
  <c r="H382" i="1"/>
  <c r="G382" i="1"/>
  <c r="F382" i="1"/>
  <c r="E382" i="1"/>
  <c r="AI376" i="1"/>
  <c r="AH376" i="1"/>
  <c r="AG376" i="1"/>
  <c r="AF376" i="1"/>
  <c r="AE376" i="1"/>
  <c r="AD376" i="1"/>
  <c r="AC376" i="1"/>
  <c r="AB376" i="1"/>
  <c r="AA376" i="1"/>
  <c r="Z376" i="1"/>
  <c r="Y376" i="1"/>
  <c r="X376" i="1"/>
  <c r="W376" i="1"/>
  <c r="V376" i="1"/>
  <c r="U376" i="1"/>
  <c r="T376" i="1"/>
  <c r="S376" i="1"/>
  <c r="R376" i="1"/>
  <c r="Q376" i="1"/>
  <c r="P376" i="1"/>
  <c r="O376" i="1"/>
  <c r="N376" i="1"/>
  <c r="M376" i="1"/>
  <c r="L376" i="1"/>
  <c r="K376" i="1"/>
  <c r="J376" i="1"/>
  <c r="I376" i="1"/>
  <c r="H376" i="1"/>
  <c r="G376" i="1"/>
  <c r="F376" i="1"/>
  <c r="E376" i="1"/>
  <c r="AI370" i="1"/>
  <c r="AH370" i="1"/>
  <c r="AG370" i="1"/>
  <c r="AF370" i="1"/>
  <c r="AE370" i="1"/>
  <c r="AD370" i="1"/>
  <c r="AB370" i="1"/>
  <c r="AA370" i="1"/>
  <c r="Z370" i="1"/>
  <c r="Y370" i="1"/>
  <c r="X370" i="1"/>
  <c r="W370" i="1"/>
  <c r="V370" i="1"/>
  <c r="U370" i="1"/>
  <c r="T370" i="1"/>
  <c r="S370" i="1"/>
  <c r="R370" i="1"/>
  <c r="Q370" i="1"/>
  <c r="P370" i="1"/>
  <c r="O370" i="1"/>
  <c r="N370" i="1"/>
  <c r="M370" i="1"/>
  <c r="L370" i="1"/>
  <c r="K370" i="1"/>
  <c r="J370" i="1"/>
  <c r="I370" i="1"/>
  <c r="H370" i="1"/>
  <c r="G370" i="1"/>
  <c r="F370" i="1"/>
  <c r="E370" i="1"/>
  <c r="AI364" i="1"/>
  <c r="AH364" i="1"/>
  <c r="AG364" i="1"/>
  <c r="AF364" i="1"/>
  <c r="AE364" i="1"/>
  <c r="AD364" i="1"/>
  <c r="AC364" i="1"/>
  <c r="AB364" i="1"/>
  <c r="AA364" i="1"/>
  <c r="Z364" i="1"/>
  <c r="Y364" i="1"/>
  <c r="X364" i="1"/>
  <c r="W364" i="1"/>
  <c r="V364" i="1"/>
  <c r="U364" i="1"/>
  <c r="T364" i="1"/>
  <c r="S364" i="1"/>
  <c r="R364" i="1"/>
  <c r="Q364" i="1"/>
  <c r="P364" i="1"/>
  <c r="O364" i="1"/>
  <c r="N364" i="1"/>
  <c r="M364" i="1"/>
  <c r="L364" i="1"/>
  <c r="K364" i="1"/>
  <c r="J364" i="1"/>
  <c r="I364" i="1"/>
  <c r="H364" i="1"/>
  <c r="G364" i="1"/>
  <c r="F364" i="1"/>
  <c r="E364" i="1"/>
  <c r="AI352" i="1"/>
  <c r="AH352" i="1"/>
  <c r="AG352" i="1"/>
  <c r="AF352" i="1"/>
  <c r="AE352" i="1"/>
  <c r="AD352" i="1"/>
  <c r="AC352" i="1"/>
  <c r="AB352" i="1"/>
  <c r="AA352" i="1"/>
  <c r="Z352" i="1"/>
  <c r="Y352" i="1"/>
  <c r="X352" i="1"/>
  <c r="W352" i="1"/>
  <c r="V352" i="1"/>
  <c r="U352" i="1"/>
  <c r="T352" i="1"/>
  <c r="S352" i="1"/>
  <c r="R352" i="1"/>
  <c r="Q352" i="1"/>
  <c r="P352" i="1"/>
  <c r="O352" i="1"/>
  <c r="N352" i="1"/>
  <c r="M352" i="1"/>
  <c r="L352" i="1"/>
  <c r="K352" i="1"/>
  <c r="J352" i="1"/>
  <c r="I352" i="1"/>
  <c r="H352" i="1"/>
  <c r="G352" i="1"/>
  <c r="F352" i="1"/>
  <c r="E352" i="1"/>
  <c r="AI346" i="1"/>
  <c r="AH346" i="1"/>
  <c r="AG346" i="1"/>
  <c r="AF346" i="1"/>
  <c r="AE346" i="1"/>
  <c r="AD346" i="1"/>
  <c r="AC346" i="1"/>
  <c r="AB346" i="1"/>
  <c r="AA346" i="1"/>
  <c r="Z346" i="1"/>
  <c r="Y346" i="1"/>
  <c r="X346" i="1"/>
  <c r="W346" i="1"/>
  <c r="V346" i="1"/>
  <c r="U346" i="1"/>
  <c r="T346" i="1"/>
  <c r="S346" i="1"/>
  <c r="R346" i="1"/>
  <c r="Q346" i="1"/>
  <c r="P346" i="1"/>
  <c r="O346" i="1"/>
  <c r="N346" i="1"/>
  <c r="M346" i="1"/>
  <c r="L346" i="1"/>
  <c r="K346" i="1"/>
  <c r="J346" i="1"/>
  <c r="I346" i="1"/>
  <c r="H346" i="1"/>
  <c r="G346" i="1"/>
  <c r="F346" i="1"/>
  <c r="E346" i="1"/>
  <c r="AI340" i="1"/>
  <c r="AH340" i="1"/>
  <c r="AG340" i="1"/>
  <c r="AF340" i="1"/>
  <c r="AE340" i="1"/>
  <c r="AD340" i="1"/>
  <c r="AC340" i="1"/>
  <c r="AB340" i="1"/>
  <c r="AA340" i="1"/>
  <c r="Z340" i="1"/>
  <c r="Y340" i="1"/>
  <c r="X340" i="1"/>
  <c r="W340" i="1"/>
  <c r="V340" i="1"/>
  <c r="U340" i="1"/>
  <c r="T340" i="1"/>
  <c r="S340" i="1"/>
  <c r="R340" i="1"/>
  <c r="Q340" i="1"/>
  <c r="P340" i="1"/>
  <c r="O340" i="1"/>
  <c r="N340" i="1"/>
  <c r="M340" i="1"/>
  <c r="L340" i="1"/>
  <c r="K340" i="1"/>
  <c r="J340" i="1"/>
  <c r="I340" i="1"/>
  <c r="H340" i="1"/>
  <c r="G340" i="1"/>
  <c r="F340" i="1"/>
  <c r="E340" i="1"/>
  <c r="AI328" i="1"/>
  <c r="AH328" i="1"/>
  <c r="AG328" i="1"/>
  <c r="AF328" i="1"/>
  <c r="AE328" i="1"/>
  <c r="AD328" i="1"/>
  <c r="AC328" i="1"/>
  <c r="AB328" i="1"/>
  <c r="AA328" i="1"/>
  <c r="Z328" i="1"/>
  <c r="Y328" i="1"/>
  <c r="X328" i="1"/>
  <c r="W328" i="1"/>
  <c r="V328" i="1"/>
  <c r="U328" i="1"/>
  <c r="T328" i="1"/>
  <c r="S328" i="1"/>
  <c r="R328" i="1"/>
  <c r="Q328" i="1"/>
  <c r="P328" i="1"/>
  <c r="O328" i="1"/>
  <c r="N328" i="1"/>
  <c r="M328" i="1"/>
  <c r="L328" i="1"/>
  <c r="K328" i="1"/>
  <c r="J328" i="1"/>
  <c r="I328" i="1"/>
  <c r="H328" i="1"/>
  <c r="G328" i="1"/>
  <c r="F328" i="1"/>
  <c r="E328" i="1"/>
  <c r="AI322" i="1"/>
  <c r="AH322" i="1"/>
  <c r="AG322" i="1"/>
  <c r="AF322" i="1"/>
  <c r="AE322" i="1"/>
  <c r="AD322" i="1"/>
  <c r="AC322" i="1"/>
  <c r="AB322" i="1"/>
  <c r="AA322" i="1"/>
  <c r="Z322" i="1"/>
  <c r="Y322" i="1"/>
  <c r="X322" i="1"/>
  <c r="W322" i="1"/>
  <c r="V322" i="1"/>
  <c r="U322" i="1"/>
  <c r="T322" i="1"/>
  <c r="S322" i="1"/>
  <c r="R322" i="1"/>
  <c r="Q322" i="1"/>
  <c r="P322" i="1"/>
  <c r="O322" i="1"/>
  <c r="N322" i="1"/>
  <c r="M322" i="1"/>
  <c r="L322" i="1"/>
  <c r="K322" i="1"/>
  <c r="J322" i="1"/>
  <c r="I322" i="1"/>
  <c r="H322" i="1"/>
  <c r="G322" i="1"/>
  <c r="F322" i="1"/>
  <c r="E322" i="1"/>
  <c r="AI310" i="1"/>
  <c r="AH310" i="1"/>
  <c r="AG310" i="1"/>
  <c r="AF310" i="1"/>
  <c r="AE310" i="1"/>
  <c r="AD310" i="1"/>
  <c r="AC310" i="1"/>
  <c r="AB310" i="1"/>
  <c r="AA310" i="1"/>
  <c r="Z310" i="1"/>
  <c r="Y310" i="1"/>
  <c r="X310" i="1"/>
  <c r="W310" i="1"/>
  <c r="V310" i="1"/>
  <c r="U310" i="1"/>
  <c r="T310" i="1"/>
  <c r="S310" i="1"/>
  <c r="R310" i="1"/>
  <c r="Q310" i="1"/>
  <c r="P310" i="1"/>
  <c r="O310" i="1"/>
  <c r="N310" i="1"/>
  <c r="M310" i="1"/>
  <c r="L310" i="1"/>
  <c r="K310" i="1"/>
  <c r="J310" i="1"/>
  <c r="I310" i="1"/>
  <c r="H310" i="1"/>
  <c r="G310" i="1"/>
  <c r="F310" i="1"/>
  <c r="E310" i="1"/>
  <c r="AI304" i="1"/>
  <c r="AH304" i="1"/>
  <c r="AG304" i="1"/>
  <c r="AF304" i="1"/>
  <c r="AE304" i="1"/>
  <c r="AD304" i="1"/>
  <c r="AC304" i="1"/>
  <c r="AB304" i="1"/>
  <c r="AA304" i="1"/>
  <c r="Z304" i="1"/>
  <c r="Y304" i="1"/>
  <c r="X304" i="1"/>
  <c r="W304" i="1"/>
  <c r="V304" i="1"/>
  <c r="U304" i="1"/>
  <c r="T304" i="1"/>
  <c r="S304" i="1"/>
  <c r="R304" i="1"/>
  <c r="Q304" i="1"/>
  <c r="P304" i="1"/>
  <c r="O304" i="1"/>
  <c r="N304" i="1"/>
  <c r="M304" i="1"/>
  <c r="L304" i="1"/>
  <c r="K304" i="1"/>
  <c r="J304" i="1"/>
  <c r="I304" i="1"/>
  <c r="H304" i="1"/>
  <c r="G304" i="1"/>
  <c r="F304" i="1"/>
  <c r="E304" i="1"/>
  <c r="AI298" i="1"/>
  <c r="AH298" i="1"/>
  <c r="AG298" i="1"/>
  <c r="AF298" i="1"/>
  <c r="AE298" i="1"/>
  <c r="AD298" i="1"/>
  <c r="AC298" i="1"/>
  <c r="AB298" i="1"/>
  <c r="AA298" i="1"/>
  <c r="Z298" i="1"/>
  <c r="Y298" i="1"/>
  <c r="X298" i="1"/>
  <c r="W298" i="1"/>
  <c r="V298" i="1"/>
  <c r="U298" i="1"/>
  <c r="T298" i="1"/>
  <c r="S298" i="1"/>
  <c r="R298" i="1"/>
  <c r="Q298" i="1"/>
  <c r="P298" i="1"/>
  <c r="O298" i="1"/>
  <c r="N298" i="1"/>
  <c r="M298" i="1"/>
  <c r="L298" i="1"/>
  <c r="K298" i="1"/>
  <c r="J298" i="1"/>
  <c r="I298" i="1"/>
  <c r="H298" i="1"/>
  <c r="G298" i="1"/>
  <c r="F298" i="1"/>
  <c r="E298" i="1"/>
  <c r="AI292" i="1"/>
  <c r="AH292" i="1"/>
  <c r="AG292" i="1"/>
  <c r="AF292" i="1"/>
  <c r="AE292" i="1"/>
  <c r="AD292" i="1"/>
  <c r="AC292" i="1"/>
  <c r="AB292" i="1"/>
  <c r="AA292" i="1"/>
  <c r="Z292" i="1"/>
  <c r="Y292" i="1"/>
  <c r="W292" i="1"/>
  <c r="V292" i="1"/>
  <c r="U292" i="1"/>
  <c r="T292" i="1"/>
  <c r="S292" i="1"/>
  <c r="R292" i="1"/>
  <c r="Q292" i="1"/>
  <c r="P292" i="1"/>
  <c r="O292" i="1"/>
  <c r="N292" i="1"/>
  <c r="M292" i="1"/>
  <c r="L292" i="1"/>
  <c r="K292" i="1"/>
  <c r="J292" i="1"/>
  <c r="I292" i="1"/>
  <c r="H292" i="1"/>
  <c r="G292" i="1"/>
  <c r="F292" i="1"/>
  <c r="E292" i="1"/>
  <c r="AI286" i="1"/>
  <c r="AH286" i="1"/>
  <c r="AG286" i="1"/>
  <c r="AF286" i="1"/>
  <c r="AE286" i="1"/>
  <c r="AD286" i="1"/>
  <c r="AC286" i="1"/>
  <c r="AB286" i="1"/>
  <c r="AA286" i="1"/>
  <c r="Z286" i="1"/>
  <c r="Y286" i="1"/>
  <c r="X286" i="1"/>
  <c r="W286" i="1"/>
  <c r="V286" i="1"/>
  <c r="U286" i="1"/>
  <c r="T286" i="1"/>
  <c r="S286" i="1"/>
  <c r="R286" i="1"/>
  <c r="Q286" i="1"/>
  <c r="P286" i="1"/>
  <c r="O286" i="1"/>
  <c r="N286" i="1"/>
  <c r="M286" i="1"/>
  <c r="L286" i="1"/>
  <c r="K286" i="1"/>
  <c r="J286" i="1"/>
  <c r="I286" i="1"/>
  <c r="H286" i="1"/>
  <c r="G286" i="1"/>
  <c r="F286" i="1"/>
  <c r="E286" i="1"/>
  <c r="AI280" i="1"/>
  <c r="AH280" i="1"/>
  <c r="AG280" i="1"/>
  <c r="AF280" i="1"/>
  <c r="AE280" i="1"/>
  <c r="AD280" i="1"/>
  <c r="AC280" i="1"/>
  <c r="AB280" i="1"/>
  <c r="AA280" i="1"/>
  <c r="Z280" i="1"/>
  <c r="Y280" i="1"/>
  <c r="X280" i="1"/>
  <c r="W280" i="1"/>
  <c r="V280" i="1"/>
  <c r="U280" i="1"/>
  <c r="T280" i="1"/>
  <c r="S280" i="1"/>
  <c r="R280" i="1"/>
  <c r="Q280" i="1"/>
  <c r="P280" i="1"/>
  <c r="O280" i="1"/>
  <c r="N280" i="1"/>
  <c r="M280" i="1"/>
  <c r="L280" i="1"/>
  <c r="K280" i="1"/>
  <c r="J280" i="1"/>
  <c r="I280" i="1"/>
  <c r="H280" i="1"/>
  <c r="G280" i="1"/>
  <c r="F280" i="1"/>
  <c r="E280" i="1"/>
  <c r="AI274" i="1"/>
  <c r="AH274" i="1"/>
  <c r="AG274" i="1"/>
  <c r="AF274" i="1"/>
  <c r="AE274" i="1"/>
  <c r="AD274" i="1"/>
  <c r="AC274" i="1"/>
  <c r="AB274" i="1"/>
  <c r="AA274" i="1"/>
  <c r="Z274" i="1"/>
  <c r="Y274" i="1"/>
  <c r="X274" i="1"/>
  <c r="W274" i="1"/>
  <c r="V274" i="1"/>
  <c r="U274" i="1"/>
  <c r="T274" i="1"/>
  <c r="S274" i="1"/>
  <c r="R274" i="1"/>
  <c r="Q274" i="1"/>
  <c r="P274" i="1"/>
  <c r="O274" i="1"/>
  <c r="N274" i="1"/>
  <c r="M274" i="1"/>
  <c r="L274" i="1"/>
  <c r="K274" i="1"/>
  <c r="J274" i="1"/>
  <c r="I274" i="1"/>
  <c r="H274" i="1"/>
  <c r="G274" i="1"/>
  <c r="F274" i="1"/>
  <c r="E274" i="1"/>
  <c r="AI268" i="1"/>
  <c r="AH268" i="1"/>
  <c r="AG268" i="1"/>
  <c r="AF268" i="1"/>
  <c r="AE268" i="1"/>
  <c r="AD268" i="1"/>
  <c r="AC268" i="1"/>
  <c r="AB268" i="1"/>
  <c r="AA268" i="1"/>
  <c r="Z268" i="1"/>
  <c r="Y268" i="1"/>
  <c r="X268" i="1"/>
  <c r="W268" i="1"/>
  <c r="V268" i="1"/>
  <c r="U268" i="1"/>
  <c r="T268" i="1"/>
  <c r="S268" i="1"/>
  <c r="R268" i="1"/>
  <c r="Q268" i="1"/>
  <c r="P268" i="1"/>
  <c r="O268" i="1"/>
  <c r="N268" i="1"/>
  <c r="M268" i="1"/>
  <c r="L268" i="1"/>
  <c r="K268" i="1"/>
  <c r="J268" i="1"/>
  <c r="I268" i="1"/>
  <c r="H268" i="1"/>
  <c r="G268" i="1"/>
  <c r="F268" i="1"/>
  <c r="E268" i="1"/>
  <c r="AI262" i="1"/>
  <c r="AH262" i="1"/>
  <c r="AG262" i="1"/>
  <c r="AF262" i="1"/>
  <c r="AE262" i="1"/>
  <c r="AD262" i="1"/>
  <c r="AC262" i="1"/>
  <c r="AB262" i="1"/>
  <c r="AA262" i="1"/>
  <c r="Z262" i="1"/>
  <c r="Y262" i="1"/>
  <c r="X262" i="1"/>
  <c r="W262" i="1"/>
  <c r="V262" i="1"/>
  <c r="U262" i="1"/>
  <c r="T262" i="1"/>
  <c r="S262" i="1"/>
  <c r="R262" i="1"/>
  <c r="Q262" i="1"/>
  <c r="P262" i="1"/>
  <c r="O262" i="1"/>
  <c r="N262" i="1"/>
  <c r="M262" i="1"/>
  <c r="L262" i="1"/>
  <c r="K262" i="1"/>
  <c r="J262" i="1"/>
  <c r="I262" i="1"/>
  <c r="H262" i="1"/>
  <c r="G262" i="1"/>
  <c r="F262" i="1"/>
  <c r="E262" i="1"/>
  <c r="AI256" i="1"/>
  <c r="AH256" i="1"/>
  <c r="AG256" i="1"/>
  <c r="AF256" i="1"/>
  <c r="AE256" i="1"/>
  <c r="AD256" i="1"/>
  <c r="AC256" i="1"/>
  <c r="AB256" i="1"/>
  <c r="AA256" i="1"/>
  <c r="Z256" i="1"/>
  <c r="Y256" i="1"/>
  <c r="X256" i="1"/>
  <c r="W256" i="1"/>
  <c r="V256" i="1"/>
  <c r="U256" i="1"/>
  <c r="T256" i="1"/>
  <c r="S256" i="1"/>
  <c r="R256" i="1"/>
  <c r="Q256" i="1"/>
  <c r="P256" i="1"/>
  <c r="O256" i="1"/>
  <c r="N256" i="1"/>
  <c r="M256" i="1"/>
  <c r="L256" i="1"/>
  <c r="K256" i="1"/>
  <c r="J256" i="1"/>
  <c r="I256" i="1"/>
  <c r="H256" i="1"/>
  <c r="G256" i="1"/>
  <c r="F256" i="1"/>
  <c r="E256" i="1"/>
  <c r="AI250" i="1"/>
  <c r="AH250" i="1"/>
  <c r="AG250" i="1"/>
  <c r="AF250" i="1"/>
  <c r="AE250" i="1"/>
  <c r="AD250" i="1"/>
  <c r="AC250" i="1"/>
  <c r="AB250" i="1"/>
  <c r="AA250" i="1"/>
  <c r="Z250" i="1"/>
  <c r="Y250" i="1"/>
  <c r="X250" i="1"/>
  <c r="W250" i="1"/>
  <c r="V250" i="1"/>
  <c r="U250" i="1"/>
  <c r="T250" i="1"/>
  <c r="S250" i="1"/>
  <c r="R250" i="1"/>
  <c r="Q250" i="1"/>
  <c r="P250" i="1"/>
  <c r="O250" i="1"/>
  <c r="N250" i="1"/>
  <c r="M250" i="1"/>
  <c r="L250" i="1"/>
  <c r="K250" i="1"/>
  <c r="J250" i="1"/>
  <c r="I250" i="1"/>
  <c r="H250" i="1"/>
  <c r="G250" i="1"/>
  <c r="F250" i="1"/>
  <c r="E250" i="1"/>
  <c r="AI244" i="1"/>
  <c r="AH244" i="1"/>
  <c r="AG244" i="1"/>
  <c r="AF244" i="1"/>
  <c r="AE244" i="1"/>
  <c r="AD244" i="1"/>
  <c r="AC244" i="1"/>
  <c r="AB244" i="1"/>
  <c r="AA244" i="1"/>
  <c r="Z244" i="1"/>
  <c r="Y244" i="1"/>
  <c r="X244" i="1"/>
  <c r="W244" i="1"/>
  <c r="V244" i="1"/>
  <c r="U244" i="1"/>
  <c r="T244" i="1"/>
  <c r="S244" i="1"/>
  <c r="R244" i="1"/>
  <c r="Q244" i="1"/>
  <c r="P244" i="1"/>
  <c r="O244" i="1"/>
  <c r="N244" i="1"/>
  <c r="M244" i="1"/>
  <c r="L244" i="1"/>
  <c r="K244" i="1"/>
  <c r="J244" i="1"/>
  <c r="I244" i="1"/>
  <c r="H244" i="1"/>
  <c r="G244" i="1"/>
  <c r="F244" i="1"/>
  <c r="E244" i="1"/>
  <c r="AI238" i="1"/>
  <c r="AH238" i="1"/>
  <c r="AG238" i="1"/>
  <c r="AF238" i="1"/>
  <c r="AE238" i="1"/>
  <c r="AD238" i="1"/>
  <c r="AC238" i="1"/>
  <c r="AB238" i="1"/>
  <c r="AA238" i="1"/>
  <c r="Z238" i="1"/>
  <c r="Y238" i="1"/>
  <c r="X238" i="1"/>
  <c r="W238" i="1"/>
  <c r="V238" i="1"/>
  <c r="U238" i="1"/>
  <c r="T238" i="1"/>
  <c r="S238" i="1"/>
  <c r="R238" i="1"/>
  <c r="Q238" i="1"/>
  <c r="P238" i="1"/>
  <c r="O238" i="1"/>
  <c r="N238" i="1"/>
  <c r="M238" i="1"/>
  <c r="L238" i="1"/>
  <c r="K238" i="1"/>
  <c r="J238" i="1"/>
  <c r="I238" i="1"/>
  <c r="H238" i="1"/>
  <c r="G238" i="1"/>
  <c r="F238" i="1"/>
  <c r="E238" i="1"/>
  <c r="AI232" i="1"/>
  <c r="AH232" i="1"/>
  <c r="AG232" i="1"/>
  <c r="AF232" i="1"/>
  <c r="AE232" i="1"/>
  <c r="AD232" i="1"/>
  <c r="AC232" i="1"/>
  <c r="AB232" i="1"/>
  <c r="AA232" i="1"/>
  <c r="Z232" i="1"/>
  <c r="Y232" i="1"/>
  <c r="X232" i="1"/>
  <c r="W232" i="1"/>
  <c r="V232" i="1"/>
  <c r="U232" i="1"/>
  <c r="T232" i="1"/>
  <c r="S232" i="1"/>
  <c r="R232" i="1"/>
  <c r="Q232" i="1"/>
  <c r="P232" i="1"/>
  <c r="O232" i="1"/>
  <c r="N232" i="1"/>
  <c r="M232" i="1"/>
  <c r="L232" i="1"/>
  <c r="K232" i="1"/>
  <c r="J232" i="1"/>
  <c r="I232" i="1"/>
  <c r="H232" i="1"/>
  <c r="G232" i="1"/>
  <c r="F232" i="1"/>
  <c r="E232" i="1"/>
  <c r="AI226" i="1"/>
  <c r="AH226" i="1"/>
  <c r="AG226" i="1"/>
  <c r="AF226" i="1"/>
  <c r="AE226" i="1"/>
  <c r="AD226" i="1"/>
  <c r="AC226" i="1"/>
  <c r="AB226" i="1"/>
  <c r="AA226" i="1"/>
  <c r="Z226" i="1"/>
  <c r="Y226" i="1"/>
  <c r="X226" i="1"/>
  <c r="W226" i="1"/>
  <c r="V226" i="1"/>
  <c r="U226" i="1"/>
  <c r="T226" i="1"/>
  <c r="S226" i="1"/>
  <c r="R226" i="1"/>
  <c r="Q226" i="1"/>
  <c r="P226" i="1"/>
  <c r="O226" i="1"/>
  <c r="N226" i="1"/>
  <c r="M226" i="1"/>
  <c r="L226" i="1"/>
  <c r="K226" i="1"/>
  <c r="J226" i="1"/>
  <c r="I226" i="1"/>
  <c r="G226" i="1"/>
  <c r="F226" i="1"/>
  <c r="E226" i="1"/>
  <c r="AI220" i="1"/>
  <c r="AH220" i="1"/>
  <c r="AG220" i="1"/>
  <c r="AF220" i="1"/>
  <c r="AE220" i="1"/>
  <c r="AD220" i="1"/>
  <c r="AC220" i="1"/>
  <c r="AB220" i="1"/>
  <c r="AA220" i="1"/>
  <c r="Z220" i="1"/>
  <c r="Y220" i="1"/>
  <c r="X220" i="1"/>
  <c r="W220" i="1"/>
  <c r="V220" i="1"/>
  <c r="U220" i="1"/>
  <c r="T220" i="1"/>
  <c r="S220" i="1"/>
  <c r="R220" i="1"/>
  <c r="Q220" i="1"/>
  <c r="P220" i="1"/>
  <c r="O220" i="1"/>
  <c r="N220" i="1"/>
  <c r="M220" i="1"/>
  <c r="L220" i="1"/>
  <c r="K220" i="1"/>
  <c r="J220" i="1"/>
  <c r="I220" i="1"/>
  <c r="H220" i="1"/>
  <c r="G220" i="1"/>
  <c r="F220" i="1"/>
  <c r="E220" i="1"/>
  <c r="AI214" i="1"/>
  <c r="AH214" i="1"/>
  <c r="AG214" i="1"/>
  <c r="AF214" i="1"/>
  <c r="AE214" i="1"/>
  <c r="AD214" i="1"/>
  <c r="AC214" i="1"/>
  <c r="AB214" i="1"/>
  <c r="AA214" i="1"/>
  <c r="Z214" i="1"/>
  <c r="Y214" i="1"/>
  <c r="X214" i="1"/>
  <c r="W214" i="1"/>
  <c r="V214" i="1"/>
  <c r="U214" i="1"/>
  <c r="T214" i="1"/>
  <c r="S214" i="1"/>
  <c r="R214" i="1"/>
  <c r="Q214" i="1"/>
  <c r="P214" i="1"/>
  <c r="O214" i="1"/>
  <c r="N214" i="1"/>
  <c r="M214" i="1"/>
  <c r="L214" i="1"/>
  <c r="K214" i="1"/>
  <c r="J214" i="1"/>
  <c r="I214" i="1"/>
  <c r="H214" i="1"/>
  <c r="G214" i="1"/>
  <c r="F214" i="1"/>
  <c r="E214" i="1"/>
  <c r="AI208" i="1"/>
  <c r="AH208" i="1"/>
  <c r="AG208" i="1"/>
  <c r="AF208" i="1"/>
  <c r="AE208" i="1"/>
  <c r="AD208" i="1"/>
  <c r="AC208" i="1"/>
  <c r="AB208" i="1"/>
  <c r="AA208" i="1"/>
  <c r="Z208" i="1"/>
  <c r="Y208" i="1"/>
  <c r="X208" i="1"/>
  <c r="W208" i="1"/>
  <c r="V208" i="1"/>
  <c r="U208" i="1"/>
  <c r="T208" i="1"/>
  <c r="S208" i="1"/>
  <c r="R208" i="1"/>
  <c r="Q208" i="1"/>
  <c r="P208" i="1"/>
  <c r="O208" i="1"/>
  <c r="N208" i="1"/>
  <c r="M208" i="1"/>
  <c r="L208" i="1"/>
  <c r="K208" i="1"/>
  <c r="J208" i="1"/>
  <c r="I208" i="1"/>
  <c r="H208" i="1"/>
  <c r="G208" i="1"/>
  <c r="F208" i="1"/>
  <c r="E208" i="1"/>
  <c r="AI196" i="1"/>
  <c r="AH196" i="1"/>
  <c r="AG196" i="1"/>
  <c r="AF196" i="1"/>
  <c r="AE196" i="1"/>
  <c r="AD196" i="1"/>
  <c r="AC196" i="1"/>
  <c r="AB196" i="1"/>
  <c r="AA196" i="1"/>
  <c r="Z196" i="1"/>
  <c r="Y196" i="1"/>
  <c r="X196" i="1"/>
  <c r="W196" i="1"/>
  <c r="V196" i="1"/>
  <c r="U196" i="1"/>
  <c r="T196" i="1"/>
  <c r="S196" i="1"/>
  <c r="R196" i="1"/>
  <c r="Q196" i="1"/>
  <c r="P196" i="1"/>
  <c r="O196" i="1"/>
  <c r="N196" i="1"/>
  <c r="M196" i="1"/>
  <c r="L196" i="1"/>
  <c r="K196" i="1"/>
  <c r="J196" i="1"/>
  <c r="I196" i="1"/>
  <c r="H196" i="1"/>
  <c r="G196" i="1"/>
  <c r="F196" i="1"/>
  <c r="E196" i="1"/>
  <c r="AI190" i="1"/>
  <c r="AH190" i="1"/>
  <c r="AG190" i="1"/>
  <c r="AF190" i="1"/>
  <c r="AE190" i="1"/>
  <c r="AD190" i="1"/>
  <c r="AC190" i="1"/>
  <c r="AB190" i="1"/>
  <c r="AA190" i="1"/>
  <c r="Z190" i="1"/>
  <c r="Y190" i="1"/>
  <c r="X190" i="1"/>
  <c r="W190" i="1"/>
  <c r="V190" i="1"/>
  <c r="U190" i="1"/>
  <c r="T190" i="1"/>
  <c r="S190" i="1"/>
  <c r="R190" i="1"/>
  <c r="Q190" i="1"/>
  <c r="P190" i="1"/>
  <c r="O190" i="1"/>
  <c r="N190" i="1"/>
  <c r="M190" i="1"/>
  <c r="L190" i="1"/>
  <c r="K190" i="1"/>
  <c r="J190" i="1"/>
  <c r="I190" i="1"/>
  <c r="H190" i="1"/>
  <c r="G190" i="1"/>
  <c r="F190" i="1"/>
  <c r="E190" i="1"/>
  <c r="AI184" i="1"/>
  <c r="AH184" i="1"/>
  <c r="AG184" i="1"/>
  <c r="AF184" i="1"/>
  <c r="AE184" i="1"/>
  <c r="AD184" i="1"/>
  <c r="AC184" i="1"/>
  <c r="AB184" i="1"/>
  <c r="AA184" i="1"/>
  <c r="Z184" i="1"/>
  <c r="Y184" i="1"/>
  <c r="X184" i="1"/>
  <c r="W184" i="1"/>
  <c r="V184" i="1"/>
  <c r="U184" i="1"/>
  <c r="T184" i="1"/>
  <c r="S184" i="1"/>
  <c r="R184" i="1"/>
  <c r="Q184" i="1"/>
  <c r="P184" i="1"/>
  <c r="O184" i="1"/>
  <c r="N184" i="1"/>
  <c r="M184" i="1"/>
  <c r="L184" i="1"/>
  <c r="K184" i="1"/>
  <c r="J184" i="1"/>
  <c r="I184" i="1"/>
  <c r="H184" i="1"/>
  <c r="G184" i="1"/>
  <c r="F184" i="1"/>
  <c r="E184" i="1"/>
  <c r="AI172" i="1"/>
  <c r="AH172" i="1"/>
  <c r="AG172" i="1"/>
  <c r="AF172" i="1"/>
  <c r="AE172" i="1"/>
  <c r="AD172" i="1"/>
  <c r="AC172" i="1"/>
  <c r="AB172" i="1"/>
  <c r="AA172" i="1"/>
  <c r="Z172" i="1"/>
  <c r="Y172" i="1"/>
  <c r="X172" i="1"/>
  <c r="W172" i="1"/>
  <c r="V172" i="1"/>
  <c r="U172" i="1"/>
  <c r="T172" i="1"/>
  <c r="S172" i="1"/>
  <c r="R172" i="1"/>
  <c r="Q172" i="1"/>
  <c r="P172" i="1"/>
  <c r="O172" i="1"/>
  <c r="N172" i="1"/>
  <c r="M172" i="1"/>
  <c r="L172" i="1"/>
  <c r="K172" i="1"/>
  <c r="J172" i="1"/>
  <c r="I172" i="1"/>
  <c r="H172" i="1"/>
  <c r="G172" i="1"/>
  <c r="F172" i="1"/>
  <c r="E172" i="1"/>
  <c r="AI166" i="1"/>
  <c r="AH166" i="1"/>
  <c r="AG166" i="1"/>
  <c r="AF166" i="1"/>
  <c r="AE166" i="1"/>
  <c r="AD166" i="1"/>
  <c r="AC166" i="1"/>
  <c r="AB166" i="1"/>
  <c r="AA166" i="1"/>
  <c r="Z166" i="1"/>
  <c r="Y166" i="1"/>
  <c r="X166" i="1"/>
  <c r="W166" i="1"/>
  <c r="V166" i="1"/>
  <c r="U166" i="1"/>
  <c r="T166" i="1"/>
  <c r="S166" i="1"/>
  <c r="R166" i="1"/>
  <c r="Q166" i="1"/>
  <c r="P166" i="1"/>
  <c r="O166" i="1"/>
  <c r="N166" i="1"/>
  <c r="M166" i="1"/>
  <c r="L166" i="1"/>
  <c r="K166" i="1"/>
  <c r="J166" i="1"/>
  <c r="I166" i="1"/>
  <c r="H166" i="1"/>
  <c r="G166" i="1"/>
  <c r="F166" i="1"/>
  <c r="E166" i="1"/>
  <c r="AI160" i="1"/>
  <c r="AH160" i="1"/>
  <c r="AG160" i="1"/>
  <c r="AF160" i="1"/>
  <c r="AE160" i="1"/>
  <c r="AD160" i="1"/>
  <c r="AC160" i="1"/>
  <c r="AB160" i="1"/>
  <c r="AA160" i="1"/>
  <c r="Z160" i="1"/>
  <c r="Y160" i="1"/>
  <c r="X160" i="1"/>
  <c r="W160" i="1"/>
  <c r="V160" i="1"/>
  <c r="U160" i="1"/>
  <c r="T160" i="1"/>
  <c r="S160" i="1"/>
  <c r="R160" i="1"/>
  <c r="Q160" i="1"/>
  <c r="P160" i="1"/>
  <c r="O160" i="1"/>
  <c r="N160" i="1"/>
  <c r="M160" i="1"/>
  <c r="L160" i="1"/>
  <c r="K160" i="1"/>
  <c r="J160" i="1"/>
  <c r="I160" i="1"/>
  <c r="H160" i="1"/>
  <c r="G160" i="1"/>
  <c r="F160" i="1"/>
  <c r="E160" i="1"/>
  <c r="AI154" i="1"/>
  <c r="AH154" i="1"/>
  <c r="AG154" i="1"/>
  <c r="AF154" i="1"/>
  <c r="AE154" i="1"/>
  <c r="AD154" i="1"/>
  <c r="AC154" i="1"/>
  <c r="AB154" i="1"/>
  <c r="AA154" i="1"/>
  <c r="Z154" i="1"/>
  <c r="Y154" i="1"/>
  <c r="X154" i="1"/>
  <c r="W154" i="1"/>
  <c r="V154" i="1"/>
  <c r="U154" i="1"/>
  <c r="T154" i="1"/>
  <c r="S154" i="1"/>
  <c r="R154" i="1"/>
  <c r="Q154" i="1"/>
  <c r="P154" i="1"/>
  <c r="O154" i="1"/>
  <c r="N154" i="1"/>
  <c r="M154" i="1"/>
  <c r="L154" i="1"/>
  <c r="K154" i="1"/>
  <c r="J154" i="1"/>
  <c r="I154" i="1"/>
  <c r="H154" i="1"/>
  <c r="G154" i="1"/>
  <c r="F154" i="1"/>
  <c r="E154" i="1"/>
  <c r="AI148" i="1"/>
  <c r="AH148" i="1"/>
  <c r="AG148" i="1"/>
  <c r="AF148" i="1"/>
  <c r="AE148" i="1"/>
  <c r="AD148" i="1"/>
  <c r="AC148" i="1"/>
  <c r="AB148" i="1"/>
  <c r="AA148" i="1"/>
  <c r="Z148" i="1"/>
  <c r="Y148" i="1"/>
  <c r="X148" i="1"/>
  <c r="W148" i="1"/>
  <c r="V148" i="1"/>
  <c r="U148" i="1"/>
  <c r="T148" i="1"/>
  <c r="S148" i="1"/>
  <c r="R148" i="1"/>
  <c r="Q148" i="1"/>
  <c r="P148" i="1"/>
  <c r="O148" i="1"/>
  <c r="N148" i="1"/>
  <c r="M148" i="1"/>
  <c r="L148" i="1"/>
  <c r="K148" i="1"/>
  <c r="J148" i="1"/>
  <c r="I148" i="1"/>
  <c r="H148" i="1"/>
  <c r="G148" i="1"/>
  <c r="F148" i="1"/>
  <c r="E148" i="1"/>
  <c r="AI142" i="1"/>
  <c r="AH142" i="1"/>
  <c r="AG142" i="1"/>
  <c r="AF142" i="1"/>
  <c r="AE142" i="1"/>
  <c r="AD142" i="1"/>
  <c r="AC142" i="1"/>
  <c r="AB142" i="1"/>
  <c r="AA142" i="1"/>
  <c r="Z142" i="1"/>
  <c r="Y142" i="1"/>
  <c r="X142" i="1"/>
  <c r="W142" i="1"/>
  <c r="V142" i="1"/>
  <c r="U142" i="1"/>
  <c r="T142" i="1"/>
  <c r="S142" i="1"/>
  <c r="R142" i="1"/>
  <c r="Q142" i="1"/>
  <c r="P142" i="1"/>
  <c r="O142" i="1"/>
  <c r="N142" i="1"/>
  <c r="M142" i="1"/>
  <c r="L142" i="1"/>
  <c r="K142" i="1"/>
  <c r="J142" i="1"/>
  <c r="I142" i="1"/>
  <c r="H142" i="1"/>
  <c r="G142" i="1"/>
  <c r="F142" i="1"/>
  <c r="E142" i="1"/>
  <c r="AI136" i="1"/>
  <c r="AH136" i="1"/>
  <c r="AG136" i="1"/>
  <c r="AF136" i="1"/>
  <c r="AE136" i="1"/>
  <c r="AD136" i="1"/>
  <c r="AC136" i="1"/>
  <c r="AB136" i="1"/>
  <c r="AA136" i="1"/>
  <c r="Z136" i="1"/>
  <c r="Y136" i="1"/>
  <c r="X136" i="1"/>
  <c r="W136" i="1"/>
  <c r="V136" i="1"/>
  <c r="U136" i="1"/>
  <c r="T136" i="1"/>
  <c r="S136" i="1"/>
  <c r="R136" i="1"/>
  <c r="Q136" i="1"/>
  <c r="P136" i="1"/>
  <c r="O136" i="1"/>
  <c r="N136" i="1"/>
  <c r="M136" i="1"/>
  <c r="L136" i="1"/>
  <c r="K136" i="1"/>
  <c r="J136" i="1"/>
  <c r="I136" i="1"/>
  <c r="H136" i="1"/>
  <c r="G136" i="1"/>
  <c r="F136" i="1"/>
  <c r="E136" i="1"/>
  <c r="AI130" i="1"/>
  <c r="AH130" i="1"/>
  <c r="AG130" i="1"/>
  <c r="AF130" i="1"/>
  <c r="AE130" i="1"/>
  <c r="AD130" i="1"/>
  <c r="AC130" i="1"/>
  <c r="AB130" i="1"/>
  <c r="AA130" i="1"/>
  <c r="Z130" i="1"/>
  <c r="Y130" i="1"/>
  <c r="X130" i="1"/>
  <c r="W130" i="1"/>
  <c r="V130" i="1"/>
  <c r="U130" i="1"/>
  <c r="T130" i="1"/>
  <c r="S130" i="1"/>
  <c r="R130" i="1"/>
  <c r="Q130" i="1"/>
  <c r="P130" i="1"/>
  <c r="O130" i="1"/>
  <c r="N130" i="1"/>
  <c r="M130" i="1"/>
  <c r="L130" i="1"/>
  <c r="K130" i="1"/>
  <c r="J130" i="1"/>
  <c r="I130" i="1"/>
  <c r="H130" i="1"/>
  <c r="G130" i="1"/>
  <c r="F130" i="1"/>
  <c r="E130" i="1"/>
  <c r="AI124" i="1"/>
  <c r="AH124" i="1"/>
  <c r="AG124" i="1"/>
  <c r="AF124" i="1"/>
  <c r="AE124" i="1"/>
  <c r="AD124" i="1"/>
  <c r="AC124" i="1"/>
  <c r="AB124" i="1"/>
  <c r="AA124" i="1"/>
  <c r="Z124" i="1"/>
  <c r="Y124" i="1"/>
  <c r="X124" i="1"/>
  <c r="W124" i="1"/>
  <c r="V124" i="1"/>
  <c r="U124" i="1"/>
  <c r="T124" i="1"/>
  <c r="S124" i="1"/>
  <c r="R124" i="1"/>
  <c r="Q124" i="1"/>
  <c r="P124" i="1"/>
  <c r="O124" i="1"/>
  <c r="N124" i="1"/>
  <c r="M124" i="1"/>
  <c r="L124" i="1"/>
  <c r="K124" i="1"/>
  <c r="J124" i="1"/>
  <c r="I124" i="1"/>
  <c r="H124" i="1"/>
  <c r="G124" i="1"/>
  <c r="F124" i="1"/>
  <c r="E124" i="1"/>
  <c r="AI118" i="1"/>
  <c r="AH118" i="1"/>
  <c r="AG118" i="1"/>
  <c r="AF118" i="1"/>
  <c r="AE118" i="1"/>
  <c r="AD118" i="1"/>
  <c r="AC118" i="1"/>
  <c r="AB118" i="1"/>
  <c r="AA118" i="1"/>
  <c r="Z118" i="1"/>
  <c r="Y118" i="1"/>
  <c r="X118" i="1"/>
  <c r="W118" i="1"/>
  <c r="V118" i="1"/>
  <c r="U118" i="1"/>
  <c r="T118" i="1"/>
  <c r="S118" i="1"/>
  <c r="R118" i="1"/>
  <c r="Q118" i="1"/>
  <c r="P118" i="1"/>
  <c r="O118" i="1"/>
  <c r="N118" i="1"/>
  <c r="M118" i="1"/>
  <c r="L118" i="1"/>
  <c r="K118" i="1"/>
  <c r="J118" i="1"/>
  <c r="I118" i="1"/>
  <c r="H118" i="1"/>
  <c r="G118" i="1"/>
  <c r="F118" i="1"/>
  <c r="E118" i="1"/>
  <c r="AI112" i="1"/>
  <c r="AH112" i="1"/>
  <c r="AG112" i="1"/>
  <c r="AF112" i="1"/>
  <c r="AE112" i="1"/>
  <c r="AD112" i="1"/>
  <c r="AC112" i="1"/>
  <c r="AB112" i="1"/>
  <c r="AA112" i="1"/>
  <c r="Z112" i="1"/>
  <c r="Y112" i="1"/>
  <c r="X112" i="1"/>
  <c r="W112" i="1"/>
  <c r="V112" i="1"/>
  <c r="U112" i="1"/>
  <c r="T112" i="1"/>
  <c r="S112" i="1"/>
  <c r="R112" i="1"/>
  <c r="Q112" i="1"/>
  <c r="P112" i="1"/>
  <c r="O112" i="1"/>
  <c r="N112" i="1"/>
  <c r="M112" i="1"/>
  <c r="L112" i="1"/>
  <c r="K112" i="1"/>
  <c r="J112" i="1"/>
  <c r="I112" i="1"/>
  <c r="H112" i="1"/>
  <c r="G112" i="1"/>
  <c r="F112" i="1"/>
  <c r="E112" i="1"/>
  <c r="AI106" i="1"/>
  <c r="AH106" i="1"/>
  <c r="AG106" i="1"/>
  <c r="AF106" i="1"/>
  <c r="AE106" i="1"/>
  <c r="AD106" i="1"/>
  <c r="AC106" i="1"/>
  <c r="AB106" i="1"/>
  <c r="AA106" i="1"/>
  <c r="Z106" i="1"/>
  <c r="Y106" i="1"/>
  <c r="X106" i="1"/>
  <c r="W106" i="1"/>
  <c r="V106" i="1"/>
  <c r="U106" i="1"/>
  <c r="T106" i="1"/>
  <c r="S106" i="1"/>
  <c r="R106" i="1"/>
  <c r="Q106" i="1"/>
  <c r="P106" i="1"/>
  <c r="O106" i="1"/>
  <c r="N106" i="1"/>
  <c r="M106" i="1"/>
  <c r="L106" i="1"/>
  <c r="K106" i="1"/>
  <c r="J106" i="1"/>
  <c r="I106" i="1"/>
  <c r="H106" i="1"/>
  <c r="G106" i="1"/>
  <c r="F106" i="1"/>
  <c r="E106" i="1"/>
  <c r="AI100" i="1"/>
  <c r="AH100" i="1"/>
  <c r="AG100" i="1"/>
  <c r="AF100" i="1"/>
  <c r="AE100" i="1"/>
  <c r="AD100" i="1"/>
  <c r="AC100" i="1"/>
  <c r="AB100" i="1"/>
  <c r="AA100" i="1"/>
  <c r="Z100" i="1"/>
  <c r="Y100" i="1"/>
  <c r="X100" i="1"/>
  <c r="W100" i="1"/>
  <c r="V100" i="1"/>
  <c r="U100" i="1"/>
  <c r="T100" i="1"/>
  <c r="S100" i="1"/>
  <c r="R100" i="1"/>
  <c r="Q100" i="1"/>
  <c r="P100" i="1"/>
  <c r="O100" i="1"/>
  <c r="N100" i="1"/>
  <c r="M100" i="1"/>
  <c r="L100" i="1"/>
  <c r="K100" i="1"/>
  <c r="J100" i="1"/>
  <c r="I100" i="1"/>
  <c r="H100" i="1"/>
  <c r="G100" i="1"/>
  <c r="F100" i="1"/>
  <c r="E100" i="1"/>
  <c r="AI94" i="1"/>
  <c r="AH94" i="1"/>
  <c r="AG94" i="1"/>
  <c r="AF94" i="1"/>
  <c r="AE94" i="1"/>
  <c r="AD94" i="1"/>
  <c r="AC94" i="1"/>
  <c r="AB94" i="1"/>
  <c r="AA94" i="1"/>
  <c r="Z94" i="1"/>
  <c r="Y94" i="1"/>
  <c r="X94" i="1"/>
  <c r="W94" i="1"/>
  <c r="V94" i="1"/>
  <c r="U94" i="1"/>
  <c r="T94" i="1"/>
  <c r="S94" i="1"/>
  <c r="R94" i="1"/>
  <c r="Q94" i="1"/>
  <c r="P94" i="1"/>
  <c r="O94" i="1"/>
  <c r="N94" i="1"/>
  <c r="M94" i="1"/>
  <c r="L94" i="1"/>
  <c r="K94" i="1"/>
  <c r="J94" i="1"/>
  <c r="I94" i="1"/>
  <c r="H94" i="1"/>
  <c r="G94" i="1"/>
  <c r="F94" i="1"/>
  <c r="E94" i="1"/>
  <c r="AI88" i="1"/>
  <c r="AH88" i="1"/>
  <c r="AG88" i="1"/>
  <c r="AF88" i="1"/>
  <c r="AE88" i="1"/>
  <c r="AD88" i="1"/>
  <c r="AC88" i="1"/>
  <c r="AB88" i="1"/>
  <c r="AA88" i="1"/>
  <c r="Z88" i="1"/>
  <c r="Y88" i="1"/>
  <c r="X88" i="1"/>
  <c r="W88" i="1"/>
  <c r="V88" i="1"/>
  <c r="U88" i="1"/>
  <c r="T88" i="1"/>
  <c r="S88" i="1"/>
  <c r="R88" i="1"/>
  <c r="Q88" i="1"/>
  <c r="P88" i="1"/>
  <c r="O88" i="1"/>
  <c r="N88" i="1"/>
  <c r="M88" i="1"/>
  <c r="L88" i="1"/>
  <c r="K88" i="1"/>
  <c r="J88" i="1"/>
  <c r="I88" i="1"/>
  <c r="H88" i="1"/>
  <c r="G88" i="1"/>
  <c r="F88" i="1"/>
  <c r="E88" i="1"/>
  <c r="AI82" i="1"/>
  <c r="AH82" i="1"/>
  <c r="AG82" i="1"/>
  <c r="AF82" i="1"/>
  <c r="AE82" i="1"/>
  <c r="AD82" i="1"/>
  <c r="AC82" i="1"/>
  <c r="AB82" i="1"/>
  <c r="AA82" i="1"/>
  <c r="Z82" i="1"/>
  <c r="Y82" i="1"/>
  <c r="X82" i="1"/>
  <c r="W82" i="1"/>
  <c r="V82" i="1"/>
  <c r="U82" i="1"/>
  <c r="T82" i="1"/>
  <c r="S82" i="1"/>
  <c r="R82" i="1"/>
  <c r="Q82" i="1"/>
  <c r="P82" i="1"/>
  <c r="O82" i="1"/>
  <c r="N82" i="1"/>
  <c r="M82" i="1"/>
  <c r="L82" i="1"/>
  <c r="K82" i="1"/>
  <c r="J82" i="1"/>
  <c r="I82" i="1"/>
  <c r="H82" i="1"/>
  <c r="G82" i="1"/>
  <c r="F82" i="1"/>
  <c r="E82" i="1"/>
  <c r="AI70" i="1"/>
  <c r="AH70" i="1"/>
  <c r="AG70" i="1"/>
  <c r="AF70" i="1"/>
  <c r="AE70" i="1"/>
  <c r="AD70" i="1"/>
  <c r="AC70" i="1"/>
  <c r="AB70" i="1"/>
  <c r="AA70" i="1"/>
  <c r="Z70" i="1"/>
  <c r="Y70" i="1"/>
  <c r="X70" i="1"/>
  <c r="W70" i="1"/>
  <c r="V70" i="1"/>
  <c r="U70" i="1"/>
  <c r="T70" i="1"/>
  <c r="S70" i="1"/>
  <c r="R70" i="1"/>
  <c r="Q70" i="1"/>
  <c r="P70" i="1"/>
  <c r="O70" i="1"/>
  <c r="N70" i="1"/>
  <c r="M70" i="1"/>
  <c r="L70" i="1"/>
  <c r="K70" i="1"/>
  <c r="J70" i="1"/>
  <c r="I70" i="1"/>
  <c r="H70" i="1"/>
  <c r="G70" i="1"/>
  <c r="F70" i="1"/>
  <c r="E70" i="1"/>
  <c r="AI58" i="1"/>
  <c r="AH58" i="1"/>
  <c r="AG58" i="1"/>
  <c r="AF58" i="1"/>
  <c r="AE58" i="1"/>
  <c r="AD58" i="1"/>
  <c r="AC58" i="1"/>
  <c r="AB58" i="1"/>
  <c r="AA58" i="1"/>
  <c r="Z58" i="1"/>
  <c r="Y58" i="1"/>
  <c r="X58" i="1"/>
  <c r="W58" i="1"/>
  <c r="V58" i="1"/>
  <c r="U58" i="1"/>
  <c r="T58" i="1"/>
  <c r="S58" i="1"/>
  <c r="R58" i="1"/>
  <c r="Q58" i="1"/>
  <c r="P58" i="1"/>
  <c r="O58" i="1"/>
  <c r="N58" i="1"/>
  <c r="M58" i="1"/>
  <c r="L58" i="1"/>
  <c r="K58" i="1"/>
  <c r="J58" i="1"/>
  <c r="I58" i="1"/>
  <c r="H58" i="1"/>
  <c r="G58" i="1"/>
  <c r="F58" i="1"/>
  <c r="E58" i="1"/>
  <c r="AI52" i="1"/>
  <c r="AH52" i="1"/>
  <c r="AG52" i="1"/>
  <c r="AF52" i="1"/>
  <c r="AE52" i="1"/>
  <c r="AD52" i="1"/>
  <c r="AC52" i="1"/>
  <c r="AB52" i="1"/>
  <c r="AA52" i="1"/>
  <c r="Z52" i="1"/>
  <c r="Y52" i="1"/>
  <c r="X52" i="1"/>
  <c r="W52" i="1"/>
  <c r="V52" i="1"/>
  <c r="U52" i="1"/>
  <c r="T52" i="1"/>
  <c r="S52" i="1"/>
  <c r="R52" i="1"/>
  <c r="Q52" i="1"/>
  <c r="P52" i="1"/>
  <c r="O52" i="1"/>
  <c r="N52" i="1"/>
  <c r="M52" i="1"/>
  <c r="L52" i="1"/>
  <c r="K52" i="1"/>
  <c r="J52" i="1"/>
  <c r="I52" i="1"/>
  <c r="H52" i="1"/>
  <c r="G52" i="1"/>
  <c r="F52" i="1"/>
  <c r="E52" i="1"/>
  <c r="AI46" i="1"/>
  <c r="AH46" i="1"/>
  <c r="AG46" i="1"/>
  <c r="AF46" i="1"/>
  <c r="AE46" i="1"/>
  <c r="AD46" i="1"/>
  <c r="AC46" i="1"/>
  <c r="AB46" i="1"/>
  <c r="AA46" i="1"/>
  <c r="Z46" i="1"/>
  <c r="Y46" i="1"/>
  <c r="X46" i="1"/>
  <c r="W46" i="1"/>
  <c r="V46" i="1"/>
  <c r="U46" i="1"/>
  <c r="T46" i="1"/>
  <c r="S46" i="1"/>
  <c r="R46" i="1"/>
  <c r="Q46" i="1"/>
  <c r="P46" i="1"/>
  <c r="O46" i="1"/>
  <c r="N46" i="1"/>
  <c r="M46" i="1"/>
  <c r="L46" i="1"/>
  <c r="K46" i="1"/>
  <c r="J46" i="1"/>
  <c r="I46" i="1"/>
  <c r="H46" i="1"/>
  <c r="G46" i="1"/>
  <c r="F46" i="1"/>
  <c r="E46" i="1"/>
  <c r="AI40" i="1"/>
  <c r="AH40" i="1"/>
  <c r="AG40" i="1"/>
  <c r="AF40" i="1"/>
  <c r="AE40" i="1"/>
  <c r="AD40" i="1"/>
  <c r="AC40" i="1"/>
  <c r="AB40" i="1"/>
  <c r="AA40" i="1"/>
  <c r="Z40" i="1"/>
  <c r="Y40" i="1"/>
  <c r="X40" i="1"/>
  <c r="W40" i="1"/>
  <c r="V40" i="1"/>
  <c r="U40" i="1"/>
  <c r="T40" i="1"/>
  <c r="S40" i="1"/>
  <c r="R40" i="1"/>
  <c r="Q40" i="1"/>
  <c r="P40" i="1"/>
  <c r="O40" i="1"/>
  <c r="N40" i="1"/>
  <c r="M40" i="1"/>
  <c r="L40" i="1"/>
  <c r="K40" i="1"/>
  <c r="J40" i="1"/>
  <c r="I40" i="1"/>
  <c r="H40" i="1"/>
  <c r="G40" i="1"/>
  <c r="F40" i="1"/>
  <c r="E40" i="1"/>
  <c r="AI34" i="1"/>
  <c r="AH34" i="1"/>
  <c r="AG34" i="1"/>
  <c r="AF34" i="1"/>
  <c r="AE34" i="1"/>
  <c r="AD34" i="1"/>
  <c r="AC34" i="1"/>
  <c r="AB34" i="1"/>
  <c r="AA34" i="1"/>
  <c r="Z34" i="1"/>
  <c r="Y34" i="1"/>
  <c r="X34" i="1"/>
  <c r="W34" i="1"/>
  <c r="V34" i="1"/>
  <c r="U34" i="1"/>
  <c r="T34" i="1"/>
  <c r="S34" i="1"/>
  <c r="R34" i="1"/>
  <c r="Q34" i="1"/>
  <c r="P34" i="1"/>
  <c r="O34" i="1"/>
  <c r="N34" i="1"/>
  <c r="M34" i="1"/>
  <c r="L34" i="1"/>
  <c r="K34" i="1"/>
  <c r="J34" i="1"/>
  <c r="I34" i="1"/>
  <c r="H34" i="1"/>
  <c r="G34" i="1"/>
  <c r="F34" i="1"/>
  <c r="E34" i="1"/>
  <c r="AI28" i="1"/>
  <c r="AH28" i="1"/>
  <c r="AG28" i="1"/>
  <c r="AF28" i="1"/>
  <c r="AE28" i="1"/>
  <c r="AD28" i="1"/>
  <c r="AC28" i="1"/>
  <c r="AB28" i="1"/>
  <c r="AA28" i="1"/>
  <c r="Z28" i="1"/>
  <c r="Y28" i="1"/>
  <c r="X28" i="1"/>
  <c r="W28" i="1"/>
  <c r="V28" i="1"/>
  <c r="U28" i="1"/>
  <c r="T28" i="1"/>
  <c r="S28" i="1"/>
  <c r="R28" i="1"/>
  <c r="Q28" i="1"/>
  <c r="P28" i="1"/>
  <c r="O28" i="1"/>
  <c r="N28" i="1"/>
  <c r="M28" i="1"/>
  <c r="L28" i="1"/>
  <c r="K28" i="1"/>
  <c r="J28" i="1"/>
  <c r="I28" i="1"/>
  <c r="H28" i="1"/>
  <c r="G28" i="1"/>
  <c r="F28" i="1"/>
  <c r="E28" i="1"/>
  <c r="AI22" i="1"/>
  <c r="AH22" i="1"/>
  <c r="AG22" i="1"/>
  <c r="AE22" i="1"/>
  <c r="AD22" i="1"/>
  <c r="AC22" i="1"/>
  <c r="AB22" i="1"/>
  <c r="AA22" i="1"/>
  <c r="Z22" i="1"/>
  <c r="Y22" i="1"/>
  <c r="X22" i="1"/>
  <c r="W22" i="1"/>
  <c r="V22" i="1"/>
  <c r="U22" i="1"/>
  <c r="T22" i="1"/>
  <c r="S22" i="1"/>
  <c r="R22" i="1"/>
  <c r="Q22" i="1"/>
  <c r="P22" i="1"/>
  <c r="O22" i="1"/>
  <c r="N22" i="1"/>
  <c r="M22" i="1"/>
  <c r="L22" i="1"/>
  <c r="K22" i="1"/>
  <c r="J22" i="1"/>
  <c r="I22" i="1"/>
  <c r="H22" i="1"/>
  <c r="G22" i="1"/>
  <c r="F22" i="1"/>
  <c r="E22" i="1"/>
  <c r="AI16" i="1"/>
  <c r="AH16" i="1"/>
  <c r="AG16" i="1"/>
  <c r="AF16" i="1"/>
  <c r="AE16" i="1"/>
  <c r="AD16" i="1"/>
  <c r="AC16" i="1"/>
  <c r="AB16" i="1"/>
  <c r="AA16" i="1"/>
  <c r="Z16" i="1"/>
  <c r="Y16" i="1"/>
  <c r="X16" i="1"/>
  <c r="W16" i="1"/>
  <c r="V16" i="1"/>
  <c r="U16" i="1"/>
  <c r="T16" i="1"/>
  <c r="S16" i="1"/>
  <c r="R16" i="1"/>
  <c r="Q16" i="1"/>
  <c r="P16" i="1"/>
  <c r="O16" i="1"/>
  <c r="N16" i="1"/>
  <c r="M16" i="1"/>
  <c r="L16" i="1"/>
  <c r="K16" i="1"/>
  <c r="J16" i="1"/>
  <c r="I16" i="1"/>
  <c r="H16" i="1"/>
  <c r="G16" i="1"/>
  <c r="F16" i="1"/>
  <c r="E16" i="1"/>
  <c r="AI10" i="1"/>
  <c r="AH10" i="1"/>
  <c r="AG10" i="1"/>
  <c r="AF10" i="1"/>
  <c r="AE10" i="1"/>
  <c r="AD10" i="1"/>
  <c r="AC10" i="1"/>
  <c r="AB10" i="1"/>
  <c r="AA10" i="1"/>
  <c r="Z10" i="1"/>
  <c r="Y10" i="1"/>
  <c r="X10" i="1"/>
  <c r="W10" i="1"/>
  <c r="V10" i="1"/>
  <c r="U10" i="1"/>
  <c r="T10" i="1"/>
  <c r="S10" i="1"/>
  <c r="R10" i="1"/>
  <c r="Q10" i="1"/>
  <c r="P10" i="1"/>
  <c r="O10" i="1"/>
  <c r="N10" i="1"/>
  <c r="M10" i="1"/>
  <c r="L10" i="1"/>
  <c r="K10" i="1"/>
  <c r="J10" i="1"/>
  <c r="I10" i="1"/>
  <c r="H10" i="1"/>
  <c r="G10" i="1"/>
  <c r="F10" i="1"/>
  <c r="E10" i="1"/>
  <c r="AI4" i="1"/>
  <c r="AH4" i="1"/>
  <c r="AG4" i="1"/>
  <c r="AF4" i="1"/>
  <c r="AE4" i="1"/>
  <c r="AD4" i="1"/>
  <c r="AC4" i="1"/>
  <c r="AB4" i="1"/>
  <c r="AA4" i="1"/>
  <c r="Z4" i="1"/>
  <c r="Y4" i="1"/>
  <c r="X4" i="1"/>
  <c r="W4" i="1"/>
  <c r="V4" i="1"/>
  <c r="U4" i="1"/>
  <c r="T4" i="1"/>
  <c r="S4" i="1"/>
  <c r="R4" i="1"/>
  <c r="Q4" i="1"/>
  <c r="P4" i="1"/>
  <c r="O4" i="1"/>
  <c r="N4" i="1"/>
  <c r="M4" i="1"/>
  <c r="L4" i="1"/>
  <c r="K4" i="1"/>
  <c r="J4" i="1"/>
  <c r="I4" i="1"/>
  <c r="H4" i="1"/>
  <c r="G4" i="1"/>
  <c r="F4" i="1"/>
  <c r="E4" i="1"/>
  <c r="AJ1516" i="1"/>
  <c r="AJ1504" i="1"/>
  <c r="AJ1492" i="1"/>
  <c r="AJ1486" i="1"/>
  <c r="AJ1462" i="1"/>
  <c r="AJ1456" i="1"/>
  <c r="AJ1450" i="1"/>
  <c r="AJ1444" i="1"/>
  <c r="AJ1438" i="1"/>
  <c r="AJ1408" i="1"/>
  <c r="AJ1402" i="1"/>
  <c r="AJ1396" i="1"/>
  <c r="AJ1360" i="1"/>
  <c r="AJ1300" i="1"/>
  <c r="AJ1288" i="1"/>
  <c r="AJ1282" i="1"/>
  <c r="AJ1270" i="1"/>
  <c r="AJ1264" i="1"/>
  <c r="AJ1258" i="1"/>
  <c r="AJ1180" i="1"/>
  <c r="AJ1144" i="1"/>
  <c r="AJ1108" i="1"/>
  <c r="AJ1102" i="1"/>
  <c r="AJ1096" i="1"/>
  <c r="AJ1090" i="1"/>
  <c r="AJ1084" i="1"/>
  <c r="AJ1078" i="1"/>
  <c r="AJ1072" i="1"/>
  <c r="AJ1060" i="1"/>
  <c r="AJ1054" i="1"/>
  <c r="AJ1048" i="1"/>
  <c r="AJ1042" i="1"/>
  <c r="AJ1036" i="1"/>
  <c r="AJ1030" i="1"/>
  <c r="AJ1024" i="1"/>
  <c r="AJ1018" i="1"/>
  <c r="AJ1012" i="1"/>
  <c r="AJ1006" i="1"/>
  <c r="AJ1000" i="1"/>
  <c r="AJ994" i="1"/>
  <c r="AJ988" i="1"/>
  <c r="AJ982" i="1"/>
  <c r="AJ976" i="1"/>
  <c r="AJ964" i="1"/>
  <c r="AJ958" i="1"/>
  <c r="AJ952" i="1"/>
  <c r="AJ946" i="1"/>
  <c r="AJ940" i="1"/>
  <c r="AJ934" i="1"/>
  <c r="AJ928" i="1"/>
  <c r="AJ922" i="1"/>
  <c r="AJ916" i="1"/>
  <c r="AJ910" i="1"/>
  <c r="AJ904" i="1"/>
  <c r="AJ898" i="1"/>
  <c r="AJ892" i="1"/>
  <c r="AJ886" i="1"/>
  <c r="AJ880" i="1"/>
  <c r="AJ874" i="1"/>
  <c r="AJ868" i="1"/>
  <c r="AJ862" i="1"/>
  <c r="AJ844" i="1"/>
  <c r="AJ838" i="1"/>
  <c r="AJ832" i="1"/>
  <c r="AJ826" i="1"/>
  <c r="AJ820" i="1"/>
  <c r="AJ814" i="1"/>
  <c r="AJ808" i="1"/>
  <c r="AJ796" i="1"/>
  <c r="AJ790" i="1"/>
  <c r="AJ784" i="1"/>
  <c r="AJ778" i="1"/>
  <c r="AJ772" i="1"/>
  <c r="AJ766" i="1"/>
  <c r="AJ760" i="1"/>
  <c r="AJ754" i="1"/>
  <c r="AJ748" i="1"/>
  <c r="AJ742" i="1"/>
  <c r="AJ736" i="1"/>
  <c r="AJ730" i="1"/>
  <c r="AJ724" i="1"/>
  <c r="AJ718" i="1"/>
  <c r="AJ712" i="1"/>
  <c r="AJ706" i="1"/>
  <c r="AJ700" i="1"/>
  <c r="AJ694" i="1"/>
  <c r="AJ688" i="1"/>
  <c r="AJ682" i="1"/>
  <c r="AJ676" i="1"/>
  <c r="AJ664" i="1"/>
  <c r="AJ658" i="1"/>
  <c r="AJ652" i="1"/>
  <c r="AJ646" i="1"/>
  <c r="AJ640" i="1"/>
  <c r="AJ634" i="1"/>
  <c r="AJ622" i="1"/>
  <c r="AJ616" i="1"/>
  <c r="AJ610" i="1"/>
  <c r="AJ604" i="1"/>
  <c r="AJ598" i="1"/>
  <c r="AJ592" i="1"/>
  <c r="AJ586" i="1"/>
  <c r="AJ580" i="1"/>
  <c r="AJ574" i="1"/>
  <c r="AJ568" i="1"/>
  <c r="AJ562" i="1"/>
  <c r="AJ556" i="1"/>
  <c r="AJ550" i="1"/>
  <c r="AJ544" i="1"/>
  <c r="AJ538" i="1"/>
  <c r="AJ532" i="1"/>
  <c r="AJ526" i="1"/>
  <c r="AJ520" i="1"/>
  <c r="AJ514" i="1"/>
  <c r="AJ508" i="1"/>
  <c r="AJ502" i="1"/>
  <c r="AJ496" i="1"/>
  <c r="AJ490" i="1"/>
  <c r="AJ484" i="1"/>
  <c r="AJ478" i="1"/>
  <c r="AJ472" i="1"/>
  <c r="AJ466" i="1"/>
  <c r="AJ460" i="1"/>
  <c r="AJ454" i="1"/>
  <c r="AJ448" i="1"/>
  <c r="AJ442" i="1"/>
  <c r="AJ436" i="1"/>
  <c r="AJ430" i="1"/>
  <c r="AJ424" i="1"/>
  <c r="AJ418" i="1"/>
  <c r="AJ406" i="1"/>
  <c r="AJ394" i="1"/>
  <c r="AJ388" i="1"/>
  <c r="AJ382" i="1"/>
  <c r="AJ376" i="1"/>
  <c r="AJ370" i="1"/>
  <c r="AJ364" i="1"/>
  <c r="AJ352" i="1"/>
  <c r="AJ346" i="1"/>
  <c r="AJ340" i="1"/>
  <c r="AJ328" i="1"/>
  <c r="AJ322" i="1"/>
  <c r="AJ310" i="1"/>
  <c r="AJ304" i="1"/>
  <c r="AJ298" i="1"/>
  <c r="AJ292" i="1"/>
  <c r="AJ286" i="1"/>
  <c r="AJ274" i="1"/>
  <c r="AJ268" i="1"/>
  <c r="AJ262" i="1"/>
  <c r="AJ256" i="1"/>
  <c r="AJ250" i="1"/>
  <c r="AJ244" i="1"/>
  <c r="AJ238" i="1"/>
  <c r="AJ232" i="1"/>
  <c r="AJ226" i="1"/>
  <c r="AJ220" i="1"/>
  <c r="AJ214" i="1"/>
  <c r="AJ208" i="1"/>
  <c r="AJ196" i="1"/>
  <c r="AJ190" i="1"/>
  <c r="AJ184" i="1"/>
  <c r="AJ172" i="1"/>
  <c r="AJ166" i="1"/>
  <c r="AJ160" i="1"/>
  <c r="AJ154" i="1"/>
  <c r="AJ148" i="1"/>
  <c r="AJ142" i="1"/>
  <c r="AJ136" i="1"/>
  <c r="AJ130" i="1"/>
  <c r="AJ124" i="1"/>
  <c r="AJ118" i="1"/>
  <c r="AJ112" i="1"/>
  <c r="AJ106" i="1"/>
  <c r="AJ100" i="1"/>
  <c r="AJ94" i="1"/>
  <c r="AJ88" i="1"/>
  <c r="AJ82" i="1"/>
  <c r="AJ70" i="1"/>
  <c r="AJ58" i="1"/>
  <c r="AJ52" i="1"/>
  <c r="AJ46" i="1"/>
  <c r="AJ40" i="1"/>
  <c r="AJ34" i="1"/>
  <c r="AJ28" i="1"/>
  <c r="AJ22" i="1"/>
  <c r="AJ16" i="1"/>
  <c r="AJ10" i="1"/>
  <c r="AJ4" i="1"/>
  <c r="AF789" i="3" l="1"/>
  <c r="AO1408" i="1"/>
  <c r="AN1408" i="1"/>
  <c r="AM1408" i="1"/>
  <c r="AL1408" i="1"/>
  <c r="AK1408" i="1"/>
  <c r="AO1456" i="1"/>
  <c r="AN1456" i="1"/>
  <c r="AM1456" i="1"/>
  <c r="AL1456" i="1"/>
  <c r="AK1456" i="1"/>
  <c r="AO1450" i="1"/>
  <c r="AN1450" i="1"/>
  <c r="AM1450" i="1"/>
  <c r="AL1450" i="1"/>
  <c r="AK1450" i="1"/>
  <c r="AO1444" i="1"/>
  <c r="AN1444" i="1"/>
  <c r="AM1444" i="1"/>
  <c r="AL1444" i="1"/>
  <c r="AK1444" i="1"/>
  <c r="AO1060" i="1"/>
  <c r="AN1060" i="1"/>
  <c r="AM1060" i="1"/>
  <c r="AL1060" i="1"/>
  <c r="AK1060" i="1"/>
  <c r="AO868" i="1"/>
  <c r="AN868" i="1"/>
  <c r="AM868" i="1"/>
  <c r="AL868" i="1"/>
  <c r="AK868" i="1"/>
  <c r="AO742" i="1"/>
  <c r="AN742" i="1"/>
  <c r="AM742" i="1"/>
  <c r="AL742" i="1"/>
  <c r="AK742" i="1"/>
  <c r="AO712" i="1"/>
  <c r="AO370" i="1"/>
  <c r="AN370" i="1"/>
  <c r="AM370" i="1"/>
  <c r="AL370" i="1"/>
  <c r="AK370" i="1"/>
  <c r="AO376" i="1"/>
  <c r="AN376" i="1"/>
  <c r="AM376" i="1"/>
  <c r="AL376" i="1"/>
  <c r="AK376" i="1"/>
  <c r="AO292" i="1"/>
  <c r="AN292" i="1"/>
  <c r="AM292" i="1"/>
  <c r="AL292" i="1"/>
  <c r="AK292" i="1"/>
  <c r="AQ88" i="1"/>
  <c r="AP88" i="1"/>
  <c r="AO88" i="1"/>
  <c r="AN88" i="1"/>
  <c r="AM88" i="1"/>
  <c r="AL88" i="1"/>
  <c r="AK88" i="1"/>
  <c r="AQ1048" i="1"/>
  <c r="AP1048" i="1"/>
  <c r="AO1048" i="1"/>
  <c r="AN1048" i="1"/>
  <c r="AM1048" i="1"/>
  <c r="AL1048" i="1"/>
  <c r="AK1048" i="1"/>
  <c r="AQ280" i="1"/>
  <c r="AP280" i="1"/>
  <c r="AO280" i="1"/>
  <c r="AN280" i="1"/>
  <c r="AM280" i="1"/>
  <c r="AL280" i="1"/>
  <c r="AK280" i="1"/>
  <c r="AP118" i="1"/>
  <c r="AQ1504" i="1"/>
  <c r="AP1504" i="1"/>
  <c r="AO1504" i="1"/>
  <c r="AN1504" i="1"/>
  <c r="AM1504" i="1"/>
  <c r="AL1504" i="1"/>
  <c r="AK1504" i="1"/>
  <c r="AQ1516" i="1"/>
  <c r="AP1516" i="1"/>
  <c r="AO1516" i="1"/>
  <c r="AN1516" i="1"/>
  <c r="AM1516" i="1"/>
  <c r="AL1516" i="1"/>
  <c r="AK1516" i="1"/>
  <c r="AQ1492" i="1"/>
  <c r="AP1492" i="1"/>
  <c r="AO1492" i="1"/>
  <c r="AN1492" i="1"/>
  <c r="AM1492" i="1"/>
  <c r="AL1492" i="1"/>
  <c r="AK1492" i="1"/>
  <c r="AQ1486" i="1"/>
  <c r="AP1486" i="1"/>
  <c r="AO1486" i="1"/>
  <c r="AN1486" i="1"/>
  <c r="AM1486" i="1"/>
  <c r="AL1486" i="1"/>
  <c r="AK1486" i="1"/>
  <c r="AQ1462" i="1"/>
  <c r="AP1462" i="1"/>
  <c r="AO1462" i="1"/>
  <c r="AN1462" i="1"/>
  <c r="AM1462" i="1"/>
  <c r="AL1462" i="1"/>
  <c r="AK1462" i="1"/>
  <c r="AQ1438" i="1"/>
  <c r="AP1438" i="1"/>
  <c r="AO1438" i="1"/>
  <c r="AN1438" i="1"/>
  <c r="AM1438" i="1"/>
  <c r="AL1438" i="1"/>
  <c r="AK1438" i="1"/>
  <c r="AQ1402" i="1"/>
  <c r="AP1402" i="1"/>
  <c r="AO1402" i="1"/>
  <c r="AN1402" i="1"/>
  <c r="AM1402" i="1"/>
  <c r="AL1402" i="1"/>
  <c r="AK1402" i="1"/>
  <c r="AQ1396" i="1"/>
  <c r="AP1396" i="1"/>
  <c r="AO1396" i="1"/>
  <c r="AN1396" i="1"/>
  <c r="AM1396" i="1"/>
  <c r="AL1396" i="1"/>
  <c r="AK1396" i="1"/>
  <c r="AQ1360" i="1"/>
  <c r="AP1360" i="1"/>
  <c r="AO1360" i="1"/>
  <c r="AN1360" i="1"/>
  <c r="AM1360" i="1"/>
  <c r="AL1360" i="1"/>
  <c r="AK1360" i="1"/>
  <c r="AQ1300" i="1"/>
  <c r="AP1300" i="1"/>
  <c r="AO1300" i="1"/>
  <c r="AN1300" i="1"/>
  <c r="AM1300" i="1"/>
  <c r="AL1300" i="1"/>
  <c r="AK1300" i="1"/>
  <c r="AQ1288" i="1"/>
  <c r="AP1288" i="1"/>
  <c r="AO1288" i="1"/>
  <c r="AN1288" i="1"/>
  <c r="AM1288" i="1"/>
  <c r="AL1288" i="1"/>
  <c r="AQ1282" i="1"/>
  <c r="AP1282" i="1"/>
  <c r="AO1282" i="1"/>
  <c r="AN1282" i="1"/>
  <c r="AM1282" i="1"/>
  <c r="AL1282" i="1"/>
  <c r="AK1282" i="1"/>
  <c r="AQ1270" i="1"/>
  <c r="AP1270" i="1"/>
  <c r="AO1270" i="1"/>
  <c r="AN1270" i="1"/>
  <c r="AM1270" i="1"/>
  <c r="AL1270" i="1"/>
  <c r="AK1270" i="1"/>
  <c r="AQ1264" i="1"/>
  <c r="AP1264" i="1"/>
  <c r="AO1264" i="1"/>
  <c r="AN1264" i="1"/>
  <c r="AM1264" i="1"/>
  <c r="AL1264" i="1"/>
  <c r="AK1264" i="1"/>
  <c r="AQ1258" i="1"/>
  <c r="AP1258" i="1"/>
  <c r="AO1258" i="1"/>
  <c r="AN1258" i="1"/>
  <c r="AM1258" i="1"/>
  <c r="AL1258" i="1"/>
  <c r="AK1258" i="1"/>
  <c r="AQ1180" i="1"/>
  <c r="AP1180" i="1"/>
  <c r="AO1180" i="1"/>
  <c r="AN1180" i="1"/>
  <c r="AM1180" i="1"/>
  <c r="AL1180" i="1"/>
  <c r="AK1180" i="1"/>
  <c r="AQ1144" i="1"/>
  <c r="AP1144" i="1"/>
  <c r="AO1144" i="1"/>
  <c r="AN1144" i="1"/>
  <c r="AM1144" i="1"/>
  <c r="AL1144" i="1"/>
  <c r="AK1144" i="1"/>
  <c r="AQ1108" i="1"/>
  <c r="AP1108" i="1"/>
  <c r="AO1108" i="1"/>
  <c r="AN1108" i="1"/>
  <c r="AM1108" i="1"/>
  <c r="AL1108" i="1"/>
  <c r="AK1108" i="1"/>
  <c r="AQ1102" i="1"/>
  <c r="AP1102" i="1"/>
  <c r="AO1102" i="1"/>
  <c r="AN1102" i="1"/>
  <c r="AM1102" i="1"/>
  <c r="AL1102" i="1"/>
  <c r="AK1102" i="1"/>
  <c r="AQ1096" i="1"/>
  <c r="AP1096" i="1"/>
  <c r="AO1096" i="1"/>
  <c r="AN1096" i="1"/>
  <c r="AM1096" i="1"/>
  <c r="AL1096" i="1"/>
  <c r="AK1096" i="1"/>
  <c r="AQ1090" i="1"/>
  <c r="AP1090" i="1"/>
  <c r="AO1090" i="1"/>
  <c r="AN1090" i="1"/>
  <c r="AM1090" i="1"/>
  <c r="AL1090" i="1"/>
  <c r="AK1090" i="1"/>
  <c r="AQ1084" i="1"/>
  <c r="AP1084" i="1"/>
  <c r="AO1084" i="1"/>
  <c r="AN1084" i="1"/>
  <c r="AM1084" i="1"/>
  <c r="AL1084" i="1"/>
  <c r="AK1084" i="1"/>
  <c r="AQ1078" i="1"/>
  <c r="AP1078" i="1"/>
  <c r="AO1078" i="1"/>
  <c r="AN1078" i="1"/>
  <c r="AM1078" i="1"/>
  <c r="AL1078" i="1"/>
  <c r="AK1078" i="1"/>
  <c r="AQ1072" i="1"/>
  <c r="AP1072" i="1"/>
  <c r="AO1072" i="1"/>
  <c r="AN1072" i="1"/>
  <c r="AM1072" i="1"/>
  <c r="AL1072" i="1"/>
  <c r="AK1072" i="1"/>
  <c r="AQ1054" i="1"/>
  <c r="AP1054" i="1"/>
  <c r="AO1054" i="1"/>
  <c r="AN1054" i="1"/>
  <c r="AM1054" i="1"/>
  <c r="AL1054" i="1"/>
  <c r="AK1054" i="1"/>
  <c r="AQ1018" i="1"/>
  <c r="AP1018" i="1"/>
  <c r="AO1018" i="1"/>
  <c r="AN1018" i="1"/>
  <c r="AM1018" i="1"/>
  <c r="AL1018" i="1"/>
  <c r="AK1018" i="1"/>
  <c r="AQ1012" i="1"/>
  <c r="AP1012" i="1"/>
  <c r="AO1012" i="1"/>
  <c r="AN1012" i="1"/>
  <c r="AM1012" i="1"/>
  <c r="AL1012" i="1"/>
  <c r="AK1012" i="1"/>
  <c r="AQ982" i="1"/>
  <c r="AP982" i="1"/>
  <c r="AO982" i="1"/>
  <c r="AN982" i="1"/>
  <c r="AM982" i="1"/>
  <c r="AL982" i="1"/>
  <c r="AK982" i="1"/>
  <c r="AQ964" i="1"/>
  <c r="AP964" i="1"/>
  <c r="AO964" i="1"/>
  <c r="AN964" i="1"/>
  <c r="AM964" i="1"/>
  <c r="AL964" i="1"/>
  <c r="AK964" i="1"/>
  <c r="AQ958" i="1"/>
  <c r="AP958" i="1"/>
  <c r="AO958" i="1"/>
  <c r="AN958" i="1"/>
  <c r="AM958" i="1"/>
  <c r="AL958" i="1"/>
  <c r="AK958" i="1"/>
  <c r="AQ952" i="1"/>
  <c r="AP952" i="1"/>
  <c r="AO952" i="1"/>
  <c r="AN952" i="1"/>
  <c r="AM952" i="1"/>
  <c r="AL952" i="1"/>
  <c r="AK952" i="1"/>
  <c r="AQ898" i="1"/>
  <c r="AP898" i="1"/>
  <c r="AO898" i="1"/>
  <c r="AN898" i="1"/>
  <c r="AM898" i="1"/>
  <c r="AL898" i="1"/>
  <c r="AK898" i="1"/>
  <c r="AQ880" i="1"/>
  <c r="AP880" i="1"/>
  <c r="AO880" i="1"/>
  <c r="AN880" i="1"/>
  <c r="AM880" i="1"/>
  <c r="AL880" i="1"/>
  <c r="AK880" i="1"/>
  <c r="AQ874" i="1"/>
  <c r="AP874" i="1"/>
  <c r="AO874" i="1"/>
  <c r="AN874" i="1"/>
  <c r="AM874" i="1"/>
  <c r="AL874" i="1"/>
  <c r="AK874" i="1"/>
  <c r="AQ862" i="1"/>
  <c r="AP862" i="1"/>
  <c r="AO862" i="1"/>
  <c r="AN862" i="1"/>
  <c r="AM862" i="1"/>
  <c r="AL862" i="1"/>
  <c r="AK862" i="1"/>
  <c r="AQ844" i="1"/>
  <c r="AP844" i="1"/>
  <c r="AO844" i="1"/>
  <c r="AN844" i="1"/>
  <c r="AM844" i="1"/>
  <c r="AL844" i="1"/>
  <c r="AK844" i="1"/>
  <c r="AQ808" i="1"/>
  <c r="AP808" i="1"/>
  <c r="AO808" i="1"/>
  <c r="AN808" i="1"/>
  <c r="AM808" i="1"/>
  <c r="AL808" i="1"/>
  <c r="AK808" i="1"/>
  <c r="AQ796" i="1"/>
  <c r="AP796" i="1"/>
  <c r="AO796" i="1"/>
  <c r="AN796" i="1"/>
  <c r="AM796" i="1"/>
  <c r="AL796" i="1"/>
  <c r="AK796" i="1"/>
  <c r="AQ790" i="1"/>
  <c r="AP790" i="1"/>
  <c r="AO790" i="1"/>
  <c r="AN790" i="1"/>
  <c r="AM790" i="1"/>
  <c r="AL790" i="1"/>
  <c r="AK790" i="1"/>
  <c r="AQ784" i="1"/>
  <c r="AP784" i="1"/>
  <c r="AO784" i="1"/>
  <c r="AN784" i="1"/>
  <c r="AM784" i="1"/>
  <c r="AL784" i="1"/>
  <c r="AK784" i="1"/>
  <c r="AQ778" i="1"/>
  <c r="AP778" i="1"/>
  <c r="AO778" i="1"/>
  <c r="AN778" i="1"/>
  <c r="AM778" i="1"/>
  <c r="AL778" i="1"/>
  <c r="AK778" i="1"/>
  <c r="AQ766" i="1"/>
  <c r="AP766" i="1"/>
  <c r="AO766" i="1"/>
  <c r="AN766" i="1"/>
  <c r="AM766" i="1"/>
  <c r="AL766" i="1"/>
  <c r="AK766" i="1"/>
  <c r="AQ754" i="1"/>
  <c r="AP754" i="1"/>
  <c r="AO754" i="1"/>
  <c r="AN754" i="1"/>
  <c r="AM754" i="1"/>
  <c r="AL754" i="1"/>
  <c r="AK754" i="1"/>
  <c r="AQ712" i="1"/>
  <c r="AP712" i="1"/>
  <c r="AN712" i="1"/>
  <c r="AM712" i="1"/>
  <c r="AL712" i="1"/>
  <c r="AK712" i="1"/>
  <c r="AQ676" i="1"/>
  <c r="AP676" i="1"/>
  <c r="AO676" i="1"/>
  <c r="AN676" i="1"/>
  <c r="AM676" i="1"/>
  <c r="AL676" i="1"/>
  <c r="AK676" i="1"/>
  <c r="AQ664" i="1"/>
  <c r="AP664" i="1"/>
  <c r="AO664" i="1"/>
  <c r="AN664" i="1"/>
  <c r="AM664" i="1"/>
  <c r="AL664" i="1"/>
  <c r="AK664" i="1"/>
  <c r="AQ658" i="1"/>
  <c r="AP658" i="1"/>
  <c r="AO658" i="1"/>
  <c r="AN658" i="1"/>
  <c r="AM658" i="1"/>
  <c r="AL658" i="1"/>
  <c r="AK658" i="1"/>
  <c r="AQ652" i="1"/>
  <c r="AP652" i="1"/>
  <c r="AO652" i="1"/>
  <c r="AN652" i="1"/>
  <c r="AM652" i="1"/>
  <c r="AL652" i="1"/>
  <c r="AK652" i="1"/>
  <c r="AQ646" i="1"/>
  <c r="AP646" i="1"/>
  <c r="AO646" i="1"/>
  <c r="AN646" i="1"/>
  <c r="AM646" i="1"/>
  <c r="AL646" i="1"/>
  <c r="AK646" i="1"/>
  <c r="AQ640" i="1"/>
  <c r="AZ586" i="1" s="1"/>
  <c r="AP640" i="1"/>
  <c r="AY586" i="1" s="1"/>
  <c r="AO640" i="1"/>
  <c r="AN640" i="1"/>
  <c r="AM640" i="1"/>
  <c r="AL640" i="1"/>
  <c r="AK640" i="1"/>
  <c r="AQ634" i="1"/>
  <c r="AP634" i="1"/>
  <c r="AO634" i="1"/>
  <c r="AN634" i="1"/>
  <c r="AM634" i="1"/>
  <c r="AL634" i="1"/>
  <c r="AK634" i="1"/>
  <c r="AQ622" i="1"/>
  <c r="AP622" i="1"/>
  <c r="AO622" i="1"/>
  <c r="AN622" i="1"/>
  <c r="AM622" i="1"/>
  <c r="AL622" i="1"/>
  <c r="AK622" i="1"/>
  <c r="AQ616" i="1"/>
  <c r="AP616" i="1"/>
  <c r="AO616" i="1"/>
  <c r="AN616" i="1"/>
  <c r="AM616" i="1"/>
  <c r="AL616" i="1"/>
  <c r="AK616" i="1"/>
  <c r="AQ610" i="1"/>
  <c r="AP610" i="1"/>
  <c r="AO610" i="1"/>
  <c r="AN610" i="1"/>
  <c r="AM610" i="1"/>
  <c r="AL610" i="1"/>
  <c r="AK610" i="1"/>
  <c r="AQ604" i="1"/>
  <c r="AP604" i="1"/>
  <c r="AO604" i="1"/>
  <c r="AN604" i="1"/>
  <c r="AM604" i="1"/>
  <c r="AL604" i="1"/>
  <c r="AK604" i="1"/>
  <c r="AQ598" i="1"/>
  <c r="AZ550" i="1" s="1"/>
  <c r="AP598" i="1"/>
  <c r="AY550" i="1" s="1"/>
  <c r="AO598" i="1"/>
  <c r="AN598" i="1"/>
  <c r="AM598" i="1"/>
  <c r="AL598" i="1"/>
  <c r="AK598" i="1"/>
  <c r="AQ460" i="1"/>
  <c r="AP460" i="1"/>
  <c r="AO460" i="1"/>
  <c r="AN460" i="1"/>
  <c r="AM460" i="1"/>
  <c r="AL460" i="1"/>
  <c r="AK460" i="1"/>
  <c r="AQ448" i="1"/>
  <c r="AP448" i="1"/>
  <c r="AO448" i="1"/>
  <c r="AN448" i="1"/>
  <c r="AM448" i="1"/>
  <c r="AL448" i="1"/>
  <c r="AK448" i="1"/>
  <c r="AQ442" i="1"/>
  <c r="AP442" i="1"/>
  <c r="AO442" i="1"/>
  <c r="AN442" i="1"/>
  <c r="AM442" i="1"/>
  <c r="AL442" i="1"/>
  <c r="AK442" i="1"/>
  <c r="AQ436" i="1"/>
  <c r="AP436" i="1"/>
  <c r="AO436" i="1"/>
  <c r="AN436" i="1"/>
  <c r="AM436" i="1"/>
  <c r="AL436" i="1"/>
  <c r="AK436" i="1"/>
  <c r="AO430" i="1"/>
  <c r="AN430" i="1"/>
  <c r="AM430" i="1"/>
  <c r="AL430" i="1"/>
  <c r="AK430" i="1"/>
  <c r="AQ406" i="1"/>
  <c r="AP406" i="1"/>
  <c r="AO406" i="1"/>
  <c r="AN406" i="1"/>
  <c r="AM406" i="1"/>
  <c r="AL406" i="1"/>
  <c r="AK406" i="1"/>
  <c r="AQ382" i="1"/>
  <c r="AP382" i="1"/>
  <c r="AO382" i="1"/>
  <c r="AN382" i="1"/>
  <c r="AM382" i="1"/>
  <c r="AL382" i="1"/>
  <c r="AK382" i="1"/>
  <c r="AQ364" i="1"/>
  <c r="AP364" i="1"/>
  <c r="AO364" i="1"/>
  <c r="AN364" i="1"/>
  <c r="AM364" i="1"/>
  <c r="AL364" i="1"/>
  <c r="AK364" i="1"/>
  <c r="AQ346" i="1"/>
  <c r="AP346" i="1"/>
  <c r="AO346" i="1"/>
  <c r="AN346" i="1"/>
  <c r="AM346" i="1"/>
  <c r="AL346" i="1"/>
  <c r="AK346" i="1"/>
  <c r="AQ340" i="1"/>
  <c r="AP340" i="1"/>
  <c r="AO340" i="1"/>
  <c r="AN340" i="1"/>
  <c r="AM340" i="1"/>
  <c r="AL340" i="1"/>
  <c r="AK340" i="1"/>
  <c r="AQ328" i="1"/>
  <c r="AP328" i="1"/>
  <c r="AO328" i="1"/>
  <c r="AN328" i="1"/>
  <c r="AM328" i="1"/>
  <c r="AL328" i="1"/>
  <c r="AK328" i="1"/>
  <c r="AQ322" i="1"/>
  <c r="AP322" i="1"/>
  <c r="AO322" i="1"/>
  <c r="AN322" i="1"/>
  <c r="AM322" i="1"/>
  <c r="AL322" i="1"/>
  <c r="AK322" i="1"/>
  <c r="AQ286" i="1"/>
  <c r="AP286" i="1"/>
  <c r="AO286" i="1"/>
  <c r="AN286" i="1"/>
  <c r="AM286" i="1"/>
  <c r="AL286" i="1"/>
  <c r="AK286" i="1"/>
  <c r="AQ274" i="1"/>
  <c r="AP274" i="1"/>
  <c r="AO274" i="1"/>
  <c r="AN274" i="1"/>
  <c r="AM274" i="1"/>
  <c r="AL274" i="1"/>
  <c r="AK274" i="1"/>
  <c r="AQ232" i="1"/>
  <c r="AP232" i="1"/>
  <c r="AO232" i="1"/>
  <c r="AN232" i="1"/>
  <c r="AM232" i="1"/>
  <c r="AL232" i="1"/>
  <c r="AK232" i="1"/>
  <c r="AQ220" i="1"/>
  <c r="AP220" i="1"/>
  <c r="AO220" i="1"/>
  <c r="AN220" i="1"/>
  <c r="AM220" i="1"/>
  <c r="AL220" i="1"/>
  <c r="AK220" i="1"/>
  <c r="AQ214" i="1"/>
  <c r="AP214" i="1"/>
  <c r="AO214" i="1"/>
  <c r="AN214" i="1"/>
  <c r="AM214" i="1"/>
  <c r="AL214" i="1"/>
  <c r="AK214" i="1"/>
  <c r="AQ208" i="1"/>
  <c r="AP208" i="1"/>
  <c r="AO208" i="1"/>
  <c r="AN208" i="1"/>
  <c r="AM208" i="1"/>
  <c r="AL208" i="1"/>
  <c r="AK208" i="1"/>
  <c r="AQ190" i="1"/>
  <c r="AP190" i="1"/>
  <c r="AO190" i="1"/>
  <c r="AN190" i="1"/>
  <c r="AM190" i="1"/>
  <c r="AL190" i="1"/>
  <c r="AK190" i="1"/>
  <c r="AQ184" i="1"/>
  <c r="AP184" i="1"/>
  <c r="AO184" i="1"/>
  <c r="AN184" i="1"/>
  <c r="AM184" i="1"/>
  <c r="AL184" i="1"/>
  <c r="AK184" i="1"/>
  <c r="AQ172" i="1"/>
  <c r="AP172" i="1"/>
  <c r="AO172" i="1"/>
  <c r="AN172" i="1"/>
  <c r="AM172" i="1"/>
  <c r="AL172" i="1"/>
  <c r="AK172" i="1"/>
  <c r="AQ160" i="1"/>
  <c r="AP160" i="1"/>
  <c r="AO160" i="1"/>
  <c r="AN160" i="1"/>
  <c r="AM160" i="1"/>
  <c r="AL160" i="1"/>
  <c r="AK160" i="1"/>
  <c r="AQ130" i="1"/>
  <c r="AP130" i="1"/>
  <c r="AO130" i="1"/>
  <c r="AN130" i="1"/>
  <c r="AM130" i="1"/>
  <c r="AL130" i="1"/>
  <c r="AK130" i="1"/>
  <c r="AQ136" i="1"/>
  <c r="AP136" i="1"/>
  <c r="AO136" i="1"/>
  <c r="AN136" i="1"/>
  <c r="AM136" i="1"/>
  <c r="AL136" i="1"/>
  <c r="AK136" i="1"/>
  <c r="AQ118" i="1"/>
  <c r="AO118" i="1"/>
  <c r="AN118" i="1"/>
  <c r="AM118" i="1"/>
  <c r="AL118" i="1"/>
  <c r="AK118" i="1"/>
  <c r="AQ112" i="1"/>
  <c r="AP112" i="1"/>
  <c r="AO112" i="1"/>
  <c r="AN112" i="1"/>
  <c r="AM112" i="1"/>
  <c r="AL112" i="1"/>
  <c r="AK112" i="1"/>
  <c r="AQ82" i="1"/>
  <c r="AP82" i="1"/>
  <c r="AO82" i="1"/>
  <c r="AN82" i="1"/>
  <c r="AM82" i="1"/>
  <c r="AL82" i="1"/>
  <c r="AK82" i="1"/>
  <c r="AP58" i="1"/>
  <c r="AO58" i="1"/>
  <c r="AN58" i="1"/>
  <c r="AM58" i="1"/>
  <c r="AL58" i="1"/>
  <c r="AK58" i="1"/>
  <c r="AT134" i="1"/>
  <c r="AT14" i="1"/>
  <c r="AQ58" i="1"/>
  <c r="AQ22" i="1"/>
  <c r="AP22" i="1"/>
  <c r="AO22" i="1"/>
  <c r="AN22" i="1"/>
  <c r="AM22" i="1"/>
  <c r="AL22" i="1"/>
  <c r="AK22" i="1"/>
  <c r="AQ16" i="1"/>
  <c r="AP16" i="1"/>
  <c r="AO16" i="1"/>
  <c r="AN16" i="1"/>
  <c r="AM16" i="1"/>
  <c r="AL16" i="1"/>
  <c r="AK16" i="1"/>
  <c r="AQ10" i="1"/>
  <c r="AO10" i="1"/>
  <c r="AN10" i="1"/>
  <c r="AM10" i="1"/>
  <c r="AL10" i="1"/>
  <c r="AK10" i="1"/>
  <c r="AP10" i="1"/>
  <c r="AQ1042" i="1"/>
  <c r="AZ958" i="1" s="1"/>
  <c r="AP1042" i="1"/>
  <c r="AY958" i="1" s="1"/>
  <c r="AO1042" i="1"/>
  <c r="AN1042" i="1"/>
  <c r="AM1042" i="1"/>
  <c r="AL1042" i="1"/>
  <c r="AK1042" i="1"/>
  <c r="AQ1036" i="1"/>
  <c r="AZ952" i="1" s="1"/>
  <c r="AP1036" i="1"/>
  <c r="AY952" i="1" s="1"/>
  <c r="AO1036" i="1"/>
  <c r="AN1036" i="1"/>
  <c r="AM1036" i="1"/>
  <c r="AL1036" i="1"/>
  <c r="AK1036" i="1"/>
  <c r="AQ1030" i="1"/>
  <c r="AZ946" i="1" s="1"/>
  <c r="AP1030" i="1"/>
  <c r="AY946" i="1" s="1"/>
  <c r="AO1030" i="1"/>
  <c r="AN1030" i="1"/>
  <c r="AM1030" i="1"/>
  <c r="AL1030" i="1"/>
  <c r="AK1030" i="1"/>
  <c r="AQ1024" i="1"/>
  <c r="AZ940" i="1" s="1"/>
  <c r="AP1024" i="1"/>
  <c r="AY940" i="1" s="1"/>
  <c r="AO1024" i="1"/>
  <c r="AN1024" i="1"/>
  <c r="AM1024" i="1"/>
  <c r="AL1024" i="1"/>
  <c r="AK1024" i="1"/>
  <c r="AQ1006" i="1"/>
  <c r="AZ922" i="1" s="1"/>
  <c r="AP1006" i="1"/>
  <c r="AY922" i="1" s="1"/>
  <c r="AO1006" i="1"/>
  <c r="AN1006" i="1"/>
  <c r="AM1006" i="1"/>
  <c r="AL1006" i="1"/>
  <c r="AK1006" i="1"/>
  <c r="AQ1000" i="1"/>
  <c r="AZ916" i="1" s="1"/>
  <c r="AP1000" i="1"/>
  <c r="AY916" i="1" s="1"/>
  <c r="AO1000" i="1"/>
  <c r="AN1000" i="1"/>
  <c r="AM1000" i="1"/>
  <c r="AL1000" i="1"/>
  <c r="AK1000" i="1"/>
  <c r="AQ994" i="1"/>
  <c r="AZ910" i="1" s="1"/>
  <c r="AP994" i="1"/>
  <c r="AY910" i="1" s="1"/>
  <c r="AO994" i="1"/>
  <c r="AN994" i="1"/>
  <c r="AM994" i="1"/>
  <c r="AL994" i="1"/>
  <c r="AK994" i="1"/>
  <c r="AQ988" i="1"/>
  <c r="AZ904" i="1" s="1"/>
  <c r="AP988" i="1"/>
  <c r="AY904" i="1" s="1"/>
  <c r="AO988" i="1"/>
  <c r="AN988" i="1"/>
  <c r="AM988" i="1"/>
  <c r="AL988" i="1"/>
  <c r="AK988" i="1"/>
  <c r="AQ976" i="1"/>
  <c r="AZ892" i="1" s="1"/>
  <c r="AP976" i="1"/>
  <c r="AY892" i="1" s="1"/>
  <c r="AO976" i="1"/>
  <c r="AN976" i="1"/>
  <c r="AM976" i="1"/>
  <c r="AL976" i="1"/>
  <c r="AK976" i="1"/>
  <c r="AQ946" i="1"/>
  <c r="AZ862" i="1" s="1"/>
  <c r="AP946" i="1"/>
  <c r="AY862" i="1" s="1"/>
  <c r="AO946" i="1"/>
  <c r="AN946" i="1"/>
  <c r="AM946" i="1"/>
  <c r="AL946" i="1"/>
  <c r="AK946" i="1"/>
  <c r="AQ940" i="1"/>
  <c r="AZ856" i="1" s="1"/>
  <c r="AP940" i="1"/>
  <c r="AY856" i="1" s="1"/>
  <c r="AO940" i="1"/>
  <c r="AN940" i="1"/>
  <c r="AM940" i="1"/>
  <c r="AL940" i="1"/>
  <c r="AK940" i="1"/>
  <c r="AQ934" i="1"/>
  <c r="AZ850" i="1" s="1"/>
  <c r="AP934" i="1"/>
  <c r="AY850" i="1" s="1"/>
  <c r="AO934" i="1"/>
  <c r="AN934" i="1"/>
  <c r="AM934" i="1"/>
  <c r="AL934" i="1"/>
  <c r="AK934" i="1"/>
  <c r="AQ928" i="1"/>
  <c r="AZ844" i="1" s="1"/>
  <c r="AP928" i="1"/>
  <c r="AY844" i="1" s="1"/>
  <c r="AO928" i="1"/>
  <c r="AN928" i="1"/>
  <c r="AM928" i="1"/>
  <c r="AL928" i="1"/>
  <c r="AK928" i="1"/>
  <c r="AQ922" i="1"/>
  <c r="AZ838" i="1" s="1"/>
  <c r="AP922" i="1"/>
  <c r="AY838" i="1" s="1"/>
  <c r="AO922" i="1"/>
  <c r="AN922" i="1"/>
  <c r="AM922" i="1"/>
  <c r="AL922" i="1"/>
  <c r="AK922" i="1"/>
  <c r="AQ916" i="1"/>
  <c r="AZ832" i="1" s="1"/>
  <c r="AP916" i="1"/>
  <c r="AY832" i="1" s="1"/>
  <c r="AO916" i="1"/>
  <c r="AN916" i="1"/>
  <c r="AM916" i="1"/>
  <c r="AL916" i="1"/>
  <c r="AK916" i="1"/>
  <c r="AQ910" i="1"/>
  <c r="AZ826" i="1" s="1"/>
  <c r="AP910" i="1"/>
  <c r="AY826" i="1" s="1"/>
  <c r="AO910" i="1"/>
  <c r="AN910" i="1"/>
  <c r="AM910" i="1"/>
  <c r="AL910" i="1"/>
  <c r="AK910" i="1"/>
  <c r="AQ904" i="1"/>
  <c r="AZ820" i="1" s="1"/>
  <c r="AP904" i="1"/>
  <c r="AY820" i="1" s="1"/>
  <c r="AO904" i="1"/>
  <c r="AN904" i="1"/>
  <c r="AM904" i="1"/>
  <c r="AL904" i="1"/>
  <c r="AK904" i="1"/>
  <c r="AQ892" i="1"/>
  <c r="AZ808" i="1" s="1"/>
  <c r="AP892" i="1"/>
  <c r="AY808" i="1" s="1"/>
  <c r="AO892" i="1"/>
  <c r="AN892" i="1"/>
  <c r="AM892" i="1"/>
  <c r="AL892" i="1"/>
  <c r="AK892" i="1"/>
  <c r="AQ886" i="1"/>
  <c r="AZ802" i="1" s="1"/>
  <c r="AP886" i="1"/>
  <c r="AY802" i="1" s="1"/>
  <c r="AO886" i="1"/>
  <c r="AN886" i="1"/>
  <c r="AM886" i="1"/>
  <c r="AL886" i="1"/>
  <c r="AK886" i="1"/>
  <c r="AQ838" i="1"/>
  <c r="AZ772" i="1" s="1"/>
  <c r="AP838" i="1"/>
  <c r="AY772" i="1" s="1"/>
  <c r="AO838" i="1"/>
  <c r="AN838" i="1"/>
  <c r="AM838" i="1"/>
  <c r="AL838" i="1"/>
  <c r="AK838" i="1"/>
  <c r="AQ832" i="1"/>
  <c r="AZ766" i="1" s="1"/>
  <c r="AP832" i="1"/>
  <c r="AY766" i="1" s="1"/>
  <c r="AO832" i="1"/>
  <c r="AN832" i="1"/>
  <c r="AM832" i="1"/>
  <c r="AL832" i="1"/>
  <c r="AK832" i="1"/>
  <c r="AQ826" i="1"/>
  <c r="AZ760" i="1" s="1"/>
  <c r="AP826" i="1"/>
  <c r="AY760" i="1" s="1"/>
  <c r="AO826" i="1"/>
  <c r="AN826" i="1"/>
  <c r="AM826" i="1"/>
  <c r="AL826" i="1"/>
  <c r="AK826" i="1"/>
  <c r="AQ820" i="1"/>
  <c r="AZ754" i="1" s="1"/>
  <c r="AP820" i="1"/>
  <c r="AY754" i="1" s="1"/>
  <c r="AO820" i="1"/>
  <c r="AN820" i="1"/>
  <c r="AM820" i="1"/>
  <c r="AL820" i="1"/>
  <c r="AK820" i="1"/>
  <c r="AQ814" i="1"/>
  <c r="AZ748" i="1" s="1"/>
  <c r="AP814" i="1"/>
  <c r="AY748" i="1" s="1"/>
  <c r="AO814" i="1"/>
  <c r="AN814" i="1"/>
  <c r="AM814" i="1"/>
  <c r="AL814" i="1"/>
  <c r="AK814" i="1"/>
  <c r="AO772" i="1"/>
  <c r="AN772" i="1"/>
  <c r="AM772" i="1"/>
  <c r="AL772" i="1"/>
  <c r="AK772" i="1"/>
  <c r="AQ760" i="1"/>
  <c r="AZ700" i="1" s="1"/>
  <c r="AP760" i="1"/>
  <c r="AY700" i="1" s="1"/>
  <c r="AO760" i="1"/>
  <c r="AN760" i="1"/>
  <c r="AM760" i="1"/>
  <c r="AL760" i="1"/>
  <c r="AK760" i="1"/>
  <c r="AQ748" i="1"/>
  <c r="AZ688" i="1" s="1"/>
  <c r="AP748" i="1"/>
  <c r="AY688" i="1" s="1"/>
  <c r="AO748" i="1"/>
  <c r="AN748" i="1"/>
  <c r="AM748" i="1"/>
  <c r="AL748" i="1"/>
  <c r="AK748" i="1"/>
  <c r="AQ736" i="1"/>
  <c r="AZ676" i="1" s="1"/>
  <c r="AP736" i="1"/>
  <c r="AY676" i="1" s="1"/>
  <c r="AO736" i="1"/>
  <c r="AN736" i="1"/>
  <c r="AM736" i="1"/>
  <c r="AL736" i="1"/>
  <c r="AK736" i="1"/>
  <c r="AQ730" i="1"/>
  <c r="AZ670" i="1" s="1"/>
  <c r="AP730" i="1"/>
  <c r="AY670" i="1" s="1"/>
  <c r="AO730" i="1"/>
  <c r="AN730" i="1"/>
  <c r="AM730" i="1"/>
  <c r="AL730" i="1"/>
  <c r="AK730" i="1"/>
  <c r="AQ724" i="1"/>
  <c r="AZ664" i="1" s="1"/>
  <c r="AP724" i="1"/>
  <c r="AY664" i="1" s="1"/>
  <c r="AO724" i="1"/>
  <c r="AN724" i="1"/>
  <c r="AM724" i="1"/>
  <c r="AL724" i="1"/>
  <c r="AK724" i="1"/>
  <c r="AQ718" i="1"/>
  <c r="AZ658" i="1" s="1"/>
  <c r="AP718" i="1"/>
  <c r="AY658" i="1" s="1"/>
  <c r="AO718" i="1"/>
  <c r="AN718" i="1"/>
  <c r="AM718" i="1"/>
  <c r="AL718" i="1"/>
  <c r="AK718" i="1"/>
  <c r="AQ706" i="1"/>
  <c r="AZ646" i="1" s="1"/>
  <c r="AP706" i="1"/>
  <c r="AY646" i="1" s="1"/>
  <c r="AO706" i="1"/>
  <c r="AN706" i="1"/>
  <c r="AM706" i="1"/>
  <c r="AL706" i="1"/>
  <c r="AK706" i="1"/>
  <c r="AQ700" i="1"/>
  <c r="AZ640" i="1" s="1"/>
  <c r="AP700" i="1"/>
  <c r="AY640" i="1" s="1"/>
  <c r="AO700" i="1"/>
  <c r="AN700" i="1"/>
  <c r="AM700" i="1"/>
  <c r="AL700" i="1"/>
  <c r="AK700" i="1"/>
  <c r="AQ694" i="1"/>
  <c r="AZ634" i="1" s="1"/>
  <c r="AP694" i="1"/>
  <c r="AY634" i="1" s="1"/>
  <c r="AO694" i="1"/>
  <c r="AN694" i="1"/>
  <c r="AM694" i="1"/>
  <c r="AL694" i="1"/>
  <c r="AK694" i="1"/>
  <c r="AQ688" i="1"/>
  <c r="AZ628" i="1" s="1"/>
  <c r="AP688" i="1"/>
  <c r="AY628" i="1" s="1"/>
  <c r="AO688" i="1"/>
  <c r="AN688" i="1"/>
  <c r="AM688" i="1"/>
  <c r="AL688" i="1"/>
  <c r="AK688" i="1"/>
  <c r="AQ682" i="1"/>
  <c r="AZ622" i="1" s="1"/>
  <c r="AP682" i="1"/>
  <c r="AY622" i="1" s="1"/>
  <c r="AO682" i="1"/>
  <c r="AN682" i="1"/>
  <c r="AM682" i="1"/>
  <c r="AL682" i="1"/>
  <c r="AK682" i="1"/>
  <c r="AQ592" i="1"/>
  <c r="AZ544" i="1" s="1"/>
  <c r="AP592" i="1"/>
  <c r="AY544" i="1" s="1"/>
  <c r="AO592" i="1"/>
  <c r="AN592" i="1"/>
  <c r="AM592" i="1"/>
  <c r="AL592" i="1"/>
  <c r="AK592" i="1"/>
  <c r="AQ586" i="1"/>
  <c r="AZ538" i="1" s="1"/>
  <c r="AP586" i="1"/>
  <c r="AY538" i="1" s="1"/>
  <c r="AO586" i="1"/>
  <c r="AN586" i="1"/>
  <c r="AM586" i="1"/>
  <c r="AL586" i="1"/>
  <c r="AK586" i="1"/>
  <c r="AQ580" i="1"/>
  <c r="AZ532" i="1" s="1"/>
  <c r="AP580" i="1"/>
  <c r="AY532" i="1" s="1"/>
  <c r="AO580" i="1"/>
  <c r="AN580" i="1"/>
  <c r="AM580" i="1"/>
  <c r="AL580" i="1"/>
  <c r="AK580" i="1"/>
  <c r="AQ574" i="1"/>
  <c r="AZ526" i="1" s="1"/>
  <c r="AP574" i="1"/>
  <c r="AY526" i="1" s="1"/>
  <c r="AO574" i="1"/>
  <c r="AN574" i="1"/>
  <c r="AM574" i="1"/>
  <c r="AL574" i="1"/>
  <c r="AK574" i="1"/>
  <c r="AQ568" i="1"/>
  <c r="AZ520" i="1" s="1"/>
  <c r="AP568" i="1"/>
  <c r="AY520" i="1" s="1"/>
  <c r="AO568" i="1"/>
  <c r="AN568" i="1"/>
  <c r="AM568" i="1"/>
  <c r="AL568" i="1"/>
  <c r="AK568" i="1"/>
  <c r="AQ562" i="1"/>
  <c r="AZ514" i="1" s="1"/>
  <c r="AP562" i="1"/>
  <c r="AY514" i="1" s="1"/>
  <c r="AO562" i="1"/>
  <c r="AN562" i="1"/>
  <c r="AM562" i="1"/>
  <c r="AL562" i="1"/>
  <c r="AK562" i="1"/>
  <c r="AQ556" i="1"/>
  <c r="AZ508" i="1" s="1"/>
  <c r="AP556" i="1"/>
  <c r="AY508" i="1" s="1"/>
  <c r="AO556" i="1"/>
  <c r="AN556" i="1"/>
  <c r="AM556" i="1"/>
  <c r="AL556" i="1"/>
  <c r="AK556" i="1"/>
  <c r="AQ550" i="1"/>
  <c r="AZ502" i="1" s="1"/>
  <c r="AP550" i="1"/>
  <c r="AY502" i="1" s="1"/>
  <c r="AO550" i="1"/>
  <c r="AN550" i="1"/>
  <c r="AM550" i="1"/>
  <c r="AL550" i="1"/>
  <c r="AK550" i="1"/>
  <c r="AQ544" i="1"/>
  <c r="AZ496" i="1" s="1"/>
  <c r="AP544" i="1"/>
  <c r="AY496" i="1" s="1"/>
  <c r="AO544" i="1"/>
  <c r="AN544" i="1"/>
  <c r="AM544" i="1"/>
  <c r="AL544" i="1"/>
  <c r="AK544" i="1"/>
  <c r="AQ538" i="1"/>
  <c r="AZ490" i="1" s="1"/>
  <c r="AP538" i="1"/>
  <c r="AY490" i="1" s="1"/>
  <c r="AO538" i="1"/>
  <c r="AN538" i="1"/>
  <c r="AM538" i="1"/>
  <c r="AL538" i="1"/>
  <c r="AK538" i="1"/>
  <c r="AQ532" i="1"/>
  <c r="AZ484" i="1" s="1"/>
  <c r="AP532" i="1"/>
  <c r="AY484" i="1" s="1"/>
  <c r="AO532" i="1"/>
  <c r="AN532" i="1"/>
  <c r="AM532" i="1"/>
  <c r="AL532" i="1"/>
  <c r="AK532" i="1"/>
  <c r="AQ526" i="1"/>
  <c r="AZ478" i="1" s="1"/>
  <c r="AP526" i="1"/>
  <c r="AY478" i="1" s="1"/>
  <c r="AO526" i="1"/>
  <c r="AN526" i="1"/>
  <c r="AM526" i="1"/>
  <c r="AL526" i="1"/>
  <c r="AK526" i="1"/>
  <c r="AQ520" i="1"/>
  <c r="AZ472" i="1" s="1"/>
  <c r="AP520" i="1"/>
  <c r="AY472" i="1" s="1"/>
  <c r="AO520" i="1"/>
  <c r="AN520" i="1"/>
  <c r="AM520" i="1"/>
  <c r="AL520" i="1"/>
  <c r="AK520" i="1"/>
  <c r="AQ514" i="1"/>
  <c r="AZ466" i="1" s="1"/>
  <c r="AP514" i="1"/>
  <c r="AY466" i="1" s="1"/>
  <c r="AO514" i="1"/>
  <c r="AN514" i="1"/>
  <c r="AM514" i="1"/>
  <c r="AL514" i="1"/>
  <c r="AK514" i="1"/>
  <c r="AQ508" i="1"/>
  <c r="AZ460" i="1" s="1"/>
  <c r="AP508" i="1"/>
  <c r="AY460" i="1" s="1"/>
  <c r="AO508" i="1"/>
  <c r="AN508" i="1"/>
  <c r="AM508" i="1"/>
  <c r="AL508" i="1"/>
  <c r="AK508" i="1"/>
  <c r="AQ502" i="1"/>
  <c r="AZ454" i="1" s="1"/>
  <c r="AP502" i="1"/>
  <c r="AY454" i="1" s="1"/>
  <c r="AO502" i="1"/>
  <c r="AN502" i="1"/>
  <c r="AM502" i="1"/>
  <c r="AL502" i="1"/>
  <c r="AK502" i="1"/>
  <c r="AQ496" i="1"/>
  <c r="AZ448" i="1" s="1"/>
  <c r="AP496" i="1"/>
  <c r="AY448" i="1" s="1"/>
  <c r="AO496" i="1"/>
  <c r="AN496" i="1"/>
  <c r="AM496" i="1"/>
  <c r="AL496" i="1"/>
  <c r="AK496" i="1"/>
  <c r="AQ490" i="1"/>
  <c r="AZ442" i="1" s="1"/>
  <c r="AP490" i="1"/>
  <c r="AY442" i="1" s="1"/>
  <c r="AO490" i="1"/>
  <c r="AN490" i="1"/>
  <c r="AM490" i="1"/>
  <c r="AL490" i="1"/>
  <c r="AK490" i="1"/>
  <c r="AQ484" i="1"/>
  <c r="AZ436" i="1" s="1"/>
  <c r="AP484" i="1"/>
  <c r="AY436" i="1" s="1"/>
  <c r="AO484" i="1"/>
  <c r="AN484" i="1"/>
  <c r="AM484" i="1"/>
  <c r="AL484" i="1"/>
  <c r="AK484" i="1"/>
  <c r="AQ478" i="1"/>
  <c r="AZ430" i="1" s="1"/>
  <c r="AP478" i="1"/>
  <c r="AY430" i="1" s="1"/>
  <c r="AO478" i="1"/>
  <c r="AN478" i="1"/>
  <c r="AM478" i="1"/>
  <c r="AL478" i="1"/>
  <c r="AK478" i="1"/>
  <c r="AQ472" i="1"/>
  <c r="AZ424" i="1" s="1"/>
  <c r="AP472" i="1"/>
  <c r="AY424" i="1" s="1"/>
  <c r="AO472" i="1"/>
  <c r="AN472" i="1"/>
  <c r="AM472" i="1"/>
  <c r="AL472" i="1"/>
  <c r="AK472" i="1"/>
  <c r="AQ466" i="1"/>
  <c r="AZ418" i="1" s="1"/>
  <c r="AP466" i="1"/>
  <c r="AY418" i="1" s="1"/>
  <c r="AO466" i="1"/>
  <c r="AN466" i="1"/>
  <c r="AM466" i="1"/>
  <c r="AL466" i="1"/>
  <c r="AK466" i="1"/>
  <c r="AQ454" i="1"/>
  <c r="AZ406" i="1" s="1"/>
  <c r="AP454" i="1"/>
  <c r="AY406" i="1" s="1"/>
  <c r="AO454" i="1"/>
  <c r="AN454" i="1"/>
  <c r="AM454" i="1"/>
  <c r="AL454" i="1"/>
  <c r="AK454" i="1"/>
  <c r="AQ424" i="1"/>
  <c r="AZ376" i="1" s="1"/>
  <c r="AP424" i="1"/>
  <c r="AY376" i="1" s="1"/>
  <c r="AO424" i="1"/>
  <c r="AN424" i="1"/>
  <c r="AM424" i="1"/>
  <c r="AL424" i="1"/>
  <c r="AK424" i="1"/>
  <c r="AQ418" i="1"/>
  <c r="AZ370" i="1" s="1"/>
  <c r="AP418" i="1"/>
  <c r="AY370" i="1" s="1"/>
  <c r="AO418" i="1"/>
  <c r="AN418" i="1"/>
  <c r="AM418" i="1"/>
  <c r="AL418" i="1"/>
  <c r="AK418" i="1"/>
  <c r="AQ394" i="1"/>
  <c r="AZ352" i="1" s="1"/>
  <c r="AP394" i="1"/>
  <c r="AY352" i="1" s="1"/>
  <c r="AO394" i="1"/>
  <c r="AN394" i="1"/>
  <c r="AM394" i="1"/>
  <c r="AL394" i="1"/>
  <c r="AK394" i="1"/>
  <c r="AQ388" i="1"/>
  <c r="AZ346" i="1" s="1"/>
  <c r="AP388" i="1"/>
  <c r="AY346" i="1" s="1"/>
  <c r="AO388" i="1"/>
  <c r="AN388" i="1"/>
  <c r="AM388" i="1"/>
  <c r="AL388" i="1"/>
  <c r="AK388" i="1"/>
  <c r="AQ352" i="1"/>
  <c r="AZ316" i="1" s="1"/>
  <c r="AP352" i="1"/>
  <c r="AY316" i="1" s="1"/>
  <c r="AO352" i="1"/>
  <c r="AN352" i="1"/>
  <c r="AM352" i="1"/>
  <c r="AL352" i="1"/>
  <c r="AK352" i="1"/>
  <c r="AQ310" i="1"/>
  <c r="AP310" i="1"/>
  <c r="AO310" i="1"/>
  <c r="AN310" i="1"/>
  <c r="AM310" i="1"/>
  <c r="AL310" i="1"/>
  <c r="AK310" i="1"/>
  <c r="AQ304" i="1"/>
  <c r="AZ280" i="1" s="1"/>
  <c r="AP304" i="1"/>
  <c r="AY280" i="1" s="1"/>
  <c r="AO304" i="1"/>
  <c r="AN304" i="1"/>
  <c r="AM304" i="1"/>
  <c r="AL304" i="1"/>
  <c r="AK304" i="1"/>
  <c r="AQ298" i="1"/>
  <c r="AZ274" i="1" s="1"/>
  <c r="AP298" i="1"/>
  <c r="AY274" i="1" s="1"/>
  <c r="AO298" i="1"/>
  <c r="AN298" i="1"/>
  <c r="AM298" i="1"/>
  <c r="AL298" i="1"/>
  <c r="AK298" i="1"/>
  <c r="AQ268" i="1"/>
  <c r="AZ250" i="1" s="1"/>
  <c r="AP268" i="1"/>
  <c r="AY250" i="1" s="1"/>
  <c r="AO268" i="1"/>
  <c r="AN268" i="1"/>
  <c r="AM268" i="1"/>
  <c r="AL268" i="1"/>
  <c r="AK268" i="1"/>
  <c r="AQ262" i="1"/>
  <c r="AZ244" i="1" s="1"/>
  <c r="AP262" i="1"/>
  <c r="AY244" i="1" s="1"/>
  <c r="AO262" i="1"/>
  <c r="AN262" i="1"/>
  <c r="AM262" i="1"/>
  <c r="AL262" i="1"/>
  <c r="AK262" i="1"/>
  <c r="AQ256" i="1"/>
  <c r="AZ238" i="1" s="1"/>
  <c r="AP256" i="1"/>
  <c r="AY238" i="1" s="1"/>
  <c r="AO256" i="1"/>
  <c r="AN256" i="1"/>
  <c r="AM256" i="1"/>
  <c r="AL256" i="1"/>
  <c r="AK256" i="1"/>
  <c r="AQ250" i="1"/>
  <c r="AZ232" i="1" s="1"/>
  <c r="AP250" i="1"/>
  <c r="AY232" i="1" s="1"/>
  <c r="AO250" i="1"/>
  <c r="AN250" i="1"/>
  <c r="AM250" i="1"/>
  <c r="AL250" i="1"/>
  <c r="AK250" i="1"/>
  <c r="AQ244" i="1"/>
  <c r="AZ226" i="1" s="1"/>
  <c r="AP244" i="1"/>
  <c r="AY226" i="1" s="1"/>
  <c r="AO244" i="1"/>
  <c r="AN244" i="1"/>
  <c r="AM244" i="1"/>
  <c r="AL244" i="1"/>
  <c r="AK244" i="1"/>
  <c r="AQ238" i="1"/>
  <c r="AZ220" i="1" s="1"/>
  <c r="AP238" i="1"/>
  <c r="AY220" i="1" s="1"/>
  <c r="AO238" i="1"/>
  <c r="AN238" i="1"/>
  <c r="AM238" i="1"/>
  <c r="AL238" i="1"/>
  <c r="AK238" i="1"/>
  <c r="AQ226" i="1"/>
  <c r="AZ208" i="1" s="1"/>
  <c r="AP226" i="1"/>
  <c r="AY208" i="1" s="1"/>
  <c r="AO226" i="1"/>
  <c r="AN226" i="1"/>
  <c r="AM226" i="1"/>
  <c r="AL226" i="1"/>
  <c r="AK226" i="1"/>
  <c r="AQ196" i="1"/>
  <c r="AZ178" i="1" s="1"/>
  <c r="AP196" i="1"/>
  <c r="AY178" i="1" s="1"/>
  <c r="AO196" i="1"/>
  <c r="AN196" i="1"/>
  <c r="AM196" i="1"/>
  <c r="AL196" i="1"/>
  <c r="AK196" i="1"/>
  <c r="AQ166" i="1"/>
  <c r="AZ154" i="1" s="1"/>
  <c r="AP166" i="1"/>
  <c r="AY154" i="1" s="1"/>
  <c r="AO166" i="1"/>
  <c r="AN166" i="1"/>
  <c r="AM166" i="1"/>
  <c r="AL166" i="1"/>
  <c r="AK166" i="1"/>
  <c r="AQ154" i="1"/>
  <c r="AZ148" i="1" s="1"/>
  <c r="AP154" i="1"/>
  <c r="AY148" i="1" s="1"/>
  <c r="AO154" i="1"/>
  <c r="AN154" i="1"/>
  <c r="AM154" i="1"/>
  <c r="AL154" i="1"/>
  <c r="AK154" i="1"/>
  <c r="AQ148" i="1"/>
  <c r="AZ142" i="1" s="1"/>
  <c r="AP148" i="1"/>
  <c r="AY142" i="1" s="1"/>
  <c r="AO148" i="1"/>
  <c r="AN148" i="1"/>
  <c r="AM148" i="1"/>
  <c r="AL148" i="1"/>
  <c r="AK148" i="1"/>
  <c r="AQ142" i="1"/>
  <c r="AZ136" i="1" s="1"/>
  <c r="AP142" i="1"/>
  <c r="AY136" i="1" s="1"/>
  <c r="AO142" i="1"/>
  <c r="AN142" i="1"/>
  <c r="AM142" i="1"/>
  <c r="AL142" i="1"/>
  <c r="AK142" i="1"/>
  <c r="AQ124" i="1"/>
  <c r="AZ118" i="1" s="1"/>
  <c r="AP124" i="1"/>
  <c r="AY118" i="1" s="1"/>
  <c r="AO124" i="1"/>
  <c r="AN124" i="1"/>
  <c r="AM124" i="1"/>
  <c r="AL124" i="1"/>
  <c r="AK124" i="1"/>
  <c r="AQ106" i="1"/>
  <c r="AZ94" i="1" s="1"/>
  <c r="AP106" i="1"/>
  <c r="AY94" i="1" s="1"/>
  <c r="AO106" i="1"/>
  <c r="AN106" i="1"/>
  <c r="AM106" i="1"/>
  <c r="AL106" i="1"/>
  <c r="AK106" i="1"/>
  <c r="AQ100" i="1"/>
  <c r="AZ88" i="1" s="1"/>
  <c r="AP100" i="1"/>
  <c r="AY88" i="1" s="1"/>
  <c r="AO100" i="1"/>
  <c r="AN100" i="1"/>
  <c r="AM100" i="1"/>
  <c r="AL100" i="1"/>
  <c r="AK100" i="1"/>
  <c r="AQ94" i="1"/>
  <c r="AZ82" i="1" s="1"/>
  <c r="AP94" i="1"/>
  <c r="AY82" i="1" s="1"/>
  <c r="AO94" i="1"/>
  <c r="AN94" i="1"/>
  <c r="AM94" i="1"/>
  <c r="AL94" i="1"/>
  <c r="AK94" i="1"/>
  <c r="AQ70" i="1"/>
  <c r="AZ64" i="1" s="1"/>
  <c r="AP70" i="1"/>
  <c r="AY64" i="1" s="1"/>
  <c r="AO70" i="1"/>
  <c r="AN70" i="1"/>
  <c r="AM70" i="1"/>
  <c r="AL70" i="1"/>
  <c r="AK70" i="1"/>
  <c r="AQ52" i="1"/>
  <c r="AZ52" i="1" s="1"/>
  <c r="AP52" i="1"/>
  <c r="AY52" i="1" s="1"/>
  <c r="AO52" i="1"/>
  <c r="AN52" i="1"/>
  <c r="AM52" i="1"/>
  <c r="AL52" i="1"/>
  <c r="AK52" i="1"/>
  <c r="AQ46" i="1"/>
  <c r="AZ46" i="1" s="1"/>
  <c r="AP46" i="1"/>
  <c r="AY46" i="1" s="1"/>
  <c r="AO46" i="1"/>
  <c r="AN46" i="1"/>
  <c r="AM46" i="1"/>
  <c r="AL46" i="1"/>
  <c r="AK46" i="1"/>
  <c r="AQ40" i="1"/>
  <c r="AZ40" i="1" s="1"/>
  <c r="AP40" i="1"/>
  <c r="AY40" i="1" s="1"/>
  <c r="AO40" i="1"/>
  <c r="AN40" i="1"/>
  <c r="AM40" i="1"/>
  <c r="AL40" i="1"/>
  <c r="AK40" i="1"/>
  <c r="AQ34" i="1"/>
  <c r="AZ34" i="1" s="1"/>
  <c r="AP34" i="1"/>
  <c r="AY34" i="1" s="1"/>
  <c r="AO34" i="1"/>
  <c r="AN34" i="1"/>
  <c r="AM34" i="1"/>
  <c r="AL34" i="1"/>
  <c r="AK34" i="1"/>
  <c r="AQ28" i="1"/>
  <c r="AZ28" i="1" s="1"/>
  <c r="AP28" i="1"/>
  <c r="AY28" i="1" s="1"/>
  <c r="AO28" i="1"/>
  <c r="AN28" i="1"/>
  <c r="AM28" i="1"/>
  <c r="AL28" i="1"/>
  <c r="AK28" i="1"/>
  <c r="AO4" i="1"/>
  <c r="AN4" i="1"/>
  <c r="AM4" i="1"/>
  <c r="AL4" i="1"/>
  <c r="AK4" i="1"/>
</calcChain>
</file>

<file path=xl/sharedStrings.xml><?xml version="1.0" encoding="utf-8"?>
<sst xmlns="http://schemas.openxmlformats.org/spreadsheetml/2006/main" count="5333" uniqueCount="633">
  <si>
    <t>圏　域</t>
    <rPh sb="0" eb="1">
      <t>ケン</t>
    </rPh>
    <rPh sb="2" eb="3">
      <t>イキ</t>
    </rPh>
    <phoneticPr fontId="4"/>
  </si>
  <si>
    <t>支　庁</t>
    <rPh sb="0" eb="1">
      <t>ササ</t>
    </rPh>
    <rPh sb="2" eb="3">
      <t>チョウ</t>
    </rPh>
    <phoneticPr fontId="4"/>
  </si>
  <si>
    <t>市町村名</t>
    <rPh sb="0" eb="4">
      <t>シチョウソンメイ</t>
    </rPh>
    <phoneticPr fontId="4"/>
  </si>
  <si>
    <t>区　分</t>
    <rPh sb="0" eb="1">
      <t>ク</t>
    </rPh>
    <rPh sb="2" eb="3">
      <t>ブン</t>
    </rPh>
    <phoneticPr fontId="4"/>
  </si>
  <si>
    <t>11年度</t>
    <rPh sb="2" eb="4">
      <t>ネンド</t>
    </rPh>
    <phoneticPr fontId="4"/>
  </si>
  <si>
    <t>道南圏域計</t>
  </si>
  <si>
    <t>入込総数</t>
    <rPh sb="0" eb="2">
      <t>イリコ</t>
    </rPh>
    <rPh sb="2" eb="4">
      <t>ソウスウ</t>
    </rPh>
    <phoneticPr fontId="4"/>
  </si>
  <si>
    <t>内道外客</t>
    <rPh sb="0" eb="1">
      <t>ウチ</t>
    </rPh>
    <rPh sb="1" eb="2">
      <t>ドウ</t>
    </rPh>
    <rPh sb="2" eb="3">
      <t>ガイ</t>
    </rPh>
    <rPh sb="3" eb="4">
      <t>キャク</t>
    </rPh>
    <phoneticPr fontId="4"/>
  </si>
  <si>
    <t>内道内客</t>
    <rPh sb="0" eb="1">
      <t>ウチ</t>
    </rPh>
    <rPh sb="1" eb="3">
      <t>ドウナイ</t>
    </rPh>
    <rPh sb="3" eb="4">
      <t>キャク</t>
    </rPh>
    <phoneticPr fontId="4"/>
  </si>
  <si>
    <t>内日帰客</t>
    <rPh sb="0" eb="1">
      <t>ウチ</t>
    </rPh>
    <rPh sb="1" eb="3">
      <t>ヒガエ</t>
    </rPh>
    <rPh sb="3" eb="4">
      <t>キャク</t>
    </rPh>
    <phoneticPr fontId="4"/>
  </si>
  <si>
    <t>内宿泊客</t>
    <rPh sb="0" eb="1">
      <t>ウチ</t>
    </rPh>
    <rPh sb="1" eb="4">
      <t>シュクハクキャク</t>
    </rPh>
    <phoneticPr fontId="4"/>
  </si>
  <si>
    <t>宿泊客延数</t>
    <rPh sb="0" eb="3">
      <t>シュクハクキャク</t>
    </rPh>
    <rPh sb="3" eb="4">
      <t>ノ</t>
    </rPh>
    <rPh sb="4" eb="5">
      <t>スウ</t>
    </rPh>
    <phoneticPr fontId="4"/>
  </si>
  <si>
    <t>渡島支庁計</t>
  </si>
  <si>
    <t>函館市</t>
  </si>
  <si>
    <t>松前町</t>
  </si>
  <si>
    <t>福島町</t>
  </si>
  <si>
    <t>知内町</t>
  </si>
  <si>
    <t>木古内町</t>
  </si>
  <si>
    <t>上磯町</t>
  </si>
  <si>
    <t>大野町</t>
  </si>
  <si>
    <t>戸井町</t>
  </si>
  <si>
    <t>道南圏域</t>
    <rPh sb="0" eb="2">
      <t>ドウナン</t>
    </rPh>
    <rPh sb="2" eb="4">
      <t>ケンイキ</t>
    </rPh>
    <phoneticPr fontId="4"/>
  </si>
  <si>
    <t>渡島支庁</t>
    <rPh sb="0" eb="2">
      <t>オシマ</t>
    </rPh>
    <rPh sb="2" eb="4">
      <t>シチョウ</t>
    </rPh>
    <phoneticPr fontId="4"/>
  </si>
  <si>
    <t>南茅部町</t>
  </si>
  <si>
    <t>鹿部町</t>
  </si>
  <si>
    <t>砂原町</t>
  </si>
  <si>
    <t>森町</t>
  </si>
  <si>
    <t>八雲町</t>
  </si>
  <si>
    <t>長万部町</t>
  </si>
  <si>
    <t>檜山支庁計</t>
  </si>
  <si>
    <t>道南圏域</t>
  </si>
  <si>
    <t>江差町</t>
  </si>
  <si>
    <t>上ノ国町</t>
  </si>
  <si>
    <t>厚沢部町</t>
  </si>
  <si>
    <t>乙部町</t>
  </si>
  <si>
    <t>熊石町</t>
  </si>
  <si>
    <t>大成町</t>
  </si>
  <si>
    <t>奥尻町</t>
  </si>
  <si>
    <t>北桧山町</t>
  </si>
  <si>
    <t>今金町</t>
  </si>
  <si>
    <t>檜山支庁</t>
    <rPh sb="0" eb="2">
      <t>ヒヤマ</t>
    </rPh>
    <rPh sb="2" eb="4">
      <t>シチョウ</t>
    </rPh>
    <phoneticPr fontId="4"/>
  </si>
  <si>
    <t>道央圏域計</t>
  </si>
  <si>
    <t>石狩支庁計</t>
  </si>
  <si>
    <t>定山渓</t>
  </si>
  <si>
    <t>江別市</t>
  </si>
  <si>
    <t>恵庭市</t>
  </si>
  <si>
    <t>北広島市</t>
  </si>
  <si>
    <t>石狩市</t>
  </si>
  <si>
    <t>当別町</t>
  </si>
  <si>
    <t>新篠津村</t>
  </si>
  <si>
    <t>道央圏域</t>
  </si>
  <si>
    <t>石狩支庁</t>
    <rPh sb="0" eb="2">
      <t>イシカリ</t>
    </rPh>
    <rPh sb="2" eb="4">
      <t>シチョウ</t>
    </rPh>
    <phoneticPr fontId="4"/>
  </si>
  <si>
    <t>厚田村</t>
  </si>
  <si>
    <t>浜益村</t>
  </si>
  <si>
    <t>後志支庁計</t>
  </si>
  <si>
    <t>道央圏域</t>
    <rPh sb="0" eb="2">
      <t>ドウオウ</t>
    </rPh>
    <rPh sb="2" eb="4">
      <t>ケンイキ</t>
    </rPh>
    <phoneticPr fontId="4"/>
  </si>
  <si>
    <t>小樽市</t>
  </si>
  <si>
    <t>島牧村</t>
  </si>
  <si>
    <t>寿都町</t>
  </si>
  <si>
    <t>黒松内町</t>
  </si>
  <si>
    <t>留寿都村</t>
  </si>
  <si>
    <t>喜茂別町</t>
  </si>
  <si>
    <t>京極町</t>
  </si>
  <si>
    <t>後志支庁</t>
    <rPh sb="0" eb="2">
      <t>シリベシ</t>
    </rPh>
    <rPh sb="2" eb="4">
      <t>シチョウ</t>
    </rPh>
    <phoneticPr fontId="4"/>
  </si>
  <si>
    <t>泊村</t>
  </si>
  <si>
    <t>神恵内町</t>
  </si>
  <si>
    <t>積丹町</t>
  </si>
  <si>
    <t>古平町</t>
  </si>
  <si>
    <t>仁木町</t>
  </si>
  <si>
    <t>余市町</t>
  </si>
  <si>
    <t>赤井川村</t>
  </si>
  <si>
    <t>空知支庁計</t>
  </si>
  <si>
    <t>夕張市</t>
  </si>
  <si>
    <t>岩見沢市</t>
  </si>
  <si>
    <t>美唄市</t>
  </si>
  <si>
    <t>芦別市</t>
  </si>
  <si>
    <t>赤平市</t>
  </si>
  <si>
    <t>三笠市</t>
  </si>
  <si>
    <t>滝川市</t>
  </si>
  <si>
    <t>砂川市</t>
  </si>
  <si>
    <t>歌志内市</t>
  </si>
  <si>
    <t>深川市</t>
  </si>
  <si>
    <t xml:space="preserve"> 空知支庁</t>
    <rPh sb="1" eb="3">
      <t>ソラチ</t>
    </rPh>
    <rPh sb="3" eb="5">
      <t>シチョウ</t>
    </rPh>
    <phoneticPr fontId="4"/>
  </si>
  <si>
    <t>北村</t>
  </si>
  <si>
    <t>栗沢町</t>
  </si>
  <si>
    <t>南幌町</t>
  </si>
  <si>
    <t>奈井江町</t>
  </si>
  <si>
    <t>上砂川町</t>
  </si>
  <si>
    <t>由仁町</t>
  </si>
  <si>
    <t>長沼町</t>
  </si>
  <si>
    <t>栗山町</t>
  </si>
  <si>
    <t>月形町</t>
  </si>
  <si>
    <t>浦臼町</t>
  </si>
  <si>
    <t>新十津川町</t>
  </si>
  <si>
    <t>妹背牛町</t>
  </si>
  <si>
    <t>秩父別町</t>
  </si>
  <si>
    <t>雨竜町</t>
  </si>
  <si>
    <t>北竜町</t>
  </si>
  <si>
    <t>沼田町</t>
  </si>
  <si>
    <t>胆振支庁計</t>
  </si>
  <si>
    <t>室蘭市</t>
  </si>
  <si>
    <t>苫小牧市</t>
  </si>
  <si>
    <t>伊達市</t>
  </si>
  <si>
    <t>豊浦町</t>
  </si>
  <si>
    <t>壮瞥町</t>
  </si>
  <si>
    <t>白老町</t>
  </si>
  <si>
    <t>胆振支庁</t>
    <rPh sb="0" eb="2">
      <t>イブリ</t>
    </rPh>
    <rPh sb="2" eb="4">
      <t>シチョウ</t>
    </rPh>
    <phoneticPr fontId="4"/>
  </si>
  <si>
    <t>早来町</t>
  </si>
  <si>
    <t>追分町</t>
  </si>
  <si>
    <t>厚真町</t>
  </si>
  <si>
    <t>鵡川町</t>
  </si>
  <si>
    <t>穂別町</t>
  </si>
  <si>
    <t>日高支庁計</t>
  </si>
  <si>
    <t>日高町</t>
  </si>
  <si>
    <t>平取町</t>
  </si>
  <si>
    <t>門別町</t>
  </si>
  <si>
    <t>新冠町</t>
  </si>
  <si>
    <t>静内町</t>
  </si>
  <si>
    <t>三石町</t>
  </si>
  <si>
    <t>浦河町</t>
  </si>
  <si>
    <t>様似町</t>
  </si>
  <si>
    <t>えりも町</t>
  </si>
  <si>
    <t>道北圏域計</t>
  </si>
  <si>
    <t>上川支庁計</t>
  </si>
  <si>
    <t>士別市</t>
  </si>
  <si>
    <t>名寄市</t>
  </si>
  <si>
    <t>富良野市</t>
  </si>
  <si>
    <t>東神楽町</t>
  </si>
  <si>
    <t>当麻町</t>
  </si>
  <si>
    <t>比布町</t>
  </si>
  <si>
    <t>愛別町</t>
  </si>
  <si>
    <t>道北圏域</t>
    <rPh sb="0" eb="2">
      <t>ドウホク</t>
    </rPh>
    <rPh sb="2" eb="4">
      <t>ケンイキ</t>
    </rPh>
    <phoneticPr fontId="4"/>
  </si>
  <si>
    <t>上川支庁</t>
    <rPh sb="0" eb="2">
      <t>カミカワ</t>
    </rPh>
    <rPh sb="2" eb="4">
      <t>シチョウ</t>
    </rPh>
    <phoneticPr fontId="4"/>
  </si>
  <si>
    <t>中富良野町</t>
  </si>
  <si>
    <t>南富良野町</t>
  </si>
  <si>
    <t>占冠村</t>
  </si>
  <si>
    <t>和寒町</t>
  </si>
  <si>
    <t>剣淵町</t>
  </si>
  <si>
    <t>朝日町</t>
  </si>
  <si>
    <t>風連町</t>
  </si>
  <si>
    <t>下川町</t>
  </si>
  <si>
    <t>美深町</t>
  </si>
  <si>
    <t>音威子府村</t>
  </si>
  <si>
    <t>中川町</t>
  </si>
  <si>
    <t>留萌支庁計</t>
  </si>
  <si>
    <t>道北圏域</t>
  </si>
  <si>
    <t>留萌市</t>
  </si>
  <si>
    <t>小平町</t>
  </si>
  <si>
    <t>苫前町</t>
  </si>
  <si>
    <t>初山別村</t>
  </si>
  <si>
    <t>遠別町</t>
  </si>
  <si>
    <t>天塩町</t>
  </si>
  <si>
    <t>幌延町</t>
  </si>
  <si>
    <t>宗谷支庁計</t>
  </si>
  <si>
    <t>稚内市</t>
  </si>
  <si>
    <t>猿払村</t>
  </si>
  <si>
    <t>浜頓別町</t>
  </si>
  <si>
    <t>中頓別町</t>
  </si>
  <si>
    <t>枝幸町</t>
  </si>
  <si>
    <t>歌登町</t>
  </si>
  <si>
    <t>豊富町</t>
  </si>
  <si>
    <t>礼文町</t>
  </si>
  <si>
    <t>利尻町</t>
  </si>
  <si>
    <t>宗谷支庁</t>
    <rPh sb="0" eb="2">
      <t>ソウヤ</t>
    </rPh>
    <rPh sb="2" eb="4">
      <t>シチョウ</t>
    </rPh>
    <phoneticPr fontId="4"/>
  </si>
  <si>
    <t>単位：千人</t>
    <rPh sb="0" eb="2">
      <t>タンイ</t>
    </rPh>
    <rPh sb="3" eb="5">
      <t>センニン</t>
    </rPh>
    <phoneticPr fontId="4"/>
  </si>
  <si>
    <t>12年度</t>
    <rPh sb="2" eb="4">
      <t>ネンド</t>
    </rPh>
    <phoneticPr fontId="4"/>
  </si>
  <si>
    <t>10年度</t>
    <rPh sb="2" eb="4">
      <t>ネンド</t>
    </rPh>
    <phoneticPr fontId="4"/>
  </si>
  <si>
    <t>9年度</t>
    <rPh sb="1" eb="3">
      <t>ネンド</t>
    </rPh>
    <phoneticPr fontId="4"/>
  </si>
  <si>
    <t>平成元年度</t>
    <rPh sb="0" eb="2">
      <t>ヘイセイ</t>
    </rPh>
    <rPh sb="2" eb="4">
      <t>ガンネン</t>
    </rPh>
    <rPh sb="4" eb="5">
      <t>ド</t>
    </rPh>
    <phoneticPr fontId="4"/>
  </si>
  <si>
    <t>2年度</t>
    <rPh sb="1" eb="3">
      <t>ネンド</t>
    </rPh>
    <phoneticPr fontId="4"/>
  </si>
  <si>
    <t>3年度</t>
    <rPh sb="1" eb="3">
      <t>ネンド</t>
    </rPh>
    <phoneticPr fontId="4"/>
  </si>
  <si>
    <t>4年度</t>
    <rPh sb="1" eb="3">
      <t>ネンド</t>
    </rPh>
    <phoneticPr fontId="4"/>
  </si>
  <si>
    <t>5年度</t>
    <rPh sb="1" eb="3">
      <t>ネンド</t>
    </rPh>
    <phoneticPr fontId="4"/>
  </si>
  <si>
    <t>6年度</t>
    <rPh sb="1" eb="3">
      <t>ネンド</t>
    </rPh>
    <phoneticPr fontId="4"/>
  </si>
  <si>
    <t>7年度</t>
    <rPh sb="1" eb="3">
      <t>ネンド</t>
    </rPh>
    <phoneticPr fontId="4"/>
  </si>
  <si>
    <t>8年度</t>
    <rPh sb="1" eb="3">
      <t>ネンド</t>
    </rPh>
    <phoneticPr fontId="4"/>
  </si>
  <si>
    <t>昭和50年度</t>
    <rPh sb="0" eb="2">
      <t>ショウワ</t>
    </rPh>
    <rPh sb="4" eb="6">
      <t>ネンド</t>
    </rPh>
    <phoneticPr fontId="4"/>
  </si>
  <si>
    <t>51年度</t>
    <rPh sb="2" eb="4">
      <t>ネンド</t>
    </rPh>
    <phoneticPr fontId="4"/>
  </si>
  <si>
    <t>52年度</t>
    <rPh sb="2" eb="4">
      <t>ネンド</t>
    </rPh>
    <phoneticPr fontId="4"/>
  </si>
  <si>
    <t>53年度</t>
    <rPh sb="2" eb="4">
      <t>ネンド</t>
    </rPh>
    <phoneticPr fontId="4"/>
  </si>
  <si>
    <t>54年度</t>
    <rPh sb="2" eb="4">
      <t>ネンド</t>
    </rPh>
    <phoneticPr fontId="4"/>
  </si>
  <si>
    <t>55年度</t>
    <rPh sb="2" eb="4">
      <t>ネンド</t>
    </rPh>
    <phoneticPr fontId="4"/>
  </si>
  <si>
    <t>56年度</t>
    <rPh sb="2" eb="4">
      <t>ネンド</t>
    </rPh>
    <phoneticPr fontId="4"/>
  </si>
  <si>
    <t>57年度</t>
    <rPh sb="2" eb="4">
      <t>ネンド</t>
    </rPh>
    <phoneticPr fontId="4"/>
  </si>
  <si>
    <t>58年度</t>
    <rPh sb="2" eb="4">
      <t>ネンド</t>
    </rPh>
    <phoneticPr fontId="4"/>
  </si>
  <si>
    <t>59年度</t>
    <rPh sb="2" eb="4">
      <t>ネンド</t>
    </rPh>
    <phoneticPr fontId="4"/>
  </si>
  <si>
    <t>60年度</t>
    <rPh sb="2" eb="4">
      <t>ネンド</t>
    </rPh>
    <phoneticPr fontId="4"/>
  </si>
  <si>
    <t>61年度</t>
    <rPh sb="2" eb="4">
      <t>ネンド</t>
    </rPh>
    <phoneticPr fontId="4"/>
  </si>
  <si>
    <t>62年度</t>
    <rPh sb="2" eb="4">
      <t>ネンド</t>
    </rPh>
    <phoneticPr fontId="4"/>
  </si>
  <si>
    <t>63年度</t>
    <rPh sb="2" eb="4">
      <t>ネンド</t>
    </rPh>
    <phoneticPr fontId="4"/>
  </si>
  <si>
    <r>
      <t xml:space="preserve">札幌市
</t>
    </r>
    <r>
      <rPr>
        <sz val="10"/>
        <color theme="1"/>
        <rFont val="ＭＳ Ｐ明朝"/>
        <family val="1"/>
        <charset val="128"/>
      </rPr>
      <t>（定山渓を除く）</t>
    </r>
    <phoneticPr fontId="3"/>
  </si>
  <si>
    <t>46年度</t>
    <rPh sb="2" eb="4">
      <t>ネンド</t>
    </rPh>
    <phoneticPr fontId="4"/>
  </si>
  <si>
    <t>47年度</t>
    <rPh sb="2" eb="4">
      <t>ネンド</t>
    </rPh>
    <phoneticPr fontId="4"/>
  </si>
  <si>
    <t>48年度</t>
    <rPh sb="2" eb="4">
      <t>ネンド</t>
    </rPh>
    <phoneticPr fontId="4"/>
  </si>
  <si>
    <t>49年度</t>
    <rPh sb="2" eb="4">
      <t>ネンド</t>
    </rPh>
    <phoneticPr fontId="4"/>
  </si>
  <si>
    <t>35年度</t>
    <rPh sb="2" eb="4">
      <t>ネンド</t>
    </rPh>
    <phoneticPr fontId="4"/>
  </si>
  <si>
    <t>36年度</t>
    <rPh sb="2" eb="4">
      <t>ネンド</t>
    </rPh>
    <phoneticPr fontId="4"/>
  </si>
  <si>
    <t>37年度</t>
    <rPh sb="2" eb="4">
      <t>ネンド</t>
    </rPh>
    <phoneticPr fontId="4"/>
  </si>
  <si>
    <t>38年度</t>
    <rPh sb="2" eb="4">
      <t>ネンド</t>
    </rPh>
    <phoneticPr fontId="4"/>
  </si>
  <si>
    <t>39年度</t>
    <rPh sb="2" eb="4">
      <t>ネンド</t>
    </rPh>
    <phoneticPr fontId="4"/>
  </si>
  <si>
    <t>40年度</t>
    <rPh sb="2" eb="4">
      <t>ネンド</t>
    </rPh>
    <phoneticPr fontId="4"/>
  </si>
  <si>
    <t>41年度</t>
    <rPh sb="2" eb="4">
      <t>ネンド</t>
    </rPh>
    <phoneticPr fontId="4"/>
  </si>
  <si>
    <t>43年度</t>
    <rPh sb="2" eb="4">
      <t>ネンド</t>
    </rPh>
    <phoneticPr fontId="4"/>
  </si>
  <si>
    <t>44年度</t>
    <rPh sb="2" eb="4">
      <t>ネンド</t>
    </rPh>
    <phoneticPr fontId="4"/>
  </si>
  <si>
    <t>42年度</t>
    <rPh sb="2" eb="4">
      <t>ネンド</t>
    </rPh>
    <phoneticPr fontId="4"/>
  </si>
  <si>
    <t>45年度</t>
    <rPh sb="2" eb="4">
      <t>ネンド</t>
    </rPh>
    <phoneticPr fontId="4"/>
  </si>
  <si>
    <t>網走支庁計</t>
  </si>
  <si>
    <t>北見市</t>
  </si>
  <si>
    <t>網走市</t>
  </si>
  <si>
    <t>紋別市</t>
  </si>
  <si>
    <t>東藻琴村</t>
  </si>
  <si>
    <t>女満別町</t>
  </si>
  <si>
    <t>美幌町</t>
  </si>
  <si>
    <t>津別町</t>
  </si>
  <si>
    <t>清里町</t>
  </si>
  <si>
    <t>オホーツク</t>
    <phoneticPr fontId="4"/>
  </si>
  <si>
    <t>網走支庁</t>
    <rPh sb="0" eb="2">
      <t>アバシリ</t>
    </rPh>
    <rPh sb="2" eb="4">
      <t>シチョウ</t>
    </rPh>
    <phoneticPr fontId="4"/>
  </si>
  <si>
    <t>圏域</t>
    <rPh sb="0" eb="2">
      <t>ケンイキ</t>
    </rPh>
    <phoneticPr fontId="4"/>
  </si>
  <si>
    <t>小清水町</t>
  </si>
  <si>
    <t>端野町</t>
  </si>
  <si>
    <t>訓子府町</t>
  </si>
  <si>
    <t>置戸町</t>
  </si>
  <si>
    <t>佐呂間町</t>
  </si>
  <si>
    <t>常呂町</t>
  </si>
  <si>
    <t>生田原町</t>
  </si>
  <si>
    <t>遠軽町</t>
  </si>
  <si>
    <t>丸瀬布町</t>
  </si>
  <si>
    <t>白滝村</t>
  </si>
  <si>
    <t>上湧別町</t>
  </si>
  <si>
    <t>湧別町</t>
  </si>
  <si>
    <t>滝上町</t>
  </si>
  <si>
    <t>興部町</t>
  </si>
  <si>
    <t>西興部村</t>
  </si>
  <si>
    <t>雄武町</t>
  </si>
  <si>
    <t>十勝支庁計</t>
  </si>
  <si>
    <t>帯広市</t>
  </si>
  <si>
    <t>士幌町</t>
  </si>
  <si>
    <t>清水町</t>
  </si>
  <si>
    <t>芽室町</t>
  </si>
  <si>
    <t>中礼内町</t>
  </si>
  <si>
    <t>十勝圏域</t>
    <rPh sb="0" eb="2">
      <t>トカチ</t>
    </rPh>
    <rPh sb="2" eb="4">
      <t>ケンイキ</t>
    </rPh>
    <phoneticPr fontId="4"/>
  </si>
  <si>
    <t>十勝支庁</t>
    <rPh sb="0" eb="2">
      <t>トカチ</t>
    </rPh>
    <rPh sb="2" eb="4">
      <t>シチョウ</t>
    </rPh>
    <phoneticPr fontId="4"/>
  </si>
  <si>
    <t>更別村</t>
  </si>
  <si>
    <t>忠類村</t>
  </si>
  <si>
    <t>大樹町</t>
  </si>
  <si>
    <t>広尾町</t>
  </si>
  <si>
    <t>幕別町</t>
  </si>
  <si>
    <t>池田町</t>
  </si>
  <si>
    <t>豊頃町</t>
  </si>
  <si>
    <t>本別町</t>
  </si>
  <si>
    <t>足寄町</t>
  </si>
  <si>
    <t>陸別町</t>
  </si>
  <si>
    <t>浦幌町</t>
  </si>
  <si>
    <t>釧路支庁計</t>
  </si>
  <si>
    <t>釧路市</t>
  </si>
  <si>
    <t>釧路町</t>
  </si>
  <si>
    <t>厚岸町</t>
  </si>
  <si>
    <t>浜中町</t>
  </si>
  <si>
    <t>標茶町</t>
  </si>
  <si>
    <t>弟子屈町</t>
  </si>
  <si>
    <t>阿寒町</t>
  </si>
  <si>
    <t>鶴居村</t>
  </si>
  <si>
    <t>白糠町</t>
  </si>
  <si>
    <t>釧路・根</t>
  </si>
  <si>
    <t>釧路支庁</t>
    <rPh sb="0" eb="2">
      <t>クシロ</t>
    </rPh>
    <rPh sb="2" eb="4">
      <t>シチョウ</t>
    </rPh>
    <phoneticPr fontId="4"/>
  </si>
  <si>
    <t>室圏域</t>
  </si>
  <si>
    <t>音別町</t>
  </si>
  <si>
    <t>根室支庁計</t>
  </si>
  <si>
    <t>根室市</t>
  </si>
  <si>
    <t>別海町</t>
  </si>
  <si>
    <t>中標津町</t>
  </si>
  <si>
    <t>標津町</t>
  </si>
  <si>
    <r>
      <t xml:space="preserve">単位： </t>
    </r>
    <r>
      <rPr>
        <sz val="11"/>
        <color rgb="FFFF0000"/>
        <rFont val="ＭＳ Ｐゴシック"/>
        <family val="3"/>
        <charset val="128"/>
      </rPr>
      <t>人</t>
    </r>
    <rPh sb="0" eb="2">
      <t>タンイ</t>
    </rPh>
    <rPh sb="4" eb="5">
      <t>ヒト</t>
    </rPh>
    <phoneticPr fontId="4"/>
  </si>
  <si>
    <t>（恵山）
椴法華村</t>
    <rPh sb="1" eb="3">
      <t>エサン</t>
    </rPh>
    <phoneticPr fontId="3"/>
  </si>
  <si>
    <t>★朝里川
小樽市</t>
    <rPh sb="1" eb="4">
      <t>アサリガワ</t>
    </rPh>
    <phoneticPr fontId="3"/>
  </si>
  <si>
    <t>（ニセコ）
蘭越町</t>
    <phoneticPr fontId="3"/>
  </si>
  <si>
    <t>（ニセコ）
ニセコ町</t>
    <phoneticPr fontId="3"/>
  </si>
  <si>
    <t>（ニセコ）
倶知安町</t>
    <phoneticPr fontId="3"/>
  </si>
  <si>
    <t>（ニセコ）
共和町</t>
    <phoneticPr fontId="3"/>
  </si>
  <si>
    <t>（羊蹄山）
倶知安町</t>
    <rPh sb="1" eb="4">
      <t>ヨウテイザン</t>
    </rPh>
    <phoneticPr fontId="3"/>
  </si>
  <si>
    <t>（洞爺湖）
虻田町</t>
    <rPh sb="1" eb="4">
      <t>トウヤコ</t>
    </rPh>
    <phoneticPr fontId="3"/>
  </si>
  <si>
    <t>鷹栖町</t>
    <rPh sb="2" eb="3">
      <t>マチ</t>
    </rPh>
    <phoneticPr fontId="3"/>
  </si>
  <si>
    <t>（層雲峡）
上川町</t>
    <rPh sb="1" eb="4">
      <t>ソウウンキョウ</t>
    </rPh>
    <phoneticPr fontId="3"/>
  </si>
  <si>
    <t>（天人峡）
東川町</t>
    <rPh sb="1" eb="4">
      <t>テンニンキョウ</t>
    </rPh>
    <phoneticPr fontId="3"/>
  </si>
  <si>
    <t>（白金）
美瑛町</t>
    <rPh sb="1" eb="3">
      <t>シロガネ</t>
    </rPh>
    <phoneticPr fontId="3"/>
  </si>
  <si>
    <t>（十勝岳）
上富良野町</t>
    <rPh sb="1" eb="4">
      <t>トカチダケ</t>
    </rPh>
    <phoneticPr fontId="3"/>
  </si>
  <si>
    <t>（サロベツ）
豊富町</t>
    <phoneticPr fontId="3"/>
  </si>
  <si>
    <t>（温根湯）
留辺蘂町</t>
    <rPh sb="1" eb="4">
      <t>オンネユ</t>
    </rPh>
    <phoneticPr fontId="3"/>
  </si>
  <si>
    <t>（摩周湖）
弟子屈町</t>
    <rPh sb="1" eb="4">
      <t>マシュウコ</t>
    </rPh>
    <phoneticPr fontId="3"/>
  </si>
  <si>
    <t>（川湯）
弟子屈町</t>
    <rPh sb="1" eb="3">
      <t>カワユ</t>
    </rPh>
    <phoneticPr fontId="3"/>
  </si>
  <si>
    <t>（屈斜路湖）
弟子屈町</t>
    <rPh sb="1" eb="5">
      <t>クッシャロコ</t>
    </rPh>
    <phoneticPr fontId="3"/>
  </si>
  <si>
    <t>（釧路湿原）
釧路市</t>
    <rPh sb="1" eb="3">
      <t>クシロ</t>
    </rPh>
    <rPh sb="3" eb="5">
      <t>シツゲン</t>
    </rPh>
    <phoneticPr fontId="3"/>
  </si>
  <si>
    <t>（十勝川）
音更町</t>
    <rPh sb="1" eb="3">
      <t>トカチ</t>
    </rPh>
    <rPh sb="3" eb="4">
      <t>カワ</t>
    </rPh>
    <phoneticPr fontId="3"/>
  </si>
  <si>
    <t>（糠平）
上士幌町</t>
    <rPh sb="1" eb="3">
      <t>ヌカビラ</t>
    </rPh>
    <phoneticPr fontId="3"/>
  </si>
  <si>
    <t>（狩勝高原）
新得町</t>
    <rPh sb="1" eb="2">
      <t>カリ</t>
    </rPh>
    <rPh sb="2" eb="3">
      <t>カチ</t>
    </rPh>
    <rPh sb="3" eb="5">
      <t>コウゲン</t>
    </rPh>
    <phoneticPr fontId="3"/>
  </si>
  <si>
    <t>（支笏湖）
千歳市</t>
    <rPh sb="1" eb="4">
      <t>シコツコ</t>
    </rPh>
    <phoneticPr fontId="3"/>
  </si>
  <si>
    <t>（羊蹄山）
真狩村</t>
    <rPh sb="1" eb="4">
      <t>ヨウテイザン</t>
    </rPh>
    <phoneticPr fontId="3"/>
  </si>
  <si>
    <t>（大沼）
七飯町</t>
    <rPh sb="1" eb="3">
      <t>オオヌマ</t>
    </rPh>
    <phoneticPr fontId="3"/>
  </si>
  <si>
    <t>（カルルス）
登別市</t>
    <phoneticPr fontId="3"/>
  </si>
  <si>
    <t>利尻富士町
(旧)東利尻町</t>
    <rPh sb="7" eb="8">
      <t>キュウ</t>
    </rPh>
    <rPh sb="9" eb="13">
      <t>ヒガシリシリチョウ</t>
    </rPh>
    <phoneticPr fontId="3"/>
  </si>
  <si>
    <t>（知床）
斜里町</t>
    <rPh sb="1" eb="3">
      <t>シレトコ</t>
    </rPh>
    <phoneticPr fontId="3"/>
  </si>
  <si>
    <t>（知床）
羅臼町</t>
    <rPh sb="1" eb="3">
      <t>シレトコ</t>
    </rPh>
    <phoneticPr fontId="3"/>
  </si>
  <si>
    <t>（仁山）
七飯町</t>
    <rPh sb="1" eb="3">
      <t>ニヤマ</t>
    </rPh>
    <phoneticPr fontId="3"/>
  </si>
  <si>
    <t>（蟠渓）
壮瞥町</t>
    <rPh sb="1" eb="3">
      <t>バンケイ</t>
    </rPh>
    <phoneticPr fontId="3"/>
  </si>
  <si>
    <t>（愛山渓）
上川町</t>
    <rPh sb="1" eb="4">
      <t>アイザンケイ</t>
    </rPh>
    <phoneticPr fontId="3"/>
  </si>
  <si>
    <t>（高原）
上川町</t>
    <rPh sb="1" eb="3">
      <t>コウゲン</t>
    </rPh>
    <phoneticPr fontId="3"/>
  </si>
  <si>
    <t>（然別峡）
鹿追町</t>
    <rPh sb="1" eb="3">
      <t>シカリベツ</t>
    </rPh>
    <rPh sb="3" eb="4">
      <t>キョウ</t>
    </rPh>
    <phoneticPr fontId="3"/>
  </si>
  <si>
    <t>（然別湖）
鹿追町</t>
    <rPh sb="1" eb="3">
      <t>シカリベツ</t>
    </rPh>
    <rPh sb="3" eb="4">
      <t>ミズウミ</t>
    </rPh>
    <phoneticPr fontId="3"/>
  </si>
  <si>
    <t>（トムラウシ）
新得町</t>
    <phoneticPr fontId="3"/>
  </si>
  <si>
    <t>（恵山）
恵山町
（旧尻岸内町）</t>
    <rPh sb="1" eb="3">
      <t>エサン</t>
    </rPh>
    <rPh sb="10" eb="11">
      <t>キュウ</t>
    </rPh>
    <rPh sb="11" eb="14">
      <t>シリキシナイ</t>
    </rPh>
    <rPh sb="14" eb="15">
      <t>マチ</t>
    </rPh>
    <phoneticPr fontId="3"/>
  </si>
  <si>
    <t>（旭岳・勇駒別）
東川町</t>
    <rPh sb="1" eb="3">
      <t>アサヒダケ</t>
    </rPh>
    <rPh sb="4" eb="7">
      <t>ユウコマベツ</t>
    </rPh>
    <phoneticPr fontId="3"/>
  </si>
  <si>
    <t>（南狩場茂津多）
瀬棚町
北檜山町</t>
    <rPh sb="1" eb="2">
      <t>ミナミ</t>
    </rPh>
    <rPh sb="2" eb="3">
      <t>カ</t>
    </rPh>
    <rPh sb="3" eb="4">
      <t>バ</t>
    </rPh>
    <rPh sb="4" eb="5">
      <t>モ</t>
    </rPh>
    <rPh sb="5" eb="6">
      <t>ツ</t>
    </rPh>
    <rPh sb="6" eb="7">
      <t>タ</t>
    </rPh>
    <rPh sb="13" eb="17">
      <t>キタヒヤマチョウ</t>
    </rPh>
    <phoneticPr fontId="3"/>
  </si>
  <si>
    <t xml:space="preserve">
瀬棚町</t>
    <phoneticPr fontId="3"/>
  </si>
  <si>
    <t>（ニセコ）
蘭越町
ニセコ町
倶知安町
共和町</t>
    <rPh sb="13" eb="14">
      <t>チョウ</t>
    </rPh>
    <rPh sb="15" eb="19">
      <t>クッチャンチョウ</t>
    </rPh>
    <rPh sb="20" eb="23">
      <t>キョウワチョウ</t>
    </rPh>
    <phoneticPr fontId="3"/>
  </si>
  <si>
    <t>（羊蹄山）
真狩村
京極町
倶知安町</t>
    <rPh sb="1" eb="4">
      <t>ヨウテイザン</t>
    </rPh>
    <rPh sb="10" eb="13">
      <t>キョウゴクチョウ</t>
    </rPh>
    <rPh sb="14" eb="18">
      <t>クッチャンチョウ</t>
    </rPh>
    <phoneticPr fontId="3"/>
  </si>
  <si>
    <t>（雷電）
岩内町</t>
    <rPh sb="1" eb="3">
      <t>ライデン</t>
    </rPh>
    <phoneticPr fontId="3"/>
  </si>
  <si>
    <t>（積丹）
積丹町
古平町</t>
    <rPh sb="1" eb="3">
      <t>シャコタン</t>
    </rPh>
    <rPh sb="9" eb="12">
      <t>フルビラチョウ</t>
    </rPh>
    <phoneticPr fontId="3"/>
  </si>
  <si>
    <t>（北湯沢）
大滝村</t>
    <rPh sb="1" eb="4">
      <t>キタユザワ</t>
    </rPh>
    <phoneticPr fontId="3"/>
  </si>
  <si>
    <t>（富良野・芦別）
富良野市
芦別市</t>
    <rPh sb="1" eb="4">
      <t>フラノ</t>
    </rPh>
    <rPh sb="5" eb="7">
      <t>アシベツ</t>
    </rPh>
    <rPh sb="14" eb="17">
      <t>アシベツシ</t>
    </rPh>
    <phoneticPr fontId="3"/>
  </si>
  <si>
    <t>（知床）
斜里町
羅臼町</t>
    <rPh sb="1" eb="3">
      <t>シレトコ</t>
    </rPh>
    <rPh sb="9" eb="12">
      <t>ラウスチョウ</t>
    </rPh>
    <phoneticPr fontId="3"/>
  </si>
  <si>
    <t>（朱鞠内湖）
幌加内町</t>
    <rPh sb="1" eb="4">
      <t>シュマリナイ</t>
    </rPh>
    <rPh sb="4" eb="5">
      <t>コ</t>
    </rPh>
    <phoneticPr fontId="3"/>
  </si>
  <si>
    <t>（天売・焼尻）
羽幌町</t>
    <rPh sb="1" eb="3">
      <t>テウリ</t>
    </rPh>
    <rPh sb="4" eb="6">
      <t>ヤギシリ</t>
    </rPh>
    <phoneticPr fontId="3"/>
  </si>
  <si>
    <t>（暑寒別）
増毛町</t>
    <rPh sb="1" eb="4">
      <t>ショカンベツ</t>
    </rPh>
    <phoneticPr fontId="3"/>
  </si>
  <si>
    <t>（利尻・礼文）
礼文町
利尻町
東利尻町</t>
    <rPh sb="1" eb="3">
      <t>リシリ</t>
    </rPh>
    <rPh sb="4" eb="6">
      <t>レブン</t>
    </rPh>
    <rPh sb="12" eb="15">
      <t>リシリチョウ</t>
    </rPh>
    <rPh sb="16" eb="20">
      <t>ヒガシリシリチョウ</t>
    </rPh>
    <phoneticPr fontId="3"/>
  </si>
  <si>
    <t>（恵山）
尻岸内町
椴法華村</t>
    <rPh sb="1" eb="3">
      <t>エサン</t>
    </rPh>
    <rPh sb="5" eb="8">
      <t>シリキシナイ</t>
    </rPh>
    <rPh sb="8" eb="9">
      <t>マチ</t>
    </rPh>
    <rPh sb="10" eb="14">
      <t>トドホッケムラ</t>
    </rPh>
    <phoneticPr fontId="3"/>
  </si>
  <si>
    <t>（登別）
登別市</t>
    <rPh sb="1" eb="3">
      <t>ノボリベツ</t>
    </rPh>
    <phoneticPr fontId="3"/>
  </si>
  <si>
    <t>（向洞爺）
洞爺村</t>
    <rPh sb="1" eb="2">
      <t>ム</t>
    </rPh>
    <rPh sb="2" eb="4">
      <t>トウヤ</t>
    </rPh>
    <phoneticPr fontId="3"/>
  </si>
  <si>
    <t>（大雪山）
旭川市</t>
    <rPh sb="1" eb="3">
      <t>タイセツ</t>
    </rPh>
    <rPh sb="3" eb="4">
      <t>ヤマ</t>
    </rPh>
    <phoneticPr fontId="3"/>
  </si>
  <si>
    <t>※昭和38年度以降のデータ</t>
    <rPh sb="1" eb="3">
      <t>ショウワ</t>
    </rPh>
    <rPh sb="5" eb="7">
      <t>ネンド</t>
    </rPh>
    <rPh sb="7" eb="9">
      <t>イコウ</t>
    </rPh>
    <phoneticPr fontId="3"/>
  </si>
  <si>
    <t>旧函館市（現函館市）</t>
    <rPh sb="0" eb="1">
      <t>キュウ</t>
    </rPh>
    <rPh sb="1" eb="4">
      <t>ハコダテシ</t>
    </rPh>
    <rPh sb="5" eb="6">
      <t>ゲン</t>
    </rPh>
    <rPh sb="6" eb="9">
      <t>ハコダテシ</t>
    </rPh>
    <phoneticPr fontId="4"/>
  </si>
  <si>
    <t>旧上磯町（現北斗市）</t>
    <rPh sb="0" eb="1">
      <t>キュウ</t>
    </rPh>
    <rPh sb="5" eb="6">
      <t>ゲン</t>
    </rPh>
    <rPh sb="6" eb="8">
      <t>ホクト</t>
    </rPh>
    <rPh sb="8" eb="9">
      <t>シ</t>
    </rPh>
    <phoneticPr fontId="4"/>
  </si>
  <si>
    <t>旧大野町（現北斗市）</t>
    <rPh sb="0" eb="1">
      <t>キュウ</t>
    </rPh>
    <rPh sb="5" eb="6">
      <t>ゲン</t>
    </rPh>
    <rPh sb="6" eb="9">
      <t>ホクトシ</t>
    </rPh>
    <phoneticPr fontId="4"/>
  </si>
  <si>
    <t>七飯町</t>
  </si>
  <si>
    <t>旧戸井町（現函館市）</t>
    <rPh sb="0" eb="1">
      <t>キュウ</t>
    </rPh>
    <rPh sb="1" eb="4">
      <t>トイチョウ</t>
    </rPh>
    <rPh sb="5" eb="6">
      <t>ゲン</t>
    </rPh>
    <rPh sb="6" eb="9">
      <t>ハコダテシ</t>
    </rPh>
    <phoneticPr fontId="4"/>
  </si>
  <si>
    <t>旧恵山町（現函館市）</t>
    <rPh sb="0" eb="1">
      <t>キュウ</t>
    </rPh>
    <rPh sb="1" eb="4">
      <t>エサンチョウ</t>
    </rPh>
    <rPh sb="5" eb="6">
      <t>ゲン</t>
    </rPh>
    <rPh sb="6" eb="9">
      <t>ハコダテシ</t>
    </rPh>
    <phoneticPr fontId="4"/>
  </si>
  <si>
    <t>旧椴法華村（現函館市）</t>
    <rPh sb="0" eb="1">
      <t>キュウ</t>
    </rPh>
    <rPh sb="1" eb="5">
      <t>トドホッケムラ</t>
    </rPh>
    <rPh sb="6" eb="7">
      <t>ゲン</t>
    </rPh>
    <rPh sb="7" eb="10">
      <t>ハコダテシ</t>
    </rPh>
    <phoneticPr fontId="4"/>
  </si>
  <si>
    <t>旧南茅部町（現函館市）</t>
    <rPh sb="0" eb="1">
      <t>キュウ</t>
    </rPh>
    <rPh sb="1" eb="5">
      <t>ミナミカヤベチョウ</t>
    </rPh>
    <rPh sb="6" eb="7">
      <t>ゲン</t>
    </rPh>
    <rPh sb="7" eb="10">
      <t>ハコダテシ</t>
    </rPh>
    <phoneticPr fontId="4"/>
  </si>
  <si>
    <t>旧砂原町（現森町）</t>
    <rPh sb="0" eb="1">
      <t>キュウ</t>
    </rPh>
    <rPh sb="1" eb="4">
      <t>サワラチョウ</t>
    </rPh>
    <rPh sb="5" eb="6">
      <t>ゲン</t>
    </rPh>
    <rPh sb="6" eb="8">
      <t>モリマチ</t>
    </rPh>
    <phoneticPr fontId="4"/>
  </si>
  <si>
    <t>旧森町（現森町）</t>
    <rPh sb="0" eb="1">
      <t>キュウ</t>
    </rPh>
    <rPh sb="1" eb="2">
      <t>モリ</t>
    </rPh>
    <rPh sb="2" eb="3">
      <t>マチ</t>
    </rPh>
    <rPh sb="4" eb="5">
      <t>ゲン</t>
    </rPh>
    <rPh sb="5" eb="7">
      <t>モリマチ</t>
    </rPh>
    <phoneticPr fontId="4"/>
  </si>
  <si>
    <t>道南圏域</t>
    <rPh sb="0" eb="3">
      <t>ドウナンケン</t>
    </rPh>
    <rPh sb="3" eb="4">
      <t>イキ</t>
    </rPh>
    <phoneticPr fontId="4"/>
  </si>
  <si>
    <t>旧八雲町（現八雲町）</t>
    <rPh sb="0" eb="1">
      <t>キュウ</t>
    </rPh>
    <rPh sb="5" eb="6">
      <t>ゲン</t>
    </rPh>
    <rPh sb="6" eb="9">
      <t>ヤクモチョウ</t>
    </rPh>
    <phoneticPr fontId="4"/>
  </si>
  <si>
    <r>
      <t xml:space="preserve">旧熊石町（現八雲町）
</t>
    </r>
    <r>
      <rPr>
        <sz val="9"/>
        <color rgb="FFFF0000"/>
        <rFont val="ＭＳ Ｐゴシック"/>
        <family val="3"/>
        <charset val="128"/>
      </rPr>
      <t>小計は檜山支庁</t>
    </r>
    <rPh sb="0" eb="1">
      <t>キュウ</t>
    </rPh>
    <rPh sb="5" eb="6">
      <t>ゲン</t>
    </rPh>
    <rPh sb="6" eb="9">
      <t>ヤクモチョウ</t>
    </rPh>
    <rPh sb="11" eb="13">
      <t>ショウケイ</t>
    </rPh>
    <rPh sb="14" eb="16">
      <t>ヒヤマ</t>
    </rPh>
    <rPh sb="16" eb="18">
      <t>シチョウ</t>
    </rPh>
    <phoneticPr fontId="4"/>
  </si>
  <si>
    <t>旧大成町（現せたな町）</t>
    <rPh sb="0" eb="1">
      <t>キュウ</t>
    </rPh>
    <rPh sb="5" eb="6">
      <t>ゲン</t>
    </rPh>
    <rPh sb="9" eb="10">
      <t>チョウ</t>
    </rPh>
    <phoneticPr fontId="4"/>
  </si>
  <si>
    <t>旧瀬棚町（現せたな町）</t>
    <rPh sb="0" eb="1">
      <t>キュウ</t>
    </rPh>
    <rPh sb="5" eb="6">
      <t>ゲン</t>
    </rPh>
    <rPh sb="9" eb="10">
      <t>チョウ</t>
    </rPh>
    <phoneticPr fontId="4"/>
  </si>
  <si>
    <t>旧北桧山町（現せたな町）</t>
    <rPh sb="0" eb="1">
      <t>キュウ</t>
    </rPh>
    <rPh sb="6" eb="7">
      <t>ゲン</t>
    </rPh>
    <rPh sb="10" eb="11">
      <t>チョウ</t>
    </rPh>
    <phoneticPr fontId="4"/>
  </si>
  <si>
    <t>札幌市（定山渓を除く。）</t>
    <phoneticPr fontId="4"/>
  </si>
  <si>
    <t>千歳市</t>
  </si>
  <si>
    <t>旧石狩市（現石狩市）</t>
    <rPh sb="0" eb="1">
      <t>キュウ</t>
    </rPh>
    <rPh sb="5" eb="6">
      <t>ゲン</t>
    </rPh>
    <rPh sb="6" eb="9">
      <t>イシカリシ</t>
    </rPh>
    <phoneticPr fontId="4"/>
  </si>
  <si>
    <t>道央圏域</t>
    <rPh sb="0" eb="3">
      <t>ドウオウケン</t>
    </rPh>
    <rPh sb="3" eb="4">
      <t>イキ</t>
    </rPh>
    <phoneticPr fontId="4"/>
  </si>
  <si>
    <t>旧厚田村（現石狩市）</t>
    <rPh sb="0" eb="1">
      <t>キュウ</t>
    </rPh>
    <rPh sb="5" eb="6">
      <t>ゲン</t>
    </rPh>
    <rPh sb="6" eb="9">
      <t>イシカリシ</t>
    </rPh>
    <phoneticPr fontId="4"/>
  </si>
  <si>
    <t>旧浜益村（現石狩市）</t>
    <rPh sb="0" eb="1">
      <t>キュウ</t>
    </rPh>
    <rPh sb="5" eb="6">
      <t>ゲン</t>
    </rPh>
    <rPh sb="6" eb="9">
      <t>イシカリシ</t>
    </rPh>
    <phoneticPr fontId="4"/>
  </si>
  <si>
    <t>蘭越町</t>
  </si>
  <si>
    <t>ニセコ町</t>
  </si>
  <si>
    <t>真狩村</t>
  </si>
  <si>
    <t>倶知安町</t>
  </si>
  <si>
    <t>共和町</t>
  </si>
  <si>
    <t>岩内町</t>
  </si>
  <si>
    <t>神恵内村</t>
    <rPh sb="3" eb="4">
      <t>ムラ</t>
    </rPh>
    <phoneticPr fontId="4"/>
  </si>
  <si>
    <t>旧岩見沢市（現岩見沢市）</t>
    <rPh sb="0" eb="1">
      <t>キュウ</t>
    </rPh>
    <rPh sb="6" eb="7">
      <t>ゲン</t>
    </rPh>
    <rPh sb="7" eb="11">
      <t>イワミザワシ</t>
    </rPh>
    <phoneticPr fontId="4"/>
  </si>
  <si>
    <t>空知支庁</t>
  </si>
  <si>
    <t>旧北村（現岩見沢市）</t>
    <rPh sb="0" eb="1">
      <t>キュウ</t>
    </rPh>
    <rPh sb="4" eb="5">
      <t>ゲン</t>
    </rPh>
    <rPh sb="5" eb="9">
      <t>イワミザワシ</t>
    </rPh>
    <phoneticPr fontId="4"/>
  </si>
  <si>
    <t>旧栗沢町（現岩見沢市）</t>
    <rPh sb="0" eb="1">
      <t>キュウ</t>
    </rPh>
    <rPh sb="5" eb="6">
      <t>ゲン</t>
    </rPh>
    <rPh sb="6" eb="10">
      <t>イワミザワシ</t>
    </rPh>
    <phoneticPr fontId="4"/>
  </si>
  <si>
    <t>空知支庁</t>
    <rPh sb="0" eb="2">
      <t>ソラチ</t>
    </rPh>
    <rPh sb="2" eb="4">
      <t>シチョウ</t>
    </rPh>
    <phoneticPr fontId="4"/>
  </si>
  <si>
    <t>幌加内町</t>
  </si>
  <si>
    <t>登別市</t>
  </si>
  <si>
    <t>旧伊達市（現伊達市）</t>
    <rPh sb="0" eb="1">
      <t>キュウ</t>
    </rPh>
    <rPh sb="5" eb="6">
      <t>ゲン</t>
    </rPh>
    <rPh sb="6" eb="9">
      <t>ダテシ</t>
    </rPh>
    <phoneticPr fontId="4"/>
  </si>
  <si>
    <t>旧虻田町（現洞爺湖町）</t>
    <rPh sb="0" eb="1">
      <t>キュウ</t>
    </rPh>
    <rPh sb="5" eb="6">
      <t>ゲン</t>
    </rPh>
    <rPh sb="6" eb="9">
      <t>トウヤコ</t>
    </rPh>
    <rPh sb="9" eb="10">
      <t>チョウ</t>
    </rPh>
    <phoneticPr fontId="4"/>
  </si>
  <si>
    <t>旧洞爺村（現洞爺湖町）</t>
    <rPh sb="0" eb="1">
      <t>キュウ</t>
    </rPh>
    <rPh sb="5" eb="6">
      <t>ゲン</t>
    </rPh>
    <rPh sb="6" eb="9">
      <t>トウヤコ</t>
    </rPh>
    <rPh sb="9" eb="10">
      <t>チョウ</t>
    </rPh>
    <phoneticPr fontId="4"/>
  </si>
  <si>
    <t>旧大滝村（現伊達市）</t>
    <rPh sb="0" eb="1">
      <t>キュウ</t>
    </rPh>
    <rPh sb="5" eb="6">
      <t>ゲン</t>
    </rPh>
    <rPh sb="6" eb="9">
      <t>ダテシ</t>
    </rPh>
    <phoneticPr fontId="4"/>
  </si>
  <si>
    <t>旧早来町（安平町）</t>
    <rPh sb="0" eb="1">
      <t>キュウ</t>
    </rPh>
    <rPh sb="5" eb="7">
      <t>アビラ</t>
    </rPh>
    <rPh sb="7" eb="8">
      <t>チョウ</t>
    </rPh>
    <phoneticPr fontId="4"/>
  </si>
  <si>
    <t>旧追分町（現安平町）</t>
    <rPh sb="0" eb="1">
      <t>キュウ</t>
    </rPh>
    <rPh sb="5" eb="6">
      <t>ゲン</t>
    </rPh>
    <rPh sb="6" eb="8">
      <t>アビラ</t>
    </rPh>
    <rPh sb="8" eb="9">
      <t>チョウ</t>
    </rPh>
    <phoneticPr fontId="4"/>
  </si>
  <si>
    <t>旧鵡川町（現むかわ町）</t>
    <rPh sb="0" eb="1">
      <t>キュウ</t>
    </rPh>
    <rPh sb="5" eb="6">
      <t>ゲン</t>
    </rPh>
    <rPh sb="9" eb="10">
      <t>チョウ</t>
    </rPh>
    <phoneticPr fontId="4"/>
  </si>
  <si>
    <t>旧穂別町（現むかわ町）</t>
    <rPh sb="0" eb="1">
      <t>キュウ</t>
    </rPh>
    <rPh sb="5" eb="6">
      <t>ゲン</t>
    </rPh>
    <rPh sb="9" eb="10">
      <t>チョウ</t>
    </rPh>
    <phoneticPr fontId="4"/>
  </si>
  <si>
    <t>旧日高町（現日高町）</t>
    <rPh sb="0" eb="1">
      <t>キュウ</t>
    </rPh>
    <rPh sb="5" eb="6">
      <t>ゲン</t>
    </rPh>
    <rPh sb="6" eb="9">
      <t>ヒダカチョウ</t>
    </rPh>
    <phoneticPr fontId="4"/>
  </si>
  <si>
    <t>旧門別町（現日高町）</t>
    <rPh sb="0" eb="1">
      <t>キュウ</t>
    </rPh>
    <rPh sb="5" eb="6">
      <t>ゲン</t>
    </rPh>
    <rPh sb="6" eb="9">
      <t>ヒダカチョウ</t>
    </rPh>
    <phoneticPr fontId="4"/>
  </si>
  <si>
    <t>旧静内町（現新ひだか町）</t>
    <rPh sb="0" eb="1">
      <t>キュウ</t>
    </rPh>
    <rPh sb="5" eb="6">
      <t>ゲン</t>
    </rPh>
    <rPh sb="6" eb="7">
      <t>シン</t>
    </rPh>
    <rPh sb="10" eb="11">
      <t>チョウ</t>
    </rPh>
    <phoneticPr fontId="4"/>
  </si>
  <si>
    <t>旧三石町（現新ひだか町）</t>
    <rPh sb="0" eb="1">
      <t>キュウ</t>
    </rPh>
    <rPh sb="1" eb="3">
      <t>ミツイシ</t>
    </rPh>
    <rPh sb="5" eb="6">
      <t>ゲン</t>
    </rPh>
    <rPh sb="6" eb="7">
      <t>シン</t>
    </rPh>
    <rPh sb="10" eb="11">
      <t>チョウ</t>
    </rPh>
    <phoneticPr fontId="4"/>
  </si>
  <si>
    <t>旭川市</t>
  </si>
  <si>
    <t>旧士別市（現士別市）</t>
    <rPh sb="0" eb="1">
      <t>キュウ</t>
    </rPh>
    <rPh sb="5" eb="6">
      <t>ゲン</t>
    </rPh>
    <rPh sb="6" eb="9">
      <t>シベツシ</t>
    </rPh>
    <phoneticPr fontId="4"/>
  </si>
  <si>
    <t>旧名寄市（現名寄市）</t>
    <rPh sb="0" eb="1">
      <t>キュウ</t>
    </rPh>
    <rPh sb="5" eb="6">
      <t>ゲン</t>
    </rPh>
    <rPh sb="6" eb="9">
      <t>ナヨロシ</t>
    </rPh>
    <phoneticPr fontId="4"/>
  </si>
  <si>
    <t>鷹栖町</t>
    <rPh sb="2" eb="3">
      <t>チョウ</t>
    </rPh>
    <phoneticPr fontId="4"/>
  </si>
  <si>
    <t>上川町</t>
  </si>
  <si>
    <t>東川町</t>
  </si>
  <si>
    <t>美瑛町</t>
  </si>
  <si>
    <t>上富良野町</t>
  </si>
  <si>
    <t>旧朝日町（現士別市）</t>
    <rPh sb="0" eb="1">
      <t>キュウ</t>
    </rPh>
    <rPh sb="5" eb="6">
      <t>ゲン</t>
    </rPh>
    <rPh sb="6" eb="9">
      <t>シベツシ</t>
    </rPh>
    <phoneticPr fontId="4"/>
  </si>
  <si>
    <t>旧風連町（現名寄市）</t>
    <rPh sb="0" eb="1">
      <t>キュウ</t>
    </rPh>
    <rPh sb="5" eb="6">
      <t>ゲン</t>
    </rPh>
    <rPh sb="6" eb="9">
      <t>ナヨロシ</t>
    </rPh>
    <phoneticPr fontId="4"/>
  </si>
  <si>
    <t>増毛町</t>
  </si>
  <si>
    <t>羽幌町</t>
  </si>
  <si>
    <t>留萌支庁</t>
    <rPh sb="0" eb="2">
      <t>ルモイ</t>
    </rPh>
    <rPh sb="2" eb="4">
      <t>シチョウ</t>
    </rPh>
    <phoneticPr fontId="4"/>
  </si>
  <si>
    <t>旧枝幸町（現枝幸町）</t>
    <rPh sb="0" eb="1">
      <t>キュウ</t>
    </rPh>
    <rPh sb="5" eb="6">
      <t>ゲン</t>
    </rPh>
    <rPh sb="6" eb="9">
      <t>エサシチョウ</t>
    </rPh>
    <phoneticPr fontId="4"/>
  </si>
  <si>
    <t>旧歌登町（現枝幸町）</t>
    <rPh sb="0" eb="1">
      <t>キュウ</t>
    </rPh>
    <rPh sb="5" eb="6">
      <t>ゲン</t>
    </rPh>
    <rPh sb="6" eb="9">
      <t>エサシチョウ</t>
    </rPh>
    <phoneticPr fontId="4"/>
  </si>
  <si>
    <t>宗谷支庁</t>
  </si>
  <si>
    <t>利尻富士町</t>
  </si>
  <si>
    <t>オホーツク圏域計</t>
  </si>
  <si>
    <t>旧北見市（現北見市）</t>
    <rPh sb="0" eb="1">
      <t>キュウ</t>
    </rPh>
    <rPh sb="5" eb="6">
      <t>ゲン</t>
    </rPh>
    <rPh sb="6" eb="9">
      <t>キタミシ</t>
    </rPh>
    <phoneticPr fontId="4"/>
  </si>
  <si>
    <t>旧東藻琴村（現大空町）</t>
    <rPh sb="0" eb="1">
      <t>キュウ</t>
    </rPh>
    <rPh sb="6" eb="7">
      <t>ゲン</t>
    </rPh>
    <rPh sb="7" eb="10">
      <t>オオゾラチョウ</t>
    </rPh>
    <phoneticPr fontId="4"/>
  </si>
  <si>
    <t>旧女満別町（現大空町）</t>
    <rPh sb="0" eb="1">
      <t>キュウ</t>
    </rPh>
    <rPh sb="6" eb="7">
      <t>ゲン</t>
    </rPh>
    <rPh sb="7" eb="10">
      <t>オオゾラチョウ</t>
    </rPh>
    <phoneticPr fontId="4"/>
  </si>
  <si>
    <t>斜里町</t>
  </si>
  <si>
    <t>オホーツ</t>
    <phoneticPr fontId="4"/>
  </si>
  <si>
    <t>ク圏域</t>
    <rPh sb="1" eb="3">
      <t>ケンイキ</t>
    </rPh>
    <phoneticPr fontId="4"/>
  </si>
  <si>
    <t>旧端野町（現北見市）</t>
    <rPh sb="0" eb="1">
      <t>キュウ</t>
    </rPh>
    <rPh sb="5" eb="6">
      <t>ゲン</t>
    </rPh>
    <rPh sb="6" eb="9">
      <t>キタミシ</t>
    </rPh>
    <phoneticPr fontId="4"/>
  </si>
  <si>
    <t>旧留辺蘂町（現北見市）</t>
    <rPh sb="0" eb="1">
      <t>キュウ</t>
    </rPh>
    <rPh sb="6" eb="7">
      <t>ゲン</t>
    </rPh>
    <rPh sb="7" eb="10">
      <t>キタミシ</t>
    </rPh>
    <phoneticPr fontId="4"/>
  </si>
  <si>
    <t>旧常呂町（現北見市）</t>
    <rPh sb="0" eb="1">
      <t>キュウ</t>
    </rPh>
    <rPh sb="5" eb="6">
      <t>ゲン</t>
    </rPh>
    <rPh sb="6" eb="9">
      <t>キタミシ</t>
    </rPh>
    <phoneticPr fontId="4"/>
  </si>
  <si>
    <t>旧生田原町（現遠軽町）</t>
    <rPh sb="0" eb="1">
      <t>キュウ</t>
    </rPh>
    <rPh sb="6" eb="7">
      <t>ゲン</t>
    </rPh>
    <rPh sb="7" eb="10">
      <t>エンガルチョウ</t>
    </rPh>
    <phoneticPr fontId="4"/>
  </si>
  <si>
    <t>旧遠軽町（現遠軽町）</t>
    <rPh sb="0" eb="1">
      <t>キュウ</t>
    </rPh>
    <rPh sb="5" eb="6">
      <t>ゲン</t>
    </rPh>
    <rPh sb="6" eb="9">
      <t>エンガルチョウ</t>
    </rPh>
    <phoneticPr fontId="4"/>
  </si>
  <si>
    <t>旧丸瀬布町（現遠軽町）</t>
    <rPh sb="0" eb="1">
      <t>キュウ</t>
    </rPh>
    <rPh sb="6" eb="7">
      <t>ゲン</t>
    </rPh>
    <rPh sb="7" eb="10">
      <t>エンガルチョウ</t>
    </rPh>
    <phoneticPr fontId="4"/>
  </si>
  <si>
    <t>旧白滝村（現遠軽町）</t>
    <rPh sb="0" eb="1">
      <t>キュウ</t>
    </rPh>
    <rPh sb="2" eb="3">
      <t>タキ</t>
    </rPh>
    <rPh sb="5" eb="6">
      <t>ゲン</t>
    </rPh>
    <rPh sb="6" eb="9">
      <t>エンガルチョウ</t>
    </rPh>
    <phoneticPr fontId="4"/>
  </si>
  <si>
    <t>オホーツ</t>
  </si>
  <si>
    <t>網走支庁</t>
  </si>
  <si>
    <t>ク圏域</t>
  </si>
  <si>
    <t>十勝圏域計</t>
  </si>
  <si>
    <t>音更町</t>
  </si>
  <si>
    <t>上士幌町</t>
  </si>
  <si>
    <t>鹿追町</t>
  </si>
  <si>
    <t>新得町</t>
  </si>
  <si>
    <t>十勝圏域</t>
  </si>
  <si>
    <t>十勝支庁</t>
  </si>
  <si>
    <t>中札内村</t>
    <rPh sb="0" eb="4">
      <t>ナカサツナイムラ</t>
    </rPh>
    <phoneticPr fontId="4"/>
  </si>
  <si>
    <t>旧忠類村（現幕別町）</t>
    <rPh sb="0" eb="1">
      <t>キュウ</t>
    </rPh>
    <rPh sb="5" eb="6">
      <t>ゲン</t>
    </rPh>
    <rPh sb="6" eb="9">
      <t>マクベツチョウ</t>
    </rPh>
    <phoneticPr fontId="4"/>
  </si>
  <si>
    <t>旧幕別町（現幕別町）</t>
    <rPh sb="0" eb="1">
      <t>キュウ</t>
    </rPh>
    <rPh sb="5" eb="6">
      <t>ゲン</t>
    </rPh>
    <rPh sb="6" eb="9">
      <t>マクベツチョウ</t>
    </rPh>
    <phoneticPr fontId="4"/>
  </si>
  <si>
    <t>釧路・根室圏域計</t>
  </si>
  <si>
    <t>旧釧路市（現釧路市）</t>
    <rPh sb="0" eb="1">
      <t>キュウ</t>
    </rPh>
    <rPh sb="5" eb="6">
      <t>ゲン</t>
    </rPh>
    <rPh sb="6" eb="9">
      <t>クシロシ</t>
    </rPh>
    <phoneticPr fontId="4"/>
  </si>
  <si>
    <t>釧路・根</t>
    <rPh sb="0" eb="2">
      <t>クシロ</t>
    </rPh>
    <rPh sb="3" eb="4">
      <t>ネ</t>
    </rPh>
    <phoneticPr fontId="4"/>
  </si>
  <si>
    <t>室圏域</t>
    <rPh sb="0" eb="1">
      <t>シツ</t>
    </rPh>
    <rPh sb="1" eb="3">
      <t>ケンイキ</t>
    </rPh>
    <phoneticPr fontId="4"/>
  </si>
  <si>
    <t>旧阿寒町（現釧路市）</t>
    <rPh sb="0" eb="1">
      <t>キュウ</t>
    </rPh>
    <rPh sb="5" eb="6">
      <t>ゲン</t>
    </rPh>
    <rPh sb="6" eb="9">
      <t>クシロシ</t>
    </rPh>
    <phoneticPr fontId="4"/>
  </si>
  <si>
    <t>旧音別町（現釧路市）</t>
    <rPh sb="0" eb="1">
      <t>キュウ</t>
    </rPh>
    <rPh sb="5" eb="6">
      <t>ゲン</t>
    </rPh>
    <rPh sb="6" eb="9">
      <t>クシロシ</t>
    </rPh>
    <phoneticPr fontId="4"/>
  </si>
  <si>
    <t>羅臼町</t>
  </si>
  <si>
    <t>北海道計</t>
    <rPh sb="0" eb="3">
      <t>ホッカイドウ</t>
    </rPh>
    <phoneticPr fontId="3"/>
  </si>
  <si>
    <r>
      <t xml:space="preserve">旧恵山町
（現函館市）
</t>
    </r>
    <r>
      <rPr>
        <sz val="11"/>
        <color rgb="FFFF0000"/>
        <rFont val="ＭＳ Ｐゴシック"/>
        <family val="3"/>
        <charset val="128"/>
      </rPr>
      <t>※S54まで椴法華村を含む</t>
    </r>
    <rPh sb="0" eb="1">
      <t>キュウ</t>
    </rPh>
    <rPh sb="1" eb="4">
      <t>エサンチョウ</t>
    </rPh>
    <rPh sb="6" eb="7">
      <t>ゲン</t>
    </rPh>
    <rPh sb="7" eb="10">
      <t>ハコダテシ</t>
    </rPh>
    <rPh sb="18" eb="22">
      <t>トドホッケムラ</t>
    </rPh>
    <rPh sb="23" eb="24">
      <t>フク</t>
    </rPh>
    <phoneticPr fontId="4"/>
  </si>
  <si>
    <r>
      <t xml:space="preserve">倶知安町
</t>
    </r>
    <r>
      <rPr>
        <sz val="11"/>
        <color rgb="FFFF0000"/>
        <rFont val="ＭＳ Ｐゴシック"/>
        <family val="3"/>
        <charset val="128"/>
      </rPr>
      <t>※S54までは、蘭越、ニセコ、共和を含む</t>
    </r>
    <rPh sb="14" eb="16">
      <t>ランコシ</t>
    </rPh>
    <rPh sb="21" eb="23">
      <t>キョウワ</t>
    </rPh>
    <rPh sb="24" eb="25">
      <t>フク</t>
    </rPh>
    <phoneticPr fontId="3"/>
  </si>
  <si>
    <r>
      <t xml:space="preserve">積丹町
</t>
    </r>
    <r>
      <rPr>
        <sz val="11"/>
        <color rgb="FFFF0000"/>
        <rFont val="ＭＳ Ｐゴシック"/>
        <family val="3"/>
        <charset val="128"/>
      </rPr>
      <t>※S54までは古平を含む</t>
    </r>
    <rPh sb="12" eb="14">
      <t>フルビラ</t>
    </rPh>
    <rPh sb="15" eb="16">
      <t>フク</t>
    </rPh>
    <phoneticPr fontId="3"/>
  </si>
  <si>
    <t>（単位：人）　　</t>
    <rPh sb="1" eb="3">
      <t>タンイ</t>
    </rPh>
    <rPh sb="4" eb="5">
      <t>ニン</t>
    </rPh>
    <phoneticPr fontId="3"/>
  </si>
  <si>
    <t>旧釧路市
（現釧路市）
釧路湿原</t>
    <rPh sb="0" eb="1">
      <t>キュウ</t>
    </rPh>
    <rPh sb="6" eb="7">
      <t>ゲン</t>
    </rPh>
    <rPh sb="7" eb="10">
      <t>クシロシ</t>
    </rPh>
    <rPh sb="13" eb="15">
      <t>クシロ</t>
    </rPh>
    <rPh sb="15" eb="17">
      <t>シツゲン</t>
    </rPh>
    <phoneticPr fontId="4"/>
  </si>
  <si>
    <r>
      <t xml:space="preserve">旧阿寒町
（現釧路市）
</t>
    </r>
    <r>
      <rPr>
        <sz val="13"/>
        <color theme="1"/>
        <rFont val="ＭＳ Ｐゴシック"/>
        <family val="3"/>
        <charset val="128"/>
      </rPr>
      <t>阿寒湖</t>
    </r>
    <rPh sb="0" eb="1">
      <t>キュウ</t>
    </rPh>
    <rPh sb="6" eb="7">
      <t>ゲン</t>
    </rPh>
    <rPh sb="7" eb="10">
      <t>クシロシ</t>
    </rPh>
    <rPh sb="13" eb="16">
      <t>アカンコ</t>
    </rPh>
    <phoneticPr fontId="4"/>
  </si>
  <si>
    <r>
      <t>弟子屈町</t>
    </r>
    <r>
      <rPr>
        <sz val="6"/>
        <color theme="1"/>
        <rFont val="ＭＳ Ｐゴシック"/>
        <family val="3"/>
        <charset val="128"/>
      </rPr>
      <t xml:space="preserve">
</t>
    </r>
    <r>
      <rPr>
        <sz val="12"/>
        <color theme="1"/>
        <rFont val="ＭＳ Ｐゴシック"/>
        <family val="3"/>
        <charset val="128"/>
      </rPr>
      <t>弟子屈
摩周湖
川湯
屈斜路湖</t>
    </r>
    <rPh sb="6" eb="9">
      <t>テシカガ</t>
    </rPh>
    <rPh sb="10" eb="13">
      <t>マシュウコ</t>
    </rPh>
    <rPh sb="14" eb="16">
      <t>カワユ</t>
    </rPh>
    <rPh sb="17" eb="21">
      <t>クッシャロコ</t>
    </rPh>
    <phoneticPr fontId="3"/>
  </si>
  <si>
    <r>
      <t xml:space="preserve">上士幌町
</t>
    </r>
    <r>
      <rPr>
        <sz val="13"/>
        <color theme="1"/>
        <rFont val="ＭＳ Ｐゴシック"/>
        <family val="3"/>
        <charset val="128"/>
      </rPr>
      <t>糠平</t>
    </r>
    <rPh sb="6" eb="8">
      <t>ヌカビラ</t>
    </rPh>
    <phoneticPr fontId="3"/>
  </si>
  <si>
    <r>
      <t xml:space="preserve">鹿追町
</t>
    </r>
    <r>
      <rPr>
        <sz val="13"/>
        <color theme="1"/>
        <rFont val="ＭＳ Ｐゴシック"/>
        <family val="3"/>
        <charset val="128"/>
      </rPr>
      <t>然別湖
然別峡</t>
    </r>
    <rPh sb="5" eb="7">
      <t>シカリベツ</t>
    </rPh>
    <rPh sb="7" eb="8">
      <t>コ</t>
    </rPh>
    <rPh sb="9" eb="12">
      <t>シカリベツキョウ</t>
    </rPh>
    <phoneticPr fontId="3"/>
  </si>
  <si>
    <r>
      <t xml:space="preserve">新得町
</t>
    </r>
    <r>
      <rPr>
        <sz val="13"/>
        <color theme="1"/>
        <rFont val="ＭＳ Ｐゴシック"/>
        <family val="3"/>
        <charset val="128"/>
      </rPr>
      <t>狩勝高原
トムラウシ</t>
    </r>
    <rPh sb="5" eb="6">
      <t>カリ</t>
    </rPh>
    <rPh sb="6" eb="7">
      <t>カチ</t>
    </rPh>
    <rPh sb="7" eb="9">
      <t>コウゲン</t>
    </rPh>
    <phoneticPr fontId="3"/>
  </si>
  <si>
    <r>
      <t xml:space="preserve">音更町
</t>
    </r>
    <r>
      <rPr>
        <sz val="13"/>
        <color theme="1"/>
        <rFont val="ＭＳ Ｐゴシック"/>
        <family val="3"/>
        <charset val="128"/>
      </rPr>
      <t>十勝川温泉</t>
    </r>
    <rPh sb="5" eb="8">
      <t>トカチガワ</t>
    </rPh>
    <rPh sb="8" eb="10">
      <t>オンセン</t>
    </rPh>
    <phoneticPr fontId="3"/>
  </si>
  <si>
    <r>
      <t xml:space="preserve">旧留辺蘂町
（現北見市）
</t>
    </r>
    <r>
      <rPr>
        <sz val="13"/>
        <color theme="1"/>
        <rFont val="ＭＳ Ｐゴシック"/>
        <family val="3"/>
        <charset val="128"/>
      </rPr>
      <t>温根湯</t>
    </r>
    <rPh sb="0" eb="1">
      <t>キュウ</t>
    </rPh>
    <rPh sb="7" eb="8">
      <t>ゲン</t>
    </rPh>
    <rPh sb="8" eb="11">
      <t>キタミシ</t>
    </rPh>
    <rPh sb="14" eb="17">
      <t>オンネユ</t>
    </rPh>
    <phoneticPr fontId="4"/>
  </si>
  <si>
    <r>
      <t>斜里町</t>
    </r>
    <r>
      <rPr>
        <sz val="6"/>
        <color theme="1"/>
        <rFont val="ＭＳ Ｐゴシック"/>
        <family val="3"/>
        <charset val="128"/>
      </rPr>
      <t xml:space="preserve">
</t>
    </r>
    <r>
      <rPr>
        <sz val="13"/>
        <color theme="1"/>
        <rFont val="ＭＳ Ｐゴシック"/>
        <family val="3"/>
        <charset val="128"/>
      </rPr>
      <t>知床</t>
    </r>
    <r>
      <rPr>
        <sz val="11"/>
        <color rgb="FFFF0000"/>
        <rFont val="ＭＳ Ｐゴシック"/>
        <family val="3"/>
        <charset val="128"/>
      </rPr>
      <t xml:space="preserve">
※S54までは、羅臼を含む</t>
    </r>
    <rPh sb="0" eb="2">
      <t>シャリ</t>
    </rPh>
    <rPh sb="5" eb="7">
      <t>シレトコ</t>
    </rPh>
    <rPh sb="16" eb="18">
      <t>ラウス</t>
    </rPh>
    <rPh sb="19" eb="20">
      <t>フク</t>
    </rPh>
    <phoneticPr fontId="3"/>
  </si>
  <si>
    <t>旧北見市
（現北見市）</t>
    <rPh sb="0" eb="1">
      <t>キュウ</t>
    </rPh>
    <rPh sb="6" eb="7">
      <t>ゲン</t>
    </rPh>
    <rPh sb="7" eb="10">
      <t>キタミシ</t>
    </rPh>
    <phoneticPr fontId="4"/>
  </si>
  <si>
    <r>
      <t>礼文町</t>
    </r>
    <r>
      <rPr>
        <sz val="6"/>
        <color theme="1"/>
        <rFont val="ＭＳ Ｐゴシック"/>
        <family val="3"/>
        <charset val="128"/>
      </rPr>
      <t xml:space="preserve">
</t>
    </r>
    <r>
      <rPr>
        <sz val="13"/>
        <color theme="1"/>
        <rFont val="ＭＳ Ｐゴシック"/>
        <family val="3"/>
        <charset val="128"/>
      </rPr>
      <t>利尻・礼文</t>
    </r>
    <r>
      <rPr>
        <sz val="11"/>
        <color rgb="FFFF0000"/>
        <rFont val="ＭＳ Ｐゴシック"/>
        <family val="3"/>
        <charset val="128"/>
      </rPr>
      <t xml:space="preserve">
</t>
    </r>
    <r>
      <rPr>
        <sz val="10.5"/>
        <color rgb="FFFF0000"/>
        <rFont val="ＭＳ Ｐゴシック"/>
        <family val="3"/>
        <charset val="128"/>
      </rPr>
      <t>※S54までは､利尻､利尻富士を含む</t>
    </r>
    <rPh sb="5" eb="7">
      <t>リシリ</t>
    </rPh>
    <rPh sb="8" eb="10">
      <t>レブン</t>
    </rPh>
    <rPh sb="19" eb="21">
      <t>リシリ</t>
    </rPh>
    <rPh sb="22" eb="26">
      <t>リシリフジ</t>
    </rPh>
    <rPh sb="27" eb="28">
      <t>フク</t>
    </rPh>
    <phoneticPr fontId="3"/>
  </si>
  <si>
    <r>
      <t xml:space="preserve">豊富町
</t>
    </r>
    <r>
      <rPr>
        <sz val="13"/>
        <color theme="1"/>
        <rFont val="ＭＳ Ｐゴシック"/>
        <family val="3"/>
        <charset val="128"/>
      </rPr>
      <t>豊富温泉
サロベツ</t>
    </r>
    <rPh sb="5" eb="7">
      <t>トヨトミ</t>
    </rPh>
    <rPh sb="7" eb="9">
      <t>オンセン</t>
    </rPh>
    <phoneticPr fontId="3"/>
  </si>
  <si>
    <r>
      <t xml:space="preserve">羽幌町
</t>
    </r>
    <r>
      <rPr>
        <sz val="13"/>
        <color theme="1"/>
        <rFont val="ＭＳ Ｐゴシック"/>
        <family val="3"/>
        <charset val="128"/>
      </rPr>
      <t>天売・焼尻</t>
    </r>
    <rPh sb="5" eb="7">
      <t>テウリ</t>
    </rPh>
    <rPh sb="8" eb="10">
      <t>ヤギシリ</t>
    </rPh>
    <phoneticPr fontId="3"/>
  </si>
  <si>
    <r>
      <t xml:space="preserve">増毛町
</t>
    </r>
    <r>
      <rPr>
        <sz val="13"/>
        <color theme="1"/>
        <rFont val="ＭＳ Ｐゴシック"/>
        <family val="3"/>
        <charset val="128"/>
      </rPr>
      <t>暑寒別</t>
    </r>
    <rPh sb="5" eb="8">
      <t>ショカンベツ</t>
    </rPh>
    <phoneticPr fontId="3"/>
  </si>
  <si>
    <r>
      <t xml:space="preserve">上川町
</t>
    </r>
    <r>
      <rPr>
        <sz val="13"/>
        <color theme="1"/>
        <rFont val="ＭＳ Ｐゴシック"/>
        <family val="3"/>
        <charset val="128"/>
      </rPr>
      <t>層雲峡
愛山渓
高原</t>
    </r>
    <rPh sb="5" eb="8">
      <t>ソウウンキョウ</t>
    </rPh>
    <rPh sb="9" eb="12">
      <t>アイザンケイ</t>
    </rPh>
    <rPh sb="13" eb="15">
      <t>コウゲン</t>
    </rPh>
    <phoneticPr fontId="3"/>
  </si>
  <si>
    <r>
      <t xml:space="preserve">東川町
</t>
    </r>
    <r>
      <rPr>
        <sz val="13"/>
        <color theme="1"/>
        <rFont val="ＭＳ Ｐゴシック"/>
        <family val="3"/>
        <charset val="128"/>
      </rPr>
      <t>天人峡
旭岳
勇駒別</t>
    </r>
    <rPh sb="5" eb="8">
      <t>テンニンキョウ</t>
    </rPh>
    <rPh sb="9" eb="11">
      <t>アサヒダケ</t>
    </rPh>
    <rPh sb="12" eb="15">
      <t>ユウコマベツ</t>
    </rPh>
    <phoneticPr fontId="3"/>
  </si>
  <si>
    <r>
      <t xml:space="preserve">美瑛町
</t>
    </r>
    <r>
      <rPr>
        <sz val="13"/>
        <color theme="1"/>
        <rFont val="ＭＳ Ｐゴシック"/>
        <family val="3"/>
        <charset val="128"/>
      </rPr>
      <t>白金</t>
    </r>
    <rPh sb="5" eb="7">
      <t>シロガネ</t>
    </rPh>
    <phoneticPr fontId="3"/>
  </si>
  <si>
    <r>
      <t xml:space="preserve">上富良野町
</t>
    </r>
    <r>
      <rPr>
        <sz val="13"/>
        <color theme="1"/>
        <rFont val="ＭＳ Ｐゴシック"/>
        <family val="3"/>
        <charset val="128"/>
      </rPr>
      <t>十勝岳</t>
    </r>
    <rPh sb="7" eb="10">
      <t>トカチダケ</t>
    </rPh>
    <phoneticPr fontId="3"/>
  </si>
  <si>
    <r>
      <t xml:space="preserve">富良野市
</t>
    </r>
    <r>
      <rPr>
        <sz val="13"/>
        <color theme="1"/>
        <rFont val="ＭＳ Ｐゴシック"/>
        <family val="3"/>
        <charset val="128"/>
      </rPr>
      <t>富良野・芦別</t>
    </r>
    <r>
      <rPr>
        <sz val="11"/>
        <color theme="1"/>
        <rFont val="ＭＳ Ｐゴシック"/>
        <family val="2"/>
        <charset val="128"/>
      </rPr>
      <t xml:space="preserve">
</t>
    </r>
    <r>
      <rPr>
        <sz val="11"/>
        <color rgb="FFFF0000"/>
        <rFont val="ＭＳ Ｐゴシック"/>
        <family val="3"/>
        <charset val="128"/>
      </rPr>
      <t>※S54までは芦別を含む</t>
    </r>
    <rPh sb="6" eb="9">
      <t>フラノ</t>
    </rPh>
    <rPh sb="10" eb="12">
      <t>アシベツ</t>
    </rPh>
    <rPh sb="20" eb="22">
      <t>アシベツ</t>
    </rPh>
    <rPh sb="23" eb="24">
      <t>フク</t>
    </rPh>
    <phoneticPr fontId="3"/>
  </si>
  <si>
    <t>旧静内町
（現新ひだか町）</t>
    <rPh sb="0" eb="1">
      <t>キュウ</t>
    </rPh>
    <rPh sb="6" eb="7">
      <t>ゲン</t>
    </rPh>
    <rPh sb="7" eb="8">
      <t>シン</t>
    </rPh>
    <rPh sb="11" eb="12">
      <t>チョウ</t>
    </rPh>
    <phoneticPr fontId="4"/>
  </si>
  <si>
    <t>旧大滝村
（現伊達市）</t>
    <rPh sb="0" eb="1">
      <t>キュウ</t>
    </rPh>
    <rPh sb="6" eb="7">
      <t>ゲン</t>
    </rPh>
    <rPh sb="7" eb="10">
      <t>ダテシ</t>
    </rPh>
    <phoneticPr fontId="4"/>
  </si>
  <si>
    <t>旧洞爺村
（現洞爺湖町）</t>
    <rPh sb="0" eb="1">
      <t>キュウ</t>
    </rPh>
    <rPh sb="6" eb="7">
      <t>ゲン</t>
    </rPh>
    <rPh sb="7" eb="10">
      <t>トウヤコ</t>
    </rPh>
    <rPh sb="10" eb="11">
      <t>チョウ</t>
    </rPh>
    <phoneticPr fontId="4"/>
  </si>
  <si>
    <t>旧虻田町
（現洞爺湖町）</t>
    <rPh sb="0" eb="1">
      <t>キュウ</t>
    </rPh>
    <rPh sb="6" eb="7">
      <t>ゲン</t>
    </rPh>
    <rPh sb="7" eb="10">
      <t>トウヤコ</t>
    </rPh>
    <rPh sb="10" eb="11">
      <t>チョウ</t>
    </rPh>
    <phoneticPr fontId="4"/>
  </si>
  <si>
    <t>旧伊達市
（現伊達市）</t>
    <rPh sb="0" eb="1">
      <t>キュウ</t>
    </rPh>
    <rPh sb="6" eb="7">
      <t>ゲン</t>
    </rPh>
    <rPh sb="7" eb="10">
      <t>ダテシ</t>
    </rPh>
    <phoneticPr fontId="4"/>
  </si>
  <si>
    <t>旧岩見沢市
（現岩見沢市）</t>
    <rPh sb="0" eb="1">
      <t>キュウ</t>
    </rPh>
    <rPh sb="7" eb="8">
      <t>ゲン</t>
    </rPh>
    <rPh sb="8" eb="12">
      <t>イワミザワシ</t>
    </rPh>
    <phoneticPr fontId="4"/>
  </si>
  <si>
    <r>
      <t xml:space="preserve">小樽市
</t>
    </r>
    <r>
      <rPr>
        <sz val="13"/>
        <color theme="1"/>
        <rFont val="ＭＳ Ｐゴシック"/>
        <family val="3"/>
        <charset val="128"/>
      </rPr>
      <t>小樽
朝里川</t>
    </r>
    <rPh sb="5" eb="7">
      <t>オタル</t>
    </rPh>
    <rPh sb="8" eb="11">
      <t>アサリガワ</t>
    </rPh>
    <phoneticPr fontId="3"/>
  </si>
  <si>
    <t>旧浜益村
（現石狩市）</t>
    <rPh sb="0" eb="1">
      <t>キュウ</t>
    </rPh>
    <rPh sb="6" eb="7">
      <t>ゲン</t>
    </rPh>
    <rPh sb="7" eb="10">
      <t>イシカリシ</t>
    </rPh>
    <phoneticPr fontId="4"/>
  </si>
  <si>
    <r>
      <t xml:space="preserve">千歳市
</t>
    </r>
    <r>
      <rPr>
        <sz val="13"/>
        <color theme="1"/>
        <rFont val="ＭＳ Ｐゴシック"/>
        <family val="3"/>
        <charset val="128"/>
      </rPr>
      <t>支笏湖</t>
    </r>
    <rPh sb="5" eb="8">
      <t>シコツコ</t>
    </rPh>
    <phoneticPr fontId="3"/>
  </si>
  <si>
    <t>札幌市
（定山渓を除く。）</t>
    <phoneticPr fontId="4"/>
  </si>
  <si>
    <t>旧函館市
（現函館市）</t>
    <rPh sb="0" eb="1">
      <t>キュウ</t>
    </rPh>
    <rPh sb="1" eb="4">
      <t>ハコダテシ</t>
    </rPh>
    <rPh sb="6" eb="7">
      <t>ゲン</t>
    </rPh>
    <rPh sb="7" eb="10">
      <t>ハコダテシ</t>
    </rPh>
    <phoneticPr fontId="4"/>
  </si>
  <si>
    <t>13年度</t>
    <rPh sb="2" eb="4">
      <t>ネンド</t>
    </rPh>
    <phoneticPr fontId="4"/>
  </si>
  <si>
    <t>14年度</t>
    <rPh sb="2" eb="4">
      <t>ネンド</t>
    </rPh>
    <phoneticPr fontId="4"/>
  </si>
  <si>
    <t>15年度</t>
    <rPh sb="2" eb="4">
      <t>ネンド</t>
    </rPh>
    <phoneticPr fontId="4"/>
  </si>
  <si>
    <t>16年度</t>
    <rPh sb="2" eb="4">
      <t>ネンド</t>
    </rPh>
    <phoneticPr fontId="4"/>
  </si>
  <si>
    <t>17年度</t>
    <rPh sb="2" eb="4">
      <t>ネンド</t>
    </rPh>
    <phoneticPr fontId="4"/>
  </si>
  <si>
    <t>18年度</t>
    <rPh sb="2" eb="4">
      <t>ネンド</t>
    </rPh>
    <phoneticPr fontId="4"/>
  </si>
  <si>
    <t>19年度</t>
    <rPh sb="2" eb="4">
      <t>ネンド</t>
    </rPh>
    <phoneticPr fontId="4"/>
  </si>
  <si>
    <t>20年度</t>
    <rPh sb="2" eb="4">
      <t>ネンド</t>
    </rPh>
    <phoneticPr fontId="4"/>
  </si>
  <si>
    <t>21年度</t>
    <rPh sb="2" eb="4">
      <t>ネンド</t>
    </rPh>
    <phoneticPr fontId="4"/>
  </si>
  <si>
    <t>22年度</t>
    <rPh sb="2" eb="4">
      <t>ネンド</t>
    </rPh>
    <phoneticPr fontId="4"/>
  </si>
  <si>
    <t>23年度</t>
    <rPh sb="2" eb="4">
      <t>ネンド</t>
    </rPh>
    <phoneticPr fontId="4"/>
  </si>
  <si>
    <t>24年度</t>
    <rPh sb="2" eb="4">
      <t>ネンド</t>
    </rPh>
    <phoneticPr fontId="4"/>
  </si>
  <si>
    <t>25年度</t>
    <rPh sb="2" eb="4">
      <t>ネンド</t>
    </rPh>
    <phoneticPr fontId="4"/>
  </si>
  <si>
    <t>26年度</t>
    <rPh sb="2" eb="4">
      <t>ネンド</t>
    </rPh>
    <phoneticPr fontId="4"/>
  </si>
  <si>
    <t>27年度</t>
    <rPh sb="2" eb="4">
      <t>ネンド</t>
    </rPh>
    <phoneticPr fontId="4"/>
  </si>
  <si>
    <t>28年度</t>
    <rPh sb="2" eb="4">
      <t>ネンド</t>
    </rPh>
    <phoneticPr fontId="4"/>
  </si>
  <si>
    <t>29年度</t>
    <rPh sb="2" eb="4">
      <t>ネンド</t>
    </rPh>
    <phoneticPr fontId="4"/>
  </si>
  <si>
    <t>30年度</t>
    <rPh sb="2" eb="4">
      <t>ネンド</t>
    </rPh>
    <phoneticPr fontId="4"/>
  </si>
  <si>
    <t>令和元年度</t>
    <rPh sb="0" eb="5">
      <t>レイワガンネンド</t>
    </rPh>
    <phoneticPr fontId="4"/>
  </si>
  <si>
    <t>（単位：千人）　　</t>
    <rPh sb="1" eb="3">
      <t>タンイ</t>
    </rPh>
    <rPh sb="4" eb="5">
      <t>セン</t>
    </rPh>
    <rPh sb="5" eb="6">
      <t>ニン</t>
    </rPh>
    <phoneticPr fontId="3"/>
  </si>
  <si>
    <t>1965
S40</t>
    <phoneticPr fontId="3"/>
  </si>
  <si>
    <t>1970
S45</t>
    <phoneticPr fontId="3"/>
  </si>
  <si>
    <t>1975
S50</t>
    <phoneticPr fontId="3"/>
  </si>
  <si>
    <t>1980
S55</t>
    <phoneticPr fontId="3"/>
  </si>
  <si>
    <t>1985
S60</t>
    <phoneticPr fontId="3"/>
  </si>
  <si>
    <t>1990
H2</t>
    <phoneticPr fontId="3"/>
  </si>
  <si>
    <t>1995
H7</t>
    <phoneticPr fontId="3"/>
  </si>
  <si>
    <t>2000
H12</t>
    <phoneticPr fontId="3"/>
  </si>
  <si>
    <t>2005
H17</t>
    <phoneticPr fontId="3"/>
  </si>
  <si>
    <t>2010
H22</t>
    <phoneticPr fontId="3"/>
  </si>
  <si>
    <t>2015
H27</t>
    <phoneticPr fontId="3"/>
  </si>
  <si>
    <t>豊富町</t>
    <rPh sb="0" eb="3">
      <t>トヨトミチョウ</t>
    </rPh>
    <phoneticPr fontId="3"/>
  </si>
  <si>
    <t>道外</t>
    <rPh sb="0" eb="2">
      <t>ドウガイ</t>
    </rPh>
    <phoneticPr fontId="3"/>
  </si>
  <si>
    <t>道内</t>
    <rPh sb="0" eb="2">
      <t>ドウナイ</t>
    </rPh>
    <phoneticPr fontId="3"/>
  </si>
  <si>
    <t>宿泊客</t>
    <rPh sb="0" eb="3">
      <t>シュクハクキャク</t>
    </rPh>
    <phoneticPr fontId="3"/>
  </si>
  <si>
    <t>宿泊客（延べ数）</t>
    <rPh sb="0" eb="3">
      <t>シュクハクキャク</t>
    </rPh>
    <rPh sb="4" eb="5">
      <t>ノ</t>
    </rPh>
    <rPh sb="6" eb="7">
      <t>スウ</t>
    </rPh>
    <phoneticPr fontId="3"/>
  </si>
  <si>
    <t>観光入込客数</t>
    <rPh sb="0" eb="2">
      <t>カンコウ</t>
    </rPh>
    <rPh sb="2" eb="4">
      <t>イリコミ</t>
    </rPh>
    <rPh sb="4" eb="6">
      <t>キャクスウ</t>
    </rPh>
    <phoneticPr fontId="3"/>
  </si>
  <si>
    <t>資料：豊富町商工観光課調べ</t>
    <rPh sb="0" eb="2">
      <t>シリョウ</t>
    </rPh>
    <rPh sb="3" eb="6">
      <t>トヨトミチョウ</t>
    </rPh>
    <rPh sb="6" eb="8">
      <t>ショウコウ</t>
    </rPh>
    <rPh sb="8" eb="11">
      <t>カンコウカ</t>
    </rPh>
    <rPh sb="11" eb="12">
      <t>シラ</t>
    </rPh>
    <phoneticPr fontId="3"/>
  </si>
  <si>
    <t>斜里町</t>
    <rPh sb="0" eb="2">
      <t>シャリ</t>
    </rPh>
    <rPh sb="2" eb="3">
      <t>チョウ</t>
    </rPh>
    <phoneticPr fontId="3"/>
  </si>
  <si>
    <t>※羅臼町ホームページ</t>
    <rPh sb="1" eb="4">
      <t>ラウスチョウ</t>
    </rPh>
    <phoneticPr fontId="3"/>
  </si>
  <si>
    <t>令和2年度</t>
    <rPh sb="0" eb="1">
      <t>レイ</t>
    </rPh>
    <rPh sb="1" eb="2">
      <t>カズ</t>
    </rPh>
    <rPh sb="3" eb="5">
      <t>ネンド</t>
    </rPh>
    <phoneticPr fontId="4"/>
  </si>
  <si>
    <t>函館市</t>
    <rPh sb="0" eb="3">
      <t>ハコダテシ</t>
    </rPh>
    <phoneticPr fontId="3"/>
  </si>
  <si>
    <t>旧戸井町　道外</t>
    <rPh sb="0" eb="1">
      <t>キュウ</t>
    </rPh>
    <rPh sb="1" eb="4">
      <t>トイチョウ</t>
    </rPh>
    <rPh sb="5" eb="7">
      <t>ドウガイ</t>
    </rPh>
    <phoneticPr fontId="4"/>
  </si>
  <si>
    <t>旧戸井町　道内</t>
    <rPh sb="0" eb="1">
      <t>キュウ</t>
    </rPh>
    <rPh sb="1" eb="4">
      <t>トイチョウ</t>
    </rPh>
    <rPh sb="5" eb="7">
      <t>ドウナイ</t>
    </rPh>
    <phoneticPr fontId="4"/>
  </si>
  <si>
    <t>旧戸井町　宿泊客</t>
    <rPh sb="0" eb="1">
      <t>キュウ</t>
    </rPh>
    <rPh sb="1" eb="4">
      <t>トイチョウ</t>
    </rPh>
    <rPh sb="5" eb="8">
      <t>シュクハクキャク</t>
    </rPh>
    <phoneticPr fontId="4"/>
  </si>
  <si>
    <t>旧恵山町　道外</t>
    <rPh sb="0" eb="1">
      <t>キュウ</t>
    </rPh>
    <rPh sb="1" eb="3">
      <t>エサン</t>
    </rPh>
    <rPh sb="3" eb="4">
      <t>チョウ</t>
    </rPh>
    <rPh sb="5" eb="7">
      <t>ドウガイ</t>
    </rPh>
    <phoneticPr fontId="4"/>
  </si>
  <si>
    <t>旧恵山町　道内</t>
    <rPh sb="0" eb="1">
      <t>キュウ</t>
    </rPh>
    <rPh sb="1" eb="3">
      <t>エサン</t>
    </rPh>
    <rPh sb="3" eb="4">
      <t>チョウ</t>
    </rPh>
    <rPh sb="5" eb="7">
      <t>ドウナイ</t>
    </rPh>
    <phoneticPr fontId="4"/>
  </si>
  <si>
    <t>旧恵山町　宿泊客</t>
    <rPh sb="0" eb="1">
      <t>キュウ</t>
    </rPh>
    <rPh sb="1" eb="3">
      <t>エサン</t>
    </rPh>
    <rPh sb="3" eb="4">
      <t>チョウ</t>
    </rPh>
    <rPh sb="5" eb="8">
      <t>シュクハクキャク</t>
    </rPh>
    <phoneticPr fontId="4"/>
  </si>
  <si>
    <t>旧椴法華村　道外</t>
    <rPh sb="0" eb="1">
      <t>キュウ</t>
    </rPh>
    <rPh sb="1" eb="5">
      <t>トドホッケムラ</t>
    </rPh>
    <rPh sb="6" eb="8">
      <t>ドウガイ</t>
    </rPh>
    <phoneticPr fontId="4"/>
  </si>
  <si>
    <t>旧椴法華村　道内</t>
    <rPh sb="0" eb="1">
      <t>キュウ</t>
    </rPh>
    <rPh sb="1" eb="5">
      <t>トドホッケムラ</t>
    </rPh>
    <rPh sb="6" eb="8">
      <t>ドウナイ</t>
    </rPh>
    <phoneticPr fontId="4"/>
  </si>
  <si>
    <t>旧椴法華村　宿泊客</t>
    <rPh sb="0" eb="1">
      <t>キュウ</t>
    </rPh>
    <rPh sb="1" eb="5">
      <t>トドホッケムラ</t>
    </rPh>
    <rPh sb="6" eb="9">
      <t>シュクハクキャク</t>
    </rPh>
    <phoneticPr fontId="4"/>
  </si>
  <si>
    <t>旧南茅部町　道外</t>
    <rPh sb="0" eb="1">
      <t>キュウ</t>
    </rPh>
    <rPh sb="1" eb="5">
      <t>ミナミカヤベチョウ</t>
    </rPh>
    <rPh sb="6" eb="8">
      <t>ドウガイ</t>
    </rPh>
    <phoneticPr fontId="4"/>
  </si>
  <si>
    <t>旧南茅部町　道内</t>
    <rPh sb="0" eb="1">
      <t>キュウ</t>
    </rPh>
    <rPh sb="1" eb="5">
      <t>ミナミカヤベチョウ</t>
    </rPh>
    <rPh sb="6" eb="8">
      <t>ドウナイ</t>
    </rPh>
    <phoneticPr fontId="4"/>
  </si>
  <si>
    <t>旧南茅部町　宿泊客</t>
    <rPh sb="0" eb="1">
      <t>キュウ</t>
    </rPh>
    <rPh sb="1" eb="5">
      <t>ミナミカヤベチョウ</t>
    </rPh>
    <rPh sb="6" eb="9">
      <t>シュクハクキャク</t>
    </rPh>
    <phoneticPr fontId="4"/>
  </si>
  <si>
    <t>2019
R 1</t>
    <phoneticPr fontId="3"/>
  </si>
  <si>
    <t>松前町</t>
    <rPh sb="0" eb="3">
      <t>マツマエチョウ</t>
    </rPh>
    <phoneticPr fontId="3"/>
  </si>
  <si>
    <t>七飯町</t>
    <rPh sb="0" eb="2">
      <t>ナナエ</t>
    </rPh>
    <rPh sb="2" eb="3">
      <t>チョウ</t>
    </rPh>
    <phoneticPr fontId="3"/>
  </si>
  <si>
    <t>江差町</t>
    <rPh sb="0" eb="3">
      <t>エサシチョウ</t>
    </rPh>
    <phoneticPr fontId="3"/>
  </si>
  <si>
    <t>奥尻町</t>
    <rPh sb="0" eb="3">
      <t>オクシリチョウ</t>
    </rPh>
    <phoneticPr fontId="3"/>
  </si>
  <si>
    <t>札幌市</t>
    <rPh sb="0" eb="3">
      <t>サッポロシ</t>
    </rPh>
    <phoneticPr fontId="3"/>
  </si>
  <si>
    <t>定山渓</t>
    <rPh sb="0" eb="3">
      <t>ジョウザンケイ</t>
    </rPh>
    <phoneticPr fontId="3"/>
  </si>
  <si>
    <t>札幌市計</t>
    <rPh sb="0" eb="3">
      <t>サッポロシ</t>
    </rPh>
    <rPh sb="3" eb="4">
      <t>ケイ</t>
    </rPh>
    <phoneticPr fontId="3"/>
  </si>
  <si>
    <t>宿泊施設利用者数</t>
    <rPh sb="0" eb="2">
      <t>シュクハク</t>
    </rPh>
    <rPh sb="2" eb="4">
      <t>シセツ</t>
    </rPh>
    <rPh sb="4" eb="7">
      <t>リヨウシャ</t>
    </rPh>
    <rPh sb="7" eb="8">
      <t>スウ</t>
    </rPh>
    <phoneticPr fontId="3"/>
  </si>
  <si>
    <t>「宿泊施設利用者数」は、市内のホテル・旅館における一般観光客、外国人、修学旅行生、市民利用者等の宿泊者数を調査したものであり、「観光客入込数」とは一致しない。</t>
    <phoneticPr fontId="3"/>
  </si>
  <si>
    <t>また、すべての宿泊施設からは回答が得られないため、回答のあったおよそ６ 割の宿泊施設の宿泊施設利用者数を宿泊可能定員数で除して求めた定員利用率を、回答のなかった宿泊施設の定員数に乗じて回答のなかった宿泊施設の利用状況を推計し、それぞれを積み上げて算出している。</t>
  </si>
  <si>
    <t>昭和35年度</t>
    <rPh sb="0" eb="2">
      <t>ショウワ</t>
    </rPh>
    <rPh sb="4" eb="6">
      <t>ネンド</t>
    </rPh>
    <phoneticPr fontId="4"/>
  </si>
  <si>
    <t>宿泊延べ数</t>
    <rPh sb="0" eb="2">
      <t>シュクハク</t>
    </rPh>
    <rPh sb="2" eb="3">
      <t>ノ</t>
    </rPh>
    <rPh sb="4" eb="5">
      <t>スウ</t>
    </rPh>
    <phoneticPr fontId="3"/>
  </si>
  <si>
    <t>旭川市</t>
    <rPh sb="0" eb="3">
      <t>アサヒカワシ</t>
    </rPh>
    <phoneticPr fontId="3"/>
  </si>
  <si>
    <t>小樽市</t>
    <rPh sb="0" eb="3">
      <t>オタルシ</t>
    </rPh>
    <phoneticPr fontId="3"/>
  </si>
  <si>
    <t>室蘭市</t>
    <rPh sb="0" eb="3">
      <t>ムロランシ</t>
    </rPh>
    <phoneticPr fontId="3"/>
  </si>
  <si>
    <t>苫小牧市</t>
    <rPh sb="0" eb="4">
      <t>トマコマイシ</t>
    </rPh>
    <phoneticPr fontId="3"/>
  </si>
  <si>
    <t>登別市</t>
    <rPh sb="0" eb="3">
      <t>ノボリベツシ</t>
    </rPh>
    <phoneticPr fontId="3"/>
  </si>
  <si>
    <t>稚内市</t>
    <rPh sb="0" eb="3">
      <t>ワッカナイシ</t>
    </rPh>
    <phoneticPr fontId="3"/>
  </si>
  <si>
    <t>北見市</t>
    <rPh sb="0" eb="3">
      <t>キタミシ</t>
    </rPh>
    <phoneticPr fontId="3"/>
  </si>
  <si>
    <t>網走市</t>
    <rPh sb="0" eb="3">
      <t>アバシリシ</t>
    </rPh>
    <phoneticPr fontId="3"/>
  </si>
  <si>
    <t>帯広市</t>
    <rPh sb="0" eb="3">
      <t>オビヒロシ</t>
    </rPh>
    <phoneticPr fontId="3"/>
  </si>
  <si>
    <t>釧路市</t>
    <rPh sb="0" eb="3">
      <t>クシロシ</t>
    </rPh>
    <phoneticPr fontId="3"/>
  </si>
  <si>
    <t>根室市</t>
    <rPh sb="0" eb="3">
      <t>ネムロシ</t>
    </rPh>
    <phoneticPr fontId="3"/>
  </si>
  <si>
    <t>札幌市※</t>
    <rPh sb="0" eb="3">
      <t>サッポロシ</t>
    </rPh>
    <phoneticPr fontId="3"/>
  </si>
  <si>
    <t>千歳市</t>
    <rPh sb="0" eb="3">
      <t>チトセシ</t>
    </rPh>
    <phoneticPr fontId="3"/>
  </si>
  <si>
    <t>小樽市</t>
    <rPh sb="0" eb="2">
      <t>オタル</t>
    </rPh>
    <rPh sb="2" eb="3">
      <t>シ</t>
    </rPh>
    <phoneticPr fontId="3"/>
  </si>
  <si>
    <t>朝里川温泉</t>
    <rPh sb="0" eb="3">
      <t>アサリガワ</t>
    </rPh>
    <rPh sb="3" eb="5">
      <t>オンセン</t>
    </rPh>
    <phoneticPr fontId="3"/>
  </si>
  <si>
    <t>倶知安町</t>
    <rPh sb="0" eb="4">
      <t>クッチャンチョウ</t>
    </rPh>
    <phoneticPr fontId="3"/>
  </si>
  <si>
    <t>ニセコ町</t>
    <rPh sb="3" eb="4">
      <t>チョウ</t>
    </rPh>
    <phoneticPr fontId="3"/>
  </si>
  <si>
    <t>積丹町</t>
    <rPh sb="0" eb="3">
      <t>シャコタンチョウ</t>
    </rPh>
    <phoneticPr fontId="3"/>
  </si>
  <si>
    <t>古平町</t>
    <rPh sb="0" eb="2">
      <t>フルビラ</t>
    </rPh>
    <rPh sb="2" eb="3">
      <t>チョウ</t>
    </rPh>
    <phoneticPr fontId="3"/>
  </si>
  <si>
    <t>積丹・古平</t>
    <rPh sb="0" eb="2">
      <t>シャコタン</t>
    </rPh>
    <rPh sb="3" eb="5">
      <t>フルビラ</t>
    </rPh>
    <phoneticPr fontId="3"/>
  </si>
  <si>
    <t>赤井川村</t>
    <rPh sb="0" eb="4">
      <t>アカイガワムラ</t>
    </rPh>
    <phoneticPr fontId="3"/>
  </si>
  <si>
    <t>夕張市</t>
    <rPh sb="0" eb="3">
      <t>ユウバリシ</t>
    </rPh>
    <phoneticPr fontId="3"/>
  </si>
  <si>
    <t>岩見沢市</t>
    <rPh sb="0" eb="4">
      <t>イワミザワシ</t>
    </rPh>
    <phoneticPr fontId="3"/>
  </si>
  <si>
    <t>芦別市</t>
    <rPh sb="0" eb="3">
      <t>アシベツシ</t>
    </rPh>
    <phoneticPr fontId="3"/>
  </si>
  <si>
    <t>幌加内町</t>
    <rPh sb="0" eb="4">
      <t>ホロカナイチョウ</t>
    </rPh>
    <phoneticPr fontId="3"/>
  </si>
  <si>
    <t>伊達市</t>
    <rPh sb="0" eb="3">
      <t>ダテシ</t>
    </rPh>
    <phoneticPr fontId="3"/>
  </si>
  <si>
    <t>大滝村</t>
    <rPh sb="0" eb="3">
      <t>オオタキムラ</t>
    </rPh>
    <phoneticPr fontId="3"/>
  </si>
  <si>
    <t>洞爺湖町（虻田町）</t>
    <rPh sb="0" eb="4">
      <t>トウヤコチョウ</t>
    </rPh>
    <rPh sb="5" eb="8">
      <t>アブタチョウ</t>
    </rPh>
    <phoneticPr fontId="3"/>
  </si>
  <si>
    <t>洞爺村</t>
    <rPh sb="0" eb="3">
      <t>トウヤムラ</t>
    </rPh>
    <phoneticPr fontId="3"/>
  </si>
  <si>
    <t>壮瞥町</t>
    <rPh sb="0" eb="3">
      <t>ソウベツチョウ</t>
    </rPh>
    <phoneticPr fontId="3"/>
  </si>
  <si>
    <t>白老町</t>
    <rPh sb="0" eb="3">
      <t>シラオイチョウ</t>
    </rPh>
    <phoneticPr fontId="3"/>
  </si>
  <si>
    <t>静内町</t>
    <rPh sb="0" eb="3">
      <t>シズナイチョウ</t>
    </rPh>
    <phoneticPr fontId="3"/>
  </si>
  <si>
    <t>えりも町</t>
    <rPh sb="3" eb="4">
      <t>チョウ</t>
    </rPh>
    <phoneticPr fontId="3"/>
  </si>
  <si>
    <t>富良野市</t>
    <rPh sb="0" eb="4">
      <t>フラノシ</t>
    </rPh>
    <phoneticPr fontId="3"/>
  </si>
  <si>
    <t>道内</t>
    <rPh sb="0" eb="2">
      <t>ドウナイ</t>
    </rPh>
    <phoneticPr fontId="3"/>
  </si>
  <si>
    <t>道外</t>
    <rPh sb="0" eb="2">
      <t>ドウガイ</t>
    </rPh>
    <phoneticPr fontId="3"/>
  </si>
  <si>
    <t>宿泊客</t>
    <rPh sb="0" eb="3">
      <t>シュクハクキャク</t>
    </rPh>
    <phoneticPr fontId="3"/>
  </si>
  <si>
    <t>※富良野市資料</t>
    <rPh sb="1" eb="5">
      <t>フラノシ</t>
    </rPh>
    <rPh sb="5" eb="7">
      <t>シリョウ</t>
    </rPh>
    <phoneticPr fontId="3"/>
  </si>
  <si>
    <t>上川町</t>
    <rPh sb="0" eb="3">
      <t>カミカワチョウ</t>
    </rPh>
    <phoneticPr fontId="3"/>
  </si>
  <si>
    <t>東川町</t>
    <rPh sb="0" eb="3">
      <t>ヒガシカワチョウ</t>
    </rPh>
    <phoneticPr fontId="3"/>
  </si>
  <si>
    <t>美瑛町</t>
    <rPh sb="0" eb="3">
      <t>ビエイチョウ</t>
    </rPh>
    <phoneticPr fontId="3"/>
  </si>
  <si>
    <t>上富良野町</t>
    <rPh sb="0" eb="5">
      <t>カミフラノチョウ</t>
    </rPh>
    <phoneticPr fontId="3"/>
  </si>
  <si>
    <t>占冠村</t>
    <rPh sb="0" eb="3">
      <t>シムカップムラ</t>
    </rPh>
    <phoneticPr fontId="3"/>
  </si>
  <si>
    <t>増毛町</t>
    <rPh sb="0" eb="3">
      <t>マシケチョウ</t>
    </rPh>
    <phoneticPr fontId="3"/>
  </si>
  <si>
    <t>小平町</t>
    <rPh sb="0" eb="3">
      <t>オビラチョウ</t>
    </rPh>
    <phoneticPr fontId="3"/>
  </si>
  <si>
    <t>羽幌町</t>
    <rPh sb="0" eb="3">
      <t>ハボロチョウ</t>
    </rPh>
    <phoneticPr fontId="3"/>
  </si>
  <si>
    <t>礼文町</t>
    <rPh sb="0" eb="3">
      <t>レブンチョウ</t>
    </rPh>
    <phoneticPr fontId="3"/>
  </si>
  <si>
    <t>利尻町</t>
    <rPh sb="0" eb="3">
      <t>リシリチョウ</t>
    </rPh>
    <phoneticPr fontId="3"/>
  </si>
  <si>
    <t>利尻富士町</t>
    <rPh sb="0" eb="5">
      <t>リシリフジチョウ</t>
    </rPh>
    <phoneticPr fontId="3"/>
  </si>
  <si>
    <t>利尻・礼文</t>
    <rPh sb="0" eb="2">
      <t>リシリ</t>
    </rPh>
    <rPh sb="3" eb="5">
      <t>レブン</t>
    </rPh>
    <phoneticPr fontId="3"/>
  </si>
  <si>
    <t>温根湯・留辺蘂町</t>
    <rPh sb="0" eb="3">
      <t>オンネユ</t>
    </rPh>
    <rPh sb="4" eb="8">
      <t>ルベシベチョウ</t>
    </rPh>
    <phoneticPr fontId="3"/>
  </si>
  <si>
    <t>紋別市</t>
    <rPh sb="0" eb="3">
      <t>モンベツシ</t>
    </rPh>
    <phoneticPr fontId="3"/>
  </si>
  <si>
    <t>音更町</t>
    <rPh sb="0" eb="3">
      <t>オトフケチョウ</t>
    </rPh>
    <phoneticPr fontId="3"/>
  </si>
  <si>
    <t>上士幌町</t>
    <rPh sb="0" eb="4">
      <t>カミシホロチョウ</t>
    </rPh>
    <phoneticPr fontId="3"/>
  </si>
  <si>
    <t>鹿追町</t>
    <rPh sb="0" eb="3">
      <t>シカオイチョウ</t>
    </rPh>
    <phoneticPr fontId="3"/>
  </si>
  <si>
    <t>新得町</t>
    <rPh sb="0" eb="3">
      <t>シントクチョウ</t>
    </rPh>
    <phoneticPr fontId="3"/>
  </si>
  <si>
    <t>池田町</t>
    <rPh sb="0" eb="3">
      <t>イケダチョウ</t>
    </rPh>
    <phoneticPr fontId="3"/>
  </si>
  <si>
    <t>阿寒町</t>
    <rPh sb="0" eb="3">
      <t>アカンチョウ</t>
    </rPh>
    <phoneticPr fontId="3"/>
  </si>
  <si>
    <t>弟子屈町</t>
    <rPh sb="0" eb="4">
      <t>テシカガチョウ</t>
    </rPh>
    <phoneticPr fontId="3"/>
  </si>
  <si>
    <t>川湯＋屈斜路湖+摩周湖</t>
    <rPh sb="0" eb="2">
      <t>カワユ</t>
    </rPh>
    <rPh sb="3" eb="7">
      <t>クッシャロコ</t>
    </rPh>
    <rPh sb="8" eb="11">
      <t>マシュウコ</t>
    </rPh>
    <phoneticPr fontId="3"/>
  </si>
  <si>
    <t>弟子屈</t>
    <rPh sb="0" eb="3">
      <t>テシカガ</t>
    </rPh>
    <phoneticPr fontId="3"/>
  </si>
  <si>
    <t>摩周湖</t>
    <rPh sb="0" eb="3">
      <t>マシュウコ</t>
    </rPh>
    <phoneticPr fontId="3"/>
  </si>
  <si>
    <t>川湯</t>
    <rPh sb="0" eb="2">
      <t>カワユ</t>
    </rPh>
    <phoneticPr fontId="3"/>
  </si>
  <si>
    <t>屈斜路湖</t>
    <rPh sb="0" eb="4">
      <t>クッシャロコ</t>
    </rPh>
    <phoneticPr fontId="3"/>
  </si>
  <si>
    <t>＜道外客＞</t>
    <rPh sb="1" eb="2">
      <t>ドウ</t>
    </rPh>
    <rPh sb="2" eb="4">
      <t>ガイキャク</t>
    </rPh>
    <phoneticPr fontId="3"/>
  </si>
  <si>
    <t>摩周温泉</t>
    <rPh sb="0" eb="2">
      <t>マシュウ</t>
    </rPh>
    <rPh sb="2" eb="4">
      <t>オンセン</t>
    </rPh>
    <phoneticPr fontId="3"/>
  </si>
  <si>
    <t>川湯温泉</t>
    <rPh sb="0" eb="2">
      <t>カワユ</t>
    </rPh>
    <rPh sb="2" eb="4">
      <t>オンセン</t>
    </rPh>
    <phoneticPr fontId="3"/>
  </si>
  <si>
    <t>（年度）</t>
    <rPh sb="1" eb="3">
      <t>ネンド</t>
    </rPh>
    <phoneticPr fontId="3"/>
  </si>
  <si>
    <t>観光入込客数</t>
    <rPh sb="0" eb="6">
      <t>カンコウイリコミキャクスウ</t>
    </rPh>
    <phoneticPr fontId="3"/>
  </si>
  <si>
    <t>延べ人数計</t>
    <rPh sb="0" eb="1">
      <t>ノ</t>
    </rPh>
    <rPh sb="2" eb="4">
      <t>ニンズウ</t>
    </rPh>
    <rPh sb="4" eb="5">
      <t>ケイ</t>
    </rPh>
    <phoneticPr fontId="3"/>
  </si>
  <si>
    <t>実人数</t>
    <rPh sb="0" eb="1">
      <t>ジツ</t>
    </rPh>
    <rPh sb="1" eb="2">
      <t>ニン</t>
    </rPh>
    <rPh sb="2" eb="3">
      <t>スウ</t>
    </rPh>
    <phoneticPr fontId="3"/>
  </si>
  <si>
    <t>年度別宿泊者数</t>
    <rPh sb="0" eb="3">
      <t>ネンドベツ</t>
    </rPh>
    <rPh sb="3" eb="6">
      <t>シュクハクシャ</t>
    </rPh>
    <rPh sb="6" eb="7">
      <t>スウ</t>
    </rPh>
    <phoneticPr fontId="3"/>
  </si>
  <si>
    <t>合計</t>
    <rPh sb="0" eb="2">
      <t>ゴウケイ</t>
    </rPh>
    <phoneticPr fontId="3"/>
  </si>
  <si>
    <r>
      <t>年度別宿泊者数</t>
    </r>
    <r>
      <rPr>
        <b/>
        <sz val="11"/>
        <color theme="1"/>
        <rFont val="ＭＳ Ｐゴシック"/>
        <family val="3"/>
        <charset val="128"/>
      </rPr>
      <t>延べ数</t>
    </r>
    <r>
      <rPr>
        <sz val="11"/>
        <color theme="1"/>
        <rFont val="ＭＳ Ｐゴシック"/>
        <family val="2"/>
        <charset val="128"/>
      </rPr>
      <t xml:space="preserve"> </t>
    </r>
    <r>
      <rPr>
        <sz val="11"/>
        <color rgb="FFFF0000"/>
        <rFont val="ＭＳ Ｐゴシック"/>
        <family val="3"/>
        <charset val="128"/>
      </rPr>
      <t>★日本人のみ</t>
    </r>
    <rPh sb="0" eb="3">
      <t>ネンドベツ</t>
    </rPh>
    <rPh sb="3" eb="6">
      <t>シュクハクシャ</t>
    </rPh>
    <rPh sb="6" eb="7">
      <t>スウ</t>
    </rPh>
    <rPh sb="7" eb="8">
      <t>ノ</t>
    </rPh>
    <rPh sb="9" eb="10">
      <t>スウ</t>
    </rPh>
    <rPh sb="12" eb="15">
      <t>ニホンジン</t>
    </rPh>
    <phoneticPr fontId="3"/>
  </si>
  <si>
    <r>
      <t xml:space="preserve">年度別 </t>
    </r>
    <r>
      <rPr>
        <b/>
        <sz val="11"/>
        <color rgb="FFFF0000"/>
        <rFont val="ＭＳ Ｐゴシック"/>
        <family val="3"/>
        <charset val="128"/>
      </rPr>
      <t>外国人</t>
    </r>
    <r>
      <rPr>
        <sz val="11"/>
        <color theme="1"/>
        <rFont val="ＭＳ Ｐゴシック"/>
        <family val="2"/>
        <charset val="128"/>
      </rPr>
      <t>宿泊者</t>
    </r>
    <rPh sb="0" eb="3">
      <t>ネンドベツ</t>
    </rPh>
    <rPh sb="4" eb="7">
      <t>ガイコクジン</t>
    </rPh>
    <rPh sb="7" eb="10">
      <t>シュクハクシャ</t>
    </rPh>
    <phoneticPr fontId="3"/>
  </si>
  <si>
    <t>宿泊者数</t>
    <rPh sb="0" eb="3">
      <t>シュクハクシャ</t>
    </rPh>
    <rPh sb="3" eb="4">
      <t>スウ</t>
    </rPh>
    <phoneticPr fontId="3"/>
  </si>
  <si>
    <t>宿泊者延べ数</t>
    <rPh sb="0" eb="3">
      <t>シュクハクシャ</t>
    </rPh>
    <rPh sb="3" eb="4">
      <t>ノ</t>
    </rPh>
    <rPh sb="5" eb="6">
      <t>スウ</t>
    </rPh>
    <phoneticPr fontId="3"/>
  </si>
  <si>
    <r>
      <t>年度別宿泊者数</t>
    </r>
    <r>
      <rPr>
        <b/>
        <sz val="11"/>
        <color theme="1"/>
        <rFont val="ＭＳ Ｐゴシック"/>
        <family val="3"/>
        <charset val="128"/>
      </rPr>
      <t>延べ数</t>
    </r>
    <rPh sb="0" eb="3">
      <t>ネンドベツ</t>
    </rPh>
    <rPh sb="3" eb="6">
      <t>シュクハクシャ</t>
    </rPh>
    <rPh sb="6" eb="7">
      <t>スウ</t>
    </rPh>
    <rPh sb="7" eb="8">
      <t>ノ</t>
    </rPh>
    <rPh sb="9" eb="10">
      <t>スウ</t>
    </rPh>
    <phoneticPr fontId="3"/>
  </si>
  <si>
    <t>外国人</t>
    <rPh sb="0" eb="3">
      <t>ガイコクジン</t>
    </rPh>
    <phoneticPr fontId="3"/>
  </si>
  <si>
    <t>中標津町</t>
    <rPh sb="0" eb="4">
      <t>ナカシベツチョウ</t>
    </rPh>
    <phoneticPr fontId="3"/>
  </si>
  <si>
    <t>羅臼町</t>
    <rPh sb="0" eb="3">
      <t>ラウスチョウ</t>
    </rPh>
    <phoneticPr fontId="3"/>
  </si>
  <si>
    <t>蘭越町</t>
    <rPh sb="0" eb="3">
      <t>ランコシチョウ</t>
    </rPh>
    <phoneticPr fontId="3"/>
  </si>
  <si>
    <t>ニセコ地域</t>
    <rPh sb="3" eb="5">
      <t>チイキ</t>
    </rPh>
    <phoneticPr fontId="3"/>
  </si>
  <si>
    <t>★蘭越町＋ニセコ町＋倶知安町</t>
    <rPh sb="1" eb="4">
      <t>ランコシチョウ</t>
    </rPh>
    <rPh sb="8" eb="9">
      <t>チョウ</t>
    </rPh>
    <rPh sb="10" eb="14">
      <t>クッチャンチョウ</t>
    </rPh>
    <phoneticPr fontId="3"/>
  </si>
  <si>
    <t>※ 昭和44年までは、神恵内村と泊村を含む</t>
    <rPh sb="2" eb="4">
      <t>ショウワ</t>
    </rPh>
    <rPh sb="6" eb="7">
      <t>ネン</t>
    </rPh>
    <rPh sb="11" eb="15">
      <t>カモエナイムラ</t>
    </rPh>
    <rPh sb="16" eb="18">
      <t>トマリムラ</t>
    </rPh>
    <rPh sb="19" eb="20">
      <t>フク</t>
    </rPh>
    <phoneticPr fontId="3"/>
  </si>
  <si>
    <t>釧路市</t>
    <rPh sb="0" eb="3">
      <t>クシロシ</t>
    </rPh>
    <phoneticPr fontId="4"/>
  </si>
  <si>
    <t>旧釧路市</t>
    <rPh sb="0" eb="1">
      <t>キュウ</t>
    </rPh>
    <rPh sb="1" eb="4">
      <t>クシロシ</t>
    </rPh>
    <phoneticPr fontId="4"/>
  </si>
  <si>
    <t>旧阿寒町</t>
    <rPh sb="0" eb="1">
      <t>キュウ</t>
    </rPh>
    <phoneticPr fontId="4"/>
  </si>
  <si>
    <t>旧音別町</t>
    <rPh sb="0" eb="1">
      <t>キュウ</t>
    </rPh>
    <rPh sb="1" eb="4">
      <t>オンベツチョウ</t>
    </rPh>
    <phoneticPr fontId="4"/>
  </si>
  <si>
    <t>釧路市観光振興室・阿寒観光振興課・音別町行政センター地域振興課</t>
    <rPh sb="0" eb="3">
      <t>クシロシ</t>
    </rPh>
    <phoneticPr fontId="3"/>
  </si>
  <si>
    <t>宿泊延数</t>
    <rPh sb="0" eb="2">
      <t>シュクハク</t>
    </rPh>
    <rPh sb="2" eb="3">
      <t>ノ</t>
    </rPh>
    <rPh sb="3" eb="4">
      <t>スウ</t>
    </rPh>
    <phoneticPr fontId="4"/>
  </si>
  <si>
    <t>4～6月</t>
    <rPh sb="3" eb="4">
      <t>ガツ</t>
    </rPh>
    <phoneticPr fontId="4"/>
  </si>
  <si>
    <t>7～9月</t>
    <rPh sb="3" eb="4">
      <t>ガツ</t>
    </rPh>
    <phoneticPr fontId="4"/>
  </si>
  <si>
    <t>10～12月</t>
    <rPh sb="5" eb="6">
      <t>ガツ</t>
    </rPh>
    <phoneticPr fontId="4"/>
  </si>
  <si>
    <t>1～3月</t>
    <rPh sb="3" eb="4">
      <t>ガツ</t>
    </rPh>
    <phoneticPr fontId="4"/>
  </si>
  <si>
    <t>（単位：人泊）</t>
    <rPh sb="1" eb="3">
      <t>タンイ</t>
    </rPh>
    <rPh sb="4" eb="5">
      <t>ニン</t>
    </rPh>
    <rPh sb="5" eb="6">
      <t>ハク</t>
    </rPh>
    <phoneticPr fontId="22"/>
  </si>
  <si>
    <t>（単位：人）</t>
    <rPh sb="1" eb="3">
      <t>タンイ</t>
    </rPh>
    <rPh sb="4" eb="5">
      <t>ヒト</t>
    </rPh>
    <phoneticPr fontId="22"/>
  </si>
  <si>
    <t>外国人宿泊者数</t>
    <rPh sb="0" eb="7">
      <t>ガイコクジンシュクハクシャスウ</t>
    </rPh>
    <phoneticPr fontId="3"/>
  </si>
  <si>
    <t>（注）…2000(平成12)年度と2001(平成13)年度の音別地区は人単位不明。</t>
    <rPh sb="22" eb="24">
      <t>ヘイセイ</t>
    </rPh>
    <rPh sb="30" eb="32">
      <t>オンベツ</t>
    </rPh>
    <rPh sb="32" eb="34">
      <t>チク</t>
    </rPh>
    <rPh sb="35" eb="36">
      <t>ニン</t>
    </rPh>
    <rPh sb="36" eb="38">
      <t>タンイ</t>
    </rPh>
    <rPh sb="38" eb="40">
      <t>フメイ</t>
    </rPh>
    <phoneticPr fontId="21"/>
  </si>
  <si>
    <t>旧・釧路市</t>
    <rPh sb="0" eb="1">
      <t>キュウ</t>
    </rPh>
    <rPh sb="2" eb="5">
      <t>クシロシ</t>
    </rPh>
    <phoneticPr fontId="3"/>
  </si>
  <si>
    <t>(d08-001)主要市町村別観光入込客数・宿泊人員の推移</t>
    <rPh sb="9" eb="11">
      <t>シュヨウ</t>
    </rPh>
    <rPh sb="11" eb="15">
      <t>シチョウソンベツ</t>
    </rPh>
    <rPh sb="15" eb="18">
      <t>カンコウイ</t>
    </rPh>
    <rPh sb="18" eb="19">
      <t>コミ</t>
    </rPh>
    <rPh sb="19" eb="20">
      <t>キャク</t>
    </rPh>
    <rPh sb="20" eb="21">
      <t>スウ</t>
    </rPh>
    <rPh sb="22" eb="26">
      <t>シュクハクジンイン</t>
    </rPh>
    <rPh sb="27" eb="29">
      <t>スイイ</t>
    </rPh>
    <phoneticPr fontId="3"/>
  </si>
  <si>
    <t>ｄ08-001市町村別入込総数・宿泊客延数の推移</t>
    <rPh sb="7" eb="11">
      <t>シチョウソンベツ</t>
    </rPh>
    <rPh sb="11" eb="13">
      <t>イリコミ</t>
    </rPh>
    <rPh sb="13" eb="15">
      <t>ソウスウ</t>
    </rPh>
    <rPh sb="16" eb="19">
      <t>シュクハクキャク</t>
    </rPh>
    <rPh sb="19" eb="20">
      <t>ノ</t>
    </rPh>
    <rPh sb="20" eb="21">
      <t>スウ</t>
    </rPh>
    <rPh sb="22" eb="24">
      <t>スイイ</t>
    </rPh>
    <phoneticPr fontId="4"/>
  </si>
  <si>
    <t>出典：～北海道の観光統計、観光統計ポータルサイト～北海道経済部観光局</t>
    <rPh sb="0" eb="2">
      <t>シュッテン</t>
    </rPh>
    <rPh sb="25" eb="28">
      <t>ホッカイドウ</t>
    </rPh>
    <rPh sb="28" eb="30">
      <t>ケイザイ</t>
    </rPh>
    <rPh sb="30" eb="31">
      <t>ブ</t>
    </rPh>
    <rPh sb="31" eb="34">
      <t>カンコウキョク</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</si>
</sst>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6" formatCode="&quot;¥&quot;#,##0;[Red]&quot;¥&quot;\-#,##0"/>
    <numFmt numFmtId="176" formatCode="#,##0.0_);[Red]\(#,##0.0\)"/>
    <numFmt numFmtId="177" formatCode="#,##0.0;[Red]\-#,##0.0"/>
    <numFmt numFmtId="178" formatCode="#,##0.0_ "/>
    <numFmt numFmtId="179" formatCode="#,##0.0_ ;[Red]\-#,##0.0\ "/>
    <numFmt numFmtId="180" formatCode="[=0]&quot;-&quot;;#,##0"/>
  </numFmts>
  <fonts count="23" x14ac:knownFonts="1">
    <font>
      <sz val="11"/>
      <color theme="1"/>
      <name val="ＭＳ Ｐゴシック"/>
      <family val="2"/>
      <charset val="128"/>
    </font>
    <font>
      <sz val="11"/>
      <color theme="1"/>
      <name val="ＭＳ Ｐゴシック"/>
      <family val="2"/>
      <charset val="128"/>
    </font>
    <font>
      <sz val="11"/>
      <color rgb="FFFF0000"/>
      <name val="ＭＳ Ｐゴシック"/>
      <family val="2"/>
      <charset val="128"/>
    </font>
    <font>
      <sz val="6"/>
      <name val="ＭＳ Ｐゴシック"/>
      <family val="2"/>
      <charset val="128"/>
    </font>
    <font>
      <sz val="6"/>
      <name val="ＭＳ Ｐゴシック"/>
      <family val="3"/>
      <charset val="128"/>
    </font>
    <font>
      <sz val="10"/>
      <color theme="1"/>
      <name val="ＭＳ Ｐ明朝"/>
      <family val="1"/>
      <charset val="128"/>
    </font>
    <font>
      <sz val="10.5"/>
      <color theme="1"/>
      <name val="ＭＳ Ｐ明朝"/>
      <family val="1"/>
      <charset val="128"/>
    </font>
    <font>
      <sz val="11"/>
      <color rgb="FFFF0000"/>
      <name val="ＭＳ Ｐゴシック"/>
      <family val="3"/>
      <charset val="128"/>
    </font>
    <font>
      <sz val="9"/>
      <color rgb="FFFF0000"/>
      <name val="ＭＳ Ｐゴシック"/>
      <family val="3"/>
      <charset val="128"/>
    </font>
    <font>
      <b/>
      <sz val="16"/>
      <name val="ＭＳ Ｐゴシック"/>
      <family val="3"/>
      <charset val="128"/>
    </font>
    <font>
      <sz val="13"/>
      <color theme="1"/>
      <name val="ＭＳ Ｐゴシック"/>
      <family val="2"/>
      <charset val="128"/>
    </font>
    <font>
      <sz val="13"/>
      <color theme="1"/>
      <name val="ＭＳ Ｐゴシック"/>
      <family val="3"/>
      <charset val="128"/>
    </font>
    <font>
      <sz val="6"/>
      <color theme="1"/>
      <name val="ＭＳ Ｐゴシック"/>
      <family val="3"/>
      <charset val="128"/>
    </font>
    <font>
      <sz val="12"/>
      <color theme="1"/>
      <name val="ＭＳ Ｐゴシック"/>
      <family val="3"/>
      <charset val="128"/>
    </font>
    <font>
      <sz val="10.5"/>
      <color rgb="FFFF0000"/>
      <name val="ＭＳ Ｐゴシック"/>
      <family val="3"/>
      <charset val="128"/>
    </font>
    <font>
      <sz val="11"/>
      <color theme="1"/>
      <name val="ＭＳ Ｐゴシック"/>
      <family val="3"/>
      <charset val="128"/>
    </font>
    <font>
      <sz val="11"/>
      <color rgb="FFC00000"/>
      <name val="ＭＳ Ｐゴシック"/>
      <family val="2"/>
      <charset val="128"/>
    </font>
    <font>
      <sz val="10"/>
      <color theme="1"/>
      <name val="ＭＳ Ｐゴシック"/>
      <family val="2"/>
      <charset val="128"/>
    </font>
    <font>
      <b/>
      <sz val="11"/>
      <color rgb="FFFF0000"/>
      <name val="ＭＳ Ｐゴシック"/>
      <family val="3"/>
      <charset val="128"/>
    </font>
    <font>
      <b/>
      <sz val="11"/>
      <color theme="1"/>
      <name val="ＭＳ Ｐゴシック"/>
      <family val="3"/>
      <charset val="128"/>
    </font>
    <font>
      <sz val="11"/>
      <name val="ＭＳ Ｐゴシック"/>
      <family val="3"/>
      <charset val="128"/>
    </font>
    <font>
      <sz val="10"/>
      <name val="ＭＳ Ｐ明朝"/>
      <family val="1"/>
      <charset val="128"/>
    </font>
    <font>
      <sz val="6"/>
      <name val="ＭＳ Ｐ明朝"/>
      <family val="1"/>
      <charset val="128"/>
    </font>
  </fonts>
  <fills count="7">
    <fill>
      <patternFill patternType="none"/>
    </fill>
    <fill>
      <patternFill patternType="gray125"/>
    </fill>
    <fill>
      <patternFill patternType="solid">
        <fgColor rgb="FFFFFFCC"/>
        <bgColor indexed="64"/>
      </patternFill>
    </fill>
    <fill>
      <patternFill patternType="solid">
        <fgColor rgb="FFFFFF00"/>
        <bgColor indexed="64"/>
      </patternFill>
    </fill>
    <fill>
      <patternFill patternType="solid">
        <fgColor rgb="FFFFFFFB"/>
        <bgColor indexed="64"/>
      </patternFill>
    </fill>
    <fill>
      <patternFill patternType="solid">
        <fgColor rgb="FFFFFFE5"/>
        <bgColor indexed="64"/>
      </patternFill>
    </fill>
    <fill>
      <patternFill patternType="solid">
        <fgColor rgb="FFFFF7F7"/>
        <bgColor indexed="64"/>
      </patternFill>
    </fill>
  </fills>
  <borders count="31">
    <border>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style="thin">
        <color indexed="64"/>
      </right>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medium">
        <color indexed="64"/>
      </top>
      <bottom/>
      <diagonal/>
    </border>
    <border>
      <left style="medium">
        <color indexed="64"/>
      </left>
      <right style="medium">
        <color indexed="64"/>
      </right>
      <top/>
      <bottom style="thin">
        <color indexed="64"/>
      </bottom>
      <diagonal/>
    </border>
    <border>
      <left style="medium">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right style="thin">
        <color indexed="64"/>
      </right>
      <top style="thin">
        <color indexed="64"/>
      </top>
      <bottom/>
      <diagonal/>
    </border>
  </borders>
  <cellStyleXfs count="7">
    <xf numFmtId="0" fontId="0" fillId="0" borderId="0">
      <alignment vertical="center"/>
    </xf>
    <xf numFmtId="38" fontId="1" fillId="0" borderId="0" applyFont="0" applyFill="0" applyBorder="0" applyAlignment="0" applyProtection="0">
      <alignment vertical="center"/>
    </xf>
    <xf numFmtId="0" fontId="20" fillId="0" borderId="0"/>
    <xf numFmtId="38" fontId="20" fillId="0" borderId="0" applyFont="0" applyFill="0" applyBorder="0" applyAlignment="0" applyProtection="0"/>
    <xf numFmtId="38" fontId="20" fillId="0" borderId="0" applyFont="0" applyFill="0" applyBorder="0" applyAlignment="0" applyProtection="0"/>
    <xf numFmtId="6" fontId="20" fillId="0" borderId="0" applyFont="0" applyFill="0" applyBorder="0" applyAlignment="0" applyProtection="0"/>
    <xf numFmtId="0" fontId="20" fillId="0" borderId="0"/>
  </cellStyleXfs>
  <cellXfs count="160">
    <xf numFmtId="0" fontId="0" fillId="0" borderId="0" xfId="0">
      <alignment vertical="center"/>
    </xf>
    <xf numFmtId="0" fontId="0" fillId="0" borderId="0" xfId="0" applyFont="1">
      <alignment vertical="center"/>
    </xf>
    <xf numFmtId="176" fontId="0" fillId="0" borderId="6" xfId="0" applyNumberFormat="1" applyBorder="1" applyAlignment="1"/>
    <xf numFmtId="176" fontId="0" fillId="0" borderId="7" xfId="0" applyNumberFormat="1" applyBorder="1" applyAlignment="1"/>
    <xf numFmtId="176" fontId="0" fillId="0" borderId="10" xfId="0" applyNumberFormat="1" applyBorder="1" applyAlignment="1">
      <alignment horizontal="center"/>
    </xf>
    <xf numFmtId="176" fontId="0" fillId="0" borderId="11" xfId="0" applyNumberFormat="1" applyBorder="1" applyAlignment="1"/>
    <xf numFmtId="176" fontId="0" fillId="0" borderId="15" xfId="0" applyNumberFormat="1" applyBorder="1" applyAlignment="1"/>
    <xf numFmtId="176" fontId="0" fillId="0" borderId="16" xfId="0" applyNumberFormat="1" applyBorder="1" applyAlignment="1"/>
    <xf numFmtId="176" fontId="0" fillId="0" borderId="17" xfId="0" applyNumberFormat="1" applyBorder="1" applyAlignment="1"/>
    <xf numFmtId="176" fontId="0" fillId="0" borderId="18" xfId="0" applyNumberFormat="1" applyBorder="1" applyAlignment="1"/>
    <xf numFmtId="176" fontId="0" fillId="0" borderId="0" xfId="0" applyNumberFormat="1" applyAlignment="1"/>
    <xf numFmtId="176" fontId="0" fillId="0" borderId="9" xfId="0" applyNumberFormat="1" applyBorder="1" applyAlignment="1"/>
    <xf numFmtId="176" fontId="0" fillId="0" borderId="19" xfId="0" applyNumberFormat="1" applyBorder="1" applyAlignment="1"/>
    <xf numFmtId="176" fontId="0" fillId="0" borderId="14" xfId="0" applyNumberFormat="1" applyBorder="1" applyAlignment="1"/>
    <xf numFmtId="176" fontId="0" fillId="0" borderId="20" xfId="0" applyNumberFormat="1" applyBorder="1" applyAlignment="1"/>
    <xf numFmtId="176" fontId="0" fillId="0" borderId="3" xfId="0" applyNumberFormat="1" applyBorder="1" applyAlignment="1"/>
    <xf numFmtId="176" fontId="0" fillId="0" borderId="21" xfId="0" applyNumberFormat="1" applyBorder="1" applyAlignment="1"/>
    <xf numFmtId="176" fontId="0" fillId="0" borderId="22" xfId="0" applyNumberFormat="1" applyBorder="1" applyAlignment="1"/>
    <xf numFmtId="176" fontId="0" fillId="0" borderId="5" xfId="0" applyNumberFormat="1" applyBorder="1" applyAlignment="1"/>
    <xf numFmtId="176" fontId="0" fillId="0" borderId="23" xfId="0" applyNumberFormat="1" applyBorder="1" applyAlignment="1"/>
    <xf numFmtId="176" fontId="0" fillId="0" borderId="1" xfId="0" applyNumberFormat="1" applyBorder="1" applyAlignment="1">
      <alignment horizontal="center" vertical="center"/>
    </xf>
    <xf numFmtId="176" fontId="0" fillId="0" borderId="2" xfId="0" applyNumberFormat="1" applyBorder="1" applyAlignment="1">
      <alignment horizontal="center" vertical="center"/>
    </xf>
    <xf numFmtId="176" fontId="6" fillId="0" borderId="10" xfId="0" applyNumberFormat="1" applyFont="1" applyBorder="1" applyAlignment="1">
      <alignment horizontal="center"/>
    </xf>
    <xf numFmtId="176" fontId="6" fillId="0" borderId="6" xfId="0" applyNumberFormat="1" applyFont="1" applyBorder="1" applyAlignment="1">
      <alignment horizontal="center"/>
    </xf>
    <xf numFmtId="176" fontId="6" fillId="0" borderId="15" xfId="0" applyNumberFormat="1" applyFont="1" applyBorder="1" applyAlignment="1">
      <alignment horizontal="center"/>
    </xf>
    <xf numFmtId="176" fontId="6" fillId="0" borderId="21" xfId="0" applyNumberFormat="1" applyFont="1" applyBorder="1" applyAlignment="1">
      <alignment horizontal="center"/>
    </xf>
    <xf numFmtId="38" fontId="0" fillId="0" borderId="7" xfId="1" applyFont="1" applyBorder="1" applyAlignment="1"/>
    <xf numFmtId="177" fontId="0" fillId="0" borderId="7" xfId="1" applyNumberFormat="1" applyFont="1" applyBorder="1" applyAlignment="1"/>
    <xf numFmtId="38" fontId="0" fillId="0" borderId="11" xfId="1" applyFont="1" applyBorder="1" applyAlignment="1"/>
    <xf numFmtId="38" fontId="0" fillId="0" borderId="16" xfId="1" applyFont="1" applyBorder="1" applyAlignment="1"/>
    <xf numFmtId="177" fontId="0" fillId="0" borderId="11" xfId="1" applyNumberFormat="1" applyFont="1" applyBorder="1" applyAlignment="1"/>
    <xf numFmtId="177" fontId="0" fillId="0" borderId="16" xfId="1" applyNumberFormat="1" applyFont="1" applyBorder="1" applyAlignment="1"/>
    <xf numFmtId="177" fontId="2" fillId="0" borderId="11" xfId="1" applyNumberFormat="1" applyFont="1" applyBorder="1" applyAlignment="1"/>
    <xf numFmtId="176" fontId="0" fillId="0" borderId="0" xfId="0" applyNumberFormat="1" applyFont="1">
      <alignment vertical="center"/>
    </xf>
    <xf numFmtId="38" fontId="0" fillId="0" borderId="22" xfId="1" applyFont="1" applyBorder="1" applyAlignment="1"/>
    <xf numFmtId="38" fontId="0" fillId="0" borderId="0" xfId="1" applyFont="1" applyAlignment="1"/>
    <xf numFmtId="177" fontId="0" fillId="0" borderId="20" xfId="1" applyNumberFormat="1" applyFont="1" applyBorder="1" applyAlignment="1"/>
    <xf numFmtId="38" fontId="0" fillId="0" borderId="20" xfId="1" applyFont="1" applyBorder="1" applyAlignment="1"/>
    <xf numFmtId="176" fontId="0" fillId="0" borderId="0" xfId="0" applyNumberFormat="1" applyBorder="1" applyAlignment="1"/>
    <xf numFmtId="38" fontId="0" fillId="3" borderId="11" xfId="1" applyFont="1" applyFill="1" applyBorder="1" applyAlignment="1"/>
    <xf numFmtId="38" fontId="0" fillId="3" borderId="16" xfId="1" applyFont="1" applyFill="1" applyBorder="1" applyAlignment="1"/>
    <xf numFmtId="0" fontId="2" fillId="0" borderId="0" xfId="0" applyFont="1">
      <alignment vertical="center"/>
    </xf>
    <xf numFmtId="0" fontId="0" fillId="0" borderId="3" xfId="0" applyBorder="1">
      <alignment vertical="center"/>
    </xf>
    <xf numFmtId="0" fontId="0" fillId="0" borderId="4" xfId="0" applyBorder="1">
      <alignment vertical="center"/>
    </xf>
    <xf numFmtId="0" fontId="0" fillId="0" borderId="5" xfId="0" applyBorder="1">
      <alignment vertical="center"/>
    </xf>
    <xf numFmtId="0" fontId="0" fillId="0" borderId="8" xfId="0" applyBorder="1">
      <alignment vertical="center"/>
    </xf>
    <xf numFmtId="0" fontId="0" fillId="0" borderId="9" xfId="0" applyBorder="1">
      <alignment vertical="center"/>
    </xf>
    <xf numFmtId="0" fontId="0" fillId="0" borderId="12" xfId="0" applyBorder="1">
      <alignment vertical="center"/>
    </xf>
    <xf numFmtId="0" fontId="0" fillId="0" borderId="13" xfId="0" applyBorder="1">
      <alignment vertical="center"/>
    </xf>
    <xf numFmtId="0" fontId="0" fillId="0" borderId="14" xfId="0" applyBorder="1">
      <alignment vertical="center"/>
    </xf>
    <xf numFmtId="0" fontId="0" fillId="0" borderId="17" xfId="0" applyBorder="1" applyAlignment="1">
      <alignment horizontal="center"/>
    </xf>
    <xf numFmtId="0" fontId="0" fillId="0" borderId="18" xfId="0" applyBorder="1" applyAlignment="1">
      <alignment horizontal="center"/>
    </xf>
    <xf numFmtId="0" fontId="0" fillId="0" borderId="0" xfId="0" applyAlignment="1">
      <alignment horizontal="center"/>
    </xf>
    <xf numFmtId="0" fontId="0" fillId="0" borderId="17" xfId="0" applyBorder="1" applyAlignment="1">
      <alignment vertical="center" wrapText="1"/>
    </xf>
    <xf numFmtId="0" fontId="0" fillId="0" borderId="18" xfId="0" applyBorder="1" applyAlignment="1">
      <alignment vertical="center" wrapText="1"/>
    </xf>
    <xf numFmtId="0" fontId="0" fillId="0" borderId="19" xfId="0" applyBorder="1" applyAlignment="1">
      <alignment vertical="center" wrapText="1"/>
    </xf>
    <xf numFmtId="0" fontId="0" fillId="0" borderId="9" xfId="0" applyBorder="1" applyAlignment="1">
      <alignment horizontal="center"/>
    </xf>
    <xf numFmtId="0" fontId="0" fillId="0" borderId="19" xfId="0" applyBorder="1" applyAlignment="1">
      <alignment horizontal="center"/>
    </xf>
    <xf numFmtId="0" fontId="0" fillId="0" borderId="14" xfId="0" applyBorder="1" applyAlignment="1">
      <alignment horizontal="center"/>
    </xf>
    <xf numFmtId="177" fontId="0" fillId="0" borderId="0" xfId="0" applyNumberFormat="1" applyFont="1">
      <alignment vertical="center"/>
    </xf>
    <xf numFmtId="0" fontId="0" fillId="0" borderId="17" xfId="0" applyBorder="1" applyAlignment="1">
      <alignment vertical="center"/>
    </xf>
    <xf numFmtId="0" fontId="9" fillId="0" borderId="0" xfId="0" applyFont="1">
      <alignment vertical="center"/>
    </xf>
    <xf numFmtId="0" fontId="0" fillId="0" borderId="25" xfId="0" applyBorder="1" applyAlignment="1">
      <alignment horizontal="center"/>
    </xf>
    <xf numFmtId="0" fontId="0" fillId="0" borderId="26" xfId="0" applyBorder="1" applyAlignment="1">
      <alignment horizontal="center"/>
    </xf>
    <xf numFmtId="0" fontId="0" fillId="0" borderId="6" xfId="0" applyBorder="1" applyAlignment="1"/>
    <xf numFmtId="178" fontId="0" fillId="0" borderId="7" xfId="0" applyNumberFormat="1" applyBorder="1" applyAlignment="1"/>
    <xf numFmtId="0" fontId="0" fillId="0" borderId="10" xfId="0" applyBorder="1" applyAlignment="1">
      <alignment horizontal="center"/>
    </xf>
    <xf numFmtId="178" fontId="0" fillId="0" borderId="11" xfId="0" applyNumberFormat="1" applyBorder="1" applyAlignment="1"/>
    <xf numFmtId="0" fontId="0" fillId="0" borderId="15" xfId="0" applyBorder="1" applyAlignment="1"/>
    <xf numFmtId="178" fontId="0" fillId="0" borderId="16" xfId="0" applyNumberFormat="1" applyBorder="1" applyAlignment="1"/>
    <xf numFmtId="0" fontId="0" fillId="0" borderId="0" xfId="0" applyAlignment="1"/>
    <xf numFmtId="38" fontId="0" fillId="0" borderId="0" xfId="1" applyFont="1">
      <alignment vertical="center"/>
    </xf>
    <xf numFmtId="38" fontId="0" fillId="4" borderId="7" xfId="1" applyFont="1" applyFill="1" applyBorder="1" applyAlignment="1"/>
    <xf numFmtId="38" fontId="0" fillId="4" borderId="11" xfId="1" applyFont="1" applyFill="1" applyBorder="1" applyAlignment="1"/>
    <xf numFmtId="38" fontId="0" fillId="4" borderId="16" xfId="1" applyFont="1" applyFill="1" applyBorder="1" applyAlignment="1"/>
    <xf numFmtId="38" fontId="0" fillId="5" borderId="7" xfId="1" applyFont="1" applyFill="1" applyBorder="1" applyAlignment="1"/>
    <xf numFmtId="38" fontId="0" fillId="5" borderId="11" xfId="1" applyFont="1" applyFill="1" applyBorder="1" applyAlignment="1"/>
    <xf numFmtId="38" fontId="0" fillId="5" borderId="16" xfId="1" applyFont="1" applyFill="1" applyBorder="1" applyAlignment="1"/>
    <xf numFmtId="0" fontId="0" fillId="0" borderId="0" xfId="0" applyAlignment="1">
      <alignment horizontal="right" vertical="center"/>
    </xf>
    <xf numFmtId="176" fontId="0" fillId="6" borderId="2" xfId="0" applyNumberFormat="1" applyFill="1" applyBorder="1" applyAlignment="1">
      <alignment horizontal="center" vertical="center"/>
    </xf>
    <xf numFmtId="0" fontId="0" fillId="0" borderId="0" xfId="0" quotePrefix="1" applyAlignment="1">
      <alignment vertical="center"/>
    </xf>
    <xf numFmtId="0" fontId="0" fillId="0" borderId="0" xfId="0" applyAlignment="1">
      <alignment vertical="center"/>
    </xf>
    <xf numFmtId="38" fontId="0" fillId="0" borderId="0" xfId="0" applyNumberFormat="1">
      <alignment vertical="center"/>
    </xf>
    <xf numFmtId="38" fontId="0" fillId="3" borderId="0" xfId="1" applyFont="1" applyFill="1">
      <alignment vertical="center"/>
    </xf>
    <xf numFmtId="38" fontId="2" fillId="0" borderId="0" xfId="1" applyFont="1">
      <alignment vertical="center"/>
    </xf>
    <xf numFmtId="38" fontId="0" fillId="0" borderId="0" xfId="0" applyNumberFormat="1" applyFont="1">
      <alignment vertical="center"/>
    </xf>
    <xf numFmtId="38" fontId="16" fillId="0" borderId="11" xfId="1" applyFont="1" applyBorder="1" applyAlignment="1"/>
    <xf numFmtId="38" fontId="16" fillId="0" borderId="16" xfId="1" applyFont="1" applyBorder="1" applyAlignment="1"/>
    <xf numFmtId="177" fontId="0" fillId="0" borderId="0" xfId="1" applyNumberFormat="1" applyFont="1">
      <alignment vertical="center"/>
    </xf>
    <xf numFmtId="0" fontId="0" fillId="0" borderId="27" xfId="0" applyBorder="1" applyAlignment="1"/>
    <xf numFmtId="0" fontId="0" fillId="0" borderId="28" xfId="0" applyBorder="1" applyAlignment="1">
      <alignment horizontal="center"/>
    </xf>
    <xf numFmtId="0" fontId="0" fillId="0" borderId="29" xfId="0" applyBorder="1" applyAlignment="1"/>
    <xf numFmtId="0" fontId="0" fillId="0" borderId="30" xfId="0" applyBorder="1" applyAlignment="1"/>
    <xf numFmtId="176" fontId="0" fillId="0" borderId="2" xfId="0" applyNumberFormat="1" applyBorder="1" applyAlignment="1">
      <alignment horizontal="left" vertical="center"/>
    </xf>
    <xf numFmtId="38" fontId="17" fillId="0" borderId="7" xfId="1" applyFont="1" applyBorder="1" applyAlignment="1"/>
    <xf numFmtId="38" fontId="1" fillId="0" borderId="7" xfId="1" applyFont="1" applyBorder="1" applyAlignment="1"/>
    <xf numFmtId="0" fontId="0" fillId="0" borderId="0" xfId="0" applyAlignment="1">
      <alignment horizontal="center" vertical="center"/>
    </xf>
    <xf numFmtId="0" fontId="18" fillId="0" borderId="0" xfId="0" applyFont="1">
      <alignment vertical="center"/>
    </xf>
    <xf numFmtId="177" fontId="2" fillId="0" borderId="0" xfId="1" applyNumberFormat="1" applyFont="1">
      <alignment vertical="center"/>
    </xf>
    <xf numFmtId="179" fontId="0" fillId="0" borderId="0" xfId="0" applyNumberFormat="1">
      <alignment vertical="center"/>
    </xf>
    <xf numFmtId="38" fontId="2" fillId="0" borderId="0" xfId="0" applyNumberFormat="1" applyFont="1">
      <alignment vertical="center"/>
    </xf>
    <xf numFmtId="177" fontId="0" fillId="3" borderId="0" xfId="1" applyNumberFormat="1" applyFont="1" applyFill="1">
      <alignment vertical="center"/>
    </xf>
    <xf numFmtId="38" fontId="2" fillId="0" borderId="20" xfId="1" applyFont="1" applyBorder="1" applyAlignment="1"/>
    <xf numFmtId="0" fontId="0" fillId="0" borderId="6" xfId="0" applyFill="1" applyBorder="1" applyAlignment="1"/>
    <xf numFmtId="38" fontId="0" fillId="0" borderId="7" xfId="1" applyFont="1" applyFill="1" applyBorder="1" applyAlignment="1"/>
    <xf numFmtId="0" fontId="0" fillId="0" borderId="10" xfId="0" applyFill="1" applyBorder="1" applyAlignment="1">
      <alignment horizontal="center"/>
    </xf>
    <xf numFmtId="38" fontId="0" fillId="0" borderId="11" xfId="1" applyFont="1" applyFill="1" applyBorder="1" applyAlignment="1"/>
    <xf numFmtId="0" fontId="0" fillId="0" borderId="15" xfId="0" applyFill="1" applyBorder="1" applyAlignment="1"/>
    <xf numFmtId="38" fontId="0" fillId="0" borderId="16" xfId="1" applyFont="1" applyFill="1" applyBorder="1" applyAlignment="1"/>
    <xf numFmtId="0" fontId="2" fillId="0" borderId="15" xfId="0" applyFont="1" applyFill="1" applyBorder="1" applyAlignment="1">
      <alignment horizontal="left"/>
    </xf>
    <xf numFmtId="38" fontId="7" fillId="0" borderId="16" xfId="1" applyFont="1" applyFill="1" applyBorder="1" applyAlignment="1"/>
    <xf numFmtId="180" fontId="21" fillId="0" borderId="0" xfId="6" applyNumberFormat="1" applyFont="1" applyFill="1" applyBorder="1" applyAlignment="1">
      <alignment vertical="center"/>
    </xf>
    <xf numFmtId="180" fontId="21" fillId="0" borderId="0" xfId="6" applyNumberFormat="1" applyFont="1" applyFill="1" applyBorder="1" applyAlignment="1">
      <alignment horizontal="right" vertical="center"/>
    </xf>
    <xf numFmtId="180" fontId="21" fillId="0" borderId="0" xfId="6" applyNumberFormat="1" applyFont="1" applyFill="1" applyBorder="1" applyAlignment="1">
      <alignment vertical="center"/>
    </xf>
    <xf numFmtId="180" fontId="21" fillId="0" borderId="0" xfId="6" applyNumberFormat="1" applyFont="1" applyFill="1" applyAlignment="1">
      <alignment vertical="center"/>
    </xf>
    <xf numFmtId="0" fontId="0" fillId="0" borderId="17" xfId="0" applyBorder="1" applyAlignment="1">
      <alignment horizontal="left" vertical="center" wrapText="1"/>
    </xf>
    <xf numFmtId="0" fontId="0" fillId="0" borderId="18" xfId="0" applyBorder="1" applyAlignment="1">
      <alignment horizontal="left" vertical="center" wrapText="1"/>
    </xf>
    <xf numFmtId="0" fontId="0" fillId="0" borderId="19" xfId="0" applyBorder="1" applyAlignment="1">
      <alignment horizontal="left" vertical="center" wrapText="1"/>
    </xf>
    <xf numFmtId="0" fontId="10" fillId="0" borderId="17" xfId="0" applyFont="1" applyBorder="1" applyAlignment="1">
      <alignment horizontal="center" vertical="center" wrapText="1"/>
    </xf>
    <xf numFmtId="0" fontId="11" fillId="0" borderId="18" xfId="0" applyFont="1" applyBorder="1" applyAlignment="1">
      <alignment horizontal="center" vertical="center" wrapText="1"/>
    </xf>
    <xf numFmtId="0" fontId="11" fillId="0" borderId="19" xfId="0" applyFont="1" applyBorder="1" applyAlignment="1">
      <alignment horizontal="center" vertical="center" wrapText="1"/>
    </xf>
    <xf numFmtId="0" fontId="0" fillId="2" borderId="17" xfId="0" applyFill="1" applyBorder="1" applyAlignment="1">
      <alignment horizontal="left" vertical="center" wrapText="1"/>
    </xf>
    <xf numFmtId="0" fontId="0" fillId="2" borderId="18" xfId="0" applyFill="1" applyBorder="1" applyAlignment="1">
      <alignment horizontal="left" vertical="center" wrapText="1"/>
    </xf>
    <xf numFmtId="0" fontId="0" fillId="2" borderId="19" xfId="0" applyFill="1" applyBorder="1" applyAlignment="1">
      <alignment horizontal="left" vertical="center" wrapText="1"/>
    </xf>
    <xf numFmtId="0" fontId="0" fillId="0" borderId="17" xfId="0" applyBorder="1" applyAlignment="1">
      <alignment horizontal="center" vertical="center" wrapText="1"/>
    </xf>
    <xf numFmtId="0" fontId="0" fillId="0" borderId="18" xfId="0" applyBorder="1" applyAlignment="1">
      <alignment horizontal="center" vertical="center" wrapText="1"/>
    </xf>
    <xf numFmtId="0" fontId="0" fillId="0" borderId="19" xfId="0" applyBorder="1" applyAlignment="1">
      <alignment horizontal="center" vertical="center" wrapText="1"/>
    </xf>
    <xf numFmtId="0" fontId="15" fillId="0" borderId="17" xfId="0" applyFont="1" applyBorder="1" applyAlignment="1">
      <alignment horizontal="left" vertical="center" wrapText="1"/>
    </xf>
    <xf numFmtId="0" fontId="15" fillId="0" borderId="18" xfId="0" applyFont="1" applyBorder="1" applyAlignment="1">
      <alignment horizontal="left" vertical="center" wrapText="1"/>
    </xf>
    <xf numFmtId="0" fontId="15" fillId="0" borderId="19" xfId="0" applyFont="1" applyBorder="1" applyAlignment="1">
      <alignment horizontal="left" vertical="center" wrapText="1"/>
    </xf>
    <xf numFmtId="0" fontId="0" fillId="0" borderId="17" xfId="0" applyFill="1" applyBorder="1" applyAlignment="1">
      <alignment horizontal="left" vertical="center" wrapText="1"/>
    </xf>
    <xf numFmtId="0" fontId="0" fillId="0" borderId="18" xfId="0" applyFill="1" applyBorder="1" applyAlignment="1">
      <alignment horizontal="left" vertical="center" wrapText="1"/>
    </xf>
    <xf numFmtId="0" fontId="0" fillId="0" borderId="19" xfId="0" applyFill="1" applyBorder="1" applyAlignment="1">
      <alignment horizontal="left" vertical="center" wrapText="1"/>
    </xf>
    <xf numFmtId="176" fontId="0" fillId="2" borderId="17" xfId="0" applyNumberFormat="1" applyFill="1" applyBorder="1" applyAlignment="1">
      <alignment horizontal="left" vertical="center" wrapText="1"/>
    </xf>
    <xf numFmtId="176" fontId="0" fillId="2" borderId="18" xfId="0" applyNumberFormat="1" applyFill="1" applyBorder="1" applyAlignment="1">
      <alignment horizontal="left" vertical="center" wrapText="1"/>
    </xf>
    <xf numFmtId="176" fontId="0" fillId="2" borderId="19" xfId="0" applyNumberFormat="1" applyFill="1" applyBorder="1" applyAlignment="1">
      <alignment horizontal="left" vertical="center" wrapText="1"/>
    </xf>
    <xf numFmtId="176" fontId="0" fillId="0" borderId="17" xfId="0" applyNumberFormat="1" applyBorder="1" applyAlignment="1">
      <alignment horizontal="left" vertical="center" wrapText="1"/>
    </xf>
    <xf numFmtId="176" fontId="0" fillId="0" borderId="18" xfId="0" applyNumberFormat="1" applyBorder="1" applyAlignment="1">
      <alignment horizontal="left" vertical="center" wrapText="1"/>
    </xf>
    <xf numFmtId="176" fontId="0" fillId="0" borderId="19" xfId="0" applyNumberFormat="1" applyBorder="1" applyAlignment="1">
      <alignment horizontal="left" vertical="center" wrapText="1"/>
    </xf>
    <xf numFmtId="176" fontId="0" fillId="0" borderId="3" xfId="0" applyNumberFormat="1" applyBorder="1" applyAlignment="1">
      <alignment horizontal="left" vertical="center"/>
    </xf>
    <xf numFmtId="176" fontId="0" fillId="0" borderId="5" xfId="0" applyNumberFormat="1" applyBorder="1" applyAlignment="1">
      <alignment horizontal="left" vertical="center"/>
    </xf>
    <xf numFmtId="176" fontId="0" fillId="0" borderId="8" xfId="0" applyNumberFormat="1" applyBorder="1" applyAlignment="1">
      <alignment horizontal="left" vertical="center"/>
    </xf>
    <xf numFmtId="176" fontId="0" fillId="0" borderId="9" xfId="0" applyNumberFormat="1" applyBorder="1" applyAlignment="1">
      <alignment horizontal="left" vertical="center"/>
    </xf>
    <xf numFmtId="176" fontId="0" fillId="0" borderId="12" xfId="0" applyNumberFormat="1" applyBorder="1" applyAlignment="1">
      <alignment horizontal="left" vertical="center"/>
    </xf>
    <xf numFmtId="176" fontId="0" fillId="0" borderId="14" xfId="0" applyNumberFormat="1" applyBorder="1" applyAlignment="1">
      <alignment horizontal="left" vertical="center"/>
    </xf>
    <xf numFmtId="176" fontId="0" fillId="0" borderId="17" xfId="0" applyNumberFormat="1" applyFill="1" applyBorder="1" applyAlignment="1">
      <alignment horizontal="left" vertical="center" wrapText="1"/>
    </xf>
    <xf numFmtId="176" fontId="0" fillId="0" borderId="18" xfId="0" applyNumberFormat="1" applyFill="1" applyBorder="1" applyAlignment="1">
      <alignment horizontal="left" vertical="center" wrapText="1"/>
    </xf>
    <xf numFmtId="176" fontId="0" fillId="0" borderId="19" xfId="0" applyNumberFormat="1" applyFill="1" applyBorder="1" applyAlignment="1">
      <alignment horizontal="left" vertical="center" wrapText="1"/>
    </xf>
    <xf numFmtId="176" fontId="0" fillId="0" borderId="3" xfId="0" applyNumberFormat="1" applyBorder="1">
      <alignment vertical="center"/>
    </xf>
    <xf numFmtId="176" fontId="0" fillId="0" borderId="4" xfId="0" applyNumberFormat="1" applyBorder="1">
      <alignment vertical="center"/>
    </xf>
    <xf numFmtId="176" fontId="0" fillId="0" borderId="5" xfId="0" applyNumberFormat="1" applyBorder="1">
      <alignment vertical="center"/>
    </xf>
    <xf numFmtId="176" fontId="0" fillId="0" borderId="8" xfId="0" applyNumberFormat="1" applyBorder="1">
      <alignment vertical="center"/>
    </xf>
    <xf numFmtId="176" fontId="0" fillId="0" borderId="0" xfId="0" applyNumberFormat="1">
      <alignment vertical="center"/>
    </xf>
    <xf numFmtId="176" fontId="0" fillId="0" borderId="9" xfId="0" applyNumberFormat="1" applyBorder="1">
      <alignment vertical="center"/>
    </xf>
    <xf numFmtId="176" fontId="0" fillId="0" borderId="12" xfId="0" applyNumberFormat="1" applyBorder="1">
      <alignment vertical="center"/>
    </xf>
    <xf numFmtId="176" fontId="0" fillId="0" borderId="13" xfId="0" applyNumberFormat="1" applyBorder="1">
      <alignment vertical="center"/>
    </xf>
    <xf numFmtId="176" fontId="0" fillId="0" borderId="14" xfId="0" applyNumberFormat="1" applyBorder="1">
      <alignment vertical="center"/>
    </xf>
    <xf numFmtId="176" fontId="0" fillId="0" borderId="24" xfId="0" applyNumberFormat="1" applyFill="1" applyBorder="1" applyAlignment="1">
      <alignment horizontal="left" vertical="center" wrapText="1"/>
    </xf>
    <xf numFmtId="0" fontId="0" fillId="0" borderId="0" xfId="0" applyAlignment="1">
      <alignment horizontal="center" vertical="center"/>
    </xf>
    <xf numFmtId="0" fontId="0" fillId="0" borderId="0" xfId="0" applyFont="1" applyAlignment="1">
      <alignment horizontal="center" vertical="center"/>
    </xf>
  </cellXfs>
  <cellStyles count="7">
    <cellStyle name="桁区切り" xfId="1" builtinId="6"/>
    <cellStyle name="桁区切り 2" xfId="4" xr:uid="{BC8E474D-F709-4921-8757-D7F04B2D3895}"/>
    <cellStyle name="桁区切り 3" xfId="3" xr:uid="{6F85AB3D-1592-4518-AE8B-E0425A30D86E}"/>
    <cellStyle name="通貨 2" xfId="5" xr:uid="{27D6A1E6-915D-4A74-B377-7257C7B50A3D}"/>
    <cellStyle name="標準" xfId="0" builtinId="0"/>
    <cellStyle name="標準 2" xfId="6" xr:uid="{E176328C-E25B-4075-9F70-97417B6E8305}"/>
    <cellStyle name="標準 3" xfId="2" xr:uid="{A519A8A0-7611-418A-BBD3-E9F16730EBD4}"/>
  </cellStyles>
  <dxfs count="0"/>
  <tableStyles count="0" defaultTableStyle="TableStyleMedium2" defaultPivotStyle="PivotStyleLight16"/>
  <colors>
    <mruColors>
      <color rgb="FFFFF7F7"/>
      <color rgb="FFFFFFE5"/>
      <color rgb="FFFFFFFB"/>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3" Type="http://schemas.openxmlformats.org/officeDocument/2006/relationships/chartUserShapes" Target="../drawings/drawing11.xml"/><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3" Type="http://schemas.openxmlformats.org/officeDocument/2006/relationships/chartUserShapes" Target="../drawings/drawing12.xml"/><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3" Type="http://schemas.openxmlformats.org/officeDocument/2006/relationships/chartUserShapes" Target="../drawings/drawing13.xml"/><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3" Type="http://schemas.openxmlformats.org/officeDocument/2006/relationships/chartUserShapes" Target="../drawings/drawing14.xml"/><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3" Type="http://schemas.openxmlformats.org/officeDocument/2006/relationships/chartUserShapes" Target="../drawings/drawing17.xml"/><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3" Type="http://schemas.openxmlformats.org/officeDocument/2006/relationships/chartUserShapes" Target="../drawings/drawing18.xml"/><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3" Type="http://schemas.openxmlformats.org/officeDocument/2006/relationships/chartUserShapes" Target="../drawings/drawing19.xml"/><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3" Type="http://schemas.openxmlformats.org/officeDocument/2006/relationships/chartUserShapes" Target="../drawings/drawing21.xml"/><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3" Type="http://schemas.openxmlformats.org/officeDocument/2006/relationships/chartUserShapes" Target="../drawings/drawing22.xml"/><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3" Type="http://schemas.openxmlformats.org/officeDocument/2006/relationships/chartUserShapes" Target="../drawings/drawing23.xml"/><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3" Type="http://schemas.openxmlformats.org/officeDocument/2006/relationships/chartUserShapes" Target="../drawings/drawing24.xml"/><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3" Type="http://schemas.openxmlformats.org/officeDocument/2006/relationships/chartUserShapes" Target="../drawings/drawing27.xml"/><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3" Type="http://schemas.openxmlformats.org/officeDocument/2006/relationships/chartUserShapes" Target="../drawings/drawing28.xml"/><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3" Type="http://schemas.openxmlformats.org/officeDocument/2006/relationships/chartUserShapes" Target="../drawings/drawing29.xml"/><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3" Type="http://schemas.openxmlformats.org/officeDocument/2006/relationships/chartUserShapes" Target="../drawings/drawing30.xml"/><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3" Type="http://schemas.openxmlformats.org/officeDocument/2006/relationships/chartUserShapes" Target="../drawings/drawing31.xml"/><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32.xml"/><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33.xml"/><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3" Type="http://schemas.openxmlformats.org/officeDocument/2006/relationships/chartUserShapes" Target="../drawings/drawing34.xml"/><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3" Type="http://schemas.openxmlformats.org/officeDocument/2006/relationships/chartUserShapes" Target="../drawings/drawing35.xml"/><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3" Type="http://schemas.openxmlformats.org/officeDocument/2006/relationships/chartUserShapes" Target="../drawings/drawing36.xml"/><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3" Type="http://schemas.openxmlformats.org/officeDocument/2006/relationships/chartUserShapes" Target="../drawings/drawing37.xml"/><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3" Type="http://schemas.openxmlformats.org/officeDocument/2006/relationships/chartUserShapes" Target="../drawings/drawing38.xml"/><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3" Type="http://schemas.openxmlformats.org/officeDocument/2006/relationships/chartUserShapes" Target="../drawings/drawing39.xml"/><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40.xml"/><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3" Type="http://schemas.openxmlformats.org/officeDocument/2006/relationships/chartUserShapes" Target="../drawings/drawing41.xml"/><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3" Type="http://schemas.openxmlformats.org/officeDocument/2006/relationships/chartUserShapes" Target="../drawings/drawing42.xml"/><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3" Type="http://schemas.openxmlformats.org/officeDocument/2006/relationships/chartUserShapes" Target="../drawings/drawing43.xml"/><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3" Type="http://schemas.openxmlformats.org/officeDocument/2006/relationships/chartUserShapes" Target="../drawings/drawing44.xml"/><Relationship Id="rId2" Type="http://schemas.microsoft.com/office/2011/relationships/chartColorStyle" Target="colors43.xml"/><Relationship Id="rId1" Type="http://schemas.microsoft.com/office/2011/relationships/chartStyle" Target="style43.xml"/></Relationships>
</file>

<file path=xl/charts/_rels/chart44.xml.rels><?xml version="1.0" encoding="UTF-8" standalone="yes"?>
<Relationships xmlns="http://schemas.openxmlformats.org/package/2006/relationships"><Relationship Id="rId3" Type="http://schemas.openxmlformats.org/officeDocument/2006/relationships/chartUserShapes" Target="../drawings/drawing45.xml"/><Relationship Id="rId2" Type="http://schemas.microsoft.com/office/2011/relationships/chartColorStyle" Target="colors44.xml"/><Relationship Id="rId1" Type="http://schemas.microsoft.com/office/2011/relationships/chartStyle" Target="style44.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46.xml"/><Relationship Id="rId2" Type="http://schemas.microsoft.com/office/2011/relationships/chartColorStyle" Target="colors45.xml"/><Relationship Id="rId1" Type="http://schemas.microsoft.com/office/2011/relationships/chartStyle" Target="style45.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47.xml"/><Relationship Id="rId2" Type="http://schemas.microsoft.com/office/2011/relationships/chartColorStyle" Target="colors46.xml"/><Relationship Id="rId1" Type="http://schemas.microsoft.com/office/2011/relationships/chartStyle" Target="style46.xml"/></Relationships>
</file>

<file path=xl/charts/_rels/chart47.xml.rels><?xml version="1.0" encoding="UTF-8" standalone="yes"?>
<Relationships xmlns="http://schemas.openxmlformats.org/package/2006/relationships"><Relationship Id="rId3" Type="http://schemas.openxmlformats.org/officeDocument/2006/relationships/chartUserShapes" Target="../drawings/drawing48.xml"/><Relationship Id="rId2" Type="http://schemas.microsoft.com/office/2011/relationships/chartColorStyle" Target="colors47.xml"/><Relationship Id="rId1" Type="http://schemas.microsoft.com/office/2011/relationships/chartStyle" Target="style47.xml"/></Relationships>
</file>

<file path=xl/charts/_rels/chart48.xml.rels><?xml version="1.0" encoding="UTF-8" standalone="yes"?>
<Relationships xmlns="http://schemas.openxmlformats.org/package/2006/relationships"><Relationship Id="rId3" Type="http://schemas.openxmlformats.org/officeDocument/2006/relationships/chartUserShapes" Target="../drawings/drawing49.xml"/><Relationship Id="rId2" Type="http://schemas.microsoft.com/office/2011/relationships/chartColorStyle" Target="colors48.xml"/><Relationship Id="rId1" Type="http://schemas.microsoft.com/office/2011/relationships/chartStyle" Target="style48.xml"/></Relationships>
</file>

<file path=xl/charts/_rels/chart49.xml.rels><?xml version="1.0" encoding="UTF-8" standalone="yes"?>
<Relationships xmlns="http://schemas.openxmlformats.org/package/2006/relationships"><Relationship Id="rId3" Type="http://schemas.openxmlformats.org/officeDocument/2006/relationships/chartUserShapes" Target="../drawings/drawing50.xml"/><Relationship Id="rId2" Type="http://schemas.microsoft.com/office/2011/relationships/chartColorStyle" Target="colors49.xml"/><Relationship Id="rId1" Type="http://schemas.microsoft.com/office/2011/relationships/chartStyle" Target="style49.xml"/></Relationships>
</file>

<file path=xl/charts/_rels/chart5.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3" Type="http://schemas.openxmlformats.org/officeDocument/2006/relationships/chartUserShapes" Target="../drawings/drawing51.xml"/><Relationship Id="rId2" Type="http://schemas.microsoft.com/office/2011/relationships/chartColorStyle" Target="colors50.xml"/><Relationship Id="rId1" Type="http://schemas.microsoft.com/office/2011/relationships/chartStyle" Target="style50.xml"/></Relationships>
</file>

<file path=xl/charts/_rels/chart51.xml.rels><?xml version="1.0" encoding="UTF-8" standalone="yes"?>
<Relationships xmlns="http://schemas.openxmlformats.org/package/2006/relationships"><Relationship Id="rId3" Type="http://schemas.openxmlformats.org/officeDocument/2006/relationships/chartUserShapes" Target="../drawings/drawing52.xml"/><Relationship Id="rId2" Type="http://schemas.microsoft.com/office/2011/relationships/chartColorStyle" Target="colors51.xml"/><Relationship Id="rId1" Type="http://schemas.microsoft.com/office/2011/relationships/chartStyle" Target="style51.xml"/></Relationships>
</file>

<file path=xl/charts/_rels/chart52.xml.rels><?xml version="1.0" encoding="UTF-8" standalone="yes"?>
<Relationships xmlns="http://schemas.openxmlformats.org/package/2006/relationships"><Relationship Id="rId3" Type="http://schemas.openxmlformats.org/officeDocument/2006/relationships/chartUserShapes" Target="../drawings/drawing53.xml"/><Relationship Id="rId2" Type="http://schemas.microsoft.com/office/2011/relationships/chartColorStyle" Target="colors52.xml"/><Relationship Id="rId1" Type="http://schemas.microsoft.com/office/2011/relationships/chartStyle" Target="style52.xml"/></Relationships>
</file>

<file path=xl/charts/_rels/chart53.xml.rels><?xml version="1.0" encoding="UTF-8" standalone="yes"?>
<Relationships xmlns="http://schemas.openxmlformats.org/package/2006/relationships"><Relationship Id="rId3" Type="http://schemas.openxmlformats.org/officeDocument/2006/relationships/chartUserShapes" Target="../drawings/drawing54.xml"/><Relationship Id="rId2" Type="http://schemas.microsoft.com/office/2011/relationships/chartColorStyle" Target="colors53.xml"/><Relationship Id="rId1" Type="http://schemas.microsoft.com/office/2011/relationships/chartStyle" Target="style53.xml"/></Relationships>
</file>

<file path=xl/charts/_rels/chart54.xml.rels><?xml version="1.0" encoding="UTF-8" standalone="yes"?>
<Relationships xmlns="http://schemas.openxmlformats.org/package/2006/relationships"><Relationship Id="rId3" Type="http://schemas.openxmlformats.org/officeDocument/2006/relationships/chartUserShapes" Target="../drawings/drawing55.xml"/><Relationship Id="rId2" Type="http://schemas.microsoft.com/office/2011/relationships/chartColorStyle" Target="colors54.xml"/><Relationship Id="rId1" Type="http://schemas.microsoft.com/office/2011/relationships/chartStyle" Target="style54.xml"/></Relationships>
</file>

<file path=xl/charts/_rels/chart55.xml.rels><?xml version="1.0" encoding="UTF-8" standalone="yes"?>
<Relationships xmlns="http://schemas.openxmlformats.org/package/2006/relationships"><Relationship Id="rId3" Type="http://schemas.openxmlformats.org/officeDocument/2006/relationships/chartUserShapes" Target="../drawings/drawing56.xml"/><Relationship Id="rId2" Type="http://schemas.microsoft.com/office/2011/relationships/chartColorStyle" Target="colors55.xml"/><Relationship Id="rId1" Type="http://schemas.microsoft.com/office/2011/relationships/chartStyle" Target="style55.xml"/></Relationships>
</file>

<file path=xl/charts/_rels/chart56.xml.rels><?xml version="1.0" encoding="UTF-8" standalone="yes"?>
<Relationships xmlns="http://schemas.openxmlformats.org/package/2006/relationships"><Relationship Id="rId3" Type="http://schemas.openxmlformats.org/officeDocument/2006/relationships/chartUserShapes" Target="../drawings/drawing57.xml"/><Relationship Id="rId2" Type="http://schemas.microsoft.com/office/2011/relationships/chartColorStyle" Target="colors56.xml"/><Relationship Id="rId1" Type="http://schemas.microsoft.com/office/2011/relationships/chartStyle" Target="style56.xml"/></Relationships>
</file>

<file path=xl/charts/_rels/chart57.xml.rels><?xml version="1.0" encoding="UTF-8" standalone="yes"?>
<Relationships xmlns="http://schemas.openxmlformats.org/package/2006/relationships"><Relationship Id="rId3" Type="http://schemas.openxmlformats.org/officeDocument/2006/relationships/chartUserShapes" Target="../drawings/drawing58.xml"/><Relationship Id="rId2" Type="http://schemas.microsoft.com/office/2011/relationships/chartColorStyle" Target="colors57.xml"/><Relationship Id="rId1" Type="http://schemas.microsoft.com/office/2011/relationships/chartStyle" Target="style57.xml"/></Relationships>
</file>

<file path=xl/charts/_rels/chart58.xml.rels><?xml version="1.0" encoding="UTF-8" standalone="yes"?>
<Relationships xmlns="http://schemas.openxmlformats.org/package/2006/relationships"><Relationship Id="rId3" Type="http://schemas.openxmlformats.org/officeDocument/2006/relationships/chartUserShapes" Target="../drawings/drawing59.xml"/><Relationship Id="rId2" Type="http://schemas.microsoft.com/office/2011/relationships/chartColorStyle" Target="colors58.xml"/><Relationship Id="rId1" Type="http://schemas.microsoft.com/office/2011/relationships/chartStyle" Target="style58.xml"/></Relationships>
</file>

<file path=xl/charts/_rels/chart59.xml.rels><?xml version="1.0" encoding="UTF-8" standalone="yes"?>
<Relationships xmlns="http://schemas.openxmlformats.org/package/2006/relationships"><Relationship Id="rId3" Type="http://schemas.openxmlformats.org/officeDocument/2006/relationships/chartUserShapes" Target="../drawings/drawing60.xml"/><Relationship Id="rId2" Type="http://schemas.microsoft.com/office/2011/relationships/chartColorStyle" Target="colors59.xml"/><Relationship Id="rId1" Type="http://schemas.microsoft.com/office/2011/relationships/chartStyle" Target="style59.xml"/></Relationships>
</file>

<file path=xl/charts/_rels/chart6.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6.xml"/><Relationship Id="rId1" Type="http://schemas.microsoft.com/office/2011/relationships/chartStyle" Target="style6.xml"/></Relationships>
</file>

<file path=xl/charts/_rels/chart60.xml.rels><?xml version="1.0" encoding="UTF-8" standalone="yes"?>
<Relationships xmlns="http://schemas.openxmlformats.org/package/2006/relationships"><Relationship Id="rId3" Type="http://schemas.openxmlformats.org/officeDocument/2006/relationships/chartUserShapes" Target="../drawings/drawing61.xml"/><Relationship Id="rId2" Type="http://schemas.microsoft.com/office/2011/relationships/chartColorStyle" Target="colors60.xml"/><Relationship Id="rId1" Type="http://schemas.microsoft.com/office/2011/relationships/chartStyle" Target="style60.xml"/></Relationships>
</file>

<file path=xl/charts/_rels/chart61.xml.rels><?xml version="1.0" encoding="UTF-8" standalone="yes"?>
<Relationships xmlns="http://schemas.openxmlformats.org/package/2006/relationships"><Relationship Id="rId3" Type="http://schemas.openxmlformats.org/officeDocument/2006/relationships/chartUserShapes" Target="../drawings/drawing62.xml"/><Relationship Id="rId2" Type="http://schemas.microsoft.com/office/2011/relationships/chartColorStyle" Target="colors61.xml"/><Relationship Id="rId1" Type="http://schemas.microsoft.com/office/2011/relationships/chartStyle" Target="style61.xml"/></Relationships>
</file>

<file path=xl/charts/_rels/chart62.xml.rels><?xml version="1.0" encoding="UTF-8" standalone="yes"?>
<Relationships xmlns="http://schemas.openxmlformats.org/package/2006/relationships"><Relationship Id="rId3" Type="http://schemas.openxmlformats.org/officeDocument/2006/relationships/chartUserShapes" Target="../drawings/drawing63.xml"/><Relationship Id="rId2" Type="http://schemas.microsoft.com/office/2011/relationships/chartColorStyle" Target="colors62.xml"/><Relationship Id="rId1" Type="http://schemas.microsoft.com/office/2011/relationships/chartStyle" Target="style62.xml"/></Relationships>
</file>

<file path=xl/charts/_rels/chart63.xml.rels><?xml version="1.0" encoding="UTF-8" standalone="yes"?>
<Relationships xmlns="http://schemas.openxmlformats.org/package/2006/relationships"><Relationship Id="rId3" Type="http://schemas.openxmlformats.org/officeDocument/2006/relationships/chartUserShapes" Target="../drawings/drawing64.xml"/><Relationship Id="rId2" Type="http://schemas.microsoft.com/office/2011/relationships/chartColorStyle" Target="colors63.xml"/><Relationship Id="rId1" Type="http://schemas.microsoft.com/office/2011/relationships/chartStyle" Target="style63.xml"/></Relationships>
</file>

<file path=xl/charts/_rels/chart64.xml.rels><?xml version="1.0" encoding="UTF-8" standalone="yes"?>
<Relationships xmlns="http://schemas.openxmlformats.org/package/2006/relationships"><Relationship Id="rId3" Type="http://schemas.openxmlformats.org/officeDocument/2006/relationships/chartUserShapes" Target="../drawings/drawing65.xml"/><Relationship Id="rId2" Type="http://schemas.microsoft.com/office/2011/relationships/chartColorStyle" Target="colors64.xml"/><Relationship Id="rId1" Type="http://schemas.microsoft.com/office/2011/relationships/chartStyle" Target="style64.xml"/></Relationships>
</file>

<file path=xl/charts/_rels/chart65.xml.rels><?xml version="1.0" encoding="UTF-8" standalone="yes"?>
<Relationships xmlns="http://schemas.openxmlformats.org/package/2006/relationships"><Relationship Id="rId3" Type="http://schemas.openxmlformats.org/officeDocument/2006/relationships/chartUserShapes" Target="../drawings/drawing67.xml"/><Relationship Id="rId2" Type="http://schemas.microsoft.com/office/2011/relationships/chartColorStyle" Target="colors65.xml"/><Relationship Id="rId1" Type="http://schemas.microsoft.com/office/2011/relationships/chartStyle" Target="style65.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8.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9.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3" Type="http://schemas.openxmlformats.org/officeDocument/2006/relationships/chartUserShapes" Target="../drawings/drawing10.xml"/><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a:latin typeface="ＭＳ ゴシック" panose="020B0609070205080204" pitchFamily="49" charset="-128"/>
                <a:ea typeface="ＭＳ ゴシック" panose="020B0609070205080204" pitchFamily="49" charset="-128"/>
              </a:rPr>
              <a:t>豊富町の観光客入込数の推移</a:t>
            </a:r>
          </a:p>
        </c:rich>
      </c:tx>
      <c:layout>
        <c:manualLayout>
          <c:xMode val="edge"/>
          <c:yMode val="edge"/>
          <c:x val="0.33473389355742295"/>
          <c:y val="0"/>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4124594719777676E-2"/>
          <c:y val="6.5345345345345363E-2"/>
          <c:w val="0.95196497496636445"/>
          <c:h val="0.82869622378283792"/>
        </c:manualLayout>
      </c:layout>
      <c:barChart>
        <c:barDir val="col"/>
        <c:grouping val="stacked"/>
        <c:varyColors val="0"/>
        <c:ser>
          <c:idx val="0"/>
          <c:order val="0"/>
          <c:tx>
            <c:strRef>
              <c:f>'d08-001市町村別観光入込客数・宿泊人員の推移'!$G$1349</c:f>
              <c:strCache>
                <c:ptCount val="1"/>
                <c:pt idx="0">
                  <c:v>道外</c:v>
                </c:pt>
              </c:strCache>
            </c:strRef>
          </c:tx>
          <c:spPr>
            <a:solidFill>
              <a:srgbClr val="00B0F0"/>
            </a:solidFill>
            <a:ln>
              <a:noFill/>
            </a:ln>
            <a:effectLst/>
          </c:spPr>
          <c:invertIfNegative val="0"/>
          <c:cat>
            <c:strRef>
              <c:f>'d08-001市町村別観光入込客数・宿泊人員の推移'!$H$1348:$BK$1348</c:f>
              <c:strCache>
                <c:ptCount val="53"/>
                <c:pt idx="2">
                  <c:v>1965
S40</c:v>
                </c:pt>
                <c:pt idx="7">
                  <c:v>1970
S45</c:v>
                </c:pt>
                <c:pt idx="12">
                  <c:v>1975
S50</c:v>
                </c:pt>
                <c:pt idx="17">
                  <c:v>1980
S55</c:v>
                </c:pt>
                <c:pt idx="22">
                  <c:v>1985
S60</c:v>
                </c:pt>
                <c:pt idx="27">
                  <c:v>1990
H2</c:v>
                </c:pt>
                <c:pt idx="32">
                  <c:v>1995
H7</c:v>
                </c:pt>
                <c:pt idx="37">
                  <c:v>2000
H12</c:v>
                </c:pt>
                <c:pt idx="42">
                  <c:v>2005
H17</c:v>
                </c:pt>
                <c:pt idx="47">
                  <c:v>2010
H22</c:v>
                </c:pt>
                <c:pt idx="52">
                  <c:v>2015
H27</c:v>
                </c:pt>
              </c:strCache>
            </c:strRef>
          </c:cat>
          <c:val>
            <c:numRef>
              <c:f>'d08-001市町村別観光入込客数・宿泊人員の推移'!$H$1349:$BK$1349</c:f>
              <c:numCache>
                <c:formatCode>#,##0_);[Red]\(#,##0\)</c:formatCode>
                <c:ptCount val="56"/>
                <c:pt idx="0" formatCode="General">
                  <c:v>0</c:v>
                </c:pt>
                <c:pt idx="1">
                  <c:v>18.75</c:v>
                </c:pt>
                <c:pt idx="2">
                  <c:v>26.71</c:v>
                </c:pt>
                <c:pt idx="3">
                  <c:v>30.234999999999999</c:v>
                </c:pt>
                <c:pt idx="4">
                  <c:v>29.099</c:v>
                </c:pt>
                <c:pt idx="5">
                  <c:v>27.056999999999999</c:v>
                </c:pt>
                <c:pt idx="6">
                  <c:v>24.661999999999999</c:v>
                </c:pt>
                <c:pt idx="7">
                  <c:v>11.16</c:v>
                </c:pt>
                <c:pt idx="8">
                  <c:v>11.853</c:v>
                </c:pt>
                <c:pt idx="9">
                  <c:v>12.521000000000001</c:v>
                </c:pt>
                <c:pt idx="10">
                  <c:v>43.354999999999997</c:v>
                </c:pt>
                <c:pt idx="11">
                  <c:v>49.296999999999997</c:v>
                </c:pt>
                <c:pt idx="12">
                  <c:v>104.30500000000001</c:v>
                </c:pt>
                <c:pt idx="13">
                  <c:v>69.795000000000002</c:v>
                </c:pt>
                <c:pt idx="14">
                  <c:v>66.504000000000005</c:v>
                </c:pt>
                <c:pt idx="15">
                  <c:v>66.674999999999997</c:v>
                </c:pt>
                <c:pt idx="16">
                  <c:v>68.018000000000001</c:v>
                </c:pt>
                <c:pt idx="17">
                  <c:v>96.983000000000004</c:v>
                </c:pt>
                <c:pt idx="18">
                  <c:v>100.166</c:v>
                </c:pt>
                <c:pt idx="19">
                  <c:v>113.596</c:v>
                </c:pt>
                <c:pt idx="20">
                  <c:v>108.55200000000001</c:v>
                </c:pt>
                <c:pt idx="21">
                  <c:v>118.42700000000001</c:v>
                </c:pt>
                <c:pt idx="22">
                  <c:v>125.02500000000001</c:v>
                </c:pt>
                <c:pt idx="23">
                  <c:v>157.15700000000001</c:v>
                </c:pt>
                <c:pt idx="24">
                  <c:v>153.76300000000001</c:v>
                </c:pt>
                <c:pt idx="25">
                  <c:v>155.94499999999999</c:v>
                </c:pt>
                <c:pt idx="26">
                  <c:v>209.85599999999999</c:v>
                </c:pt>
                <c:pt idx="27">
                  <c:v>250.77600000000001</c:v>
                </c:pt>
                <c:pt idx="28">
                  <c:v>307.30399999999997</c:v>
                </c:pt>
                <c:pt idx="29">
                  <c:v>305.95100000000002</c:v>
                </c:pt>
                <c:pt idx="30">
                  <c:v>314.077</c:v>
                </c:pt>
                <c:pt idx="31">
                  <c:v>295.83999999999997</c:v>
                </c:pt>
                <c:pt idx="32">
                  <c:v>322.04300000000001</c:v>
                </c:pt>
                <c:pt idx="33">
                  <c:v>323.649</c:v>
                </c:pt>
                <c:pt idx="34">
                  <c:v>324.51</c:v>
                </c:pt>
                <c:pt idx="35">
                  <c:v>350.10700000000003</c:v>
                </c:pt>
                <c:pt idx="36">
                  <c:v>264.81200000000001</c:v>
                </c:pt>
                <c:pt idx="37">
                  <c:v>279.34199999999998</c:v>
                </c:pt>
                <c:pt idx="38">
                  <c:v>295.863</c:v>
                </c:pt>
                <c:pt idx="39">
                  <c:v>305.97500000000002</c:v>
                </c:pt>
                <c:pt idx="40">
                  <c:v>282.33699999999999</c:v>
                </c:pt>
                <c:pt idx="41">
                  <c:v>257.53899999999999</c:v>
                </c:pt>
                <c:pt idx="42">
                  <c:v>239.18700000000001</c:v>
                </c:pt>
                <c:pt idx="43">
                  <c:v>236.66300000000001</c:v>
                </c:pt>
                <c:pt idx="44">
                  <c:v>254.12</c:v>
                </c:pt>
                <c:pt idx="45">
                  <c:v>215.35</c:v>
                </c:pt>
                <c:pt idx="46">
                  <c:v>198.24100000000001</c:v>
                </c:pt>
                <c:pt idx="47">
                  <c:v>168.38</c:v>
                </c:pt>
                <c:pt idx="48">
                  <c:v>173.61799999999999</c:v>
                </c:pt>
                <c:pt idx="49">
                  <c:v>151.477</c:v>
                </c:pt>
                <c:pt idx="50">
                  <c:v>44.561999999999998</c:v>
                </c:pt>
                <c:pt idx="51">
                  <c:v>47.957000000000001</c:v>
                </c:pt>
                <c:pt idx="52">
                  <c:v>19.100000000000001</c:v>
                </c:pt>
                <c:pt idx="53">
                  <c:v>18.600000000000001</c:v>
                </c:pt>
                <c:pt idx="54">
                  <c:v>19</c:v>
                </c:pt>
                <c:pt idx="55">
                  <c:v>18</c:v>
                </c:pt>
              </c:numCache>
            </c:numRef>
          </c:val>
          <c:extLst>
            <c:ext xmlns:c16="http://schemas.microsoft.com/office/drawing/2014/chart" uri="{C3380CC4-5D6E-409C-BE32-E72D297353CC}">
              <c16:uniqueId val="{00000000-10FB-4DB6-B498-F352EAD663D8}"/>
            </c:ext>
          </c:extLst>
        </c:ser>
        <c:ser>
          <c:idx val="1"/>
          <c:order val="1"/>
          <c:tx>
            <c:strRef>
              <c:f>'d08-001市町村別観光入込客数・宿泊人員の推移'!$G$1350</c:f>
              <c:strCache>
                <c:ptCount val="1"/>
                <c:pt idx="0">
                  <c:v>道内</c:v>
                </c:pt>
              </c:strCache>
            </c:strRef>
          </c:tx>
          <c:spPr>
            <a:solidFill>
              <a:srgbClr val="92D050"/>
            </a:solidFill>
            <a:ln>
              <a:noFill/>
            </a:ln>
            <a:effectLst/>
          </c:spPr>
          <c:invertIfNegative val="0"/>
          <c:cat>
            <c:strRef>
              <c:f>'d08-001市町村別観光入込客数・宿泊人員の推移'!$H$1348:$BK$1348</c:f>
              <c:strCache>
                <c:ptCount val="53"/>
                <c:pt idx="2">
                  <c:v>1965
S40</c:v>
                </c:pt>
                <c:pt idx="7">
                  <c:v>1970
S45</c:v>
                </c:pt>
                <c:pt idx="12">
                  <c:v>1975
S50</c:v>
                </c:pt>
                <c:pt idx="17">
                  <c:v>1980
S55</c:v>
                </c:pt>
                <c:pt idx="22">
                  <c:v>1985
S60</c:v>
                </c:pt>
                <c:pt idx="27">
                  <c:v>1990
H2</c:v>
                </c:pt>
                <c:pt idx="32">
                  <c:v>1995
H7</c:v>
                </c:pt>
                <c:pt idx="37">
                  <c:v>2000
H12</c:v>
                </c:pt>
                <c:pt idx="42">
                  <c:v>2005
H17</c:v>
                </c:pt>
                <c:pt idx="47">
                  <c:v>2010
H22</c:v>
                </c:pt>
                <c:pt idx="52">
                  <c:v>2015
H27</c:v>
                </c:pt>
              </c:strCache>
            </c:strRef>
          </c:cat>
          <c:val>
            <c:numRef>
              <c:f>'d08-001市町村別観光入込客数・宿泊人員の推移'!$H$1350:$BK$1350</c:f>
              <c:numCache>
                <c:formatCode>#,##0_);[Red]\(#,##0\)</c:formatCode>
                <c:ptCount val="56"/>
                <c:pt idx="1">
                  <c:v>62.652999999999999</c:v>
                </c:pt>
                <c:pt idx="2">
                  <c:v>75.650000000000006</c:v>
                </c:pt>
                <c:pt idx="3">
                  <c:v>155.34700000000001</c:v>
                </c:pt>
                <c:pt idx="4">
                  <c:v>136.43700000000001</c:v>
                </c:pt>
                <c:pt idx="5">
                  <c:v>138.99100000000001</c:v>
                </c:pt>
                <c:pt idx="6">
                  <c:v>141.374</c:v>
                </c:pt>
                <c:pt idx="7">
                  <c:v>137.28</c:v>
                </c:pt>
                <c:pt idx="8">
                  <c:v>112.54900000000001</c:v>
                </c:pt>
                <c:pt idx="9">
                  <c:v>122.556</c:v>
                </c:pt>
                <c:pt idx="10">
                  <c:v>114.012</c:v>
                </c:pt>
                <c:pt idx="11">
                  <c:v>119.86</c:v>
                </c:pt>
                <c:pt idx="12">
                  <c:v>104.146</c:v>
                </c:pt>
                <c:pt idx="13">
                  <c:v>138.66200000000001</c:v>
                </c:pt>
                <c:pt idx="14">
                  <c:v>128.31899999999999</c:v>
                </c:pt>
                <c:pt idx="15">
                  <c:v>127.57899999999999</c:v>
                </c:pt>
                <c:pt idx="16">
                  <c:v>131.035</c:v>
                </c:pt>
                <c:pt idx="17">
                  <c:v>197.21199999999999</c:v>
                </c:pt>
                <c:pt idx="18">
                  <c:v>220.017</c:v>
                </c:pt>
                <c:pt idx="19">
                  <c:v>221.48</c:v>
                </c:pt>
                <c:pt idx="20">
                  <c:v>226.672</c:v>
                </c:pt>
                <c:pt idx="21">
                  <c:v>227.56700000000001</c:v>
                </c:pt>
                <c:pt idx="22">
                  <c:v>228.20599999999999</c:v>
                </c:pt>
                <c:pt idx="23">
                  <c:v>235.827</c:v>
                </c:pt>
                <c:pt idx="24">
                  <c:v>231.08699999999999</c:v>
                </c:pt>
                <c:pt idx="25">
                  <c:v>235.46</c:v>
                </c:pt>
                <c:pt idx="26">
                  <c:v>280.08</c:v>
                </c:pt>
                <c:pt idx="27">
                  <c:v>275.76100000000002</c:v>
                </c:pt>
                <c:pt idx="28">
                  <c:v>242.55</c:v>
                </c:pt>
                <c:pt idx="29">
                  <c:v>237.80500000000001</c:v>
                </c:pt>
                <c:pt idx="30">
                  <c:v>226.29</c:v>
                </c:pt>
                <c:pt idx="31">
                  <c:v>222.47</c:v>
                </c:pt>
                <c:pt idx="32">
                  <c:v>225.964</c:v>
                </c:pt>
                <c:pt idx="33">
                  <c:v>221.05199999999999</c:v>
                </c:pt>
                <c:pt idx="34">
                  <c:v>197.75200000000001</c:v>
                </c:pt>
                <c:pt idx="35">
                  <c:v>151.47399999999999</c:v>
                </c:pt>
                <c:pt idx="36">
                  <c:v>223.95699999999999</c:v>
                </c:pt>
                <c:pt idx="37">
                  <c:v>197.06399999999999</c:v>
                </c:pt>
                <c:pt idx="38">
                  <c:v>193.07900000000001</c:v>
                </c:pt>
                <c:pt idx="39">
                  <c:v>163.90299999999999</c:v>
                </c:pt>
                <c:pt idx="40">
                  <c:v>164.02799999999999</c:v>
                </c:pt>
                <c:pt idx="41">
                  <c:v>139.57400000000001</c:v>
                </c:pt>
                <c:pt idx="42">
                  <c:v>85.816999999999993</c:v>
                </c:pt>
                <c:pt idx="43">
                  <c:v>115.117</c:v>
                </c:pt>
                <c:pt idx="44">
                  <c:v>82.652000000000001</c:v>
                </c:pt>
                <c:pt idx="45">
                  <c:v>99.676000000000002</c:v>
                </c:pt>
                <c:pt idx="46">
                  <c:v>96.334999999999994</c:v>
                </c:pt>
                <c:pt idx="47">
                  <c:v>105.524</c:v>
                </c:pt>
                <c:pt idx="48">
                  <c:v>119.419</c:v>
                </c:pt>
                <c:pt idx="49">
                  <c:v>132.07400000000001</c:v>
                </c:pt>
                <c:pt idx="50">
                  <c:v>271.67599999999999</c:v>
                </c:pt>
                <c:pt idx="51">
                  <c:v>254.446</c:v>
                </c:pt>
                <c:pt idx="52">
                  <c:v>260.3</c:v>
                </c:pt>
                <c:pt idx="53">
                  <c:v>256.5</c:v>
                </c:pt>
                <c:pt idx="54">
                  <c:v>261.00000000000006</c:v>
                </c:pt>
                <c:pt idx="55">
                  <c:v>252.2</c:v>
                </c:pt>
              </c:numCache>
            </c:numRef>
          </c:val>
          <c:extLst>
            <c:ext xmlns:c16="http://schemas.microsoft.com/office/drawing/2014/chart" uri="{C3380CC4-5D6E-409C-BE32-E72D297353CC}">
              <c16:uniqueId val="{00000001-10FB-4DB6-B498-F352EAD663D8}"/>
            </c:ext>
          </c:extLst>
        </c:ser>
        <c:dLbls>
          <c:showLegendKey val="0"/>
          <c:showVal val="0"/>
          <c:showCatName val="0"/>
          <c:showSerName val="0"/>
          <c:showPercent val="0"/>
          <c:showBubbleSize val="0"/>
        </c:dLbls>
        <c:gapWidth val="80"/>
        <c:overlap val="100"/>
        <c:axId val="440684552"/>
        <c:axId val="440687832"/>
      </c:barChart>
      <c:lineChart>
        <c:grouping val="standard"/>
        <c:varyColors val="0"/>
        <c:ser>
          <c:idx val="2"/>
          <c:order val="2"/>
          <c:tx>
            <c:strRef>
              <c:f>'d08-001市町村別観光入込客数・宿泊人員の推移'!$G$1351</c:f>
              <c:strCache>
                <c:ptCount val="1"/>
                <c:pt idx="0">
                  <c:v>宿泊客</c:v>
                </c:pt>
              </c:strCache>
            </c:strRef>
          </c:tx>
          <c:spPr>
            <a:ln w="28575" cap="rnd">
              <a:solidFill>
                <a:srgbClr val="7030A0"/>
              </a:solidFill>
              <a:round/>
            </a:ln>
            <a:effectLst/>
          </c:spPr>
          <c:marker>
            <c:symbol val="none"/>
          </c:marker>
          <c:dLbls>
            <c:dLbl>
              <c:idx val="29"/>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1A2-4AA3-935E-CE0C05E3D4EE}"/>
                </c:ext>
              </c:extLst>
            </c:dLbl>
            <c:dLbl>
              <c:idx val="55"/>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1A2-4AA3-935E-CE0C05E3D4EE}"/>
                </c:ext>
              </c:extLst>
            </c:dLbl>
            <c:spPr>
              <a:solidFill>
                <a:schemeClr val="bg1">
                  <a:alpha val="70000"/>
                </a:schemeClr>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'd08-001市町村別観光入込客数・宿泊人員の推移'!$H$1348:$BK$1348</c:f>
              <c:strCache>
                <c:ptCount val="53"/>
                <c:pt idx="2">
                  <c:v>1965
S40</c:v>
                </c:pt>
                <c:pt idx="7">
                  <c:v>1970
S45</c:v>
                </c:pt>
                <c:pt idx="12">
                  <c:v>1975
S50</c:v>
                </c:pt>
                <c:pt idx="17">
                  <c:v>1980
S55</c:v>
                </c:pt>
                <c:pt idx="22">
                  <c:v>1985
S60</c:v>
                </c:pt>
                <c:pt idx="27">
                  <c:v>1990
H2</c:v>
                </c:pt>
                <c:pt idx="32">
                  <c:v>1995
H7</c:v>
                </c:pt>
                <c:pt idx="37">
                  <c:v>2000
H12</c:v>
                </c:pt>
                <c:pt idx="42">
                  <c:v>2005
H17</c:v>
                </c:pt>
                <c:pt idx="47">
                  <c:v>2010
H22</c:v>
                </c:pt>
                <c:pt idx="52">
                  <c:v>2015
H27</c:v>
                </c:pt>
              </c:strCache>
            </c:strRef>
          </c:cat>
          <c:val>
            <c:numRef>
              <c:f>'d08-001市町村別観光入込客数・宿泊人員の推移'!$H$1351:$BK$1351</c:f>
              <c:numCache>
                <c:formatCode>#,##0_);[Red]\(#,##0\)</c:formatCode>
                <c:ptCount val="56"/>
                <c:pt idx="1">
                  <c:v>30.242999999999999</c:v>
                </c:pt>
                <c:pt idx="2">
                  <c:v>24.837</c:v>
                </c:pt>
                <c:pt idx="3">
                  <c:v>63.134999999999998</c:v>
                </c:pt>
                <c:pt idx="4">
                  <c:v>62.133000000000003</c:v>
                </c:pt>
                <c:pt idx="5">
                  <c:v>61.423999999999999</c:v>
                </c:pt>
                <c:pt idx="6">
                  <c:v>59.085999999999999</c:v>
                </c:pt>
                <c:pt idx="7">
                  <c:v>46.966000000000001</c:v>
                </c:pt>
                <c:pt idx="8">
                  <c:v>44.966000000000001</c:v>
                </c:pt>
                <c:pt idx="9">
                  <c:v>57.026000000000003</c:v>
                </c:pt>
                <c:pt idx="10">
                  <c:v>58.276000000000003</c:v>
                </c:pt>
                <c:pt idx="11">
                  <c:v>67.531000000000006</c:v>
                </c:pt>
                <c:pt idx="12">
                  <c:v>75.923000000000002</c:v>
                </c:pt>
                <c:pt idx="13">
                  <c:v>77.596000000000004</c:v>
                </c:pt>
                <c:pt idx="14">
                  <c:v>84.673000000000002</c:v>
                </c:pt>
                <c:pt idx="15">
                  <c:v>84.838999999999999</c:v>
                </c:pt>
                <c:pt idx="16">
                  <c:v>86.808000000000007</c:v>
                </c:pt>
                <c:pt idx="17">
                  <c:v>99.855999999999995</c:v>
                </c:pt>
                <c:pt idx="18">
                  <c:v>98.67</c:v>
                </c:pt>
                <c:pt idx="19">
                  <c:v>78.203999999999994</c:v>
                </c:pt>
                <c:pt idx="20">
                  <c:v>76.962999999999994</c:v>
                </c:pt>
                <c:pt idx="21">
                  <c:v>79.411000000000001</c:v>
                </c:pt>
                <c:pt idx="22">
                  <c:v>83.498999999999995</c:v>
                </c:pt>
                <c:pt idx="23">
                  <c:v>86.382999999999996</c:v>
                </c:pt>
                <c:pt idx="24">
                  <c:v>81.98</c:v>
                </c:pt>
                <c:pt idx="25">
                  <c:v>74.143000000000001</c:v>
                </c:pt>
                <c:pt idx="26">
                  <c:v>92.972999999999999</c:v>
                </c:pt>
                <c:pt idx="27">
                  <c:v>110.101</c:v>
                </c:pt>
                <c:pt idx="28">
                  <c:v>111.026</c:v>
                </c:pt>
                <c:pt idx="29">
                  <c:v>133.846</c:v>
                </c:pt>
                <c:pt idx="30">
                  <c:v>133.76400000000001</c:v>
                </c:pt>
                <c:pt idx="31">
                  <c:v>121.807</c:v>
                </c:pt>
                <c:pt idx="32">
                  <c:v>124.432</c:v>
                </c:pt>
                <c:pt idx="33">
                  <c:v>115.47</c:v>
                </c:pt>
                <c:pt idx="34">
                  <c:v>107.95399999999999</c:v>
                </c:pt>
                <c:pt idx="35">
                  <c:v>104.444</c:v>
                </c:pt>
                <c:pt idx="36">
                  <c:v>95.173000000000002</c:v>
                </c:pt>
                <c:pt idx="37">
                  <c:v>98.435000000000002</c:v>
                </c:pt>
                <c:pt idx="38">
                  <c:v>96.581000000000003</c:v>
                </c:pt>
                <c:pt idx="39">
                  <c:v>89.935000000000002</c:v>
                </c:pt>
                <c:pt idx="40">
                  <c:v>87.421999999999997</c:v>
                </c:pt>
                <c:pt idx="41">
                  <c:v>73.569999999999993</c:v>
                </c:pt>
                <c:pt idx="42">
                  <c:v>66.126999999999995</c:v>
                </c:pt>
                <c:pt idx="43">
                  <c:v>62.561999999999998</c:v>
                </c:pt>
                <c:pt idx="44">
                  <c:v>47.097999999999999</c:v>
                </c:pt>
                <c:pt idx="45">
                  <c:v>51.695999999999998</c:v>
                </c:pt>
                <c:pt idx="46">
                  <c:v>51.695999999999998</c:v>
                </c:pt>
                <c:pt idx="47">
                  <c:v>45.624000000000002</c:v>
                </c:pt>
                <c:pt idx="48">
                  <c:v>41.298000000000002</c:v>
                </c:pt>
                <c:pt idx="49">
                  <c:v>38.756999999999998</c:v>
                </c:pt>
                <c:pt idx="50">
                  <c:v>38.000999999999998</c:v>
                </c:pt>
                <c:pt idx="51">
                  <c:v>35.412999999999997</c:v>
                </c:pt>
                <c:pt idx="52">
                  <c:v>38.100000000000009</c:v>
                </c:pt>
                <c:pt idx="53">
                  <c:v>40.6</c:v>
                </c:pt>
                <c:pt idx="54">
                  <c:v>39.700000000000003</c:v>
                </c:pt>
                <c:pt idx="55">
                  <c:v>40.299999999999997</c:v>
                </c:pt>
              </c:numCache>
            </c:numRef>
          </c:val>
          <c:smooth val="0"/>
          <c:extLst>
            <c:ext xmlns:c16="http://schemas.microsoft.com/office/drawing/2014/chart" uri="{C3380CC4-5D6E-409C-BE32-E72D297353CC}">
              <c16:uniqueId val="{00000002-10FB-4DB6-B498-F352EAD663D8}"/>
            </c:ext>
          </c:extLst>
        </c:ser>
        <c:dLbls>
          <c:showLegendKey val="0"/>
          <c:showVal val="0"/>
          <c:showCatName val="0"/>
          <c:showSerName val="0"/>
          <c:showPercent val="0"/>
          <c:showBubbleSize val="0"/>
        </c:dLbls>
        <c:marker val="1"/>
        <c:smooth val="0"/>
        <c:axId val="440684552"/>
        <c:axId val="440687832"/>
      </c:lineChart>
      <c:catAx>
        <c:axId val="4406845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440687832"/>
        <c:crosses val="autoZero"/>
        <c:auto val="1"/>
        <c:lblAlgn val="ctr"/>
        <c:lblOffset val="100"/>
        <c:noMultiLvlLbl val="0"/>
      </c:catAx>
      <c:valAx>
        <c:axId val="440687832"/>
        <c:scaling>
          <c:orientation val="minMax"/>
        </c:scaling>
        <c:delete val="0"/>
        <c:axPos val="l"/>
        <c:majorGridlines>
          <c:spPr>
            <a:ln w="3175" cap="flat" cmpd="sng" algn="ctr">
              <a:solidFill>
                <a:schemeClr val="tx1">
                  <a:lumMod val="15000"/>
                  <a:lumOff val="85000"/>
                </a:schemeClr>
              </a:solidFill>
              <a:prstDash val="dash"/>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440684552"/>
        <c:crosses val="autoZero"/>
        <c:crossBetween val="between"/>
      </c:valAx>
      <c:spPr>
        <a:noFill/>
        <a:ln>
          <a:noFill/>
        </a:ln>
        <a:effectLst/>
      </c:spPr>
    </c:plotArea>
    <c:legend>
      <c:legendPos val="b"/>
      <c:layout>
        <c:manualLayout>
          <c:xMode val="edge"/>
          <c:yMode val="edge"/>
          <c:x val="7.7596991552526542E-2"/>
          <c:y val="0.12582554207751062"/>
          <c:w val="9.9707977679260693E-2"/>
          <c:h val="0.1006008843489158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a:latin typeface="ＭＳ ゴシック" panose="020B0609070205080204" pitchFamily="49" charset="-128"/>
                <a:ea typeface="ＭＳ ゴシック" panose="020B0609070205080204" pitchFamily="49" charset="-128"/>
              </a:rPr>
              <a:t>千歳市の観光客入込数の推移</a:t>
            </a:r>
          </a:p>
        </c:rich>
      </c:tx>
      <c:layout>
        <c:manualLayout>
          <c:xMode val="edge"/>
          <c:yMode val="edge"/>
          <c:x val="0.33473389355742295"/>
          <c:y val="0"/>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4124594719777676E-2"/>
          <c:y val="6.5345345345345363E-2"/>
          <c:w val="0.95196497496636445"/>
          <c:h val="0.82869622378283792"/>
        </c:manualLayout>
      </c:layout>
      <c:barChart>
        <c:barDir val="col"/>
        <c:grouping val="stacked"/>
        <c:varyColors val="0"/>
        <c:ser>
          <c:idx val="0"/>
          <c:order val="0"/>
          <c:tx>
            <c:strRef>
              <c:f>'d08-001市町村別観光入込客数・宿泊人員の推移'!$G$230</c:f>
              <c:strCache>
                <c:ptCount val="1"/>
                <c:pt idx="0">
                  <c:v>道外</c:v>
                </c:pt>
              </c:strCache>
            </c:strRef>
          </c:tx>
          <c:spPr>
            <a:solidFill>
              <a:srgbClr val="00B0F0"/>
            </a:solidFill>
            <a:ln>
              <a:noFill/>
            </a:ln>
            <a:effectLst/>
          </c:spPr>
          <c:invertIfNegative val="0"/>
          <c:cat>
            <c:strRef>
              <c:f>'d08-001市町村別観光入込客数・宿泊人員の推移'!$H$229:$BL$229</c:f>
              <c:strCache>
                <c:ptCount val="57"/>
                <c:pt idx="2">
                  <c:v>1965
S40</c:v>
                </c:pt>
                <c:pt idx="7">
                  <c:v>1970
S45</c:v>
                </c:pt>
                <c:pt idx="12">
                  <c:v>1975
S50</c:v>
                </c:pt>
                <c:pt idx="17">
                  <c:v>1980
S55</c:v>
                </c:pt>
                <c:pt idx="22">
                  <c:v>1985
S60</c:v>
                </c:pt>
                <c:pt idx="27">
                  <c:v>1990
H2</c:v>
                </c:pt>
                <c:pt idx="32">
                  <c:v>1995
H7</c:v>
                </c:pt>
                <c:pt idx="37">
                  <c:v>2000
H12</c:v>
                </c:pt>
                <c:pt idx="42">
                  <c:v>2005
H17</c:v>
                </c:pt>
                <c:pt idx="47">
                  <c:v>2010
H22</c:v>
                </c:pt>
                <c:pt idx="52">
                  <c:v>2015
H27</c:v>
                </c:pt>
                <c:pt idx="56">
                  <c:v>2019
R 1</c:v>
                </c:pt>
              </c:strCache>
            </c:strRef>
          </c:cat>
          <c:val>
            <c:numRef>
              <c:f>'d08-001市町村別観光入込客数・宿泊人員の推移'!$H$230:$BL$230</c:f>
              <c:numCache>
                <c:formatCode>#,##0.0;[Red]\-#,##0.0</c:formatCode>
                <c:ptCount val="57"/>
                <c:pt idx="0">
                  <c:v>159.21199999999999</c:v>
                </c:pt>
                <c:pt idx="1">
                  <c:v>167.172</c:v>
                </c:pt>
                <c:pt idx="2">
                  <c:v>164.33699999999999</c:v>
                </c:pt>
                <c:pt idx="3">
                  <c:v>206.881</c:v>
                </c:pt>
                <c:pt idx="4">
                  <c:v>255.58</c:v>
                </c:pt>
                <c:pt idx="5">
                  <c:v>426.53199999999998</c:v>
                </c:pt>
                <c:pt idx="6">
                  <c:v>491.959</c:v>
                </c:pt>
                <c:pt idx="7">
                  <c:v>520.12</c:v>
                </c:pt>
                <c:pt idx="8">
                  <c:v>526.53700000000003</c:v>
                </c:pt>
                <c:pt idx="9">
                  <c:v>520.928</c:v>
                </c:pt>
                <c:pt idx="10">
                  <c:v>600.65</c:v>
                </c:pt>
                <c:pt idx="11">
                  <c:v>606.66</c:v>
                </c:pt>
                <c:pt idx="12">
                  <c:v>358.71800000000002</c:v>
                </c:pt>
                <c:pt idx="13">
                  <c:v>367.77</c:v>
                </c:pt>
                <c:pt idx="14">
                  <c:v>365.60399999999998</c:v>
                </c:pt>
                <c:pt idx="15">
                  <c:v>445.92200000000003</c:v>
                </c:pt>
                <c:pt idx="16">
                  <c:v>380.47699999999998</c:v>
                </c:pt>
                <c:pt idx="17">
                  <c:v>396.92</c:v>
                </c:pt>
                <c:pt idx="18">
                  <c:v>389.685</c:v>
                </c:pt>
                <c:pt idx="19">
                  <c:v>381.01499999999999</c:v>
                </c:pt>
                <c:pt idx="20">
                  <c:v>373.44299999999998</c:v>
                </c:pt>
                <c:pt idx="21">
                  <c:v>369.512</c:v>
                </c:pt>
                <c:pt idx="22">
                  <c:v>358.22899999999998</c:v>
                </c:pt>
                <c:pt idx="23">
                  <c:v>363.03399999999999</c:v>
                </c:pt>
                <c:pt idx="24">
                  <c:v>372.54</c:v>
                </c:pt>
                <c:pt idx="25">
                  <c:v>382.315</c:v>
                </c:pt>
                <c:pt idx="26">
                  <c:v>391.55099999999999</c:v>
                </c:pt>
                <c:pt idx="27">
                  <c:v>429.92</c:v>
                </c:pt>
                <c:pt idx="28">
                  <c:v>470.47300000000001</c:v>
                </c:pt>
                <c:pt idx="29">
                  <c:v>472.96600000000001</c:v>
                </c:pt>
                <c:pt idx="30">
                  <c:v>403.97699999999998</c:v>
                </c:pt>
                <c:pt idx="31">
                  <c:v>408.77100000000002</c:v>
                </c:pt>
                <c:pt idx="32">
                  <c:v>371.00099999999998</c:v>
                </c:pt>
                <c:pt idx="33">
                  <c:v>385.78500000000003</c:v>
                </c:pt>
                <c:pt idx="34">
                  <c:v>309.39999999999998</c:v>
                </c:pt>
                <c:pt idx="35">
                  <c:v>229</c:v>
                </c:pt>
                <c:pt idx="36">
                  <c:v>297.5</c:v>
                </c:pt>
                <c:pt idx="37">
                  <c:v>265.7</c:v>
                </c:pt>
                <c:pt idx="38">
                  <c:v>286.2</c:v>
                </c:pt>
                <c:pt idx="39">
                  <c:v>348</c:v>
                </c:pt>
                <c:pt idx="40">
                  <c:v>328.7</c:v>
                </c:pt>
                <c:pt idx="41">
                  <c:v>325.5</c:v>
                </c:pt>
                <c:pt idx="42">
                  <c:v>1521.3</c:v>
                </c:pt>
                <c:pt idx="43">
                  <c:v>732.4</c:v>
                </c:pt>
                <c:pt idx="44">
                  <c:v>760.9</c:v>
                </c:pt>
                <c:pt idx="45">
                  <c:v>1183.3</c:v>
                </c:pt>
                <c:pt idx="46">
                  <c:v>1192.0999999999999</c:v>
                </c:pt>
                <c:pt idx="47">
                  <c:v>1195.9000000000001</c:v>
                </c:pt>
                <c:pt idx="48">
                  <c:v>1135.1000000000001</c:v>
                </c:pt>
                <c:pt idx="49">
                  <c:v>1355.6999999999998</c:v>
                </c:pt>
                <c:pt idx="50">
                  <c:v>1382</c:v>
                </c:pt>
                <c:pt idx="51">
                  <c:v>1303.3</c:v>
                </c:pt>
                <c:pt idx="52">
                  <c:v>1512.3</c:v>
                </c:pt>
                <c:pt idx="53">
                  <c:v>1520.7</c:v>
                </c:pt>
                <c:pt idx="54">
                  <c:v>1514.1000000000001</c:v>
                </c:pt>
                <c:pt idx="55">
                  <c:v>1430.5</c:v>
                </c:pt>
                <c:pt idx="56">
                  <c:v>1309.8</c:v>
                </c:pt>
              </c:numCache>
            </c:numRef>
          </c:val>
          <c:extLst>
            <c:ext xmlns:c16="http://schemas.microsoft.com/office/drawing/2014/chart" uri="{C3380CC4-5D6E-409C-BE32-E72D297353CC}">
              <c16:uniqueId val="{00000000-7732-4501-BD3A-00DC0CD8A319}"/>
            </c:ext>
          </c:extLst>
        </c:ser>
        <c:ser>
          <c:idx val="1"/>
          <c:order val="1"/>
          <c:tx>
            <c:strRef>
              <c:f>'d08-001市町村別観光入込客数・宿泊人員の推移'!$G$231</c:f>
              <c:strCache>
                <c:ptCount val="1"/>
                <c:pt idx="0">
                  <c:v>道内</c:v>
                </c:pt>
              </c:strCache>
            </c:strRef>
          </c:tx>
          <c:spPr>
            <a:solidFill>
              <a:srgbClr val="92D050"/>
            </a:solidFill>
            <a:ln>
              <a:noFill/>
            </a:ln>
            <a:effectLst/>
          </c:spPr>
          <c:invertIfNegative val="0"/>
          <c:cat>
            <c:strRef>
              <c:f>'d08-001市町村別観光入込客数・宿泊人員の推移'!$H$229:$BL$229</c:f>
              <c:strCache>
                <c:ptCount val="57"/>
                <c:pt idx="2">
                  <c:v>1965
S40</c:v>
                </c:pt>
                <c:pt idx="7">
                  <c:v>1970
S45</c:v>
                </c:pt>
                <c:pt idx="12">
                  <c:v>1975
S50</c:v>
                </c:pt>
                <c:pt idx="17">
                  <c:v>1980
S55</c:v>
                </c:pt>
                <c:pt idx="22">
                  <c:v>1985
S60</c:v>
                </c:pt>
                <c:pt idx="27">
                  <c:v>1990
H2</c:v>
                </c:pt>
                <c:pt idx="32">
                  <c:v>1995
H7</c:v>
                </c:pt>
                <c:pt idx="37">
                  <c:v>2000
H12</c:v>
                </c:pt>
                <c:pt idx="42">
                  <c:v>2005
H17</c:v>
                </c:pt>
                <c:pt idx="47">
                  <c:v>2010
H22</c:v>
                </c:pt>
                <c:pt idx="52">
                  <c:v>2015
H27</c:v>
                </c:pt>
                <c:pt idx="56">
                  <c:v>2019
R 1</c:v>
                </c:pt>
              </c:strCache>
            </c:strRef>
          </c:cat>
          <c:val>
            <c:numRef>
              <c:f>'d08-001市町村別観光入込客数・宿泊人員の推移'!$H$231:$BL$231</c:f>
              <c:numCache>
                <c:formatCode>#,##0.0;[Red]\-#,##0.0</c:formatCode>
                <c:ptCount val="57"/>
                <c:pt idx="0">
                  <c:v>604.26300000000003</c:v>
                </c:pt>
                <c:pt idx="1">
                  <c:v>634.47500000000002</c:v>
                </c:pt>
                <c:pt idx="2">
                  <c:v>682.25900000000001</c:v>
                </c:pt>
                <c:pt idx="3">
                  <c:v>648.38900000000001</c:v>
                </c:pt>
                <c:pt idx="4">
                  <c:v>959.16499999999996</c:v>
                </c:pt>
                <c:pt idx="5">
                  <c:v>1111.732</c:v>
                </c:pt>
                <c:pt idx="6">
                  <c:v>1173.5640000000001</c:v>
                </c:pt>
                <c:pt idx="7">
                  <c:v>1157.1579999999999</c:v>
                </c:pt>
                <c:pt idx="8">
                  <c:v>1124.354</c:v>
                </c:pt>
                <c:pt idx="9">
                  <c:v>1336.4369999999999</c:v>
                </c:pt>
                <c:pt idx="10">
                  <c:v>1584.634</c:v>
                </c:pt>
                <c:pt idx="11">
                  <c:v>1526.1759999999999</c:v>
                </c:pt>
                <c:pt idx="12">
                  <c:v>1750.1969999999999</c:v>
                </c:pt>
                <c:pt idx="13">
                  <c:v>1793.4469999999999</c:v>
                </c:pt>
                <c:pt idx="14">
                  <c:v>1925.261</c:v>
                </c:pt>
                <c:pt idx="15">
                  <c:v>1885.9059999999999</c:v>
                </c:pt>
                <c:pt idx="16">
                  <c:v>1996.691</c:v>
                </c:pt>
                <c:pt idx="17">
                  <c:v>2077.8159999999998</c:v>
                </c:pt>
                <c:pt idx="18">
                  <c:v>2016.0719999999999</c:v>
                </c:pt>
                <c:pt idx="19">
                  <c:v>2173.4679999999998</c:v>
                </c:pt>
                <c:pt idx="20">
                  <c:v>2148.81</c:v>
                </c:pt>
                <c:pt idx="21">
                  <c:v>2242.0520000000001</c:v>
                </c:pt>
                <c:pt idx="22">
                  <c:v>2339.6950000000002</c:v>
                </c:pt>
                <c:pt idx="23">
                  <c:v>2277.67</c:v>
                </c:pt>
                <c:pt idx="24">
                  <c:v>2346.4290000000001</c:v>
                </c:pt>
                <c:pt idx="25">
                  <c:v>2412.0680000000002</c:v>
                </c:pt>
                <c:pt idx="26">
                  <c:v>2474.721</c:v>
                </c:pt>
                <c:pt idx="27">
                  <c:v>2489.6729999999998</c:v>
                </c:pt>
                <c:pt idx="28">
                  <c:v>2425.0709999999999</c:v>
                </c:pt>
                <c:pt idx="29">
                  <c:v>2162.8980000000001</c:v>
                </c:pt>
                <c:pt idx="30">
                  <c:v>2159.1869999999999</c:v>
                </c:pt>
                <c:pt idx="31">
                  <c:v>2171.4250000000002</c:v>
                </c:pt>
                <c:pt idx="32">
                  <c:v>2209.038</c:v>
                </c:pt>
                <c:pt idx="33">
                  <c:v>2135.2179999999998</c:v>
                </c:pt>
                <c:pt idx="34">
                  <c:v>1711.7</c:v>
                </c:pt>
                <c:pt idx="35">
                  <c:v>1763.3</c:v>
                </c:pt>
                <c:pt idx="36">
                  <c:v>1710.6</c:v>
                </c:pt>
                <c:pt idx="37">
                  <c:v>1575.8</c:v>
                </c:pt>
                <c:pt idx="38">
                  <c:v>1458.8</c:v>
                </c:pt>
                <c:pt idx="39">
                  <c:v>1571.6</c:v>
                </c:pt>
                <c:pt idx="40">
                  <c:v>1625.3</c:v>
                </c:pt>
                <c:pt idx="41">
                  <c:v>1551.9</c:v>
                </c:pt>
                <c:pt idx="42">
                  <c:v>2818.8</c:v>
                </c:pt>
                <c:pt idx="43">
                  <c:v>3565</c:v>
                </c:pt>
                <c:pt idx="44">
                  <c:v>4834</c:v>
                </c:pt>
                <c:pt idx="45">
                  <c:v>3615.5</c:v>
                </c:pt>
                <c:pt idx="46">
                  <c:v>3763.5</c:v>
                </c:pt>
                <c:pt idx="47">
                  <c:v>3698.6000000000004</c:v>
                </c:pt>
                <c:pt idx="48">
                  <c:v>3397.1000000000004</c:v>
                </c:pt>
                <c:pt idx="49">
                  <c:v>3522.4</c:v>
                </c:pt>
                <c:pt idx="50">
                  <c:v>3645.8</c:v>
                </c:pt>
                <c:pt idx="51">
                  <c:v>3374.4999999999995</c:v>
                </c:pt>
                <c:pt idx="52">
                  <c:v>3587.2000000000007</c:v>
                </c:pt>
                <c:pt idx="53">
                  <c:v>3666.7</c:v>
                </c:pt>
                <c:pt idx="54">
                  <c:v>3726.3999999999996</c:v>
                </c:pt>
                <c:pt idx="55">
                  <c:v>3546.7</c:v>
                </c:pt>
                <c:pt idx="56">
                  <c:v>3232.7</c:v>
                </c:pt>
              </c:numCache>
            </c:numRef>
          </c:val>
          <c:extLst>
            <c:ext xmlns:c16="http://schemas.microsoft.com/office/drawing/2014/chart" uri="{C3380CC4-5D6E-409C-BE32-E72D297353CC}">
              <c16:uniqueId val="{00000001-7732-4501-BD3A-00DC0CD8A319}"/>
            </c:ext>
          </c:extLst>
        </c:ser>
        <c:dLbls>
          <c:showLegendKey val="0"/>
          <c:showVal val="0"/>
          <c:showCatName val="0"/>
          <c:showSerName val="0"/>
          <c:showPercent val="0"/>
          <c:showBubbleSize val="0"/>
        </c:dLbls>
        <c:gapWidth val="80"/>
        <c:overlap val="100"/>
        <c:axId val="440684552"/>
        <c:axId val="440687832"/>
      </c:barChart>
      <c:lineChart>
        <c:grouping val="standard"/>
        <c:varyColors val="0"/>
        <c:ser>
          <c:idx val="2"/>
          <c:order val="2"/>
          <c:tx>
            <c:strRef>
              <c:f>'d08-001市町村別観光入込客数・宿泊人員の推移'!$G$232</c:f>
              <c:strCache>
                <c:ptCount val="1"/>
                <c:pt idx="0">
                  <c:v>宿泊客</c:v>
                </c:pt>
              </c:strCache>
            </c:strRef>
          </c:tx>
          <c:spPr>
            <a:ln w="28575" cap="rnd">
              <a:solidFill>
                <a:srgbClr val="0070C0"/>
              </a:solidFill>
              <a:round/>
            </a:ln>
            <a:effectLst/>
          </c:spPr>
          <c:marker>
            <c:symbol val="none"/>
          </c:marker>
          <c:cat>
            <c:strRef>
              <c:f>'d08-001市町村別観光入込客数・宿泊人員の推移'!$H$229:$BL$229</c:f>
              <c:strCache>
                <c:ptCount val="57"/>
                <c:pt idx="2">
                  <c:v>1965
S40</c:v>
                </c:pt>
                <c:pt idx="7">
                  <c:v>1970
S45</c:v>
                </c:pt>
                <c:pt idx="12">
                  <c:v>1975
S50</c:v>
                </c:pt>
                <c:pt idx="17">
                  <c:v>1980
S55</c:v>
                </c:pt>
                <c:pt idx="22">
                  <c:v>1985
S60</c:v>
                </c:pt>
                <c:pt idx="27">
                  <c:v>1990
H2</c:v>
                </c:pt>
                <c:pt idx="32">
                  <c:v>1995
H7</c:v>
                </c:pt>
                <c:pt idx="37">
                  <c:v>2000
H12</c:v>
                </c:pt>
                <c:pt idx="42">
                  <c:v>2005
H17</c:v>
                </c:pt>
                <c:pt idx="47">
                  <c:v>2010
H22</c:v>
                </c:pt>
                <c:pt idx="52">
                  <c:v>2015
H27</c:v>
                </c:pt>
                <c:pt idx="56">
                  <c:v>2019
R 1</c:v>
                </c:pt>
              </c:strCache>
            </c:strRef>
          </c:cat>
          <c:val>
            <c:numRef>
              <c:f>'d08-001市町村別観光入込客数・宿泊人員の推移'!$H$232:$BL$232</c:f>
              <c:numCache>
                <c:formatCode>#,##0.0;[Red]\-#,##0.0</c:formatCode>
                <c:ptCount val="57"/>
                <c:pt idx="0">
                  <c:v>60.35</c:v>
                </c:pt>
                <c:pt idx="1">
                  <c:v>63.366999999999997</c:v>
                </c:pt>
                <c:pt idx="2">
                  <c:v>71.399000000000001</c:v>
                </c:pt>
                <c:pt idx="3">
                  <c:v>79.759</c:v>
                </c:pt>
                <c:pt idx="4">
                  <c:v>90.906000000000006</c:v>
                </c:pt>
                <c:pt idx="5">
                  <c:v>99.319000000000003</c:v>
                </c:pt>
                <c:pt idx="6">
                  <c:v>103.774</c:v>
                </c:pt>
                <c:pt idx="7">
                  <c:v>121.767</c:v>
                </c:pt>
                <c:pt idx="8">
                  <c:v>119.221</c:v>
                </c:pt>
                <c:pt idx="9">
                  <c:v>152.30199999999999</c:v>
                </c:pt>
                <c:pt idx="10">
                  <c:v>130.173</c:v>
                </c:pt>
                <c:pt idx="11">
                  <c:v>137.1</c:v>
                </c:pt>
                <c:pt idx="12">
                  <c:v>110.292</c:v>
                </c:pt>
                <c:pt idx="13">
                  <c:v>112.663</c:v>
                </c:pt>
                <c:pt idx="14">
                  <c:v>115.706</c:v>
                </c:pt>
                <c:pt idx="15">
                  <c:v>123.68899999999999</c:v>
                </c:pt>
                <c:pt idx="16">
                  <c:v>131.77799999999999</c:v>
                </c:pt>
                <c:pt idx="17">
                  <c:v>137.59800000000001</c:v>
                </c:pt>
                <c:pt idx="18">
                  <c:v>153.52500000000001</c:v>
                </c:pt>
                <c:pt idx="19">
                  <c:v>150.84899999999999</c:v>
                </c:pt>
                <c:pt idx="20">
                  <c:v>147.054</c:v>
                </c:pt>
                <c:pt idx="21">
                  <c:v>160.46799999999999</c:v>
                </c:pt>
                <c:pt idx="22">
                  <c:v>167.881</c:v>
                </c:pt>
                <c:pt idx="23">
                  <c:v>169.24600000000001</c:v>
                </c:pt>
                <c:pt idx="24">
                  <c:v>168.53100000000001</c:v>
                </c:pt>
                <c:pt idx="25">
                  <c:v>171.86199999999999</c:v>
                </c:pt>
                <c:pt idx="26">
                  <c:v>187.27199999999999</c:v>
                </c:pt>
                <c:pt idx="27">
                  <c:v>202.685</c:v>
                </c:pt>
                <c:pt idx="28">
                  <c:v>208.22499999999999</c:v>
                </c:pt>
                <c:pt idx="29">
                  <c:v>198.72399999999999</c:v>
                </c:pt>
                <c:pt idx="30">
                  <c:v>203.09399999999999</c:v>
                </c:pt>
                <c:pt idx="31">
                  <c:v>208.17599999999999</c:v>
                </c:pt>
                <c:pt idx="32">
                  <c:v>210.37</c:v>
                </c:pt>
                <c:pt idx="33">
                  <c:v>199.892</c:v>
                </c:pt>
                <c:pt idx="34">
                  <c:v>194.5</c:v>
                </c:pt>
                <c:pt idx="35">
                  <c:v>170.3</c:v>
                </c:pt>
                <c:pt idx="36">
                  <c:v>152.30000000000001</c:v>
                </c:pt>
                <c:pt idx="37">
                  <c:v>147.19999999999999</c:v>
                </c:pt>
                <c:pt idx="38">
                  <c:v>141.1</c:v>
                </c:pt>
                <c:pt idx="39">
                  <c:v>142.80000000000001</c:v>
                </c:pt>
                <c:pt idx="40">
                  <c:v>138.30000000000001</c:v>
                </c:pt>
                <c:pt idx="41">
                  <c:v>135.69999999999999</c:v>
                </c:pt>
                <c:pt idx="42">
                  <c:v>129.1</c:v>
                </c:pt>
                <c:pt idx="43">
                  <c:v>169</c:v>
                </c:pt>
                <c:pt idx="44">
                  <c:v>166</c:v>
                </c:pt>
                <c:pt idx="45">
                  <c:v>202.2</c:v>
                </c:pt>
                <c:pt idx="46">
                  <c:v>205.6</c:v>
                </c:pt>
                <c:pt idx="47">
                  <c:v>216.6</c:v>
                </c:pt>
                <c:pt idx="48">
                  <c:v>212.40000000000003</c:v>
                </c:pt>
                <c:pt idx="49">
                  <c:v>228.39999999999986</c:v>
                </c:pt>
                <c:pt idx="50">
                  <c:v>232.20000000000002</c:v>
                </c:pt>
                <c:pt idx="51">
                  <c:v>229.3</c:v>
                </c:pt>
                <c:pt idx="52">
                  <c:v>230.40000000000003</c:v>
                </c:pt>
                <c:pt idx="53">
                  <c:v>247.50000000000003</c:v>
                </c:pt>
                <c:pt idx="54">
                  <c:v>279.2</c:v>
                </c:pt>
                <c:pt idx="55">
                  <c:v>290.39999999999998</c:v>
                </c:pt>
                <c:pt idx="56">
                  <c:v>294.2</c:v>
                </c:pt>
              </c:numCache>
            </c:numRef>
          </c:val>
          <c:smooth val="0"/>
          <c:extLst>
            <c:ext xmlns:c16="http://schemas.microsoft.com/office/drawing/2014/chart" uri="{C3380CC4-5D6E-409C-BE32-E72D297353CC}">
              <c16:uniqueId val="{00000002-7732-4501-BD3A-00DC0CD8A319}"/>
            </c:ext>
          </c:extLst>
        </c:ser>
        <c:dLbls>
          <c:showLegendKey val="0"/>
          <c:showVal val="0"/>
          <c:showCatName val="0"/>
          <c:showSerName val="0"/>
          <c:showPercent val="0"/>
          <c:showBubbleSize val="0"/>
        </c:dLbls>
        <c:marker val="1"/>
        <c:smooth val="0"/>
        <c:axId val="440684552"/>
        <c:axId val="440687832"/>
      </c:lineChart>
      <c:catAx>
        <c:axId val="4406845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440687832"/>
        <c:crosses val="autoZero"/>
        <c:auto val="1"/>
        <c:lblAlgn val="ctr"/>
        <c:lblOffset val="100"/>
        <c:noMultiLvlLbl val="0"/>
      </c:catAx>
      <c:valAx>
        <c:axId val="440687832"/>
        <c:scaling>
          <c:orientation val="minMax"/>
        </c:scaling>
        <c:delete val="0"/>
        <c:axPos val="l"/>
        <c:majorGridlines>
          <c:spPr>
            <a:ln w="3175" cap="flat" cmpd="sng" algn="ctr">
              <a:solidFill>
                <a:schemeClr val="tx1">
                  <a:lumMod val="15000"/>
                  <a:lumOff val="85000"/>
                </a:schemeClr>
              </a:solidFill>
              <a:prstDash val="dash"/>
              <a:round/>
            </a:ln>
            <a:effectLst/>
          </c:spPr>
        </c:majorGridlines>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440684552"/>
        <c:crosses val="autoZero"/>
        <c:crossBetween val="between"/>
      </c:valAx>
      <c:spPr>
        <a:noFill/>
        <a:ln>
          <a:noFill/>
        </a:ln>
        <a:effectLst/>
      </c:spPr>
    </c:plotArea>
    <c:legend>
      <c:legendPos val="b"/>
      <c:layout>
        <c:manualLayout>
          <c:xMode val="edge"/>
          <c:yMode val="edge"/>
          <c:x val="7.7596991552526542E-2"/>
          <c:y val="0.12582554207751062"/>
          <c:w val="9.9707977679260693E-2"/>
          <c:h val="0.1006008843489158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a:latin typeface="ＭＳ ゴシック" panose="020B0609070205080204" pitchFamily="49" charset="-128"/>
                <a:ea typeface="ＭＳ ゴシック" panose="020B0609070205080204" pitchFamily="49" charset="-128"/>
              </a:rPr>
              <a:t>小樽市の観光客入込数の推移</a:t>
            </a:r>
          </a:p>
        </c:rich>
      </c:tx>
      <c:layout>
        <c:manualLayout>
          <c:xMode val="edge"/>
          <c:yMode val="edge"/>
          <c:x val="0.22829131652661064"/>
          <c:y val="0"/>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4124594719777676E-2"/>
          <c:y val="6.5345345345345363E-2"/>
          <c:w val="0.95196497496636445"/>
          <c:h val="0.82869622378283792"/>
        </c:manualLayout>
      </c:layout>
      <c:barChart>
        <c:barDir val="col"/>
        <c:grouping val="stacked"/>
        <c:varyColors val="0"/>
        <c:ser>
          <c:idx val="0"/>
          <c:order val="0"/>
          <c:tx>
            <c:strRef>
              <c:f>'d08-001市町村別観光入込客数・宿泊人員の推移'!$G$261</c:f>
              <c:strCache>
                <c:ptCount val="1"/>
                <c:pt idx="0">
                  <c:v>道外</c:v>
                </c:pt>
              </c:strCache>
            </c:strRef>
          </c:tx>
          <c:spPr>
            <a:solidFill>
              <a:srgbClr val="00B0F0"/>
            </a:solidFill>
            <a:ln>
              <a:noFill/>
            </a:ln>
            <a:effectLst/>
          </c:spPr>
          <c:invertIfNegative val="0"/>
          <c:cat>
            <c:strRef>
              <c:f>'d08-001市町村別観光入込客数・宿泊人員の推移'!$H$260:$BL$260</c:f>
              <c:strCache>
                <c:ptCount val="57"/>
                <c:pt idx="2">
                  <c:v>1965
S40</c:v>
                </c:pt>
                <c:pt idx="7">
                  <c:v>1970
S45</c:v>
                </c:pt>
                <c:pt idx="12">
                  <c:v>1975
S50</c:v>
                </c:pt>
                <c:pt idx="17">
                  <c:v>1980
S55</c:v>
                </c:pt>
                <c:pt idx="22">
                  <c:v>1985
S60</c:v>
                </c:pt>
                <c:pt idx="27">
                  <c:v>1990
H2</c:v>
                </c:pt>
                <c:pt idx="32">
                  <c:v>1995
H7</c:v>
                </c:pt>
                <c:pt idx="37">
                  <c:v>2000
H12</c:v>
                </c:pt>
                <c:pt idx="42">
                  <c:v>2005
H17</c:v>
                </c:pt>
                <c:pt idx="47">
                  <c:v>2010
H22</c:v>
                </c:pt>
                <c:pt idx="52">
                  <c:v>2015
H27</c:v>
                </c:pt>
                <c:pt idx="56">
                  <c:v>2019
R 1</c:v>
                </c:pt>
              </c:strCache>
            </c:strRef>
          </c:cat>
          <c:val>
            <c:numRef>
              <c:f>'d08-001市町村別観光入込客数・宿泊人員の推移'!$H$261:$BL$261</c:f>
              <c:numCache>
                <c:formatCode>#,##0.0;[Red]\-#,##0.0</c:formatCode>
                <c:ptCount val="57"/>
                <c:pt idx="0">
                  <c:v>52.826000000000001</c:v>
                </c:pt>
                <c:pt idx="1">
                  <c:v>55.466999999999999</c:v>
                </c:pt>
                <c:pt idx="2">
                  <c:v>563.66600000000005</c:v>
                </c:pt>
                <c:pt idx="3">
                  <c:v>477.28500000000003</c:v>
                </c:pt>
                <c:pt idx="4">
                  <c:v>568.71299999999997</c:v>
                </c:pt>
                <c:pt idx="5">
                  <c:v>553.41700000000003</c:v>
                </c:pt>
                <c:pt idx="6">
                  <c:v>554.846</c:v>
                </c:pt>
                <c:pt idx="7">
                  <c:v>574.53499999999997</c:v>
                </c:pt>
                <c:pt idx="8">
                  <c:v>596.64200000000005</c:v>
                </c:pt>
                <c:pt idx="9">
                  <c:v>629.88199999999995</c:v>
                </c:pt>
                <c:pt idx="10">
                  <c:v>632.995</c:v>
                </c:pt>
                <c:pt idx="11">
                  <c:v>623.30399999999997</c:v>
                </c:pt>
                <c:pt idx="12">
                  <c:v>572.23</c:v>
                </c:pt>
                <c:pt idx="13">
                  <c:v>584.11699999999996</c:v>
                </c:pt>
                <c:pt idx="14">
                  <c:v>541.47199999999998</c:v>
                </c:pt>
                <c:pt idx="15">
                  <c:v>446.75900000000001</c:v>
                </c:pt>
                <c:pt idx="16">
                  <c:v>434.21899999999999</c:v>
                </c:pt>
                <c:pt idx="17">
                  <c:v>423.95100000000002</c:v>
                </c:pt>
                <c:pt idx="18">
                  <c:v>410.92099999999999</c:v>
                </c:pt>
                <c:pt idx="19">
                  <c:v>358.38200000000001</c:v>
                </c:pt>
                <c:pt idx="20">
                  <c:v>347.625</c:v>
                </c:pt>
                <c:pt idx="21">
                  <c:v>357.803</c:v>
                </c:pt>
                <c:pt idx="22">
                  <c:v>354.363</c:v>
                </c:pt>
                <c:pt idx="23">
                  <c:v>367.92599999999999</c:v>
                </c:pt>
                <c:pt idx="24">
                  <c:v>474.43400000000003</c:v>
                </c:pt>
                <c:pt idx="25">
                  <c:v>573.29</c:v>
                </c:pt>
                <c:pt idx="26">
                  <c:v>684.62099999999998</c:v>
                </c:pt>
                <c:pt idx="27">
                  <c:v>820.24900000000002</c:v>
                </c:pt>
                <c:pt idx="28">
                  <c:v>1080.2159999999999</c:v>
                </c:pt>
                <c:pt idx="29">
                  <c:v>1344.1690000000001</c:v>
                </c:pt>
                <c:pt idx="30">
                  <c:v>1308.3530000000001</c:v>
                </c:pt>
                <c:pt idx="31">
                  <c:v>1366.079</c:v>
                </c:pt>
                <c:pt idx="32">
                  <c:v>1443.769</c:v>
                </c:pt>
                <c:pt idx="33">
                  <c:v>1527.7850000000001</c:v>
                </c:pt>
                <c:pt idx="34">
                  <c:v>1583</c:v>
                </c:pt>
                <c:pt idx="35">
                  <c:v>1630</c:v>
                </c:pt>
                <c:pt idx="36">
                  <c:v>2674.4</c:v>
                </c:pt>
                <c:pt idx="37">
                  <c:v>2322.6999999999998</c:v>
                </c:pt>
                <c:pt idx="38">
                  <c:v>2363.6999999999998</c:v>
                </c:pt>
                <c:pt idx="39">
                  <c:v>2363.6999999999998</c:v>
                </c:pt>
                <c:pt idx="40">
                  <c:v>2215.3000000000002</c:v>
                </c:pt>
                <c:pt idx="41">
                  <c:v>2174.4</c:v>
                </c:pt>
                <c:pt idx="42">
                  <c:v>2171.6</c:v>
                </c:pt>
                <c:pt idx="43">
                  <c:v>2251.1</c:v>
                </c:pt>
                <c:pt idx="44">
                  <c:v>2224.1999999999998</c:v>
                </c:pt>
                <c:pt idx="45">
                  <c:v>2007.9</c:v>
                </c:pt>
                <c:pt idx="46">
                  <c:v>1894.8</c:v>
                </c:pt>
                <c:pt idx="47">
                  <c:v>1837.6000000000001</c:v>
                </c:pt>
                <c:pt idx="48">
                  <c:v>1669.9</c:v>
                </c:pt>
                <c:pt idx="49">
                  <c:v>1893.6000000000001</c:v>
                </c:pt>
                <c:pt idx="50">
                  <c:v>1993.4</c:v>
                </c:pt>
                <c:pt idx="51">
                  <c:v>2264.4</c:v>
                </c:pt>
                <c:pt idx="52">
                  <c:v>2591.6999999999998</c:v>
                </c:pt>
                <c:pt idx="53">
                  <c:v>2792.6000000000004</c:v>
                </c:pt>
                <c:pt idx="54">
                  <c:v>3131.2000000000003</c:v>
                </c:pt>
                <c:pt idx="55">
                  <c:v>3172.2</c:v>
                </c:pt>
                <c:pt idx="56">
                  <c:v>3002.2</c:v>
                </c:pt>
              </c:numCache>
            </c:numRef>
          </c:val>
          <c:extLst>
            <c:ext xmlns:c16="http://schemas.microsoft.com/office/drawing/2014/chart" uri="{C3380CC4-5D6E-409C-BE32-E72D297353CC}">
              <c16:uniqueId val="{00000000-C763-4CA0-86BD-20C258E8730E}"/>
            </c:ext>
          </c:extLst>
        </c:ser>
        <c:ser>
          <c:idx val="1"/>
          <c:order val="1"/>
          <c:tx>
            <c:strRef>
              <c:f>'d08-001市町村別観光入込客数・宿泊人員の推移'!$G$262</c:f>
              <c:strCache>
                <c:ptCount val="1"/>
                <c:pt idx="0">
                  <c:v>道内</c:v>
                </c:pt>
              </c:strCache>
            </c:strRef>
          </c:tx>
          <c:spPr>
            <a:solidFill>
              <a:srgbClr val="92D050"/>
            </a:solidFill>
            <a:ln>
              <a:noFill/>
            </a:ln>
            <a:effectLst/>
          </c:spPr>
          <c:invertIfNegative val="0"/>
          <c:cat>
            <c:strRef>
              <c:f>'d08-001市町村別観光入込客数・宿泊人員の推移'!$H$260:$BL$260</c:f>
              <c:strCache>
                <c:ptCount val="57"/>
                <c:pt idx="2">
                  <c:v>1965
S40</c:v>
                </c:pt>
                <c:pt idx="7">
                  <c:v>1970
S45</c:v>
                </c:pt>
                <c:pt idx="12">
                  <c:v>1975
S50</c:v>
                </c:pt>
                <c:pt idx="17">
                  <c:v>1980
S55</c:v>
                </c:pt>
                <c:pt idx="22">
                  <c:v>1985
S60</c:v>
                </c:pt>
                <c:pt idx="27">
                  <c:v>1990
H2</c:v>
                </c:pt>
                <c:pt idx="32">
                  <c:v>1995
H7</c:v>
                </c:pt>
                <c:pt idx="37">
                  <c:v>2000
H12</c:v>
                </c:pt>
                <c:pt idx="42">
                  <c:v>2005
H17</c:v>
                </c:pt>
                <c:pt idx="47">
                  <c:v>2010
H22</c:v>
                </c:pt>
                <c:pt idx="52">
                  <c:v>2015
H27</c:v>
                </c:pt>
                <c:pt idx="56">
                  <c:v>2019
R 1</c:v>
                </c:pt>
              </c:strCache>
            </c:strRef>
          </c:cat>
          <c:val>
            <c:numRef>
              <c:f>'d08-001市町村別観光入込客数・宿泊人員の推移'!$H$262:$BL$262</c:f>
              <c:numCache>
                <c:formatCode>#,##0.0;[Red]\-#,##0.0</c:formatCode>
                <c:ptCount val="57"/>
                <c:pt idx="0">
                  <c:v>1275.0730000000001</c:v>
                </c:pt>
                <c:pt idx="1">
                  <c:v>1338.82</c:v>
                </c:pt>
                <c:pt idx="2">
                  <c:v>1307.134</c:v>
                </c:pt>
                <c:pt idx="3">
                  <c:v>1691.9190000000001</c:v>
                </c:pt>
                <c:pt idx="4">
                  <c:v>1700.645</c:v>
                </c:pt>
                <c:pt idx="5">
                  <c:v>1700.538</c:v>
                </c:pt>
                <c:pt idx="6">
                  <c:v>1702.3219999999999</c:v>
                </c:pt>
                <c:pt idx="7">
                  <c:v>1722.991</c:v>
                </c:pt>
                <c:pt idx="8">
                  <c:v>1742.626</c:v>
                </c:pt>
                <c:pt idx="9">
                  <c:v>1751.6</c:v>
                </c:pt>
                <c:pt idx="10">
                  <c:v>1778.8630000000001</c:v>
                </c:pt>
                <c:pt idx="11">
                  <c:v>1819.5930000000001</c:v>
                </c:pt>
                <c:pt idx="12">
                  <c:v>1770.5840000000001</c:v>
                </c:pt>
                <c:pt idx="13">
                  <c:v>1799.3969999999999</c:v>
                </c:pt>
                <c:pt idx="14">
                  <c:v>1835.614</c:v>
                </c:pt>
                <c:pt idx="15">
                  <c:v>2037.0160000000001</c:v>
                </c:pt>
                <c:pt idx="16">
                  <c:v>2018.81</c:v>
                </c:pt>
                <c:pt idx="17">
                  <c:v>2015.027</c:v>
                </c:pt>
                <c:pt idx="18">
                  <c:v>2026.731</c:v>
                </c:pt>
                <c:pt idx="19">
                  <c:v>2304.3130000000001</c:v>
                </c:pt>
                <c:pt idx="20">
                  <c:v>2214.4989999999998</c:v>
                </c:pt>
                <c:pt idx="21">
                  <c:v>3034.2860000000001</c:v>
                </c:pt>
                <c:pt idx="22">
                  <c:v>2369.6559999999999</c:v>
                </c:pt>
                <c:pt idx="23">
                  <c:v>2366.0659999999998</c:v>
                </c:pt>
                <c:pt idx="24">
                  <c:v>2470.683</c:v>
                </c:pt>
                <c:pt idx="25">
                  <c:v>2827.5749999999998</c:v>
                </c:pt>
                <c:pt idx="26">
                  <c:v>3161.1379999999999</c:v>
                </c:pt>
                <c:pt idx="27">
                  <c:v>3542.413</c:v>
                </c:pt>
                <c:pt idx="28">
                  <c:v>3853.518</c:v>
                </c:pt>
                <c:pt idx="29">
                  <c:v>4029.915</c:v>
                </c:pt>
                <c:pt idx="30">
                  <c:v>3778.2109999999998</c:v>
                </c:pt>
                <c:pt idx="31">
                  <c:v>4494.05</c:v>
                </c:pt>
                <c:pt idx="32">
                  <c:v>4180.6049999999996</c:v>
                </c:pt>
                <c:pt idx="33">
                  <c:v>3983.5610000000001</c:v>
                </c:pt>
                <c:pt idx="34">
                  <c:v>4481.3</c:v>
                </c:pt>
                <c:pt idx="35">
                  <c:v>5026.1000000000004</c:v>
                </c:pt>
                <c:pt idx="36">
                  <c:v>7055.2</c:v>
                </c:pt>
                <c:pt idx="37">
                  <c:v>6270.3</c:v>
                </c:pt>
                <c:pt idx="38">
                  <c:v>6570.1</c:v>
                </c:pt>
                <c:pt idx="39">
                  <c:v>6112.6</c:v>
                </c:pt>
                <c:pt idx="40">
                  <c:v>5786.7</c:v>
                </c:pt>
                <c:pt idx="41">
                  <c:v>5365.9</c:v>
                </c:pt>
                <c:pt idx="42">
                  <c:v>5388.8</c:v>
                </c:pt>
                <c:pt idx="43">
                  <c:v>5445.4</c:v>
                </c:pt>
                <c:pt idx="44">
                  <c:v>5181.6000000000004</c:v>
                </c:pt>
                <c:pt idx="45">
                  <c:v>5136.6000000000004</c:v>
                </c:pt>
                <c:pt idx="46">
                  <c:v>4975.3</c:v>
                </c:pt>
                <c:pt idx="47">
                  <c:v>4840.1000000000004</c:v>
                </c:pt>
                <c:pt idx="48">
                  <c:v>4366.1000000000004</c:v>
                </c:pt>
                <c:pt idx="49">
                  <c:v>4705.3999999999996</c:v>
                </c:pt>
                <c:pt idx="50">
                  <c:v>5114.3</c:v>
                </c:pt>
                <c:pt idx="51">
                  <c:v>5183.3999999999996</c:v>
                </c:pt>
                <c:pt idx="52">
                  <c:v>5357.6</c:v>
                </c:pt>
                <c:pt idx="53">
                  <c:v>5115.1000000000004</c:v>
                </c:pt>
                <c:pt idx="54">
                  <c:v>4930.3999999999996</c:v>
                </c:pt>
                <c:pt idx="55">
                  <c:v>4642</c:v>
                </c:pt>
                <c:pt idx="56">
                  <c:v>3989.6000000000004</c:v>
                </c:pt>
              </c:numCache>
            </c:numRef>
          </c:val>
          <c:extLst>
            <c:ext xmlns:c16="http://schemas.microsoft.com/office/drawing/2014/chart" uri="{C3380CC4-5D6E-409C-BE32-E72D297353CC}">
              <c16:uniqueId val="{00000001-C763-4CA0-86BD-20C258E8730E}"/>
            </c:ext>
          </c:extLst>
        </c:ser>
        <c:dLbls>
          <c:showLegendKey val="0"/>
          <c:showVal val="0"/>
          <c:showCatName val="0"/>
          <c:showSerName val="0"/>
          <c:showPercent val="0"/>
          <c:showBubbleSize val="0"/>
        </c:dLbls>
        <c:gapWidth val="80"/>
        <c:overlap val="100"/>
        <c:axId val="440684552"/>
        <c:axId val="440687832"/>
      </c:barChart>
      <c:lineChart>
        <c:grouping val="standard"/>
        <c:varyColors val="0"/>
        <c:ser>
          <c:idx val="2"/>
          <c:order val="2"/>
          <c:tx>
            <c:strRef>
              <c:f>'d08-001市町村別観光入込客数・宿泊人員の推移'!$G$263</c:f>
              <c:strCache>
                <c:ptCount val="1"/>
                <c:pt idx="0">
                  <c:v>宿泊客</c:v>
                </c:pt>
              </c:strCache>
            </c:strRef>
          </c:tx>
          <c:spPr>
            <a:ln w="28575" cap="rnd">
              <a:solidFill>
                <a:srgbClr val="0070C0"/>
              </a:solidFill>
              <a:round/>
            </a:ln>
            <a:effectLst/>
          </c:spPr>
          <c:marker>
            <c:symbol val="none"/>
          </c:marker>
          <c:cat>
            <c:strRef>
              <c:f>'d08-001市町村別観光入込客数・宿泊人員の推移'!$H$260:$BL$260</c:f>
              <c:strCache>
                <c:ptCount val="57"/>
                <c:pt idx="2">
                  <c:v>1965
S40</c:v>
                </c:pt>
                <c:pt idx="7">
                  <c:v>1970
S45</c:v>
                </c:pt>
                <c:pt idx="12">
                  <c:v>1975
S50</c:v>
                </c:pt>
                <c:pt idx="17">
                  <c:v>1980
S55</c:v>
                </c:pt>
                <c:pt idx="22">
                  <c:v>1985
S60</c:v>
                </c:pt>
                <c:pt idx="27">
                  <c:v>1990
H2</c:v>
                </c:pt>
                <c:pt idx="32">
                  <c:v>1995
H7</c:v>
                </c:pt>
                <c:pt idx="37">
                  <c:v>2000
H12</c:v>
                </c:pt>
                <c:pt idx="42">
                  <c:v>2005
H17</c:v>
                </c:pt>
                <c:pt idx="47">
                  <c:v>2010
H22</c:v>
                </c:pt>
                <c:pt idx="52">
                  <c:v>2015
H27</c:v>
                </c:pt>
                <c:pt idx="56">
                  <c:v>2019
R 1</c:v>
                </c:pt>
              </c:strCache>
            </c:strRef>
          </c:cat>
          <c:val>
            <c:numRef>
              <c:f>'d08-001市町村別観光入込客数・宿泊人員の推移'!$H$263:$BL$263</c:f>
              <c:numCache>
                <c:formatCode>#,##0.0;[Red]\-#,##0.0</c:formatCode>
                <c:ptCount val="57"/>
                <c:pt idx="0">
                  <c:v>92.513000000000005</c:v>
                </c:pt>
                <c:pt idx="1">
                  <c:v>97.138000000000005</c:v>
                </c:pt>
                <c:pt idx="2">
                  <c:v>225.404</c:v>
                </c:pt>
                <c:pt idx="3">
                  <c:v>224.387</c:v>
                </c:pt>
                <c:pt idx="4">
                  <c:v>319.77999999999997</c:v>
                </c:pt>
                <c:pt idx="5">
                  <c:v>337.24700000000001</c:v>
                </c:pt>
                <c:pt idx="6">
                  <c:v>337.30700000000002</c:v>
                </c:pt>
                <c:pt idx="7">
                  <c:v>328.89699999999999</c:v>
                </c:pt>
                <c:pt idx="8">
                  <c:v>335.09</c:v>
                </c:pt>
                <c:pt idx="9">
                  <c:v>338.84</c:v>
                </c:pt>
                <c:pt idx="10">
                  <c:v>344.38400000000001</c:v>
                </c:pt>
                <c:pt idx="11">
                  <c:v>361.27499999999998</c:v>
                </c:pt>
                <c:pt idx="12">
                  <c:v>372.97500000000002</c:v>
                </c:pt>
                <c:pt idx="13">
                  <c:v>354.791</c:v>
                </c:pt>
                <c:pt idx="14">
                  <c:v>359.81</c:v>
                </c:pt>
                <c:pt idx="15">
                  <c:v>336.411</c:v>
                </c:pt>
                <c:pt idx="16">
                  <c:v>315.69799999999998</c:v>
                </c:pt>
                <c:pt idx="17">
                  <c:v>288.15100000000001</c:v>
                </c:pt>
                <c:pt idx="18">
                  <c:v>279.65600000000001</c:v>
                </c:pt>
                <c:pt idx="19">
                  <c:v>267.81299999999999</c:v>
                </c:pt>
                <c:pt idx="20">
                  <c:v>243.16900000000001</c:v>
                </c:pt>
                <c:pt idx="21">
                  <c:v>265.07400000000001</c:v>
                </c:pt>
                <c:pt idx="22">
                  <c:v>230.024</c:v>
                </c:pt>
                <c:pt idx="23">
                  <c:v>261.27699999999999</c:v>
                </c:pt>
                <c:pt idx="24">
                  <c:v>297.14999999999998</c:v>
                </c:pt>
                <c:pt idx="25">
                  <c:v>333.63799999999998</c:v>
                </c:pt>
                <c:pt idx="26">
                  <c:v>379.20299999999997</c:v>
                </c:pt>
                <c:pt idx="27">
                  <c:v>453.24599999999998</c:v>
                </c:pt>
                <c:pt idx="28">
                  <c:v>500.70299999999997</c:v>
                </c:pt>
                <c:pt idx="29">
                  <c:v>571.68700000000001</c:v>
                </c:pt>
                <c:pt idx="30">
                  <c:v>557.96199999999999</c:v>
                </c:pt>
                <c:pt idx="31">
                  <c:v>553.774</c:v>
                </c:pt>
                <c:pt idx="32">
                  <c:v>541.35900000000004</c:v>
                </c:pt>
                <c:pt idx="33">
                  <c:v>571.28899999999999</c:v>
                </c:pt>
                <c:pt idx="34">
                  <c:v>589.79999999999995</c:v>
                </c:pt>
                <c:pt idx="35">
                  <c:v>668.2</c:v>
                </c:pt>
                <c:pt idx="36">
                  <c:v>783.8</c:v>
                </c:pt>
                <c:pt idx="37">
                  <c:v>790.2</c:v>
                </c:pt>
                <c:pt idx="38">
                  <c:v>775.3</c:v>
                </c:pt>
                <c:pt idx="39">
                  <c:v>741.9</c:v>
                </c:pt>
                <c:pt idx="40">
                  <c:v>733.8</c:v>
                </c:pt>
                <c:pt idx="41">
                  <c:v>732.1</c:v>
                </c:pt>
                <c:pt idx="42">
                  <c:v>712.7</c:v>
                </c:pt>
                <c:pt idx="43">
                  <c:v>695.9</c:v>
                </c:pt>
                <c:pt idx="44">
                  <c:v>667.6</c:v>
                </c:pt>
                <c:pt idx="45">
                  <c:v>637.20000000000005</c:v>
                </c:pt>
                <c:pt idx="46">
                  <c:v>616.1</c:v>
                </c:pt>
                <c:pt idx="47">
                  <c:v>584.50000000000011</c:v>
                </c:pt>
                <c:pt idx="48">
                  <c:v>563.5</c:v>
                </c:pt>
                <c:pt idx="49">
                  <c:v>612.50000000000011</c:v>
                </c:pt>
                <c:pt idx="50">
                  <c:v>645.9</c:v>
                </c:pt>
                <c:pt idx="51">
                  <c:v>663.9</c:v>
                </c:pt>
                <c:pt idx="52">
                  <c:v>700.2</c:v>
                </c:pt>
                <c:pt idx="53">
                  <c:v>736.19999999999993</c:v>
                </c:pt>
                <c:pt idx="54">
                  <c:v>757.50000000000011</c:v>
                </c:pt>
                <c:pt idx="55">
                  <c:v>796.8</c:v>
                </c:pt>
                <c:pt idx="56">
                  <c:v>791.69999999999993</c:v>
                </c:pt>
              </c:numCache>
            </c:numRef>
          </c:val>
          <c:smooth val="0"/>
          <c:extLst>
            <c:ext xmlns:c16="http://schemas.microsoft.com/office/drawing/2014/chart" uri="{C3380CC4-5D6E-409C-BE32-E72D297353CC}">
              <c16:uniqueId val="{00000002-C763-4CA0-86BD-20C258E8730E}"/>
            </c:ext>
          </c:extLst>
        </c:ser>
        <c:dLbls>
          <c:showLegendKey val="0"/>
          <c:showVal val="0"/>
          <c:showCatName val="0"/>
          <c:showSerName val="0"/>
          <c:showPercent val="0"/>
          <c:showBubbleSize val="0"/>
        </c:dLbls>
        <c:marker val="1"/>
        <c:smooth val="0"/>
        <c:axId val="440684552"/>
        <c:axId val="440687832"/>
      </c:lineChart>
      <c:catAx>
        <c:axId val="4406845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440687832"/>
        <c:crosses val="autoZero"/>
        <c:auto val="1"/>
        <c:lblAlgn val="ctr"/>
        <c:lblOffset val="100"/>
        <c:noMultiLvlLbl val="0"/>
      </c:catAx>
      <c:valAx>
        <c:axId val="440687832"/>
        <c:scaling>
          <c:orientation val="minMax"/>
          <c:max val="10000"/>
        </c:scaling>
        <c:delete val="0"/>
        <c:axPos val="l"/>
        <c:majorGridlines>
          <c:spPr>
            <a:ln w="3175" cap="flat" cmpd="sng" algn="ctr">
              <a:solidFill>
                <a:schemeClr val="tx1">
                  <a:lumMod val="15000"/>
                  <a:lumOff val="85000"/>
                </a:schemeClr>
              </a:solidFill>
              <a:prstDash val="dash"/>
              <a:round/>
            </a:ln>
            <a:effectLst/>
          </c:spPr>
        </c:majorGridlines>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440684552"/>
        <c:crosses val="autoZero"/>
        <c:crossBetween val="between"/>
      </c:valAx>
      <c:spPr>
        <a:noFill/>
        <a:ln>
          <a:noFill/>
        </a:ln>
        <a:effectLst/>
      </c:spPr>
    </c:plotArea>
    <c:legend>
      <c:legendPos val="b"/>
      <c:layout>
        <c:manualLayout>
          <c:xMode val="edge"/>
          <c:yMode val="edge"/>
          <c:x val="7.7596991552526542E-2"/>
          <c:y val="0.12582554207751062"/>
          <c:w val="9.9707977679260693E-2"/>
          <c:h val="0.1006008843489158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a:latin typeface="ＭＳ ゴシック" panose="020B0609070205080204" pitchFamily="49" charset="-128"/>
                <a:ea typeface="ＭＳ ゴシック" panose="020B0609070205080204" pitchFamily="49" charset="-128"/>
              </a:rPr>
              <a:t>小樽市</a:t>
            </a:r>
            <a:r>
              <a:rPr lang="en-US" altLang="ja-JP">
                <a:latin typeface="ＭＳ ゴシック" panose="020B0609070205080204" pitchFamily="49" charset="-128"/>
                <a:ea typeface="ＭＳ ゴシック" panose="020B0609070205080204" pitchFamily="49" charset="-128"/>
              </a:rPr>
              <a:t>-</a:t>
            </a:r>
            <a:r>
              <a:rPr lang="ja-JP" altLang="en-US">
                <a:latin typeface="ＭＳ ゴシック" panose="020B0609070205080204" pitchFamily="49" charset="-128"/>
                <a:ea typeface="ＭＳ ゴシック" panose="020B0609070205080204" pitchFamily="49" charset="-128"/>
              </a:rPr>
              <a:t>朝里川温泉の観光客入込数の推移</a:t>
            </a:r>
          </a:p>
        </c:rich>
      </c:tx>
      <c:layout>
        <c:manualLayout>
          <c:xMode val="edge"/>
          <c:yMode val="edge"/>
          <c:x val="0.22829131652661064"/>
          <c:y val="0"/>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4124594719777676E-2"/>
          <c:y val="6.5345345345345363E-2"/>
          <c:w val="0.95196497496636445"/>
          <c:h val="0.82869622378283792"/>
        </c:manualLayout>
      </c:layout>
      <c:barChart>
        <c:barDir val="col"/>
        <c:grouping val="stacked"/>
        <c:varyColors val="0"/>
        <c:ser>
          <c:idx val="0"/>
          <c:order val="0"/>
          <c:tx>
            <c:strRef>
              <c:f>'d08-001市町村別観光入込客数・宿泊人員の推移'!$G$293</c:f>
              <c:strCache>
                <c:ptCount val="1"/>
                <c:pt idx="0">
                  <c:v>道外</c:v>
                </c:pt>
              </c:strCache>
            </c:strRef>
          </c:tx>
          <c:spPr>
            <a:solidFill>
              <a:srgbClr val="00B0F0"/>
            </a:solidFill>
            <a:ln>
              <a:noFill/>
            </a:ln>
            <a:effectLst/>
          </c:spPr>
          <c:invertIfNegative val="0"/>
          <c:cat>
            <c:strRef>
              <c:f>'d08-001市町村別観光入込客数・宿泊人員の推移'!$H$292:$BL$292</c:f>
              <c:strCache>
                <c:ptCount val="57"/>
                <c:pt idx="2">
                  <c:v>1965
S40</c:v>
                </c:pt>
                <c:pt idx="7">
                  <c:v>1970
S45</c:v>
                </c:pt>
                <c:pt idx="12">
                  <c:v>1975
S50</c:v>
                </c:pt>
                <c:pt idx="17">
                  <c:v>1980
S55</c:v>
                </c:pt>
                <c:pt idx="22">
                  <c:v>1985
S60</c:v>
                </c:pt>
                <c:pt idx="27">
                  <c:v>1990
H2</c:v>
                </c:pt>
                <c:pt idx="32">
                  <c:v>1995
H7</c:v>
                </c:pt>
                <c:pt idx="37">
                  <c:v>2000
H12</c:v>
                </c:pt>
                <c:pt idx="42">
                  <c:v>2005
H17</c:v>
                </c:pt>
                <c:pt idx="47">
                  <c:v>2010
H22</c:v>
                </c:pt>
                <c:pt idx="52">
                  <c:v>2015
H27</c:v>
                </c:pt>
                <c:pt idx="56">
                  <c:v>2019
R 1</c:v>
                </c:pt>
              </c:strCache>
            </c:strRef>
          </c:cat>
          <c:val>
            <c:numRef>
              <c:f>'d08-001市町村別観光入込客数・宿泊人員の推移'!$H$293:$BL$293</c:f>
              <c:numCache>
                <c:formatCode>#,##0.0;[Red]\-#,##0.0</c:formatCode>
                <c:ptCount val="57"/>
                <c:pt idx="0">
                  <c:v>21.54</c:v>
                </c:pt>
                <c:pt idx="1">
                  <c:v>22.617000000000001</c:v>
                </c:pt>
                <c:pt idx="2">
                  <c:v>175.602</c:v>
                </c:pt>
                <c:pt idx="3">
                  <c:v>168.48099999999999</c:v>
                </c:pt>
                <c:pt idx="4">
                  <c:v>177.244</c:v>
                </c:pt>
                <c:pt idx="5">
                  <c:v>183.762</c:v>
                </c:pt>
                <c:pt idx="6">
                  <c:v>185.02199999999999</c:v>
                </c:pt>
                <c:pt idx="7">
                  <c:v>189.714</c:v>
                </c:pt>
                <c:pt idx="8">
                  <c:v>193.42099999999999</c:v>
                </c:pt>
                <c:pt idx="9">
                  <c:v>202.64699999999999</c:v>
                </c:pt>
                <c:pt idx="10">
                  <c:v>202.71700000000001</c:v>
                </c:pt>
                <c:pt idx="11">
                  <c:v>203.47499999999999</c:v>
                </c:pt>
                <c:pt idx="12">
                  <c:v>187.71700000000001</c:v>
                </c:pt>
                <c:pt idx="13">
                  <c:v>180.148</c:v>
                </c:pt>
                <c:pt idx="14">
                  <c:v>154.798</c:v>
                </c:pt>
                <c:pt idx="15">
                  <c:v>85.539000000000001</c:v>
                </c:pt>
                <c:pt idx="16">
                  <c:v>80.531999999999996</c:v>
                </c:pt>
                <c:pt idx="17">
                  <c:v>72.513999999999996</c:v>
                </c:pt>
                <c:pt idx="18">
                  <c:v>51.704999999999998</c:v>
                </c:pt>
                <c:pt idx="19">
                  <c:v>42.012</c:v>
                </c:pt>
                <c:pt idx="20">
                  <c:v>32.704000000000001</c:v>
                </c:pt>
                <c:pt idx="21">
                  <c:v>41.274999999999999</c:v>
                </c:pt>
                <c:pt idx="22">
                  <c:v>35.265999999999998</c:v>
                </c:pt>
                <c:pt idx="23">
                  <c:v>38.4</c:v>
                </c:pt>
                <c:pt idx="24">
                  <c:v>55.715000000000003</c:v>
                </c:pt>
                <c:pt idx="25">
                  <c:v>69.793999999999997</c:v>
                </c:pt>
                <c:pt idx="26">
                  <c:v>75.597999999999999</c:v>
                </c:pt>
                <c:pt idx="27">
                  <c:v>87.819000000000003</c:v>
                </c:pt>
                <c:pt idx="28">
                  <c:v>110.59099999999999</c:v>
                </c:pt>
                <c:pt idx="29">
                  <c:v>127.134</c:v>
                </c:pt>
                <c:pt idx="30">
                  <c:v>119.16800000000001</c:v>
                </c:pt>
                <c:pt idx="31">
                  <c:v>119.182</c:v>
                </c:pt>
                <c:pt idx="32">
                  <c:v>138.60900000000001</c:v>
                </c:pt>
                <c:pt idx="33">
                  <c:v>149.453</c:v>
                </c:pt>
              </c:numCache>
            </c:numRef>
          </c:val>
          <c:extLst>
            <c:ext xmlns:c16="http://schemas.microsoft.com/office/drawing/2014/chart" uri="{C3380CC4-5D6E-409C-BE32-E72D297353CC}">
              <c16:uniqueId val="{00000000-D3C9-4C8E-A905-DE46AEA08ADC}"/>
            </c:ext>
          </c:extLst>
        </c:ser>
        <c:ser>
          <c:idx val="1"/>
          <c:order val="1"/>
          <c:tx>
            <c:strRef>
              <c:f>'d08-001市町村別観光入込客数・宿泊人員の推移'!$G$294</c:f>
              <c:strCache>
                <c:ptCount val="1"/>
                <c:pt idx="0">
                  <c:v>道内</c:v>
                </c:pt>
              </c:strCache>
            </c:strRef>
          </c:tx>
          <c:spPr>
            <a:solidFill>
              <a:srgbClr val="92D050"/>
            </a:solidFill>
            <a:ln>
              <a:noFill/>
            </a:ln>
            <a:effectLst/>
          </c:spPr>
          <c:invertIfNegative val="0"/>
          <c:cat>
            <c:strRef>
              <c:f>'d08-001市町村別観光入込客数・宿泊人員の推移'!$H$292:$BL$292</c:f>
              <c:strCache>
                <c:ptCount val="57"/>
                <c:pt idx="2">
                  <c:v>1965
S40</c:v>
                </c:pt>
                <c:pt idx="7">
                  <c:v>1970
S45</c:v>
                </c:pt>
                <c:pt idx="12">
                  <c:v>1975
S50</c:v>
                </c:pt>
                <c:pt idx="17">
                  <c:v>1980
S55</c:v>
                </c:pt>
                <c:pt idx="22">
                  <c:v>1985
S60</c:v>
                </c:pt>
                <c:pt idx="27">
                  <c:v>1990
H2</c:v>
                </c:pt>
                <c:pt idx="32">
                  <c:v>1995
H7</c:v>
                </c:pt>
                <c:pt idx="37">
                  <c:v>2000
H12</c:v>
                </c:pt>
                <c:pt idx="42">
                  <c:v>2005
H17</c:v>
                </c:pt>
                <c:pt idx="47">
                  <c:v>2010
H22</c:v>
                </c:pt>
                <c:pt idx="52">
                  <c:v>2015
H27</c:v>
                </c:pt>
                <c:pt idx="56">
                  <c:v>2019
R 1</c:v>
                </c:pt>
              </c:strCache>
            </c:strRef>
          </c:cat>
          <c:val>
            <c:numRef>
              <c:f>'d08-001市町村別観光入込客数・宿泊人員の推移'!$H$294:$BL$294</c:f>
              <c:numCache>
                <c:formatCode>#,##0.0;[Red]\-#,##0.0</c:formatCode>
                <c:ptCount val="57"/>
                <c:pt idx="0">
                  <c:v>466.15600000000001</c:v>
                </c:pt>
                <c:pt idx="1">
                  <c:v>489.46</c:v>
                </c:pt>
                <c:pt idx="2">
                  <c:v>421.57</c:v>
                </c:pt>
                <c:pt idx="3">
                  <c:v>422.43200000000002</c:v>
                </c:pt>
                <c:pt idx="4">
                  <c:v>424.42700000000002</c:v>
                </c:pt>
                <c:pt idx="5">
                  <c:v>428.77499999999998</c:v>
                </c:pt>
                <c:pt idx="6">
                  <c:v>430.27499999999998</c:v>
                </c:pt>
                <c:pt idx="7">
                  <c:v>436.65300000000002</c:v>
                </c:pt>
                <c:pt idx="8">
                  <c:v>441.26499999999999</c:v>
                </c:pt>
                <c:pt idx="9">
                  <c:v>443.70400000000001</c:v>
                </c:pt>
                <c:pt idx="10">
                  <c:v>452.90199999999999</c:v>
                </c:pt>
                <c:pt idx="11">
                  <c:v>460.98599999999999</c:v>
                </c:pt>
                <c:pt idx="12">
                  <c:v>452.95600000000002</c:v>
                </c:pt>
                <c:pt idx="13">
                  <c:v>429.98200000000003</c:v>
                </c:pt>
                <c:pt idx="14">
                  <c:v>474.90499999999997</c:v>
                </c:pt>
                <c:pt idx="15">
                  <c:v>549.77200000000005</c:v>
                </c:pt>
                <c:pt idx="16">
                  <c:v>572.22799999999995</c:v>
                </c:pt>
                <c:pt idx="17">
                  <c:v>572.47500000000002</c:v>
                </c:pt>
                <c:pt idx="18">
                  <c:v>567.34699999999998</c:v>
                </c:pt>
                <c:pt idx="19">
                  <c:v>593.471</c:v>
                </c:pt>
                <c:pt idx="20">
                  <c:v>651.01900000000001</c:v>
                </c:pt>
                <c:pt idx="21">
                  <c:v>692.22699999999998</c:v>
                </c:pt>
                <c:pt idx="22">
                  <c:v>694.41</c:v>
                </c:pt>
                <c:pt idx="23">
                  <c:v>784.34500000000003</c:v>
                </c:pt>
                <c:pt idx="24">
                  <c:v>835.25599999999997</c:v>
                </c:pt>
                <c:pt idx="25">
                  <c:v>889.04100000000005</c:v>
                </c:pt>
                <c:pt idx="26">
                  <c:v>941.01599999999996</c:v>
                </c:pt>
                <c:pt idx="27">
                  <c:v>958.27800000000002</c:v>
                </c:pt>
                <c:pt idx="28">
                  <c:v>992.51099999999997</c:v>
                </c:pt>
                <c:pt idx="29">
                  <c:v>1080.7370000000001</c:v>
                </c:pt>
                <c:pt idx="30">
                  <c:v>990.97299999999996</c:v>
                </c:pt>
                <c:pt idx="31">
                  <c:v>1015.587</c:v>
                </c:pt>
                <c:pt idx="32">
                  <c:v>987.63599999999997</c:v>
                </c:pt>
                <c:pt idx="33">
                  <c:v>979.86900000000003</c:v>
                </c:pt>
              </c:numCache>
            </c:numRef>
          </c:val>
          <c:extLst>
            <c:ext xmlns:c16="http://schemas.microsoft.com/office/drawing/2014/chart" uri="{C3380CC4-5D6E-409C-BE32-E72D297353CC}">
              <c16:uniqueId val="{00000001-D3C9-4C8E-A905-DE46AEA08ADC}"/>
            </c:ext>
          </c:extLst>
        </c:ser>
        <c:dLbls>
          <c:showLegendKey val="0"/>
          <c:showVal val="0"/>
          <c:showCatName val="0"/>
          <c:showSerName val="0"/>
          <c:showPercent val="0"/>
          <c:showBubbleSize val="0"/>
        </c:dLbls>
        <c:gapWidth val="80"/>
        <c:overlap val="100"/>
        <c:axId val="440684552"/>
        <c:axId val="440687832"/>
      </c:barChart>
      <c:lineChart>
        <c:grouping val="standard"/>
        <c:varyColors val="0"/>
        <c:ser>
          <c:idx val="2"/>
          <c:order val="2"/>
          <c:tx>
            <c:strRef>
              <c:f>'d08-001市町村別観光入込客数・宿泊人員の推移'!$G$295</c:f>
              <c:strCache>
                <c:ptCount val="1"/>
                <c:pt idx="0">
                  <c:v>宿泊客</c:v>
                </c:pt>
              </c:strCache>
            </c:strRef>
          </c:tx>
          <c:spPr>
            <a:ln w="28575" cap="rnd">
              <a:solidFill>
                <a:srgbClr val="0070C0"/>
              </a:solidFill>
              <a:round/>
            </a:ln>
            <a:effectLst/>
          </c:spPr>
          <c:marker>
            <c:symbol val="none"/>
          </c:marker>
          <c:cat>
            <c:strRef>
              <c:f>'d08-001市町村別観光入込客数・宿泊人員の推移'!$H$292:$BL$292</c:f>
              <c:strCache>
                <c:ptCount val="57"/>
                <c:pt idx="2">
                  <c:v>1965
S40</c:v>
                </c:pt>
                <c:pt idx="7">
                  <c:v>1970
S45</c:v>
                </c:pt>
                <c:pt idx="12">
                  <c:v>1975
S50</c:v>
                </c:pt>
                <c:pt idx="17">
                  <c:v>1980
S55</c:v>
                </c:pt>
                <c:pt idx="22">
                  <c:v>1985
S60</c:v>
                </c:pt>
                <c:pt idx="27">
                  <c:v>1990
H2</c:v>
                </c:pt>
                <c:pt idx="32">
                  <c:v>1995
H7</c:v>
                </c:pt>
                <c:pt idx="37">
                  <c:v>2000
H12</c:v>
                </c:pt>
                <c:pt idx="42">
                  <c:v>2005
H17</c:v>
                </c:pt>
                <c:pt idx="47">
                  <c:v>2010
H22</c:v>
                </c:pt>
                <c:pt idx="52">
                  <c:v>2015
H27</c:v>
                </c:pt>
                <c:pt idx="56">
                  <c:v>2019
R 1</c:v>
                </c:pt>
              </c:strCache>
            </c:strRef>
          </c:cat>
          <c:val>
            <c:numRef>
              <c:f>'d08-001市町村別観光入込客数・宿泊人員の推移'!$H$295:$BL$295</c:f>
              <c:numCache>
                <c:formatCode>#,##0.0;[Red]\-#,##0.0</c:formatCode>
                <c:ptCount val="57"/>
                <c:pt idx="0">
                  <c:v>56.869</c:v>
                </c:pt>
                <c:pt idx="1">
                  <c:v>59.712000000000003</c:v>
                </c:pt>
                <c:pt idx="2">
                  <c:v>86.114999999999995</c:v>
                </c:pt>
                <c:pt idx="3">
                  <c:v>71.174000000000007</c:v>
                </c:pt>
                <c:pt idx="4">
                  <c:v>78.198999999999998</c:v>
                </c:pt>
                <c:pt idx="5">
                  <c:v>90.805000000000007</c:v>
                </c:pt>
                <c:pt idx="6">
                  <c:v>93.867000000000004</c:v>
                </c:pt>
                <c:pt idx="7">
                  <c:v>96.212999999999994</c:v>
                </c:pt>
                <c:pt idx="8">
                  <c:v>96.448999999999998</c:v>
                </c:pt>
                <c:pt idx="9">
                  <c:v>98.724000000000004</c:v>
                </c:pt>
                <c:pt idx="10">
                  <c:v>99.915999999999997</c:v>
                </c:pt>
                <c:pt idx="11">
                  <c:v>101.432</c:v>
                </c:pt>
                <c:pt idx="12">
                  <c:v>90.078999999999994</c:v>
                </c:pt>
                <c:pt idx="13">
                  <c:v>88.944000000000003</c:v>
                </c:pt>
                <c:pt idx="14">
                  <c:v>97.953000000000003</c:v>
                </c:pt>
                <c:pt idx="15">
                  <c:v>92.387</c:v>
                </c:pt>
                <c:pt idx="16">
                  <c:v>96.037000000000006</c:v>
                </c:pt>
                <c:pt idx="17">
                  <c:v>88.331999999999994</c:v>
                </c:pt>
                <c:pt idx="18">
                  <c:v>90.549000000000007</c:v>
                </c:pt>
                <c:pt idx="19">
                  <c:v>89.167000000000002</c:v>
                </c:pt>
                <c:pt idx="20">
                  <c:v>76.162999999999997</c:v>
                </c:pt>
                <c:pt idx="21">
                  <c:v>82.623000000000005</c:v>
                </c:pt>
                <c:pt idx="22">
                  <c:v>77.281000000000006</c:v>
                </c:pt>
                <c:pt idx="23">
                  <c:v>86.072999999999993</c:v>
                </c:pt>
                <c:pt idx="24">
                  <c:v>99.739000000000004</c:v>
                </c:pt>
                <c:pt idx="25">
                  <c:v>104.05</c:v>
                </c:pt>
                <c:pt idx="26">
                  <c:v>128.18</c:v>
                </c:pt>
                <c:pt idx="27">
                  <c:v>129.62299999999999</c:v>
                </c:pt>
                <c:pt idx="28">
                  <c:v>137.53700000000001</c:v>
                </c:pt>
                <c:pt idx="29">
                  <c:v>185.624</c:v>
                </c:pt>
                <c:pt idx="30">
                  <c:v>178.471</c:v>
                </c:pt>
                <c:pt idx="31">
                  <c:v>182.88399999999999</c:v>
                </c:pt>
                <c:pt idx="32">
                  <c:v>186.22</c:v>
                </c:pt>
                <c:pt idx="33">
                  <c:v>191.06299999999999</c:v>
                </c:pt>
              </c:numCache>
            </c:numRef>
          </c:val>
          <c:smooth val="0"/>
          <c:extLst>
            <c:ext xmlns:c16="http://schemas.microsoft.com/office/drawing/2014/chart" uri="{C3380CC4-5D6E-409C-BE32-E72D297353CC}">
              <c16:uniqueId val="{00000002-D3C9-4C8E-A905-DE46AEA08ADC}"/>
            </c:ext>
          </c:extLst>
        </c:ser>
        <c:dLbls>
          <c:showLegendKey val="0"/>
          <c:showVal val="0"/>
          <c:showCatName val="0"/>
          <c:showSerName val="0"/>
          <c:showPercent val="0"/>
          <c:showBubbleSize val="0"/>
        </c:dLbls>
        <c:marker val="1"/>
        <c:smooth val="0"/>
        <c:axId val="440684552"/>
        <c:axId val="440687832"/>
      </c:lineChart>
      <c:catAx>
        <c:axId val="4406845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440687832"/>
        <c:crosses val="autoZero"/>
        <c:auto val="1"/>
        <c:lblAlgn val="ctr"/>
        <c:lblOffset val="100"/>
        <c:noMultiLvlLbl val="0"/>
      </c:catAx>
      <c:valAx>
        <c:axId val="440687832"/>
        <c:scaling>
          <c:orientation val="minMax"/>
          <c:max val="3000"/>
        </c:scaling>
        <c:delete val="0"/>
        <c:axPos val="l"/>
        <c:majorGridlines>
          <c:spPr>
            <a:ln w="3175" cap="flat" cmpd="sng" algn="ctr">
              <a:solidFill>
                <a:schemeClr val="tx1">
                  <a:lumMod val="15000"/>
                  <a:lumOff val="85000"/>
                </a:schemeClr>
              </a:solidFill>
              <a:prstDash val="dash"/>
              <a:round/>
            </a:ln>
            <a:effectLst/>
          </c:spPr>
        </c:majorGridlines>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440684552"/>
        <c:crosses val="autoZero"/>
        <c:crossBetween val="between"/>
      </c:valAx>
      <c:spPr>
        <a:noFill/>
        <a:ln>
          <a:noFill/>
        </a:ln>
        <a:effectLst/>
      </c:spPr>
    </c:plotArea>
    <c:legend>
      <c:legendPos val="b"/>
      <c:layout>
        <c:manualLayout>
          <c:xMode val="edge"/>
          <c:yMode val="edge"/>
          <c:x val="7.7596991552526542E-2"/>
          <c:y val="0.12582554207751062"/>
          <c:w val="9.9707977679260693E-2"/>
          <c:h val="0.1006008843489158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a:latin typeface="ＭＳ ゴシック" panose="020B0609070205080204" pitchFamily="49" charset="-128"/>
                <a:ea typeface="ＭＳ ゴシック" panose="020B0609070205080204" pitchFamily="49" charset="-128"/>
              </a:rPr>
              <a:t>倶知安町の観光客入込数の推移</a:t>
            </a:r>
          </a:p>
        </c:rich>
      </c:tx>
      <c:layout>
        <c:manualLayout>
          <c:xMode val="edge"/>
          <c:yMode val="edge"/>
          <c:x val="0.22829131652661064"/>
          <c:y val="0"/>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4124594719777676E-2"/>
          <c:y val="6.5345345345345363E-2"/>
          <c:w val="0.95196497496636445"/>
          <c:h val="0.82869622378283792"/>
        </c:manualLayout>
      </c:layout>
      <c:barChart>
        <c:barDir val="col"/>
        <c:grouping val="stacked"/>
        <c:varyColors val="0"/>
        <c:ser>
          <c:idx val="0"/>
          <c:order val="0"/>
          <c:tx>
            <c:strRef>
              <c:f>'d08-001市町村別観光入込客数・宿泊人員の推移'!$G$390</c:f>
              <c:strCache>
                <c:ptCount val="1"/>
                <c:pt idx="0">
                  <c:v>道外</c:v>
                </c:pt>
              </c:strCache>
            </c:strRef>
          </c:tx>
          <c:spPr>
            <a:solidFill>
              <a:srgbClr val="00B0F0"/>
            </a:solidFill>
            <a:ln>
              <a:noFill/>
            </a:ln>
            <a:effectLst/>
          </c:spPr>
          <c:invertIfNegative val="0"/>
          <c:cat>
            <c:strRef>
              <c:f>'d08-001市町村別観光入込客数・宿泊人員の推移'!$H$389:$BL$389</c:f>
              <c:strCache>
                <c:ptCount val="57"/>
                <c:pt idx="2">
                  <c:v>1965
S40</c:v>
                </c:pt>
                <c:pt idx="7">
                  <c:v>1970
S45</c:v>
                </c:pt>
                <c:pt idx="12">
                  <c:v>1975
S50</c:v>
                </c:pt>
                <c:pt idx="17">
                  <c:v>1980
S55</c:v>
                </c:pt>
                <c:pt idx="22">
                  <c:v>1985
S60</c:v>
                </c:pt>
                <c:pt idx="27">
                  <c:v>1990
H2</c:v>
                </c:pt>
                <c:pt idx="32">
                  <c:v>1995
H7</c:v>
                </c:pt>
                <c:pt idx="37">
                  <c:v>2000
H12</c:v>
                </c:pt>
                <c:pt idx="42">
                  <c:v>2005
H17</c:v>
                </c:pt>
                <c:pt idx="47">
                  <c:v>2010
H22</c:v>
                </c:pt>
                <c:pt idx="52">
                  <c:v>2015
H27</c:v>
                </c:pt>
                <c:pt idx="56">
                  <c:v>2019
R 1</c:v>
                </c:pt>
              </c:strCache>
            </c:strRef>
          </c:cat>
          <c:val>
            <c:numRef>
              <c:f>'d08-001市町村別観光入込客数・宿泊人員の推移'!$H$390:$BL$390</c:f>
              <c:numCache>
                <c:formatCode>#,##0.0;[Red]\-#,##0.0</c:formatCode>
                <c:ptCount val="57"/>
                <c:pt idx="17">
                  <c:v>174.99199999999999</c:v>
                </c:pt>
                <c:pt idx="18">
                  <c:v>177.68</c:v>
                </c:pt>
                <c:pt idx="19">
                  <c:v>187.15799999999999</c:v>
                </c:pt>
                <c:pt idx="20">
                  <c:v>181.57400000000001</c:v>
                </c:pt>
                <c:pt idx="21">
                  <c:v>177.28299999999999</c:v>
                </c:pt>
                <c:pt idx="22">
                  <c:v>191.08</c:v>
                </c:pt>
                <c:pt idx="23">
                  <c:v>234.017</c:v>
                </c:pt>
                <c:pt idx="24">
                  <c:v>278.178</c:v>
                </c:pt>
                <c:pt idx="25">
                  <c:v>299.685</c:v>
                </c:pt>
                <c:pt idx="26">
                  <c:v>314.875</c:v>
                </c:pt>
                <c:pt idx="27">
                  <c:v>340.99</c:v>
                </c:pt>
                <c:pt idx="28">
                  <c:v>334.77499999999998</c:v>
                </c:pt>
                <c:pt idx="29">
                  <c:v>267.83</c:v>
                </c:pt>
                <c:pt idx="30">
                  <c:v>211.363</c:v>
                </c:pt>
                <c:pt idx="31">
                  <c:v>184.8</c:v>
                </c:pt>
                <c:pt idx="32">
                  <c:v>212.14</c:v>
                </c:pt>
                <c:pt idx="33">
                  <c:v>247.44</c:v>
                </c:pt>
                <c:pt idx="34">
                  <c:v>433.8</c:v>
                </c:pt>
                <c:pt idx="35">
                  <c:v>455</c:v>
                </c:pt>
                <c:pt idx="36">
                  <c:v>460.4</c:v>
                </c:pt>
                <c:pt idx="37">
                  <c:v>451.2</c:v>
                </c:pt>
                <c:pt idx="38">
                  <c:v>463.8</c:v>
                </c:pt>
                <c:pt idx="39">
                  <c:v>490.8</c:v>
                </c:pt>
                <c:pt idx="40">
                  <c:v>478.7</c:v>
                </c:pt>
                <c:pt idx="41">
                  <c:v>501</c:v>
                </c:pt>
                <c:pt idx="42">
                  <c:v>514.1</c:v>
                </c:pt>
                <c:pt idx="43">
                  <c:v>520.20000000000005</c:v>
                </c:pt>
                <c:pt idx="44">
                  <c:v>523.9</c:v>
                </c:pt>
                <c:pt idx="45">
                  <c:v>527.5</c:v>
                </c:pt>
                <c:pt idx="46">
                  <c:v>544.70000000000005</c:v>
                </c:pt>
                <c:pt idx="47">
                  <c:v>574.20000000000005</c:v>
                </c:pt>
                <c:pt idx="48">
                  <c:v>571.20000000000005</c:v>
                </c:pt>
                <c:pt idx="49">
                  <c:v>585.1</c:v>
                </c:pt>
                <c:pt idx="50">
                  <c:v>607</c:v>
                </c:pt>
                <c:pt idx="51">
                  <c:v>634.5</c:v>
                </c:pt>
                <c:pt idx="52">
                  <c:v>689.5</c:v>
                </c:pt>
                <c:pt idx="53">
                  <c:v>583.50000000000011</c:v>
                </c:pt>
                <c:pt idx="54">
                  <c:v>622.69999999999993</c:v>
                </c:pt>
                <c:pt idx="55">
                  <c:v>681.9</c:v>
                </c:pt>
                <c:pt idx="56">
                  <c:v>588.4</c:v>
                </c:pt>
              </c:numCache>
            </c:numRef>
          </c:val>
          <c:extLst>
            <c:ext xmlns:c16="http://schemas.microsoft.com/office/drawing/2014/chart" uri="{C3380CC4-5D6E-409C-BE32-E72D297353CC}">
              <c16:uniqueId val="{00000000-D844-4415-ADB8-F2D3CCE71A99}"/>
            </c:ext>
          </c:extLst>
        </c:ser>
        <c:ser>
          <c:idx val="1"/>
          <c:order val="1"/>
          <c:tx>
            <c:strRef>
              <c:f>'d08-001市町村別観光入込客数・宿泊人員の推移'!$G$391</c:f>
              <c:strCache>
                <c:ptCount val="1"/>
                <c:pt idx="0">
                  <c:v>道内</c:v>
                </c:pt>
              </c:strCache>
            </c:strRef>
          </c:tx>
          <c:spPr>
            <a:solidFill>
              <a:srgbClr val="92D050"/>
            </a:solidFill>
            <a:ln>
              <a:noFill/>
            </a:ln>
            <a:effectLst/>
          </c:spPr>
          <c:invertIfNegative val="0"/>
          <c:cat>
            <c:strRef>
              <c:f>'d08-001市町村別観光入込客数・宿泊人員の推移'!$H$389:$BL$389</c:f>
              <c:strCache>
                <c:ptCount val="57"/>
                <c:pt idx="2">
                  <c:v>1965
S40</c:v>
                </c:pt>
                <c:pt idx="7">
                  <c:v>1970
S45</c:v>
                </c:pt>
                <c:pt idx="12">
                  <c:v>1975
S50</c:v>
                </c:pt>
                <c:pt idx="17">
                  <c:v>1980
S55</c:v>
                </c:pt>
                <c:pt idx="22">
                  <c:v>1985
S60</c:v>
                </c:pt>
                <c:pt idx="27">
                  <c:v>1990
H2</c:v>
                </c:pt>
                <c:pt idx="32">
                  <c:v>1995
H7</c:v>
                </c:pt>
                <c:pt idx="37">
                  <c:v>2000
H12</c:v>
                </c:pt>
                <c:pt idx="42">
                  <c:v>2005
H17</c:v>
                </c:pt>
                <c:pt idx="47">
                  <c:v>2010
H22</c:v>
                </c:pt>
                <c:pt idx="52">
                  <c:v>2015
H27</c:v>
                </c:pt>
                <c:pt idx="56">
                  <c:v>2019
R 1</c:v>
                </c:pt>
              </c:strCache>
            </c:strRef>
          </c:cat>
          <c:val>
            <c:numRef>
              <c:f>'d08-001市町村別観光入込客数・宿泊人員の推移'!$H$391:$BL$391</c:f>
              <c:numCache>
                <c:formatCode>#,##0.0;[Red]\-#,##0.0</c:formatCode>
                <c:ptCount val="57"/>
                <c:pt idx="17">
                  <c:v>922.45699999999999</c:v>
                </c:pt>
                <c:pt idx="18">
                  <c:v>916.95500000000004</c:v>
                </c:pt>
                <c:pt idx="19">
                  <c:v>943.09100000000001</c:v>
                </c:pt>
                <c:pt idx="20">
                  <c:v>891.04200000000003</c:v>
                </c:pt>
                <c:pt idx="21">
                  <c:v>891.17</c:v>
                </c:pt>
                <c:pt idx="22">
                  <c:v>957.18399999999997</c:v>
                </c:pt>
                <c:pt idx="23">
                  <c:v>1011.4880000000001</c:v>
                </c:pt>
                <c:pt idx="24">
                  <c:v>1142.0119999999999</c:v>
                </c:pt>
                <c:pt idx="25">
                  <c:v>1218.175</c:v>
                </c:pt>
                <c:pt idx="26">
                  <c:v>1289.0899999999999</c:v>
                </c:pt>
                <c:pt idx="27">
                  <c:v>1371.05</c:v>
                </c:pt>
                <c:pt idx="28">
                  <c:v>1369.4549999999999</c:v>
                </c:pt>
                <c:pt idx="29">
                  <c:v>1341.7</c:v>
                </c:pt>
                <c:pt idx="30">
                  <c:v>1166.297</c:v>
                </c:pt>
                <c:pt idx="31">
                  <c:v>1211.4849999999999</c:v>
                </c:pt>
                <c:pt idx="32">
                  <c:v>1097.49</c:v>
                </c:pt>
                <c:pt idx="33">
                  <c:v>1113.03</c:v>
                </c:pt>
                <c:pt idx="34">
                  <c:v>968.2</c:v>
                </c:pt>
                <c:pt idx="35">
                  <c:v>999.4</c:v>
                </c:pt>
                <c:pt idx="36">
                  <c:v>1012.5</c:v>
                </c:pt>
                <c:pt idx="37">
                  <c:v>1004.3</c:v>
                </c:pt>
                <c:pt idx="38">
                  <c:v>994.2</c:v>
                </c:pt>
                <c:pt idx="39">
                  <c:v>969.1</c:v>
                </c:pt>
                <c:pt idx="40">
                  <c:v>934.9</c:v>
                </c:pt>
                <c:pt idx="41">
                  <c:v>980</c:v>
                </c:pt>
                <c:pt idx="42">
                  <c:v>987.7</c:v>
                </c:pt>
                <c:pt idx="43">
                  <c:v>989.2</c:v>
                </c:pt>
                <c:pt idx="44">
                  <c:v>996.3</c:v>
                </c:pt>
                <c:pt idx="45">
                  <c:v>985.3</c:v>
                </c:pt>
                <c:pt idx="46">
                  <c:v>957.8</c:v>
                </c:pt>
                <c:pt idx="47">
                  <c:v>925.60000000000014</c:v>
                </c:pt>
                <c:pt idx="48">
                  <c:v>854.3</c:v>
                </c:pt>
                <c:pt idx="49">
                  <c:v>896.2</c:v>
                </c:pt>
                <c:pt idx="50">
                  <c:v>926.90000000000009</c:v>
                </c:pt>
                <c:pt idx="51">
                  <c:v>905.09999999999991</c:v>
                </c:pt>
                <c:pt idx="52">
                  <c:v>933.60000000000014</c:v>
                </c:pt>
                <c:pt idx="53">
                  <c:v>981.4</c:v>
                </c:pt>
                <c:pt idx="54">
                  <c:v>991.4</c:v>
                </c:pt>
                <c:pt idx="55">
                  <c:v>964.7</c:v>
                </c:pt>
                <c:pt idx="56">
                  <c:v>905</c:v>
                </c:pt>
              </c:numCache>
            </c:numRef>
          </c:val>
          <c:extLst>
            <c:ext xmlns:c16="http://schemas.microsoft.com/office/drawing/2014/chart" uri="{C3380CC4-5D6E-409C-BE32-E72D297353CC}">
              <c16:uniqueId val="{00000001-D844-4415-ADB8-F2D3CCE71A99}"/>
            </c:ext>
          </c:extLst>
        </c:ser>
        <c:dLbls>
          <c:showLegendKey val="0"/>
          <c:showVal val="0"/>
          <c:showCatName val="0"/>
          <c:showSerName val="0"/>
          <c:showPercent val="0"/>
          <c:showBubbleSize val="0"/>
        </c:dLbls>
        <c:gapWidth val="80"/>
        <c:overlap val="100"/>
        <c:axId val="440684552"/>
        <c:axId val="440687832"/>
      </c:barChart>
      <c:lineChart>
        <c:grouping val="standard"/>
        <c:varyColors val="0"/>
        <c:ser>
          <c:idx val="2"/>
          <c:order val="2"/>
          <c:tx>
            <c:strRef>
              <c:f>'d08-001市町村別観光入込客数・宿泊人員の推移'!$G$392</c:f>
              <c:strCache>
                <c:ptCount val="1"/>
                <c:pt idx="0">
                  <c:v>宿泊客</c:v>
                </c:pt>
              </c:strCache>
            </c:strRef>
          </c:tx>
          <c:spPr>
            <a:ln w="28575" cap="rnd">
              <a:solidFill>
                <a:srgbClr val="0070C0"/>
              </a:solidFill>
              <a:round/>
            </a:ln>
            <a:effectLst/>
          </c:spPr>
          <c:marker>
            <c:symbol val="none"/>
          </c:marker>
          <c:cat>
            <c:strRef>
              <c:f>'d08-001市町村別観光入込客数・宿泊人員の推移'!$H$389:$BL$389</c:f>
              <c:strCache>
                <c:ptCount val="57"/>
                <c:pt idx="2">
                  <c:v>1965
S40</c:v>
                </c:pt>
                <c:pt idx="7">
                  <c:v>1970
S45</c:v>
                </c:pt>
                <c:pt idx="12">
                  <c:v>1975
S50</c:v>
                </c:pt>
                <c:pt idx="17">
                  <c:v>1980
S55</c:v>
                </c:pt>
                <c:pt idx="22">
                  <c:v>1985
S60</c:v>
                </c:pt>
                <c:pt idx="27">
                  <c:v>1990
H2</c:v>
                </c:pt>
                <c:pt idx="32">
                  <c:v>1995
H7</c:v>
                </c:pt>
                <c:pt idx="37">
                  <c:v>2000
H12</c:v>
                </c:pt>
                <c:pt idx="42">
                  <c:v>2005
H17</c:v>
                </c:pt>
                <c:pt idx="47">
                  <c:v>2010
H22</c:v>
                </c:pt>
                <c:pt idx="52">
                  <c:v>2015
H27</c:v>
                </c:pt>
                <c:pt idx="56">
                  <c:v>2019
R 1</c:v>
                </c:pt>
              </c:strCache>
            </c:strRef>
          </c:cat>
          <c:val>
            <c:numRef>
              <c:f>'d08-001市町村別観光入込客数・宿泊人員の推移'!$H$392:$BL$392</c:f>
              <c:numCache>
                <c:formatCode>#,##0.0;[Red]\-#,##0.0</c:formatCode>
                <c:ptCount val="57"/>
                <c:pt idx="17">
                  <c:v>178.30500000000001</c:v>
                </c:pt>
                <c:pt idx="18">
                  <c:v>177.11099999999999</c:v>
                </c:pt>
                <c:pt idx="19">
                  <c:v>180.91</c:v>
                </c:pt>
                <c:pt idx="20">
                  <c:v>173.93899999999999</c:v>
                </c:pt>
                <c:pt idx="21">
                  <c:v>170.30799999999999</c:v>
                </c:pt>
                <c:pt idx="22">
                  <c:v>184.77099999999999</c:v>
                </c:pt>
                <c:pt idx="23">
                  <c:v>224.84299999999999</c:v>
                </c:pt>
                <c:pt idx="24">
                  <c:v>303.13200000000001</c:v>
                </c:pt>
                <c:pt idx="25">
                  <c:v>334.19</c:v>
                </c:pt>
                <c:pt idx="26">
                  <c:v>349.87</c:v>
                </c:pt>
                <c:pt idx="27">
                  <c:v>374.07</c:v>
                </c:pt>
                <c:pt idx="28">
                  <c:v>371.79</c:v>
                </c:pt>
                <c:pt idx="29">
                  <c:v>308.98</c:v>
                </c:pt>
                <c:pt idx="30">
                  <c:v>246.93799999999999</c:v>
                </c:pt>
                <c:pt idx="31">
                  <c:v>278.62</c:v>
                </c:pt>
                <c:pt idx="32">
                  <c:v>334.22</c:v>
                </c:pt>
                <c:pt idx="33">
                  <c:v>418.99</c:v>
                </c:pt>
                <c:pt idx="34">
                  <c:v>424.5</c:v>
                </c:pt>
                <c:pt idx="35">
                  <c:v>448.1</c:v>
                </c:pt>
                <c:pt idx="36">
                  <c:v>452.7</c:v>
                </c:pt>
                <c:pt idx="37">
                  <c:v>447.4</c:v>
                </c:pt>
                <c:pt idx="38">
                  <c:v>444.6</c:v>
                </c:pt>
                <c:pt idx="39">
                  <c:v>453.5</c:v>
                </c:pt>
                <c:pt idx="40">
                  <c:v>436.5</c:v>
                </c:pt>
                <c:pt idx="41">
                  <c:v>462.6</c:v>
                </c:pt>
                <c:pt idx="42">
                  <c:v>465.5</c:v>
                </c:pt>
                <c:pt idx="43">
                  <c:v>481</c:v>
                </c:pt>
                <c:pt idx="44">
                  <c:v>501.9</c:v>
                </c:pt>
                <c:pt idx="45">
                  <c:v>516.70000000000005</c:v>
                </c:pt>
                <c:pt idx="46">
                  <c:v>492.7</c:v>
                </c:pt>
                <c:pt idx="47">
                  <c:v>476.70000000000005</c:v>
                </c:pt>
                <c:pt idx="48">
                  <c:v>488.90000000000003</c:v>
                </c:pt>
                <c:pt idx="49">
                  <c:v>492</c:v>
                </c:pt>
                <c:pt idx="50">
                  <c:v>516.4</c:v>
                </c:pt>
                <c:pt idx="51">
                  <c:v>594.09999999999991</c:v>
                </c:pt>
                <c:pt idx="52">
                  <c:v>657</c:v>
                </c:pt>
                <c:pt idx="53">
                  <c:v>608.5</c:v>
                </c:pt>
                <c:pt idx="54">
                  <c:v>567.20000000000005</c:v>
                </c:pt>
                <c:pt idx="55">
                  <c:v>579.5</c:v>
                </c:pt>
                <c:pt idx="56">
                  <c:v>484.6</c:v>
                </c:pt>
              </c:numCache>
            </c:numRef>
          </c:val>
          <c:smooth val="0"/>
          <c:extLst>
            <c:ext xmlns:c16="http://schemas.microsoft.com/office/drawing/2014/chart" uri="{C3380CC4-5D6E-409C-BE32-E72D297353CC}">
              <c16:uniqueId val="{00000002-D844-4415-ADB8-F2D3CCE71A99}"/>
            </c:ext>
          </c:extLst>
        </c:ser>
        <c:dLbls>
          <c:showLegendKey val="0"/>
          <c:showVal val="0"/>
          <c:showCatName val="0"/>
          <c:showSerName val="0"/>
          <c:showPercent val="0"/>
          <c:showBubbleSize val="0"/>
        </c:dLbls>
        <c:marker val="1"/>
        <c:smooth val="0"/>
        <c:axId val="440684552"/>
        <c:axId val="440687832"/>
      </c:lineChart>
      <c:catAx>
        <c:axId val="4406845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440687832"/>
        <c:crosses val="autoZero"/>
        <c:auto val="1"/>
        <c:lblAlgn val="ctr"/>
        <c:lblOffset val="100"/>
        <c:noMultiLvlLbl val="0"/>
      </c:catAx>
      <c:valAx>
        <c:axId val="440687832"/>
        <c:scaling>
          <c:orientation val="minMax"/>
        </c:scaling>
        <c:delete val="0"/>
        <c:axPos val="l"/>
        <c:majorGridlines>
          <c:spPr>
            <a:ln w="3175" cap="flat" cmpd="sng" algn="ctr">
              <a:solidFill>
                <a:schemeClr val="tx1">
                  <a:lumMod val="15000"/>
                  <a:lumOff val="85000"/>
                </a:schemeClr>
              </a:solidFill>
              <a:prstDash val="dash"/>
              <a:round/>
            </a:ln>
            <a:effectLst/>
          </c:spPr>
        </c:majorGridlines>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440684552"/>
        <c:crosses val="autoZero"/>
        <c:crossBetween val="between"/>
      </c:valAx>
      <c:spPr>
        <a:noFill/>
        <a:ln>
          <a:noFill/>
        </a:ln>
        <a:effectLst/>
      </c:spPr>
    </c:plotArea>
    <c:legend>
      <c:legendPos val="b"/>
      <c:layout>
        <c:manualLayout>
          <c:xMode val="edge"/>
          <c:yMode val="edge"/>
          <c:x val="7.7596991552526542E-2"/>
          <c:y val="0.12582554207751062"/>
          <c:w val="9.9707977679260693E-2"/>
          <c:h val="0.1006008843489158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a:latin typeface="ＭＳ ゴシック" panose="020B0609070205080204" pitchFamily="49" charset="-128"/>
                <a:ea typeface="ＭＳ ゴシック" panose="020B0609070205080204" pitchFamily="49" charset="-128"/>
              </a:rPr>
              <a:t>ニセコ町の観光客入込数の推移</a:t>
            </a:r>
          </a:p>
        </c:rich>
      </c:tx>
      <c:layout>
        <c:manualLayout>
          <c:xMode val="edge"/>
          <c:yMode val="edge"/>
          <c:x val="0.22829131652661064"/>
          <c:y val="0"/>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4124594719777676E-2"/>
          <c:y val="6.5345345345345363E-2"/>
          <c:w val="0.95196497496636445"/>
          <c:h val="0.82869622378283792"/>
        </c:manualLayout>
      </c:layout>
      <c:barChart>
        <c:barDir val="col"/>
        <c:grouping val="stacked"/>
        <c:varyColors val="0"/>
        <c:ser>
          <c:idx val="0"/>
          <c:order val="0"/>
          <c:tx>
            <c:strRef>
              <c:f>'d08-001市町村別観光入込客数・宿泊人員の推移'!$G$359</c:f>
              <c:strCache>
                <c:ptCount val="1"/>
                <c:pt idx="0">
                  <c:v>道外</c:v>
                </c:pt>
              </c:strCache>
            </c:strRef>
          </c:tx>
          <c:spPr>
            <a:solidFill>
              <a:srgbClr val="00B0F0"/>
            </a:solidFill>
            <a:ln>
              <a:noFill/>
            </a:ln>
            <a:effectLst/>
          </c:spPr>
          <c:invertIfNegative val="0"/>
          <c:cat>
            <c:strRef>
              <c:f>'d08-001市町村別観光入込客数・宿泊人員の推移'!$H$358:$BL$358</c:f>
              <c:strCache>
                <c:ptCount val="57"/>
                <c:pt idx="2">
                  <c:v>1965
S40</c:v>
                </c:pt>
                <c:pt idx="7">
                  <c:v>1970
S45</c:v>
                </c:pt>
                <c:pt idx="12">
                  <c:v>1975
S50</c:v>
                </c:pt>
                <c:pt idx="17">
                  <c:v>1980
S55</c:v>
                </c:pt>
                <c:pt idx="22">
                  <c:v>1985
S60</c:v>
                </c:pt>
                <c:pt idx="27">
                  <c:v>1990
H2</c:v>
                </c:pt>
                <c:pt idx="32">
                  <c:v>1995
H7</c:v>
                </c:pt>
                <c:pt idx="37">
                  <c:v>2000
H12</c:v>
                </c:pt>
                <c:pt idx="42">
                  <c:v>2005
H17</c:v>
                </c:pt>
                <c:pt idx="47">
                  <c:v>2010
H22</c:v>
                </c:pt>
                <c:pt idx="52">
                  <c:v>2015
H27</c:v>
                </c:pt>
                <c:pt idx="56">
                  <c:v>2019
R 1</c:v>
                </c:pt>
              </c:strCache>
            </c:strRef>
          </c:cat>
          <c:val>
            <c:numRef>
              <c:f>'d08-001市町村別観光入込客数・宿泊人員の推移'!$H$359:$BL$359</c:f>
              <c:numCache>
                <c:formatCode>#,##0.0;[Red]\-#,##0.0</c:formatCode>
                <c:ptCount val="57"/>
                <c:pt idx="17">
                  <c:v>192.785</c:v>
                </c:pt>
                <c:pt idx="18">
                  <c:v>189.90899999999999</c:v>
                </c:pt>
                <c:pt idx="19">
                  <c:v>211.18899999999999</c:v>
                </c:pt>
                <c:pt idx="20">
                  <c:v>177.084</c:v>
                </c:pt>
                <c:pt idx="21">
                  <c:v>183.51900000000001</c:v>
                </c:pt>
                <c:pt idx="22">
                  <c:v>148.15</c:v>
                </c:pt>
                <c:pt idx="23">
                  <c:v>213.73</c:v>
                </c:pt>
                <c:pt idx="24">
                  <c:v>255.892</c:v>
                </c:pt>
                <c:pt idx="25">
                  <c:v>279.15100000000001</c:v>
                </c:pt>
                <c:pt idx="26">
                  <c:v>312.01900000000001</c:v>
                </c:pt>
                <c:pt idx="27">
                  <c:v>335.71499999999997</c:v>
                </c:pt>
                <c:pt idx="28">
                  <c:v>338.09199999999998</c:v>
                </c:pt>
                <c:pt idx="29">
                  <c:v>310.16699999999997</c:v>
                </c:pt>
                <c:pt idx="30">
                  <c:v>332.18599999999998</c:v>
                </c:pt>
                <c:pt idx="31">
                  <c:v>594.16700000000003</c:v>
                </c:pt>
                <c:pt idx="32">
                  <c:v>640.66800000000001</c:v>
                </c:pt>
                <c:pt idx="33">
                  <c:v>557.67200000000003</c:v>
                </c:pt>
                <c:pt idx="34">
                  <c:v>487.2</c:v>
                </c:pt>
                <c:pt idx="35">
                  <c:v>709.3</c:v>
                </c:pt>
                <c:pt idx="36">
                  <c:v>689.4</c:v>
                </c:pt>
                <c:pt idx="37">
                  <c:v>658.9</c:v>
                </c:pt>
                <c:pt idx="38">
                  <c:v>653.5</c:v>
                </c:pt>
                <c:pt idx="39">
                  <c:v>654.6</c:v>
                </c:pt>
                <c:pt idx="40">
                  <c:v>680.2</c:v>
                </c:pt>
                <c:pt idx="41">
                  <c:v>714.7</c:v>
                </c:pt>
                <c:pt idx="42">
                  <c:v>722.4</c:v>
                </c:pt>
                <c:pt idx="43">
                  <c:v>724.1</c:v>
                </c:pt>
                <c:pt idx="44">
                  <c:v>727.3</c:v>
                </c:pt>
                <c:pt idx="45">
                  <c:v>718.6</c:v>
                </c:pt>
                <c:pt idx="46">
                  <c:v>689.4</c:v>
                </c:pt>
                <c:pt idx="47">
                  <c:v>734.7</c:v>
                </c:pt>
                <c:pt idx="48">
                  <c:v>683.4</c:v>
                </c:pt>
                <c:pt idx="49">
                  <c:v>737.59999999999991</c:v>
                </c:pt>
                <c:pt idx="50">
                  <c:v>804.90000000000009</c:v>
                </c:pt>
                <c:pt idx="51">
                  <c:v>823.5</c:v>
                </c:pt>
                <c:pt idx="52">
                  <c:v>862.90000000000009</c:v>
                </c:pt>
                <c:pt idx="53">
                  <c:v>903.09999999999991</c:v>
                </c:pt>
                <c:pt idx="54">
                  <c:v>917</c:v>
                </c:pt>
                <c:pt idx="55">
                  <c:v>915</c:v>
                </c:pt>
                <c:pt idx="56">
                  <c:v>951.90000000000009</c:v>
                </c:pt>
              </c:numCache>
            </c:numRef>
          </c:val>
          <c:extLst>
            <c:ext xmlns:c16="http://schemas.microsoft.com/office/drawing/2014/chart" uri="{C3380CC4-5D6E-409C-BE32-E72D297353CC}">
              <c16:uniqueId val="{00000000-88D8-42E3-A2D3-9852F96DECBF}"/>
            </c:ext>
          </c:extLst>
        </c:ser>
        <c:ser>
          <c:idx val="1"/>
          <c:order val="1"/>
          <c:tx>
            <c:strRef>
              <c:f>'d08-001市町村別観光入込客数・宿泊人員の推移'!$G$360</c:f>
              <c:strCache>
                <c:ptCount val="1"/>
                <c:pt idx="0">
                  <c:v>道内</c:v>
                </c:pt>
              </c:strCache>
            </c:strRef>
          </c:tx>
          <c:spPr>
            <a:solidFill>
              <a:srgbClr val="92D050"/>
            </a:solidFill>
            <a:ln>
              <a:noFill/>
            </a:ln>
            <a:effectLst/>
          </c:spPr>
          <c:invertIfNegative val="0"/>
          <c:cat>
            <c:strRef>
              <c:f>'d08-001市町村別観光入込客数・宿泊人員の推移'!$H$358:$BL$358</c:f>
              <c:strCache>
                <c:ptCount val="57"/>
                <c:pt idx="2">
                  <c:v>1965
S40</c:v>
                </c:pt>
                <c:pt idx="7">
                  <c:v>1970
S45</c:v>
                </c:pt>
                <c:pt idx="12">
                  <c:v>1975
S50</c:v>
                </c:pt>
                <c:pt idx="17">
                  <c:v>1980
S55</c:v>
                </c:pt>
                <c:pt idx="22">
                  <c:v>1985
S60</c:v>
                </c:pt>
                <c:pt idx="27">
                  <c:v>1990
H2</c:v>
                </c:pt>
                <c:pt idx="32">
                  <c:v>1995
H7</c:v>
                </c:pt>
                <c:pt idx="37">
                  <c:v>2000
H12</c:v>
                </c:pt>
                <c:pt idx="42">
                  <c:v>2005
H17</c:v>
                </c:pt>
                <c:pt idx="47">
                  <c:v>2010
H22</c:v>
                </c:pt>
                <c:pt idx="52">
                  <c:v>2015
H27</c:v>
                </c:pt>
                <c:pt idx="56">
                  <c:v>2019
R 1</c:v>
                </c:pt>
              </c:strCache>
            </c:strRef>
          </c:cat>
          <c:val>
            <c:numRef>
              <c:f>'d08-001市町村別観光入込客数・宿泊人員の推移'!$H$360:$BL$360</c:f>
              <c:numCache>
                <c:formatCode>#,##0.0;[Red]\-#,##0.0</c:formatCode>
                <c:ptCount val="57"/>
                <c:pt idx="17">
                  <c:v>429.96699999999998</c:v>
                </c:pt>
                <c:pt idx="18">
                  <c:v>439.87799999999999</c:v>
                </c:pt>
                <c:pt idx="19">
                  <c:v>572.35400000000004</c:v>
                </c:pt>
                <c:pt idx="20">
                  <c:v>606.06799999999998</c:v>
                </c:pt>
                <c:pt idx="21">
                  <c:v>703.32</c:v>
                </c:pt>
                <c:pt idx="22">
                  <c:v>753.947</c:v>
                </c:pt>
                <c:pt idx="23">
                  <c:v>768.84699999999998</c:v>
                </c:pt>
                <c:pt idx="24">
                  <c:v>820.20899999999995</c:v>
                </c:pt>
                <c:pt idx="25">
                  <c:v>916.45399999999995</c:v>
                </c:pt>
                <c:pt idx="26">
                  <c:v>984.94899999999996</c:v>
                </c:pt>
                <c:pt idx="27">
                  <c:v>1040.0229999999999</c:v>
                </c:pt>
                <c:pt idx="28">
                  <c:v>1041.309</c:v>
                </c:pt>
                <c:pt idx="29">
                  <c:v>982.19399999999996</c:v>
                </c:pt>
                <c:pt idx="30">
                  <c:v>974.70899999999995</c:v>
                </c:pt>
                <c:pt idx="31">
                  <c:v>748.16300000000001</c:v>
                </c:pt>
                <c:pt idx="32">
                  <c:v>766.72299999999996</c:v>
                </c:pt>
                <c:pt idx="33">
                  <c:v>745.63199999999995</c:v>
                </c:pt>
                <c:pt idx="34">
                  <c:v>804</c:v>
                </c:pt>
                <c:pt idx="35">
                  <c:v>694.2</c:v>
                </c:pt>
                <c:pt idx="36">
                  <c:v>735.5</c:v>
                </c:pt>
                <c:pt idx="37">
                  <c:v>792.2</c:v>
                </c:pt>
                <c:pt idx="38">
                  <c:v>791</c:v>
                </c:pt>
                <c:pt idx="39">
                  <c:v>784.9</c:v>
                </c:pt>
                <c:pt idx="40">
                  <c:v>824.7</c:v>
                </c:pt>
                <c:pt idx="41">
                  <c:v>795.4</c:v>
                </c:pt>
                <c:pt idx="42">
                  <c:v>758.7</c:v>
                </c:pt>
                <c:pt idx="43">
                  <c:v>757.1</c:v>
                </c:pt>
                <c:pt idx="44">
                  <c:v>763.1</c:v>
                </c:pt>
                <c:pt idx="45">
                  <c:v>733.9</c:v>
                </c:pt>
                <c:pt idx="46">
                  <c:v>841.4</c:v>
                </c:pt>
                <c:pt idx="47">
                  <c:v>722.9</c:v>
                </c:pt>
                <c:pt idx="48">
                  <c:v>669.7</c:v>
                </c:pt>
                <c:pt idx="49">
                  <c:v>673.8</c:v>
                </c:pt>
                <c:pt idx="50">
                  <c:v>764.3</c:v>
                </c:pt>
                <c:pt idx="51">
                  <c:v>769.6</c:v>
                </c:pt>
                <c:pt idx="52">
                  <c:v>830.19999999999982</c:v>
                </c:pt>
                <c:pt idx="53">
                  <c:v>768.20000000000016</c:v>
                </c:pt>
                <c:pt idx="54">
                  <c:v>755.40000000000009</c:v>
                </c:pt>
                <c:pt idx="55">
                  <c:v>753</c:v>
                </c:pt>
                <c:pt idx="56">
                  <c:v>800.80000000000018</c:v>
                </c:pt>
              </c:numCache>
            </c:numRef>
          </c:val>
          <c:extLst>
            <c:ext xmlns:c16="http://schemas.microsoft.com/office/drawing/2014/chart" uri="{C3380CC4-5D6E-409C-BE32-E72D297353CC}">
              <c16:uniqueId val="{00000001-88D8-42E3-A2D3-9852F96DECBF}"/>
            </c:ext>
          </c:extLst>
        </c:ser>
        <c:dLbls>
          <c:showLegendKey val="0"/>
          <c:showVal val="0"/>
          <c:showCatName val="0"/>
          <c:showSerName val="0"/>
          <c:showPercent val="0"/>
          <c:showBubbleSize val="0"/>
        </c:dLbls>
        <c:gapWidth val="80"/>
        <c:overlap val="100"/>
        <c:axId val="440684552"/>
        <c:axId val="440687832"/>
      </c:barChart>
      <c:lineChart>
        <c:grouping val="standard"/>
        <c:varyColors val="0"/>
        <c:ser>
          <c:idx val="2"/>
          <c:order val="2"/>
          <c:tx>
            <c:strRef>
              <c:f>'d08-001市町村別観光入込客数・宿泊人員の推移'!$G$361</c:f>
              <c:strCache>
                <c:ptCount val="1"/>
                <c:pt idx="0">
                  <c:v>宿泊客</c:v>
                </c:pt>
              </c:strCache>
            </c:strRef>
          </c:tx>
          <c:spPr>
            <a:ln w="28575" cap="rnd">
              <a:solidFill>
                <a:srgbClr val="0070C0"/>
              </a:solidFill>
              <a:round/>
            </a:ln>
            <a:effectLst/>
          </c:spPr>
          <c:marker>
            <c:symbol val="none"/>
          </c:marker>
          <c:cat>
            <c:strRef>
              <c:f>'d08-001市町村別観光入込客数・宿泊人員の推移'!$H$358:$BL$358</c:f>
              <c:strCache>
                <c:ptCount val="57"/>
                <c:pt idx="2">
                  <c:v>1965
S40</c:v>
                </c:pt>
                <c:pt idx="7">
                  <c:v>1970
S45</c:v>
                </c:pt>
                <c:pt idx="12">
                  <c:v>1975
S50</c:v>
                </c:pt>
                <c:pt idx="17">
                  <c:v>1980
S55</c:v>
                </c:pt>
                <c:pt idx="22">
                  <c:v>1985
S60</c:v>
                </c:pt>
                <c:pt idx="27">
                  <c:v>1990
H2</c:v>
                </c:pt>
                <c:pt idx="32">
                  <c:v>1995
H7</c:v>
                </c:pt>
                <c:pt idx="37">
                  <c:v>2000
H12</c:v>
                </c:pt>
                <c:pt idx="42">
                  <c:v>2005
H17</c:v>
                </c:pt>
                <c:pt idx="47">
                  <c:v>2010
H22</c:v>
                </c:pt>
                <c:pt idx="52">
                  <c:v>2015
H27</c:v>
                </c:pt>
                <c:pt idx="56">
                  <c:v>2019
R 1</c:v>
                </c:pt>
              </c:strCache>
            </c:strRef>
          </c:cat>
          <c:val>
            <c:numRef>
              <c:f>'d08-001市町村別観光入込客数・宿泊人員の推移'!$H$361:$BL$361</c:f>
              <c:numCache>
                <c:formatCode>#,##0.0;[Red]\-#,##0.0</c:formatCode>
                <c:ptCount val="57"/>
                <c:pt idx="17">
                  <c:v>118.42700000000001</c:v>
                </c:pt>
                <c:pt idx="18">
                  <c:v>117.563</c:v>
                </c:pt>
                <c:pt idx="19">
                  <c:v>145.785</c:v>
                </c:pt>
                <c:pt idx="20">
                  <c:v>155.49199999999999</c:v>
                </c:pt>
                <c:pt idx="21">
                  <c:v>173.309</c:v>
                </c:pt>
                <c:pt idx="22">
                  <c:v>156.75299999999999</c:v>
                </c:pt>
                <c:pt idx="23">
                  <c:v>232.196</c:v>
                </c:pt>
                <c:pt idx="24">
                  <c:v>260.291</c:v>
                </c:pt>
                <c:pt idx="25">
                  <c:v>280.47500000000002</c:v>
                </c:pt>
                <c:pt idx="26">
                  <c:v>330.827</c:v>
                </c:pt>
                <c:pt idx="27">
                  <c:v>349.73099999999999</c:v>
                </c:pt>
                <c:pt idx="28">
                  <c:v>349.209</c:v>
                </c:pt>
                <c:pt idx="29">
                  <c:v>323.08999999999997</c:v>
                </c:pt>
                <c:pt idx="30">
                  <c:v>340.30500000000001</c:v>
                </c:pt>
                <c:pt idx="31">
                  <c:v>470.70499999999998</c:v>
                </c:pt>
                <c:pt idx="32">
                  <c:v>476.26100000000002</c:v>
                </c:pt>
                <c:pt idx="33">
                  <c:v>449.14800000000002</c:v>
                </c:pt>
                <c:pt idx="34">
                  <c:v>483.3</c:v>
                </c:pt>
                <c:pt idx="35">
                  <c:v>469.7</c:v>
                </c:pt>
                <c:pt idx="36">
                  <c:v>427.5</c:v>
                </c:pt>
                <c:pt idx="37">
                  <c:v>448.3</c:v>
                </c:pt>
                <c:pt idx="38">
                  <c:v>463.5</c:v>
                </c:pt>
                <c:pt idx="39">
                  <c:v>410.8</c:v>
                </c:pt>
                <c:pt idx="40">
                  <c:v>413.9</c:v>
                </c:pt>
                <c:pt idx="41">
                  <c:v>411</c:v>
                </c:pt>
                <c:pt idx="42">
                  <c:v>385.8</c:v>
                </c:pt>
                <c:pt idx="43">
                  <c:v>379.1</c:v>
                </c:pt>
                <c:pt idx="44">
                  <c:v>383.8</c:v>
                </c:pt>
                <c:pt idx="45">
                  <c:v>373.8</c:v>
                </c:pt>
                <c:pt idx="46">
                  <c:v>343.6</c:v>
                </c:pt>
                <c:pt idx="47">
                  <c:v>276.7</c:v>
                </c:pt>
                <c:pt idx="48">
                  <c:v>305</c:v>
                </c:pt>
                <c:pt idx="49">
                  <c:v>302.5</c:v>
                </c:pt>
                <c:pt idx="50">
                  <c:v>367.3</c:v>
                </c:pt>
                <c:pt idx="51">
                  <c:v>343.1</c:v>
                </c:pt>
                <c:pt idx="52">
                  <c:v>385</c:v>
                </c:pt>
                <c:pt idx="53">
                  <c:v>368.7</c:v>
                </c:pt>
                <c:pt idx="54">
                  <c:v>361.1</c:v>
                </c:pt>
                <c:pt idx="55">
                  <c:v>343</c:v>
                </c:pt>
                <c:pt idx="56">
                  <c:v>333.7</c:v>
                </c:pt>
              </c:numCache>
            </c:numRef>
          </c:val>
          <c:smooth val="0"/>
          <c:extLst>
            <c:ext xmlns:c16="http://schemas.microsoft.com/office/drawing/2014/chart" uri="{C3380CC4-5D6E-409C-BE32-E72D297353CC}">
              <c16:uniqueId val="{00000002-88D8-42E3-A2D3-9852F96DECBF}"/>
            </c:ext>
          </c:extLst>
        </c:ser>
        <c:dLbls>
          <c:showLegendKey val="0"/>
          <c:showVal val="0"/>
          <c:showCatName val="0"/>
          <c:showSerName val="0"/>
          <c:showPercent val="0"/>
          <c:showBubbleSize val="0"/>
        </c:dLbls>
        <c:marker val="1"/>
        <c:smooth val="0"/>
        <c:axId val="440684552"/>
        <c:axId val="440687832"/>
      </c:lineChart>
      <c:catAx>
        <c:axId val="4406845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440687832"/>
        <c:crosses val="autoZero"/>
        <c:auto val="1"/>
        <c:lblAlgn val="ctr"/>
        <c:lblOffset val="100"/>
        <c:noMultiLvlLbl val="0"/>
      </c:catAx>
      <c:valAx>
        <c:axId val="440687832"/>
        <c:scaling>
          <c:orientation val="minMax"/>
        </c:scaling>
        <c:delete val="0"/>
        <c:axPos val="l"/>
        <c:majorGridlines>
          <c:spPr>
            <a:ln w="3175" cap="flat" cmpd="sng" algn="ctr">
              <a:solidFill>
                <a:schemeClr val="tx1">
                  <a:lumMod val="15000"/>
                  <a:lumOff val="85000"/>
                </a:schemeClr>
              </a:solidFill>
              <a:prstDash val="dash"/>
              <a:round/>
            </a:ln>
            <a:effectLst/>
          </c:spPr>
        </c:majorGridlines>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440684552"/>
        <c:crosses val="autoZero"/>
        <c:crossBetween val="between"/>
      </c:valAx>
      <c:spPr>
        <a:noFill/>
        <a:ln>
          <a:noFill/>
        </a:ln>
        <a:effectLst/>
      </c:spPr>
    </c:plotArea>
    <c:legend>
      <c:legendPos val="b"/>
      <c:layout>
        <c:manualLayout>
          <c:xMode val="edge"/>
          <c:yMode val="edge"/>
          <c:x val="7.7596991552526542E-2"/>
          <c:y val="0.12582554207751062"/>
          <c:w val="9.9707977679260693E-2"/>
          <c:h val="0.1006008843489158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a:latin typeface="ＭＳ ゴシック" panose="020B0609070205080204" pitchFamily="49" charset="-128"/>
                <a:ea typeface="ＭＳ ゴシック" panose="020B0609070205080204" pitchFamily="49" charset="-128"/>
              </a:rPr>
              <a:t>積丹・古平の観光客入込数の推移</a:t>
            </a:r>
          </a:p>
        </c:rich>
      </c:tx>
      <c:layout>
        <c:manualLayout>
          <c:xMode val="edge"/>
          <c:yMode val="edge"/>
          <c:x val="0.30672268907563027"/>
          <c:y val="0"/>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4124594719777676E-2"/>
          <c:y val="6.5345345345345363E-2"/>
          <c:w val="0.95196497496636445"/>
          <c:h val="0.82869622378283792"/>
        </c:manualLayout>
      </c:layout>
      <c:barChart>
        <c:barDir val="col"/>
        <c:grouping val="stacked"/>
        <c:varyColors val="0"/>
        <c:ser>
          <c:idx val="0"/>
          <c:order val="0"/>
          <c:tx>
            <c:strRef>
              <c:f>'d08-001市町村別観光入込客数・宿泊人員の推移'!$G$431</c:f>
              <c:strCache>
                <c:ptCount val="1"/>
                <c:pt idx="0">
                  <c:v>道外</c:v>
                </c:pt>
              </c:strCache>
            </c:strRef>
          </c:tx>
          <c:spPr>
            <a:solidFill>
              <a:srgbClr val="00B0F0"/>
            </a:solidFill>
            <a:ln>
              <a:noFill/>
            </a:ln>
            <a:effectLst/>
          </c:spPr>
          <c:invertIfNegative val="0"/>
          <c:cat>
            <c:strRef>
              <c:f>'d08-001市町村別観光入込客数・宿泊人員の推移'!$H$430:$BL$430</c:f>
              <c:strCache>
                <c:ptCount val="57"/>
                <c:pt idx="2">
                  <c:v>1965
S40</c:v>
                </c:pt>
                <c:pt idx="7">
                  <c:v>1970
S45</c:v>
                </c:pt>
                <c:pt idx="12">
                  <c:v>1975
S50</c:v>
                </c:pt>
                <c:pt idx="17">
                  <c:v>1980
S55</c:v>
                </c:pt>
                <c:pt idx="22">
                  <c:v>1985
S60</c:v>
                </c:pt>
                <c:pt idx="27">
                  <c:v>1990
H2</c:v>
                </c:pt>
                <c:pt idx="32">
                  <c:v>1995
H7</c:v>
                </c:pt>
                <c:pt idx="37">
                  <c:v>2000
H12</c:v>
                </c:pt>
                <c:pt idx="42">
                  <c:v>2005
H17</c:v>
                </c:pt>
                <c:pt idx="47">
                  <c:v>2010
H22</c:v>
                </c:pt>
                <c:pt idx="52">
                  <c:v>2015
H27</c:v>
                </c:pt>
                <c:pt idx="56">
                  <c:v>2019
R 1</c:v>
                </c:pt>
              </c:strCache>
            </c:strRef>
          </c:cat>
          <c:val>
            <c:numRef>
              <c:f>'d08-001市町村別観光入込客数・宿泊人員の推移'!$H$431:$BL$431</c:f>
              <c:numCache>
                <c:formatCode>#,##0.0;[Red]\-#,##0.0</c:formatCode>
                <c:ptCount val="57"/>
                <c:pt idx="0">
                  <c:v>47.39</c:v>
                </c:pt>
                <c:pt idx="1">
                  <c:v>14.53</c:v>
                </c:pt>
                <c:pt idx="2">
                  <c:v>52.69</c:v>
                </c:pt>
                <c:pt idx="3">
                  <c:v>75.543000000000006</c:v>
                </c:pt>
                <c:pt idx="4">
                  <c:v>125.221</c:v>
                </c:pt>
                <c:pt idx="5">
                  <c:v>143.768</c:v>
                </c:pt>
                <c:pt idx="6">
                  <c:v>112.74</c:v>
                </c:pt>
                <c:pt idx="7">
                  <c:v>123.407</c:v>
                </c:pt>
                <c:pt idx="8">
                  <c:v>88.381</c:v>
                </c:pt>
                <c:pt idx="9">
                  <c:v>52.771000000000001</c:v>
                </c:pt>
                <c:pt idx="10">
                  <c:v>70.613</c:v>
                </c:pt>
                <c:pt idx="11">
                  <c:v>89.875</c:v>
                </c:pt>
                <c:pt idx="12">
                  <c:v>87.340999999999994</c:v>
                </c:pt>
                <c:pt idx="13">
                  <c:v>87.781999999999996</c:v>
                </c:pt>
                <c:pt idx="14">
                  <c:v>87.185000000000002</c:v>
                </c:pt>
                <c:pt idx="15">
                  <c:v>94.629000000000005</c:v>
                </c:pt>
                <c:pt idx="16">
                  <c:v>97.74</c:v>
                </c:pt>
                <c:pt idx="17">
                  <c:v>95.575000000000003</c:v>
                </c:pt>
                <c:pt idx="18">
                  <c:v>91.935000000000002</c:v>
                </c:pt>
                <c:pt idx="19">
                  <c:v>75.683000000000007</c:v>
                </c:pt>
                <c:pt idx="20">
                  <c:v>83.01</c:v>
                </c:pt>
                <c:pt idx="21">
                  <c:v>104.05799999999999</c:v>
                </c:pt>
                <c:pt idx="22">
                  <c:v>89.177999999999997</c:v>
                </c:pt>
                <c:pt idx="23">
                  <c:v>84.804000000000002</c:v>
                </c:pt>
                <c:pt idx="24">
                  <c:v>90.662999999999997</c:v>
                </c:pt>
                <c:pt idx="25">
                  <c:v>94.615000000000009</c:v>
                </c:pt>
                <c:pt idx="26">
                  <c:v>105.66199999999999</c:v>
                </c:pt>
                <c:pt idx="27">
                  <c:v>103.57900000000001</c:v>
                </c:pt>
                <c:pt idx="28">
                  <c:v>98.411000000000001</c:v>
                </c:pt>
                <c:pt idx="29">
                  <c:v>95.876999999999995</c:v>
                </c:pt>
                <c:pt idx="30">
                  <c:v>70.777000000000001</c:v>
                </c:pt>
                <c:pt idx="31">
                  <c:v>96.66</c:v>
                </c:pt>
                <c:pt idx="32">
                  <c:v>101.82600000000001</c:v>
                </c:pt>
                <c:pt idx="33">
                  <c:v>57.826000000000001</c:v>
                </c:pt>
                <c:pt idx="34">
                  <c:v>132.30000000000001</c:v>
                </c:pt>
                <c:pt idx="35">
                  <c:v>98.4</c:v>
                </c:pt>
                <c:pt idx="36">
                  <c:v>107.9</c:v>
                </c:pt>
                <c:pt idx="37">
                  <c:v>146</c:v>
                </c:pt>
                <c:pt idx="38">
                  <c:v>137.69999999999999</c:v>
                </c:pt>
                <c:pt idx="39">
                  <c:v>135.89999999999998</c:v>
                </c:pt>
                <c:pt idx="40">
                  <c:v>132.4</c:v>
                </c:pt>
                <c:pt idx="41">
                  <c:v>126.3</c:v>
                </c:pt>
                <c:pt idx="42">
                  <c:v>146.10000000000002</c:v>
                </c:pt>
                <c:pt idx="43">
                  <c:v>143.1</c:v>
                </c:pt>
                <c:pt idx="44">
                  <c:v>139.70000000000002</c:v>
                </c:pt>
                <c:pt idx="45">
                  <c:v>120</c:v>
                </c:pt>
                <c:pt idx="46">
                  <c:v>127.5</c:v>
                </c:pt>
                <c:pt idx="47">
                  <c:v>118.6</c:v>
                </c:pt>
                <c:pt idx="48">
                  <c:v>116.69999999999999</c:v>
                </c:pt>
                <c:pt idx="49">
                  <c:v>107.59999999999998</c:v>
                </c:pt>
                <c:pt idx="50">
                  <c:v>128.30000000000001</c:v>
                </c:pt>
                <c:pt idx="51">
                  <c:v>119.79999999999997</c:v>
                </c:pt>
                <c:pt idx="52">
                  <c:v>131.69999999999999</c:v>
                </c:pt>
                <c:pt idx="53">
                  <c:v>287.50000000000006</c:v>
                </c:pt>
                <c:pt idx="54">
                  <c:v>133.69999999999999</c:v>
                </c:pt>
                <c:pt idx="55">
                  <c:v>131.4</c:v>
                </c:pt>
                <c:pt idx="56">
                  <c:v>155.89999999999998</c:v>
                </c:pt>
              </c:numCache>
            </c:numRef>
          </c:val>
          <c:extLst>
            <c:ext xmlns:c16="http://schemas.microsoft.com/office/drawing/2014/chart" uri="{C3380CC4-5D6E-409C-BE32-E72D297353CC}">
              <c16:uniqueId val="{00000000-FECF-423E-BC61-E31EC989812F}"/>
            </c:ext>
          </c:extLst>
        </c:ser>
        <c:ser>
          <c:idx val="1"/>
          <c:order val="1"/>
          <c:tx>
            <c:strRef>
              <c:f>'d08-001市町村別観光入込客数・宿泊人員の推移'!$G$432</c:f>
              <c:strCache>
                <c:ptCount val="1"/>
                <c:pt idx="0">
                  <c:v>道内</c:v>
                </c:pt>
              </c:strCache>
            </c:strRef>
          </c:tx>
          <c:spPr>
            <a:solidFill>
              <a:srgbClr val="92D050"/>
            </a:solidFill>
            <a:ln>
              <a:noFill/>
            </a:ln>
            <a:effectLst/>
          </c:spPr>
          <c:invertIfNegative val="0"/>
          <c:cat>
            <c:strRef>
              <c:f>'d08-001市町村別観光入込客数・宿泊人員の推移'!$H$430:$BL$430</c:f>
              <c:strCache>
                <c:ptCount val="57"/>
                <c:pt idx="2">
                  <c:v>1965
S40</c:v>
                </c:pt>
                <c:pt idx="7">
                  <c:v>1970
S45</c:v>
                </c:pt>
                <c:pt idx="12">
                  <c:v>1975
S50</c:v>
                </c:pt>
                <c:pt idx="17">
                  <c:v>1980
S55</c:v>
                </c:pt>
                <c:pt idx="22">
                  <c:v>1985
S60</c:v>
                </c:pt>
                <c:pt idx="27">
                  <c:v>1990
H2</c:v>
                </c:pt>
                <c:pt idx="32">
                  <c:v>1995
H7</c:v>
                </c:pt>
                <c:pt idx="37">
                  <c:v>2000
H12</c:v>
                </c:pt>
                <c:pt idx="42">
                  <c:v>2005
H17</c:v>
                </c:pt>
                <c:pt idx="47">
                  <c:v>2010
H22</c:v>
                </c:pt>
                <c:pt idx="52">
                  <c:v>2015
H27</c:v>
                </c:pt>
                <c:pt idx="56">
                  <c:v>2019
R 1</c:v>
                </c:pt>
              </c:strCache>
            </c:strRef>
          </c:cat>
          <c:val>
            <c:numRef>
              <c:f>'d08-001市町村別観光入込客数・宿泊人員の推移'!$H$432:$BL$432</c:f>
              <c:numCache>
                <c:formatCode>#,##0.0;[Red]\-#,##0.0</c:formatCode>
                <c:ptCount val="57"/>
                <c:pt idx="0">
                  <c:v>155</c:v>
                </c:pt>
                <c:pt idx="1">
                  <c:v>177.55600000000001</c:v>
                </c:pt>
                <c:pt idx="2">
                  <c:v>310.30900000000003</c:v>
                </c:pt>
                <c:pt idx="3">
                  <c:v>262.80500000000001</c:v>
                </c:pt>
                <c:pt idx="4">
                  <c:v>315.62799999999999</c:v>
                </c:pt>
                <c:pt idx="5">
                  <c:v>317.36</c:v>
                </c:pt>
                <c:pt idx="6">
                  <c:v>303.19799999999998</c:v>
                </c:pt>
                <c:pt idx="7">
                  <c:v>395.21499999999997</c:v>
                </c:pt>
                <c:pt idx="8">
                  <c:v>484.077</c:v>
                </c:pt>
                <c:pt idx="9">
                  <c:v>594.66300000000001</c:v>
                </c:pt>
                <c:pt idx="10">
                  <c:v>645.44299999999998</c:v>
                </c:pt>
                <c:pt idx="11">
                  <c:v>648.97500000000002</c:v>
                </c:pt>
                <c:pt idx="12">
                  <c:v>685.37199999999996</c:v>
                </c:pt>
                <c:pt idx="13">
                  <c:v>648.976</c:v>
                </c:pt>
                <c:pt idx="14">
                  <c:v>667.50199999999995</c:v>
                </c:pt>
                <c:pt idx="15">
                  <c:v>688.61599999999999</c:v>
                </c:pt>
                <c:pt idx="16">
                  <c:v>708.63300000000004</c:v>
                </c:pt>
                <c:pt idx="17">
                  <c:v>656.13800000000003</c:v>
                </c:pt>
                <c:pt idx="18">
                  <c:v>536.46</c:v>
                </c:pt>
                <c:pt idx="19">
                  <c:v>696.22</c:v>
                </c:pt>
                <c:pt idx="20">
                  <c:v>632.34099999999989</c:v>
                </c:pt>
                <c:pt idx="21">
                  <c:v>772.64800000000002</c:v>
                </c:pt>
                <c:pt idx="22">
                  <c:v>756.98</c:v>
                </c:pt>
                <c:pt idx="23">
                  <c:v>714.09799999999996</c:v>
                </c:pt>
                <c:pt idx="24">
                  <c:v>695.18899999999996</c:v>
                </c:pt>
                <c:pt idx="25">
                  <c:v>717.50400000000002</c:v>
                </c:pt>
                <c:pt idx="26">
                  <c:v>764.52300000000002</c:v>
                </c:pt>
                <c:pt idx="27">
                  <c:v>786.82500000000005</c:v>
                </c:pt>
                <c:pt idx="28">
                  <c:v>745.29200000000003</c:v>
                </c:pt>
                <c:pt idx="29">
                  <c:v>810.35799999999995</c:v>
                </c:pt>
                <c:pt idx="30">
                  <c:v>727.51499999999999</c:v>
                </c:pt>
                <c:pt idx="31">
                  <c:v>1005.823</c:v>
                </c:pt>
                <c:pt idx="32">
                  <c:v>822.23599999999999</c:v>
                </c:pt>
                <c:pt idx="33">
                  <c:v>557.48699999999997</c:v>
                </c:pt>
                <c:pt idx="34">
                  <c:v>1688.5</c:v>
                </c:pt>
                <c:pt idx="35">
                  <c:v>1277.9000000000001</c:v>
                </c:pt>
                <c:pt idx="36">
                  <c:v>1273.1000000000001</c:v>
                </c:pt>
                <c:pt idx="37">
                  <c:v>1266.5</c:v>
                </c:pt>
                <c:pt idx="38">
                  <c:v>1241.7</c:v>
                </c:pt>
                <c:pt idx="39">
                  <c:v>1267.7</c:v>
                </c:pt>
                <c:pt idx="40">
                  <c:v>1257.4000000000001</c:v>
                </c:pt>
                <c:pt idx="41">
                  <c:v>1218.3999999999999</c:v>
                </c:pt>
                <c:pt idx="42">
                  <c:v>1141.3999999999999</c:v>
                </c:pt>
                <c:pt idx="43">
                  <c:v>1108.3</c:v>
                </c:pt>
                <c:pt idx="44">
                  <c:v>1081.0999999999999</c:v>
                </c:pt>
                <c:pt idx="45">
                  <c:v>932.5</c:v>
                </c:pt>
                <c:pt idx="46">
                  <c:v>958.4</c:v>
                </c:pt>
                <c:pt idx="47">
                  <c:v>873</c:v>
                </c:pt>
                <c:pt idx="48">
                  <c:v>869</c:v>
                </c:pt>
                <c:pt idx="49">
                  <c:v>820.1</c:v>
                </c:pt>
                <c:pt idx="50">
                  <c:v>931.10000000000014</c:v>
                </c:pt>
                <c:pt idx="51">
                  <c:v>890.5</c:v>
                </c:pt>
                <c:pt idx="52">
                  <c:v>967.99999999999989</c:v>
                </c:pt>
                <c:pt idx="53">
                  <c:v>1019.1999999999998</c:v>
                </c:pt>
                <c:pt idx="54">
                  <c:v>1011.3000000000002</c:v>
                </c:pt>
                <c:pt idx="55">
                  <c:v>989.9</c:v>
                </c:pt>
                <c:pt idx="56">
                  <c:v>1157.9000000000001</c:v>
                </c:pt>
              </c:numCache>
            </c:numRef>
          </c:val>
          <c:extLst>
            <c:ext xmlns:c16="http://schemas.microsoft.com/office/drawing/2014/chart" uri="{C3380CC4-5D6E-409C-BE32-E72D297353CC}">
              <c16:uniqueId val="{00000001-FECF-423E-BC61-E31EC989812F}"/>
            </c:ext>
          </c:extLst>
        </c:ser>
        <c:dLbls>
          <c:showLegendKey val="0"/>
          <c:showVal val="0"/>
          <c:showCatName val="0"/>
          <c:showSerName val="0"/>
          <c:showPercent val="0"/>
          <c:showBubbleSize val="0"/>
        </c:dLbls>
        <c:gapWidth val="80"/>
        <c:overlap val="100"/>
        <c:axId val="440684552"/>
        <c:axId val="440687832"/>
      </c:barChart>
      <c:lineChart>
        <c:grouping val="standard"/>
        <c:varyColors val="0"/>
        <c:ser>
          <c:idx val="2"/>
          <c:order val="2"/>
          <c:tx>
            <c:strRef>
              <c:f>'d08-001市町村別観光入込客数・宿泊人員の推移'!$G$433</c:f>
              <c:strCache>
                <c:ptCount val="1"/>
                <c:pt idx="0">
                  <c:v>宿泊客</c:v>
                </c:pt>
              </c:strCache>
            </c:strRef>
          </c:tx>
          <c:spPr>
            <a:ln w="28575" cap="rnd">
              <a:solidFill>
                <a:srgbClr val="0070C0"/>
              </a:solidFill>
              <a:round/>
            </a:ln>
            <a:effectLst/>
          </c:spPr>
          <c:marker>
            <c:symbol val="none"/>
          </c:marker>
          <c:cat>
            <c:strRef>
              <c:f>'d08-001市町村別観光入込客数・宿泊人員の推移'!$H$430:$BL$430</c:f>
              <c:strCache>
                <c:ptCount val="57"/>
                <c:pt idx="2">
                  <c:v>1965
S40</c:v>
                </c:pt>
                <c:pt idx="7">
                  <c:v>1970
S45</c:v>
                </c:pt>
                <c:pt idx="12">
                  <c:v>1975
S50</c:v>
                </c:pt>
                <c:pt idx="17">
                  <c:v>1980
S55</c:v>
                </c:pt>
                <c:pt idx="22">
                  <c:v>1985
S60</c:v>
                </c:pt>
                <c:pt idx="27">
                  <c:v>1990
H2</c:v>
                </c:pt>
                <c:pt idx="32">
                  <c:v>1995
H7</c:v>
                </c:pt>
                <c:pt idx="37">
                  <c:v>2000
H12</c:v>
                </c:pt>
                <c:pt idx="42">
                  <c:v>2005
H17</c:v>
                </c:pt>
                <c:pt idx="47">
                  <c:v>2010
H22</c:v>
                </c:pt>
                <c:pt idx="52">
                  <c:v>2015
H27</c:v>
                </c:pt>
                <c:pt idx="56">
                  <c:v>2019
R 1</c:v>
                </c:pt>
              </c:strCache>
            </c:strRef>
          </c:cat>
          <c:val>
            <c:numRef>
              <c:f>'d08-001市町村別観光入込客数・宿泊人員の推移'!$H$433:$BL$433</c:f>
              <c:numCache>
                <c:formatCode>#,##0.0;[Red]\-#,##0.0</c:formatCode>
                <c:ptCount val="57"/>
                <c:pt idx="0">
                  <c:v>89.39</c:v>
                </c:pt>
                <c:pt idx="1">
                  <c:v>79.95</c:v>
                </c:pt>
                <c:pt idx="2">
                  <c:v>53.509</c:v>
                </c:pt>
                <c:pt idx="3">
                  <c:v>67.713999999999999</c:v>
                </c:pt>
                <c:pt idx="4">
                  <c:v>93.980999999999995</c:v>
                </c:pt>
                <c:pt idx="5">
                  <c:v>111.167</c:v>
                </c:pt>
                <c:pt idx="6">
                  <c:v>113.41200000000001</c:v>
                </c:pt>
                <c:pt idx="7">
                  <c:v>124.27200000000001</c:v>
                </c:pt>
                <c:pt idx="8">
                  <c:v>137.97999999999999</c:v>
                </c:pt>
                <c:pt idx="9">
                  <c:v>139.61500000000001</c:v>
                </c:pt>
                <c:pt idx="10">
                  <c:v>162.06200000000001</c:v>
                </c:pt>
                <c:pt idx="11">
                  <c:v>163.99600000000001</c:v>
                </c:pt>
                <c:pt idx="12">
                  <c:v>155.39099999999999</c:v>
                </c:pt>
                <c:pt idx="13">
                  <c:v>147.06100000000001</c:v>
                </c:pt>
                <c:pt idx="14">
                  <c:v>145.50899999999999</c:v>
                </c:pt>
                <c:pt idx="15">
                  <c:v>162.434</c:v>
                </c:pt>
                <c:pt idx="16">
                  <c:v>160.202</c:v>
                </c:pt>
                <c:pt idx="17">
                  <c:v>158.63899999999998</c:v>
                </c:pt>
                <c:pt idx="18">
                  <c:v>149.01400000000001</c:v>
                </c:pt>
                <c:pt idx="19">
                  <c:v>148.47</c:v>
                </c:pt>
                <c:pt idx="20">
                  <c:v>122.46199999999999</c:v>
                </c:pt>
                <c:pt idx="21">
                  <c:v>156.31700000000001</c:v>
                </c:pt>
                <c:pt idx="22">
                  <c:v>158.96600000000001</c:v>
                </c:pt>
                <c:pt idx="23">
                  <c:v>151.52799999999999</c:v>
                </c:pt>
                <c:pt idx="24">
                  <c:v>157.822</c:v>
                </c:pt>
                <c:pt idx="25">
                  <c:v>165.14</c:v>
                </c:pt>
                <c:pt idx="26">
                  <c:v>175.096</c:v>
                </c:pt>
                <c:pt idx="27">
                  <c:v>153.82499999999999</c:v>
                </c:pt>
                <c:pt idx="28">
                  <c:v>151.16900000000001</c:v>
                </c:pt>
                <c:pt idx="29">
                  <c:v>128.37200000000001</c:v>
                </c:pt>
                <c:pt idx="30">
                  <c:v>110.619</c:v>
                </c:pt>
                <c:pt idx="31">
                  <c:v>125.14400000000001</c:v>
                </c:pt>
                <c:pt idx="32">
                  <c:v>113.84100000000001</c:v>
                </c:pt>
                <c:pt idx="33">
                  <c:v>58.539000000000001</c:v>
                </c:pt>
                <c:pt idx="34">
                  <c:v>126</c:v>
                </c:pt>
                <c:pt idx="35">
                  <c:v>114.2</c:v>
                </c:pt>
                <c:pt idx="36">
                  <c:v>136.9</c:v>
                </c:pt>
                <c:pt idx="37">
                  <c:v>116.5</c:v>
                </c:pt>
                <c:pt idx="38">
                  <c:v>105.60000000000001</c:v>
                </c:pt>
                <c:pt idx="39">
                  <c:v>102</c:v>
                </c:pt>
                <c:pt idx="40">
                  <c:v>99.7</c:v>
                </c:pt>
                <c:pt idx="41">
                  <c:v>103.9</c:v>
                </c:pt>
                <c:pt idx="42">
                  <c:v>101.8</c:v>
                </c:pt>
                <c:pt idx="43">
                  <c:v>101.3</c:v>
                </c:pt>
                <c:pt idx="44">
                  <c:v>80.8</c:v>
                </c:pt>
                <c:pt idx="45">
                  <c:v>72</c:v>
                </c:pt>
                <c:pt idx="46">
                  <c:v>73.5</c:v>
                </c:pt>
                <c:pt idx="47">
                  <c:v>68.099999999999994</c:v>
                </c:pt>
                <c:pt idx="48">
                  <c:v>72.5</c:v>
                </c:pt>
                <c:pt idx="49">
                  <c:v>68</c:v>
                </c:pt>
                <c:pt idx="50">
                  <c:v>75.799999999999969</c:v>
                </c:pt>
                <c:pt idx="51">
                  <c:v>72.5</c:v>
                </c:pt>
                <c:pt idx="52">
                  <c:v>79.699999999999974</c:v>
                </c:pt>
                <c:pt idx="53">
                  <c:v>193.20000000000005</c:v>
                </c:pt>
                <c:pt idx="54">
                  <c:v>80.099999999999994</c:v>
                </c:pt>
                <c:pt idx="55">
                  <c:v>77.899999999999991</c:v>
                </c:pt>
                <c:pt idx="56">
                  <c:v>90.899999999999991</c:v>
                </c:pt>
              </c:numCache>
            </c:numRef>
          </c:val>
          <c:smooth val="0"/>
          <c:extLst>
            <c:ext xmlns:c16="http://schemas.microsoft.com/office/drawing/2014/chart" uri="{C3380CC4-5D6E-409C-BE32-E72D297353CC}">
              <c16:uniqueId val="{00000002-FECF-423E-BC61-E31EC989812F}"/>
            </c:ext>
          </c:extLst>
        </c:ser>
        <c:dLbls>
          <c:showLegendKey val="0"/>
          <c:showVal val="0"/>
          <c:showCatName val="0"/>
          <c:showSerName val="0"/>
          <c:showPercent val="0"/>
          <c:showBubbleSize val="0"/>
        </c:dLbls>
        <c:marker val="1"/>
        <c:smooth val="0"/>
        <c:axId val="440684552"/>
        <c:axId val="440687832"/>
      </c:lineChart>
      <c:catAx>
        <c:axId val="4406845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440687832"/>
        <c:crosses val="autoZero"/>
        <c:auto val="1"/>
        <c:lblAlgn val="ctr"/>
        <c:lblOffset val="100"/>
        <c:noMultiLvlLbl val="0"/>
      </c:catAx>
      <c:valAx>
        <c:axId val="440687832"/>
        <c:scaling>
          <c:orientation val="minMax"/>
        </c:scaling>
        <c:delete val="0"/>
        <c:axPos val="l"/>
        <c:majorGridlines>
          <c:spPr>
            <a:ln w="3175" cap="flat" cmpd="sng" algn="ctr">
              <a:solidFill>
                <a:schemeClr val="tx1">
                  <a:lumMod val="15000"/>
                  <a:lumOff val="85000"/>
                </a:schemeClr>
              </a:solidFill>
              <a:prstDash val="dash"/>
              <a:round/>
            </a:ln>
            <a:effectLst/>
          </c:spPr>
        </c:majorGridlines>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440684552"/>
        <c:crosses val="autoZero"/>
        <c:crossBetween val="between"/>
      </c:valAx>
      <c:spPr>
        <a:noFill/>
        <a:ln>
          <a:noFill/>
        </a:ln>
        <a:effectLst/>
      </c:spPr>
    </c:plotArea>
    <c:legend>
      <c:legendPos val="b"/>
      <c:layout>
        <c:manualLayout>
          <c:xMode val="edge"/>
          <c:yMode val="edge"/>
          <c:x val="7.7596991552526542E-2"/>
          <c:y val="0.12582554207751062"/>
          <c:w val="9.9707977679260693E-2"/>
          <c:h val="0.1006008843489158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a:latin typeface="ＭＳ ゴシック" panose="020B0609070205080204" pitchFamily="49" charset="-128"/>
                <a:ea typeface="ＭＳ ゴシック" panose="020B0609070205080204" pitchFamily="49" charset="-128"/>
              </a:rPr>
              <a:t>赤井川村の観光客入込数の推移</a:t>
            </a:r>
          </a:p>
        </c:rich>
      </c:tx>
      <c:layout>
        <c:manualLayout>
          <c:xMode val="edge"/>
          <c:yMode val="edge"/>
          <c:x val="0.30672268907563027"/>
          <c:y val="0"/>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4124594719777676E-2"/>
          <c:y val="6.5345345345345363E-2"/>
          <c:w val="0.95196497496636445"/>
          <c:h val="0.82869622378283792"/>
        </c:manualLayout>
      </c:layout>
      <c:barChart>
        <c:barDir val="col"/>
        <c:grouping val="stacked"/>
        <c:varyColors val="0"/>
        <c:ser>
          <c:idx val="0"/>
          <c:order val="0"/>
          <c:tx>
            <c:strRef>
              <c:f>'d08-001市町村別観光入込客数・宿泊人員の推移'!$G$453</c:f>
              <c:strCache>
                <c:ptCount val="1"/>
                <c:pt idx="0">
                  <c:v>道外</c:v>
                </c:pt>
              </c:strCache>
            </c:strRef>
          </c:tx>
          <c:spPr>
            <a:solidFill>
              <a:srgbClr val="00B0F0"/>
            </a:solidFill>
            <a:ln>
              <a:noFill/>
            </a:ln>
            <a:effectLst/>
          </c:spPr>
          <c:invertIfNegative val="0"/>
          <c:cat>
            <c:strRef>
              <c:f>'d08-001市町村別観光入込客数・宿泊人員の推移'!$H$452:$BL$452</c:f>
              <c:strCache>
                <c:ptCount val="57"/>
                <c:pt idx="2">
                  <c:v>1965
S40</c:v>
                </c:pt>
                <c:pt idx="7">
                  <c:v>1970
S45</c:v>
                </c:pt>
                <c:pt idx="12">
                  <c:v>1975
S50</c:v>
                </c:pt>
                <c:pt idx="17">
                  <c:v>1980
S55</c:v>
                </c:pt>
                <c:pt idx="22">
                  <c:v>1985
S60</c:v>
                </c:pt>
                <c:pt idx="27">
                  <c:v>1990
H2</c:v>
                </c:pt>
                <c:pt idx="32">
                  <c:v>1995
H7</c:v>
                </c:pt>
                <c:pt idx="37">
                  <c:v>2000
H12</c:v>
                </c:pt>
                <c:pt idx="42">
                  <c:v>2005
H17</c:v>
                </c:pt>
                <c:pt idx="47">
                  <c:v>2010
H22</c:v>
                </c:pt>
                <c:pt idx="52">
                  <c:v>2015
H27</c:v>
                </c:pt>
                <c:pt idx="56">
                  <c:v>2019
R 1</c:v>
                </c:pt>
              </c:strCache>
            </c:strRef>
          </c:cat>
          <c:val>
            <c:numRef>
              <c:f>'d08-001市町村別観光入込客数・宿泊人員の推移'!$H$453:$BL$453</c:f>
              <c:numCache>
                <c:formatCode>#,##0.0;[Red]\-#,##0.0</c:formatCode>
                <c:ptCount val="5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87.715000000000003</c:v>
                </c:pt>
                <c:pt idx="30">
                  <c:v>125.371</c:v>
                </c:pt>
                <c:pt idx="31">
                  <c:v>171.547</c:v>
                </c:pt>
                <c:pt idx="32">
                  <c:v>174.333</c:v>
                </c:pt>
                <c:pt idx="33">
                  <c:v>171.61500000000001</c:v>
                </c:pt>
                <c:pt idx="34">
                  <c:v>268.7</c:v>
                </c:pt>
                <c:pt idx="35">
                  <c:v>247.2</c:v>
                </c:pt>
                <c:pt idx="36">
                  <c:v>432.9</c:v>
                </c:pt>
                <c:pt idx="37">
                  <c:v>350.6</c:v>
                </c:pt>
                <c:pt idx="38">
                  <c:v>349.8</c:v>
                </c:pt>
                <c:pt idx="39">
                  <c:v>332.9</c:v>
                </c:pt>
                <c:pt idx="40">
                  <c:v>287.3</c:v>
                </c:pt>
                <c:pt idx="41">
                  <c:v>210.8</c:v>
                </c:pt>
                <c:pt idx="42">
                  <c:v>172.6</c:v>
                </c:pt>
                <c:pt idx="43">
                  <c:v>216.9</c:v>
                </c:pt>
                <c:pt idx="44">
                  <c:v>179.3</c:v>
                </c:pt>
                <c:pt idx="45">
                  <c:v>170.5</c:v>
                </c:pt>
                <c:pt idx="46">
                  <c:v>149.19999999999999</c:v>
                </c:pt>
                <c:pt idx="47">
                  <c:v>172.5</c:v>
                </c:pt>
                <c:pt idx="48">
                  <c:v>222.3</c:v>
                </c:pt>
                <c:pt idx="49">
                  <c:v>317.7</c:v>
                </c:pt>
                <c:pt idx="50">
                  <c:v>350.5</c:v>
                </c:pt>
                <c:pt idx="51">
                  <c:v>253.9</c:v>
                </c:pt>
                <c:pt idx="52">
                  <c:v>183.6</c:v>
                </c:pt>
                <c:pt idx="53">
                  <c:v>155.5</c:v>
                </c:pt>
                <c:pt idx="54">
                  <c:v>196.00000000000003</c:v>
                </c:pt>
                <c:pt idx="55">
                  <c:v>220.4</c:v>
                </c:pt>
                <c:pt idx="56">
                  <c:v>210.8</c:v>
                </c:pt>
              </c:numCache>
            </c:numRef>
          </c:val>
          <c:extLst>
            <c:ext xmlns:c16="http://schemas.microsoft.com/office/drawing/2014/chart" uri="{C3380CC4-5D6E-409C-BE32-E72D297353CC}">
              <c16:uniqueId val="{00000000-8AB4-4EDD-8FF7-B6BDA581D800}"/>
            </c:ext>
          </c:extLst>
        </c:ser>
        <c:ser>
          <c:idx val="1"/>
          <c:order val="1"/>
          <c:tx>
            <c:strRef>
              <c:f>'d08-001市町村別観光入込客数・宿泊人員の推移'!$G$454</c:f>
              <c:strCache>
                <c:ptCount val="1"/>
                <c:pt idx="0">
                  <c:v>道内</c:v>
                </c:pt>
              </c:strCache>
            </c:strRef>
          </c:tx>
          <c:spPr>
            <a:solidFill>
              <a:srgbClr val="92D050"/>
            </a:solidFill>
            <a:ln>
              <a:noFill/>
            </a:ln>
            <a:effectLst/>
          </c:spPr>
          <c:invertIfNegative val="0"/>
          <c:cat>
            <c:strRef>
              <c:f>'d08-001市町村別観光入込客数・宿泊人員の推移'!$H$452:$BL$452</c:f>
              <c:strCache>
                <c:ptCount val="57"/>
                <c:pt idx="2">
                  <c:v>1965
S40</c:v>
                </c:pt>
                <c:pt idx="7">
                  <c:v>1970
S45</c:v>
                </c:pt>
                <c:pt idx="12">
                  <c:v>1975
S50</c:v>
                </c:pt>
                <c:pt idx="17">
                  <c:v>1980
S55</c:v>
                </c:pt>
                <c:pt idx="22">
                  <c:v>1985
S60</c:v>
                </c:pt>
                <c:pt idx="27">
                  <c:v>1990
H2</c:v>
                </c:pt>
                <c:pt idx="32">
                  <c:v>1995
H7</c:v>
                </c:pt>
                <c:pt idx="37">
                  <c:v>2000
H12</c:v>
                </c:pt>
                <c:pt idx="42">
                  <c:v>2005
H17</c:v>
                </c:pt>
                <c:pt idx="47">
                  <c:v>2010
H22</c:v>
                </c:pt>
                <c:pt idx="52">
                  <c:v>2015
H27</c:v>
                </c:pt>
                <c:pt idx="56">
                  <c:v>2019
R 1</c:v>
                </c:pt>
              </c:strCache>
            </c:strRef>
          </c:cat>
          <c:val>
            <c:numRef>
              <c:f>'d08-001市町村別観光入込客数・宿泊人員の推移'!$H$454:$BL$454</c:f>
              <c:numCache>
                <c:formatCode>#,##0.0;[Red]\-#,##0.0</c:formatCode>
                <c:ptCount val="5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432.42200000000003</c:v>
                </c:pt>
                <c:pt idx="30">
                  <c:v>463.67599999999999</c:v>
                </c:pt>
                <c:pt idx="31">
                  <c:v>458.91199999999998</c:v>
                </c:pt>
                <c:pt idx="32">
                  <c:v>378.62700000000001</c:v>
                </c:pt>
                <c:pt idx="33">
                  <c:v>463.19799999999998</c:v>
                </c:pt>
                <c:pt idx="34">
                  <c:v>551.4</c:v>
                </c:pt>
                <c:pt idx="35">
                  <c:v>524.20000000000005</c:v>
                </c:pt>
                <c:pt idx="36">
                  <c:v>258.89999999999998</c:v>
                </c:pt>
                <c:pt idx="37">
                  <c:v>263.8</c:v>
                </c:pt>
                <c:pt idx="38">
                  <c:v>260</c:v>
                </c:pt>
                <c:pt idx="39">
                  <c:v>253</c:v>
                </c:pt>
                <c:pt idx="40">
                  <c:v>225.1</c:v>
                </c:pt>
                <c:pt idx="41">
                  <c:v>162.4</c:v>
                </c:pt>
                <c:pt idx="42">
                  <c:v>221.5</c:v>
                </c:pt>
                <c:pt idx="43">
                  <c:v>210.9</c:v>
                </c:pt>
                <c:pt idx="44">
                  <c:v>210</c:v>
                </c:pt>
                <c:pt idx="45">
                  <c:v>429</c:v>
                </c:pt>
                <c:pt idx="46">
                  <c:v>308.8</c:v>
                </c:pt>
                <c:pt idx="47">
                  <c:v>257.10000000000002</c:v>
                </c:pt>
                <c:pt idx="48">
                  <c:v>79.699999999999989</c:v>
                </c:pt>
                <c:pt idx="49">
                  <c:v>99.5</c:v>
                </c:pt>
                <c:pt idx="50">
                  <c:v>48.600000000000009</c:v>
                </c:pt>
                <c:pt idx="51">
                  <c:v>55.599999999999994</c:v>
                </c:pt>
                <c:pt idx="52">
                  <c:v>893.9</c:v>
                </c:pt>
                <c:pt idx="53">
                  <c:v>984.59999999999991</c:v>
                </c:pt>
                <c:pt idx="54">
                  <c:v>1155.7</c:v>
                </c:pt>
                <c:pt idx="55">
                  <c:v>912.7</c:v>
                </c:pt>
                <c:pt idx="56">
                  <c:v>842.2</c:v>
                </c:pt>
              </c:numCache>
            </c:numRef>
          </c:val>
          <c:extLst>
            <c:ext xmlns:c16="http://schemas.microsoft.com/office/drawing/2014/chart" uri="{C3380CC4-5D6E-409C-BE32-E72D297353CC}">
              <c16:uniqueId val="{00000001-8AB4-4EDD-8FF7-B6BDA581D800}"/>
            </c:ext>
          </c:extLst>
        </c:ser>
        <c:dLbls>
          <c:showLegendKey val="0"/>
          <c:showVal val="0"/>
          <c:showCatName val="0"/>
          <c:showSerName val="0"/>
          <c:showPercent val="0"/>
          <c:showBubbleSize val="0"/>
        </c:dLbls>
        <c:gapWidth val="80"/>
        <c:overlap val="100"/>
        <c:axId val="440684552"/>
        <c:axId val="440687832"/>
      </c:barChart>
      <c:lineChart>
        <c:grouping val="standard"/>
        <c:varyColors val="0"/>
        <c:ser>
          <c:idx val="2"/>
          <c:order val="2"/>
          <c:tx>
            <c:strRef>
              <c:f>'d08-001市町村別観光入込客数・宿泊人員の推移'!$G$455</c:f>
              <c:strCache>
                <c:ptCount val="1"/>
                <c:pt idx="0">
                  <c:v>宿泊客</c:v>
                </c:pt>
              </c:strCache>
            </c:strRef>
          </c:tx>
          <c:spPr>
            <a:ln w="28575" cap="rnd">
              <a:solidFill>
                <a:srgbClr val="0070C0"/>
              </a:solidFill>
              <a:round/>
            </a:ln>
            <a:effectLst/>
          </c:spPr>
          <c:marker>
            <c:symbol val="none"/>
          </c:marker>
          <c:val>
            <c:numRef>
              <c:f>'d08-001市町村別観光入込客数・宿泊人員の推移'!$H$455:$BL$455</c:f>
              <c:numCache>
                <c:formatCode>#,##0.0;[Red]\-#,##0.0</c:formatCode>
                <c:ptCount val="57"/>
                <c:pt idx="29">
                  <c:v>32.017000000000003</c:v>
                </c:pt>
                <c:pt idx="30">
                  <c:v>80.703000000000003</c:v>
                </c:pt>
                <c:pt idx="31">
                  <c:v>116.187</c:v>
                </c:pt>
                <c:pt idx="32">
                  <c:v>128.82499999999999</c:v>
                </c:pt>
                <c:pt idx="33">
                  <c:v>143.14699999999999</c:v>
                </c:pt>
                <c:pt idx="34">
                  <c:v>229</c:v>
                </c:pt>
                <c:pt idx="35">
                  <c:v>277.7</c:v>
                </c:pt>
                <c:pt idx="36">
                  <c:v>316.10000000000002</c:v>
                </c:pt>
                <c:pt idx="37">
                  <c:v>298.8</c:v>
                </c:pt>
                <c:pt idx="38">
                  <c:v>301.3</c:v>
                </c:pt>
                <c:pt idx="39">
                  <c:v>315.2</c:v>
                </c:pt>
                <c:pt idx="40">
                  <c:v>254.8</c:v>
                </c:pt>
                <c:pt idx="41">
                  <c:v>152.80000000000001</c:v>
                </c:pt>
                <c:pt idx="42">
                  <c:v>144.9</c:v>
                </c:pt>
                <c:pt idx="43">
                  <c:v>171.4</c:v>
                </c:pt>
                <c:pt idx="44">
                  <c:v>147.80000000000001</c:v>
                </c:pt>
                <c:pt idx="45">
                  <c:v>217.6</c:v>
                </c:pt>
                <c:pt idx="46">
                  <c:v>199.2</c:v>
                </c:pt>
                <c:pt idx="47">
                  <c:v>195.60000000000002</c:v>
                </c:pt>
                <c:pt idx="48">
                  <c:v>218.3</c:v>
                </c:pt>
                <c:pt idx="49">
                  <c:v>227.8</c:v>
                </c:pt>
                <c:pt idx="50">
                  <c:v>211.1</c:v>
                </c:pt>
                <c:pt idx="51">
                  <c:v>137.1</c:v>
                </c:pt>
                <c:pt idx="52">
                  <c:v>202.7</c:v>
                </c:pt>
                <c:pt idx="53">
                  <c:v>155</c:v>
                </c:pt>
                <c:pt idx="54">
                  <c:v>138.60000000000002</c:v>
                </c:pt>
                <c:pt idx="55">
                  <c:v>183.9</c:v>
                </c:pt>
                <c:pt idx="56">
                  <c:v>127</c:v>
                </c:pt>
              </c:numCache>
            </c:numRef>
          </c:val>
          <c:smooth val="0"/>
          <c:extLst>
            <c:ext xmlns:c16="http://schemas.microsoft.com/office/drawing/2014/chart" uri="{C3380CC4-5D6E-409C-BE32-E72D297353CC}">
              <c16:uniqueId val="{00000002-8AB4-4EDD-8FF7-B6BDA581D800}"/>
            </c:ext>
          </c:extLst>
        </c:ser>
        <c:dLbls>
          <c:showLegendKey val="0"/>
          <c:showVal val="0"/>
          <c:showCatName val="0"/>
          <c:showSerName val="0"/>
          <c:showPercent val="0"/>
          <c:showBubbleSize val="0"/>
        </c:dLbls>
        <c:marker val="1"/>
        <c:smooth val="0"/>
        <c:axId val="440684552"/>
        <c:axId val="440687832"/>
      </c:lineChart>
      <c:catAx>
        <c:axId val="4406845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440687832"/>
        <c:crosses val="autoZero"/>
        <c:auto val="1"/>
        <c:lblAlgn val="ctr"/>
        <c:lblOffset val="100"/>
        <c:noMultiLvlLbl val="0"/>
      </c:catAx>
      <c:valAx>
        <c:axId val="440687832"/>
        <c:scaling>
          <c:orientation val="minMax"/>
        </c:scaling>
        <c:delete val="0"/>
        <c:axPos val="l"/>
        <c:majorGridlines>
          <c:spPr>
            <a:ln w="3175" cap="flat" cmpd="sng" algn="ctr">
              <a:solidFill>
                <a:schemeClr val="tx1">
                  <a:lumMod val="15000"/>
                  <a:lumOff val="85000"/>
                </a:schemeClr>
              </a:solidFill>
              <a:prstDash val="dash"/>
              <a:round/>
            </a:ln>
            <a:effectLst/>
          </c:spPr>
        </c:majorGridlines>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440684552"/>
        <c:crosses val="autoZero"/>
        <c:crossBetween val="between"/>
      </c:valAx>
      <c:spPr>
        <a:noFill/>
        <a:ln>
          <a:noFill/>
        </a:ln>
        <a:effectLst/>
      </c:spPr>
    </c:plotArea>
    <c:legend>
      <c:legendPos val="b"/>
      <c:layout>
        <c:manualLayout>
          <c:xMode val="edge"/>
          <c:yMode val="edge"/>
          <c:x val="7.7596991552526542E-2"/>
          <c:y val="0.12582554207751062"/>
          <c:w val="9.9707977679260693E-2"/>
          <c:h val="0.1006008843489158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a:latin typeface="ＭＳ ゴシック" panose="020B0609070205080204" pitchFamily="49" charset="-128"/>
                <a:ea typeface="ＭＳ ゴシック" panose="020B0609070205080204" pitchFamily="49" charset="-128"/>
              </a:rPr>
              <a:t>夕張市の観光客入込数の推移</a:t>
            </a:r>
          </a:p>
        </c:rich>
      </c:tx>
      <c:layout>
        <c:manualLayout>
          <c:xMode val="edge"/>
          <c:yMode val="edge"/>
          <c:x val="0.30672268907563027"/>
          <c:y val="0"/>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4124594719777676E-2"/>
          <c:y val="6.5345345345345363E-2"/>
          <c:w val="0.95196497496636445"/>
          <c:h val="0.82869622378283792"/>
        </c:manualLayout>
      </c:layout>
      <c:barChart>
        <c:barDir val="col"/>
        <c:grouping val="stacked"/>
        <c:varyColors val="0"/>
        <c:ser>
          <c:idx val="0"/>
          <c:order val="0"/>
          <c:tx>
            <c:strRef>
              <c:f>'d08-001市町村別観光入込客数・宿泊人員の推移'!$G$485</c:f>
              <c:strCache>
                <c:ptCount val="1"/>
                <c:pt idx="0">
                  <c:v>道外</c:v>
                </c:pt>
              </c:strCache>
            </c:strRef>
          </c:tx>
          <c:spPr>
            <a:solidFill>
              <a:srgbClr val="00B0F0"/>
            </a:solidFill>
            <a:ln>
              <a:noFill/>
            </a:ln>
            <a:effectLst/>
          </c:spPr>
          <c:invertIfNegative val="0"/>
          <c:cat>
            <c:strRef>
              <c:f>'d08-001市町村別観光入込客数・宿泊人員の推移'!$H$484:$BL$484</c:f>
              <c:strCache>
                <c:ptCount val="57"/>
                <c:pt idx="2">
                  <c:v>1965
S40</c:v>
                </c:pt>
                <c:pt idx="7">
                  <c:v>1970
S45</c:v>
                </c:pt>
                <c:pt idx="12">
                  <c:v>1975
S50</c:v>
                </c:pt>
                <c:pt idx="17">
                  <c:v>1980
S55</c:v>
                </c:pt>
                <c:pt idx="22">
                  <c:v>1985
S60</c:v>
                </c:pt>
                <c:pt idx="27">
                  <c:v>1990
H2</c:v>
                </c:pt>
                <c:pt idx="32">
                  <c:v>1995
H7</c:v>
                </c:pt>
                <c:pt idx="37">
                  <c:v>2000
H12</c:v>
                </c:pt>
                <c:pt idx="42">
                  <c:v>2005
H17</c:v>
                </c:pt>
                <c:pt idx="47">
                  <c:v>2010
H22</c:v>
                </c:pt>
                <c:pt idx="52">
                  <c:v>2015
H27</c:v>
                </c:pt>
                <c:pt idx="56">
                  <c:v>2019
R 1</c:v>
                </c:pt>
              </c:strCache>
            </c:strRef>
          </c:cat>
          <c:val>
            <c:numRef>
              <c:f>'d08-001市町村別観光入込客数・宿泊人員の推移'!$H$485:$BL$485</c:f>
              <c:numCache>
                <c:formatCode>#,##0.0;[Red]\-#,##0.0</c:formatCode>
                <c:ptCount val="57"/>
                <c:pt idx="0">
                  <c:v>0</c:v>
                </c:pt>
                <c:pt idx="1">
                  <c:v>0</c:v>
                </c:pt>
                <c:pt idx="2">
                  <c:v>0</c:v>
                </c:pt>
                <c:pt idx="3">
                  <c:v>0.185</c:v>
                </c:pt>
                <c:pt idx="4">
                  <c:v>0.999</c:v>
                </c:pt>
                <c:pt idx="5">
                  <c:v>0.40500000000000003</c:v>
                </c:pt>
                <c:pt idx="6">
                  <c:v>0.62</c:v>
                </c:pt>
                <c:pt idx="7">
                  <c:v>0.71199999999999997</c:v>
                </c:pt>
                <c:pt idx="8">
                  <c:v>0.82499999999999996</c:v>
                </c:pt>
                <c:pt idx="9">
                  <c:v>2.4849999999999999</c:v>
                </c:pt>
                <c:pt idx="10">
                  <c:v>10.637</c:v>
                </c:pt>
                <c:pt idx="11">
                  <c:v>15.409000000000001</c:v>
                </c:pt>
                <c:pt idx="12">
                  <c:v>19.238</c:v>
                </c:pt>
                <c:pt idx="13">
                  <c:v>22.239000000000001</c:v>
                </c:pt>
                <c:pt idx="14">
                  <c:v>14.589</c:v>
                </c:pt>
                <c:pt idx="15">
                  <c:v>14.975</c:v>
                </c:pt>
                <c:pt idx="16">
                  <c:v>16.047000000000001</c:v>
                </c:pt>
                <c:pt idx="17">
                  <c:v>19.606000000000002</c:v>
                </c:pt>
                <c:pt idx="18">
                  <c:v>19.408999999999999</c:v>
                </c:pt>
                <c:pt idx="19">
                  <c:v>30.975999999999999</c:v>
                </c:pt>
                <c:pt idx="20">
                  <c:v>68.897000000000006</c:v>
                </c:pt>
                <c:pt idx="21">
                  <c:v>83.991</c:v>
                </c:pt>
                <c:pt idx="22">
                  <c:v>75.144999999999996</c:v>
                </c:pt>
                <c:pt idx="23">
                  <c:v>114.211</c:v>
                </c:pt>
                <c:pt idx="24">
                  <c:v>114.336</c:v>
                </c:pt>
                <c:pt idx="25">
                  <c:v>130.74799999999999</c:v>
                </c:pt>
                <c:pt idx="26">
                  <c:v>99.331999999999994</c:v>
                </c:pt>
                <c:pt idx="27">
                  <c:v>101.1</c:v>
                </c:pt>
                <c:pt idx="28">
                  <c:v>138.328</c:v>
                </c:pt>
                <c:pt idx="29">
                  <c:v>128.87799999999999</c:v>
                </c:pt>
                <c:pt idx="30">
                  <c:v>138.273</c:v>
                </c:pt>
                <c:pt idx="31">
                  <c:v>127.596</c:v>
                </c:pt>
                <c:pt idx="32">
                  <c:v>121.494</c:v>
                </c:pt>
                <c:pt idx="33">
                  <c:v>119.846</c:v>
                </c:pt>
                <c:pt idx="34">
                  <c:v>115.5</c:v>
                </c:pt>
                <c:pt idx="35">
                  <c:v>119.5</c:v>
                </c:pt>
                <c:pt idx="36">
                  <c:v>123</c:v>
                </c:pt>
                <c:pt idx="37">
                  <c:v>120.6</c:v>
                </c:pt>
                <c:pt idx="38">
                  <c:v>99.3</c:v>
                </c:pt>
                <c:pt idx="39">
                  <c:v>99.6</c:v>
                </c:pt>
                <c:pt idx="40">
                  <c:v>96.3</c:v>
                </c:pt>
                <c:pt idx="41">
                  <c:v>91.3</c:v>
                </c:pt>
                <c:pt idx="42">
                  <c:v>88.1</c:v>
                </c:pt>
                <c:pt idx="43">
                  <c:v>69.5</c:v>
                </c:pt>
                <c:pt idx="44">
                  <c:v>69.099999999999994</c:v>
                </c:pt>
                <c:pt idx="45">
                  <c:v>37.1</c:v>
                </c:pt>
                <c:pt idx="46">
                  <c:v>50.6</c:v>
                </c:pt>
                <c:pt idx="47">
                  <c:v>47.099999999999994</c:v>
                </c:pt>
                <c:pt idx="48">
                  <c:v>49.599999999999994</c:v>
                </c:pt>
                <c:pt idx="49">
                  <c:v>38.199999999999996</c:v>
                </c:pt>
                <c:pt idx="50">
                  <c:v>39.600000000000009</c:v>
                </c:pt>
                <c:pt idx="51">
                  <c:v>37.900000000000006</c:v>
                </c:pt>
                <c:pt idx="52">
                  <c:v>34.9</c:v>
                </c:pt>
                <c:pt idx="53">
                  <c:v>31.1</c:v>
                </c:pt>
                <c:pt idx="54">
                  <c:v>33.800000000000004</c:v>
                </c:pt>
                <c:pt idx="55">
                  <c:v>32.700000000000003</c:v>
                </c:pt>
                <c:pt idx="56">
                  <c:v>25.599999999999998</c:v>
                </c:pt>
              </c:numCache>
            </c:numRef>
          </c:val>
          <c:extLst>
            <c:ext xmlns:c16="http://schemas.microsoft.com/office/drawing/2014/chart" uri="{C3380CC4-5D6E-409C-BE32-E72D297353CC}">
              <c16:uniqueId val="{00000000-6B2B-49AD-8A67-963A1BA900A5}"/>
            </c:ext>
          </c:extLst>
        </c:ser>
        <c:ser>
          <c:idx val="1"/>
          <c:order val="1"/>
          <c:tx>
            <c:strRef>
              <c:f>'d08-001市町村別観光入込客数・宿泊人員の推移'!$G$486</c:f>
              <c:strCache>
                <c:ptCount val="1"/>
                <c:pt idx="0">
                  <c:v>道内</c:v>
                </c:pt>
              </c:strCache>
            </c:strRef>
          </c:tx>
          <c:spPr>
            <a:solidFill>
              <a:srgbClr val="92D050"/>
            </a:solidFill>
            <a:ln>
              <a:noFill/>
            </a:ln>
            <a:effectLst/>
          </c:spPr>
          <c:invertIfNegative val="0"/>
          <c:dPt>
            <c:idx val="42"/>
            <c:invertIfNegative val="0"/>
            <c:bubble3D val="0"/>
            <c:spPr>
              <a:solidFill>
                <a:srgbClr val="92D050"/>
              </a:solidFill>
              <a:ln>
                <a:noFill/>
              </a:ln>
              <a:effectLst/>
            </c:spPr>
            <c:extLst>
              <c:ext xmlns:c16="http://schemas.microsoft.com/office/drawing/2014/chart" uri="{C3380CC4-5D6E-409C-BE32-E72D297353CC}">
                <c16:uniqueId val="{00000004-6B2B-49AD-8A67-963A1BA900A5}"/>
              </c:ext>
            </c:extLst>
          </c:dPt>
          <c:cat>
            <c:strRef>
              <c:f>'d08-001市町村別観光入込客数・宿泊人員の推移'!$H$484:$BL$484</c:f>
              <c:strCache>
                <c:ptCount val="57"/>
                <c:pt idx="2">
                  <c:v>1965
S40</c:v>
                </c:pt>
                <c:pt idx="7">
                  <c:v>1970
S45</c:v>
                </c:pt>
                <c:pt idx="12">
                  <c:v>1975
S50</c:v>
                </c:pt>
                <c:pt idx="17">
                  <c:v>1980
S55</c:v>
                </c:pt>
                <c:pt idx="22">
                  <c:v>1985
S60</c:v>
                </c:pt>
                <c:pt idx="27">
                  <c:v>1990
H2</c:v>
                </c:pt>
                <c:pt idx="32">
                  <c:v>1995
H7</c:v>
                </c:pt>
                <c:pt idx="37">
                  <c:v>2000
H12</c:v>
                </c:pt>
                <c:pt idx="42">
                  <c:v>2005
H17</c:v>
                </c:pt>
                <c:pt idx="47">
                  <c:v>2010
H22</c:v>
                </c:pt>
                <c:pt idx="52">
                  <c:v>2015
H27</c:v>
                </c:pt>
                <c:pt idx="56">
                  <c:v>2019
R 1</c:v>
                </c:pt>
              </c:strCache>
            </c:strRef>
          </c:cat>
          <c:val>
            <c:numRef>
              <c:f>'d08-001市町村別観光入込客数・宿泊人員の推移'!$H$486:$BL$486</c:f>
              <c:numCache>
                <c:formatCode>#,##0.0;[Red]\-#,##0.0</c:formatCode>
                <c:ptCount val="57"/>
                <c:pt idx="0">
                  <c:v>0</c:v>
                </c:pt>
                <c:pt idx="1">
                  <c:v>0</c:v>
                </c:pt>
                <c:pt idx="2">
                  <c:v>17.004999999999999</c:v>
                </c:pt>
                <c:pt idx="3">
                  <c:v>16.774999999999999</c:v>
                </c:pt>
                <c:pt idx="4">
                  <c:v>48.712000000000003</c:v>
                </c:pt>
                <c:pt idx="5">
                  <c:v>53.63</c:v>
                </c:pt>
                <c:pt idx="6">
                  <c:v>53.783999999999999</c:v>
                </c:pt>
                <c:pt idx="7">
                  <c:v>53.640999999999998</c:v>
                </c:pt>
                <c:pt idx="8">
                  <c:v>53.88</c:v>
                </c:pt>
                <c:pt idx="9">
                  <c:v>111.69199999999999</c:v>
                </c:pt>
                <c:pt idx="10">
                  <c:v>213.03899999999999</c:v>
                </c:pt>
                <c:pt idx="11">
                  <c:v>364.173</c:v>
                </c:pt>
                <c:pt idx="12">
                  <c:v>242.553</c:v>
                </c:pt>
                <c:pt idx="13">
                  <c:v>327.68099999999998</c:v>
                </c:pt>
                <c:pt idx="14">
                  <c:v>356.09199999999998</c:v>
                </c:pt>
                <c:pt idx="15">
                  <c:v>395.39600000000002</c:v>
                </c:pt>
                <c:pt idx="16">
                  <c:v>428.05599999999998</c:v>
                </c:pt>
                <c:pt idx="17">
                  <c:v>532.65</c:v>
                </c:pt>
                <c:pt idx="18">
                  <c:v>552.14099999999996</c:v>
                </c:pt>
                <c:pt idx="19">
                  <c:v>588.52099999999996</c:v>
                </c:pt>
                <c:pt idx="20">
                  <c:v>1299.135</c:v>
                </c:pt>
                <c:pt idx="21">
                  <c:v>1595.8869999999999</c:v>
                </c:pt>
                <c:pt idx="22">
                  <c:v>1773.6389999999999</c:v>
                </c:pt>
                <c:pt idx="23">
                  <c:v>1962.3409999999999</c:v>
                </c:pt>
                <c:pt idx="24">
                  <c:v>1964.777</c:v>
                </c:pt>
                <c:pt idx="25">
                  <c:v>1885.8820000000001</c:v>
                </c:pt>
                <c:pt idx="26">
                  <c:v>1881.9290000000001</c:v>
                </c:pt>
                <c:pt idx="27">
                  <c:v>1920.902</c:v>
                </c:pt>
                <c:pt idx="28">
                  <c:v>2167.0929999999998</c:v>
                </c:pt>
                <c:pt idx="29">
                  <c:v>2019.1130000000001</c:v>
                </c:pt>
                <c:pt idx="30">
                  <c:v>2166.2719999999999</c:v>
                </c:pt>
                <c:pt idx="31">
                  <c:v>1998.9870000000001</c:v>
                </c:pt>
                <c:pt idx="32">
                  <c:v>1903.4059999999999</c:v>
                </c:pt>
                <c:pt idx="33">
                  <c:v>1882.5920000000001</c:v>
                </c:pt>
                <c:pt idx="34">
                  <c:v>1808.3</c:v>
                </c:pt>
                <c:pt idx="35">
                  <c:v>1871</c:v>
                </c:pt>
                <c:pt idx="36">
                  <c:v>1926.9</c:v>
                </c:pt>
                <c:pt idx="37">
                  <c:v>1890.3</c:v>
                </c:pt>
                <c:pt idx="38">
                  <c:v>1557.1</c:v>
                </c:pt>
                <c:pt idx="39">
                  <c:v>1560.2</c:v>
                </c:pt>
                <c:pt idx="40">
                  <c:v>1506.7</c:v>
                </c:pt>
                <c:pt idx="41">
                  <c:v>1431.6</c:v>
                </c:pt>
                <c:pt idx="42">
                  <c:v>1380.6</c:v>
                </c:pt>
                <c:pt idx="43">
                  <c:v>1090.3</c:v>
                </c:pt>
                <c:pt idx="44">
                  <c:v>1082.7</c:v>
                </c:pt>
                <c:pt idx="45">
                  <c:v>627.29999999999995</c:v>
                </c:pt>
                <c:pt idx="46">
                  <c:v>883.5</c:v>
                </c:pt>
                <c:pt idx="47">
                  <c:v>724.40000000000009</c:v>
                </c:pt>
                <c:pt idx="48">
                  <c:v>726.9</c:v>
                </c:pt>
                <c:pt idx="49">
                  <c:v>585.5</c:v>
                </c:pt>
                <c:pt idx="50">
                  <c:v>582.5</c:v>
                </c:pt>
                <c:pt idx="51">
                  <c:v>559.5</c:v>
                </c:pt>
                <c:pt idx="52">
                  <c:v>516.29999999999995</c:v>
                </c:pt>
                <c:pt idx="53">
                  <c:v>458</c:v>
                </c:pt>
                <c:pt idx="54">
                  <c:v>500.3</c:v>
                </c:pt>
                <c:pt idx="55">
                  <c:v>480.3</c:v>
                </c:pt>
                <c:pt idx="56">
                  <c:v>377.8</c:v>
                </c:pt>
              </c:numCache>
            </c:numRef>
          </c:val>
          <c:extLst>
            <c:ext xmlns:c16="http://schemas.microsoft.com/office/drawing/2014/chart" uri="{C3380CC4-5D6E-409C-BE32-E72D297353CC}">
              <c16:uniqueId val="{00000001-6B2B-49AD-8A67-963A1BA900A5}"/>
            </c:ext>
          </c:extLst>
        </c:ser>
        <c:dLbls>
          <c:showLegendKey val="0"/>
          <c:showVal val="0"/>
          <c:showCatName val="0"/>
          <c:showSerName val="0"/>
          <c:showPercent val="0"/>
          <c:showBubbleSize val="0"/>
        </c:dLbls>
        <c:gapWidth val="80"/>
        <c:overlap val="100"/>
        <c:axId val="440684552"/>
        <c:axId val="440687832"/>
      </c:barChart>
      <c:lineChart>
        <c:grouping val="standard"/>
        <c:varyColors val="0"/>
        <c:ser>
          <c:idx val="2"/>
          <c:order val="2"/>
          <c:tx>
            <c:strRef>
              <c:f>'d08-001市町村別観光入込客数・宿泊人員の推移'!$G$487</c:f>
              <c:strCache>
                <c:ptCount val="1"/>
                <c:pt idx="0">
                  <c:v>宿泊客</c:v>
                </c:pt>
              </c:strCache>
            </c:strRef>
          </c:tx>
          <c:spPr>
            <a:ln w="28575" cap="rnd">
              <a:solidFill>
                <a:srgbClr val="002060"/>
              </a:solidFill>
              <a:round/>
            </a:ln>
            <a:effectLst/>
          </c:spPr>
          <c:marker>
            <c:symbol val="none"/>
          </c:marker>
          <c:cat>
            <c:strRef>
              <c:f>'d08-001市町村別観光入込客数・宿泊人員の推移'!$H$484:$BL$484</c:f>
              <c:strCache>
                <c:ptCount val="57"/>
                <c:pt idx="2">
                  <c:v>1965
S40</c:v>
                </c:pt>
                <c:pt idx="7">
                  <c:v>1970
S45</c:v>
                </c:pt>
                <c:pt idx="12">
                  <c:v>1975
S50</c:v>
                </c:pt>
                <c:pt idx="17">
                  <c:v>1980
S55</c:v>
                </c:pt>
                <c:pt idx="22">
                  <c:v>1985
S60</c:v>
                </c:pt>
                <c:pt idx="27">
                  <c:v>1990
H2</c:v>
                </c:pt>
                <c:pt idx="32">
                  <c:v>1995
H7</c:v>
                </c:pt>
                <c:pt idx="37">
                  <c:v>2000
H12</c:v>
                </c:pt>
                <c:pt idx="42">
                  <c:v>2005
H17</c:v>
                </c:pt>
                <c:pt idx="47">
                  <c:v>2010
H22</c:v>
                </c:pt>
                <c:pt idx="52">
                  <c:v>2015
H27</c:v>
                </c:pt>
                <c:pt idx="56">
                  <c:v>2019
R 1</c:v>
                </c:pt>
              </c:strCache>
            </c:strRef>
          </c:cat>
          <c:val>
            <c:numRef>
              <c:f>'d08-001市町村別観光入込客数・宿泊人員の推移'!$H$487:$BL$487</c:f>
              <c:numCache>
                <c:formatCode>#,##0.0;[Red]\-#,##0.0</c:formatCode>
                <c:ptCount val="57"/>
                <c:pt idx="2">
                  <c:v>2.395</c:v>
                </c:pt>
                <c:pt idx="3">
                  <c:v>2.306</c:v>
                </c:pt>
                <c:pt idx="4">
                  <c:v>5.2619999999999996</c:v>
                </c:pt>
                <c:pt idx="5">
                  <c:v>2.88</c:v>
                </c:pt>
                <c:pt idx="6">
                  <c:v>2.786</c:v>
                </c:pt>
                <c:pt idx="7">
                  <c:v>1.829</c:v>
                </c:pt>
                <c:pt idx="8">
                  <c:v>1.7509999999999999</c:v>
                </c:pt>
                <c:pt idx="9">
                  <c:v>26.242000000000001</c:v>
                </c:pt>
                <c:pt idx="10">
                  <c:v>76.548000000000002</c:v>
                </c:pt>
                <c:pt idx="11">
                  <c:v>95.2</c:v>
                </c:pt>
                <c:pt idx="12">
                  <c:v>20.405999999999999</c:v>
                </c:pt>
                <c:pt idx="13">
                  <c:v>25.04</c:v>
                </c:pt>
                <c:pt idx="14">
                  <c:v>18.742999999999999</c:v>
                </c:pt>
                <c:pt idx="15">
                  <c:v>21.974</c:v>
                </c:pt>
                <c:pt idx="16">
                  <c:v>23.423999999999999</c:v>
                </c:pt>
                <c:pt idx="17">
                  <c:v>26.414000000000001</c:v>
                </c:pt>
                <c:pt idx="18">
                  <c:v>21.306000000000001</c:v>
                </c:pt>
                <c:pt idx="19">
                  <c:v>27.431000000000001</c:v>
                </c:pt>
                <c:pt idx="20">
                  <c:v>58.780999999999999</c:v>
                </c:pt>
                <c:pt idx="21">
                  <c:v>107.822</c:v>
                </c:pt>
                <c:pt idx="22">
                  <c:v>36.033000000000001</c:v>
                </c:pt>
                <c:pt idx="23">
                  <c:v>72.677999999999997</c:v>
                </c:pt>
                <c:pt idx="24">
                  <c:v>67.066000000000003</c:v>
                </c:pt>
                <c:pt idx="25">
                  <c:v>68.475999999999999</c:v>
                </c:pt>
                <c:pt idx="26">
                  <c:v>67.796999999999997</c:v>
                </c:pt>
                <c:pt idx="27">
                  <c:v>86.988</c:v>
                </c:pt>
                <c:pt idx="28">
                  <c:v>93.027000000000001</c:v>
                </c:pt>
                <c:pt idx="29">
                  <c:v>97.396000000000001</c:v>
                </c:pt>
                <c:pt idx="30">
                  <c:v>92.73</c:v>
                </c:pt>
                <c:pt idx="31">
                  <c:v>95.18</c:v>
                </c:pt>
                <c:pt idx="32">
                  <c:v>101.264</c:v>
                </c:pt>
                <c:pt idx="33">
                  <c:v>104.676</c:v>
                </c:pt>
                <c:pt idx="34">
                  <c:v>109.7</c:v>
                </c:pt>
                <c:pt idx="35">
                  <c:v>131.30000000000001</c:v>
                </c:pt>
                <c:pt idx="36">
                  <c:v>113.7</c:v>
                </c:pt>
                <c:pt idx="37">
                  <c:v>106.5</c:v>
                </c:pt>
                <c:pt idx="38">
                  <c:v>101.7</c:v>
                </c:pt>
                <c:pt idx="39">
                  <c:v>103.1</c:v>
                </c:pt>
                <c:pt idx="40">
                  <c:v>99.5</c:v>
                </c:pt>
                <c:pt idx="41">
                  <c:v>124</c:v>
                </c:pt>
                <c:pt idx="42">
                  <c:v>121.3</c:v>
                </c:pt>
                <c:pt idx="43">
                  <c:v>114.3</c:v>
                </c:pt>
                <c:pt idx="44">
                  <c:v>101.4</c:v>
                </c:pt>
                <c:pt idx="45">
                  <c:v>53.9</c:v>
                </c:pt>
                <c:pt idx="46">
                  <c:v>68</c:v>
                </c:pt>
                <c:pt idx="47">
                  <c:v>67.400000000000006</c:v>
                </c:pt>
                <c:pt idx="48">
                  <c:v>70.900000000000006</c:v>
                </c:pt>
                <c:pt idx="49">
                  <c:v>107.29999999999998</c:v>
                </c:pt>
                <c:pt idx="50">
                  <c:v>85.700000000000017</c:v>
                </c:pt>
                <c:pt idx="51">
                  <c:v>81.899999999999991</c:v>
                </c:pt>
                <c:pt idx="52">
                  <c:v>85.3</c:v>
                </c:pt>
                <c:pt idx="53">
                  <c:v>77.399999999999991</c:v>
                </c:pt>
                <c:pt idx="54">
                  <c:v>73.399999999999991</c:v>
                </c:pt>
                <c:pt idx="55">
                  <c:v>86.7</c:v>
                </c:pt>
                <c:pt idx="56">
                  <c:v>70.5</c:v>
                </c:pt>
              </c:numCache>
            </c:numRef>
          </c:val>
          <c:smooth val="0"/>
          <c:extLst>
            <c:ext xmlns:c16="http://schemas.microsoft.com/office/drawing/2014/chart" uri="{C3380CC4-5D6E-409C-BE32-E72D297353CC}">
              <c16:uniqueId val="{00000002-6B2B-49AD-8A67-963A1BA900A5}"/>
            </c:ext>
          </c:extLst>
        </c:ser>
        <c:dLbls>
          <c:showLegendKey val="0"/>
          <c:showVal val="0"/>
          <c:showCatName val="0"/>
          <c:showSerName val="0"/>
          <c:showPercent val="0"/>
          <c:showBubbleSize val="0"/>
        </c:dLbls>
        <c:marker val="1"/>
        <c:smooth val="0"/>
        <c:axId val="440684552"/>
        <c:axId val="440687832"/>
      </c:lineChart>
      <c:catAx>
        <c:axId val="4406845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440687832"/>
        <c:crosses val="autoZero"/>
        <c:auto val="1"/>
        <c:lblAlgn val="ctr"/>
        <c:lblOffset val="100"/>
        <c:noMultiLvlLbl val="0"/>
      </c:catAx>
      <c:valAx>
        <c:axId val="440687832"/>
        <c:scaling>
          <c:orientation val="minMax"/>
        </c:scaling>
        <c:delete val="0"/>
        <c:axPos val="l"/>
        <c:majorGridlines>
          <c:spPr>
            <a:ln w="3175" cap="flat" cmpd="sng" algn="ctr">
              <a:solidFill>
                <a:schemeClr val="tx1">
                  <a:lumMod val="15000"/>
                  <a:lumOff val="85000"/>
                </a:schemeClr>
              </a:solidFill>
              <a:prstDash val="dash"/>
              <a:round/>
            </a:ln>
            <a:effectLst/>
          </c:spPr>
        </c:majorGridlines>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440684552"/>
        <c:crosses val="autoZero"/>
        <c:crossBetween val="between"/>
      </c:valAx>
      <c:spPr>
        <a:noFill/>
        <a:ln>
          <a:noFill/>
        </a:ln>
        <a:effectLst/>
      </c:spPr>
    </c:plotArea>
    <c:legend>
      <c:legendPos val="b"/>
      <c:layout>
        <c:manualLayout>
          <c:xMode val="edge"/>
          <c:yMode val="edge"/>
          <c:x val="7.7596991552526542E-2"/>
          <c:y val="0.12582554207751062"/>
          <c:w val="9.9707977679260693E-2"/>
          <c:h val="0.1006008843489158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a:latin typeface="ＭＳ ゴシック" panose="020B0609070205080204" pitchFamily="49" charset="-128"/>
                <a:ea typeface="ＭＳ ゴシック" panose="020B0609070205080204" pitchFamily="49" charset="-128"/>
              </a:rPr>
              <a:t>岩見沢市の観光客入込数の推移</a:t>
            </a:r>
          </a:p>
        </c:rich>
      </c:tx>
      <c:layout>
        <c:manualLayout>
          <c:xMode val="edge"/>
          <c:yMode val="edge"/>
          <c:x val="0.30672268907563027"/>
          <c:y val="0"/>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4124594719777676E-2"/>
          <c:y val="6.5345345345345363E-2"/>
          <c:w val="0.95196497496636445"/>
          <c:h val="0.82869622378283792"/>
        </c:manualLayout>
      </c:layout>
      <c:barChart>
        <c:barDir val="col"/>
        <c:grouping val="stacked"/>
        <c:varyColors val="0"/>
        <c:ser>
          <c:idx val="0"/>
          <c:order val="0"/>
          <c:tx>
            <c:strRef>
              <c:f>'d08-001市町村別観光入込客数・宿泊人員の推移'!$G$517</c:f>
              <c:strCache>
                <c:ptCount val="1"/>
                <c:pt idx="0">
                  <c:v>道外</c:v>
                </c:pt>
              </c:strCache>
            </c:strRef>
          </c:tx>
          <c:spPr>
            <a:solidFill>
              <a:srgbClr val="00B0F0"/>
            </a:solidFill>
            <a:ln>
              <a:noFill/>
            </a:ln>
            <a:effectLst/>
          </c:spPr>
          <c:invertIfNegative val="0"/>
          <c:cat>
            <c:strRef>
              <c:f>'d08-001市町村別観光入込客数・宿泊人員の推移'!$H$516:$BL$516</c:f>
              <c:strCache>
                <c:ptCount val="57"/>
                <c:pt idx="2">
                  <c:v>1965
S40</c:v>
                </c:pt>
                <c:pt idx="7">
                  <c:v>1970
S45</c:v>
                </c:pt>
                <c:pt idx="12">
                  <c:v>1975
S50</c:v>
                </c:pt>
                <c:pt idx="17">
                  <c:v>1980
S55</c:v>
                </c:pt>
                <c:pt idx="22">
                  <c:v>1985
S60</c:v>
                </c:pt>
                <c:pt idx="27">
                  <c:v>1990
H2</c:v>
                </c:pt>
                <c:pt idx="32">
                  <c:v>1995
H7</c:v>
                </c:pt>
                <c:pt idx="37">
                  <c:v>2000
H12</c:v>
                </c:pt>
                <c:pt idx="42">
                  <c:v>2005
H17</c:v>
                </c:pt>
                <c:pt idx="47">
                  <c:v>2010
H22</c:v>
                </c:pt>
                <c:pt idx="52">
                  <c:v>2015
H27</c:v>
                </c:pt>
                <c:pt idx="56">
                  <c:v>2019
R 1</c:v>
                </c:pt>
              </c:strCache>
            </c:strRef>
          </c:cat>
          <c:val>
            <c:numRef>
              <c:f>'d08-001市町村別観光入込客数・宿泊人員の推移'!$H$517:$BL$517</c:f>
              <c:numCache>
                <c:formatCode>#,##0.0;[Red]\-#,##0.0</c:formatCode>
                <c:ptCount val="57"/>
                <c:pt idx="0">
                  <c:v>0</c:v>
                </c:pt>
                <c:pt idx="1">
                  <c:v>0</c:v>
                </c:pt>
                <c:pt idx="2">
                  <c:v>0</c:v>
                </c:pt>
                <c:pt idx="3">
                  <c:v>0</c:v>
                </c:pt>
                <c:pt idx="4">
                  <c:v>0</c:v>
                </c:pt>
                <c:pt idx="5">
                  <c:v>0</c:v>
                </c:pt>
                <c:pt idx="6">
                  <c:v>0</c:v>
                </c:pt>
                <c:pt idx="7">
                  <c:v>0</c:v>
                </c:pt>
                <c:pt idx="8">
                  <c:v>7.8E-2</c:v>
                </c:pt>
                <c:pt idx="9">
                  <c:v>6.8000000000000005E-2</c:v>
                </c:pt>
                <c:pt idx="10">
                  <c:v>0.122</c:v>
                </c:pt>
                <c:pt idx="11">
                  <c:v>0.158</c:v>
                </c:pt>
                <c:pt idx="12">
                  <c:v>1.1950000000000001</c:v>
                </c:pt>
                <c:pt idx="13">
                  <c:v>8.548</c:v>
                </c:pt>
                <c:pt idx="14">
                  <c:v>0.98499999999999999</c:v>
                </c:pt>
                <c:pt idx="15">
                  <c:v>0.55200000000000005</c:v>
                </c:pt>
                <c:pt idx="16">
                  <c:v>0.68400000000000005</c:v>
                </c:pt>
                <c:pt idx="17">
                  <c:v>0</c:v>
                </c:pt>
                <c:pt idx="18">
                  <c:v>0</c:v>
                </c:pt>
                <c:pt idx="19">
                  <c:v>0</c:v>
                </c:pt>
                <c:pt idx="20">
                  <c:v>0</c:v>
                </c:pt>
                <c:pt idx="21">
                  <c:v>0</c:v>
                </c:pt>
                <c:pt idx="22">
                  <c:v>0</c:v>
                </c:pt>
                <c:pt idx="23">
                  <c:v>36.091999999999999</c:v>
                </c:pt>
                <c:pt idx="24">
                  <c:v>6.4820000000000002</c:v>
                </c:pt>
                <c:pt idx="25">
                  <c:v>14.420999999999999</c:v>
                </c:pt>
                <c:pt idx="26">
                  <c:v>12.826000000000001</c:v>
                </c:pt>
                <c:pt idx="27">
                  <c:v>10.372999999999999</c:v>
                </c:pt>
                <c:pt idx="28">
                  <c:v>20.635000000000002</c:v>
                </c:pt>
                <c:pt idx="29">
                  <c:v>16.661000000000001</c:v>
                </c:pt>
                <c:pt idx="30">
                  <c:v>42.924999999999997</c:v>
                </c:pt>
                <c:pt idx="31">
                  <c:v>51.78</c:v>
                </c:pt>
                <c:pt idx="32">
                  <c:v>48.305999999999997</c:v>
                </c:pt>
                <c:pt idx="33">
                  <c:v>48.811</c:v>
                </c:pt>
                <c:pt idx="34">
                  <c:v>48.1</c:v>
                </c:pt>
                <c:pt idx="35">
                  <c:v>49.7</c:v>
                </c:pt>
                <c:pt idx="36">
                  <c:v>43.4</c:v>
                </c:pt>
                <c:pt idx="37">
                  <c:v>38.200000000000003</c:v>
                </c:pt>
                <c:pt idx="38">
                  <c:v>38.6</c:v>
                </c:pt>
                <c:pt idx="39">
                  <c:v>36.5</c:v>
                </c:pt>
                <c:pt idx="40">
                  <c:v>40.4</c:v>
                </c:pt>
                <c:pt idx="41">
                  <c:v>39.4</c:v>
                </c:pt>
                <c:pt idx="42">
                  <c:v>42.1</c:v>
                </c:pt>
                <c:pt idx="43">
                  <c:v>37.6</c:v>
                </c:pt>
                <c:pt idx="44">
                  <c:v>34.299999999999997</c:v>
                </c:pt>
                <c:pt idx="45">
                  <c:v>34</c:v>
                </c:pt>
                <c:pt idx="46">
                  <c:v>32.6</c:v>
                </c:pt>
                <c:pt idx="47">
                  <c:v>34.6</c:v>
                </c:pt>
                <c:pt idx="48">
                  <c:v>34.300000000000004</c:v>
                </c:pt>
                <c:pt idx="49">
                  <c:v>34.900000000000006</c:v>
                </c:pt>
                <c:pt idx="50">
                  <c:v>36.1</c:v>
                </c:pt>
                <c:pt idx="51">
                  <c:v>50.4</c:v>
                </c:pt>
                <c:pt idx="52">
                  <c:v>56.199999999999996</c:v>
                </c:pt>
                <c:pt idx="53">
                  <c:v>56.7</c:v>
                </c:pt>
                <c:pt idx="54">
                  <c:v>48.3</c:v>
                </c:pt>
                <c:pt idx="55">
                  <c:v>41.3</c:v>
                </c:pt>
                <c:pt idx="56">
                  <c:v>46.5</c:v>
                </c:pt>
              </c:numCache>
            </c:numRef>
          </c:val>
          <c:extLst>
            <c:ext xmlns:c16="http://schemas.microsoft.com/office/drawing/2014/chart" uri="{C3380CC4-5D6E-409C-BE32-E72D297353CC}">
              <c16:uniqueId val="{00000000-57BE-44B3-A5EA-96374DBC1860}"/>
            </c:ext>
          </c:extLst>
        </c:ser>
        <c:ser>
          <c:idx val="1"/>
          <c:order val="1"/>
          <c:tx>
            <c:strRef>
              <c:f>'d08-001市町村別観光入込客数・宿泊人員の推移'!$G$518</c:f>
              <c:strCache>
                <c:ptCount val="1"/>
                <c:pt idx="0">
                  <c:v>道内</c:v>
                </c:pt>
              </c:strCache>
            </c:strRef>
          </c:tx>
          <c:spPr>
            <a:solidFill>
              <a:srgbClr val="92D050"/>
            </a:solidFill>
            <a:ln>
              <a:noFill/>
            </a:ln>
            <a:effectLst/>
          </c:spPr>
          <c:invertIfNegative val="0"/>
          <c:cat>
            <c:strRef>
              <c:f>'d08-001市町村別観光入込客数・宿泊人員の推移'!$H$516:$BL$516</c:f>
              <c:strCache>
                <c:ptCount val="57"/>
                <c:pt idx="2">
                  <c:v>1965
S40</c:v>
                </c:pt>
                <c:pt idx="7">
                  <c:v>1970
S45</c:v>
                </c:pt>
                <c:pt idx="12">
                  <c:v>1975
S50</c:v>
                </c:pt>
                <c:pt idx="17">
                  <c:v>1980
S55</c:v>
                </c:pt>
                <c:pt idx="22">
                  <c:v>1985
S60</c:v>
                </c:pt>
                <c:pt idx="27">
                  <c:v>1990
H2</c:v>
                </c:pt>
                <c:pt idx="32">
                  <c:v>1995
H7</c:v>
                </c:pt>
                <c:pt idx="37">
                  <c:v>2000
H12</c:v>
                </c:pt>
                <c:pt idx="42">
                  <c:v>2005
H17</c:v>
                </c:pt>
                <c:pt idx="47">
                  <c:v>2010
H22</c:v>
                </c:pt>
                <c:pt idx="52">
                  <c:v>2015
H27</c:v>
                </c:pt>
                <c:pt idx="56">
                  <c:v>2019
R 1</c:v>
                </c:pt>
              </c:strCache>
            </c:strRef>
          </c:cat>
          <c:val>
            <c:numRef>
              <c:f>'d08-001市町村別観光入込客数・宿泊人員の推移'!$H$518:$BL$518</c:f>
              <c:numCache>
                <c:formatCode>#,##0.0;[Red]\-#,##0.0</c:formatCode>
                <c:ptCount val="57"/>
                <c:pt idx="0">
                  <c:v>0</c:v>
                </c:pt>
                <c:pt idx="1">
                  <c:v>0</c:v>
                </c:pt>
                <c:pt idx="2">
                  <c:v>0</c:v>
                </c:pt>
                <c:pt idx="3">
                  <c:v>0</c:v>
                </c:pt>
                <c:pt idx="4">
                  <c:v>0</c:v>
                </c:pt>
                <c:pt idx="5">
                  <c:v>0</c:v>
                </c:pt>
                <c:pt idx="6">
                  <c:v>0</c:v>
                </c:pt>
                <c:pt idx="7">
                  <c:v>0</c:v>
                </c:pt>
                <c:pt idx="8">
                  <c:v>641.33500000000004</c:v>
                </c:pt>
                <c:pt idx="9">
                  <c:v>644.20299999999997</c:v>
                </c:pt>
                <c:pt idx="10">
                  <c:v>982.197</c:v>
                </c:pt>
                <c:pt idx="11">
                  <c:v>1029.758</c:v>
                </c:pt>
                <c:pt idx="12">
                  <c:v>1070.8689999999999</c:v>
                </c:pt>
                <c:pt idx="13">
                  <c:v>725.82</c:v>
                </c:pt>
                <c:pt idx="14">
                  <c:v>605.85299999999995</c:v>
                </c:pt>
                <c:pt idx="15">
                  <c:v>660.94899999999996</c:v>
                </c:pt>
                <c:pt idx="16">
                  <c:v>675.97799999999995</c:v>
                </c:pt>
                <c:pt idx="17">
                  <c:v>654.07600000000002</c:v>
                </c:pt>
                <c:pt idx="18">
                  <c:v>634.98500000000001</c:v>
                </c:pt>
                <c:pt idx="19">
                  <c:v>703.83199999999999</c:v>
                </c:pt>
                <c:pt idx="20">
                  <c:v>616.49300000000005</c:v>
                </c:pt>
                <c:pt idx="21">
                  <c:v>464.66699999999997</c:v>
                </c:pt>
                <c:pt idx="22">
                  <c:v>615.12199999999996</c:v>
                </c:pt>
                <c:pt idx="23">
                  <c:v>1754.9380000000001</c:v>
                </c:pt>
                <c:pt idx="24">
                  <c:v>884.5</c:v>
                </c:pt>
                <c:pt idx="25">
                  <c:v>1179.836</c:v>
                </c:pt>
                <c:pt idx="26">
                  <c:v>1156.046</c:v>
                </c:pt>
                <c:pt idx="27">
                  <c:v>1033.3820000000001</c:v>
                </c:pt>
                <c:pt idx="28">
                  <c:v>1187.829</c:v>
                </c:pt>
                <c:pt idx="29">
                  <c:v>1251.8630000000001</c:v>
                </c:pt>
                <c:pt idx="30">
                  <c:v>1228.664</c:v>
                </c:pt>
                <c:pt idx="31">
                  <c:v>1250.9739999999999</c:v>
                </c:pt>
                <c:pt idx="32">
                  <c:v>1241.673</c:v>
                </c:pt>
                <c:pt idx="33">
                  <c:v>1198.538</c:v>
                </c:pt>
                <c:pt idx="34">
                  <c:v>1234.8</c:v>
                </c:pt>
                <c:pt idx="35">
                  <c:v>1146.5999999999999</c:v>
                </c:pt>
                <c:pt idx="36">
                  <c:v>1111.8</c:v>
                </c:pt>
                <c:pt idx="37">
                  <c:v>906.9</c:v>
                </c:pt>
                <c:pt idx="38">
                  <c:v>1035.8</c:v>
                </c:pt>
                <c:pt idx="39">
                  <c:v>1002.8</c:v>
                </c:pt>
                <c:pt idx="40">
                  <c:v>1046</c:v>
                </c:pt>
                <c:pt idx="41">
                  <c:v>1183.4000000000001</c:v>
                </c:pt>
                <c:pt idx="42">
                  <c:v>1132.2</c:v>
                </c:pt>
                <c:pt idx="43">
                  <c:v>1085.8</c:v>
                </c:pt>
                <c:pt idx="44">
                  <c:v>1158.5999999999999</c:v>
                </c:pt>
                <c:pt idx="45">
                  <c:v>1092</c:v>
                </c:pt>
                <c:pt idx="46">
                  <c:v>1092.9000000000001</c:v>
                </c:pt>
                <c:pt idx="47">
                  <c:v>1136</c:v>
                </c:pt>
                <c:pt idx="48">
                  <c:v>1093.2</c:v>
                </c:pt>
                <c:pt idx="49">
                  <c:v>1117.5</c:v>
                </c:pt>
                <c:pt idx="50">
                  <c:v>1079.2</c:v>
                </c:pt>
                <c:pt idx="51">
                  <c:v>1281.3999999999996</c:v>
                </c:pt>
                <c:pt idx="52">
                  <c:v>1234.6000000000001</c:v>
                </c:pt>
                <c:pt idx="53">
                  <c:v>1138.2000000000003</c:v>
                </c:pt>
                <c:pt idx="54">
                  <c:v>1097.0999999999999</c:v>
                </c:pt>
                <c:pt idx="55">
                  <c:v>1042.7</c:v>
                </c:pt>
                <c:pt idx="56">
                  <c:v>1066.2999999999997</c:v>
                </c:pt>
              </c:numCache>
            </c:numRef>
          </c:val>
          <c:extLst>
            <c:ext xmlns:c16="http://schemas.microsoft.com/office/drawing/2014/chart" uri="{C3380CC4-5D6E-409C-BE32-E72D297353CC}">
              <c16:uniqueId val="{00000003-57BE-44B3-A5EA-96374DBC1860}"/>
            </c:ext>
          </c:extLst>
        </c:ser>
        <c:dLbls>
          <c:showLegendKey val="0"/>
          <c:showVal val="0"/>
          <c:showCatName val="0"/>
          <c:showSerName val="0"/>
          <c:showPercent val="0"/>
          <c:showBubbleSize val="0"/>
        </c:dLbls>
        <c:gapWidth val="80"/>
        <c:overlap val="100"/>
        <c:axId val="440684552"/>
        <c:axId val="440687832"/>
      </c:barChart>
      <c:lineChart>
        <c:grouping val="standard"/>
        <c:varyColors val="0"/>
        <c:ser>
          <c:idx val="2"/>
          <c:order val="2"/>
          <c:tx>
            <c:strRef>
              <c:f>'d08-001市町村別観光入込客数・宿泊人員の推移'!$G$519</c:f>
              <c:strCache>
                <c:ptCount val="1"/>
                <c:pt idx="0">
                  <c:v>宿泊客</c:v>
                </c:pt>
              </c:strCache>
            </c:strRef>
          </c:tx>
          <c:spPr>
            <a:ln w="28575" cap="rnd">
              <a:solidFill>
                <a:srgbClr val="002060"/>
              </a:solidFill>
              <a:round/>
            </a:ln>
            <a:effectLst/>
          </c:spPr>
          <c:marker>
            <c:symbol val="none"/>
          </c:marker>
          <c:cat>
            <c:strRef>
              <c:f>'d08-001市町村別観光入込客数・宿泊人員の推移'!$H$516:$BL$516</c:f>
              <c:strCache>
                <c:ptCount val="57"/>
                <c:pt idx="2">
                  <c:v>1965
S40</c:v>
                </c:pt>
                <c:pt idx="7">
                  <c:v>1970
S45</c:v>
                </c:pt>
                <c:pt idx="12">
                  <c:v>1975
S50</c:v>
                </c:pt>
                <c:pt idx="17">
                  <c:v>1980
S55</c:v>
                </c:pt>
                <c:pt idx="22">
                  <c:v>1985
S60</c:v>
                </c:pt>
                <c:pt idx="27">
                  <c:v>1990
H2</c:v>
                </c:pt>
                <c:pt idx="32">
                  <c:v>1995
H7</c:v>
                </c:pt>
                <c:pt idx="37">
                  <c:v>2000
H12</c:v>
                </c:pt>
                <c:pt idx="42">
                  <c:v>2005
H17</c:v>
                </c:pt>
                <c:pt idx="47">
                  <c:v>2010
H22</c:v>
                </c:pt>
                <c:pt idx="52">
                  <c:v>2015
H27</c:v>
                </c:pt>
                <c:pt idx="56">
                  <c:v>2019
R 1</c:v>
                </c:pt>
              </c:strCache>
            </c:strRef>
          </c:cat>
          <c:val>
            <c:numRef>
              <c:f>'d08-001市町村別観光入込客数・宿泊人員の推移'!$H$519:$BL$519</c:f>
              <c:numCache>
                <c:formatCode>#,##0.0;[Red]\-#,##0.0</c:formatCode>
                <c:ptCount val="57"/>
                <c:pt idx="8">
                  <c:v>7.9119999999999999</c:v>
                </c:pt>
                <c:pt idx="9">
                  <c:v>5.6619999999999999</c:v>
                </c:pt>
                <c:pt idx="10">
                  <c:v>17.800999999999998</c:v>
                </c:pt>
                <c:pt idx="11">
                  <c:v>18.059999999999999</c:v>
                </c:pt>
                <c:pt idx="12">
                  <c:v>16.379000000000001</c:v>
                </c:pt>
                <c:pt idx="13">
                  <c:v>15.465</c:v>
                </c:pt>
                <c:pt idx="14">
                  <c:v>13.621</c:v>
                </c:pt>
                <c:pt idx="15">
                  <c:v>11.414999999999999</c:v>
                </c:pt>
                <c:pt idx="16">
                  <c:v>13.337999999999999</c:v>
                </c:pt>
                <c:pt idx="17">
                  <c:v>11.461</c:v>
                </c:pt>
                <c:pt idx="18">
                  <c:v>9.5329999999999995</c:v>
                </c:pt>
                <c:pt idx="19">
                  <c:v>5.2850000000000001</c:v>
                </c:pt>
                <c:pt idx="20">
                  <c:v>6.0709999999999997</c:v>
                </c:pt>
                <c:pt idx="21">
                  <c:v>7.8869999999999996</c:v>
                </c:pt>
                <c:pt idx="22">
                  <c:v>4.3040000000000003</c:v>
                </c:pt>
                <c:pt idx="23">
                  <c:v>20.556000000000001</c:v>
                </c:pt>
                <c:pt idx="24">
                  <c:v>41.573999999999998</c:v>
                </c:pt>
                <c:pt idx="25">
                  <c:v>63.186999999999998</c:v>
                </c:pt>
                <c:pt idx="26">
                  <c:v>63.66</c:v>
                </c:pt>
                <c:pt idx="27">
                  <c:v>59.762</c:v>
                </c:pt>
                <c:pt idx="28">
                  <c:v>60.927999999999997</c:v>
                </c:pt>
                <c:pt idx="29">
                  <c:v>61.152999999999999</c:v>
                </c:pt>
                <c:pt idx="30">
                  <c:v>58.524999999999999</c:v>
                </c:pt>
                <c:pt idx="31">
                  <c:v>62.46</c:v>
                </c:pt>
                <c:pt idx="32">
                  <c:v>63.991999999999997</c:v>
                </c:pt>
                <c:pt idx="33">
                  <c:v>69.209999999999994</c:v>
                </c:pt>
                <c:pt idx="34">
                  <c:v>65.7</c:v>
                </c:pt>
                <c:pt idx="35">
                  <c:v>65.900000000000006</c:v>
                </c:pt>
                <c:pt idx="36">
                  <c:v>63.5</c:v>
                </c:pt>
                <c:pt idx="37">
                  <c:v>51.4</c:v>
                </c:pt>
                <c:pt idx="38">
                  <c:v>51.1</c:v>
                </c:pt>
                <c:pt idx="39">
                  <c:v>53.1</c:v>
                </c:pt>
                <c:pt idx="40">
                  <c:v>50.6</c:v>
                </c:pt>
                <c:pt idx="41">
                  <c:v>50</c:v>
                </c:pt>
                <c:pt idx="42">
                  <c:v>53.4</c:v>
                </c:pt>
                <c:pt idx="43">
                  <c:v>46</c:v>
                </c:pt>
                <c:pt idx="44">
                  <c:v>54.7</c:v>
                </c:pt>
                <c:pt idx="45">
                  <c:v>45.2</c:v>
                </c:pt>
                <c:pt idx="46">
                  <c:v>43.5</c:v>
                </c:pt>
                <c:pt idx="47">
                  <c:v>45.399999999999991</c:v>
                </c:pt>
                <c:pt idx="48">
                  <c:v>46.400000000000006</c:v>
                </c:pt>
                <c:pt idx="49">
                  <c:v>45.9</c:v>
                </c:pt>
                <c:pt idx="50">
                  <c:v>47.899999999999991</c:v>
                </c:pt>
                <c:pt idx="51">
                  <c:v>64.2</c:v>
                </c:pt>
                <c:pt idx="52">
                  <c:v>62.1</c:v>
                </c:pt>
                <c:pt idx="53">
                  <c:v>59.20000000000001</c:v>
                </c:pt>
                <c:pt idx="54">
                  <c:v>59.9</c:v>
                </c:pt>
                <c:pt idx="55">
                  <c:v>53.2</c:v>
                </c:pt>
                <c:pt idx="56">
                  <c:v>54</c:v>
                </c:pt>
              </c:numCache>
            </c:numRef>
          </c:val>
          <c:smooth val="0"/>
          <c:extLst>
            <c:ext xmlns:c16="http://schemas.microsoft.com/office/drawing/2014/chart" uri="{C3380CC4-5D6E-409C-BE32-E72D297353CC}">
              <c16:uniqueId val="{00000004-57BE-44B3-A5EA-96374DBC1860}"/>
            </c:ext>
          </c:extLst>
        </c:ser>
        <c:dLbls>
          <c:showLegendKey val="0"/>
          <c:showVal val="0"/>
          <c:showCatName val="0"/>
          <c:showSerName val="0"/>
          <c:showPercent val="0"/>
          <c:showBubbleSize val="0"/>
        </c:dLbls>
        <c:marker val="1"/>
        <c:smooth val="0"/>
        <c:axId val="440684552"/>
        <c:axId val="440687832"/>
      </c:lineChart>
      <c:catAx>
        <c:axId val="4406845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440687832"/>
        <c:crosses val="autoZero"/>
        <c:auto val="1"/>
        <c:lblAlgn val="ctr"/>
        <c:lblOffset val="100"/>
        <c:noMultiLvlLbl val="0"/>
      </c:catAx>
      <c:valAx>
        <c:axId val="440687832"/>
        <c:scaling>
          <c:orientation val="minMax"/>
        </c:scaling>
        <c:delete val="0"/>
        <c:axPos val="l"/>
        <c:majorGridlines>
          <c:spPr>
            <a:ln w="3175" cap="flat" cmpd="sng" algn="ctr">
              <a:solidFill>
                <a:schemeClr val="tx1">
                  <a:lumMod val="15000"/>
                  <a:lumOff val="85000"/>
                </a:schemeClr>
              </a:solidFill>
              <a:prstDash val="dash"/>
              <a:round/>
            </a:ln>
            <a:effectLst/>
          </c:spPr>
        </c:majorGridlines>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440684552"/>
        <c:crosses val="autoZero"/>
        <c:crossBetween val="between"/>
      </c:valAx>
      <c:spPr>
        <a:noFill/>
        <a:ln>
          <a:noFill/>
        </a:ln>
        <a:effectLst/>
      </c:spPr>
    </c:plotArea>
    <c:legend>
      <c:legendPos val="b"/>
      <c:layout>
        <c:manualLayout>
          <c:xMode val="edge"/>
          <c:yMode val="edge"/>
          <c:x val="7.7596991552526542E-2"/>
          <c:y val="0.12582554207751062"/>
          <c:w val="9.9707977679260693E-2"/>
          <c:h val="0.1006008843489158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a:latin typeface="ＭＳ ゴシック" panose="020B0609070205080204" pitchFamily="49" charset="-128"/>
                <a:ea typeface="ＭＳ ゴシック" panose="020B0609070205080204" pitchFamily="49" charset="-128"/>
              </a:rPr>
              <a:t>芦別市の観光客入込数の推移</a:t>
            </a:r>
          </a:p>
        </c:rich>
      </c:tx>
      <c:layout>
        <c:manualLayout>
          <c:xMode val="edge"/>
          <c:yMode val="edge"/>
          <c:x val="0.30672268907563027"/>
          <c:y val="0"/>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4124594719777676E-2"/>
          <c:y val="6.5345345345345363E-2"/>
          <c:w val="0.95196497496636445"/>
          <c:h val="0.82869622378283792"/>
        </c:manualLayout>
      </c:layout>
      <c:barChart>
        <c:barDir val="col"/>
        <c:grouping val="stacked"/>
        <c:varyColors val="0"/>
        <c:ser>
          <c:idx val="0"/>
          <c:order val="0"/>
          <c:tx>
            <c:strRef>
              <c:f>'d08-001市町村別観光入込客数・宿泊人員の推移'!$G$548</c:f>
              <c:strCache>
                <c:ptCount val="1"/>
                <c:pt idx="0">
                  <c:v>道外</c:v>
                </c:pt>
              </c:strCache>
            </c:strRef>
          </c:tx>
          <c:spPr>
            <a:solidFill>
              <a:srgbClr val="00B0F0"/>
            </a:solidFill>
            <a:ln>
              <a:noFill/>
            </a:ln>
            <a:effectLst/>
          </c:spPr>
          <c:invertIfNegative val="0"/>
          <c:cat>
            <c:strRef>
              <c:f>'d08-001市町村別観光入込客数・宿泊人員の推移'!$H$547:$BL$547</c:f>
              <c:strCache>
                <c:ptCount val="57"/>
                <c:pt idx="2">
                  <c:v>1965
S40</c:v>
                </c:pt>
                <c:pt idx="7">
                  <c:v>1970
S45</c:v>
                </c:pt>
                <c:pt idx="12">
                  <c:v>1975
S50</c:v>
                </c:pt>
                <c:pt idx="17">
                  <c:v>1980
S55</c:v>
                </c:pt>
                <c:pt idx="22">
                  <c:v>1985
S60</c:v>
                </c:pt>
                <c:pt idx="27">
                  <c:v>1990
H2</c:v>
                </c:pt>
                <c:pt idx="32">
                  <c:v>1995
H7</c:v>
                </c:pt>
                <c:pt idx="37">
                  <c:v>2000
H12</c:v>
                </c:pt>
                <c:pt idx="42">
                  <c:v>2005
H17</c:v>
                </c:pt>
                <c:pt idx="47">
                  <c:v>2010
H22</c:v>
                </c:pt>
                <c:pt idx="52">
                  <c:v>2015
H27</c:v>
                </c:pt>
                <c:pt idx="56">
                  <c:v>2019
R 1</c:v>
                </c:pt>
              </c:strCache>
            </c:strRef>
          </c:cat>
          <c:val>
            <c:numRef>
              <c:f>'d08-001市町村別観光入込客数・宿泊人員の推移'!$H$548:$BL$548</c:f>
              <c:numCache>
                <c:formatCode>#,##0.0;[Red]\-#,##0.0</c:formatCode>
                <c:ptCount val="5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10.173999999999999</c:v>
                </c:pt>
                <c:pt idx="18">
                  <c:v>3.972</c:v>
                </c:pt>
                <c:pt idx="19">
                  <c:v>3.806</c:v>
                </c:pt>
                <c:pt idx="20">
                  <c:v>5.9669999999999996</c:v>
                </c:pt>
                <c:pt idx="21">
                  <c:v>6.3179999999999996</c:v>
                </c:pt>
                <c:pt idx="22">
                  <c:v>6.944</c:v>
                </c:pt>
                <c:pt idx="23">
                  <c:v>6.9160000000000004</c:v>
                </c:pt>
                <c:pt idx="24">
                  <c:v>7.0279999999999996</c:v>
                </c:pt>
                <c:pt idx="25">
                  <c:v>6.9850000000000003</c:v>
                </c:pt>
                <c:pt idx="26">
                  <c:v>6.6230000000000002</c:v>
                </c:pt>
                <c:pt idx="27">
                  <c:v>17.062999999999999</c:v>
                </c:pt>
                <c:pt idx="28">
                  <c:v>93.4</c:v>
                </c:pt>
                <c:pt idx="29">
                  <c:v>80.966999999999999</c:v>
                </c:pt>
                <c:pt idx="30">
                  <c:v>85.406999999999996</c:v>
                </c:pt>
                <c:pt idx="31">
                  <c:v>67.989999999999995</c:v>
                </c:pt>
                <c:pt idx="32">
                  <c:v>68.218999999999994</c:v>
                </c:pt>
                <c:pt idx="33">
                  <c:v>88.311999999999998</c:v>
                </c:pt>
                <c:pt idx="34">
                  <c:v>82.5</c:v>
                </c:pt>
                <c:pt idx="35">
                  <c:v>65.3</c:v>
                </c:pt>
                <c:pt idx="36">
                  <c:v>79.099999999999994</c:v>
                </c:pt>
                <c:pt idx="37">
                  <c:v>79.7</c:v>
                </c:pt>
                <c:pt idx="38">
                  <c:v>82.3</c:v>
                </c:pt>
                <c:pt idx="39">
                  <c:v>79.599999999999994</c:v>
                </c:pt>
                <c:pt idx="40">
                  <c:v>67</c:v>
                </c:pt>
                <c:pt idx="41">
                  <c:v>60.8</c:v>
                </c:pt>
                <c:pt idx="42">
                  <c:v>49.1</c:v>
                </c:pt>
                <c:pt idx="43">
                  <c:v>13.3</c:v>
                </c:pt>
                <c:pt idx="44">
                  <c:v>14.4</c:v>
                </c:pt>
                <c:pt idx="45">
                  <c:v>13.5</c:v>
                </c:pt>
                <c:pt idx="46">
                  <c:v>15.2</c:v>
                </c:pt>
                <c:pt idx="47">
                  <c:v>14.600000000000003</c:v>
                </c:pt>
                <c:pt idx="48">
                  <c:v>6.4999999999999991</c:v>
                </c:pt>
                <c:pt idx="49">
                  <c:v>9.2999999999999972</c:v>
                </c:pt>
                <c:pt idx="50">
                  <c:v>10.499999999999998</c:v>
                </c:pt>
                <c:pt idx="51">
                  <c:v>7.1000000000000005</c:v>
                </c:pt>
                <c:pt idx="52">
                  <c:v>15.2</c:v>
                </c:pt>
                <c:pt idx="53">
                  <c:v>20.2</c:v>
                </c:pt>
                <c:pt idx="54">
                  <c:v>25</c:v>
                </c:pt>
                <c:pt idx="55">
                  <c:v>33.799999999999997</c:v>
                </c:pt>
                <c:pt idx="56">
                  <c:v>29.3</c:v>
                </c:pt>
              </c:numCache>
            </c:numRef>
          </c:val>
          <c:extLst>
            <c:ext xmlns:c16="http://schemas.microsoft.com/office/drawing/2014/chart" uri="{C3380CC4-5D6E-409C-BE32-E72D297353CC}">
              <c16:uniqueId val="{00000000-8B42-471D-9FF7-F2BD2044AC2C}"/>
            </c:ext>
          </c:extLst>
        </c:ser>
        <c:ser>
          <c:idx val="1"/>
          <c:order val="1"/>
          <c:tx>
            <c:strRef>
              <c:f>'d08-001市町村別観光入込客数・宿泊人員の推移'!$G$549</c:f>
              <c:strCache>
                <c:ptCount val="1"/>
                <c:pt idx="0">
                  <c:v>道内</c:v>
                </c:pt>
              </c:strCache>
            </c:strRef>
          </c:tx>
          <c:spPr>
            <a:solidFill>
              <a:srgbClr val="92D050"/>
            </a:solidFill>
            <a:ln>
              <a:noFill/>
            </a:ln>
            <a:effectLst/>
          </c:spPr>
          <c:invertIfNegative val="0"/>
          <c:cat>
            <c:strRef>
              <c:f>'d08-001市町村別観光入込客数・宿泊人員の推移'!$H$547:$BL$547</c:f>
              <c:strCache>
                <c:ptCount val="57"/>
                <c:pt idx="2">
                  <c:v>1965
S40</c:v>
                </c:pt>
                <c:pt idx="7">
                  <c:v>1970
S45</c:v>
                </c:pt>
                <c:pt idx="12">
                  <c:v>1975
S50</c:v>
                </c:pt>
                <c:pt idx="17">
                  <c:v>1980
S55</c:v>
                </c:pt>
                <c:pt idx="22">
                  <c:v>1985
S60</c:v>
                </c:pt>
                <c:pt idx="27">
                  <c:v>1990
H2</c:v>
                </c:pt>
                <c:pt idx="32">
                  <c:v>1995
H7</c:v>
                </c:pt>
                <c:pt idx="37">
                  <c:v>2000
H12</c:v>
                </c:pt>
                <c:pt idx="42">
                  <c:v>2005
H17</c:v>
                </c:pt>
                <c:pt idx="47">
                  <c:v>2010
H22</c:v>
                </c:pt>
                <c:pt idx="52">
                  <c:v>2015
H27</c:v>
                </c:pt>
                <c:pt idx="56">
                  <c:v>2019
R 1</c:v>
                </c:pt>
              </c:strCache>
            </c:strRef>
          </c:cat>
          <c:val>
            <c:numRef>
              <c:f>'d08-001市町村別観光入込客数・宿泊人員の推移'!$H$549:$BL$549</c:f>
              <c:numCache>
                <c:formatCode>#,##0.0;[Red]\-#,##0.0</c:formatCode>
                <c:ptCount val="5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1258.6859999999999</c:v>
                </c:pt>
                <c:pt idx="18">
                  <c:v>1166.577</c:v>
                </c:pt>
                <c:pt idx="19">
                  <c:v>1196.134</c:v>
                </c:pt>
                <c:pt idx="20">
                  <c:v>1214.8900000000001</c:v>
                </c:pt>
                <c:pt idx="21">
                  <c:v>1231.212</c:v>
                </c:pt>
                <c:pt idx="22">
                  <c:v>1482.2529999999999</c:v>
                </c:pt>
                <c:pt idx="23">
                  <c:v>1439.3610000000001</c:v>
                </c:pt>
                <c:pt idx="24">
                  <c:v>1432.9159999999999</c:v>
                </c:pt>
                <c:pt idx="25">
                  <c:v>1351.328</c:v>
                </c:pt>
                <c:pt idx="26">
                  <c:v>1408.529</c:v>
                </c:pt>
                <c:pt idx="27">
                  <c:v>1597.509</c:v>
                </c:pt>
                <c:pt idx="28">
                  <c:v>1622.171</c:v>
                </c:pt>
                <c:pt idx="29">
                  <c:v>1550.2940000000001</c:v>
                </c:pt>
                <c:pt idx="30">
                  <c:v>1481.0719999999999</c:v>
                </c:pt>
                <c:pt idx="31">
                  <c:v>1432.204</c:v>
                </c:pt>
                <c:pt idx="32">
                  <c:v>1433.3320000000001</c:v>
                </c:pt>
                <c:pt idx="33">
                  <c:v>1269.0029999999999</c:v>
                </c:pt>
                <c:pt idx="34">
                  <c:v>1137.9000000000001</c:v>
                </c:pt>
                <c:pt idx="35">
                  <c:v>1076.3</c:v>
                </c:pt>
                <c:pt idx="36">
                  <c:v>930.6</c:v>
                </c:pt>
                <c:pt idx="37">
                  <c:v>947.6</c:v>
                </c:pt>
                <c:pt idx="38">
                  <c:v>926.4</c:v>
                </c:pt>
                <c:pt idx="39">
                  <c:v>939.4</c:v>
                </c:pt>
                <c:pt idx="40">
                  <c:v>901.3</c:v>
                </c:pt>
                <c:pt idx="41">
                  <c:v>872.3</c:v>
                </c:pt>
                <c:pt idx="42">
                  <c:v>959.2</c:v>
                </c:pt>
                <c:pt idx="43">
                  <c:v>957.3</c:v>
                </c:pt>
                <c:pt idx="44">
                  <c:v>918.3</c:v>
                </c:pt>
                <c:pt idx="45">
                  <c:v>858.7</c:v>
                </c:pt>
                <c:pt idx="46">
                  <c:v>837.4</c:v>
                </c:pt>
                <c:pt idx="47">
                  <c:v>885.19999999999993</c:v>
                </c:pt>
                <c:pt idx="48">
                  <c:v>873.9</c:v>
                </c:pt>
                <c:pt idx="49">
                  <c:v>787.4</c:v>
                </c:pt>
                <c:pt idx="50">
                  <c:v>745.4</c:v>
                </c:pt>
                <c:pt idx="51">
                  <c:v>661.3</c:v>
                </c:pt>
                <c:pt idx="52">
                  <c:v>841.09999999999991</c:v>
                </c:pt>
                <c:pt idx="53">
                  <c:v>889.40000000000009</c:v>
                </c:pt>
                <c:pt idx="54">
                  <c:v>879.30000000000007</c:v>
                </c:pt>
                <c:pt idx="55">
                  <c:v>885.3</c:v>
                </c:pt>
                <c:pt idx="56">
                  <c:v>834.5</c:v>
                </c:pt>
              </c:numCache>
            </c:numRef>
          </c:val>
          <c:extLst>
            <c:ext xmlns:c16="http://schemas.microsoft.com/office/drawing/2014/chart" uri="{C3380CC4-5D6E-409C-BE32-E72D297353CC}">
              <c16:uniqueId val="{00000001-8B42-471D-9FF7-F2BD2044AC2C}"/>
            </c:ext>
          </c:extLst>
        </c:ser>
        <c:dLbls>
          <c:showLegendKey val="0"/>
          <c:showVal val="0"/>
          <c:showCatName val="0"/>
          <c:showSerName val="0"/>
          <c:showPercent val="0"/>
          <c:showBubbleSize val="0"/>
        </c:dLbls>
        <c:gapWidth val="80"/>
        <c:overlap val="100"/>
        <c:axId val="440684552"/>
        <c:axId val="440687832"/>
      </c:barChart>
      <c:lineChart>
        <c:grouping val="standard"/>
        <c:varyColors val="0"/>
        <c:ser>
          <c:idx val="2"/>
          <c:order val="2"/>
          <c:tx>
            <c:strRef>
              <c:f>'d08-001市町村別観光入込客数・宿泊人員の推移'!$G$550</c:f>
              <c:strCache>
                <c:ptCount val="1"/>
                <c:pt idx="0">
                  <c:v>宿泊客</c:v>
                </c:pt>
              </c:strCache>
            </c:strRef>
          </c:tx>
          <c:spPr>
            <a:ln w="28575" cap="rnd">
              <a:solidFill>
                <a:srgbClr val="002060"/>
              </a:solidFill>
              <a:round/>
            </a:ln>
            <a:effectLst/>
          </c:spPr>
          <c:marker>
            <c:symbol val="none"/>
          </c:marker>
          <c:cat>
            <c:strRef>
              <c:f>'d08-001市町村別観光入込客数・宿泊人員の推移'!$H$547:$BL$547</c:f>
              <c:strCache>
                <c:ptCount val="57"/>
                <c:pt idx="2">
                  <c:v>1965
S40</c:v>
                </c:pt>
                <c:pt idx="7">
                  <c:v>1970
S45</c:v>
                </c:pt>
                <c:pt idx="12">
                  <c:v>1975
S50</c:v>
                </c:pt>
                <c:pt idx="17">
                  <c:v>1980
S55</c:v>
                </c:pt>
                <c:pt idx="22">
                  <c:v>1985
S60</c:v>
                </c:pt>
                <c:pt idx="27">
                  <c:v>1990
H2</c:v>
                </c:pt>
                <c:pt idx="32">
                  <c:v>1995
H7</c:v>
                </c:pt>
                <c:pt idx="37">
                  <c:v>2000
H12</c:v>
                </c:pt>
                <c:pt idx="42">
                  <c:v>2005
H17</c:v>
                </c:pt>
                <c:pt idx="47">
                  <c:v>2010
H22</c:v>
                </c:pt>
                <c:pt idx="52">
                  <c:v>2015
H27</c:v>
                </c:pt>
                <c:pt idx="56">
                  <c:v>2019
R 1</c:v>
                </c:pt>
              </c:strCache>
            </c:strRef>
          </c:cat>
          <c:val>
            <c:numRef>
              <c:f>'d08-001市町村別観光入込客数・宿泊人員の推移'!$H$550:$BL$550</c:f>
              <c:numCache>
                <c:formatCode>#,##0.0;[Red]\-#,##0.0</c:formatCode>
                <c:ptCount val="57"/>
                <c:pt idx="17">
                  <c:v>92.055000000000007</c:v>
                </c:pt>
                <c:pt idx="18">
                  <c:v>87.915999999999997</c:v>
                </c:pt>
                <c:pt idx="19">
                  <c:v>94.42</c:v>
                </c:pt>
                <c:pt idx="20">
                  <c:v>87.796000000000006</c:v>
                </c:pt>
                <c:pt idx="21">
                  <c:v>87.762</c:v>
                </c:pt>
                <c:pt idx="22">
                  <c:v>97.391000000000005</c:v>
                </c:pt>
                <c:pt idx="23">
                  <c:v>89.745000000000005</c:v>
                </c:pt>
                <c:pt idx="24">
                  <c:v>86.52</c:v>
                </c:pt>
                <c:pt idx="25">
                  <c:v>92.415999999999997</c:v>
                </c:pt>
                <c:pt idx="26">
                  <c:v>89.177999999999997</c:v>
                </c:pt>
                <c:pt idx="27">
                  <c:v>109.5</c:v>
                </c:pt>
                <c:pt idx="28">
                  <c:v>109.155</c:v>
                </c:pt>
                <c:pt idx="29">
                  <c:v>98.036000000000001</c:v>
                </c:pt>
                <c:pt idx="30">
                  <c:v>111.08199999999999</c:v>
                </c:pt>
                <c:pt idx="31">
                  <c:v>95.441000000000003</c:v>
                </c:pt>
                <c:pt idx="32">
                  <c:v>97.096999999999994</c:v>
                </c:pt>
                <c:pt idx="33">
                  <c:v>84.039000000000001</c:v>
                </c:pt>
                <c:pt idx="34">
                  <c:v>76</c:v>
                </c:pt>
                <c:pt idx="35">
                  <c:v>82</c:v>
                </c:pt>
                <c:pt idx="36">
                  <c:v>71.599999999999994</c:v>
                </c:pt>
                <c:pt idx="37">
                  <c:v>73</c:v>
                </c:pt>
                <c:pt idx="38">
                  <c:v>72.2</c:v>
                </c:pt>
                <c:pt idx="39">
                  <c:v>72.7</c:v>
                </c:pt>
                <c:pt idx="40">
                  <c:v>72.099999999999994</c:v>
                </c:pt>
                <c:pt idx="41">
                  <c:v>67.8</c:v>
                </c:pt>
                <c:pt idx="42">
                  <c:v>86.9</c:v>
                </c:pt>
                <c:pt idx="43">
                  <c:v>70.400000000000006</c:v>
                </c:pt>
                <c:pt idx="44">
                  <c:v>96.2</c:v>
                </c:pt>
                <c:pt idx="45">
                  <c:v>63.8</c:v>
                </c:pt>
                <c:pt idx="46">
                  <c:v>88.4</c:v>
                </c:pt>
                <c:pt idx="47">
                  <c:v>52.4</c:v>
                </c:pt>
                <c:pt idx="48">
                  <c:v>41.900000000000006</c:v>
                </c:pt>
                <c:pt idx="49">
                  <c:v>37</c:v>
                </c:pt>
                <c:pt idx="50">
                  <c:v>31.2</c:v>
                </c:pt>
                <c:pt idx="51">
                  <c:v>31.500000000000004</c:v>
                </c:pt>
                <c:pt idx="52">
                  <c:v>33.599999999999994</c:v>
                </c:pt>
                <c:pt idx="53">
                  <c:v>22.6</c:v>
                </c:pt>
                <c:pt idx="54">
                  <c:v>40.9</c:v>
                </c:pt>
                <c:pt idx="55">
                  <c:v>45</c:v>
                </c:pt>
                <c:pt idx="56">
                  <c:v>34.700000000000003</c:v>
                </c:pt>
              </c:numCache>
            </c:numRef>
          </c:val>
          <c:smooth val="0"/>
          <c:extLst>
            <c:ext xmlns:c16="http://schemas.microsoft.com/office/drawing/2014/chart" uri="{C3380CC4-5D6E-409C-BE32-E72D297353CC}">
              <c16:uniqueId val="{00000002-8B42-471D-9FF7-F2BD2044AC2C}"/>
            </c:ext>
          </c:extLst>
        </c:ser>
        <c:dLbls>
          <c:showLegendKey val="0"/>
          <c:showVal val="0"/>
          <c:showCatName val="0"/>
          <c:showSerName val="0"/>
          <c:showPercent val="0"/>
          <c:showBubbleSize val="0"/>
        </c:dLbls>
        <c:marker val="1"/>
        <c:smooth val="0"/>
        <c:axId val="440684552"/>
        <c:axId val="440687832"/>
      </c:lineChart>
      <c:catAx>
        <c:axId val="4406845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440687832"/>
        <c:crosses val="autoZero"/>
        <c:auto val="1"/>
        <c:lblAlgn val="ctr"/>
        <c:lblOffset val="100"/>
        <c:noMultiLvlLbl val="0"/>
      </c:catAx>
      <c:valAx>
        <c:axId val="440687832"/>
        <c:scaling>
          <c:orientation val="minMax"/>
        </c:scaling>
        <c:delete val="0"/>
        <c:axPos val="l"/>
        <c:majorGridlines>
          <c:spPr>
            <a:ln w="3175" cap="flat" cmpd="sng" algn="ctr">
              <a:solidFill>
                <a:schemeClr val="tx1">
                  <a:lumMod val="15000"/>
                  <a:lumOff val="85000"/>
                </a:schemeClr>
              </a:solidFill>
              <a:prstDash val="dash"/>
              <a:round/>
            </a:ln>
            <a:effectLst/>
          </c:spPr>
        </c:majorGridlines>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440684552"/>
        <c:crosses val="autoZero"/>
        <c:crossBetween val="between"/>
      </c:valAx>
      <c:spPr>
        <a:noFill/>
        <a:ln>
          <a:noFill/>
        </a:ln>
        <a:effectLst/>
      </c:spPr>
    </c:plotArea>
    <c:legend>
      <c:legendPos val="b"/>
      <c:layout>
        <c:manualLayout>
          <c:xMode val="edge"/>
          <c:yMode val="edge"/>
          <c:x val="7.7596991552526542E-2"/>
          <c:y val="0.12582554207751062"/>
          <c:w val="9.9707977679260693E-2"/>
          <c:h val="0.1006008843489158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a:latin typeface="ＭＳ ゴシック" panose="020B0609070205080204" pitchFamily="49" charset="-128"/>
                <a:ea typeface="ＭＳ ゴシック" panose="020B0609070205080204" pitchFamily="49" charset="-128"/>
              </a:rPr>
              <a:t>斜里町の観光客入込数の推移</a:t>
            </a:r>
          </a:p>
        </c:rich>
      </c:tx>
      <c:layout>
        <c:manualLayout>
          <c:xMode val="edge"/>
          <c:yMode val="edge"/>
          <c:x val="0.33473389355742295"/>
          <c:y val="0"/>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4124594719777676E-2"/>
          <c:y val="6.5345345345345363E-2"/>
          <c:w val="0.95196497496636445"/>
          <c:h val="0.82869622378283792"/>
        </c:manualLayout>
      </c:layout>
      <c:barChart>
        <c:barDir val="col"/>
        <c:grouping val="stacked"/>
        <c:varyColors val="0"/>
        <c:ser>
          <c:idx val="0"/>
          <c:order val="0"/>
          <c:tx>
            <c:strRef>
              <c:f>'d08-001市町村別観光入込客数・宿泊人員の推移'!$G$1479</c:f>
              <c:strCache>
                <c:ptCount val="1"/>
                <c:pt idx="0">
                  <c:v>道外</c:v>
                </c:pt>
              </c:strCache>
            </c:strRef>
          </c:tx>
          <c:spPr>
            <a:solidFill>
              <a:srgbClr val="00B0F0"/>
            </a:solidFill>
            <a:ln>
              <a:noFill/>
            </a:ln>
            <a:effectLst/>
          </c:spPr>
          <c:invertIfNegative val="0"/>
          <c:cat>
            <c:strRef>
              <c:f>'d08-001市町村別観光入込客数・宿泊人員の推移'!$H$1478:$BK$1478</c:f>
              <c:strCache>
                <c:ptCount val="53"/>
                <c:pt idx="2">
                  <c:v>1965
S40</c:v>
                </c:pt>
                <c:pt idx="7">
                  <c:v>1970
S45</c:v>
                </c:pt>
                <c:pt idx="12">
                  <c:v>1975
S50</c:v>
                </c:pt>
                <c:pt idx="17">
                  <c:v>1980
S55</c:v>
                </c:pt>
                <c:pt idx="22">
                  <c:v>1985
S60</c:v>
                </c:pt>
                <c:pt idx="27">
                  <c:v>1990
H2</c:v>
                </c:pt>
                <c:pt idx="32">
                  <c:v>1995
H7</c:v>
                </c:pt>
                <c:pt idx="37">
                  <c:v>2000
H12</c:v>
                </c:pt>
                <c:pt idx="42">
                  <c:v>2005
H17</c:v>
                </c:pt>
                <c:pt idx="47">
                  <c:v>2010
H22</c:v>
                </c:pt>
                <c:pt idx="52">
                  <c:v>2015
H27</c:v>
                </c:pt>
              </c:strCache>
            </c:strRef>
          </c:cat>
          <c:val>
            <c:numRef>
              <c:f>'d08-001市町村別観光入込客数・宿泊人員の推移'!$H$1479:$BK$1479</c:f>
              <c:numCache>
                <c:formatCode>#,##0_);[Red]\(#,##0\)</c:formatCode>
                <c:ptCount val="56"/>
                <c:pt idx="0">
                  <c:v>100.589</c:v>
                </c:pt>
                <c:pt idx="1">
                  <c:v>117.99</c:v>
                </c:pt>
                <c:pt idx="2">
                  <c:v>229.06200000000001</c:v>
                </c:pt>
                <c:pt idx="3">
                  <c:v>265.63499999999999</c:v>
                </c:pt>
                <c:pt idx="4">
                  <c:v>288.67599999999999</c:v>
                </c:pt>
                <c:pt idx="5">
                  <c:v>376.637</c:v>
                </c:pt>
                <c:pt idx="6">
                  <c:v>301.86500000000001</c:v>
                </c:pt>
                <c:pt idx="7">
                  <c:v>317.15800000000002</c:v>
                </c:pt>
                <c:pt idx="8">
                  <c:v>604.92999999999995</c:v>
                </c:pt>
                <c:pt idx="9">
                  <c:v>640.07799999999997</c:v>
                </c:pt>
                <c:pt idx="10">
                  <c:v>711.57</c:v>
                </c:pt>
                <c:pt idx="11">
                  <c:v>877.67600000000004</c:v>
                </c:pt>
                <c:pt idx="12">
                  <c:v>713.95699999999999</c:v>
                </c:pt>
                <c:pt idx="13">
                  <c:v>684.72799999999995</c:v>
                </c:pt>
                <c:pt idx="14">
                  <c:v>635.23500000000001</c:v>
                </c:pt>
                <c:pt idx="15">
                  <c:v>579.30200000000002</c:v>
                </c:pt>
                <c:pt idx="16">
                  <c:v>463.98</c:v>
                </c:pt>
                <c:pt idx="17">
                  <c:v>374.26100000000002</c:v>
                </c:pt>
                <c:pt idx="18">
                  <c:v>703.86</c:v>
                </c:pt>
                <c:pt idx="19">
                  <c:v>845.24400000000003</c:v>
                </c:pt>
                <c:pt idx="20">
                  <c:v>793.952</c:v>
                </c:pt>
                <c:pt idx="21">
                  <c:v>799.93399999999997</c:v>
                </c:pt>
                <c:pt idx="22">
                  <c:v>833.70799999999997</c:v>
                </c:pt>
                <c:pt idx="23">
                  <c:v>930.66399999999999</c:v>
                </c:pt>
                <c:pt idx="24">
                  <c:v>1008.623</c:v>
                </c:pt>
                <c:pt idx="25">
                  <c:v>999.053</c:v>
                </c:pt>
                <c:pt idx="26">
                  <c:v>1043.165</c:v>
                </c:pt>
                <c:pt idx="27">
                  <c:v>1103.905</c:v>
                </c:pt>
                <c:pt idx="28">
                  <c:v>1156.57</c:v>
                </c:pt>
                <c:pt idx="29">
                  <c:v>1166.3630000000001</c:v>
                </c:pt>
                <c:pt idx="30">
                  <c:v>1154.6110000000001</c:v>
                </c:pt>
                <c:pt idx="31">
                  <c:v>1201.5070000000001</c:v>
                </c:pt>
                <c:pt idx="32">
                  <c:v>1093.713</c:v>
                </c:pt>
                <c:pt idx="33">
                  <c:v>1148.2550000000001</c:v>
                </c:pt>
                <c:pt idx="34">
                  <c:v>1165.9000000000001</c:v>
                </c:pt>
                <c:pt idx="35">
                  <c:v>1301</c:v>
                </c:pt>
                <c:pt idx="36">
                  <c:v>1257.3</c:v>
                </c:pt>
                <c:pt idx="37">
                  <c:v>1150.0999999999999</c:v>
                </c:pt>
                <c:pt idx="38">
                  <c:v>1181.4000000000001</c:v>
                </c:pt>
                <c:pt idx="39">
                  <c:v>1137</c:v>
                </c:pt>
                <c:pt idx="40">
                  <c:v>1116.3</c:v>
                </c:pt>
                <c:pt idx="41">
                  <c:v>1119.7</c:v>
                </c:pt>
                <c:pt idx="42">
                  <c:v>1200.7</c:v>
                </c:pt>
                <c:pt idx="43">
                  <c:v>1158.7</c:v>
                </c:pt>
                <c:pt idx="44">
                  <c:v>1023.7</c:v>
                </c:pt>
                <c:pt idx="45">
                  <c:v>883.3</c:v>
                </c:pt>
                <c:pt idx="46">
                  <c:v>851.6</c:v>
                </c:pt>
                <c:pt idx="47">
                  <c:v>853.99999999999989</c:v>
                </c:pt>
                <c:pt idx="48">
                  <c:v>838.80000000000007</c:v>
                </c:pt>
                <c:pt idx="49">
                  <c:v>895.40000000000009</c:v>
                </c:pt>
                <c:pt idx="50">
                  <c:v>870.8</c:v>
                </c:pt>
                <c:pt idx="51">
                  <c:v>816.7</c:v>
                </c:pt>
                <c:pt idx="52">
                  <c:v>879.70000000000016</c:v>
                </c:pt>
                <c:pt idx="53">
                  <c:v>848.30000000000007</c:v>
                </c:pt>
                <c:pt idx="54">
                  <c:v>865.99999999999989</c:v>
                </c:pt>
                <c:pt idx="55">
                  <c:v>814.5</c:v>
                </c:pt>
              </c:numCache>
            </c:numRef>
          </c:val>
          <c:extLst>
            <c:ext xmlns:c16="http://schemas.microsoft.com/office/drawing/2014/chart" uri="{C3380CC4-5D6E-409C-BE32-E72D297353CC}">
              <c16:uniqueId val="{00000000-8A02-44B5-B8BD-FC913168A877}"/>
            </c:ext>
          </c:extLst>
        </c:ser>
        <c:ser>
          <c:idx val="1"/>
          <c:order val="1"/>
          <c:tx>
            <c:strRef>
              <c:f>'d08-001市町村別観光入込客数・宿泊人員の推移'!$G$1480</c:f>
              <c:strCache>
                <c:ptCount val="1"/>
                <c:pt idx="0">
                  <c:v>道内</c:v>
                </c:pt>
              </c:strCache>
            </c:strRef>
          </c:tx>
          <c:spPr>
            <a:solidFill>
              <a:srgbClr val="92D050"/>
            </a:solidFill>
            <a:ln>
              <a:noFill/>
            </a:ln>
            <a:effectLst/>
          </c:spPr>
          <c:invertIfNegative val="0"/>
          <c:cat>
            <c:strRef>
              <c:f>'d08-001市町村別観光入込客数・宿泊人員の推移'!$H$1478:$BK$1478</c:f>
              <c:strCache>
                <c:ptCount val="53"/>
                <c:pt idx="2">
                  <c:v>1965
S40</c:v>
                </c:pt>
                <c:pt idx="7">
                  <c:v>1970
S45</c:v>
                </c:pt>
                <c:pt idx="12">
                  <c:v>1975
S50</c:v>
                </c:pt>
                <c:pt idx="17">
                  <c:v>1980
S55</c:v>
                </c:pt>
                <c:pt idx="22">
                  <c:v>1985
S60</c:v>
                </c:pt>
                <c:pt idx="27">
                  <c:v>1990
H2</c:v>
                </c:pt>
                <c:pt idx="32">
                  <c:v>1995
H7</c:v>
                </c:pt>
                <c:pt idx="37">
                  <c:v>2000
H12</c:v>
                </c:pt>
                <c:pt idx="42">
                  <c:v>2005
H17</c:v>
                </c:pt>
                <c:pt idx="47">
                  <c:v>2010
H22</c:v>
                </c:pt>
                <c:pt idx="52">
                  <c:v>2015
H27</c:v>
                </c:pt>
              </c:strCache>
            </c:strRef>
          </c:cat>
          <c:val>
            <c:numRef>
              <c:f>'d08-001市町村別観光入込客数・宿泊人員の推移'!$H$1480:$BK$1480</c:f>
              <c:numCache>
                <c:formatCode>#,##0_);[Red]\(#,##0\)</c:formatCode>
                <c:ptCount val="56"/>
                <c:pt idx="0">
                  <c:v>76.075000000000003</c:v>
                </c:pt>
                <c:pt idx="1">
                  <c:v>237.571</c:v>
                </c:pt>
                <c:pt idx="2">
                  <c:v>249.18199999999999</c:v>
                </c:pt>
                <c:pt idx="3">
                  <c:v>263.58499999999998</c:v>
                </c:pt>
                <c:pt idx="4">
                  <c:v>324.02499999999998</c:v>
                </c:pt>
                <c:pt idx="5">
                  <c:v>177.42699999999999</c:v>
                </c:pt>
                <c:pt idx="6">
                  <c:v>155.51400000000001</c:v>
                </c:pt>
                <c:pt idx="7">
                  <c:v>255.458</c:v>
                </c:pt>
                <c:pt idx="8">
                  <c:v>609.15300000000002</c:v>
                </c:pt>
                <c:pt idx="9">
                  <c:v>397.96800000000002</c:v>
                </c:pt>
                <c:pt idx="10">
                  <c:v>588.91700000000003</c:v>
                </c:pt>
                <c:pt idx="11">
                  <c:v>537.34699999999998</c:v>
                </c:pt>
                <c:pt idx="12">
                  <c:v>507.02300000000002</c:v>
                </c:pt>
                <c:pt idx="13">
                  <c:v>661.58600000000001</c:v>
                </c:pt>
                <c:pt idx="14">
                  <c:v>600.47900000000004</c:v>
                </c:pt>
                <c:pt idx="15">
                  <c:v>604.76</c:v>
                </c:pt>
                <c:pt idx="16">
                  <c:v>512.20500000000004</c:v>
                </c:pt>
                <c:pt idx="17">
                  <c:v>360.95299999999997</c:v>
                </c:pt>
                <c:pt idx="18">
                  <c:v>317.702</c:v>
                </c:pt>
                <c:pt idx="19">
                  <c:v>211.64599999999999</c:v>
                </c:pt>
                <c:pt idx="20">
                  <c:v>248.18199999999999</c:v>
                </c:pt>
                <c:pt idx="21">
                  <c:v>260.339</c:v>
                </c:pt>
                <c:pt idx="22">
                  <c:v>268.71600000000001</c:v>
                </c:pt>
                <c:pt idx="23">
                  <c:v>320.44400000000002</c:v>
                </c:pt>
                <c:pt idx="24">
                  <c:v>351.52100000000002</c:v>
                </c:pt>
                <c:pt idx="25">
                  <c:v>341.73899999999998</c:v>
                </c:pt>
                <c:pt idx="26">
                  <c:v>368.96</c:v>
                </c:pt>
                <c:pt idx="27">
                  <c:v>395.36500000000001</c:v>
                </c:pt>
                <c:pt idx="28">
                  <c:v>419.46499999999997</c:v>
                </c:pt>
                <c:pt idx="29">
                  <c:v>437.27699999999999</c:v>
                </c:pt>
                <c:pt idx="30">
                  <c:v>446.03500000000003</c:v>
                </c:pt>
                <c:pt idx="31">
                  <c:v>454.03300000000002</c:v>
                </c:pt>
                <c:pt idx="32">
                  <c:v>415.89499999999998</c:v>
                </c:pt>
                <c:pt idx="33">
                  <c:v>454.28899999999999</c:v>
                </c:pt>
                <c:pt idx="34">
                  <c:v>579.4</c:v>
                </c:pt>
                <c:pt idx="35">
                  <c:v>521.20000000000005</c:v>
                </c:pt>
                <c:pt idx="36">
                  <c:v>503</c:v>
                </c:pt>
                <c:pt idx="37">
                  <c:v>466.2</c:v>
                </c:pt>
                <c:pt idx="38">
                  <c:v>471</c:v>
                </c:pt>
                <c:pt idx="39">
                  <c:v>455.2</c:v>
                </c:pt>
                <c:pt idx="40">
                  <c:v>434.1</c:v>
                </c:pt>
                <c:pt idx="41">
                  <c:v>457.8</c:v>
                </c:pt>
                <c:pt idx="42">
                  <c:v>492.7</c:v>
                </c:pt>
                <c:pt idx="43">
                  <c:v>465.1</c:v>
                </c:pt>
                <c:pt idx="44">
                  <c:v>413.7</c:v>
                </c:pt>
                <c:pt idx="45">
                  <c:v>416.2</c:v>
                </c:pt>
                <c:pt idx="46">
                  <c:v>357.6</c:v>
                </c:pt>
                <c:pt idx="47">
                  <c:v>347.49999999999994</c:v>
                </c:pt>
                <c:pt idx="48">
                  <c:v>343.6</c:v>
                </c:pt>
                <c:pt idx="49">
                  <c:v>363.49999999999994</c:v>
                </c:pt>
                <c:pt idx="50">
                  <c:v>350.40000000000003</c:v>
                </c:pt>
                <c:pt idx="51">
                  <c:v>325.90000000000003</c:v>
                </c:pt>
                <c:pt idx="52">
                  <c:v>354.20000000000005</c:v>
                </c:pt>
                <c:pt idx="53">
                  <c:v>340</c:v>
                </c:pt>
                <c:pt idx="54">
                  <c:v>351.7</c:v>
                </c:pt>
                <c:pt idx="55">
                  <c:v>329</c:v>
                </c:pt>
              </c:numCache>
            </c:numRef>
          </c:val>
          <c:extLst>
            <c:ext xmlns:c16="http://schemas.microsoft.com/office/drawing/2014/chart" uri="{C3380CC4-5D6E-409C-BE32-E72D297353CC}">
              <c16:uniqueId val="{00000001-8A02-44B5-B8BD-FC913168A877}"/>
            </c:ext>
          </c:extLst>
        </c:ser>
        <c:dLbls>
          <c:showLegendKey val="0"/>
          <c:showVal val="0"/>
          <c:showCatName val="0"/>
          <c:showSerName val="0"/>
          <c:showPercent val="0"/>
          <c:showBubbleSize val="0"/>
        </c:dLbls>
        <c:gapWidth val="80"/>
        <c:overlap val="100"/>
        <c:axId val="440684552"/>
        <c:axId val="440687832"/>
      </c:barChart>
      <c:lineChart>
        <c:grouping val="standard"/>
        <c:varyColors val="0"/>
        <c:ser>
          <c:idx val="2"/>
          <c:order val="2"/>
          <c:tx>
            <c:strRef>
              <c:f>'d08-001市町村別観光入込客数・宿泊人員の推移'!$G$1481</c:f>
              <c:strCache>
                <c:ptCount val="1"/>
                <c:pt idx="0">
                  <c:v>宿泊客</c:v>
                </c:pt>
              </c:strCache>
            </c:strRef>
          </c:tx>
          <c:spPr>
            <a:ln w="28575" cap="rnd">
              <a:solidFill>
                <a:srgbClr val="7030A0"/>
              </a:solidFill>
              <a:round/>
            </a:ln>
            <a:effectLst/>
          </c:spPr>
          <c:marker>
            <c:symbol val="none"/>
          </c:marker>
          <c:val>
            <c:numRef>
              <c:f>'d08-001市町村別観光入込客数・宿泊人員の推移'!$H$1481:$BK$1481</c:f>
              <c:numCache>
                <c:formatCode>#,##0_);[Red]\(#,##0\)</c:formatCode>
                <c:ptCount val="56"/>
                <c:pt idx="0">
                  <c:v>48.533999999999999</c:v>
                </c:pt>
                <c:pt idx="1">
                  <c:v>110.43600000000001</c:v>
                </c:pt>
                <c:pt idx="2">
                  <c:v>156.65</c:v>
                </c:pt>
                <c:pt idx="3">
                  <c:v>123.26600000000001</c:v>
                </c:pt>
                <c:pt idx="4">
                  <c:v>206.625</c:v>
                </c:pt>
                <c:pt idx="5">
                  <c:v>238.03100000000001</c:v>
                </c:pt>
                <c:pt idx="6">
                  <c:v>241.79400000000001</c:v>
                </c:pt>
                <c:pt idx="7">
                  <c:v>272.97500000000002</c:v>
                </c:pt>
                <c:pt idx="8">
                  <c:v>409.55500000000001</c:v>
                </c:pt>
                <c:pt idx="9">
                  <c:v>341.08699999999999</c:v>
                </c:pt>
                <c:pt idx="10">
                  <c:v>424.13099999999997</c:v>
                </c:pt>
                <c:pt idx="11">
                  <c:v>455.02600000000001</c:v>
                </c:pt>
                <c:pt idx="12">
                  <c:v>405.16899999999998</c:v>
                </c:pt>
                <c:pt idx="13">
                  <c:v>424.93099999999998</c:v>
                </c:pt>
                <c:pt idx="14">
                  <c:v>409.17</c:v>
                </c:pt>
                <c:pt idx="15">
                  <c:v>403.55099999999999</c:v>
                </c:pt>
                <c:pt idx="16">
                  <c:v>351.56599999999997</c:v>
                </c:pt>
                <c:pt idx="17">
                  <c:v>380.46899999999999</c:v>
                </c:pt>
                <c:pt idx="18">
                  <c:v>338.96</c:v>
                </c:pt>
                <c:pt idx="19">
                  <c:v>355.06799999999998</c:v>
                </c:pt>
                <c:pt idx="20">
                  <c:v>337.80599999999998</c:v>
                </c:pt>
                <c:pt idx="21">
                  <c:v>370.38099999999997</c:v>
                </c:pt>
                <c:pt idx="22">
                  <c:v>400.05399999999997</c:v>
                </c:pt>
                <c:pt idx="23">
                  <c:v>466.19299999999998</c:v>
                </c:pt>
                <c:pt idx="24">
                  <c:v>499.99599999999998</c:v>
                </c:pt>
                <c:pt idx="25">
                  <c:v>485.31700000000001</c:v>
                </c:pt>
                <c:pt idx="26">
                  <c:v>519.375</c:v>
                </c:pt>
                <c:pt idx="27">
                  <c:v>551.81600000000003</c:v>
                </c:pt>
                <c:pt idx="28">
                  <c:v>580.11800000000005</c:v>
                </c:pt>
                <c:pt idx="29">
                  <c:v>597.20799999999997</c:v>
                </c:pt>
                <c:pt idx="30">
                  <c:v>595.06299999999999</c:v>
                </c:pt>
                <c:pt idx="31">
                  <c:v>609.67100000000005</c:v>
                </c:pt>
                <c:pt idx="32">
                  <c:v>536.13400000000001</c:v>
                </c:pt>
                <c:pt idx="33">
                  <c:v>573.34199999999998</c:v>
                </c:pt>
                <c:pt idx="34">
                  <c:v>604.20000000000005</c:v>
                </c:pt>
                <c:pt idx="35">
                  <c:v>673</c:v>
                </c:pt>
                <c:pt idx="36">
                  <c:v>645.9</c:v>
                </c:pt>
                <c:pt idx="37">
                  <c:v>590.20000000000005</c:v>
                </c:pt>
                <c:pt idx="38">
                  <c:v>612.9</c:v>
                </c:pt>
                <c:pt idx="39">
                  <c:v>591</c:v>
                </c:pt>
                <c:pt idx="40">
                  <c:v>573</c:v>
                </c:pt>
                <c:pt idx="41">
                  <c:v>587.1</c:v>
                </c:pt>
                <c:pt idx="42">
                  <c:v>592.9</c:v>
                </c:pt>
                <c:pt idx="43">
                  <c:v>587.5</c:v>
                </c:pt>
                <c:pt idx="44">
                  <c:v>520.5</c:v>
                </c:pt>
                <c:pt idx="45">
                  <c:v>473.4</c:v>
                </c:pt>
                <c:pt idx="46">
                  <c:v>445.2</c:v>
                </c:pt>
                <c:pt idx="47">
                  <c:v>435.49999999999994</c:v>
                </c:pt>
                <c:pt idx="48">
                  <c:v>427.09999999999997</c:v>
                </c:pt>
                <c:pt idx="49">
                  <c:v>452.1</c:v>
                </c:pt>
                <c:pt idx="50">
                  <c:v>442.59999999999997</c:v>
                </c:pt>
                <c:pt idx="51">
                  <c:v>411.9</c:v>
                </c:pt>
                <c:pt idx="52">
                  <c:v>453.7</c:v>
                </c:pt>
                <c:pt idx="53">
                  <c:v>440.79999999999995</c:v>
                </c:pt>
                <c:pt idx="54">
                  <c:v>450.00000000000006</c:v>
                </c:pt>
                <c:pt idx="55">
                  <c:v>428.6</c:v>
                </c:pt>
              </c:numCache>
            </c:numRef>
          </c:val>
          <c:smooth val="0"/>
          <c:extLst>
            <c:ext xmlns:c16="http://schemas.microsoft.com/office/drawing/2014/chart" uri="{C3380CC4-5D6E-409C-BE32-E72D297353CC}">
              <c16:uniqueId val="{00000004-8A02-44B5-B8BD-FC913168A877}"/>
            </c:ext>
          </c:extLst>
        </c:ser>
        <c:dLbls>
          <c:showLegendKey val="0"/>
          <c:showVal val="0"/>
          <c:showCatName val="0"/>
          <c:showSerName val="0"/>
          <c:showPercent val="0"/>
          <c:showBubbleSize val="0"/>
        </c:dLbls>
        <c:marker val="1"/>
        <c:smooth val="0"/>
        <c:axId val="440684552"/>
        <c:axId val="440687832"/>
      </c:lineChart>
      <c:catAx>
        <c:axId val="4406845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440687832"/>
        <c:crosses val="autoZero"/>
        <c:auto val="1"/>
        <c:lblAlgn val="ctr"/>
        <c:lblOffset val="100"/>
        <c:noMultiLvlLbl val="0"/>
      </c:catAx>
      <c:valAx>
        <c:axId val="440687832"/>
        <c:scaling>
          <c:orientation val="minMax"/>
        </c:scaling>
        <c:delete val="0"/>
        <c:axPos val="l"/>
        <c:majorGridlines>
          <c:spPr>
            <a:ln w="3175" cap="flat" cmpd="sng" algn="ctr">
              <a:solidFill>
                <a:schemeClr val="tx1">
                  <a:lumMod val="15000"/>
                  <a:lumOff val="85000"/>
                </a:schemeClr>
              </a:solidFill>
              <a:prstDash val="dash"/>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440684552"/>
        <c:crosses val="autoZero"/>
        <c:crossBetween val="between"/>
      </c:valAx>
      <c:spPr>
        <a:noFill/>
        <a:ln>
          <a:noFill/>
        </a:ln>
        <a:effectLst/>
      </c:spPr>
    </c:plotArea>
    <c:legend>
      <c:legendPos val="b"/>
      <c:layout>
        <c:manualLayout>
          <c:xMode val="edge"/>
          <c:yMode val="edge"/>
          <c:x val="5.3787467743002713E-2"/>
          <c:y val="8.2582298834267334E-2"/>
          <c:w val="8.5702375438364328E-2"/>
          <c:h val="0.1006008843489158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a:latin typeface="ＭＳ ゴシック" panose="020B0609070205080204" pitchFamily="49" charset="-128"/>
                <a:ea typeface="ＭＳ ゴシック" panose="020B0609070205080204" pitchFamily="49" charset="-128"/>
              </a:rPr>
              <a:t>幌加内町の観光客入込数の推移</a:t>
            </a:r>
          </a:p>
        </c:rich>
      </c:tx>
      <c:layout>
        <c:manualLayout>
          <c:xMode val="edge"/>
          <c:yMode val="edge"/>
          <c:x val="0.30672268907563027"/>
          <c:y val="0"/>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4124594719777676E-2"/>
          <c:y val="6.5345345345345363E-2"/>
          <c:w val="0.95196497496636445"/>
          <c:h val="0.82869622378283792"/>
        </c:manualLayout>
      </c:layout>
      <c:barChart>
        <c:barDir val="col"/>
        <c:grouping val="stacked"/>
        <c:varyColors val="0"/>
        <c:ser>
          <c:idx val="0"/>
          <c:order val="0"/>
          <c:tx>
            <c:strRef>
              <c:f>'d08-001市町村別観光入込客数・宿泊人員の推移'!$G$580</c:f>
              <c:strCache>
                <c:ptCount val="1"/>
                <c:pt idx="0">
                  <c:v>道外</c:v>
                </c:pt>
              </c:strCache>
            </c:strRef>
          </c:tx>
          <c:spPr>
            <a:solidFill>
              <a:srgbClr val="00B0F0"/>
            </a:solidFill>
            <a:ln>
              <a:noFill/>
            </a:ln>
            <a:effectLst/>
          </c:spPr>
          <c:invertIfNegative val="0"/>
          <c:cat>
            <c:strRef>
              <c:f>'d08-001市町村別観光入込客数・宿泊人員の推移'!$H$579:$BL$579</c:f>
              <c:strCache>
                <c:ptCount val="57"/>
                <c:pt idx="2">
                  <c:v>1965
S40</c:v>
                </c:pt>
                <c:pt idx="7">
                  <c:v>1970
S45</c:v>
                </c:pt>
                <c:pt idx="12">
                  <c:v>1975
S50</c:v>
                </c:pt>
                <c:pt idx="17">
                  <c:v>1980
S55</c:v>
                </c:pt>
                <c:pt idx="22">
                  <c:v>1985
S60</c:v>
                </c:pt>
                <c:pt idx="27">
                  <c:v>1990
H2</c:v>
                </c:pt>
                <c:pt idx="32">
                  <c:v>1995
H7</c:v>
                </c:pt>
                <c:pt idx="37">
                  <c:v>2000
H12</c:v>
                </c:pt>
                <c:pt idx="42">
                  <c:v>2005
H17</c:v>
                </c:pt>
                <c:pt idx="47">
                  <c:v>2010
H22</c:v>
                </c:pt>
                <c:pt idx="52">
                  <c:v>2015
H27</c:v>
                </c:pt>
                <c:pt idx="56">
                  <c:v>2019
R 1</c:v>
                </c:pt>
              </c:strCache>
            </c:strRef>
          </c:cat>
          <c:val>
            <c:numRef>
              <c:f>'d08-001市町村別観光入込客数・宿泊人員の推移'!$H$580:$BL$580</c:f>
              <c:numCache>
                <c:formatCode>#,##0.0;[Red]\-#,##0.0</c:formatCode>
                <c:ptCount val="57"/>
                <c:pt idx="0">
                  <c:v>0.58499999999999996</c:v>
                </c:pt>
                <c:pt idx="1">
                  <c:v>0.86</c:v>
                </c:pt>
                <c:pt idx="2">
                  <c:v>0.65900000000000003</c:v>
                </c:pt>
                <c:pt idx="3">
                  <c:v>0.55100000000000005</c:v>
                </c:pt>
                <c:pt idx="4">
                  <c:v>13.667</c:v>
                </c:pt>
                <c:pt idx="5">
                  <c:v>5.1550000000000002</c:v>
                </c:pt>
                <c:pt idx="6">
                  <c:v>3.4220000000000002</c:v>
                </c:pt>
                <c:pt idx="7">
                  <c:v>0.251</c:v>
                </c:pt>
                <c:pt idx="8">
                  <c:v>13.666</c:v>
                </c:pt>
                <c:pt idx="9">
                  <c:v>6.282</c:v>
                </c:pt>
                <c:pt idx="10">
                  <c:v>11.287000000000001</c:v>
                </c:pt>
                <c:pt idx="11">
                  <c:v>0.92400000000000004</c:v>
                </c:pt>
                <c:pt idx="12">
                  <c:v>0.51200000000000001</c:v>
                </c:pt>
                <c:pt idx="13">
                  <c:v>1.286</c:v>
                </c:pt>
                <c:pt idx="14">
                  <c:v>1.343</c:v>
                </c:pt>
                <c:pt idx="15">
                  <c:v>1.87</c:v>
                </c:pt>
                <c:pt idx="16">
                  <c:v>2.0299999999999998</c:v>
                </c:pt>
                <c:pt idx="17">
                  <c:v>2.0939999999999999</c:v>
                </c:pt>
                <c:pt idx="18">
                  <c:v>2.246</c:v>
                </c:pt>
                <c:pt idx="19">
                  <c:v>2.6269999999999998</c:v>
                </c:pt>
                <c:pt idx="20">
                  <c:v>18.722999999999999</c:v>
                </c:pt>
                <c:pt idx="21">
                  <c:v>1.52</c:v>
                </c:pt>
                <c:pt idx="22">
                  <c:v>4.1340000000000003</c:v>
                </c:pt>
                <c:pt idx="23">
                  <c:v>4.0730000000000004</c:v>
                </c:pt>
                <c:pt idx="24">
                  <c:v>5.0359999999999996</c:v>
                </c:pt>
                <c:pt idx="25">
                  <c:v>5.5739999999999998</c:v>
                </c:pt>
                <c:pt idx="26">
                  <c:v>8.0009999999999994</c:v>
                </c:pt>
                <c:pt idx="27">
                  <c:v>8.3450000000000006</c:v>
                </c:pt>
                <c:pt idx="28">
                  <c:v>10.148</c:v>
                </c:pt>
                <c:pt idx="29">
                  <c:v>9.6140000000000008</c:v>
                </c:pt>
                <c:pt idx="30">
                  <c:v>13.103</c:v>
                </c:pt>
                <c:pt idx="31">
                  <c:v>13.496</c:v>
                </c:pt>
                <c:pt idx="32">
                  <c:v>12.021000000000001</c:v>
                </c:pt>
                <c:pt idx="33">
                  <c:v>22.741</c:v>
                </c:pt>
                <c:pt idx="34">
                  <c:v>26.2</c:v>
                </c:pt>
                <c:pt idx="35">
                  <c:v>20.2</c:v>
                </c:pt>
                <c:pt idx="36">
                  <c:v>15.5</c:v>
                </c:pt>
                <c:pt idx="37">
                  <c:v>14.1</c:v>
                </c:pt>
                <c:pt idx="38">
                  <c:v>13</c:v>
                </c:pt>
                <c:pt idx="39">
                  <c:v>13.6</c:v>
                </c:pt>
                <c:pt idx="40">
                  <c:v>21.1</c:v>
                </c:pt>
                <c:pt idx="41">
                  <c:v>16.899999999999999</c:v>
                </c:pt>
                <c:pt idx="42">
                  <c:v>15.7</c:v>
                </c:pt>
                <c:pt idx="43">
                  <c:v>15.5</c:v>
                </c:pt>
                <c:pt idx="44">
                  <c:v>16.600000000000001</c:v>
                </c:pt>
                <c:pt idx="45">
                  <c:v>14.7</c:v>
                </c:pt>
                <c:pt idx="46">
                  <c:v>14.6</c:v>
                </c:pt>
                <c:pt idx="47">
                  <c:v>16.5</c:v>
                </c:pt>
                <c:pt idx="48">
                  <c:v>14.1</c:v>
                </c:pt>
                <c:pt idx="49">
                  <c:v>14.200000000000001</c:v>
                </c:pt>
                <c:pt idx="50">
                  <c:v>17.8</c:v>
                </c:pt>
                <c:pt idx="51">
                  <c:v>16.899999999999999</c:v>
                </c:pt>
                <c:pt idx="52">
                  <c:v>17</c:v>
                </c:pt>
                <c:pt idx="53">
                  <c:v>15.6</c:v>
                </c:pt>
                <c:pt idx="54">
                  <c:v>17.900000000000006</c:v>
                </c:pt>
                <c:pt idx="55">
                  <c:v>16</c:v>
                </c:pt>
                <c:pt idx="56">
                  <c:v>15</c:v>
                </c:pt>
              </c:numCache>
            </c:numRef>
          </c:val>
          <c:extLst>
            <c:ext xmlns:c16="http://schemas.microsoft.com/office/drawing/2014/chart" uri="{C3380CC4-5D6E-409C-BE32-E72D297353CC}">
              <c16:uniqueId val="{00000000-01D9-419B-91DB-2EF60F539B29}"/>
            </c:ext>
          </c:extLst>
        </c:ser>
        <c:ser>
          <c:idx val="1"/>
          <c:order val="1"/>
          <c:tx>
            <c:strRef>
              <c:f>'d08-001市町村別観光入込客数・宿泊人員の推移'!$G$581</c:f>
              <c:strCache>
                <c:ptCount val="1"/>
                <c:pt idx="0">
                  <c:v>道内</c:v>
                </c:pt>
              </c:strCache>
            </c:strRef>
          </c:tx>
          <c:spPr>
            <a:solidFill>
              <a:srgbClr val="92D050"/>
            </a:solidFill>
            <a:ln>
              <a:noFill/>
            </a:ln>
            <a:effectLst/>
          </c:spPr>
          <c:invertIfNegative val="0"/>
          <c:cat>
            <c:strRef>
              <c:f>'d08-001市町村別観光入込客数・宿泊人員の推移'!$H$579:$BL$579</c:f>
              <c:strCache>
                <c:ptCount val="57"/>
                <c:pt idx="2">
                  <c:v>1965
S40</c:v>
                </c:pt>
                <c:pt idx="7">
                  <c:v>1970
S45</c:v>
                </c:pt>
                <c:pt idx="12">
                  <c:v>1975
S50</c:v>
                </c:pt>
                <c:pt idx="17">
                  <c:v>1980
S55</c:v>
                </c:pt>
                <c:pt idx="22">
                  <c:v>1985
S60</c:v>
                </c:pt>
                <c:pt idx="27">
                  <c:v>1990
H2</c:v>
                </c:pt>
                <c:pt idx="32">
                  <c:v>1995
H7</c:v>
                </c:pt>
                <c:pt idx="37">
                  <c:v>2000
H12</c:v>
                </c:pt>
                <c:pt idx="42">
                  <c:v>2005
H17</c:v>
                </c:pt>
                <c:pt idx="47">
                  <c:v>2010
H22</c:v>
                </c:pt>
                <c:pt idx="52">
                  <c:v>2015
H27</c:v>
                </c:pt>
                <c:pt idx="56">
                  <c:v>2019
R 1</c:v>
                </c:pt>
              </c:strCache>
            </c:strRef>
          </c:cat>
          <c:val>
            <c:numRef>
              <c:f>'d08-001市町村別観光入込客数・宿泊人員の推移'!$H$581:$BL$581</c:f>
              <c:numCache>
                <c:formatCode>#,##0.0;[Red]\-#,##0.0</c:formatCode>
                <c:ptCount val="57"/>
                <c:pt idx="0">
                  <c:v>57.502000000000002</c:v>
                </c:pt>
                <c:pt idx="1">
                  <c:v>47.19</c:v>
                </c:pt>
                <c:pt idx="2">
                  <c:v>73.42</c:v>
                </c:pt>
                <c:pt idx="3">
                  <c:v>58.576999999999998</c:v>
                </c:pt>
                <c:pt idx="4">
                  <c:v>82.132000000000005</c:v>
                </c:pt>
                <c:pt idx="5">
                  <c:v>94.673000000000002</c:v>
                </c:pt>
                <c:pt idx="6">
                  <c:v>83.251000000000005</c:v>
                </c:pt>
                <c:pt idx="7">
                  <c:v>90.465999999999994</c:v>
                </c:pt>
                <c:pt idx="8">
                  <c:v>52.972000000000001</c:v>
                </c:pt>
                <c:pt idx="9">
                  <c:v>84.046999999999997</c:v>
                </c:pt>
                <c:pt idx="10">
                  <c:v>69.144000000000005</c:v>
                </c:pt>
                <c:pt idx="11">
                  <c:v>102.246</c:v>
                </c:pt>
                <c:pt idx="12">
                  <c:v>69.631</c:v>
                </c:pt>
                <c:pt idx="13">
                  <c:v>69.665000000000006</c:v>
                </c:pt>
                <c:pt idx="14">
                  <c:v>69.486000000000004</c:v>
                </c:pt>
                <c:pt idx="15">
                  <c:v>70.162000000000006</c:v>
                </c:pt>
                <c:pt idx="16">
                  <c:v>75.311999999999998</c:v>
                </c:pt>
                <c:pt idx="17">
                  <c:v>76.492999999999995</c:v>
                </c:pt>
                <c:pt idx="18">
                  <c:v>78.260999999999996</c:v>
                </c:pt>
                <c:pt idx="19">
                  <c:v>80.379000000000005</c:v>
                </c:pt>
                <c:pt idx="20">
                  <c:v>52.948</c:v>
                </c:pt>
                <c:pt idx="21">
                  <c:v>61.74</c:v>
                </c:pt>
                <c:pt idx="22">
                  <c:v>67.159000000000006</c:v>
                </c:pt>
                <c:pt idx="23">
                  <c:v>62.957000000000001</c:v>
                </c:pt>
                <c:pt idx="24">
                  <c:v>63.031999999999996</c:v>
                </c:pt>
                <c:pt idx="25">
                  <c:v>69.435000000000002</c:v>
                </c:pt>
                <c:pt idx="26">
                  <c:v>78.004999999999995</c:v>
                </c:pt>
                <c:pt idx="27">
                  <c:v>77.403999999999996</c:v>
                </c:pt>
                <c:pt idx="28">
                  <c:v>90.454999999999998</c:v>
                </c:pt>
                <c:pt idx="29">
                  <c:v>97.977999999999994</c:v>
                </c:pt>
                <c:pt idx="30">
                  <c:v>97.242000000000004</c:v>
                </c:pt>
                <c:pt idx="31">
                  <c:v>105.19199999999999</c:v>
                </c:pt>
                <c:pt idx="32">
                  <c:v>101.425</c:v>
                </c:pt>
                <c:pt idx="33">
                  <c:v>88.935000000000002</c:v>
                </c:pt>
                <c:pt idx="34">
                  <c:v>150.80000000000001</c:v>
                </c:pt>
                <c:pt idx="35">
                  <c:v>135.4</c:v>
                </c:pt>
                <c:pt idx="36">
                  <c:v>169.1</c:v>
                </c:pt>
                <c:pt idx="37">
                  <c:v>156.30000000000001</c:v>
                </c:pt>
                <c:pt idx="38">
                  <c:v>176.1</c:v>
                </c:pt>
                <c:pt idx="39">
                  <c:v>176.9</c:v>
                </c:pt>
                <c:pt idx="40">
                  <c:v>225</c:v>
                </c:pt>
                <c:pt idx="41">
                  <c:v>181.3</c:v>
                </c:pt>
                <c:pt idx="42">
                  <c:v>167</c:v>
                </c:pt>
                <c:pt idx="43">
                  <c:v>165.8</c:v>
                </c:pt>
                <c:pt idx="44">
                  <c:v>162.80000000000001</c:v>
                </c:pt>
                <c:pt idx="45">
                  <c:v>157.9</c:v>
                </c:pt>
                <c:pt idx="46">
                  <c:v>155.1</c:v>
                </c:pt>
                <c:pt idx="47">
                  <c:v>172.4</c:v>
                </c:pt>
                <c:pt idx="48">
                  <c:v>152.1</c:v>
                </c:pt>
                <c:pt idx="49">
                  <c:v>151.80000000000001</c:v>
                </c:pt>
                <c:pt idx="50">
                  <c:v>186.3</c:v>
                </c:pt>
                <c:pt idx="51">
                  <c:v>179.8</c:v>
                </c:pt>
                <c:pt idx="52">
                  <c:v>178.40000000000003</c:v>
                </c:pt>
                <c:pt idx="53">
                  <c:v>168.10000000000002</c:v>
                </c:pt>
                <c:pt idx="54">
                  <c:v>187.2</c:v>
                </c:pt>
                <c:pt idx="55">
                  <c:v>172.4</c:v>
                </c:pt>
                <c:pt idx="56">
                  <c:v>158.30000000000001</c:v>
                </c:pt>
              </c:numCache>
            </c:numRef>
          </c:val>
          <c:extLst>
            <c:ext xmlns:c16="http://schemas.microsoft.com/office/drawing/2014/chart" uri="{C3380CC4-5D6E-409C-BE32-E72D297353CC}">
              <c16:uniqueId val="{00000001-01D9-419B-91DB-2EF60F539B29}"/>
            </c:ext>
          </c:extLst>
        </c:ser>
        <c:dLbls>
          <c:showLegendKey val="0"/>
          <c:showVal val="0"/>
          <c:showCatName val="0"/>
          <c:showSerName val="0"/>
          <c:showPercent val="0"/>
          <c:showBubbleSize val="0"/>
        </c:dLbls>
        <c:gapWidth val="80"/>
        <c:overlap val="100"/>
        <c:axId val="440684552"/>
        <c:axId val="440687832"/>
      </c:barChart>
      <c:lineChart>
        <c:grouping val="standard"/>
        <c:varyColors val="0"/>
        <c:ser>
          <c:idx val="2"/>
          <c:order val="2"/>
          <c:tx>
            <c:strRef>
              <c:f>'d08-001市町村別観光入込客数・宿泊人員の推移'!$G$582</c:f>
              <c:strCache>
                <c:ptCount val="1"/>
                <c:pt idx="0">
                  <c:v>宿泊客</c:v>
                </c:pt>
              </c:strCache>
            </c:strRef>
          </c:tx>
          <c:spPr>
            <a:ln w="28575" cap="rnd">
              <a:solidFill>
                <a:srgbClr val="0070C0"/>
              </a:solidFill>
              <a:round/>
            </a:ln>
            <a:effectLst/>
          </c:spPr>
          <c:marker>
            <c:symbol val="none"/>
          </c:marker>
          <c:cat>
            <c:strRef>
              <c:f>'d08-001市町村別観光入込客数・宿泊人員の推移'!$H$579:$BL$579</c:f>
              <c:strCache>
                <c:ptCount val="57"/>
                <c:pt idx="2">
                  <c:v>1965
S40</c:v>
                </c:pt>
                <c:pt idx="7">
                  <c:v>1970
S45</c:v>
                </c:pt>
                <c:pt idx="12">
                  <c:v>1975
S50</c:v>
                </c:pt>
                <c:pt idx="17">
                  <c:v>1980
S55</c:v>
                </c:pt>
                <c:pt idx="22">
                  <c:v>1985
S60</c:v>
                </c:pt>
                <c:pt idx="27">
                  <c:v>1990
H2</c:v>
                </c:pt>
                <c:pt idx="32">
                  <c:v>1995
H7</c:v>
                </c:pt>
                <c:pt idx="37">
                  <c:v>2000
H12</c:v>
                </c:pt>
                <c:pt idx="42">
                  <c:v>2005
H17</c:v>
                </c:pt>
                <c:pt idx="47">
                  <c:v>2010
H22</c:v>
                </c:pt>
                <c:pt idx="52">
                  <c:v>2015
H27</c:v>
                </c:pt>
                <c:pt idx="56">
                  <c:v>2019
R 1</c:v>
                </c:pt>
              </c:strCache>
            </c:strRef>
          </c:cat>
          <c:val>
            <c:numRef>
              <c:f>'d08-001市町村別観光入込客数・宿泊人員の推移'!$H$582:$BL$582</c:f>
              <c:numCache>
                <c:formatCode>#,##0.0;[Red]\-#,##0.0</c:formatCode>
                <c:ptCount val="57"/>
                <c:pt idx="0">
                  <c:v>5.5179999999999998</c:v>
                </c:pt>
                <c:pt idx="1">
                  <c:v>3.774</c:v>
                </c:pt>
                <c:pt idx="2">
                  <c:v>18.861999999999998</c:v>
                </c:pt>
                <c:pt idx="3">
                  <c:v>19.856000000000002</c:v>
                </c:pt>
                <c:pt idx="4">
                  <c:v>17.474</c:v>
                </c:pt>
                <c:pt idx="5">
                  <c:v>16.850999999999999</c:v>
                </c:pt>
                <c:pt idx="6">
                  <c:v>9.0299999999999994</c:v>
                </c:pt>
                <c:pt idx="7">
                  <c:v>19.911999999999999</c:v>
                </c:pt>
                <c:pt idx="8">
                  <c:v>19.157</c:v>
                </c:pt>
                <c:pt idx="9">
                  <c:v>12.936999999999999</c:v>
                </c:pt>
                <c:pt idx="10">
                  <c:v>11.249000000000001</c:v>
                </c:pt>
                <c:pt idx="11">
                  <c:v>30.27</c:v>
                </c:pt>
                <c:pt idx="12">
                  <c:v>5.5940000000000003</c:v>
                </c:pt>
                <c:pt idx="13">
                  <c:v>5.7729999999999997</c:v>
                </c:pt>
                <c:pt idx="14">
                  <c:v>6.1390000000000002</c:v>
                </c:pt>
                <c:pt idx="15">
                  <c:v>6.274</c:v>
                </c:pt>
                <c:pt idx="16">
                  <c:v>6.6150000000000002</c:v>
                </c:pt>
                <c:pt idx="17">
                  <c:v>6.8970000000000002</c:v>
                </c:pt>
                <c:pt idx="18">
                  <c:v>8.8000000000000007</c:v>
                </c:pt>
                <c:pt idx="19">
                  <c:v>7.0830000000000002</c:v>
                </c:pt>
                <c:pt idx="20">
                  <c:v>7.9020000000000001</c:v>
                </c:pt>
                <c:pt idx="21">
                  <c:v>6.7720000000000002</c:v>
                </c:pt>
                <c:pt idx="22">
                  <c:v>7.1879999999999997</c:v>
                </c:pt>
                <c:pt idx="23">
                  <c:v>6.7249999999999996</c:v>
                </c:pt>
                <c:pt idx="24">
                  <c:v>7.2229999999999999</c:v>
                </c:pt>
                <c:pt idx="25">
                  <c:v>9.0749999999999993</c:v>
                </c:pt>
                <c:pt idx="26">
                  <c:v>9.0030000000000001</c:v>
                </c:pt>
                <c:pt idx="27">
                  <c:v>11.013999999999999</c:v>
                </c:pt>
                <c:pt idx="28">
                  <c:v>12.973000000000001</c:v>
                </c:pt>
                <c:pt idx="29">
                  <c:v>18.239000000000001</c:v>
                </c:pt>
                <c:pt idx="30">
                  <c:v>18.128</c:v>
                </c:pt>
                <c:pt idx="31">
                  <c:v>18.692</c:v>
                </c:pt>
                <c:pt idx="32">
                  <c:v>16.792999999999999</c:v>
                </c:pt>
                <c:pt idx="33">
                  <c:v>14.212</c:v>
                </c:pt>
                <c:pt idx="34">
                  <c:v>14.4</c:v>
                </c:pt>
                <c:pt idx="35">
                  <c:v>12.9</c:v>
                </c:pt>
                <c:pt idx="36">
                  <c:v>10.4</c:v>
                </c:pt>
                <c:pt idx="37">
                  <c:v>11.3</c:v>
                </c:pt>
                <c:pt idx="38">
                  <c:v>9.6</c:v>
                </c:pt>
                <c:pt idx="39">
                  <c:v>9.4</c:v>
                </c:pt>
                <c:pt idx="40">
                  <c:v>9.3000000000000007</c:v>
                </c:pt>
                <c:pt idx="41">
                  <c:v>10.9</c:v>
                </c:pt>
                <c:pt idx="42">
                  <c:v>10.6</c:v>
                </c:pt>
                <c:pt idx="43">
                  <c:v>10.9</c:v>
                </c:pt>
                <c:pt idx="44">
                  <c:v>8.6999999999999993</c:v>
                </c:pt>
                <c:pt idx="45">
                  <c:v>9</c:v>
                </c:pt>
                <c:pt idx="46">
                  <c:v>7.4</c:v>
                </c:pt>
                <c:pt idx="47">
                  <c:v>7.0999999999999988</c:v>
                </c:pt>
                <c:pt idx="48">
                  <c:v>7.2</c:v>
                </c:pt>
                <c:pt idx="49">
                  <c:v>6.6</c:v>
                </c:pt>
                <c:pt idx="50">
                  <c:v>5.9999999999999991</c:v>
                </c:pt>
                <c:pt idx="51">
                  <c:v>6.1</c:v>
                </c:pt>
                <c:pt idx="52">
                  <c:v>7.2999999999999989</c:v>
                </c:pt>
                <c:pt idx="53">
                  <c:v>7.7</c:v>
                </c:pt>
                <c:pt idx="54">
                  <c:v>6.9</c:v>
                </c:pt>
                <c:pt idx="55">
                  <c:v>7.7</c:v>
                </c:pt>
                <c:pt idx="56">
                  <c:v>9.1</c:v>
                </c:pt>
              </c:numCache>
            </c:numRef>
          </c:val>
          <c:smooth val="0"/>
          <c:extLst>
            <c:ext xmlns:c16="http://schemas.microsoft.com/office/drawing/2014/chart" uri="{C3380CC4-5D6E-409C-BE32-E72D297353CC}">
              <c16:uniqueId val="{00000002-01D9-419B-91DB-2EF60F539B29}"/>
            </c:ext>
          </c:extLst>
        </c:ser>
        <c:dLbls>
          <c:showLegendKey val="0"/>
          <c:showVal val="0"/>
          <c:showCatName val="0"/>
          <c:showSerName val="0"/>
          <c:showPercent val="0"/>
          <c:showBubbleSize val="0"/>
        </c:dLbls>
        <c:marker val="1"/>
        <c:smooth val="0"/>
        <c:axId val="440684552"/>
        <c:axId val="440687832"/>
      </c:lineChart>
      <c:catAx>
        <c:axId val="4406845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440687832"/>
        <c:crosses val="autoZero"/>
        <c:auto val="1"/>
        <c:lblAlgn val="ctr"/>
        <c:lblOffset val="100"/>
        <c:noMultiLvlLbl val="0"/>
      </c:catAx>
      <c:valAx>
        <c:axId val="440687832"/>
        <c:scaling>
          <c:orientation val="minMax"/>
        </c:scaling>
        <c:delete val="0"/>
        <c:axPos val="l"/>
        <c:majorGridlines>
          <c:spPr>
            <a:ln w="3175" cap="flat" cmpd="sng" algn="ctr">
              <a:solidFill>
                <a:schemeClr val="tx1">
                  <a:lumMod val="15000"/>
                  <a:lumOff val="85000"/>
                </a:schemeClr>
              </a:solidFill>
              <a:prstDash val="dash"/>
              <a:round/>
            </a:ln>
            <a:effectLst/>
          </c:spPr>
        </c:majorGridlines>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440684552"/>
        <c:crosses val="autoZero"/>
        <c:crossBetween val="between"/>
      </c:valAx>
      <c:spPr>
        <a:noFill/>
        <a:ln>
          <a:noFill/>
        </a:ln>
        <a:effectLst/>
      </c:spPr>
    </c:plotArea>
    <c:legend>
      <c:legendPos val="b"/>
      <c:layout>
        <c:manualLayout>
          <c:xMode val="edge"/>
          <c:yMode val="edge"/>
          <c:x val="7.7596991552526542E-2"/>
          <c:y val="0.12582554207751062"/>
          <c:w val="9.9707977679260693E-2"/>
          <c:h val="0.1006008843489158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a:latin typeface="ＭＳ ゴシック" panose="020B0609070205080204" pitchFamily="49" charset="-128"/>
                <a:ea typeface="ＭＳ ゴシック" panose="020B0609070205080204" pitchFamily="49" charset="-128"/>
              </a:rPr>
              <a:t>室蘭市の観光客入込数の推移</a:t>
            </a:r>
          </a:p>
        </c:rich>
      </c:tx>
      <c:layout>
        <c:manualLayout>
          <c:xMode val="edge"/>
          <c:yMode val="edge"/>
          <c:x val="0.30672268907563027"/>
          <c:y val="0"/>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4124594719777676E-2"/>
          <c:y val="6.5345345345345363E-2"/>
          <c:w val="0.95196497496636445"/>
          <c:h val="0.82869622378283792"/>
        </c:manualLayout>
      </c:layout>
      <c:barChart>
        <c:barDir val="col"/>
        <c:grouping val="stacked"/>
        <c:varyColors val="0"/>
        <c:ser>
          <c:idx val="0"/>
          <c:order val="0"/>
          <c:tx>
            <c:strRef>
              <c:f>'d08-001市町村別観光入込客数・宿泊人員の推移'!$G$612</c:f>
              <c:strCache>
                <c:ptCount val="1"/>
                <c:pt idx="0">
                  <c:v>道外</c:v>
                </c:pt>
              </c:strCache>
            </c:strRef>
          </c:tx>
          <c:spPr>
            <a:solidFill>
              <a:srgbClr val="00B0F0"/>
            </a:solidFill>
            <a:ln>
              <a:noFill/>
            </a:ln>
            <a:effectLst/>
          </c:spPr>
          <c:invertIfNegative val="0"/>
          <c:cat>
            <c:strRef>
              <c:f>'d08-001市町村別観光入込客数・宿泊人員の推移'!$H$611:$BL$611</c:f>
              <c:strCache>
                <c:ptCount val="57"/>
                <c:pt idx="2">
                  <c:v>1965
S40</c:v>
                </c:pt>
                <c:pt idx="7">
                  <c:v>1970
S45</c:v>
                </c:pt>
                <c:pt idx="12">
                  <c:v>1975
S50</c:v>
                </c:pt>
                <c:pt idx="17">
                  <c:v>1980
S55</c:v>
                </c:pt>
                <c:pt idx="22">
                  <c:v>1985
S60</c:v>
                </c:pt>
                <c:pt idx="27">
                  <c:v>1990
H2</c:v>
                </c:pt>
                <c:pt idx="32">
                  <c:v>1995
H7</c:v>
                </c:pt>
                <c:pt idx="37">
                  <c:v>2000
H12</c:v>
                </c:pt>
                <c:pt idx="42">
                  <c:v>2005
H17</c:v>
                </c:pt>
                <c:pt idx="47">
                  <c:v>2010
H22</c:v>
                </c:pt>
                <c:pt idx="52">
                  <c:v>2015
H27</c:v>
                </c:pt>
                <c:pt idx="56">
                  <c:v>2019
R 1</c:v>
                </c:pt>
              </c:strCache>
            </c:strRef>
          </c:cat>
          <c:val>
            <c:numRef>
              <c:f>'d08-001市町村別観光入込客数・宿泊人員の推移'!$H$612:$BL$612</c:f>
              <c:numCache>
                <c:formatCode>#,##0.0;[Red]\-#,##0.0</c:formatCode>
                <c:ptCount val="57"/>
                <c:pt idx="0">
                  <c:v>92.52</c:v>
                </c:pt>
                <c:pt idx="1">
                  <c:v>97.146000000000001</c:v>
                </c:pt>
                <c:pt idx="2">
                  <c:v>188.13900000000001</c:v>
                </c:pt>
                <c:pt idx="3">
                  <c:v>94.92</c:v>
                </c:pt>
                <c:pt idx="4">
                  <c:v>133.239</c:v>
                </c:pt>
                <c:pt idx="5">
                  <c:v>316.83499999999998</c:v>
                </c:pt>
                <c:pt idx="6">
                  <c:v>499.40199999999999</c:v>
                </c:pt>
                <c:pt idx="7">
                  <c:v>587.44000000000005</c:v>
                </c:pt>
                <c:pt idx="8">
                  <c:v>607.33799999999997</c:v>
                </c:pt>
                <c:pt idx="9">
                  <c:v>605.57299999999998</c:v>
                </c:pt>
                <c:pt idx="10">
                  <c:v>379.95299999999997</c:v>
                </c:pt>
                <c:pt idx="11">
                  <c:v>399.61200000000002</c:v>
                </c:pt>
                <c:pt idx="12">
                  <c:v>394.875</c:v>
                </c:pt>
                <c:pt idx="13">
                  <c:v>334.476</c:v>
                </c:pt>
                <c:pt idx="14">
                  <c:v>333.03199999999998</c:v>
                </c:pt>
                <c:pt idx="15">
                  <c:v>320.60899999999998</c:v>
                </c:pt>
                <c:pt idx="16">
                  <c:v>330.221</c:v>
                </c:pt>
                <c:pt idx="17">
                  <c:v>331.238</c:v>
                </c:pt>
                <c:pt idx="18">
                  <c:v>337.35899999999998</c:v>
                </c:pt>
                <c:pt idx="19">
                  <c:v>350.92</c:v>
                </c:pt>
                <c:pt idx="20">
                  <c:v>413.37700000000001</c:v>
                </c:pt>
                <c:pt idx="21">
                  <c:v>411.37900000000002</c:v>
                </c:pt>
                <c:pt idx="22">
                  <c:v>350.08600000000001</c:v>
                </c:pt>
                <c:pt idx="23">
                  <c:v>434.13</c:v>
                </c:pt>
                <c:pt idx="24">
                  <c:v>402.96699999999998</c:v>
                </c:pt>
                <c:pt idx="25">
                  <c:v>433.41300000000001</c:v>
                </c:pt>
                <c:pt idx="26">
                  <c:v>436.81200000000001</c:v>
                </c:pt>
                <c:pt idx="27">
                  <c:v>401.33199999999999</c:v>
                </c:pt>
                <c:pt idx="28">
                  <c:v>395.16199999999998</c:v>
                </c:pt>
                <c:pt idx="29">
                  <c:v>402.27699999999999</c:v>
                </c:pt>
                <c:pt idx="30">
                  <c:v>359.62</c:v>
                </c:pt>
                <c:pt idx="31">
                  <c:v>349.05399999999997</c:v>
                </c:pt>
                <c:pt idx="32">
                  <c:v>339.21800000000002</c:v>
                </c:pt>
                <c:pt idx="33">
                  <c:v>347.85300000000001</c:v>
                </c:pt>
                <c:pt idx="34">
                  <c:v>347.7</c:v>
                </c:pt>
                <c:pt idx="35">
                  <c:v>609.9</c:v>
                </c:pt>
                <c:pt idx="36">
                  <c:v>630.29999999999995</c:v>
                </c:pt>
                <c:pt idx="37">
                  <c:v>257.60000000000002</c:v>
                </c:pt>
                <c:pt idx="38">
                  <c:v>378.2</c:v>
                </c:pt>
                <c:pt idx="39">
                  <c:v>263.60000000000002</c:v>
                </c:pt>
                <c:pt idx="40">
                  <c:v>285.10000000000002</c:v>
                </c:pt>
                <c:pt idx="41">
                  <c:v>358</c:v>
                </c:pt>
                <c:pt idx="42">
                  <c:v>337.5</c:v>
                </c:pt>
                <c:pt idx="43">
                  <c:v>319.8</c:v>
                </c:pt>
                <c:pt idx="44">
                  <c:v>369.1</c:v>
                </c:pt>
                <c:pt idx="45">
                  <c:v>307.8</c:v>
                </c:pt>
                <c:pt idx="46">
                  <c:v>300</c:v>
                </c:pt>
                <c:pt idx="47">
                  <c:v>370.2</c:v>
                </c:pt>
                <c:pt idx="48">
                  <c:v>315.7</c:v>
                </c:pt>
                <c:pt idx="49">
                  <c:v>318.10000000000002</c:v>
                </c:pt>
                <c:pt idx="50">
                  <c:v>385.99999999999994</c:v>
                </c:pt>
                <c:pt idx="51">
                  <c:v>395.00000000000006</c:v>
                </c:pt>
                <c:pt idx="52">
                  <c:v>448</c:v>
                </c:pt>
                <c:pt idx="53">
                  <c:v>520.19999999999993</c:v>
                </c:pt>
                <c:pt idx="54">
                  <c:v>511.70000000000005</c:v>
                </c:pt>
                <c:pt idx="55">
                  <c:v>468.9</c:v>
                </c:pt>
                <c:pt idx="56">
                  <c:v>680.6</c:v>
                </c:pt>
              </c:numCache>
            </c:numRef>
          </c:val>
          <c:extLst>
            <c:ext xmlns:c16="http://schemas.microsoft.com/office/drawing/2014/chart" uri="{C3380CC4-5D6E-409C-BE32-E72D297353CC}">
              <c16:uniqueId val="{00000000-A89E-4509-A082-6D4730894F3F}"/>
            </c:ext>
          </c:extLst>
        </c:ser>
        <c:ser>
          <c:idx val="1"/>
          <c:order val="1"/>
          <c:tx>
            <c:strRef>
              <c:f>'d08-001市町村別観光入込客数・宿泊人員の推移'!$G$613</c:f>
              <c:strCache>
                <c:ptCount val="1"/>
                <c:pt idx="0">
                  <c:v>道内</c:v>
                </c:pt>
              </c:strCache>
            </c:strRef>
          </c:tx>
          <c:spPr>
            <a:solidFill>
              <a:srgbClr val="92D050"/>
            </a:solidFill>
            <a:ln>
              <a:noFill/>
            </a:ln>
            <a:effectLst/>
          </c:spPr>
          <c:invertIfNegative val="0"/>
          <c:cat>
            <c:strRef>
              <c:f>'d08-001市町村別観光入込客数・宿泊人員の推移'!$H$611:$BL$611</c:f>
              <c:strCache>
                <c:ptCount val="57"/>
                <c:pt idx="2">
                  <c:v>1965
S40</c:v>
                </c:pt>
                <c:pt idx="7">
                  <c:v>1970
S45</c:v>
                </c:pt>
                <c:pt idx="12">
                  <c:v>1975
S50</c:v>
                </c:pt>
                <c:pt idx="17">
                  <c:v>1980
S55</c:v>
                </c:pt>
                <c:pt idx="22">
                  <c:v>1985
S60</c:v>
                </c:pt>
                <c:pt idx="27">
                  <c:v>1990
H2</c:v>
                </c:pt>
                <c:pt idx="32">
                  <c:v>1995
H7</c:v>
                </c:pt>
                <c:pt idx="37">
                  <c:v>2000
H12</c:v>
                </c:pt>
                <c:pt idx="42">
                  <c:v>2005
H17</c:v>
                </c:pt>
                <c:pt idx="47">
                  <c:v>2010
H22</c:v>
                </c:pt>
                <c:pt idx="52">
                  <c:v>2015
H27</c:v>
                </c:pt>
                <c:pt idx="56">
                  <c:v>2019
R 1</c:v>
                </c:pt>
              </c:strCache>
            </c:strRef>
          </c:cat>
          <c:val>
            <c:numRef>
              <c:f>'d08-001市町村別観光入込客数・宿泊人員の推移'!$H$613:$BL$613</c:f>
              <c:numCache>
                <c:formatCode>#,##0.0;[Red]\-#,##0.0</c:formatCode>
                <c:ptCount val="57"/>
                <c:pt idx="0">
                  <c:v>370.113</c:v>
                </c:pt>
                <c:pt idx="1">
                  <c:v>388.61500000000001</c:v>
                </c:pt>
                <c:pt idx="2">
                  <c:v>375.27600000000001</c:v>
                </c:pt>
                <c:pt idx="3">
                  <c:v>211.334</c:v>
                </c:pt>
                <c:pt idx="4">
                  <c:v>540.12800000000004</c:v>
                </c:pt>
                <c:pt idx="5">
                  <c:v>458.23599999999999</c:v>
                </c:pt>
                <c:pt idx="6">
                  <c:v>380.21199999999999</c:v>
                </c:pt>
                <c:pt idx="7">
                  <c:v>369.11</c:v>
                </c:pt>
                <c:pt idx="8">
                  <c:v>387.471</c:v>
                </c:pt>
                <c:pt idx="9">
                  <c:v>408.548</c:v>
                </c:pt>
                <c:pt idx="10">
                  <c:v>617.25</c:v>
                </c:pt>
                <c:pt idx="11">
                  <c:v>616.06200000000001</c:v>
                </c:pt>
                <c:pt idx="12">
                  <c:v>607.22900000000004</c:v>
                </c:pt>
                <c:pt idx="13">
                  <c:v>628.88599999999997</c:v>
                </c:pt>
                <c:pt idx="14">
                  <c:v>652.529</c:v>
                </c:pt>
                <c:pt idx="15">
                  <c:v>627.66399999999999</c:v>
                </c:pt>
                <c:pt idx="16">
                  <c:v>650.53</c:v>
                </c:pt>
                <c:pt idx="17">
                  <c:v>651.399</c:v>
                </c:pt>
                <c:pt idx="18">
                  <c:v>690.06200000000001</c:v>
                </c:pt>
                <c:pt idx="19">
                  <c:v>659.26199999999994</c:v>
                </c:pt>
                <c:pt idx="20">
                  <c:v>693.63699999999994</c:v>
                </c:pt>
                <c:pt idx="21">
                  <c:v>700.61500000000001</c:v>
                </c:pt>
                <c:pt idx="22">
                  <c:v>836.34500000000003</c:v>
                </c:pt>
                <c:pt idx="23">
                  <c:v>878.26599999999996</c:v>
                </c:pt>
                <c:pt idx="24">
                  <c:v>909.875</c:v>
                </c:pt>
                <c:pt idx="25">
                  <c:v>982.70100000000002</c:v>
                </c:pt>
                <c:pt idx="26">
                  <c:v>989.62199999999996</c:v>
                </c:pt>
                <c:pt idx="27">
                  <c:v>1044.0730000000001</c:v>
                </c:pt>
                <c:pt idx="28">
                  <c:v>1039.789</c:v>
                </c:pt>
                <c:pt idx="29">
                  <c:v>875.96600000000001</c:v>
                </c:pt>
                <c:pt idx="30">
                  <c:v>789.04</c:v>
                </c:pt>
                <c:pt idx="31">
                  <c:v>849.50699999999995</c:v>
                </c:pt>
                <c:pt idx="32">
                  <c:v>844.75099999999998</c:v>
                </c:pt>
                <c:pt idx="33">
                  <c:v>792.51499999999999</c:v>
                </c:pt>
                <c:pt idx="34">
                  <c:v>805.2</c:v>
                </c:pt>
                <c:pt idx="35">
                  <c:v>1469.7</c:v>
                </c:pt>
                <c:pt idx="36">
                  <c:v>1121.0999999999999</c:v>
                </c:pt>
                <c:pt idx="37">
                  <c:v>1018.7</c:v>
                </c:pt>
                <c:pt idx="38">
                  <c:v>940.1</c:v>
                </c:pt>
                <c:pt idx="39">
                  <c:v>1063.3</c:v>
                </c:pt>
                <c:pt idx="40">
                  <c:v>1012.7</c:v>
                </c:pt>
                <c:pt idx="41">
                  <c:v>896</c:v>
                </c:pt>
                <c:pt idx="42">
                  <c:v>865.7</c:v>
                </c:pt>
                <c:pt idx="43">
                  <c:v>961.6</c:v>
                </c:pt>
                <c:pt idx="44">
                  <c:v>876.4</c:v>
                </c:pt>
                <c:pt idx="45">
                  <c:v>816.8</c:v>
                </c:pt>
                <c:pt idx="46">
                  <c:v>806</c:v>
                </c:pt>
                <c:pt idx="47">
                  <c:v>727.40000000000009</c:v>
                </c:pt>
                <c:pt idx="48">
                  <c:v>631.99999999999989</c:v>
                </c:pt>
                <c:pt idx="49">
                  <c:v>792.9</c:v>
                </c:pt>
                <c:pt idx="50">
                  <c:v>678.7</c:v>
                </c:pt>
                <c:pt idx="51">
                  <c:v>654.79999999999995</c:v>
                </c:pt>
                <c:pt idx="52">
                  <c:v>679.4</c:v>
                </c:pt>
                <c:pt idx="53">
                  <c:v>766.60000000000014</c:v>
                </c:pt>
                <c:pt idx="54">
                  <c:v>690.1</c:v>
                </c:pt>
                <c:pt idx="55">
                  <c:v>773.4</c:v>
                </c:pt>
                <c:pt idx="56">
                  <c:v>757.70000000000016</c:v>
                </c:pt>
              </c:numCache>
            </c:numRef>
          </c:val>
          <c:extLst>
            <c:ext xmlns:c16="http://schemas.microsoft.com/office/drawing/2014/chart" uri="{C3380CC4-5D6E-409C-BE32-E72D297353CC}">
              <c16:uniqueId val="{00000001-A89E-4509-A082-6D4730894F3F}"/>
            </c:ext>
          </c:extLst>
        </c:ser>
        <c:dLbls>
          <c:showLegendKey val="0"/>
          <c:showVal val="0"/>
          <c:showCatName val="0"/>
          <c:showSerName val="0"/>
          <c:showPercent val="0"/>
          <c:showBubbleSize val="0"/>
        </c:dLbls>
        <c:gapWidth val="80"/>
        <c:overlap val="100"/>
        <c:axId val="440684552"/>
        <c:axId val="440687832"/>
      </c:barChart>
      <c:lineChart>
        <c:grouping val="standard"/>
        <c:varyColors val="0"/>
        <c:ser>
          <c:idx val="2"/>
          <c:order val="2"/>
          <c:tx>
            <c:strRef>
              <c:f>'d08-001市町村別観光入込客数・宿泊人員の推移'!$G$614</c:f>
              <c:strCache>
                <c:ptCount val="1"/>
                <c:pt idx="0">
                  <c:v>宿泊客</c:v>
                </c:pt>
              </c:strCache>
            </c:strRef>
          </c:tx>
          <c:spPr>
            <a:ln w="28575" cap="rnd">
              <a:solidFill>
                <a:srgbClr val="0070C0"/>
              </a:solidFill>
              <a:round/>
            </a:ln>
            <a:effectLst/>
          </c:spPr>
          <c:marker>
            <c:symbol val="none"/>
          </c:marker>
          <c:cat>
            <c:strRef>
              <c:f>'d08-001市町村別観光入込客数・宿泊人員の推移'!$H$611:$BL$611</c:f>
              <c:strCache>
                <c:ptCount val="57"/>
                <c:pt idx="2">
                  <c:v>1965
S40</c:v>
                </c:pt>
                <c:pt idx="7">
                  <c:v>1970
S45</c:v>
                </c:pt>
                <c:pt idx="12">
                  <c:v>1975
S50</c:v>
                </c:pt>
                <c:pt idx="17">
                  <c:v>1980
S55</c:v>
                </c:pt>
                <c:pt idx="22">
                  <c:v>1985
S60</c:v>
                </c:pt>
                <c:pt idx="27">
                  <c:v>1990
H2</c:v>
                </c:pt>
                <c:pt idx="32">
                  <c:v>1995
H7</c:v>
                </c:pt>
                <c:pt idx="37">
                  <c:v>2000
H12</c:v>
                </c:pt>
                <c:pt idx="42">
                  <c:v>2005
H17</c:v>
                </c:pt>
                <c:pt idx="47">
                  <c:v>2010
H22</c:v>
                </c:pt>
                <c:pt idx="52">
                  <c:v>2015
H27</c:v>
                </c:pt>
                <c:pt idx="56">
                  <c:v>2019
R 1</c:v>
                </c:pt>
              </c:strCache>
            </c:strRef>
          </c:cat>
          <c:val>
            <c:numRef>
              <c:f>'d08-001市町村別観光入込客数・宿泊人員の推移'!$H$614:$BL$614</c:f>
              <c:numCache>
                <c:formatCode>#,##0.0;[Red]\-#,##0.0</c:formatCode>
                <c:ptCount val="57"/>
                <c:pt idx="0">
                  <c:v>46.075000000000003</c:v>
                </c:pt>
                <c:pt idx="1">
                  <c:v>48.378</c:v>
                </c:pt>
                <c:pt idx="2">
                  <c:v>110.715</c:v>
                </c:pt>
                <c:pt idx="3">
                  <c:v>22.623000000000001</c:v>
                </c:pt>
                <c:pt idx="4">
                  <c:v>119.178</c:v>
                </c:pt>
                <c:pt idx="5">
                  <c:v>94.441000000000003</c:v>
                </c:pt>
                <c:pt idx="6">
                  <c:v>162.24700000000001</c:v>
                </c:pt>
                <c:pt idx="7">
                  <c:v>74.903000000000006</c:v>
                </c:pt>
                <c:pt idx="8">
                  <c:v>99.102999999999994</c:v>
                </c:pt>
                <c:pt idx="9">
                  <c:v>102.486</c:v>
                </c:pt>
                <c:pt idx="10">
                  <c:v>101.651</c:v>
                </c:pt>
                <c:pt idx="11">
                  <c:v>101.874</c:v>
                </c:pt>
                <c:pt idx="12">
                  <c:v>100.55</c:v>
                </c:pt>
                <c:pt idx="13">
                  <c:v>92.834000000000003</c:v>
                </c:pt>
                <c:pt idx="14">
                  <c:v>94.66</c:v>
                </c:pt>
                <c:pt idx="15">
                  <c:v>85.225999999999999</c:v>
                </c:pt>
                <c:pt idx="16">
                  <c:v>88.822000000000003</c:v>
                </c:pt>
                <c:pt idx="17">
                  <c:v>88.353999999999999</c:v>
                </c:pt>
                <c:pt idx="18">
                  <c:v>94.825000000000003</c:v>
                </c:pt>
                <c:pt idx="19">
                  <c:v>109.551</c:v>
                </c:pt>
                <c:pt idx="20">
                  <c:v>152.578</c:v>
                </c:pt>
                <c:pt idx="21">
                  <c:v>154.60300000000001</c:v>
                </c:pt>
                <c:pt idx="22">
                  <c:v>148.214</c:v>
                </c:pt>
                <c:pt idx="23">
                  <c:v>196.85900000000001</c:v>
                </c:pt>
                <c:pt idx="24">
                  <c:v>190.92500000000001</c:v>
                </c:pt>
                <c:pt idx="25">
                  <c:v>224.20400000000001</c:v>
                </c:pt>
                <c:pt idx="26">
                  <c:v>227.85400000000001</c:v>
                </c:pt>
                <c:pt idx="27">
                  <c:v>204.67</c:v>
                </c:pt>
                <c:pt idx="28">
                  <c:v>204.166</c:v>
                </c:pt>
                <c:pt idx="29">
                  <c:v>203.42</c:v>
                </c:pt>
                <c:pt idx="30">
                  <c:v>162.876</c:v>
                </c:pt>
                <c:pt idx="31">
                  <c:v>162.85900000000001</c:v>
                </c:pt>
                <c:pt idx="32">
                  <c:v>153.83500000000001</c:v>
                </c:pt>
                <c:pt idx="33">
                  <c:v>159.16300000000001</c:v>
                </c:pt>
                <c:pt idx="34">
                  <c:v>148.80000000000001</c:v>
                </c:pt>
                <c:pt idx="35">
                  <c:v>191.8</c:v>
                </c:pt>
                <c:pt idx="36">
                  <c:v>177.9</c:v>
                </c:pt>
                <c:pt idx="37">
                  <c:v>151.4</c:v>
                </c:pt>
                <c:pt idx="38">
                  <c:v>158.80000000000001</c:v>
                </c:pt>
                <c:pt idx="39">
                  <c:v>165</c:v>
                </c:pt>
                <c:pt idx="40">
                  <c:v>184.1</c:v>
                </c:pt>
                <c:pt idx="41">
                  <c:v>183.9</c:v>
                </c:pt>
                <c:pt idx="42">
                  <c:v>184.1</c:v>
                </c:pt>
                <c:pt idx="43">
                  <c:v>180.1</c:v>
                </c:pt>
                <c:pt idx="44">
                  <c:v>190.8</c:v>
                </c:pt>
                <c:pt idx="45">
                  <c:v>209</c:v>
                </c:pt>
                <c:pt idx="46">
                  <c:v>190.1</c:v>
                </c:pt>
                <c:pt idx="47">
                  <c:v>193.89999999999998</c:v>
                </c:pt>
                <c:pt idx="48">
                  <c:v>202.20000000000005</c:v>
                </c:pt>
                <c:pt idx="49">
                  <c:v>213.49999999999997</c:v>
                </c:pt>
                <c:pt idx="50">
                  <c:v>208.70000000000002</c:v>
                </c:pt>
                <c:pt idx="51">
                  <c:v>228.09999999999997</c:v>
                </c:pt>
                <c:pt idx="52">
                  <c:v>232</c:v>
                </c:pt>
                <c:pt idx="53">
                  <c:v>239.99999999999997</c:v>
                </c:pt>
                <c:pt idx="54">
                  <c:v>250.3</c:v>
                </c:pt>
                <c:pt idx="55">
                  <c:v>284.7</c:v>
                </c:pt>
                <c:pt idx="56">
                  <c:v>219.7</c:v>
                </c:pt>
              </c:numCache>
            </c:numRef>
          </c:val>
          <c:smooth val="0"/>
          <c:extLst>
            <c:ext xmlns:c16="http://schemas.microsoft.com/office/drawing/2014/chart" uri="{C3380CC4-5D6E-409C-BE32-E72D297353CC}">
              <c16:uniqueId val="{00000002-A89E-4509-A082-6D4730894F3F}"/>
            </c:ext>
          </c:extLst>
        </c:ser>
        <c:dLbls>
          <c:showLegendKey val="0"/>
          <c:showVal val="0"/>
          <c:showCatName val="0"/>
          <c:showSerName val="0"/>
          <c:showPercent val="0"/>
          <c:showBubbleSize val="0"/>
        </c:dLbls>
        <c:marker val="1"/>
        <c:smooth val="0"/>
        <c:axId val="440684552"/>
        <c:axId val="440687832"/>
      </c:lineChart>
      <c:catAx>
        <c:axId val="4406845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440687832"/>
        <c:crosses val="autoZero"/>
        <c:auto val="1"/>
        <c:lblAlgn val="ctr"/>
        <c:lblOffset val="100"/>
        <c:noMultiLvlLbl val="0"/>
      </c:catAx>
      <c:valAx>
        <c:axId val="440687832"/>
        <c:scaling>
          <c:orientation val="minMax"/>
        </c:scaling>
        <c:delete val="0"/>
        <c:axPos val="l"/>
        <c:majorGridlines>
          <c:spPr>
            <a:ln w="3175" cap="flat" cmpd="sng" algn="ctr">
              <a:solidFill>
                <a:schemeClr val="tx1">
                  <a:lumMod val="15000"/>
                  <a:lumOff val="85000"/>
                </a:schemeClr>
              </a:solidFill>
              <a:prstDash val="dash"/>
              <a:round/>
            </a:ln>
            <a:effectLst/>
          </c:spPr>
        </c:majorGridlines>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440684552"/>
        <c:crosses val="autoZero"/>
        <c:crossBetween val="between"/>
      </c:valAx>
      <c:spPr>
        <a:noFill/>
        <a:ln>
          <a:noFill/>
        </a:ln>
        <a:effectLst/>
      </c:spPr>
    </c:plotArea>
    <c:legend>
      <c:legendPos val="b"/>
      <c:layout>
        <c:manualLayout>
          <c:xMode val="edge"/>
          <c:yMode val="edge"/>
          <c:x val="7.7596991552526542E-2"/>
          <c:y val="0.12582554207751062"/>
          <c:w val="9.9707977679260693E-2"/>
          <c:h val="0.1006008843489158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a:latin typeface="ＭＳ ゴシック" panose="020B0609070205080204" pitchFamily="49" charset="-128"/>
                <a:ea typeface="ＭＳ ゴシック" panose="020B0609070205080204" pitchFamily="49" charset="-128"/>
              </a:rPr>
              <a:t>苫小牧市の観光客入込数の推移</a:t>
            </a:r>
          </a:p>
        </c:rich>
      </c:tx>
      <c:layout>
        <c:manualLayout>
          <c:xMode val="edge"/>
          <c:yMode val="edge"/>
          <c:x val="0.30672268907563027"/>
          <c:y val="0"/>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4124594719777676E-2"/>
          <c:y val="6.5345345345345363E-2"/>
          <c:w val="0.95196497496636445"/>
          <c:h val="0.82869622378283792"/>
        </c:manualLayout>
      </c:layout>
      <c:barChart>
        <c:barDir val="col"/>
        <c:grouping val="stacked"/>
        <c:varyColors val="0"/>
        <c:ser>
          <c:idx val="0"/>
          <c:order val="0"/>
          <c:tx>
            <c:strRef>
              <c:f>'d08-001市町村別観光入込客数・宿泊人員の推移'!$G$644</c:f>
              <c:strCache>
                <c:ptCount val="1"/>
                <c:pt idx="0">
                  <c:v>道外</c:v>
                </c:pt>
              </c:strCache>
            </c:strRef>
          </c:tx>
          <c:spPr>
            <a:solidFill>
              <a:srgbClr val="00B0F0"/>
            </a:solidFill>
            <a:ln>
              <a:noFill/>
            </a:ln>
            <a:effectLst/>
          </c:spPr>
          <c:invertIfNegative val="0"/>
          <c:cat>
            <c:strRef>
              <c:f>'d08-001市町村別観光入込客数・宿泊人員の推移'!$H$643:$BL$643</c:f>
              <c:strCache>
                <c:ptCount val="57"/>
                <c:pt idx="2">
                  <c:v>1965
S40</c:v>
                </c:pt>
                <c:pt idx="7">
                  <c:v>1970
S45</c:v>
                </c:pt>
                <c:pt idx="12">
                  <c:v>1975
S50</c:v>
                </c:pt>
                <c:pt idx="17">
                  <c:v>1980
S55</c:v>
                </c:pt>
                <c:pt idx="22">
                  <c:v>1985
S60</c:v>
                </c:pt>
                <c:pt idx="27">
                  <c:v>1990
H2</c:v>
                </c:pt>
                <c:pt idx="32">
                  <c:v>1995
H7</c:v>
                </c:pt>
                <c:pt idx="37">
                  <c:v>2000
H12</c:v>
                </c:pt>
                <c:pt idx="42">
                  <c:v>2005
H17</c:v>
                </c:pt>
                <c:pt idx="47">
                  <c:v>2010
H22</c:v>
                </c:pt>
                <c:pt idx="52">
                  <c:v>2015
H27</c:v>
                </c:pt>
                <c:pt idx="56">
                  <c:v>2019
R 1</c:v>
                </c:pt>
              </c:strCache>
            </c:strRef>
          </c:cat>
          <c:val>
            <c:numRef>
              <c:f>'d08-001市町村別観光入込客数・宿泊人員の推移'!$H$644:$BL$644</c:f>
              <c:numCache>
                <c:formatCode>#,##0.0;[Red]\-#,##0.0</c:formatCode>
                <c:ptCount val="57"/>
                <c:pt idx="0">
                  <c:v>203.78</c:v>
                </c:pt>
                <c:pt idx="1">
                  <c:v>214.066</c:v>
                </c:pt>
                <c:pt idx="2">
                  <c:v>33.591999999999999</c:v>
                </c:pt>
                <c:pt idx="3">
                  <c:v>222.88900000000001</c:v>
                </c:pt>
                <c:pt idx="4">
                  <c:v>282.24099999999999</c:v>
                </c:pt>
                <c:pt idx="5">
                  <c:v>377.19299999999998</c:v>
                </c:pt>
                <c:pt idx="6">
                  <c:v>383.577</c:v>
                </c:pt>
                <c:pt idx="7">
                  <c:v>354.529</c:v>
                </c:pt>
                <c:pt idx="8">
                  <c:v>597.83900000000006</c:v>
                </c:pt>
                <c:pt idx="9">
                  <c:v>582.97699999999998</c:v>
                </c:pt>
                <c:pt idx="10">
                  <c:v>693.69</c:v>
                </c:pt>
                <c:pt idx="11">
                  <c:v>718.03599999999994</c:v>
                </c:pt>
                <c:pt idx="12">
                  <c:v>721.78099999999995</c:v>
                </c:pt>
                <c:pt idx="13">
                  <c:v>726.87699999999995</c:v>
                </c:pt>
                <c:pt idx="14">
                  <c:v>737.20100000000002</c:v>
                </c:pt>
                <c:pt idx="15">
                  <c:v>681.31500000000005</c:v>
                </c:pt>
                <c:pt idx="16">
                  <c:v>790.28300000000002</c:v>
                </c:pt>
                <c:pt idx="17">
                  <c:v>568.40200000000004</c:v>
                </c:pt>
                <c:pt idx="18">
                  <c:v>475.38600000000002</c:v>
                </c:pt>
                <c:pt idx="19">
                  <c:v>489.07799999999997</c:v>
                </c:pt>
                <c:pt idx="20">
                  <c:v>482.98200000000003</c:v>
                </c:pt>
                <c:pt idx="21">
                  <c:v>488.74400000000003</c:v>
                </c:pt>
                <c:pt idx="22">
                  <c:v>513.73299999999995</c:v>
                </c:pt>
                <c:pt idx="23">
                  <c:v>515.89099999999996</c:v>
                </c:pt>
                <c:pt idx="24">
                  <c:v>542.39400000000001</c:v>
                </c:pt>
                <c:pt idx="25">
                  <c:v>531.35299999999995</c:v>
                </c:pt>
                <c:pt idx="26">
                  <c:v>553.11900000000003</c:v>
                </c:pt>
                <c:pt idx="27">
                  <c:v>639.20500000000004</c:v>
                </c:pt>
                <c:pt idx="28">
                  <c:v>676.69100000000003</c:v>
                </c:pt>
                <c:pt idx="29">
                  <c:v>721.49800000000005</c:v>
                </c:pt>
                <c:pt idx="30">
                  <c:v>688.70500000000004</c:v>
                </c:pt>
                <c:pt idx="31">
                  <c:v>630.34199999999998</c:v>
                </c:pt>
                <c:pt idx="32">
                  <c:v>670.21199999999999</c:v>
                </c:pt>
                <c:pt idx="33">
                  <c:v>643.07899999999995</c:v>
                </c:pt>
                <c:pt idx="34">
                  <c:v>614.29999999999995</c:v>
                </c:pt>
                <c:pt idx="35">
                  <c:v>538.79999999999995</c:v>
                </c:pt>
                <c:pt idx="36">
                  <c:v>604.4</c:v>
                </c:pt>
                <c:pt idx="37">
                  <c:v>534.70000000000005</c:v>
                </c:pt>
                <c:pt idx="38">
                  <c:v>497.6</c:v>
                </c:pt>
                <c:pt idx="39">
                  <c:v>570.70000000000005</c:v>
                </c:pt>
                <c:pt idx="40">
                  <c:v>555.20000000000005</c:v>
                </c:pt>
                <c:pt idx="41">
                  <c:v>574.4</c:v>
                </c:pt>
                <c:pt idx="42">
                  <c:v>646.6</c:v>
                </c:pt>
                <c:pt idx="43">
                  <c:v>609.9</c:v>
                </c:pt>
                <c:pt idx="44">
                  <c:v>619.20000000000005</c:v>
                </c:pt>
                <c:pt idx="45">
                  <c:v>578.4</c:v>
                </c:pt>
                <c:pt idx="46">
                  <c:v>571.4</c:v>
                </c:pt>
                <c:pt idx="47">
                  <c:v>616.39999999999986</c:v>
                </c:pt>
                <c:pt idx="48">
                  <c:v>510.79999999999995</c:v>
                </c:pt>
                <c:pt idx="49">
                  <c:v>570.5</c:v>
                </c:pt>
                <c:pt idx="50">
                  <c:v>550</c:v>
                </c:pt>
                <c:pt idx="51">
                  <c:v>517.09999999999991</c:v>
                </c:pt>
                <c:pt idx="52">
                  <c:v>585.80000000000007</c:v>
                </c:pt>
                <c:pt idx="53">
                  <c:v>612.20000000000005</c:v>
                </c:pt>
                <c:pt idx="54">
                  <c:v>612.70000000000005</c:v>
                </c:pt>
                <c:pt idx="55">
                  <c:v>654.9</c:v>
                </c:pt>
                <c:pt idx="56">
                  <c:v>722.4</c:v>
                </c:pt>
              </c:numCache>
            </c:numRef>
          </c:val>
          <c:extLst>
            <c:ext xmlns:c16="http://schemas.microsoft.com/office/drawing/2014/chart" uri="{C3380CC4-5D6E-409C-BE32-E72D297353CC}">
              <c16:uniqueId val="{00000000-824B-444A-A421-249E96F94AF0}"/>
            </c:ext>
          </c:extLst>
        </c:ser>
        <c:ser>
          <c:idx val="1"/>
          <c:order val="1"/>
          <c:tx>
            <c:strRef>
              <c:f>'d08-001市町村別観光入込客数・宿泊人員の推移'!$G$645</c:f>
              <c:strCache>
                <c:ptCount val="1"/>
                <c:pt idx="0">
                  <c:v>道内</c:v>
                </c:pt>
              </c:strCache>
            </c:strRef>
          </c:tx>
          <c:spPr>
            <a:solidFill>
              <a:srgbClr val="92D050"/>
            </a:solidFill>
            <a:ln>
              <a:noFill/>
            </a:ln>
            <a:effectLst/>
          </c:spPr>
          <c:invertIfNegative val="0"/>
          <c:cat>
            <c:strRef>
              <c:f>'d08-001市町村別観光入込客数・宿泊人員の推移'!$H$643:$BL$643</c:f>
              <c:strCache>
                <c:ptCount val="57"/>
                <c:pt idx="2">
                  <c:v>1965
S40</c:v>
                </c:pt>
                <c:pt idx="7">
                  <c:v>1970
S45</c:v>
                </c:pt>
                <c:pt idx="12">
                  <c:v>1975
S50</c:v>
                </c:pt>
                <c:pt idx="17">
                  <c:v>1980
S55</c:v>
                </c:pt>
                <c:pt idx="22">
                  <c:v>1985
S60</c:v>
                </c:pt>
                <c:pt idx="27">
                  <c:v>1990
H2</c:v>
                </c:pt>
                <c:pt idx="32">
                  <c:v>1995
H7</c:v>
                </c:pt>
                <c:pt idx="37">
                  <c:v>2000
H12</c:v>
                </c:pt>
                <c:pt idx="42">
                  <c:v>2005
H17</c:v>
                </c:pt>
                <c:pt idx="47">
                  <c:v>2010
H22</c:v>
                </c:pt>
                <c:pt idx="52">
                  <c:v>2015
H27</c:v>
                </c:pt>
                <c:pt idx="56">
                  <c:v>2019
R 1</c:v>
                </c:pt>
              </c:strCache>
            </c:strRef>
          </c:cat>
          <c:val>
            <c:numRef>
              <c:f>'d08-001市町村別観光入込客数・宿泊人員の推移'!$H$645:$BL$645</c:f>
              <c:numCache>
                <c:formatCode>#,##0.0;[Red]\-#,##0.0</c:formatCode>
                <c:ptCount val="57"/>
                <c:pt idx="0">
                  <c:v>698.19899999999996</c:v>
                </c:pt>
                <c:pt idx="1">
                  <c:v>697.40499999999997</c:v>
                </c:pt>
                <c:pt idx="2">
                  <c:v>838.09699999999998</c:v>
                </c:pt>
                <c:pt idx="3">
                  <c:v>692.22900000000004</c:v>
                </c:pt>
                <c:pt idx="4">
                  <c:v>932.59299999999996</c:v>
                </c:pt>
                <c:pt idx="5">
                  <c:v>894.51199999999994</c:v>
                </c:pt>
                <c:pt idx="6">
                  <c:v>1017.331</c:v>
                </c:pt>
                <c:pt idx="7">
                  <c:v>1104.1569999999999</c:v>
                </c:pt>
                <c:pt idx="8">
                  <c:v>957.553</c:v>
                </c:pt>
                <c:pt idx="9">
                  <c:v>960.28200000000004</c:v>
                </c:pt>
                <c:pt idx="10">
                  <c:v>1015.394</c:v>
                </c:pt>
                <c:pt idx="11">
                  <c:v>991.59</c:v>
                </c:pt>
                <c:pt idx="12">
                  <c:v>996.75800000000004</c:v>
                </c:pt>
                <c:pt idx="13">
                  <c:v>1003.784</c:v>
                </c:pt>
                <c:pt idx="14">
                  <c:v>1018.04</c:v>
                </c:pt>
                <c:pt idx="15">
                  <c:v>940.81899999999996</c:v>
                </c:pt>
                <c:pt idx="16">
                  <c:v>878.11900000000003</c:v>
                </c:pt>
                <c:pt idx="17">
                  <c:v>1020.256</c:v>
                </c:pt>
                <c:pt idx="18">
                  <c:v>724.59199999999998</c:v>
                </c:pt>
                <c:pt idx="19">
                  <c:v>725.596</c:v>
                </c:pt>
                <c:pt idx="20">
                  <c:v>806.31899999999996</c:v>
                </c:pt>
                <c:pt idx="21">
                  <c:v>805.25300000000004</c:v>
                </c:pt>
                <c:pt idx="22">
                  <c:v>869.13499999999999</c:v>
                </c:pt>
                <c:pt idx="23">
                  <c:v>876.79499999999996</c:v>
                </c:pt>
                <c:pt idx="24">
                  <c:v>968.97699999999998</c:v>
                </c:pt>
                <c:pt idx="25">
                  <c:v>990.29</c:v>
                </c:pt>
                <c:pt idx="26">
                  <c:v>979.77499999999998</c:v>
                </c:pt>
                <c:pt idx="27">
                  <c:v>1224.7260000000001</c:v>
                </c:pt>
                <c:pt idx="28">
                  <c:v>1359.03</c:v>
                </c:pt>
                <c:pt idx="29">
                  <c:v>1438.664</c:v>
                </c:pt>
                <c:pt idx="30">
                  <c:v>1353.8389999999999</c:v>
                </c:pt>
                <c:pt idx="31">
                  <c:v>1459.6659999999999</c:v>
                </c:pt>
                <c:pt idx="32">
                  <c:v>1616.127</c:v>
                </c:pt>
                <c:pt idx="33">
                  <c:v>1547.982</c:v>
                </c:pt>
                <c:pt idx="34">
                  <c:v>845.1</c:v>
                </c:pt>
                <c:pt idx="35">
                  <c:v>819.3</c:v>
                </c:pt>
                <c:pt idx="36">
                  <c:v>849.7</c:v>
                </c:pt>
                <c:pt idx="37">
                  <c:v>850.4</c:v>
                </c:pt>
                <c:pt idx="38">
                  <c:v>1002.2</c:v>
                </c:pt>
                <c:pt idx="39">
                  <c:v>969.8</c:v>
                </c:pt>
                <c:pt idx="40">
                  <c:v>832.5</c:v>
                </c:pt>
                <c:pt idx="41">
                  <c:v>881.5</c:v>
                </c:pt>
                <c:pt idx="42">
                  <c:v>773.5</c:v>
                </c:pt>
                <c:pt idx="43">
                  <c:v>841.5</c:v>
                </c:pt>
                <c:pt idx="44">
                  <c:v>810</c:v>
                </c:pt>
                <c:pt idx="45">
                  <c:v>822</c:v>
                </c:pt>
                <c:pt idx="46">
                  <c:v>946.5</c:v>
                </c:pt>
                <c:pt idx="47">
                  <c:v>1044.8000000000002</c:v>
                </c:pt>
                <c:pt idx="48">
                  <c:v>1281.8</c:v>
                </c:pt>
                <c:pt idx="49">
                  <c:v>1319.1</c:v>
                </c:pt>
                <c:pt idx="50">
                  <c:v>1288.6000000000001</c:v>
                </c:pt>
                <c:pt idx="51">
                  <c:v>1344.7</c:v>
                </c:pt>
                <c:pt idx="52">
                  <c:v>1292.4999999999998</c:v>
                </c:pt>
                <c:pt idx="53">
                  <c:v>1320.7</c:v>
                </c:pt>
                <c:pt idx="54">
                  <c:v>1382.1</c:v>
                </c:pt>
                <c:pt idx="55">
                  <c:v>1340.1</c:v>
                </c:pt>
                <c:pt idx="56">
                  <c:v>1503</c:v>
                </c:pt>
              </c:numCache>
            </c:numRef>
          </c:val>
          <c:extLst>
            <c:ext xmlns:c16="http://schemas.microsoft.com/office/drawing/2014/chart" uri="{C3380CC4-5D6E-409C-BE32-E72D297353CC}">
              <c16:uniqueId val="{00000001-824B-444A-A421-249E96F94AF0}"/>
            </c:ext>
          </c:extLst>
        </c:ser>
        <c:dLbls>
          <c:showLegendKey val="0"/>
          <c:showVal val="0"/>
          <c:showCatName val="0"/>
          <c:showSerName val="0"/>
          <c:showPercent val="0"/>
          <c:showBubbleSize val="0"/>
        </c:dLbls>
        <c:gapWidth val="80"/>
        <c:overlap val="100"/>
        <c:axId val="440684552"/>
        <c:axId val="440687832"/>
      </c:barChart>
      <c:lineChart>
        <c:grouping val="standard"/>
        <c:varyColors val="0"/>
        <c:ser>
          <c:idx val="2"/>
          <c:order val="2"/>
          <c:tx>
            <c:strRef>
              <c:f>'d08-001市町村別観光入込客数・宿泊人員の推移'!$G$646</c:f>
              <c:strCache>
                <c:ptCount val="1"/>
                <c:pt idx="0">
                  <c:v>宿泊客</c:v>
                </c:pt>
              </c:strCache>
            </c:strRef>
          </c:tx>
          <c:spPr>
            <a:ln w="28575" cap="rnd">
              <a:solidFill>
                <a:srgbClr val="0070C0"/>
              </a:solidFill>
              <a:round/>
            </a:ln>
            <a:effectLst/>
          </c:spPr>
          <c:marker>
            <c:symbol val="none"/>
          </c:marker>
          <c:cat>
            <c:strRef>
              <c:f>'d08-001市町村別観光入込客数・宿泊人員の推移'!$H$643:$BL$643</c:f>
              <c:strCache>
                <c:ptCount val="57"/>
                <c:pt idx="2">
                  <c:v>1965
S40</c:v>
                </c:pt>
                <c:pt idx="7">
                  <c:v>1970
S45</c:v>
                </c:pt>
                <c:pt idx="12">
                  <c:v>1975
S50</c:v>
                </c:pt>
                <c:pt idx="17">
                  <c:v>1980
S55</c:v>
                </c:pt>
                <c:pt idx="22">
                  <c:v>1985
S60</c:v>
                </c:pt>
                <c:pt idx="27">
                  <c:v>1990
H2</c:v>
                </c:pt>
                <c:pt idx="32">
                  <c:v>1995
H7</c:v>
                </c:pt>
                <c:pt idx="37">
                  <c:v>2000
H12</c:v>
                </c:pt>
                <c:pt idx="42">
                  <c:v>2005
H17</c:v>
                </c:pt>
                <c:pt idx="47">
                  <c:v>2010
H22</c:v>
                </c:pt>
                <c:pt idx="52">
                  <c:v>2015
H27</c:v>
                </c:pt>
                <c:pt idx="56">
                  <c:v>2019
R 1</c:v>
                </c:pt>
              </c:strCache>
            </c:strRef>
          </c:cat>
          <c:val>
            <c:numRef>
              <c:f>'d08-001市町村別観光入込客数・宿泊人員の推移'!$H$646:$BL$646</c:f>
              <c:numCache>
                <c:formatCode>#,##0.0;[Red]\-#,##0.0</c:formatCode>
                <c:ptCount val="57"/>
                <c:pt idx="0">
                  <c:v>9.484</c:v>
                </c:pt>
                <c:pt idx="1">
                  <c:v>93.590999999999994</c:v>
                </c:pt>
                <c:pt idx="2">
                  <c:v>85.787999999999997</c:v>
                </c:pt>
                <c:pt idx="3">
                  <c:v>95.106999999999999</c:v>
                </c:pt>
                <c:pt idx="4">
                  <c:v>102.48099999999999</c:v>
                </c:pt>
                <c:pt idx="5">
                  <c:v>86.956000000000003</c:v>
                </c:pt>
                <c:pt idx="6">
                  <c:v>111.762</c:v>
                </c:pt>
                <c:pt idx="7">
                  <c:v>107.093</c:v>
                </c:pt>
                <c:pt idx="8">
                  <c:v>89.081999999999994</c:v>
                </c:pt>
                <c:pt idx="9">
                  <c:v>109.48</c:v>
                </c:pt>
                <c:pt idx="10">
                  <c:v>34.183</c:v>
                </c:pt>
                <c:pt idx="11">
                  <c:v>35.881999999999998</c:v>
                </c:pt>
                <c:pt idx="12">
                  <c:v>34.191000000000003</c:v>
                </c:pt>
                <c:pt idx="13">
                  <c:v>36.546999999999997</c:v>
                </c:pt>
                <c:pt idx="14">
                  <c:v>37.667999999999999</c:v>
                </c:pt>
                <c:pt idx="15">
                  <c:v>49.109000000000002</c:v>
                </c:pt>
                <c:pt idx="16">
                  <c:v>65.302000000000007</c:v>
                </c:pt>
                <c:pt idx="17">
                  <c:v>62.877000000000002</c:v>
                </c:pt>
                <c:pt idx="18">
                  <c:v>57.4</c:v>
                </c:pt>
                <c:pt idx="19">
                  <c:v>53.811999999999998</c:v>
                </c:pt>
                <c:pt idx="20">
                  <c:v>56.106999999999999</c:v>
                </c:pt>
                <c:pt idx="21">
                  <c:v>47.603000000000002</c:v>
                </c:pt>
                <c:pt idx="22">
                  <c:v>57.683999999999997</c:v>
                </c:pt>
                <c:pt idx="23">
                  <c:v>59.061</c:v>
                </c:pt>
                <c:pt idx="24">
                  <c:v>65.221999999999994</c:v>
                </c:pt>
                <c:pt idx="25">
                  <c:v>59.457000000000001</c:v>
                </c:pt>
                <c:pt idx="26">
                  <c:v>68.656000000000006</c:v>
                </c:pt>
                <c:pt idx="27">
                  <c:v>72.405000000000001</c:v>
                </c:pt>
                <c:pt idx="28">
                  <c:v>70.694000000000003</c:v>
                </c:pt>
                <c:pt idx="29">
                  <c:v>79.061000000000007</c:v>
                </c:pt>
                <c:pt idx="30">
                  <c:v>119.001</c:v>
                </c:pt>
                <c:pt idx="31">
                  <c:v>127.11499999999999</c:v>
                </c:pt>
                <c:pt idx="32">
                  <c:v>115.044</c:v>
                </c:pt>
                <c:pt idx="33">
                  <c:v>116.008</c:v>
                </c:pt>
                <c:pt idx="34">
                  <c:v>93.4</c:v>
                </c:pt>
                <c:pt idx="35">
                  <c:v>87.2</c:v>
                </c:pt>
                <c:pt idx="36">
                  <c:v>85.5</c:v>
                </c:pt>
                <c:pt idx="37">
                  <c:v>75.3</c:v>
                </c:pt>
                <c:pt idx="38">
                  <c:v>72.400000000000006</c:v>
                </c:pt>
                <c:pt idx="39">
                  <c:v>71</c:v>
                </c:pt>
                <c:pt idx="40">
                  <c:v>62.8</c:v>
                </c:pt>
                <c:pt idx="41">
                  <c:v>94.1</c:v>
                </c:pt>
                <c:pt idx="42">
                  <c:v>102.2</c:v>
                </c:pt>
                <c:pt idx="43">
                  <c:v>124.6</c:v>
                </c:pt>
                <c:pt idx="44">
                  <c:v>129.9</c:v>
                </c:pt>
                <c:pt idx="45">
                  <c:v>104.3</c:v>
                </c:pt>
                <c:pt idx="46">
                  <c:v>107</c:v>
                </c:pt>
                <c:pt idx="47">
                  <c:v>101.79999999999998</c:v>
                </c:pt>
                <c:pt idx="48">
                  <c:v>101.89999999999999</c:v>
                </c:pt>
                <c:pt idx="49">
                  <c:v>117.6</c:v>
                </c:pt>
                <c:pt idx="50">
                  <c:v>134.89999999999998</c:v>
                </c:pt>
                <c:pt idx="51">
                  <c:v>114.60000000000001</c:v>
                </c:pt>
                <c:pt idx="52">
                  <c:v>159.10000000000002</c:v>
                </c:pt>
                <c:pt idx="53">
                  <c:v>129.4</c:v>
                </c:pt>
                <c:pt idx="54">
                  <c:v>122.89999999999999</c:v>
                </c:pt>
                <c:pt idx="55">
                  <c:v>121</c:v>
                </c:pt>
                <c:pt idx="56">
                  <c:v>120.70000000000002</c:v>
                </c:pt>
              </c:numCache>
            </c:numRef>
          </c:val>
          <c:smooth val="0"/>
          <c:extLst>
            <c:ext xmlns:c16="http://schemas.microsoft.com/office/drawing/2014/chart" uri="{C3380CC4-5D6E-409C-BE32-E72D297353CC}">
              <c16:uniqueId val="{00000002-824B-444A-A421-249E96F94AF0}"/>
            </c:ext>
          </c:extLst>
        </c:ser>
        <c:dLbls>
          <c:showLegendKey val="0"/>
          <c:showVal val="0"/>
          <c:showCatName val="0"/>
          <c:showSerName val="0"/>
          <c:showPercent val="0"/>
          <c:showBubbleSize val="0"/>
        </c:dLbls>
        <c:marker val="1"/>
        <c:smooth val="0"/>
        <c:axId val="440684552"/>
        <c:axId val="440687832"/>
      </c:lineChart>
      <c:catAx>
        <c:axId val="4406845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440687832"/>
        <c:crosses val="autoZero"/>
        <c:auto val="1"/>
        <c:lblAlgn val="ctr"/>
        <c:lblOffset val="100"/>
        <c:noMultiLvlLbl val="0"/>
      </c:catAx>
      <c:valAx>
        <c:axId val="440687832"/>
        <c:scaling>
          <c:orientation val="minMax"/>
        </c:scaling>
        <c:delete val="0"/>
        <c:axPos val="l"/>
        <c:majorGridlines>
          <c:spPr>
            <a:ln w="3175" cap="flat" cmpd="sng" algn="ctr">
              <a:solidFill>
                <a:schemeClr val="tx1">
                  <a:lumMod val="15000"/>
                  <a:lumOff val="85000"/>
                </a:schemeClr>
              </a:solidFill>
              <a:prstDash val="dash"/>
              <a:round/>
            </a:ln>
            <a:effectLst/>
          </c:spPr>
        </c:majorGridlines>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440684552"/>
        <c:crosses val="autoZero"/>
        <c:crossBetween val="between"/>
      </c:valAx>
      <c:spPr>
        <a:noFill/>
        <a:ln>
          <a:noFill/>
        </a:ln>
        <a:effectLst/>
      </c:spPr>
    </c:plotArea>
    <c:legend>
      <c:legendPos val="b"/>
      <c:layout>
        <c:manualLayout>
          <c:xMode val="edge"/>
          <c:yMode val="edge"/>
          <c:x val="7.7596991552526542E-2"/>
          <c:y val="0.12582554207751062"/>
          <c:w val="9.9707977679260693E-2"/>
          <c:h val="0.1006008843489158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a:latin typeface="ＭＳ ゴシック" panose="020B0609070205080204" pitchFamily="49" charset="-128"/>
                <a:ea typeface="ＭＳ ゴシック" panose="020B0609070205080204" pitchFamily="49" charset="-128"/>
              </a:rPr>
              <a:t>登別市の観光客入込数の推移</a:t>
            </a:r>
          </a:p>
        </c:rich>
      </c:tx>
      <c:layout>
        <c:manualLayout>
          <c:xMode val="edge"/>
          <c:yMode val="edge"/>
          <c:x val="0.30672268907563027"/>
          <c:y val="0"/>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4124594719777676E-2"/>
          <c:y val="6.5345345345345363E-2"/>
          <c:w val="0.95196497496636445"/>
          <c:h val="0.82869622378283792"/>
        </c:manualLayout>
      </c:layout>
      <c:barChart>
        <c:barDir val="col"/>
        <c:grouping val="stacked"/>
        <c:varyColors val="0"/>
        <c:ser>
          <c:idx val="0"/>
          <c:order val="0"/>
          <c:tx>
            <c:strRef>
              <c:f>'d08-001市町村別観光入込客数・宿泊人員の推移'!$G$676</c:f>
              <c:strCache>
                <c:ptCount val="1"/>
                <c:pt idx="0">
                  <c:v>道外</c:v>
                </c:pt>
              </c:strCache>
            </c:strRef>
          </c:tx>
          <c:spPr>
            <a:solidFill>
              <a:srgbClr val="00B0F0"/>
            </a:solidFill>
            <a:ln>
              <a:noFill/>
            </a:ln>
            <a:effectLst/>
          </c:spPr>
          <c:invertIfNegative val="0"/>
          <c:cat>
            <c:strRef>
              <c:f>'d08-001市町村別観光入込客数・宿泊人員の推移'!$H$675:$BL$675</c:f>
              <c:strCache>
                <c:ptCount val="57"/>
                <c:pt idx="2">
                  <c:v>1965
S40</c:v>
                </c:pt>
                <c:pt idx="7">
                  <c:v>1970
S45</c:v>
                </c:pt>
                <c:pt idx="12">
                  <c:v>1975
S50</c:v>
                </c:pt>
                <c:pt idx="17">
                  <c:v>1980
S55</c:v>
                </c:pt>
                <c:pt idx="22">
                  <c:v>1985
S60</c:v>
                </c:pt>
                <c:pt idx="27">
                  <c:v>1990
H2</c:v>
                </c:pt>
                <c:pt idx="32">
                  <c:v>1995
H7</c:v>
                </c:pt>
                <c:pt idx="37">
                  <c:v>2000
H12</c:v>
                </c:pt>
                <c:pt idx="42">
                  <c:v>2005
H17</c:v>
                </c:pt>
                <c:pt idx="47">
                  <c:v>2010
H22</c:v>
                </c:pt>
                <c:pt idx="52">
                  <c:v>2015
H27</c:v>
                </c:pt>
                <c:pt idx="56">
                  <c:v>2019
R 1</c:v>
                </c:pt>
              </c:strCache>
            </c:strRef>
          </c:cat>
          <c:val>
            <c:numRef>
              <c:f>'d08-001市町村別観光入込客数・宿泊人員の推移'!$H$676:$BL$676</c:f>
              <c:numCache>
                <c:formatCode>#,##0.0;[Red]\-#,##0.0</c:formatCode>
                <c:ptCount val="57"/>
                <c:pt idx="0">
                  <c:v>473.21899999999999</c:v>
                </c:pt>
                <c:pt idx="1">
                  <c:v>222.232</c:v>
                </c:pt>
                <c:pt idx="2">
                  <c:v>241.55500000000001</c:v>
                </c:pt>
                <c:pt idx="3">
                  <c:v>567.58799999999997</c:v>
                </c:pt>
                <c:pt idx="4">
                  <c:v>695.66600000000005</c:v>
                </c:pt>
                <c:pt idx="5">
                  <c:v>778.25199999999995</c:v>
                </c:pt>
                <c:pt idx="6">
                  <c:v>930.20600000000002</c:v>
                </c:pt>
                <c:pt idx="7">
                  <c:v>1047.732</c:v>
                </c:pt>
                <c:pt idx="8">
                  <c:v>1408.3789999999999</c:v>
                </c:pt>
                <c:pt idx="9">
                  <c:v>1380.0160000000001</c:v>
                </c:pt>
                <c:pt idx="10">
                  <c:v>1594.4480000000001</c:v>
                </c:pt>
                <c:pt idx="11">
                  <c:v>1729.855</c:v>
                </c:pt>
                <c:pt idx="12">
                  <c:v>1510.2239999999999</c:v>
                </c:pt>
                <c:pt idx="13">
                  <c:v>1614.9960000000001</c:v>
                </c:pt>
                <c:pt idx="14">
                  <c:v>1345.857</c:v>
                </c:pt>
                <c:pt idx="15">
                  <c:v>1452.0630000000001</c:v>
                </c:pt>
                <c:pt idx="16">
                  <c:v>1405.816</c:v>
                </c:pt>
                <c:pt idx="17">
                  <c:v>1412.0419999999999</c:v>
                </c:pt>
                <c:pt idx="18">
                  <c:v>1253.029</c:v>
                </c:pt>
                <c:pt idx="19">
                  <c:v>1241.203</c:v>
                </c:pt>
                <c:pt idx="20">
                  <c:v>1235.7829999999999</c:v>
                </c:pt>
                <c:pt idx="21">
                  <c:v>1230.6769999999999</c:v>
                </c:pt>
                <c:pt idx="22">
                  <c:v>1238.9059999999999</c:v>
                </c:pt>
                <c:pt idx="23">
                  <c:v>1288.9000000000001</c:v>
                </c:pt>
                <c:pt idx="24">
                  <c:v>1369.6559999999999</c:v>
                </c:pt>
                <c:pt idx="25">
                  <c:v>1357.1780000000001</c:v>
                </c:pt>
                <c:pt idx="26">
                  <c:v>1447.0540000000001</c:v>
                </c:pt>
                <c:pt idx="27">
                  <c:v>1513.1759999999999</c:v>
                </c:pt>
                <c:pt idx="28">
                  <c:v>1295.4290000000001</c:v>
                </c:pt>
                <c:pt idx="29">
                  <c:v>1568.2660000000001</c:v>
                </c:pt>
                <c:pt idx="30">
                  <c:v>1348.4970000000001</c:v>
                </c:pt>
                <c:pt idx="31">
                  <c:v>1236.0920000000001</c:v>
                </c:pt>
                <c:pt idx="32">
                  <c:v>1166.1769999999999</c:v>
                </c:pt>
                <c:pt idx="33">
                  <c:v>1118.0509999999999</c:v>
                </c:pt>
                <c:pt idx="34">
                  <c:v>1123.7</c:v>
                </c:pt>
                <c:pt idx="35">
                  <c:v>1190.0999999999999</c:v>
                </c:pt>
                <c:pt idx="36">
                  <c:v>1363.7</c:v>
                </c:pt>
                <c:pt idx="37">
                  <c:v>918.4</c:v>
                </c:pt>
                <c:pt idx="38">
                  <c:v>1410.2</c:v>
                </c:pt>
                <c:pt idx="39">
                  <c:v>1303.5999999999999</c:v>
                </c:pt>
                <c:pt idx="40">
                  <c:v>1303.3</c:v>
                </c:pt>
                <c:pt idx="41">
                  <c:v>1120.5999999999999</c:v>
                </c:pt>
                <c:pt idx="42">
                  <c:v>1388.4</c:v>
                </c:pt>
                <c:pt idx="43">
                  <c:v>1365</c:v>
                </c:pt>
                <c:pt idx="44">
                  <c:v>1472.5</c:v>
                </c:pt>
                <c:pt idx="45">
                  <c:v>1344.5</c:v>
                </c:pt>
                <c:pt idx="46">
                  <c:v>1410.7</c:v>
                </c:pt>
                <c:pt idx="47">
                  <c:v>1478.8</c:v>
                </c:pt>
                <c:pt idx="48">
                  <c:v>1232.3</c:v>
                </c:pt>
                <c:pt idx="49">
                  <c:v>1287.0999999999999</c:v>
                </c:pt>
                <c:pt idx="50">
                  <c:v>1620.2</c:v>
                </c:pt>
                <c:pt idx="51">
                  <c:v>1732.6</c:v>
                </c:pt>
                <c:pt idx="52">
                  <c:v>1943</c:v>
                </c:pt>
                <c:pt idx="53">
                  <c:v>1936.8</c:v>
                </c:pt>
                <c:pt idx="54">
                  <c:v>2085.8000000000002</c:v>
                </c:pt>
                <c:pt idx="55">
                  <c:v>1964.2</c:v>
                </c:pt>
                <c:pt idx="56">
                  <c:v>1694.8999999999999</c:v>
                </c:pt>
              </c:numCache>
            </c:numRef>
          </c:val>
          <c:extLst>
            <c:ext xmlns:c16="http://schemas.microsoft.com/office/drawing/2014/chart" uri="{C3380CC4-5D6E-409C-BE32-E72D297353CC}">
              <c16:uniqueId val="{00000000-E2EF-4786-93D7-3EED794DD190}"/>
            </c:ext>
          </c:extLst>
        </c:ser>
        <c:ser>
          <c:idx val="1"/>
          <c:order val="1"/>
          <c:tx>
            <c:strRef>
              <c:f>'d08-001市町村別観光入込客数・宿泊人員の推移'!$G$677</c:f>
              <c:strCache>
                <c:ptCount val="1"/>
                <c:pt idx="0">
                  <c:v>道内</c:v>
                </c:pt>
              </c:strCache>
            </c:strRef>
          </c:tx>
          <c:spPr>
            <a:solidFill>
              <a:srgbClr val="92D050"/>
            </a:solidFill>
            <a:ln>
              <a:noFill/>
            </a:ln>
            <a:effectLst/>
          </c:spPr>
          <c:invertIfNegative val="0"/>
          <c:cat>
            <c:strRef>
              <c:f>'d08-001市町村別観光入込客数・宿泊人員の推移'!$H$675:$BL$675</c:f>
              <c:strCache>
                <c:ptCount val="57"/>
                <c:pt idx="2">
                  <c:v>1965
S40</c:v>
                </c:pt>
                <c:pt idx="7">
                  <c:v>1970
S45</c:v>
                </c:pt>
                <c:pt idx="12">
                  <c:v>1975
S50</c:v>
                </c:pt>
                <c:pt idx="17">
                  <c:v>1980
S55</c:v>
                </c:pt>
                <c:pt idx="22">
                  <c:v>1985
S60</c:v>
                </c:pt>
                <c:pt idx="27">
                  <c:v>1990
H2</c:v>
                </c:pt>
                <c:pt idx="32">
                  <c:v>1995
H7</c:v>
                </c:pt>
                <c:pt idx="37">
                  <c:v>2000
H12</c:v>
                </c:pt>
                <c:pt idx="42">
                  <c:v>2005
H17</c:v>
                </c:pt>
                <c:pt idx="47">
                  <c:v>2010
H22</c:v>
                </c:pt>
                <c:pt idx="52">
                  <c:v>2015
H27</c:v>
                </c:pt>
                <c:pt idx="56">
                  <c:v>2019
R 1</c:v>
                </c:pt>
              </c:strCache>
            </c:strRef>
          </c:cat>
          <c:val>
            <c:numRef>
              <c:f>'d08-001市町村別観光入込客数・宿泊人員の推移'!$H$677:$BL$677</c:f>
              <c:numCache>
                <c:formatCode>#,##0.0;[Red]\-#,##0.0</c:formatCode>
                <c:ptCount val="57"/>
                <c:pt idx="0">
                  <c:v>1149.644</c:v>
                </c:pt>
                <c:pt idx="1">
                  <c:v>1539.355</c:v>
                </c:pt>
                <c:pt idx="2">
                  <c:v>1642.184</c:v>
                </c:pt>
                <c:pt idx="3">
                  <c:v>1458.854</c:v>
                </c:pt>
                <c:pt idx="4">
                  <c:v>1509.1780000000001</c:v>
                </c:pt>
                <c:pt idx="5">
                  <c:v>1461.807</c:v>
                </c:pt>
                <c:pt idx="6">
                  <c:v>1483.192</c:v>
                </c:pt>
                <c:pt idx="7">
                  <c:v>1609.3309999999999</c:v>
                </c:pt>
                <c:pt idx="8">
                  <c:v>1277.173</c:v>
                </c:pt>
                <c:pt idx="9">
                  <c:v>1489.6990000000001</c:v>
                </c:pt>
                <c:pt idx="10">
                  <c:v>1331.0889999999999</c:v>
                </c:pt>
                <c:pt idx="11">
                  <c:v>1493.662</c:v>
                </c:pt>
                <c:pt idx="12">
                  <c:v>1596.539</c:v>
                </c:pt>
                <c:pt idx="13">
                  <c:v>1699.325</c:v>
                </c:pt>
                <c:pt idx="14">
                  <c:v>1518.9110000000001</c:v>
                </c:pt>
                <c:pt idx="15">
                  <c:v>1580.278</c:v>
                </c:pt>
                <c:pt idx="16">
                  <c:v>1553.1510000000001</c:v>
                </c:pt>
                <c:pt idx="17">
                  <c:v>1600.9680000000001</c:v>
                </c:pt>
                <c:pt idx="18">
                  <c:v>1490.615</c:v>
                </c:pt>
                <c:pt idx="19">
                  <c:v>1630.787</c:v>
                </c:pt>
                <c:pt idx="20">
                  <c:v>1600.482</c:v>
                </c:pt>
                <c:pt idx="21">
                  <c:v>1678.433</c:v>
                </c:pt>
                <c:pt idx="22">
                  <c:v>1808.7339999999999</c:v>
                </c:pt>
                <c:pt idx="23">
                  <c:v>2034.598</c:v>
                </c:pt>
                <c:pt idx="24">
                  <c:v>2064.5309999999999</c:v>
                </c:pt>
                <c:pt idx="25">
                  <c:v>2008.3040000000001</c:v>
                </c:pt>
                <c:pt idx="26">
                  <c:v>1994.7260000000001</c:v>
                </c:pt>
                <c:pt idx="27">
                  <c:v>2447.5030000000002</c:v>
                </c:pt>
                <c:pt idx="28">
                  <c:v>1999.069</c:v>
                </c:pt>
                <c:pt idx="29">
                  <c:v>2899.3620000000001</c:v>
                </c:pt>
                <c:pt idx="30">
                  <c:v>2622.8069999999998</c:v>
                </c:pt>
                <c:pt idx="31">
                  <c:v>2435.3870000000002</c:v>
                </c:pt>
                <c:pt idx="32">
                  <c:v>2348.308</c:v>
                </c:pt>
                <c:pt idx="33">
                  <c:v>2397.402</c:v>
                </c:pt>
                <c:pt idx="34">
                  <c:v>2398.8000000000002</c:v>
                </c:pt>
                <c:pt idx="35">
                  <c:v>2503.9</c:v>
                </c:pt>
                <c:pt idx="36">
                  <c:v>2345.1</c:v>
                </c:pt>
                <c:pt idx="37">
                  <c:v>2301.1</c:v>
                </c:pt>
                <c:pt idx="38">
                  <c:v>2039.1</c:v>
                </c:pt>
                <c:pt idx="39">
                  <c:v>2136.8000000000002</c:v>
                </c:pt>
                <c:pt idx="40">
                  <c:v>2012.4</c:v>
                </c:pt>
                <c:pt idx="41">
                  <c:v>2064.6</c:v>
                </c:pt>
                <c:pt idx="42">
                  <c:v>1690.1</c:v>
                </c:pt>
                <c:pt idx="43">
                  <c:v>1728.9</c:v>
                </c:pt>
                <c:pt idx="44">
                  <c:v>1828.2</c:v>
                </c:pt>
                <c:pt idx="45">
                  <c:v>1717.2</c:v>
                </c:pt>
                <c:pt idx="46">
                  <c:v>1613.2</c:v>
                </c:pt>
                <c:pt idx="47">
                  <c:v>1563.5</c:v>
                </c:pt>
                <c:pt idx="48">
                  <c:v>1428.9</c:v>
                </c:pt>
                <c:pt idx="49">
                  <c:v>1557.8000000000002</c:v>
                </c:pt>
                <c:pt idx="50">
                  <c:v>1702.1999999999998</c:v>
                </c:pt>
                <c:pt idx="51">
                  <c:v>1803.7</c:v>
                </c:pt>
                <c:pt idx="52">
                  <c:v>1970</c:v>
                </c:pt>
                <c:pt idx="53">
                  <c:v>1915.1000000000004</c:v>
                </c:pt>
                <c:pt idx="54">
                  <c:v>1963.0999999999995</c:v>
                </c:pt>
                <c:pt idx="55">
                  <c:v>1819.1</c:v>
                </c:pt>
                <c:pt idx="56">
                  <c:v>1540.6999999999998</c:v>
                </c:pt>
              </c:numCache>
            </c:numRef>
          </c:val>
          <c:extLst>
            <c:ext xmlns:c16="http://schemas.microsoft.com/office/drawing/2014/chart" uri="{C3380CC4-5D6E-409C-BE32-E72D297353CC}">
              <c16:uniqueId val="{00000001-E2EF-4786-93D7-3EED794DD190}"/>
            </c:ext>
          </c:extLst>
        </c:ser>
        <c:dLbls>
          <c:showLegendKey val="0"/>
          <c:showVal val="0"/>
          <c:showCatName val="0"/>
          <c:showSerName val="0"/>
          <c:showPercent val="0"/>
          <c:showBubbleSize val="0"/>
        </c:dLbls>
        <c:gapWidth val="80"/>
        <c:overlap val="100"/>
        <c:axId val="440684552"/>
        <c:axId val="440687832"/>
      </c:barChart>
      <c:lineChart>
        <c:grouping val="standard"/>
        <c:varyColors val="0"/>
        <c:ser>
          <c:idx val="2"/>
          <c:order val="2"/>
          <c:tx>
            <c:strRef>
              <c:f>'d08-001市町村別観光入込客数・宿泊人員の推移'!$G$678</c:f>
              <c:strCache>
                <c:ptCount val="1"/>
                <c:pt idx="0">
                  <c:v>宿泊客</c:v>
                </c:pt>
              </c:strCache>
            </c:strRef>
          </c:tx>
          <c:spPr>
            <a:ln w="28575" cap="rnd">
              <a:solidFill>
                <a:srgbClr val="0070C0"/>
              </a:solidFill>
              <a:round/>
            </a:ln>
            <a:effectLst/>
          </c:spPr>
          <c:marker>
            <c:symbol val="none"/>
          </c:marker>
          <c:cat>
            <c:strRef>
              <c:f>'d08-001市町村別観光入込客数・宿泊人員の推移'!$H$675:$BL$675</c:f>
              <c:strCache>
                <c:ptCount val="57"/>
                <c:pt idx="2">
                  <c:v>1965
S40</c:v>
                </c:pt>
                <c:pt idx="7">
                  <c:v>1970
S45</c:v>
                </c:pt>
                <c:pt idx="12">
                  <c:v>1975
S50</c:v>
                </c:pt>
                <c:pt idx="17">
                  <c:v>1980
S55</c:v>
                </c:pt>
                <c:pt idx="22">
                  <c:v>1985
S60</c:v>
                </c:pt>
                <c:pt idx="27">
                  <c:v>1990
H2</c:v>
                </c:pt>
                <c:pt idx="32">
                  <c:v>1995
H7</c:v>
                </c:pt>
                <c:pt idx="37">
                  <c:v>2000
H12</c:v>
                </c:pt>
                <c:pt idx="42">
                  <c:v>2005
H17</c:v>
                </c:pt>
                <c:pt idx="47">
                  <c:v>2010
H22</c:v>
                </c:pt>
                <c:pt idx="52">
                  <c:v>2015
H27</c:v>
                </c:pt>
                <c:pt idx="56">
                  <c:v>2019
R 1</c:v>
                </c:pt>
              </c:strCache>
            </c:strRef>
          </c:cat>
          <c:val>
            <c:numRef>
              <c:f>'d08-001市町村別観光入込客数・宿泊人員の推移'!$H$678:$BL$678</c:f>
              <c:numCache>
                <c:formatCode>#,##0.0;[Red]\-#,##0.0</c:formatCode>
                <c:ptCount val="57"/>
                <c:pt idx="0">
                  <c:v>841.46199999999999</c:v>
                </c:pt>
                <c:pt idx="1">
                  <c:v>883.48199999999997</c:v>
                </c:pt>
                <c:pt idx="2">
                  <c:v>1126.02</c:v>
                </c:pt>
                <c:pt idx="3">
                  <c:v>1118.365</c:v>
                </c:pt>
                <c:pt idx="4">
                  <c:v>1375.5740000000001</c:v>
                </c:pt>
                <c:pt idx="5">
                  <c:v>1335.4829999999999</c:v>
                </c:pt>
                <c:pt idx="6">
                  <c:v>1459.799</c:v>
                </c:pt>
                <c:pt idx="7">
                  <c:v>1160.9760000000001</c:v>
                </c:pt>
                <c:pt idx="8">
                  <c:v>1068.3209999999999</c:v>
                </c:pt>
                <c:pt idx="9">
                  <c:v>945.005</c:v>
                </c:pt>
                <c:pt idx="10">
                  <c:v>1021.275</c:v>
                </c:pt>
                <c:pt idx="11">
                  <c:v>1081.633</c:v>
                </c:pt>
                <c:pt idx="12">
                  <c:v>1036.4960000000001</c:v>
                </c:pt>
                <c:pt idx="13">
                  <c:v>1139.634</c:v>
                </c:pt>
                <c:pt idx="14">
                  <c:v>1051.0340000000001</c:v>
                </c:pt>
                <c:pt idx="15">
                  <c:v>1124.2339999999999</c:v>
                </c:pt>
                <c:pt idx="16">
                  <c:v>1095.364</c:v>
                </c:pt>
                <c:pt idx="17">
                  <c:v>1100.9839999999999</c:v>
                </c:pt>
                <c:pt idx="18">
                  <c:v>1033.8679999999999</c:v>
                </c:pt>
                <c:pt idx="19">
                  <c:v>1000.567</c:v>
                </c:pt>
                <c:pt idx="20">
                  <c:v>968.88400000000001</c:v>
                </c:pt>
                <c:pt idx="21">
                  <c:v>1047.3219999999999</c:v>
                </c:pt>
                <c:pt idx="22">
                  <c:v>1072.8969999999999</c:v>
                </c:pt>
                <c:pt idx="23">
                  <c:v>1157.79</c:v>
                </c:pt>
                <c:pt idx="24">
                  <c:v>1260.529</c:v>
                </c:pt>
                <c:pt idx="25">
                  <c:v>1265.924</c:v>
                </c:pt>
                <c:pt idx="26">
                  <c:v>1351.932</c:v>
                </c:pt>
                <c:pt idx="27">
                  <c:v>1417.6179999999999</c:v>
                </c:pt>
                <c:pt idx="28">
                  <c:v>1339.1089999999999</c:v>
                </c:pt>
                <c:pt idx="29">
                  <c:v>1545.808</c:v>
                </c:pt>
                <c:pt idx="30">
                  <c:v>1432.451</c:v>
                </c:pt>
                <c:pt idx="31">
                  <c:v>1406.46</c:v>
                </c:pt>
                <c:pt idx="32">
                  <c:v>1398.499</c:v>
                </c:pt>
                <c:pt idx="33">
                  <c:v>1452.3</c:v>
                </c:pt>
                <c:pt idx="34">
                  <c:v>1502.3</c:v>
                </c:pt>
                <c:pt idx="35">
                  <c:v>1554.3</c:v>
                </c:pt>
                <c:pt idx="36">
                  <c:v>1640.5</c:v>
                </c:pt>
                <c:pt idx="37">
                  <c:v>1477</c:v>
                </c:pt>
                <c:pt idx="38">
                  <c:v>1571.1</c:v>
                </c:pt>
                <c:pt idx="39">
                  <c:v>1565.7</c:v>
                </c:pt>
                <c:pt idx="40">
                  <c:v>1526.7</c:v>
                </c:pt>
                <c:pt idx="41">
                  <c:v>1401.3</c:v>
                </c:pt>
                <c:pt idx="42">
                  <c:v>1346.7</c:v>
                </c:pt>
                <c:pt idx="43">
                  <c:v>1307.3</c:v>
                </c:pt>
                <c:pt idx="44">
                  <c:v>1298.3</c:v>
                </c:pt>
                <c:pt idx="45">
                  <c:v>1197.5999999999999</c:v>
                </c:pt>
                <c:pt idx="46">
                  <c:v>1159.9000000000001</c:v>
                </c:pt>
                <c:pt idx="47">
                  <c:v>1155.9000000000001</c:v>
                </c:pt>
                <c:pt idx="48">
                  <c:v>1053.3</c:v>
                </c:pt>
                <c:pt idx="49">
                  <c:v>1095.9000000000001</c:v>
                </c:pt>
                <c:pt idx="50">
                  <c:v>1200.3999999999999</c:v>
                </c:pt>
                <c:pt idx="51">
                  <c:v>1204.3000000000002</c:v>
                </c:pt>
                <c:pt idx="52">
                  <c:v>1273.7</c:v>
                </c:pt>
                <c:pt idx="53">
                  <c:v>1268.3</c:v>
                </c:pt>
                <c:pt idx="54">
                  <c:v>1300.8</c:v>
                </c:pt>
                <c:pt idx="55">
                  <c:v>1230.5999999999999</c:v>
                </c:pt>
                <c:pt idx="56">
                  <c:v>1047.4000000000001</c:v>
                </c:pt>
              </c:numCache>
            </c:numRef>
          </c:val>
          <c:smooth val="0"/>
          <c:extLst>
            <c:ext xmlns:c16="http://schemas.microsoft.com/office/drawing/2014/chart" uri="{C3380CC4-5D6E-409C-BE32-E72D297353CC}">
              <c16:uniqueId val="{00000002-E2EF-4786-93D7-3EED794DD190}"/>
            </c:ext>
          </c:extLst>
        </c:ser>
        <c:dLbls>
          <c:showLegendKey val="0"/>
          <c:showVal val="0"/>
          <c:showCatName val="0"/>
          <c:showSerName val="0"/>
          <c:showPercent val="0"/>
          <c:showBubbleSize val="0"/>
        </c:dLbls>
        <c:marker val="1"/>
        <c:smooth val="0"/>
        <c:axId val="440684552"/>
        <c:axId val="440687832"/>
      </c:lineChart>
      <c:catAx>
        <c:axId val="4406845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440687832"/>
        <c:crosses val="autoZero"/>
        <c:auto val="1"/>
        <c:lblAlgn val="ctr"/>
        <c:lblOffset val="100"/>
        <c:noMultiLvlLbl val="0"/>
      </c:catAx>
      <c:valAx>
        <c:axId val="440687832"/>
        <c:scaling>
          <c:orientation val="minMax"/>
        </c:scaling>
        <c:delete val="0"/>
        <c:axPos val="l"/>
        <c:majorGridlines>
          <c:spPr>
            <a:ln w="3175" cap="flat" cmpd="sng" algn="ctr">
              <a:solidFill>
                <a:schemeClr val="tx1">
                  <a:lumMod val="15000"/>
                  <a:lumOff val="85000"/>
                </a:schemeClr>
              </a:solidFill>
              <a:prstDash val="dash"/>
              <a:round/>
            </a:ln>
            <a:effectLst/>
          </c:spPr>
        </c:majorGridlines>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440684552"/>
        <c:crosses val="autoZero"/>
        <c:crossBetween val="between"/>
      </c:valAx>
      <c:spPr>
        <a:noFill/>
        <a:ln>
          <a:noFill/>
        </a:ln>
        <a:effectLst/>
      </c:spPr>
    </c:plotArea>
    <c:legend>
      <c:legendPos val="b"/>
      <c:layout>
        <c:manualLayout>
          <c:xMode val="edge"/>
          <c:yMode val="edge"/>
          <c:x val="7.7596991552526542E-2"/>
          <c:y val="0.12582554207751062"/>
          <c:w val="9.9707977679260693E-2"/>
          <c:h val="0.1006008843489158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a:latin typeface="ＭＳ ゴシック" panose="020B0609070205080204" pitchFamily="49" charset="-128"/>
                <a:ea typeface="ＭＳ ゴシック" panose="020B0609070205080204" pitchFamily="49" charset="-128"/>
              </a:rPr>
              <a:t>伊達市の観光客入込数の推移</a:t>
            </a:r>
          </a:p>
        </c:rich>
      </c:tx>
      <c:layout>
        <c:manualLayout>
          <c:xMode val="edge"/>
          <c:yMode val="edge"/>
          <c:x val="0.30672268907563027"/>
          <c:y val="0"/>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4124594719777676E-2"/>
          <c:y val="6.5345345345345363E-2"/>
          <c:w val="0.95196497496636445"/>
          <c:h val="0.82869622378283792"/>
        </c:manualLayout>
      </c:layout>
      <c:barChart>
        <c:barDir val="col"/>
        <c:grouping val="stacked"/>
        <c:varyColors val="0"/>
        <c:ser>
          <c:idx val="0"/>
          <c:order val="0"/>
          <c:tx>
            <c:strRef>
              <c:f>'d08-001市町村別観光入込客数・宿泊人員の推移'!$G$708</c:f>
              <c:strCache>
                <c:ptCount val="1"/>
                <c:pt idx="0">
                  <c:v>道外</c:v>
                </c:pt>
              </c:strCache>
            </c:strRef>
          </c:tx>
          <c:spPr>
            <a:solidFill>
              <a:srgbClr val="00B0F0"/>
            </a:solidFill>
            <a:ln>
              <a:noFill/>
            </a:ln>
            <a:effectLst/>
          </c:spPr>
          <c:invertIfNegative val="0"/>
          <c:cat>
            <c:strRef>
              <c:f>'d08-001市町村別観光入込客数・宿泊人員の推移'!$H$707:$BL$707</c:f>
              <c:strCache>
                <c:ptCount val="57"/>
                <c:pt idx="2">
                  <c:v>1965
S40</c:v>
                </c:pt>
                <c:pt idx="7">
                  <c:v>1970
S45</c:v>
                </c:pt>
                <c:pt idx="12">
                  <c:v>1975
S50</c:v>
                </c:pt>
                <c:pt idx="17">
                  <c:v>1980
S55</c:v>
                </c:pt>
                <c:pt idx="22">
                  <c:v>1985
S60</c:v>
                </c:pt>
                <c:pt idx="27">
                  <c:v>1990
H2</c:v>
                </c:pt>
                <c:pt idx="32">
                  <c:v>1995
H7</c:v>
                </c:pt>
                <c:pt idx="37">
                  <c:v>2000
H12</c:v>
                </c:pt>
                <c:pt idx="42">
                  <c:v>2005
H17</c:v>
                </c:pt>
                <c:pt idx="47">
                  <c:v>2010
H22</c:v>
                </c:pt>
                <c:pt idx="52">
                  <c:v>2015
H27</c:v>
                </c:pt>
                <c:pt idx="56">
                  <c:v>2019
R 1</c:v>
                </c:pt>
              </c:strCache>
            </c:strRef>
          </c:cat>
          <c:val>
            <c:numRef>
              <c:f>'d08-001市町村別観光入込客数・宿泊人員の推移'!$H$708:$BL$708</c:f>
              <c:numCache>
                <c:formatCode>#,##0.0;[Red]\-#,##0.0</c:formatCode>
                <c:ptCount val="57"/>
                <c:pt idx="0">
                  <c:v>0</c:v>
                </c:pt>
                <c:pt idx="1">
                  <c:v>0</c:v>
                </c:pt>
                <c:pt idx="2">
                  <c:v>0</c:v>
                </c:pt>
                <c:pt idx="3">
                  <c:v>0</c:v>
                </c:pt>
                <c:pt idx="4">
                  <c:v>0</c:v>
                </c:pt>
                <c:pt idx="5">
                  <c:v>0</c:v>
                </c:pt>
                <c:pt idx="6">
                  <c:v>0</c:v>
                </c:pt>
                <c:pt idx="7">
                  <c:v>0</c:v>
                </c:pt>
                <c:pt idx="8">
                  <c:v>0</c:v>
                </c:pt>
                <c:pt idx="9">
                  <c:v>0</c:v>
                </c:pt>
                <c:pt idx="10">
                  <c:v>0</c:v>
                </c:pt>
                <c:pt idx="11">
                  <c:v>0</c:v>
                </c:pt>
                <c:pt idx="12">
                  <c:v>0</c:v>
                </c:pt>
                <c:pt idx="13">
                  <c:v>4.7279999999999998</c:v>
                </c:pt>
                <c:pt idx="14">
                  <c:v>4.641</c:v>
                </c:pt>
                <c:pt idx="15">
                  <c:v>4.6970000000000001</c:v>
                </c:pt>
                <c:pt idx="16">
                  <c:v>5.0119999999999996</c:v>
                </c:pt>
                <c:pt idx="17">
                  <c:v>4.0090000000000003</c:v>
                </c:pt>
                <c:pt idx="18">
                  <c:v>4.6449999999999996</c:v>
                </c:pt>
                <c:pt idx="19">
                  <c:v>13.467000000000001</c:v>
                </c:pt>
                <c:pt idx="20">
                  <c:v>17.506</c:v>
                </c:pt>
                <c:pt idx="21">
                  <c:v>19.259</c:v>
                </c:pt>
                <c:pt idx="22">
                  <c:v>22.050999999999998</c:v>
                </c:pt>
                <c:pt idx="23">
                  <c:v>34.731000000000002</c:v>
                </c:pt>
                <c:pt idx="24">
                  <c:v>27.806000000000001</c:v>
                </c:pt>
                <c:pt idx="25">
                  <c:v>26.128</c:v>
                </c:pt>
                <c:pt idx="26">
                  <c:v>29.065999999999999</c:v>
                </c:pt>
                <c:pt idx="27">
                  <c:v>27.678999999999998</c:v>
                </c:pt>
                <c:pt idx="28">
                  <c:v>27.52</c:v>
                </c:pt>
                <c:pt idx="29">
                  <c:v>21.553000000000001</c:v>
                </c:pt>
                <c:pt idx="30">
                  <c:v>15.349</c:v>
                </c:pt>
                <c:pt idx="31">
                  <c:v>18.440000000000001</c:v>
                </c:pt>
                <c:pt idx="32">
                  <c:v>13.483000000000001</c:v>
                </c:pt>
                <c:pt idx="33">
                  <c:v>14.738</c:v>
                </c:pt>
                <c:pt idx="34">
                  <c:v>15.1</c:v>
                </c:pt>
                <c:pt idx="35">
                  <c:v>15.9</c:v>
                </c:pt>
                <c:pt idx="36">
                  <c:v>18.3</c:v>
                </c:pt>
                <c:pt idx="37">
                  <c:v>13.9</c:v>
                </c:pt>
                <c:pt idx="38">
                  <c:v>21.2</c:v>
                </c:pt>
                <c:pt idx="39">
                  <c:v>15.5</c:v>
                </c:pt>
                <c:pt idx="40">
                  <c:v>14.6</c:v>
                </c:pt>
                <c:pt idx="41">
                  <c:v>15.6</c:v>
                </c:pt>
                <c:pt idx="42">
                  <c:v>15</c:v>
                </c:pt>
                <c:pt idx="43">
                  <c:v>103.7</c:v>
                </c:pt>
                <c:pt idx="44">
                  <c:v>111.5</c:v>
                </c:pt>
                <c:pt idx="45">
                  <c:v>98.1</c:v>
                </c:pt>
                <c:pt idx="46">
                  <c:v>88.7</c:v>
                </c:pt>
                <c:pt idx="47">
                  <c:v>86.2</c:v>
                </c:pt>
                <c:pt idx="48">
                  <c:v>75.3</c:v>
                </c:pt>
                <c:pt idx="49">
                  <c:v>61.400000000000006</c:v>
                </c:pt>
                <c:pt idx="50">
                  <c:v>84.100000000000009</c:v>
                </c:pt>
                <c:pt idx="51">
                  <c:v>84.6</c:v>
                </c:pt>
                <c:pt idx="52">
                  <c:v>70.499999999999986</c:v>
                </c:pt>
                <c:pt idx="53">
                  <c:v>71.8</c:v>
                </c:pt>
                <c:pt idx="54">
                  <c:v>72.3</c:v>
                </c:pt>
                <c:pt idx="55">
                  <c:v>68.099999999999994</c:v>
                </c:pt>
                <c:pt idx="56">
                  <c:v>62.499999999999993</c:v>
                </c:pt>
              </c:numCache>
            </c:numRef>
          </c:val>
          <c:extLst>
            <c:ext xmlns:c16="http://schemas.microsoft.com/office/drawing/2014/chart" uri="{C3380CC4-5D6E-409C-BE32-E72D297353CC}">
              <c16:uniqueId val="{00000000-972C-44C3-BEA3-19CFAC6D91D5}"/>
            </c:ext>
          </c:extLst>
        </c:ser>
        <c:ser>
          <c:idx val="1"/>
          <c:order val="1"/>
          <c:tx>
            <c:strRef>
              <c:f>'d08-001市町村別観光入込客数・宿泊人員の推移'!$G$709</c:f>
              <c:strCache>
                <c:ptCount val="1"/>
                <c:pt idx="0">
                  <c:v>道内</c:v>
                </c:pt>
              </c:strCache>
            </c:strRef>
          </c:tx>
          <c:spPr>
            <a:solidFill>
              <a:srgbClr val="92D050"/>
            </a:solidFill>
            <a:ln>
              <a:noFill/>
            </a:ln>
            <a:effectLst/>
          </c:spPr>
          <c:invertIfNegative val="0"/>
          <c:cat>
            <c:strRef>
              <c:f>'d08-001市町村別観光入込客数・宿泊人員の推移'!$H$707:$BL$707</c:f>
              <c:strCache>
                <c:ptCount val="57"/>
                <c:pt idx="2">
                  <c:v>1965
S40</c:v>
                </c:pt>
                <c:pt idx="7">
                  <c:v>1970
S45</c:v>
                </c:pt>
                <c:pt idx="12">
                  <c:v>1975
S50</c:v>
                </c:pt>
                <c:pt idx="17">
                  <c:v>1980
S55</c:v>
                </c:pt>
                <c:pt idx="22">
                  <c:v>1985
S60</c:v>
                </c:pt>
                <c:pt idx="27">
                  <c:v>1990
H2</c:v>
                </c:pt>
                <c:pt idx="32">
                  <c:v>1995
H7</c:v>
                </c:pt>
                <c:pt idx="37">
                  <c:v>2000
H12</c:v>
                </c:pt>
                <c:pt idx="42">
                  <c:v>2005
H17</c:v>
                </c:pt>
                <c:pt idx="47">
                  <c:v>2010
H22</c:v>
                </c:pt>
                <c:pt idx="52">
                  <c:v>2015
H27</c:v>
                </c:pt>
                <c:pt idx="56">
                  <c:v>2019
R 1</c:v>
                </c:pt>
              </c:strCache>
            </c:strRef>
          </c:cat>
          <c:val>
            <c:numRef>
              <c:f>'d08-001市町村別観光入込客数・宿泊人員の推移'!$H$709:$BL$709</c:f>
              <c:numCache>
                <c:formatCode>#,##0.0;[Red]\-#,##0.0</c:formatCode>
                <c:ptCount val="57"/>
                <c:pt idx="0">
                  <c:v>0</c:v>
                </c:pt>
                <c:pt idx="1">
                  <c:v>0</c:v>
                </c:pt>
                <c:pt idx="2">
                  <c:v>0</c:v>
                </c:pt>
                <c:pt idx="3">
                  <c:v>0</c:v>
                </c:pt>
                <c:pt idx="4">
                  <c:v>0</c:v>
                </c:pt>
                <c:pt idx="5">
                  <c:v>0</c:v>
                </c:pt>
                <c:pt idx="6">
                  <c:v>0</c:v>
                </c:pt>
                <c:pt idx="7">
                  <c:v>0</c:v>
                </c:pt>
                <c:pt idx="8">
                  <c:v>0</c:v>
                </c:pt>
                <c:pt idx="9">
                  <c:v>0</c:v>
                </c:pt>
                <c:pt idx="10">
                  <c:v>0</c:v>
                </c:pt>
                <c:pt idx="11">
                  <c:v>0</c:v>
                </c:pt>
                <c:pt idx="12">
                  <c:v>0</c:v>
                </c:pt>
                <c:pt idx="13">
                  <c:v>785.95600000000002</c:v>
                </c:pt>
                <c:pt idx="14">
                  <c:v>747.45399999999995</c:v>
                </c:pt>
                <c:pt idx="15">
                  <c:v>817.57</c:v>
                </c:pt>
                <c:pt idx="16">
                  <c:v>836.10799999999995</c:v>
                </c:pt>
                <c:pt idx="17">
                  <c:v>817.52700000000004</c:v>
                </c:pt>
                <c:pt idx="18">
                  <c:v>799.93100000000004</c:v>
                </c:pt>
                <c:pt idx="19">
                  <c:v>756.245</c:v>
                </c:pt>
                <c:pt idx="20">
                  <c:v>887.5</c:v>
                </c:pt>
                <c:pt idx="21">
                  <c:v>1087.143</c:v>
                </c:pt>
                <c:pt idx="22">
                  <c:v>1217.374</c:v>
                </c:pt>
                <c:pt idx="23">
                  <c:v>1112.1569999999999</c:v>
                </c:pt>
                <c:pt idx="24">
                  <c:v>1018.697</c:v>
                </c:pt>
                <c:pt idx="25">
                  <c:v>975.63499999999999</c:v>
                </c:pt>
                <c:pt idx="26">
                  <c:v>999.62800000000004</c:v>
                </c:pt>
                <c:pt idx="27">
                  <c:v>934.11199999999997</c:v>
                </c:pt>
                <c:pt idx="28">
                  <c:v>1019.204</c:v>
                </c:pt>
                <c:pt idx="29">
                  <c:v>789.14599999999996</c:v>
                </c:pt>
                <c:pt idx="30">
                  <c:v>590.77700000000004</c:v>
                </c:pt>
                <c:pt idx="31">
                  <c:v>661.774</c:v>
                </c:pt>
                <c:pt idx="32">
                  <c:v>517.13</c:v>
                </c:pt>
                <c:pt idx="33">
                  <c:v>574.98699999999997</c:v>
                </c:pt>
                <c:pt idx="34">
                  <c:v>618.4</c:v>
                </c:pt>
                <c:pt idx="35">
                  <c:v>638.70000000000005</c:v>
                </c:pt>
                <c:pt idx="36">
                  <c:v>722.1</c:v>
                </c:pt>
                <c:pt idx="37">
                  <c:v>534.79999999999995</c:v>
                </c:pt>
                <c:pt idx="38">
                  <c:v>803.6</c:v>
                </c:pt>
                <c:pt idx="39">
                  <c:v>674.8</c:v>
                </c:pt>
                <c:pt idx="40">
                  <c:v>649.20000000000005</c:v>
                </c:pt>
                <c:pt idx="41">
                  <c:v>667</c:v>
                </c:pt>
                <c:pt idx="42">
                  <c:v>673</c:v>
                </c:pt>
                <c:pt idx="43">
                  <c:v>1591.4</c:v>
                </c:pt>
                <c:pt idx="44">
                  <c:v>1767.3</c:v>
                </c:pt>
                <c:pt idx="45">
                  <c:v>1974.4</c:v>
                </c:pt>
                <c:pt idx="46">
                  <c:v>2067.4</c:v>
                </c:pt>
                <c:pt idx="47">
                  <c:v>2125.7000000000003</c:v>
                </c:pt>
                <c:pt idx="48">
                  <c:v>1912.5</c:v>
                </c:pt>
                <c:pt idx="49">
                  <c:v>1410.3000000000002</c:v>
                </c:pt>
                <c:pt idx="50">
                  <c:v>1633.3000000000002</c:v>
                </c:pt>
                <c:pt idx="51">
                  <c:v>1680.7999999999997</c:v>
                </c:pt>
                <c:pt idx="52">
                  <c:v>1745.9999999999998</c:v>
                </c:pt>
                <c:pt idx="53">
                  <c:v>1739.5000000000005</c:v>
                </c:pt>
                <c:pt idx="54">
                  <c:v>1738.4</c:v>
                </c:pt>
                <c:pt idx="55">
                  <c:v>1659.2</c:v>
                </c:pt>
                <c:pt idx="56">
                  <c:v>1567.4</c:v>
                </c:pt>
              </c:numCache>
            </c:numRef>
          </c:val>
          <c:extLst>
            <c:ext xmlns:c16="http://schemas.microsoft.com/office/drawing/2014/chart" uri="{C3380CC4-5D6E-409C-BE32-E72D297353CC}">
              <c16:uniqueId val="{00000001-972C-44C3-BEA3-19CFAC6D91D5}"/>
            </c:ext>
          </c:extLst>
        </c:ser>
        <c:dLbls>
          <c:showLegendKey val="0"/>
          <c:showVal val="0"/>
          <c:showCatName val="0"/>
          <c:showSerName val="0"/>
          <c:showPercent val="0"/>
          <c:showBubbleSize val="0"/>
        </c:dLbls>
        <c:gapWidth val="80"/>
        <c:overlap val="100"/>
        <c:axId val="440684552"/>
        <c:axId val="440687832"/>
      </c:barChart>
      <c:lineChart>
        <c:grouping val="standard"/>
        <c:varyColors val="0"/>
        <c:ser>
          <c:idx val="2"/>
          <c:order val="2"/>
          <c:tx>
            <c:strRef>
              <c:f>'d08-001市町村別観光入込客数・宿泊人員の推移'!$G$710</c:f>
              <c:strCache>
                <c:ptCount val="1"/>
                <c:pt idx="0">
                  <c:v>宿泊客</c:v>
                </c:pt>
              </c:strCache>
            </c:strRef>
          </c:tx>
          <c:spPr>
            <a:ln w="28575" cap="rnd">
              <a:solidFill>
                <a:srgbClr val="0070C0"/>
              </a:solidFill>
              <a:round/>
            </a:ln>
            <a:effectLst/>
          </c:spPr>
          <c:marker>
            <c:symbol val="none"/>
          </c:marker>
          <c:dPt>
            <c:idx val="43"/>
            <c:marker>
              <c:symbol val="none"/>
            </c:marker>
            <c:bubble3D val="0"/>
            <c:spPr>
              <a:ln w="28575" cap="rnd">
                <a:solidFill>
                  <a:srgbClr val="0070C0"/>
                </a:solidFill>
                <a:prstDash val="sysDash"/>
                <a:round/>
              </a:ln>
              <a:effectLst/>
            </c:spPr>
            <c:extLst>
              <c:ext xmlns:c16="http://schemas.microsoft.com/office/drawing/2014/chart" uri="{C3380CC4-5D6E-409C-BE32-E72D297353CC}">
                <c16:uniqueId val="{00000001-DCD1-4616-97F6-F03123F68703}"/>
              </c:ext>
            </c:extLst>
          </c:dPt>
          <c:cat>
            <c:strRef>
              <c:f>'d08-001市町村別観光入込客数・宿泊人員の推移'!$H$707:$BL$707</c:f>
              <c:strCache>
                <c:ptCount val="57"/>
                <c:pt idx="2">
                  <c:v>1965
S40</c:v>
                </c:pt>
                <c:pt idx="7">
                  <c:v>1970
S45</c:v>
                </c:pt>
                <c:pt idx="12">
                  <c:v>1975
S50</c:v>
                </c:pt>
                <c:pt idx="17">
                  <c:v>1980
S55</c:v>
                </c:pt>
                <c:pt idx="22">
                  <c:v>1985
S60</c:v>
                </c:pt>
                <c:pt idx="27">
                  <c:v>1990
H2</c:v>
                </c:pt>
                <c:pt idx="32">
                  <c:v>1995
H7</c:v>
                </c:pt>
                <c:pt idx="37">
                  <c:v>2000
H12</c:v>
                </c:pt>
                <c:pt idx="42">
                  <c:v>2005
H17</c:v>
                </c:pt>
                <c:pt idx="47">
                  <c:v>2010
H22</c:v>
                </c:pt>
                <c:pt idx="52">
                  <c:v>2015
H27</c:v>
                </c:pt>
                <c:pt idx="56">
                  <c:v>2019
R 1</c:v>
                </c:pt>
              </c:strCache>
            </c:strRef>
          </c:cat>
          <c:val>
            <c:numRef>
              <c:f>'d08-001市町村別観光入込客数・宿泊人員の推移'!$H$710:$BL$710</c:f>
              <c:numCache>
                <c:formatCode>#,##0.0;[Red]\-#,##0.0</c:formatCode>
                <c:ptCount val="57"/>
                <c:pt idx="13">
                  <c:v>33.396999999999998</c:v>
                </c:pt>
                <c:pt idx="14">
                  <c:v>31.561</c:v>
                </c:pt>
                <c:pt idx="15">
                  <c:v>37.106000000000002</c:v>
                </c:pt>
                <c:pt idx="16">
                  <c:v>34.914000000000001</c:v>
                </c:pt>
                <c:pt idx="17">
                  <c:v>29.722000000000001</c:v>
                </c:pt>
                <c:pt idx="18">
                  <c:v>52.031999999999996</c:v>
                </c:pt>
                <c:pt idx="19">
                  <c:v>81.058000000000007</c:v>
                </c:pt>
                <c:pt idx="20">
                  <c:v>90.805000000000007</c:v>
                </c:pt>
                <c:pt idx="21">
                  <c:v>161.995</c:v>
                </c:pt>
                <c:pt idx="22">
                  <c:v>185.702</c:v>
                </c:pt>
                <c:pt idx="23">
                  <c:v>168.31</c:v>
                </c:pt>
                <c:pt idx="24">
                  <c:v>152.499</c:v>
                </c:pt>
                <c:pt idx="25">
                  <c:v>86.569000000000003</c:v>
                </c:pt>
                <c:pt idx="26">
                  <c:v>84.87</c:v>
                </c:pt>
                <c:pt idx="27">
                  <c:v>78.495000000000005</c:v>
                </c:pt>
                <c:pt idx="28">
                  <c:v>83.253</c:v>
                </c:pt>
                <c:pt idx="29">
                  <c:v>69.350999999999999</c:v>
                </c:pt>
                <c:pt idx="30">
                  <c:v>53.247</c:v>
                </c:pt>
                <c:pt idx="31">
                  <c:v>57.045000000000002</c:v>
                </c:pt>
                <c:pt idx="32">
                  <c:v>46.869</c:v>
                </c:pt>
                <c:pt idx="33">
                  <c:v>52.268999999999998</c:v>
                </c:pt>
                <c:pt idx="34">
                  <c:v>58.5</c:v>
                </c:pt>
                <c:pt idx="35">
                  <c:v>58.2</c:v>
                </c:pt>
                <c:pt idx="36">
                  <c:v>66</c:v>
                </c:pt>
                <c:pt idx="37">
                  <c:v>47.7</c:v>
                </c:pt>
                <c:pt idx="38">
                  <c:v>23</c:v>
                </c:pt>
                <c:pt idx="39">
                  <c:v>23.2</c:v>
                </c:pt>
                <c:pt idx="40">
                  <c:v>37</c:v>
                </c:pt>
                <c:pt idx="41">
                  <c:v>28.5</c:v>
                </c:pt>
                <c:pt idx="42">
                  <c:v>20</c:v>
                </c:pt>
                <c:pt idx="43">
                  <c:v>325.5</c:v>
                </c:pt>
                <c:pt idx="44">
                  <c:v>332.1</c:v>
                </c:pt>
                <c:pt idx="45">
                  <c:v>289.10000000000002</c:v>
                </c:pt>
                <c:pt idx="46">
                  <c:v>287.5</c:v>
                </c:pt>
                <c:pt idx="47">
                  <c:v>261.90000000000003</c:v>
                </c:pt>
                <c:pt idx="48">
                  <c:v>252.20000000000002</c:v>
                </c:pt>
                <c:pt idx="49">
                  <c:v>217.1</c:v>
                </c:pt>
                <c:pt idx="50">
                  <c:v>212.1</c:v>
                </c:pt>
                <c:pt idx="51">
                  <c:v>322.59999999999997</c:v>
                </c:pt>
                <c:pt idx="52">
                  <c:v>240.4</c:v>
                </c:pt>
                <c:pt idx="53">
                  <c:v>231.20000000000002</c:v>
                </c:pt>
                <c:pt idx="54">
                  <c:v>222.7</c:v>
                </c:pt>
                <c:pt idx="55">
                  <c:v>248</c:v>
                </c:pt>
                <c:pt idx="56">
                  <c:v>227.79999999999998</c:v>
                </c:pt>
              </c:numCache>
            </c:numRef>
          </c:val>
          <c:smooth val="0"/>
          <c:extLst>
            <c:ext xmlns:c16="http://schemas.microsoft.com/office/drawing/2014/chart" uri="{C3380CC4-5D6E-409C-BE32-E72D297353CC}">
              <c16:uniqueId val="{00000002-972C-44C3-BEA3-19CFAC6D91D5}"/>
            </c:ext>
          </c:extLst>
        </c:ser>
        <c:dLbls>
          <c:showLegendKey val="0"/>
          <c:showVal val="0"/>
          <c:showCatName val="0"/>
          <c:showSerName val="0"/>
          <c:showPercent val="0"/>
          <c:showBubbleSize val="0"/>
        </c:dLbls>
        <c:marker val="1"/>
        <c:smooth val="0"/>
        <c:axId val="440684552"/>
        <c:axId val="440687832"/>
      </c:lineChart>
      <c:catAx>
        <c:axId val="4406845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440687832"/>
        <c:crosses val="autoZero"/>
        <c:auto val="1"/>
        <c:lblAlgn val="ctr"/>
        <c:lblOffset val="100"/>
        <c:noMultiLvlLbl val="0"/>
      </c:catAx>
      <c:valAx>
        <c:axId val="440687832"/>
        <c:scaling>
          <c:orientation val="minMax"/>
        </c:scaling>
        <c:delete val="0"/>
        <c:axPos val="l"/>
        <c:majorGridlines>
          <c:spPr>
            <a:ln w="3175" cap="flat" cmpd="sng" algn="ctr">
              <a:solidFill>
                <a:schemeClr val="tx1">
                  <a:lumMod val="15000"/>
                  <a:lumOff val="85000"/>
                </a:schemeClr>
              </a:solidFill>
              <a:prstDash val="dash"/>
              <a:round/>
            </a:ln>
            <a:effectLst/>
          </c:spPr>
        </c:majorGridlines>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440684552"/>
        <c:crosses val="autoZero"/>
        <c:crossBetween val="between"/>
      </c:valAx>
      <c:spPr>
        <a:noFill/>
        <a:ln>
          <a:noFill/>
        </a:ln>
        <a:effectLst/>
      </c:spPr>
    </c:plotArea>
    <c:legend>
      <c:legendPos val="b"/>
      <c:layout>
        <c:manualLayout>
          <c:xMode val="edge"/>
          <c:yMode val="edge"/>
          <c:x val="7.7596991552526542E-2"/>
          <c:y val="0.12582554207751062"/>
          <c:w val="9.9707977679260693E-2"/>
          <c:h val="0.1006008843489158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a:latin typeface="ＭＳ ゴシック" panose="020B0609070205080204" pitchFamily="49" charset="-128"/>
                <a:ea typeface="ＭＳ ゴシック" panose="020B0609070205080204" pitchFamily="49" charset="-128"/>
              </a:rPr>
              <a:t>大滝村の観光客入込数の推移</a:t>
            </a:r>
          </a:p>
        </c:rich>
      </c:tx>
      <c:layout>
        <c:manualLayout>
          <c:xMode val="edge"/>
          <c:yMode val="edge"/>
          <c:x val="0.30672268907563027"/>
          <c:y val="0"/>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4124594719777676E-2"/>
          <c:y val="6.5345345345345363E-2"/>
          <c:w val="0.95196497496636445"/>
          <c:h val="0.82869622378283792"/>
        </c:manualLayout>
      </c:layout>
      <c:barChart>
        <c:barDir val="col"/>
        <c:grouping val="stacked"/>
        <c:varyColors val="0"/>
        <c:ser>
          <c:idx val="0"/>
          <c:order val="0"/>
          <c:tx>
            <c:strRef>
              <c:f>'d08-001市町村別観光入込客数・宿泊人員の推移'!$G$740</c:f>
              <c:strCache>
                <c:ptCount val="1"/>
                <c:pt idx="0">
                  <c:v>道外</c:v>
                </c:pt>
              </c:strCache>
            </c:strRef>
          </c:tx>
          <c:spPr>
            <a:solidFill>
              <a:srgbClr val="00B0F0"/>
            </a:solidFill>
            <a:ln>
              <a:noFill/>
            </a:ln>
            <a:effectLst/>
          </c:spPr>
          <c:invertIfNegative val="0"/>
          <c:cat>
            <c:strRef>
              <c:f>'d08-001市町村別観光入込客数・宿泊人員の推移'!$H$739:$BL$739</c:f>
              <c:strCache>
                <c:ptCount val="57"/>
                <c:pt idx="2">
                  <c:v>1965
S40</c:v>
                </c:pt>
                <c:pt idx="7">
                  <c:v>1970
S45</c:v>
                </c:pt>
                <c:pt idx="12">
                  <c:v>1975
S50</c:v>
                </c:pt>
                <c:pt idx="17">
                  <c:v>1980
S55</c:v>
                </c:pt>
                <c:pt idx="22">
                  <c:v>1985
S60</c:v>
                </c:pt>
                <c:pt idx="27">
                  <c:v>1990
H2</c:v>
                </c:pt>
                <c:pt idx="32">
                  <c:v>1995
H7</c:v>
                </c:pt>
                <c:pt idx="37">
                  <c:v>2000
H12</c:v>
                </c:pt>
                <c:pt idx="42">
                  <c:v>2005
H17</c:v>
                </c:pt>
                <c:pt idx="47">
                  <c:v>2010
H22</c:v>
                </c:pt>
                <c:pt idx="52">
                  <c:v>2015
H27</c:v>
                </c:pt>
                <c:pt idx="56">
                  <c:v>2019
R 1</c:v>
                </c:pt>
              </c:strCache>
            </c:strRef>
          </c:cat>
          <c:val>
            <c:numRef>
              <c:f>'d08-001市町村別観光入込客数・宿泊人員の推移'!$H$740:$BL$740</c:f>
              <c:numCache>
                <c:formatCode>#,##0.0;[Red]\-#,##0.0</c:formatCode>
                <c:ptCount val="57"/>
                <c:pt idx="0">
                  <c:v>0</c:v>
                </c:pt>
                <c:pt idx="1">
                  <c:v>0.215</c:v>
                </c:pt>
                <c:pt idx="2">
                  <c:v>1.6930000000000001</c:v>
                </c:pt>
                <c:pt idx="3">
                  <c:v>7.27</c:v>
                </c:pt>
                <c:pt idx="4">
                  <c:v>9.234</c:v>
                </c:pt>
                <c:pt idx="5">
                  <c:v>21.962</c:v>
                </c:pt>
                <c:pt idx="6">
                  <c:v>37.177999999999997</c:v>
                </c:pt>
                <c:pt idx="7">
                  <c:v>13.772</c:v>
                </c:pt>
                <c:pt idx="8">
                  <c:v>27.417999999999999</c:v>
                </c:pt>
                <c:pt idx="9">
                  <c:v>20.125</c:v>
                </c:pt>
                <c:pt idx="10">
                  <c:v>18.725000000000001</c:v>
                </c:pt>
                <c:pt idx="11">
                  <c:v>13.545</c:v>
                </c:pt>
                <c:pt idx="12">
                  <c:v>16.527999999999999</c:v>
                </c:pt>
                <c:pt idx="13">
                  <c:v>17.504999999999999</c:v>
                </c:pt>
                <c:pt idx="14">
                  <c:v>15.335000000000001</c:v>
                </c:pt>
                <c:pt idx="15">
                  <c:v>18.896999999999998</c:v>
                </c:pt>
                <c:pt idx="16">
                  <c:v>19.225999999999999</c:v>
                </c:pt>
                <c:pt idx="17">
                  <c:v>19.535</c:v>
                </c:pt>
                <c:pt idx="18">
                  <c:v>17.751000000000001</c:v>
                </c:pt>
                <c:pt idx="19">
                  <c:v>17.64</c:v>
                </c:pt>
                <c:pt idx="20">
                  <c:v>22.811</c:v>
                </c:pt>
                <c:pt idx="21">
                  <c:v>51.95</c:v>
                </c:pt>
                <c:pt idx="22">
                  <c:v>99.263999999999996</c:v>
                </c:pt>
                <c:pt idx="23">
                  <c:v>111.96599999999999</c:v>
                </c:pt>
                <c:pt idx="24">
                  <c:v>90.983000000000004</c:v>
                </c:pt>
                <c:pt idx="25">
                  <c:v>92.150999999999996</c:v>
                </c:pt>
                <c:pt idx="26">
                  <c:v>93.760999999999996</c:v>
                </c:pt>
                <c:pt idx="27">
                  <c:v>132.047</c:v>
                </c:pt>
                <c:pt idx="28">
                  <c:v>133.47900000000001</c:v>
                </c:pt>
                <c:pt idx="29">
                  <c:v>110.952</c:v>
                </c:pt>
                <c:pt idx="30">
                  <c:v>136.48500000000001</c:v>
                </c:pt>
                <c:pt idx="31">
                  <c:v>115.82599999999999</c:v>
                </c:pt>
                <c:pt idx="32">
                  <c:v>160.04499999999999</c:v>
                </c:pt>
                <c:pt idx="33">
                  <c:v>168.435</c:v>
                </c:pt>
                <c:pt idx="34">
                  <c:v>176.9</c:v>
                </c:pt>
                <c:pt idx="35">
                  <c:v>187.4</c:v>
                </c:pt>
                <c:pt idx="36">
                  <c:v>190</c:v>
                </c:pt>
                <c:pt idx="37">
                  <c:v>144.30000000000001</c:v>
                </c:pt>
                <c:pt idx="38">
                  <c:v>193.6</c:v>
                </c:pt>
                <c:pt idx="39">
                  <c:v>66.599999999999994</c:v>
                </c:pt>
                <c:pt idx="40">
                  <c:v>56.9</c:v>
                </c:pt>
                <c:pt idx="41">
                  <c:v>57.5</c:v>
                </c:pt>
                <c:pt idx="42">
                  <c:v>75.099999999999994</c:v>
                </c:pt>
              </c:numCache>
            </c:numRef>
          </c:val>
          <c:extLst>
            <c:ext xmlns:c16="http://schemas.microsoft.com/office/drawing/2014/chart" uri="{C3380CC4-5D6E-409C-BE32-E72D297353CC}">
              <c16:uniqueId val="{00000000-EDB9-4A40-9E95-283308F50F69}"/>
            </c:ext>
          </c:extLst>
        </c:ser>
        <c:ser>
          <c:idx val="1"/>
          <c:order val="1"/>
          <c:tx>
            <c:strRef>
              <c:f>'d08-001市町村別観光入込客数・宿泊人員の推移'!$G$741</c:f>
              <c:strCache>
                <c:ptCount val="1"/>
                <c:pt idx="0">
                  <c:v>道内</c:v>
                </c:pt>
              </c:strCache>
            </c:strRef>
          </c:tx>
          <c:spPr>
            <a:solidFill>
              <a:srgbClr val="92D050"/>
            </a:solidFill>
            <a:ln>
              <a:noFill/>
            </a:ln>
            <a:effectLst/>
          </c:spPr>
          <c:invertIfNegative val="0"/>
          <c:cat>
            <c:strRef>
              <c:f>'d08-001市町村別観光入込客数・宿泊人員の推移'!$H$739:$BL$739</c:f>
              <c:strCache>
                <c:ptCount val="57"/>
                <c:pt idx="2">
                  <c:v>1965
S40</c:v>
                </c:pt>
                <c:pt idx="7">
                  <c:v>1970
S45</c:v>
                </c:pt>
                <c:pt idx="12">
                  <c:v>1975
S50</c:v>
                </c:pt>
                <c:pt idx="17">
                  <c:v>1980
S55</c:v>
                </c:pt>
                <c:pt idx="22">
                  <c:v>1985
S60</c:v>
                </c:pt>
                <c:pt idx="27">
                  <c:v>1990
H2</c:v>
                </c:pt>
                <c:pt idx="32">
                  <c:v>1995
H7</c:v>
                </c:pt>
                <c:pt idx="37">
                  <c:v>2000
H12</c:v>
                </c:pt>
                <c:pt idx="42">
                  <c:v>2005
H17</c:v>
                </c:pt>
                <c:pt idx="47">
                  <c:v>2010
H22</c:v>
                </c:pt>
                <c:pt idx="52">
                  <c:v>2015
H27</c:v>
                </c:pt>
                <c:pt idx="56">
                  <c:v>2019
R 1</c:v>
                </c:pt>
              </c:strCache>
            </c:strRef>
          </c:cat>
          <c:val>
            <c:numRef>
              <c:f>'d08-001市町村別観光入込客数・宿泊人員の推移'!$H$741:$BL$741</c:f>
              <c:numCache>
                <c:formatCode>#,##0.0;[Red]\-#,##0.0</c:formatCode>
                <c:ptCount val="57"/>
                <c:pt idx="0">
                  <c:v>0</c:v>
                </c:pt>
                <c:pt idx="1">
                  <c:v>119.017</c:v>
                </c:pt>
                <c:pt idx="2">
                  <c:v>28.698</c:v>
                </c:pt>
                <c:pt idx="3">
                  <c:v>160.59700000000001</c:v>
                </c:pt>
                <c:pt idx="4">
                  <c:v>163.86</c:v>
                </c:pt>
                <c:pt idx="5">
                  <c:v>144.636</c:v>
                </c:pt>
                <c:pt idx="6">
                  <c:v>103.158</c:v>
                </c:pt>
                <c:pt idx="7">
                  <c:v>89.338999999999999</c:v>
                </c:pt>
                <c:pt idx="8">
                  <c:v>116.10299999999999</c:v>
                </c:pt>
                <c:pt idx="9">
                  <c:v>99.488</c:v>
                </c:pt>
                <c:pt idx="10">
                  <c:v>115.901</c:v>
                </c:pt>
                <c:pt idx="11">
                  <c:v>99.978999999999999</c:v>
                </c:pt>
                <c:pt idx="12">
                  <c:v>90.869</c:v>
                </c:pt>
                <c:pt idx="13">
                  <c:v>86.728999999999999</c:v>
                </c:pt>
                <c:pt idx="14">
                  <c:v>100.52500000000001</c:v>
                </c:pt>
                <c:pt idx="15">
                  <c:v>120.98099999999999</c:v>
                </c:pt>
                <c:pt idx="16">
                  <c:v>130.48599999999999</c:v>
                </c:pt>
                <c:pt idx="17">
                  <c:v>142.809</c:v>
                </c:pt>
                <c:pt idx="18">
                  <c:v>118.191</c:v>
                </c:pt>
                <c:pt idx="19">
                  <c:v>100.161</c:v>
                </c:pt>
                <c:pt idx="20">
                  <c:v>261.16399999999999</c:v>
                </c:pt>
                <c:pt idx="21">
                  <c:v>451.75700000000001</c:v>
                </c:pt>
                <c:pt idx="22">
                  <c:v>753.54899999999998</c:v>
                </c:pt>
                <c:pt idx="23">
                  <c:v>850.97199999999998</c:v>
                </c:pt>
                <c:pt idx="24">
                  <c:v>705.755</c:v>
                </c:pt>
                <c:pt idx="25">
                  <c:v>806.995</c:v>
                </c:pt>
                <c:pt idx="26">
                  <c:v>781.654</c:v>
                </c:pt>
                <c:pt idx="27">
                  <c:v>851.23699999999997</c:v>
                </c:pt>
                <c:pt idx="28">
                  <c:v>933.09500000000003</c:v>
                </c:pt>
                <c:pt idx="29">
                  <c:v>784.66899999999998</c:v>
                </c:pt>
                <c:pt idx="30">
                  <c:v>746.48900000000003</c:v>
                </c:pt>
                <c:pt idx="31">
                  <c:v>720.58900000000006</c:v>
                </c:pt>
                <c:pt idx="32">
                  <c:v>684.19299999999998</c:v>
                </c:pt>
                <c:pt idx="33">
                  <c:v>863.31700000000001</c:v>
                </c:pt>
                <c:pt idx="34">
                  <c:v>833.4</c:v>
                </c:pt>
                <c:pt idx="35">
                  <c:v>883.1</c:v>
                </c:pt>
                <c:pt idx="36">
                  <c:v>825.2</c:v>
                </c:pt>
                <c:pt idx="37">
                  <c:v>829.7</c:v>
                </c:pt>
                <c:pt idx="38">
                  <c:v>1354</c:v>
                </c:pt>
                <c:pt idx="39">
                  <c:v>1134.0999999999999</c:v>
                </c:pt>
                <c:pt idx="40">
                  <c:v>1098.5</c:v>
                </c:pt>
                <c:pt idx="41">
                  <c:v>1091.3</c:v>
                </c:pt>
                <c:pt idx="42">
                  <c:v>977.7</c:v>
                </c:pt>
              </c:numCache>
            </c:numRef>
          </c:val>
          <c:extLst>
            <c:ext xmlns:c16="http://schemas.microsoft.com/office/drawing/2014/chart" uri="{C3380CC4-5D6E-409C-BE32-E72D297353CC}">
              <c16:uniqueId val="{00000001-EDB9-4A40-9E95-283308F50F69}"/>
            </c:ext>
          </c:extLst>
        </c:ser>
        <c:dLbls>
          <c:showLegendKey val="0"/>
          <c:showVal val="0"/>
          <c:showCatName val="0"/>
          <c:showSerName val="0"/>
          <c:showPercent val="0"/>
          <c:showBubbleSize val="0"/>
        </c:dLbls>
        <c:gapWidth val="80"/>
        <c:overlap val="100"/>
        <c:axId val="440684552"/>
        <c:axId val="440687832"/>
      </c:barChart>
      <c:lineChart>
        <c:grouping val="standard"/>
        <c:varyColors val="0"/>
        <c:ser>
          <c:idx val="2"/>
          <c:order val="2"/>
          <c:tx>
            <c:strRef>
              <c:f>'d08-001市町村別観光入込客数・宿泊人員の推移'!$G$742</c:f>
              <c:strCache>
                <c:ptCount val="1"/>
                <c:pt idx="0">
                  <c:v>宿泊客</c:v>
                </c:pt>
              </c:strCache>
            </c:strRef>
          </c:tx>
          <c:spPr>
            <a:ln w="28575" cap="rnd">
              <a:solidFill>
                <a:srgbClr val="0070C0"/>
              </a:solidFill>
              <a:round/>
            </a:ln>
            <a:effectLst/>
          </c:spPr>
          <c:marker>
            <c:symbol val="none"/>
          </c:marker>
          <c:cat>
            <c:strRef>
              <c:f>'d08-001市町村別観光入込客数・宿泊人員の推移'!$H$739:$BL$739</c:f>
              <c:strCache>
                <c:ptCount val="57"/>
                <c:pt idx="2">
                  <c:v>1965
S40</c:v>
                </c:pt>
                <c:pt idx="7">
                  <c:v>1970
S45</c:v>
                </c:pt>
                <c:pt idx="12">
                  <c:v>1975
S50</c:v>
                </c:pt>
                <c:pt idx="17">
                  <c:v>1980
S55</c:v>
                </c:pt>
                <c:pt idx="22">
                  <c:v>1985
S60</c:v>
                </c:pt>
                <c:pt idx="27">
                  <c:v>1990
H2</c:v>
                </c:pt>
                <c:pt idx="32">
                  <c:v>1995
H7</c:v>
                </c:pt>
                <c:pt idx="37">
                  <c:v>2000
H12</c:v>
                </c:pt>
                <c:pt idx="42">
                  <c:v>2005
H17</c:v>
                </c:pt>
                <c:pt idx="47">
                  <c:v>2010
H22</c:v>
                </c:pt>
                <c:pt idx="52">
                  <c:v>2015
H27</c:v>
                </c:pt>
                <c:pt idx="56">
                  <c:v>2019
R 1</c:v>
                </c:pt>
              </c:strCache>
            </c:strRef>
          </c:cat>
          <c:val>
            <c:numRef>
              <c:f>'d08-001市町村別観光入込客数・宿泊人員の推移'!$H$742:$BL$742</c:f>
              <c:numCache>
                <c:formatCode>#,##0.0;[Red]\-#,##0.0</c:formatCode>
                <c:ptCount val="57"/>
                <c:pt idx="0">
                  <c:v>0</c:v>
                </c:pt>
                <c:pt idx="1">
                  <c:v>58.612000000000002</c:v>
                </c:pt>
                <c:pt idx="2">
                  <c:v>23.638000000000002</c:v>
                </c:pt>
                <c:pt idx="3">
                  <c:v>48.438000000000002</c:v>
                </c:pt>
                <c:pt idx="4">
                  <c:v>55.314999999999998</c:v>
                </c:pt>
                <c:pt idx="5">
                  <c:v>50.887</c:v>
                </c:pt>
                <c:pt idx="6">
                  <c:v>59.023000000000003</c:v>
                </c:pt>
                <c:pt idx="7">
                  <c:v>47.164999999999999</c:v>
                </c:pt>
                <c:pt idx="8">
                  <c:v>56.808</c:v>
                </c:pt>
                <c:pt idx="9">
                  <c:v>37.877000000000002</c:v>
                </c:pt>
                <c:pt idx="10">
                  <c:v>48.933999999999997</c:v>
                </c:pt>
                <c:pt idx="11">
                  <c:v>32.396000000000001</c:v>
                </c:pt>
                <c:pt idx="12">
                  <c:v>27.265000000000001</c:v>
                </c:pt>
                <c:pt idx="13">
                  <c:v>27.18</c:v>
                </c:pt>
                <c:pt idx="14">
                  <c:v>29.440999999999999</c:v>
                </c:pt>
                <c:pt idx="15">
                  <c:v>39.378999999999998</c:v>
                </c:pt>
                <c:pt idx="16">
                  <c:v>46.540999999999997</c:v>
                </c:pt>
                <c:pt idx="17">
                  <c:v>58.386000000000003</c:v>
                </c:pt>
                <c:pt idx="18">
                  <c:v>44.128999999999998</c:v>
                </c:pt>
                <c:pt idx="19">
                  <c:v>24.053000000000001</c:v>
                </c:pt>
                <c:pt idx="20">
                  <c:v>40.966999999999999</c:v>
                </c:pt>
                <c:pt idx="21">
                  <c:v>68.040999999999997</c:v>
                </c:pt>
                <c:pt idx="22">
                  <c:v>35.295999999999999</c:v>
                </c:pt>
                <c:pt idx="23">
                  <c:v>39.17</c:v>
                </c:pt>
                <c:pt idx="24">
                  <c:v>34.604999999999997</c:v>
                </c:pt>
                <c:pt idx="25">
                  <c:v>39.052</c:v>
                </c:pt>
                <c:pt idx="26">
                  <c:v>38.009</c:v>
                </c:pt>
                <c:pt idx="27">
                  <c:v>47.488</c:v>
                </c:pt>
                <c:pt idx="28">
                  <c:v>50.466999999999999</c:v>
                </c:pt>
                <c:pt idx="29">
                  <c:v>43.256</c:v>
                </c:pt>
                <c:pt idx="30">
                  <c:v>42.978999999999999</c:v>
                </c:pt>
                <c:pt idx="31">
                  <c:v>42.436999999999998</c:v>
                </c:pt>
                <c:pt idx="32">
                  <c:v>45.411000000000001</c:v>
                </c:pt>
                <c:pt idx="33">
                  <c:v>236</c:v>
                </c:pt>
                <c:pt idx="34">
                  <c:v>262.60000000000002</c:v>
                </c:pt>
                <c:pt idx="35">
                  <c:v>256.10000000000002</c:v>
                </c:pt>
                <c:pt idx="36">
                  <c:v>254</c:v>
                </c:pt>
                <c:pt idx="37">
                  <c:v>219.8</c:v>
                </c:pt>
                <c:pt idx="38">
                  <c:v>403.7</c:v>
                </c:pt>
                <c:pt idx="39">
                  <c:v>302.10000000000002</c:v>
                </c:pt>
                <c:pt idx="40">
                  <c:v>284</c:v>
                </c:pt>
                <c:pt idx="41">
                  <c:v>268.39999999999998</c:v>
                </c:pt>
                <c:pt idx="42">
                  <c:v>291.60000000000002</c:v>
                </c:pt>
              </c:numCache>
            </c:numRef>
          </c:val>
          <c:smooth val="0"/>
          <c:extLst>
            <c:ext xmlns:c16="http://schemas.microsoft.com/office/drawing/2014/chart" uri="{C3380CC4-5D6E-409C-BE32-E72D297353CC}">
              <c16:uniqueId val="{00000002-EDB9-4A40-9E95-283308F50F69}"/>
            </c:ext>
          </c:extLst>
        </c:ser>
        <c:dLbls>
          <c:showLegendKey val="0"/>
          <c:showVal val="0"/>
          <c:showCatName val="0"/>
          <c:showSerName val="0"/>
          <c:showPercent val="0"/>
          <c:showBubbleSize val="0"/>
        </c:dLbls>
        <c:marker val="1"/>
        <c:smooth val="0"/>
        <c:axId val="440684552"/>
        <c:axId val="440687832"/>
      </c:lineChart>
      <c:catAx>
        <c:axId val="4406845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440687832"/>
        <c:crosses val="autoZero"/>
        <c:auto val="1"/>
        <c:lblAlgn val="ctr"/>
        <c:lblOffset val="100"/>
        <c:noMultiLvlLbl val="0"/>
      </c:catAx>
      <c:valAx>
        <c:axId val="440687832"/>
        <c:scaling>
          <c:orientation val="minMax"/>
        </c:scaling>
        <c:delete val="0"/>
        <c:axPos val="l"/>
        <c:majorGridlines>
          <c:spPr>
            <a:ln w="3175" cap="flat" cmpd="sng" algn="ctr">
              <a:solidFill>
                <a:schemeClr val="tx1">
                  <a:lumMod val="15000"/>
                  <a:lumOff val="85000"/>
                </a:schemeClr>
              </a:solidFill>
              <a:prstDash val="dash"/>
              <a:round/>
            </a:ln>
            <a:effectLst/>
          </c:spPr>
        </c:majorGridlines>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440684552"/>
        <c:crosses val="autoZero"/>
        <c:crossBetween val="between"/>
      </c:valAx>
      <c:spPr>
        <a:noFill/>
        <a:ln>
          <a:noFill/>
        </a:ln>
        <a:effectLst/>
      </c:spPr>
    </c:plotArea>
    <c:legend>
      <c:legendPos val="b"/>
      <c:layout>
        <c:manualLayout>
          <c:xMode val="edge"/>
          <c:yMode val="edge"/>
          <c:x val="7.7596991552526542E-2"/>
          <c:y val="0.12582554207751062"/>
          <c:w val="9.9707977679260693E-2"/>
          <c:h val="0.1006008843489158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a:latin typeface="ＭＳ ゴシック" panose="020B0609070205080204" pitchFamily="49" charset="-128"/>
                <a:ea typeface="ＭＳ ゴシック" panose="020B0609070205080204" pitchFamily="49" charset="-128"/>
              </a:rPr>
              <a:t>洞爺湖町（虻田町）の観光客入込数の推移</a:t>
            </a:r>
          </a:p>
        </c:rich>
      </c:tx>
      <c:layout>
        <c:manualLayout>
          <c:xMode val="edge"/>
          <c:yMode val="edge"/>
          <c:x val="0.30672268907563027"/>
          <c:y val="0"/>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4124594719777676E-2"/>
          <c:y val="6.5345345345345363E-2"/>
          <c:w val="0.95196497496636445"/>
          <c:h val="0.82869622378283792"/>
        </c:manualLayout>
      </c:layout>
      <c:barChart>
        <c:barDir val="col"/>
        <c:grouping val="stacked"/>
        <c:varyColors val="0"/>
        <c:ser>
          <c:idx val="0"/>
          <c:order val="0"/>
          <c:tx>
            <c:strRef>
              <c:f>'d08-001市町村別観光入込客数・宿泊人員の推移'!$G$772</c:f>
              <c:strCache>
                <c:ptCount val="1"/>
                <c:pt idx="0">
                  <c:v>道外</c:v>
                </c:pt>
              </c:strCache>
            </c:strRef>
          </c:tx>
          <c:spPr>
            <a:solidFill>
              <a:srgbClr val="00B0F0"/>
            </a:solidFill>
            <a:ln>
              <a:noFill/>
            </a:ln>
            <a:effectLst/>
          </c:spPr>
          <c:invertIfNegative val="0"/>
          <c:cat>
            <c:strRef>
              <c:f>'d08-001市町村別観光入込客数・宿泊人員の推移'!$H$771:$BL$771</c:f>
              <c:strCache>
                <c:ptCount val="57"/>
                <c:pt idx="2">
                  <c:v>1965
S40</c:v>
                </c:pt>
                <c:pt idx="7">
                  <c:v>1970
S45</c:v>
                </c:pt>
                <c:pt idx="12">
                  <c:v>1975
S50</c:v>
                </c:pt>
                <c:pt idx="17">
                  <c:v>1980
S55</c:v>
                </c:pt>
                <c:pt idx="22">
                  <c:v>1985
S60</c:v>
                </c:pt>
                <c:pt idx="27">
                  <c:v>1990
H2</c:v>
                </c:pt>
                <c:pt idx="32">
                  <c:v>1995
H7</c:v>
                </c:pt>
                <c:pt idx="37">
                  <c:v>2000
H12</c:v>
                </c:pt>
                <c:pt idx="42">
                  <c:v>2005
H17</c:v>
                </c:pt>
                <c:pt idx="47">
                  <c:v>2010
H22</c:v>
                </c:pt>
                <c:pt idx="52">
                  <c:v>2015
H27</c:v>
                </c:pt>
                <c:pt idx="56">
                  <c:v>2019
R 1</c:v>
                </c:pt>
              </c:strCache>
            </c:strRef>
          </c:cat>
          <c:val>
            <c:numRef>
              <c:f>'d08-001市町村別観光入込客数・宿泊人員の推移'!$H$772:$BL$772</c:f>
              <c:numCache>
                <c:formatCode>#,##0.0;[Red]\-#,##0.0</c:formatCode>
                <c:ptCount val="57"/>
                <c:pt idx="0">
                  <c:v>0</c:v>
                </c:pt>
                <c:pt idx="1">
                  <c:v>530.97199999999998</c:v>
                </c:pt>
                <c:pt idx="2">
                  <c:v>560.71100000000001</c:v>
                </c:pt>
                <c:pt idx="3">
                  <c:v>623.43799999999999</c:v>
                </c:pt>
                <c:pt idx="4">
                  <c:v>838.24599999999998</c:v>
                </c:pt>
                <c:pt idx="5">
                  <c:v>910.83</c:v>
                </c:pt>
                <c:pt idx="6">
                  <c:v>786.27599999999995</c:v>
                </c:pt>
                <c:pt idx="7">
                  <c:v>816.47</c:v>
                </c:pt>
                <c:pt idx="8">
                  <c:v>1268.615</c:v>
                </c:pt>
                <c:pt idx="9">
                  <c:v>1173.2249999999999</c:v>
                </c:pt>
                <c:pt idx="10">
                  <c:v>1451.7180000000001</c:v>
                </c:pt>
                <c:pt idx="11">
                  <c:v>843.96100000000001</c:v>
                </c:pt>
                <c:pt idx="12">
                  <c:v>759.78300000000002</c:v>
                </c:pt>
                <c:pt idx="13">
                  <c:v>847.04399999999998</c:v>
                </c:pt>
                <c:pt idx="14">
                  <c:v>398.41199999999998</c:v>
                </c:pt>
                <c:pt idx="15">
                  <c:v>897.21299999999997</c:v>
                </c:pt>
                <c:pt idx="16">
                  <c:v>986.49300000000005</c:v>
                </c:pt>
                <c:pt idx="17">
                  <c:v>1064.729</c:v>
                </c:pt>
                <c:pt idx="18">
                  <c:v>974.13499999999999</c:v>
                </c:pt>
                <c:pt idx="19">
                  <c:v>1032.288</c:v>
                </c:pt>
                <c:pt idx="20">
                  <c:v>1059.4000000000001</c:v>
                </c:pt>
                <c:pt idx="21">
                  <c:v>1182.383</c:v>
                </c:pt>
                <c:pt idx="22">
                  <c:v>983.52099999999996</c:v>
                </c:pt>
                <c:pt idx="23">
                  <c:v>946.46900000000005</c:v>
                </c:pt>
                <c:pt idx="24">
                  <c:v>1149.0540000000001</c:v>
                </c:pt>
                <c:pt idx="25">
                  <c:v>1220.963</c:v>
                </c:pt>
                <c:pt idx="26">
                  <c:v>1424.1780000000001</c:v>
                </c:pt>
                <c:pt idx="27">
                  <c:v>1611.2080000000001</c:v>
                </c:pt>
                <c:pt idx="28">
                  <c:v>1872.4079999999999</c:v>
                </c:pt>
                <c:pt idx="29">
                  <c:v>1849.741</c:v>
                </c:pt>
                <c:pt idx="30">
                  <c:v>1885.9760000000001</c:v>
                </c:pt>
                <c:pt idx="31">
                  <c:v>1861.07</c:v>
                </c:pt>
                <c:pt idx="32">
                  <c:v>1762.9829999999999</c:v>
                </c:pt>
                <c:pt idx="33">
                  <c:v>1663.9359999999999</c:v>
                </c:pt>
                <c:pt idx="34">
                  <c:v>1587.6</c:v>
                </c:pt>
                <c:pt idx="35">
                  <c:v>1660</c:v>
                </c:pt>
                <c:pt idx="36">
                  <c:v>1618.4</c:v>
                </c:pt>
                <c:pt idx="37">
                  <c:v>166.2</c:v>
                </c:pt>
                <c:pt idx="38">
                  <c:v>808</c:v>
                </c:pt>
                <c:pt idx="39">
                  <c:v>1390.5</c:v>
                </c:pt>
                <c:pt idx="40">
                  <c:v>1504.5</c:v>
                </c:pt>
                <c:pt idx="41">
                  <c:v>1664.5</c:v>
                </c:pt>
                <c:pt idx="42">
                  <c:v>1663.9</c:v>
                </c:pt>
                <c:pt idx="43">
                  <c:v>1696</c:v>
                </c:pt>
                <c:pt idx="44">
                  <c:v>1864.4</c:v>
                </c:pt>
                <c:pt idx="45">
                  <c:v>1882.4</c:v>
                </c:pt>
                <c:pt idx="46">
                  <c:v>1564.6</c:v>
                </c:pt>
                <c:pt idx="47">
                  <c:v>1363.6</c:v>
                </c:pt>
                <c:pt idx="48">
                  <c:v>1057.9000000000001</c:v>
                </c:pt>
                <c:pt idx="49">
                  <c:v>1127.9000000000001</c:v>
                </c:pt>
                <c:pt idx="50">
                  <c:v>1450.2</c:v>
                </c:pt>
                <c:pt idx="51">
                  <c:v>1684.7</c:v>
                </c:pt>
                <c:pt idx="52">
                  <c:v>1922.8999999999999</c:v>
                </c:pt>
                <c:pt idx="53">
                  <c:v>2018.8</c:v>
                </c:pt>
                <c:pt idx="54">
                  <c:v>1961.3000000000002</c:v>
                </c:pt>
                <c:pt idx="55">
                  <c:v>1700.8</c:v>
                </c:pt>
                <c:pt idx="56">
                  <c:v>1522.9999999999998</c:v>
                </c:pt>
              </c:numCache>
            </c:numRef>
          </c:val>
          <c:extLst>
            <c:ext xmlns:c16="http://schemas.microsoft.com/office/drawing/2014/chart" uri="{C3380CC4-5D6E-409C-BE32-E72D297353CC}">
              <c16:uniqueId val="{00000000-CFB7-4317-9B8A-C3CCE779D7AE}"/>
            </c:ext>
          </c:extLst>
        </c:ser>
        <c:ser>
          <c:idx val="1"/>
          <c:order val="1"/>
          <c:tx>
            <c:strRef>
              <c:f>'d08-001市町村別観光入込客数・宿泊人員の推移'!$G$773</c:f>
              <c:strCache>
                <c:ptCount val="1"/>
                <c:pt idx="0">
                  <c:v>道内</c:v>
                </c:pt>
              </c:strCache>
            </c:strRef>
          </c:tx>
          <c:spPr>
            <a:solidFill>
              <a:srgbClr val="92D050"/>
            </a:solidFill>
            <a:ln>
              <a:noFill/>
            </a:ln>
            <a:effectLst/>
          </c:spPr>
          <c:invertIfNegative val="0"/>
          <c:cat>
            <c:strRef>
              <c:f>'d08-001市町村別観光入込客数・宿泊人員の推移'!$H$771:$BL$771</c:f>
              <c:strCache>
                <c:ptCount val="57"/>
                <c:pt idx="2">
                  <c:v>1965
S40</c:v>
                </c:pt>
                <c:pt idx="7">
                  <c:v>1970
S45</c:v>
                </c:pt>
                <c:pt idx="12">
                  <c:v>1975
S50</c:v>
                </c:pt>
                <c:pt idx="17">
                  <c:v>1980
S55</c:v>
                </c:pt>
                <c:pt idx="22">
                  <c:v>1985
S60</c:v>
                </c:pt>
                <c:pt idx="27">
                  <c:v>1990
H2</c:v>
                </c:pt>
                <c:pt idx="32">
                  <c:v>1995
H7</c:v>
                </c:pt>
                <c:pt idx="37">
                  <c:v>2000
H12</c:v>
                </c:pt>
                <c:pt idx="42">
                  <c:v>2005
H17</c:v>
                </c:pt>
                <c:pt idx="47">
                  <c:v>2010
H22</c:v>
                </c:pt>
                <c:pt idx="52">
                  <c:v>2015
H27</c:v>
                </c:pt>
                <c:pt idx="56">
                  <c:v>2019
R 1</c:v>
                </c:pt>
              </c:strCache>
            </c:strRef>
          </c:cat>
          <c:val>
            <c:numRef>
              <c:f>'d08-001市町村別観光入込客数・宿泊人員の推移'!$H$773:$BL$773</c:f>
              <c:numCache>
                <c:formatCode>#,##0.0;[Red]\-#,##0.0</c:formatCode>
                <c:ptCount val="57"/>
                <c:pt idx="0">
                  <c:v>0</c:v>
                </c:pt>
                <c:pt idx="1">
                  <c:v>905.20600000000002</c:v>
                </c:pt>
                <c:pt idx="2">
                  <c:v>1039.884</c:v>
                </c:pt>
                <c:pt idx="3">
                  <c:v>1146.7850000000001</c:v>
                </c:pt>
                <c:pt idx="4">
                  <c:v>1548.5309999999999</c:v>
                </c:pt>
                <c:pt idx="5">
                  <c:v>1562.54</c:v>
                </c:pt>
                <c:pt idx="6">
                  <c:v>1668.79</c:v>
                </c:pt>
                <c:pt idx="7">
                  <c:v>1672.193</c:v>
                </c:pt>
                <c:pt idx="8">
                  <c:v>1689.9159999999999</c:v>
                </c:pt>
                <c:pt idx="9">
                  <c:v>1541.2950000000001</c:v>
                </c:pt>
                <c:pt idx="10">
                  <c:v>1690.846</c:v>
                </c:pt>
                <c:pt idx="11">
                  <c:v>2315.4639999999999</c:v>
                </c:pt>
                <c:pt idx="12">
                  <c:v>2083.701</c:v>
                </c:pt>
                <c:pt idx="13">
                  <c:v>2118.7089999999998</c:v>
                </c:pt>
                <c:pt idx="14">
                  <c:v>1503.3320000000001</c:v>
                </c:pt>
                <c:pt idx="15">
                  <c:v>1534.133</c:v>
                </c:pt>
                <c:pt idx="16">
                  <c:v>1776.09</c:v>
                </c:pt>
                <c:pt idx="17">
                  <c:v>1690.568</c:v>
                </c:pt>
                <c:pt idx="18">
                  <c:v>1618.2819999999999</c:v>
                </c:pt>
                <c:pt idx="19">
                  <c:v>1639.404</c:v>
                </c:pt>
                <c:pt idx="20">
                  <c:v>1700.56</c:v>
                </c:pt>
                <c:pt idx="21">
                  <c:v>1931.674</c:v>
                </c:pt>
                <c:pt idx="22">
                  <c:v>2069.498</c:v>
                </c:pt>
                <c:pt idx="23">
                  <c:v>2150.8820000000001</c:v>
                </c:pt>
                <c:pt idx="24">
                  <c:v>2162.1909999999998</c:v>
                </c:pt>
                <c:pt idx="25">
                  <c:v>2240.15</c:v>
                </c:pt>
                <c:pt idx="26">
                  <c:v>2268.4899999999998</c:v>
                </c:pt>
                <c:pt idx="27">
                  <c:v>2315.652</c:v>
                </c:pt>
                <c:pt idx="28">
                  <c:v>2197.7199999999998</c:v>
                </c:pt>
                <c:pt idx="29">
                  <c:v>2180.1260000000002</c:v>
                </c:pt>
                <c:pt idx="30">
                  <c:v>2469.6030000000001</c:v>
                </c:pt>
                <c:pt idx="31">
                  <c:v>2371.2370000000001</c:v>
                </c:pt>
                <c:pt idx="32">
                  <c:v>2418.5509999999999</c:v>
                </c:pt>
                <c:pt idx="33">
                  <c:v>2327.4859999999999</c:v>
                </c:pt>
                <c:pt idx="34">
                  <c:v>2355</c:v>
                </c:pt>
                <c:pt idx="35">
                  <c:v>2027.5</c:v>
                </c:pt>
                <c:pt idx="36">
                  <c:v>1933.4</c:v>
                </c:pt>
                <c:pt idx="37">
                  <c:v>1102</c:v>
                </c:pt>
                <c:pt idx="38">
                  <c:v>1960.9</c:v>
                </c:pt>
                <c:pt idx="39">
                  <c:v>1871.4</c:v>
                </c:pt>
                <c:pt idx="40">
                  <c:v>1859.9</c:v>
                </c:pt>
                <c:pt idx="41">
                  <c:v>1519.5</c:v>
                </c:pt>
                <c:pt idx="42">
                  <c:v>1557.6</c:v>
                </c:pt>
                <c:pt idx="43">
                  <c:v>1510.7</c:v>
                </c:pt>
                <c:pt idx="44">
                  <c:v>1515.4</c:v>
                </c:pt>
                <c:pt idx="45">
                  <c:v>1259.7</c:v>
                </c:pt>
                <c:pt idx="46">
                  <c:v>1198.9000000000001</c:v>
                </c:pt>
                <c:pt idx="47">
                  <c:v>1098.2</c:v>
                </c:pt>
                <c:pt idx="48">
                  <c:v>962.20000000000016</c:v>
                </c:pt>
                <c:pt idx="49">
                  <c:v>1113.5</c:v>
                </c:pt>
                <c:pt idx="50">
                  <c:v>1146.9000000000001</c:v>
                </c:pt>
                <c:pt idx="51">
                  <c:v>1108.5</c:v>
                </c:pt>
                <c:pt idx="52">
                  <c:v>1087.9999999999998</c:v>
                </c:pt>
                <c:pt idx="53">
                  <c:v>1048.8</c:v>
                </c:pt>
                <c:pt idx="54">
                  <c:v>970.39999999999986</c:v>
                </c:pt>
                <c:pt idx="55">
                  <c:v>891.5</c:v>
                </c:pt>
                <c:pt idx="56">
                  <c:v>880.60000000000014</c:v>
                </c:pt>
              </c:numCache>
            </c:numRef>
          </c:val>
          <c:extLst>
            <c:ext xmlns:c16="http://schemas.microsoft.com/office/drawing/2014/chart" uri="{C3380CC4-5D6E-409C-BE32-E72D297353CC}">
              <c16:uniqueId val="{00000001-CFB7-4317-9B8A-C3CCE779D7AE}"/>
            </c:ext>
          </c:extLst>
        </c:ser>
        <c:dLbls>
          <c:showLegendKey val="0"/>
          <c:showVal val="0"/>
          <c:showCatName val="0"/>
          <c:showSerName val="0"/>
          <c:showPercent val="0"/>
          <c:showBubbleSize val="0"/>
        </c:dLbls>
        <c:gapWidth val="80"/>
        <c:overlap val="100"/>
        <c:axId val="440684552"/>
        <c:axId val="440687832"/>
      </c:barChart>
      <c:lineChart>
        <c:grouping val="standard"/>
        <c:varyColors val="0"/>
        <c:ser>
          <c:idx val="2"/>
          <c:order val="2"/>
          <c:tx>
            <c:strRef>
              <c:f>'d08-001市町村別観光入込客数・宿泊人員の推移'!$G$774</c:f>
              <c:strCache>
                <c:ptCount val="1"/>
                <c:pt idx="0">
                  <c:v>宿泊客</c:v>
                </c:pt>
              </c:strCache>
            </c:strRef>
          </c:tx>
          <c:spPr>
            <a:ln w="28575" cap="rnd">
              <a:solidFill>
                <a:srgbClr val="0070C0"/>
              </a:solidFill>
              <a:round/>
            </a:ln>
            <a:effectLst/>
          </c:spPr>
          <c:marker>
            <c:symbol val="none"/>
          </c:marker>
          <c:cat>
            <c:strRef>
              <c:f>'d08-001市町村別観光入込客数・宿泊人員の推移'!$H$771:$BL$771</c:f>
              <c:strCache>
                <c:ptCount val="57"/>
                <c:pt idx="2">
                  <c:v>1965
S40</c:v>
                </c:pt>
                <c:pt idx="7">
                  <c:v>1970
S45</c:v>
                </c:pt>
                <c:pt idx="12">
                  <c:v>1975
S50</c:v>
                </c:pt>
                <c:pt idx="17">
                  <c:v>1980
S55</c:v>
                </c:pt>
                <c:pt idx="22">
                  <c:v>1985
S60</c:v>
                </c:pt>
                <c:pt idx="27">
                  <c:v>1990
H2</c:v>
                </c:pt>
                <c:pt idx="32">
                  <c:v>1995
H7</c:v>
                </c:pt>
                <c:pt idx="37">
                  <c:v>2000
H12</c:v>
                </c:pt>
                <c:pt idx="42">
                  <c:v>2005
H17</c:v>
                </c:pt>
                <c:pt idx="47">
                  <c:v>2010
H22</c:v>
                </c:pt>
                <c:pt idx="52">
                  <c:v>2015
H27</c:v>
                </c:pt>
                <c:pt idx="56">
                  <c:v>2019
R 1</c:v>
                </c:pt>
              </c:strCache>
            </c:strRef>
          </c:cat>
          <c:val>
            <c:numRef>
              <c:f>'d08-001市町村別観光入込客数・宿泊人員の推移'!$H$774:$BL$774</c:f>
              <c:numCache>
                <c:formatCode>#,##0.0;[Red]\-#,##0.0</c:formatCode>
                <c:ptCount val="57"/>
                <c:pt idx="0">
                  <c:v>0</c:v>
                </c:pt>
                <c:pt idx="1">
                  <c:v>537.38099999999997</c:v>
                </c:pt>
                <c:pt idx="2">
                  <c:v>566.32399999999996</c:v>
                </c:pt>
                <c:pt idx="3">
                  <c:v>553.48900000000003</c:v>
                </c:pt>
                <c:pt idx="4">
                  <c:v>590.82000000000005</c:v>
                </c:pt>
                <c:pt idx="5">
                  <c:v>714.35299999999995</c:v>
                </c:pt>
                <c:pt idx="6">
                  <c:v>651.98800000000006</c:v>
                </c:pt>
                <c:pt idx="7">
                  <c:v>766.17600000000004</c:v>
                </c:pt>
                <c:pt idx="8">
                  <c:v>909.952</c:v>
                </c:pt>
                <c:pt idx="9">
                  <c:v>1005.408</c:v>
                </c:pt>
                <c:pt idx="10">
                  <c:v>1055.595</c:v>
                </c:pt>
                <c:pt idx="11">
                  <c:v>1147.058</c:v>
                </c:pt>
                <c:pt idx="12">
                  <c:v>982.35299999999995</c:v>
                </c:pt>
                <c:pt idx="13">
                  <c:v>1010.0650000000001</c:v>
                </c:pt>
                <c:pt idx="14">
                  <c:v>491.36700000000002</c:v>
                </c:pt>
                <c:pt idx="15">
                  <c:v>450.46199999999999</c:v>
                </c:pt>
                <c:pt idx="16">
                  <c:v>575.48599999999999</c:v>
                </c:pt>
                <c:pt idx="17">
                  <c:v>590.06700000000001</c:v>
                </c:pt>
                <c:pt idx="18">
                  <c:v>553.13300000000004</c:v>
                </c:pt>
                <c:pt idx="19">
                  <c:v>555.03499999999997</c:v>
                </c:pt>
                <c:pt idx="20">
                  <c:v>556.41999999999996</c:v>
                </c:pt>
                <c:pt idx="21">
                  <c:v>604.577</c:v>
                </c:pt>
                <c:pt idx="22">
                  <c:v>646.49900000000002</c:v>
                </c:pt>
                <c:pt idx="23">
                  <c:v>654.25099999999998</c:v>
                </c:pt>
                <c:pt idx="24">
                  <c:v>701.17499999999995</c:v>
                </c:pt>
                <c:pt idx="25">
                  <c:v>735.65300000000002</c:v>
                </c:pt>
                <c:pt idx="26">
                  <c:v>790.66800000000001</c:v>
                </c:pt>
                <c:pt idx="27">
                  <c:v>851.84299999999996</c:v>
                </c:pt>
                <c:pt idx="28">
                  <c:v>869.03399999999999</c:v>
                </c:pt>
                <c:pt idx="29">
                  <c:v>873.89099999999996</c:v>
                </c:pt>
                <c:pt idx="30">
                  <c:v>948.80499999999995</c:v>
                </c:pt>
                <c:pt idx="31">
                  <c:v>927.10299999999995</c:v>
                </c:pt>
                <c:pt idx="32">
                  <c:v>912.30700000000002</c:v>
                </c:pt>
                <c:pt idx="33">
                  <c:v>871.25</c:v>
                </c:pt>
                <c:pt idx="34">
                  <c:v>848.5</c:v>
                </c:pt>
                <c:pt idx="35">
                  <c:v>798.2</c:v>
                </c:pt>
                <c:pt idx="36">
                  <c:v>765.8</c:v>
                </c:pt>
                <c:pt idx="37">
                  <c:v>300.10000000000002</c:v>
                </c:pt>
                <c:pt idx="38">
                  <c:v>601.6</c:v>
                </c:pt>
                <c:pt idx="39">
                  <c:v>694.8</c:v>
                </c:pt>
                <c:pt idx="40">
                  <c:v>692.1</c:v>
                </c:pt>
                <c:pt idx="41">
                  <c:v>641.20000000000005</c:v>
                </c:pt>
                <c:pt idx="42">
                  <c:v>637.1</c:v>
                </c:pt>
                <c:pt idx="43">
                  <c:v>671.8</c:v>
                </c:pt>
                <c:pt idx="44">
                  <c:v>709.3</c:v>
                </c:pt>
                <c:pt idx="45">
                  <c:v>648.29999999999995</c:v>
                </c:pt>
                <c:pt idx="46">
                  <c:v>575.70000000000005</c:v>
                </c:pt>
                <c:pt idx="47">
                  <c:v>503.8</c:v>
                </c:pt>
                <c:pt idx="48">
                  <c:v>416.2999999999999</c:v>
                </c:pt>
                <c:pt idx="49">
                  <c:v>463.5</c:v>
                </c:pt>
                <c:pt idx="50">
                  <c:v>534.70000000000005</c:v>
                </c:pt>
                <c:pt idx="51">
                  <c:v>582.1</c:v>
                </c:pt>
                <c:pt idx="52">
                  <c:v>647.70000000000005</c:v>
                </c:pt>
                <c:pt idx="53">
                  <c:v>658.3</c:v>
                </c:pt>
                <c:pt idx="54">
                  <c:v>690.1</c:v>
                </c:pt>
                <c:pt idx="55">
                  <c:v>674.8</c:v>
                </c:pt>
                <c:pt idx="56">
                  <c:v>603.4</c:v>
                </c:pt>
              </c:numCache>
            </c:numRef>
          </c:val>
          <c:smooth val="0"/>
          <c:extLst>
            <c:ext xmlns:c16="http://schemas.microsoft.com/office/drawing/2014/chart" uri="{C3380CC4-5D6E-409C-BE32-E72D297353CC}">
              <c16:uniqueId val="{00000002-CFB7-4317-9B8A-C3CCE779D7AE}"/>
            </c:ext>
          </c:extLst>
        </c:ser>
        <c:dLbls>
          <c:showLegendKey val="0"/>
          <c:showVal val="0"/>
          <c:showCatName val="0"/>
          <c:showSerName val="0"/>
          <c:showPercent val="0"/>
          <c:showBubbleSize val="0"/>
        </c:dLbls>
        <c:marker val="1"/>
        <c:smooth val="0"/>
        <c:axId val="440684552"/>
        <c:axId val="440687832"/>
      </c:lineChart>
      <c:catAx>
        <c:axId val="4406845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440687832"/>
        <c:crosses val="autoZero"/>
        <c:auto val="1"/>
        <c:lblAlgn val="ctr"/>
        <c:lblOffset val="100"/>
        <c:noMultiLvlLbl val="0"/>
      </c:catAx>
      <c:valAx>
        <c:axId val="440687832"/>
        <c:scaling>
          <c:orientation val="minMax"/>
        </c:scaling>
        <c:delete val="0"/>
        <c:axPos val="l"/>
        <c:majorGridlines>
          <c:spPr>
            <a:ln w="3175" cap="flat" cmpd="sng" algn="ctr">
              <a:solidFill>
                <a:schemeClr val="tx1">
                  <a:lumMod val="15000"/>
                  <a:lumOff val="85000"/>
                </a:schemeClr>
              </a:solidFill>
              <a:prstDash val="dash"/>
              <a:round/>
            </a:ln>
            <a:effectLst/>
          </c:spPr>
        </c:majorGridlines>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440684552"/>
        <c:crosses val="autoZero"/>
        <c:crossBetween val="between"/>
      </c:valAx>
      <c:spPr>
        <a:noFill/>
        <a:ln>
          <a:noFill/>
        </a:ln>
        <a:effectLst/>
      </c:spPr>
    </c:plotArea>
    <c:legend>
      <c:legendPos val="b"/>
      <c:layout>
        <c:manualLayout>
          <c:xMode val="edge"/>
          <c:yMode val="edge"/>
          <c:x val="7.7596991552526542E-2"/>
          <c:y val="0.12582554207751062"/>
          <c:w val="9.9707977679260693E-2"/>
          <c:h val="0.1006008843489158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a:latin typeface="ＭＳ ゴシック" panose="020B0609070205080204" pitchFamily="49" charset="-128"/>
                <a:ea typeface="ＭＳ ゴシック" panose="020B0609070205080204" pitchFamily="49" charset="-128"/>
              </a:rPr>
              <a:t>洞爺村（向洞爺）の観光客入込数の推移</a:t>
            </a:r>
          </a:p>
        </c:rich>
      </c:tx>
      <c:layout>
        <c:manualLayout>
          <c:xMode val="edge"/>
          <c:yMode val="edge"/>
          <c:x val="0.30672268907563027"/>
          <c:y val="0"/>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4124594719777676E-2"/>
          <c:y val="6.5345345345345363E-2"/>
          <c:w val="0.95196497496636445"/>
          <c:h val="0.82869622378283792"/>
        </c:manualLayout>
      </c:layout>
      <c:barChart>
        <c:barDir val="col"/>
        <c:grouping val="stacked"/>
        <c:varyColors val="0"/>
        <c:ser>
          <c:idx val="0"/>
          <c:order val="0"/>
          <c:tx>
            <c:strRef>
              <c:f>'d08-001市町村別観光入込客数・宿泊人員の推移'!$G$804</c:f>
              <c:strCache>
                <c:ptCount val="1"/>
                <c:pt idx="0">
                  <c:v>道外</c:v>
                </c:pt>
              </c:strCache>
            </c:strRef>
          </c:tx>
          <c:spPr>
            <a:solidFill>
              <a:srgbClr val="00B0F0"/>
            </a:solidFill>
            <a:ln>
              <a:noFill/>
            </a:ln>
            <a:effectLst/>
          </c:spPr>
          <c:invertIfNegative val="0"/>
          <c:cat>
            <c:strRef>
              <c:f>'d08-001市町村別観光入込客数・宿泊人員の推移'!$H$803:$BL$803</c:f>
              <c:strCache>
                <c:ptCount val="57"/>
                <c:pt idx="2">
                  <c:v>1965
S40</c:v>
                </c:pt>
                <c:pt idx="7">
                  <c:v>1970
S45</c:v>
                </c:pt>
                <c:pt idx="12">
                  <c:v>1975
S50</c:v>
                </c:pt>
                <c:pt idx="17">
                  <c:v>1980
S55</c:v>
                </c:pt>
                <c:pt idx="22">
                  <c:v>1985
S60</c:v>
                </c:pt>
                <c:pt idx="27">
                  <c:v>1990
H2</c:v>
                </c:pt>
                <c:pt idx="32">
                  <c:v>1995
H7</c:v>
                </c:pt>
                <c:pt idx="37">
                  <c:v>2000
H12</c:v>
                </c:pt>
                <c:pt idx="42">
                  <c:v>2005
H17</c:v>
                </c:pt>
                <c:pt idx="47">
                  <c:v>2010
H22</c:v>
                </c:pt>
                <c:pt idx="52">
                  <c:v>2015
H27</c:v>
                </c:pt>
                <c:pt idx="56">
                  <c:v>2019
R 1</c:v>
                </c:pt>
              </c:strCache>
            </c:strRef>
          </c:cat>
          <c:val>
            <c:numRef>
              <c:f>'d08-001市町村別観光入込客数・宿泊人員の推移'!$H$804:$BL$804</c:f>
              <c:numCache>
                <c:formatCode>#,##0.0;[Red]\-#,##0.0</c:formatCode>
                <c:ptCount val="57"/>
                <c:pt idx="17">
                  <c:v>328.27100000000002</c:v>
                </c:pt>
                <c:pt idx="18">
                  <c:v>333.69600000000003</c:v>
                </c:pt>
                <c:pt idx="19">
                  <c:v>307.87299999999999</c:v>
                </c:pt>
                <c:pt idx="20">
                  <c:v>291.92500000000001</c:v>
                </c:pt>
                <c:pt idx="21">
                  <c:v>239.99199999999999</c:v>
                </c:pt>
                <c:pt idx="22">
                  <c:v>215.52500000000001</c:v>
                </c:pt>
                <c:pt idx="23">
                  <c:v>214.22499999999999</c:v>
                </c:pt>
                <c:pt idx="24">
                  <c:v>384.06299999999999</c:v>
                </c:pt>
                <c:pt idx="25">
                  <c:v>341.86500000000001</c:v>
                </c:pt>
                <c:pt idx="26">
                  <c:v>506.63799999999998</c:v>
                </c:pt>
                <c:pt idx="27">
                  <c:v>436.928</c:v>
                </c:pt>
                <c:pt idx="28">
                  <c:v>381.125</c:v>
                </c:pt>
                <c:pt idx="29">
                  <c:v>404.51600000000002</c:v>
                </c:pt>
                <c:pt idx="30">
                  <c:v>283.86599999999999</c:v>
                </c:pt>
                <c:pt idx="31">
                  <c:v>465.84500000000003</c:v>
                </c:pt>
                <c:pt idx="32">
                  <c:v>456.887</c:v>
                </c:pt>
                <c:pt idx="33">
                  <c:v>516.22900000000004</c:v>
                </c:pt>
                <c:pt idx="34">
                  <c:v>515.6</c:v>
                </c:pt>
                <c:pt idx="35">
                  <c:v>583.29999999999995</c:v>
                </c:pt>
                <c:pt idx="36">
                  <c:v>578.5</c:v>
                </c:pt>
                <c:pt idx="37">
                  <c:v>200.2</c:v>
                </c:pt>
                <c:pt idx="38">
                  <c:v>390.8</c:v>
                </c:pt>
                <c:pt idx="39">
                  <c:v>552.79999999999995</c:v>
                </c:pt>
                <c:pt idx="40">
                  <c:v>590.29999999999995</c:v>
                </c:pt>
                <c:pt idx="41">
                  <c:v>471.6</c:v>
                </c:pt>
                <c:pt idx="42">
                  <c:v>382.8</c:v>
                </c:pt>
              </c:numCache>
            </c:numRef>
          </c:val>
          <c:extLst>
            <c:ext xmlns:c16="http://schemas.microsoft.com/office/drawing/2014/chart" uri="{C3380CC4-5D6E-409C-BE32-E72D297353CC}">
              <c16:uniqueId val="{00000000-F7FC-4D30-A9C5-4200E338742D}"/>
            </c:ext>
          </c:extLst>
        </c:ser>
        <c:ser>
          <c:idx val="1"/>
          <c:order val="1"/>
          <c:tx>
            <c:strRef>
              <c:f>'d08-001市町村別観光入込客数・宿泊人員の推移'!$G$805</c:f>
              <c:strCache>
                <c:ptCount val="1"/>
                <c:pt idx="0">
                  <c:v>道内</c:v>
                </c:pt>
              </c:strCache>
            </c:strRef>
          </c:tx>
          <c:spPr>
            <a:solidFill>
              <a:srgbClr val="92D050"/>
            </a:solidFill>
            <a:ln>
              <a:noFill/>
            </a:ln>
            <a:effectLst/>
          </c:spPr>
          <c:invertIfNegative val="0"/>
          <c:cat>
            <c:strRef>
              <c:f>'d08-001市町村別観光入込客数・宿泊人員の推移'!$H$803:$BL$803</c:f>
              <c:strCache>
                <c:ptCount val="57"/>
                <c:pt idx="2">
                  <c:v>1965
S40</c:v>
                </c:pt>
                <c:pt idx="7">
                  <c:v>1970
S45</c:v>
                </c:pt>
                <c:pt idx="12">
                  <c:v>1975
S50</c:v>
                </c:pt>
                <c:pt idx="17">
                  <c:v>1980
S55</c:v>
                </c:pt>
                <c:pt idx="22">
                  <c:v>1985
S60</c:v>
                </c:pt>
                <c:pt idx="27">
                  <c:v>1990
H2</c:v>
                </c:pt>
                <c:pt idx="32">
                  <c:v>1995
H7</c:v>
                </c:pt>
                <c:pt idx="37">
                  <c:v>2000
H12</c:v>
                </c:pt>
                <c:pt idx="42">
                  <c:v>2005
H17</c:v>
                </c:pt>
                <c:pt idx="47">
                  <c:v>2010
H22</c:v>
                </c:pt>
                <c:pt idx="52">
                  <c:v>2015
H27</c:v>
                </c:pt>
                <c:pt idx="56">
                  <c:v>2019
R 1</c:v>
                </c:pt>
              </c:strCache>
            </c:strRef>
          </c:cat>
          <c:val>
            <c:numRef>
              <c:f>'d08-001市町村別観光入込客数・宿泊人員の推移'!$H$805:$BL$805</c:f>
              <c:numCache>
                <c:formatCode>#,##0.0;[Red]\-#,##0.0</c:formatCode>
                <c:ptCount val="57"/>
                <c:pt idx="17">
                  <c:v>594.76599999999996</c:v>
                </c:pt>
                <c:pt idx="18">
                  <c:v>531.97799999999995</c:v>
                </c:pt>
                <c:pt idx="19">
                  <c:v>509.39100000000002</c:v>
                </c:pt>
                <c:pt idx="20">
                  <c:v>645.04</c:v>
                </c:pt>
                <c:pt idx="21">
                  <c:v>788.79</c:v>
                </c:pt>
                <c:pt idx="22">
                  <c:v>697.71500000000003</c:v>
                </c:pt>
                <c:pt idx="23">
                  <c:v>615.28700000000003</c:v>
                </c:pt>
                <c:pt idx="24">
                  <c:v>431.98200000000003</c:v>
                </c:pt>
                <c:pt idx="25">
                  <c:v>462.476</c:v>
                </c:pt>
                <c:pt idx="26">
                  <c:v>767.46299999999997</c:v>
                </c:pt>
                <c:pt idx="27">
                  <c:v>471.68799999999999</c:v>
                </c:pt>
                <c:pt idx="28">
                  <c:v>558.06399999999996</c:v>
                </c:pt>
                <c:pt idx="29">
                  <c:v>552.24900000000002</c:v>
                </c:pt>
                <c:pt idx="30">
                  <c:v>534.09799999999996</c:v>
                </c:pt>
                <c:pt idx="31">
                  <c:v>471.16399999999999</c:v>
                </c:pt>
                <c:pt idx="32">
                  <c:v>407.09800000000001</c:v>
                </c:pt>
                <c:pt idx="33">
                  <c:v>387.89100000000002</c:v>
                </c:pt>
                <c:pt idx="34">
                  <c:v>364.6</c:v>
                </c:pt>
                <c:pt idx="35">
                  <c:v>343.1</c:v>
                </c:pt>
                <c:pt idx="36">
                  <c:v>321.5</c:v>
                </c:pt>
                <c:pt idx="37">
                  <c:v>420.6</c:v>
                </c:pt>
                <c:pt idx="38">
                  <c:v>447.9</c:v>
                </c:pt>
                <c:pt idx="39">
                  <c:v>297.60000000000002</c:v>
                </c:pt>
                <c:pt idx="40">
                  <c:v>287.10000000000002</c:v>
                </c:pt>
                <c:pt idx="41">
                  <c:v>534.1</c:v>
                </c:pt>
                <c:pt idx="42">
                  <c:v>511.9</c:v>
                </c:pt>
              </c:numCache>
            </c:numRef>
          </c:val>
          <c:extLst>
            <c:ext xmlns:c16="http://schemas.microsoft.com/office/drawing/2014/chart" uri="{C3380CC4-5D6E-409C-BE32-E72D297353CC}">
              <c16:uniqueId val="{00000001-F7FC-4D30-A9C5-4200E338742D}"/>
            </c:ext>
          </c:extLst>
        </c:ser>
        <c:dLbls>
          <c:showLegendKey val="0"/>
          <c:showVal val="0"/>
          <c:showCatName val="0"/>
          <c:showSerName val="0"/>
          <c:showPercent val="0"/>
          <c:showBubbleSize val="0"/>
        </c:dLbls>
        <c:gapWidth val="80"/>
        <c:overlap val="100"/>
        <c:axId val="440684552"/>
        <c:axId val="440687832"/>
      </c:barChart>
      <c:lineChart>
        <c:grouping val="standard"/>
        <c:varyColors val="0"/>
        <c:ser>
          <c:idx val="2"/>
          <c:order val="2"/>
          <c:tx>
            <c:strRef>
              <c:f>'d08-001市町村別観光入込客数・宿泊人員の推移'!$G$806</c:f>
              <c:strCache>
                <c:ptCount val="1"/>
                <c:pt idx="0">
                  <c:v>宿泊客</c:v>
                </c:pt>
              </c:strCache>
            </c:strRef>
          </c:tx>
          <c:spPr>
            <a:ln w="28575" cap="rnd">
              <a:solidFill>
                <a:srgbClr val="0070C0"/>
              </a:solidFill>
              <a:round/>
            </a:ln>
            <a:effectLst/>
          </c:spPr>
          <c:marker>
            <c:symbol val="none"/>
          </c:marker>
          <c:cat>
            <c:strRef>
              <c:f>'d08-001市町村別観光入込客数・宿泊人員の推移'!$H$803:$BL$803</c:f>
              <c:strCache>
                <c:ptCount val="57"/>
                <c:pt idx="2">
                  <c:v>1965
S40</c:v>
                </c:pt>
                <c:pt idx="7">
                  <c:v>1970
S45</c:v>
                </c:pt>
                <c:pt idx="12">
                  <c:v>1975
S50</c:v>
                </c:pt>
                <c:pt idx="17">
                  <c:v>1980
S55</c:v>
                </c:pt>
                <c:pt idx="22">
                  <c:v>1985
S60</c:v>
                </c:pt>
                <c:pt idx="27">
                  <c:v>1990
H2</c:v>
                </c:pt>
                <c:pt idx="32">
                  <c:v>1995
H7</c:v>
                </c:pt>
                <c:pt idx="37">
                  <c:v>2000
H12</c:v>
                </c:pt>
                <c:pt idx="42">
                  <c:v>2005
H17</c:v>
                </c:pt>
                <c:pt idx="47">
                  <c:v>2010
H22</c:v>
                </c:pt>
                <c:pt idx="52">
                  <c:v>2015
H27</c:v>
                </c:pt>
                <c:pt idx="56">
                  <c:v>2019
R 1</c:v>
                </c:pt>
              </c:strCache>
            </c:strRef>
          </c:cat>
          <c:val>
            <c:numRef>
              <c:f>'d08-001市町村別観光入込客数・宿泊人員の推移'!$H$806:$BL$806</c:f>
              <c:numCache>
                <c:formatCode>#,##0.0;[Red]\-#,##0.0</c:formatCode>
                <c:ptCount val="57"/>
                <c:pt idx="17">
                  <c:v>12.294</c:v>
                </c:pt>
                <c:pt idx="18">
                  <c:v>16.782</c:v>
                </c:pt>
                <c:pt idx="19">
                  <c:v>16.806999999999999</c:v>
                </c:pt>
                <c:pt idx="20">
                  <c:v>23.628</c:v>
                </c:pt>
                <c:pt idx="21">
                  <c:v>19.876000000000001</c:v>
                </c:pt>
                <c:pt idx="22">
                  <c:v>15.146000000000001</c:v>
                </c:pt>
                <c:pt idx="23">
                  <c:v>28.091999999999999</c:v>
                </c:pt>
                <c:pt idx="24">
                  <c:v>34.564</c:v>
                </c:pt>
                <c:pt idx="25">
                  <c:v>34.521999999999998</c:v>
                </c:pt>
                <c:pt idx="26">
                  <c:v>60.991</c:v>
                </c:pt>
                <c:pt idx="27">
                  <c:v>38.692999999999998</c:v>
                </c:pt>
                <c:pt idx="28">
                  <c:v>43.292000000000002</c:v>
                </c:pt>
                <c:pt idx="29">
                  <c:v>44.494999999999997</c:v>
                </c:pt>
                <c:pt idx="30">
                  <c:v>34.951000000000001</c:v>
                </c:pt>
                <c:pt idx="31">
                  <c:v>70.507999999999996</c:v>
                </c:pt>
                <c:pt idx="32">
                  <c:v>67.335999999999999</c:v>
                </c:pt>
                <c:pt idx="33">
                  <c:v>53.904000000000003</c:v>
                </c:pt>
                <c:pt idx="34">
                  <c:v>46.7</c:v>
                </c:pt>
                <c:pt idx="35">
                  <c:v>59</c:v>
                </c:pt>
                <c:pt idx="36">
                  <c:v>52</c:v>
                </c:pt>
                <c:pt idx="37">
                  <c:v>28.8</c:v>
                </c:pt>
                <c:pt idx="38">
                  <c:v>43.2</c:v>
                </c:pt>
                <c:pt idx="39">
                  <c:v>39.6</c:v>
                </c:pt>
                <c:pt idx="40">
                  <c:v>39.799999999999997</c:v>
                </c:pt>
                <c:pt idx="41">
                  <c:v>44.6</c:v>
                </c:pt>
                <c:pt idx="42">
                  <c:v>32.9</c:v>
                </c:pt>
              </c:numCache>
            </c:numRef>
          </c:val>
          <c:smooth val="0"/>
          <c:extLst>
            <c:ext xmlns:c16="http://schemas.microsoft.com/office/drawing/2014/chart" uri="{C3380CC4-5D6E-409C-BE32-E72D297353CC}">
              <c16:uniqueId val="{00000002-F7FC-4D30-A9C5-4200E338742D}"/>
            </c:ext>
          </c:extLst>
        </c:ser>
        <c:dLbls>
          <c:showLegendKey val="0"/>
          <c:showVal val="0"/>
          <c:showCatName val="0"/>
          <c:showSerName val="0"/>
          <c:showPercent val="0"/>
          <c:showBubbleSize val="0"/>
        </c:dLbls>
        <c:marker val="1"/>
        <c:smooth val="0"/>
        <c:axId val="440684552"/>
        <c:axId val="440687832"/>
      </c:lineChart>
      <c:catAx>
        <c:axId val="4406845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440687832"/>
        <c:crosses val="autoZero"/>
        <c:auto val="1"/>
        <c:lblAlgn val="ctr"/>
        <c:lblOffset val="100"/>
        <c:noMultiLvlLbl val="0"/>
      </c:catAx>
      <c:valAx>
        <c:axId val="440687832"/>
        <c:scaling>
          <c:orientation val="minMax"/>
        </c:scaling>
        <c:delete val="0"/>
        <c:axPos val="l"/>
        <c:majorGridlines>
          <c:spPr>
            <a:ln w="3175" cap="flat" cmpd="sng" algn="ctr">
              <a:solidFill>
                <a:schemeClr val="tx1">
                  <a:lumMod val="15000"/>
                  <a:lumOff val="85000"/>
                </a:schemeClr>
              </a:solidFill>
              <a:prstDash val="dash"/>
              <a:round/>
            </a:ln>
            <a:effectLst/>
          </c:spPr>
        </c:majorGridlines>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440684552"/>
        <c:crosses val="autoZero"/>
        <c:crossBetween val="between"/>
      </c:valAx>
      <c:spPr>
        <a:noFill/>
        <a:ln>
          <a:noFill/>
        </a:ln>
        <a:effectLst/>
      </c:spPr>
    </c:plotArea>
    <c:legend>
      <c:legendPos val="b"/>
      <c:layout>
        <c:manualLayout>
          <c:xMode val="edge"/>
          <c:yMode val="edge"/>
          <c:x val="7.7596991552526542E-2"/>
          <c:y val="0.12582554207751062"/>
          <c:w val="9.9707977679260693E-2"/>
          <c:h val="0.1006008843489158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a:latin typeface="ＭＳ ゴシック" panose="020B0609070205080204" pitchFamily="49" charset="-128"/>
                <a:ea typeface="ＭＳ ゴシック" panose="020B0609070205080204" pitchFamily="49" charset="-128"/>
              </a:rPr>
              <a:t>壮瞥町の観光客入込数の推移</a:t>
            </a:r>
          </a:p>
        </c:rich>
      </c:tx>
      <c:layout>
        <c:manualLayout>
          <c:xMode val="edge"/>
          <c:yMode val="edge"/>
          <c:x val="0.30672268907563027"/>
          <c:y val="0"/>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4124594719777676E-2"/>
          <c:y val="6.5345345345345363E-2"/>
          <c:w val="0.95196497496636445"/>
          <c:h val="0.82869622378283792"/>
        </c:manualLayout>
      </c:layout>
      <c:barChart>
        <c:barDir val="col"/>
        <c:grouping val="stacked"/>
        <c:varyColors val="0"/>
        <c:ser>
          <c:idx val="0"/>
          <c:order val="0"/>
          <c:tx>
            <c:strRef>
              <c:f>'d08-001市町村別観光入込客数・宿泊人員の推移'!$G$836</c:f>
              <c:strCache>
                <c:ptCount val="1"/>
                <c:pt idx="0">
                  <c:v>道外</c:v>
                </c:pt>
              </c:strCache>
            </c:strRef>
          </c:tx>
          <c:spPr>
            <a:solidFill>
              <a:srgbClr val="00B0F0"/>
            </a:solidFill>
            <a:ln>
              <a:noFill/>
            </a:ln>
            <a:effectLst/>
          </c:spPr>
          <c:invertIfNegative val="0"/>
          <c:cat>
            <c:strRef>
              <c:f>'d08-001市町村別観光入込客数・宿泊人員の推移'!$H$835:$BL$835</c:f>
              <c:strCache>
                <c:ptCount val="57"/>
                <c:pt idx="2">
                  <c:v>1965
S40</c:v>
                </c:pt>
                <c:pt idx="7">
                  <c:v>1970
S45</c:v>
                </c:pt>
                <c:pt idx="12">
                  <c:v>1975
S50</c:v>
                </c:pt>
                <c:pt idx="17">
                  <c:v>1980
S55</c:v>
                </c:pt>
                <c:pt idx="22">
                  <c:v>1985
S60</c:v>
                </c:pt>
                <c:pt idx="27">
                  <c:v>1990
H2</c:v>
                </c:pt>
                <c:pt idx="32">
                  <c:v>1995
H7</c:v>
                </c:pt>
                <c:pt idx="37">
                  <c:v>2000
H12</c:v>
                </c:pt>
                <c:pt idx="42">
                  <c:v>2005
H17</c:v>
                </c:pt>
                <c:pt idx="47">
                  <c:v>2010
H22</c:v>
                </c:pt>
                <c:pt idx="52">
                  <c:v>2015
H27</c:v>
                </c:pt>
                <c:pt idx="56">
                  <c:v>2019
R 1</c:v>
                </c:pt>
              </c:strCache>
            </c:strRef>
          </c:cat>
          <c:val>
            <c:numRef>
              <c:f>'d08-001市町村別観光入込客数・宿泊人員の推移'!$H$836:$BL$836</c:f>
              <c:numCache>
                <c:formatCode>#,##0.0;[Red]\-#,##0.0</c:formatCode>
                <c:ptCount val="57"/>
                <c:pt idx="0">
                  <c:v>0</c:v>
                </c:pt>
                <c:pt idx="1">
                  <c:v>40.018999999999998</c:v>
                </c:pt>
                <c:pt idx="2">
                  <c:v>160.315</c:v>
                </c:pt>
                <c:pt idx="3">
                  <c:v>319.67700000000002</c:v>
                </c:pt>
                <c:pt idx="4">
                  <c:v>468.92599999999999</c:v>
                </c:pt>
                <c:pt idx="5">
                  <c:v>566.38300000000004</c:v>
                </c:pt>
                <c:pt idx="6">
                  <c:v>769.20699999999999</c:v>
                </c:pt>
                <c:pt idx="7">
                  <c:v>899.39300000000003</c:v>
                </c:pt>
                <c:pt idx="8">
                  <c:v>942.32</c:v>
                </c:pt>
                <c:pt idx="9">
                  <c:v>1016.6180000000001</c:v>
                </c:pt>
                <c:pt idx="10">
                  <c:v>1103.3889999999999</c:v>
                </c:pt>
                <c:pt idx="11">
                  <c:v>1147.998</c:v>
                </c:pt>
                <c:pt idx="12">
                  <c:v>1045.462</c:v>
                </c:pt>
                <c:pt idx="13">
                  <c:v>1165.5060000000001</c:v>
                </c:pt>
                <c:pt idx="14">
                  <c:v>559.96600000000001</c:v>
                </c:pt>
                <c:pt idx="15">
                  <c:v>722.57600000000002</c:v>
                </c:pt>
                <c:pt idx="16">
                  <c:v>1005.67</c:v>
                </c:pt>
                <c:pt idx="17">
                  <c:v>553.22900000000004</c:v>
                </c:pt>
                <c:pt idx="18">
                  <c:v>532.22199999999998</c:v>
                </c:pt>
                <c:pt idx="19">
                  <c:v>476.61599999999999</c:v>
                </c:pt>
                <c:pt idx="20">
                  <c:v>465.29399999999998</c:v>
                </c:pt>
                <c:pt idx="21">
                  <c:v>455.63</c:v>
                </c:pt>
                <c:pt idx="22">
                  <c:v>614.29200000000003</c:v>
                </c:pt>
                <c:pt idx="23">
                  <c:v>670.63300000000004</c:v>
                </c:pt>
                <c:pt idx="24">
                  <c:v>712.48900000000003</c:v>
                </c:pt>
                <c:pt idx="25">
                  <c:v>699.69899999999996</c:v>
                </c:pt>
                <c:pt idx="26">
                  <c:v>705.83100000000002</c:v>
                </c:pt>
                <c:pt idx="27">
                  <c:v>710.39</c:v>
                </c:pt>
                <c:pt idx="28">
                  <c:v>752.98500000000001</c:v>
                </c:pt>
                <c:pt idx="29">
                  <c:v>640.22699999999998</c:v>
                </c:pt>
                <c:pt idx="30">
                  <c:v>551.56500000000005</c:v>
                </c:pt>
                <c:pt idx="31">
                  <c:v>518.01</c:v>
                </c:pt>
                <c:pt idx="32">
                  <c:v>525.47199999999998</c:v>
                </c:pt>
                <c:pt idx="33">
                  <c:v>1062.3530000000001</c:v>
                </c:pt>
                <c:pt idx="34">
                  <c:v>1011.1</c:v>
                </c:pt>
                <c:pt idx="35">
                  <c:v>978.9</c:v>
                </c:pt>
                <c:pt idx="36">
                  <c:v>974.8</c:v>
                </c:pt>
                <c:pt idx="37">
                  <c:v>197.3</c:v>
                </c:pt>
                <c:pt idx="38">
                  <c:v>521.29999999999995</c:v>
                </c:pt>
                <c:pt idx="39">
                  <c:v>548.5</c:v>
                </c:pt>
                <c:pt idx="40">
                  <c:v>558.20000000000005</c:v>
                </c:pt>
                <c:pt idx="41">
                  <c:v>549.1</c:v>
                </c:pt>
                <c:pt idx="42">
                  <c:v>539.20000000000005</c:v>
                </c:pt>
                <c:pt idx="43">
                  <c:v>527.20000000000005</c:v>
                </c:pt>
                <c:pt idx="44">
                  <c:v>565</c:v>
                </c:pt>
                <c:pt idx="45">
                  <c:v>530.5</c:v>
                </c:pt>
                <c:pt idx="46">
                  <c:v>474.3</c:v>
                </c:pt>
                <c:pt idx="47">
                  <c:v>473.10000000000008</c:v>
                </c:pt>
                <c:pt idx="48">
                  <c:v>386.4</c:v>
                </c:pt>
                <c:pt idx="49">
                  <c:v>455.40000000000003</c:v>
                </c:pt>
                <c:pt idx="50">
                  <c:v>503.29999999999995</c:v>
                </c:pt>
                <c:pt idx="51">
                  <c:v>529.1</c:v>
                </c:pt>
                <c:pt idx="52">
                  <c:v>715.00000000000011</c:v>
                </c:pt>
                <c:pt idx="53">
                  <c:v>699.69999999999993</c:v>
                </c:pt>
                <c:pt idx="54">
                  <c:v>656.3</c:v>
                </c:pt>
                <c:pt idx="55">
                  <c:v>602.4</c:v>
                </c:pt>
                <c:pt idx="56">
                  <c:v>535.4</c:v>
                </c:pt>
              </c:numCache>
            </c:numRef>
          </c:val>
          <c:extLst>
            <c:ext xmlns:c16="http://schemas.microsoft.com/office/drawing/2014/chart" uri="{C3380CC4-5D6E-409C-BE32-E72D297353CC}">
              <c16:uniqueId val="{00000000-BB9E-45D2-94DD-2C9C0CD1041A}"/>
            </c:ext>
          </c:extLst>
        </c:ser>
        <c:ser>
          <c:idx val="1"/>
          <c:order val="1"/>
          <c:tx>
            <c:strRef>
              <c:f>'d08-001市町村別観光入込客数・宿泊人員の推移'!$G$837</c:f>
              <c:strCache>
                <c:ptCount val="1"/>
                <c:pt idx="0">
                  <c:v>道内</c:v>
                </c:pt>
              </c:strCache>
            </c:strRef>
          </c:tx>
          <c:spPr>
            <a:solidFill>
              <a:srgbClr val="92D050"/>
            </a:solidFill>
            <a:ln>
              <a:noFill/>
            </a:ln>
            <a:effectLst/>
          </c:spPr>
          <c:invertIfNegative val="0"/>
          <c:cat>
            <c:strRef>
              <c:f>'d08-001市町村別観光入込客数・宿泊人員の推移'!$H$835:$BL$835</c:f>
              <c:strCache>
                <c:ptCount val="57"/>
                <c:pt idx="2">
                  <c:v>1965
S40</c:v>
                </c:pt>
                <c:pt idx="7">
                  <c:v>1970
S45</c:v>
                </c:pt>
                <c:pt idx="12">
                  <c:v>1975
S50</c:v>
                </c:pt>
                <c:pt idx="17">
                  <c:v>1980
S55</c:v>
                </c:pt>
                <c:pt idx="22">
                  <c:v>1985
S60</c:v>
                </c:pt>
                <c:pt idx="27">
                  <c:v>1990
H2</c:v>
                </c:pt>
                <c:pt idx="32">
                  <c:v>1995
H7</c:v>
                </c:pt>
                <c:pt idx="37">
                  <c:v>2000
H12</c:v>
                </c:pt>
                <c:pt idx="42">
                  <c:v>2005
H17</c:v>
                </c:pt>
                <c:pt idx="47">
                  <c:v>2010
H22</c:v>
                </c:pt>
                <c:pt idx="52">
                  <c:v>2015
H27</c:v>
                </c:pt>
                <c:pt idx="56">
                  <c:v>2019
R 1</c:v>
                </c:pt>
              </c:strCache>
            </c:strRef>
          </c:cat>
          <c:val>
            <c:numRef>
              <c:f>'d08-001市町村別観光入込客数・宿泊人員の推移'!$H$837:$BL$837</c:f>
              <c:numCache>
                <c:formatCode>#,##0.0;[Red]\-#,##0.0</c:formatCode>
                <c:ptCount val="57"/>
                <c:pt idx="0">
                  <c:v>0</c:v>
                </c:pt>
                <c:pt idx="1">
                  <c:v>1438.4269999999999</c:v>
                </c:pt>
                <c:pt idx="2">
                  <c:v>1435.424</c:v>
                </c:pt>
                <c:pt idx="3">
                  <c:v>606.85500000000002</c:v>
                </c:pt>
                <c:pt idx="4">
                  <c:v>765.47699999999998</c:v>
                </c:pt>
                <c:pt idx="5">
                  <c:v>1004.6559999999999</c:v>
                </c:pt>
                <c:pt idx="6">
                  <c:v>1352.1410000000001</c:v>
                </c:pt>
                <c:pt idx="7">
                  <c:v>1540.057</c:v>
                </c:pt>
                <c:pt idx="8">
                  <c:v>1679.0550000000001</c:v>
                </c:pt>
                <c:pt idx="9">
                  <c:v>1937.499</c:v>
                </c:pt>
                <c:pt idx="10">
                  <c:v>1984.7339999999999</c:v>
                </c:pt>
                <c:pt idx="11">
                  <c:v>2073.7069999999999</c:v>
                </c:pt>
                <c:pt idx="12">
                  <c:v>1858.098</c:v>
                </c:pt>
                <c:pt idx="13">
                  <c:v>2025.357</c:v>
                </c:pt>
                <c:pt idx="14">
                  <c:v>1051.1510000000001</c:v>
                </c:pt>
                <c:pt idx="15">
                  <c:v>940.29</c:v>
                </c:pt>
                <c:pt idx="16">
                  <c:v>977.75099999999998</c:v>
                </c:pt>
                <c:pt idx="17">
                  <c:v>1437.885</c:v>
                </c:pt>
                <c:pt idx="18">
                  <c:v>1443.579</c:v>
                </c:pt>
                <c:pt idx="19">
                  <c:v>1507.51</c:v>
                </c:pt>
                <c:pt idx="20">
                  <c:v>1529.162</c:v>
                </c:pt>
                <c:pt idx="21">
                  <c:v>1545.5260000000001</c:v>
                </c:pt>
                <c:pt idx="22">
                  <c:v>1830.0229999999999</c:v>
                </c:pt>
                <c:pt idx="23">
                  <c:v>1916.335</c:v>
                </c:pt>
                <c:pt idx="24">
                  <c:v>2054.3440000000001</c:v>
                </c:pt>
                <c:pt idx="25">
                  <c:v>1809.761</c:v>
                </c:pt>
                <c:pt idx="26">
                  <c:v>1867.06</c:v>
                </c:pt>
                <c:pt idx="27">
                  <c:v>2045.46</c:v>
                </c:pt>
                <c:pt idx="28">
                  <c:v>2084.0990000000002</c:v>
                </c:pt>
                <c:pt idx="29">
                  <c:v>2145.7809999999999</c:v>
                </c:pt>
                <c:pt idx="30">
                  <c:v>2143.4090000000001</c:v>
                </c:pt>
                <c:pt idx="31">
                  <c:v>2055.5430000000001</c:v>
                </c:pt>
                <c:pt idx="32">
                  <c:v>1934.461</c:v>
                </c:pt>
                <c:pt idx="33">
                  <c:v>1613.0809999999999</c:v>
                </c:pt>
                <c:pt idx="34">
                  <c:v>1565</c:v>
                </c:pt>
                <c:pt idx="35">
                  <c:v>1491.9</c:v>
                </c:pt>
                <c:pt idx="36">
                  <c:v>1476.3</c:v>
                </c:pt>
                <c:pt idx="37">
                  <c:v>961</c:v>
                </c:pt>
                <c:pt idx="38">
                  <c:v>1260.4000000000001</c:v>
                </c:pt>
                <c:pt idx="39">
                  <c:v>1319.8</c:v>
                </c:pt>
                <c:pt idx="40">
                  <c:v>1302.7</c:v>
                </c:pt>
                <c:pt idx="41">
                  <c:v>1280.7</c:v>
                </c:pt>
                <c:pt idx="42">
                  <c:v>1257.4000000000001</c:v>
                </c:pt>
                <c:pt idx="43">
                  <c:v>1229.0999999999999</c:v>
                </c:pt>
                <c:pt idx="44">
                  <c:v>1317.7</c:v>
                </c:pt>
                <c:pt idx="45">
                  <c:v>1238.0999999999999</c:v>
                </c:pt>
                <c:pt idx="46">
                  <c:v>1106.8</c:v>
                </c:pt>
                <c:pt idx="47">
                  <c:v>1103.8</c:v>
                </c:pt>
                <c:pt idx="48">
                  <c:v>901.09999999999991</c:v>
                </c:pt>
                <c:pt idx="49">
                  <c:v>1062.9000000000003</c:v>
                </c:pt>
                <c:pt idx="50">
                  <c:v>1174.8</c:v>
                </c:pt>
                <c:pt idx="51">
                  <c:v>1234.0999999999999</c:v>
                </c:pt>
                <c:pt idx="52">
                  <c:v>1668.5000000000002</c:v>
                </c:pt>
                <c:pt idx="53">
                  <c:v>1632.3</c:v>
                </c:pt>
                <c:pt idx="54">
                  <c:v>1531</c:v>
                </c:pt>
                <c:pt idx="55">
                  <c:v>1405.3</c:v>
                </c:pt>
                <c:pt idx="56">
                  <c:v>1249.3999999999999</c:v>
                </c:pt>
              </c:numCache>
            </c:numRef>
          </c:val>
          <c:extLst>
            <c:ext xmlns:c16="http://schemas.microsoft.com/office/drawing/2014/chart" uri="{C3380CC4-5D6E-409C-BE32-E72D297353CC}">
              <c16:uniqueId val="{00000001-BB9E-45D2-94DD-2C9C0CD1041A}"/>
            </c:ext>
          </c:extLst>
        </c:ser>
        <c:dLbls>
          <c:showLegendKey val="0"/>
          <c:showVal val="0"/>
          <c:showCatName val="0"/>
          <c:showSerName val="0"/>
          <c:showPercent val="0"/>
          <c:showBubbleSize val="0"/>
        </c:dLbls>
        <c:gapWidth val="80"/>
        <c:overlap val="100"/>
        <c:axId val="440684552"/>
        <c:axId val="440687832"/>
      </c:barChart>
      <c:lineChart>
        <c:grouping val="standard"/>
        <c:varyColors val="0"/>
        <c:ser>
          <c:idx val="2"/>
          <c:order val="2"/>
          <c:tx>
            <c:strRef>
              <c:f>'d08-001市町村別観光入込客数・宿泊人員の推移'!$G$838</c:f>
              <c:strCache>
                <c:ptCount val="1"/>
                <c:pt idx="0">
                  <c:v>宿泊客</c:v>
                </c:pt>
              </c:strCache>
            </c:strRef>
          </c:tx>
          <c:spPr>
            <a:ln w="28575" cap="rnd">
              <a:solidFill>
                <a:srgbClr val="0070C0"/>
              </a:solidFill>
              <a:round/>
            </a:ln>
            <a:effectLst/>
          </c:spPr>
          <c:marker>
            <c:symbol val="none"/>
          </c:marker>
          <c:cat>
            <c:strRef>
              <c:f>'d08-001市町村別観光入込客数・宿泊人員の推移'!$H$835:$BL$835</c:f>
              <c:strCache>
                <c:ptCount val="57"/>
                <c:pt idx="2">
                  <c:v>1965
S40</c:v>
                </c:pt>
                <c:pt idx="7">
                  <c:v>1970
S45</c:v>
                </c:pt>
                <c:pt idx="12">
                  <c:v>1975
S50</c:v>
                </c:pt>
                <c:pt idx="17">
                  <c:v>1980
S55</c:v>
                </c:pt>
                <c:pt idx="22">
                  <c:v>1985
S60</c:v>
                </c:pt>
                <c:pt idx="27">
                  <c:v>1990
H2</c:v>
                </c:pt>
                <c:pt idx="32">
                  <c:v>1995
H7</c:v>
                </c:pt>
                <c:pt idx="37">
                  <c:v>2000
H12</c:v>
                </c:pt>
                <c:pt idx="42">
                  <c:v>2005
H17</c:v>
                </c:pt>
                <c:pt idx="47">
                  <c:v>2010
H22</c:v>
                </c:pt>
                <c:pt idx="52">
                  <c:v>2015
H27</c:v>
                </c:pt>
                <c:pt idx="56">
                  <c:v>2019
R 1</c:v>
                </c:pt>
              </c:strCache>
            </c:strRef>
          </c:cat>
          <c:val>
            <c:numRef>
              <c:f>'d08-001市町村別観光入込客数・宿泊人員の推移'!$H$838:$BL$838</c:f>
              <c:numCache>
                <c:formatCode>#,##0.0;[Red]\-#,##0.0</c:formatCode>
                <c:ptCount val="57"/>
                <c:pt idx="1">
                  <c:v>127.79900000000001</c:v>
                </c:pt>
                <c:pt idx="2">
                  <c:v>149.15700000000001</c:v>
                </c:pt>
                <c:pt idx="3">
                  <c:v>124.152</c:v>
                </c:pt>
                <c:pt idx="4">
                  <c:v>127.48</c:v>
                </c:pt>
                <c:pt idx="5">
                  <c:v>129.554</c:v>
                </c:pt>
                <c:pt idx="6">
                  <c:v>134.42500000000001</c:v>
                </c:pt>
                <c:pt idx="7">
                  <c:v>117.562</c:v>
                </c:pt>
                <c:pt idx="8">
                  <c:v>127.22199999999999</c:v>
                </c:pt>
                <c:pt idx="9">
                  <c:v>126.16500000000001</c:v>
                </c:pt>
                <c:pt idx="10">
                  <c:v>125.208</c:v>
                </c:pt>
                <c:pt idx="11">
                  <c:v>111.503</c:v>
                </c:pt>
                <c:pt idx="12">
                  <c:v>114.078</c:v>
                </c:pt>
                <c:pt idx="13">
                  <c:v>99.649000000000001</c:v>
                </c:pt>
                <c:pt idx="14">
                  <c:v>55.005000000000003</c:v>
                </c:pt>
                <c:pt idx="15">
                  <c:v>155.93</c:v>
                </c:pt>
                <c:pt idx="16">
                  <c:v>260.77600000000001</c:v>
                </c:pt>
                <c:pt idx="17">
                  <c:v>198.36500000000001</c:v>
                </c:pt>
                <c:pt idx="18">
                  <c:v>225.09299999999999</c:v>
                </c:pt>
                <c:pt idx="19">
                  <c:v>226</c:v>
                </c:pt>
                <c:pt idx="20">
                  <c:v>220.49600000000001</c:v>
                </c:pt>
                <c:pt idx="21">
                  <c:v>229.684</c:v>
                </c:pt>
                <c:pt idx="22">
                  <c:v>256.06400000000002</c:v>
                </c:pt>
                <c:pt idx="23">
                  <c:v>266.65300000000002</c:v>
                </c:pt>
                <c:pt idx="24">
                  <c:v>284.04700000000003</c:v>
                </c:pt>
                <c:pt idx="25">
                  <c:v>333.02199999999999</c:v>
                </c:pt>
                <c:pt idx="26">
                  <c:v>322.11399999999998</c:v>
                </c:pt>
                <c:pt idx="27">
                  <c:v>334.38400000000001</c:v>
                </c:pt>
                <c:pt idx="28">
                  <c:v>321.57100000000003</c:v>
                </c:pt>
                <c:pt idx="29">
                  <c:v>304.20400000000001</c:v>
                </c:pt>
                <c:pt idx="30">
                  <c:v>292.07499999999999</c:v>
                </c:pt>
                <c:pt idx="31">
                  <c:v>298.31799999999998</c:v>
                </c:pt>
                <c:pt idx="32">
                  <c:v>382.47699999999998</c:v>
                </c:pt>
                <c:pt idx="33">
                  <c:v>352.72899999999998</c:v>
                </c:pt>
                <c:pt idx="34">
                  <c:v>360.7</c:v>
                </c:pt>
                <c:pt idx="35">
                  <c:v>357.2</c:v>
                </c:pt>
                <c:pt idx="36">
                  <c:v>342.8</c:v>
                </c:pt>
                <c:pt idx="37">
                  <c:v>248.8</c:v>
                </c:pt>
                <c:pt idx="38">
                  <c:v>274</c:v>
                </c:pt>
                <c:pt idx="39">
                  <c:v>327.7</c:v>
                </c:pt>
                <c:pt idx="40">
                  <c:v>318.10000000000002</c:v>
                </c:pt>
                <c:pt idx="41">
                  <c:v>324.89999999999998</c:v>
                </c:pt>
                <c:pt idx="42">
                  <c:v>321.3</c:v>
                </c:pt>
                <c:pt idx="43">
                  <c:v>319.10000000000002</c:v>
                </c:pt>
                <c:pt idx="44">
                  <c:v>302.3</c:v>
                </c:pt>
                <c:pt idx="45">
                  <c:v>270.10000000000002</c:v>
                </c:pt>
                <c:pt idx="46">
                  <c:v>243.8</c:v>
                </c:pt>
                <c:pt idx="47">
                  <c:v>227.10000000000002</c:v>
                </c:pt>
                <c:pt idx="48">
                  <c:v>196.6</c:v>
                </c:pt>
                <c:pt idx="49">
                  <c:v>237.1</c:v>
                </c:pt>
                <c:pt idx="50">
                  <c:v>282.29999999999995</c:v>
                </c:pt>
                <c:pt idx="51">
                  <c:v>325.5</c:v>
                </c:pt>
                <c:pt idx="52">
                  <c:v>359.7</c:v>
                </c:pt>
                <c:pt idx="53">
                  <c:v>346.4</c:v>
                </c:pt>
                <c:pt idx="54">
                  <c:v>328.1</c:v>
                </c:pt>
                <c:pt idx="55">
                  <c:v>269.2</c:v>
                </c:pt>
                <c:pt idx="56">
                  <c:v>270.5</c:v>
                </c:pt>
              </c:numCache>
            </c:numRef>
          </c:val>
          <c:smooth val="0"/>
          <c:extLst>
            <c:ext xmlns:c16="http://schemas.microsoft.com/office/drawing/2014/chart" uri="{C3380CC4-5D6E-409C-BE32-E72D297353CC}">
              <c16:uniqueId val="{00000002-BB9E-45D2-94DD-2C9C0CD1041A}"/>
            </c:ext>
          </c:extLst>
        </c:ser>
        <c:dLbls>
          <c:showLegendKey val="0"/>
          <c:showVal val="0"/>
          <c:showCatName val="0"/>
          <c:showSerName val="0"/>
          <c:showPercent val="0"/>
          <c:showBubbleSize val="0"/>
        </c:dLbls>
        <c:marker val="1"/>
        <c:smooth val="0"/>
        <c:axId val="440684552"/>
        <c:axId val="440687832"/>
      </c:lineChart>
      <c:catAx>
        <c:axId val="4406845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440687832"/>
        <c:crosses val="autoZero"/>
        <c:auto val="1"/>
        <c:lblAlgn val="ctr"/>
        <c:lblOffset val="100"/>
        <c:noMultiLvlLbl val="0"/>
      </c:catAx>
      <c:valAx>
        <c:axId val="440687832"/>
        <c:scaling>
          <c:orientation val="minMax"/>
        </c:scaling>
        <c:delete val="0"/>
        <c:axPos val="l"/>
        <c:majorGridlines>
          <c:spPr>
            <a:ln w="3175" cap="flat" cmpd="sng" algn="ctr">
              <a:solidFill>
                <a:schemeClr val="tx1">
                  <a:lumMod val="15000"/>
                  <a:lumOff val="85000"/>
                </a:schemeClr>
              </a:solidFill>
              <a:prstDash val="dash"/>
              <a:round/>
            </a:ln>
            <a:effectLst/>
          </c:spPr>
        </c:majorGridlines>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440684552"/>
        <c:crosses val="autoZero"/>
        <c:crossBetween val="between"/>
      </c:valAx>
      <c:spPr>
        <a:noFill/>
        <a:ln>
          <a:noFill/>
        </a:ln>
        <a:effectLst/>
      </c:spPr>
    </c:plotArea>
    <c:legend>
      <c:legendPos val="b"/>
      <c:layout>
        <c:manualLayout>
          <c:xMode val="edge"/>
          <c:yMode val="edge"/>
          <c:x val="7.7596991552526542E-2"/>
          <c:y val="0.12582554207751062"/>
          <c:w val="9.9707977679260693E-2"/>
          <c:h val="0.1006008843489158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a:latin typeface="ＭＳ ゴシック" panose="020B0609070205080204" pitchFamily="49" charset="-128"/>
                <a:ea typeface="ＭＳ ゴシック" panose="020B0609070205080204" pitchFamily="49" charset="-128"/>
              </a:rPr>
              <a:t>白老町の観光客入込数の推移</a:t>
            </a:r>
          </a:p>
        </c:rich>
      </c:tx>
      <c:layout>
        <c:manualLayout>
          <c:xMode val="edge"/>
          <c:yMode val="edge"/>
          <c:x val="0.30672268907563027"/>
          <c:y val="0"/>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4124594719777676E-2"/>
          <c:y val="6.5345345345345363E-2"/>
          <c:w val="0.95196497496636445"/>
          <c:h val="0.82869622378283792"/>
        </c:manualLayout>
      </c:layout>
      <c:barChart>
        <c:barDir val="col"/>
        <c:grouping val="stacked"/>
        <c:varyColors val="0"/>
        <c:ser>
          <c:idx val="0"/>
          <c:order val="0"/>
          <c:tx>
            <c:strRef>
              <c:f>'d08-001市町村別観光入込客数・宿泊人員の推移'!$G$868</c:f>
              <c:strCache>
                <c:ptCount val="1"/>
                <c:pt idx="0">
                  <c:v>道外</c:v>
                </c:pt>
              </c:strCache>
            </c:strRef>
          </c:tx>
          <c:spPr>
            <a:solidFill>
              <a:srgbClr val="00B0F0"/>
            </a:solidFill>
            <a:ln>
              <a:noFill/>
            </a:ln>
            <a:effectLst/>
          </c:spPr>
          <c:invertIfNegative val="0"/>
          <c:cat>
            <c:strRef>
              <c:f>'d08-001市町村別観光入込客数・宿泊人員の推移'!$H$867:$BL$867</c:f>
              <c:strCache>
                <c:ptCount val="57"/>
                <c:pt idx="2">
                  <c:v>1965
S40</c:v>
                </c:pt>
                <c:pt idx="7">
                  <c:v>1970
S45</c:v>
                </c:pt>
                <c:pt idx="12">
                  <c:v>1975
S50</c:v>
                </c:pt>
                <c:pt idx="17">
                  <c:v>1980
S55</c:v>
                </c:pt>
                <c:pt idx="22">
                  <c:v>1985
S60</c:v>
                </c:pt>
                <c:pt idx="27">
                  <c:v>1990
H2</c:v>
                </c:pt>
                <c:pt idx="32">
                  <c:v>1995
H7</c:v>
                </c:pt>
                <c:pt idx="37">
                  <c:v>2000
H12</c:v>
                </c:pt>
                <c:pt idx="42">
                  <c:v>2005
H17</c:v>
                </c:pt>
                <c:pt idx="47">
                  <c:v>2010
H22</c:v>
                </c:pt>
                <c:pt idx="52">
                  <c:v>2015
H27</c:v>
                </c:pt>
                <c:pt idx="56">
                  <c:v>2019
R 1</c:v>
                </c:pt>
              </c:strCache>
            </c:strRef>
          </c:cat>
          <c:val>
            <c:numRef>
              <c:f>'d08-001市町村別観光入込客数・宿泊人員の推移'!$H$868:$BL$868</c:f>
              <c:numCache>
                <c:formatCode>#,##0.0;[Red]\-#,##0.0</c:formatCode>
                <c:ptCount val="57"/>
                <c:pt idx="0">
                  <c:v>0</c:v>
                </c:pt>
                <c:pt idx="1">
                  <c:v>362.53500000000003</c:v>
                </c:pt>
                <c:pt idx="2">
                  <c:v>167.81899999999999</c:v>
                </c:pt>
                <c:pt idx="3">
                  <c:v>133.077</c:v>
                </c:pt>
                <c:pt idx="4">
                  <c:v>242.959</c:v>
                </c:pt>
                <c:pt idx="5">
                  <c:v>407.33199999999999</c:v>
                </c:pt>
                <c:pt idx="6">
                  <c:v>388.45699999999999</c:v>
                </c:pt>
                <c:pt idx="7">
                  <c:v>402.39400000000001</c:v>
                </c:pt>
                <c:pt idx="8">
                  <c:v>629.59799999999996</c:v>
                </c:pt>
                <c:pt idx="9">
                  <c:v>889.86199999999997</c:v>
                </c:pt>
                <c:pt idx="10">
                  <c:v>936.90700000000004</c:v>
                </c:pt>
                <c:pt idx="11">
                  <c:v>934.42399999999998</c:v>
                </c:pt>
                <c:pt idx="12">
                  <c:v>824.69</c:v>
                </c:pt>
                <c:pt idx="13">
                  <c:v>930.37599999999998</c:v>
                </c:pt>
                <c:pt idx="14">
                  <c:v>673.34100000000001</c:v>
                </c:pt>
                <c:pt idx="15">
                  <c:v>802.72500000000002</c:v>
                </c:pt>
                <c:pt idx="16">
                  <c:v>1007.396</c:v>
                </c:pt>
                <c:pt idx="17">
                  <c:v>1067.4280000000001</c:v>
                </c:pt>
                <c:pt idx="18">
                  <c:v>963.72699999999998</c:v>
                </c:pt>
                <c:pt idx="19">
                  <c:v>1009.96</c:v>
                </c:pt>
                <c:pt idx="20">
                  <c:v>966.17700000000002</c:v>
                </c:pt>
                <c:pt idx="21">
                  <c:v>805.83399999999995</c:v>
                </c:pt>
                <c:pt idx="22">
                  <c:v>879.08100000000002</c:v>
                </c:pt>
                <c:pt idx="23">
                  <c:v>922.28800000000001</c:v>
                </c:pt>
                <c:pt idx="24">
                  <c:v>946.4</c:v>
                </c:pt>
                <c:pt idx="25">
                  <c:v>922.34699999999998</c:v>
                </c:pt>
                <c:pt idx="26">
                  <c:v>936.00099999999998</c:v>
                </c:pt>
                <c:pt idx="27">
                  <c:v>994.41700000000003</c:v>
                </c:pt>
                <c:pt idx="28">
                  <c:v>1001.511</c:v>
                </c:pt>
                <c:pt idx="29">
                  <c:v>842.23299999999995</c:v>
                </c:pt>
                <c:pt idx="30">
                  <c:v>747.97799999999995</c:v>
                </c:pt>
                <c:pt idx="31">
                  <c:v>603.68299999999999</c:v>
                </c:pt>
                <c:pt idx="32">
                  <c:v>648.81700000000001</c:v>
                </c:pt>
                <c:pt idx="33">
                  <c:v>688.05700000000002</c:v>
                </c:pt>
                <c:pt idx="34">
                  <c:v>647.20000000000005</c:v>
                </c:pt>
                <c:pt idx="35">
                  <c:v>590.5</c:v>
                </c:pt>
                <c:pt idx="36">
                  <c:v>572.6</c:v>
                </c:pt>
                <c:pt idx="37">
                  <c:v>496.9</c:v>
                </c:pt>
                <c:pt idx="38">
                  <c:v>476.2</c:v>
                </c:pt>
                <c:pt idx="39">
                  <c:v>423.5</c:v>
                </c:pt>
                <c:pt idx="40">
                  <c:v>396.8</c:v>
                </c:pt>
                <c:pt idx="41">
                  <c:v>476.2</c:v>
                </c:pt>
                <c:pt idx="42">
                  <c:v>362.5</c:v>
                </c:pt>
                <c:pt idx="43">
                  <c:v>243.3</c:v>
                </c:pt>
                <c:pt idx="44">
                  <c:v>398.5</c:v>
                </c:pt>
                <c:pt idx="45">
                  <c:v>398.2</c:v>
                </c:pt>
                <c:pt idx="46">
                  <c:v>371.9</c:v>
                </c:pt>
                <c:pt idx="47">
                  <c:v>332.1</c:v>
                </c:pt>
                <c:pt idx="48">
                  <c:v>248.79999999999998</c:v>
                </c:pt>
                <c:pt idx="49">
                  <c:v>276.59999999999997</c:v>
                </c:pt>
                <c:pt idx="50">
                  <c:v>337.6</c:v>
                </c:pt>
                <c:pt idx="51">
                  <c:v>365.79999999999995</c:v>
                </c:pt>
                <c:pt idx="52">
                  <c:v>371.4</c:v>
                </c:pt>
                <c:pt idx="53">
                  <c:v>335.10000000000008</c:v>
                </c:pt>
                <c:pt idx="54">
                  <c:v>327.8</c:v>
                </c:pt>
                <c:pt idx="55">
                  <c:v>162.19999999999999</c:v>
                </c:pt>
                <c:pt idx="56">
                  <c:v>158.6</c:v>
                </c:pt>
              </c:numCache>
            </c:numRef>
          </c:val>
          <c:extLst>
            <c:ext xmlns:c16="http://schemas.microsoft.com/office/drawing/2014/chart" uri="{C3380CC4-5D6E-409C-BE32-E72D297353CC}">
              <c16:uniqueId val="{00000000-5895-47D8-8AC1-A43DCCB7FEF7}"/>
            </c:ext>
          </c:extLst>
        </c:ser>
        <c:ser>
          <c:idx val="1"/>
          <c:order val="1"/>
          <c:tx>
            <c:strRef>
              <c:f>'d08-001市町村別観光入込客数・宿泊人員の推移'!$G$869</c:f>
              <c:strCache>
                <c:ptCount val="1"/>
                <c:pt idx="0">
                  <c:v>道内</c:v>
                </c:pt>
              </c:strCache>
            </c:strRef>
          </c:tx>
          <c:spPr>
            <a:solidFill>
              <a:srgbClr val="92D050"/>
            </a:solidFill>
            <a:ln>
              <a:noFill/>
            </a:ln>
            <a:effectLst/>
          </c:spPr>
          <c:invertIfNegative val="0"/>
          <c:cat>
            <c:strRef>
              <c:f>'d08-001市町村別観光入込客数・宿泊人員の推移'!$H$867:$BL$867</c:f>
              <c:strCache>
                <c:ptCount val="57"/>
                <c:pt idx="2">
                  <c:v>1965
S40</c:v>
                </c:pt>
                <c:pt idx="7">
                  <c:v>1970
S45</c:v>
                </c:pt>
                <c:pt idx="12">
                  <c:v>1975
S50</c:v>
                </c:pt>
                <c:pt idx="17">
                  <c:v>1980
S55</c:v>
                </c:pt>
                <c:pt idx="22">
                  <c:v>1985
S60</c:v>
                </c:pt>
                <c:pt idx="27">
                  <c:v>1990
H2</c:v>
                </c:pt>
                <c:pt idx="32">
                  <c:v>1995
H7</c:v>
                </c:pt>
                <c:pt idx="37">
                  <c:v>2000
H12</c:v>
                </c:pt>
                <c:pt idx="42">
                  <c:v>2005
H17</c:v>
                </c:pt>
                <c:pt idx="47">
                  <c:v>2010
H22</c:v>
                </c:pt>
                <c:pt idx="52">
                  <c:v>2015
H27</c:v>
                </c:pt>
                <c:pt idx="56">
                  <c:v>2019
R 1</c:v>
                </c:pt>
              </c:strCache>
            </c:strRef>
          </c:cat>
          <c:val>
            <c:numRef>
              <c:f>'d08-001市町村別観光入込客数・宿泊人員の推移'!$H$869:$BL$869</c:f>
              <c:numCache>
                <c:formatCode>#,##0.0;[Red]\-#,##0.0</c:formatCode>
                <c:ptCount val="57"/>
                <c:pt idx="0">
                  <c:v>0</c:v>
                </c:pt>
                <c:pt idx="1">
                  <c:v>199.52099999999999</c:v>
                </c:pt>
                <c:pt idx="2">
                  <c:v>318.60199999999998</c:v>
                </c:pt>
                <c:pt idx="3">
                  <c:v>152.28800000000001</c:v>
                </c:pt>
                <c:pt idx="4">
                  <c:v>363.86500000000001</c:v>
                </c:pt>
                <c:pt idx="5">
                  <c:v>612.07600000000002</c:v>
                </c:pt>
                <c:pt idx="6">
                  <c:v>734.22699999999998</c:v>
                </c:pt>
                <c:pt idx="7">
                  <c:v>757.87199999999996</c:v>
                </c:pt>
                <c:pt idx="8">
                  <c:v>689.73400000000004</c:v>
                </c:pt>
                <c:pt idx="9">
                  <c:v>680.86199999999997</c:v>
                </c:pt>
                <c:pt idx="10">
                  <c:v>862.38199999999995</c:v>
                </c:pt>
                <c:pt idx="11">
                  <c:v>764.524</c:v>
                </c:pt>
                <c:pt idx="12">
                  <c:v>674.75</c:v>
                </c:pt>
                <c:pt idx="13">
                  <c:v>776.25599999999997</c:v>
                </c:pt>
                <c:pt idx="14">
                  <c:v>744.51400000000001</c:v>
                </c:pt>
                <c:pt idx="15">
                  <c:v>799.28599999999994</c:v>
                </c:pt>
                <c:pt idx="16">
                  <c:v>844.84900000000005</c:v>
                </c:pt>
                <c:pt idx="17">
                  <c:v>846.62699999999995</c:v>
                </c:pt>
                <c:pt idx="18">
                  <c:v>889.70500000000004</c:v>
                </c:pt>
                <c:pt idx="19">
                  <c:v>809.84400000000005</c:v>
                </c:pt>
                <c:pt idx="20">
                  <c:v>841.78399999999999</c:v>
                </c:pt>
                <c:pt idx="21">
                  <c:v>676.82</c:v>
                </c:pt>
                <c:pt idx="22">
                  <c:v>989.56</c:v>
                </c:pt>
                <c:pt idx="23">
                  <c:v>1091.723</c:v>
                </c:pt>
                <c:pt idx="24">
                  <c:v>1133.297</c:v>
                </c:pt>
                <c:pt idx="25">
                  <c:v>1234.9659999999999</c:v>
                </c:pt>
                <c:pt idx="26">
                  <c:v>1329.422</c:v>
                </c:pt>
                <c:pt idx="27">
                  <c:v>1454.6030000000001</c:v>
                </c:pt>
                <c:pt idx="28">
                  <c:v>1500.201</c:v>
                </c:pt>
                <c:pt idx="29">
                  <c:v>1476.2750000000001</c:v>
                </c:pt>
                <c:pt idx="30">
                  <c:v>1436.9770000000001</c:v>
                </c:pt>
                <c:pt idx="31">
                  <c:v>1535.136</c:v>
                </c:pt>
                <c:pt idx="32">
                  <c:v>1484.126</c:v>
                </c:pt>
                <c:pt idx="33">
                  <c:v>1484.135</c:v>
                </c:pt>
                <c:pt idx="34">
                  <c:v>1493.7</c:v>
                </c:pt>
                <c:pt idx="35">
                  <c:v>1512.1</c:v>
                </c:pt>
                <c:pt idx="36">
                  <c:v>1477.8</c:v>
                </c:pt>
                <c:pt idx="37">
                  <c:v>1302.2</c:v>
                </c:pt>
                <c:pt idx="38">
                  <c:v>1316.4</c:v>
                </c:pt>
                <c:pt idx="39">
                  <c:v>1387.7</c:v>
                </c:pt>
                <c:pt idx="40">
                  <c:v>1430.4</c:v>
                </c:pt>
                <c:pt idx="41">
                  <c:v>1555.6</c:v>
                </c:pt>
                <c:pt idx="42">
                  <c:v>1484.8</c:v>
                </c:pt>
                <c:pt idx="43">
                  <c:v>1645.4</c:v>
                </c:pt>
                <c:pt idx="44">
                  <c:v>1534.3</c:v>
                </c:pt>
                <c:pt idx="45">
                  <c:v>1681.2</c:v>
                </c:pt>
                <c:pt idx="46">
                  <c:v>1560.5</c:v>
                </c:pt>
                <c:pt idx="47">
                  <c:v>1430.2000000000003</c:v>
                </c:pt>
                <c:pt idx="48">
                  <c:v>1472.9</c:v>
                </c:pt>
                <c:pt idx="49">
                  <c:v>1424</c:v>
                </c:pt>
                <c:pt idx="50">
                  <c:v>1414.3</c:v>
                </c:pt>
                <c:pt idx="51">
                  <c:v>1426</c:v>
                </c:pt>
                <c:pt idx="52">
                  <c:v>1443.3</c:v>
                </c:pt>
                <c:pt idx="53">
                  <c:v>1431.6</c:v>
                </c:pt>
                <c:pt idx="54">
                  <c:v>1407.7</c:v>
                </c:pt>
                <c:pt idx="55">
                  <c:v>1343.2</c:v>
                </c:pt>
                <c:pt idx="56">
                  <c:v>1438.2</c:v>
                </c:pt>
              </c:numCache>
            </c:numRef>
          </c:val>
          <c:extLst>
            <c:ext xmlns:c16="http://schemas.microsoft.com/office/drawing/2014/chart" uri="{C3380CC4-5D6E-409C-BE32-E72D297353CC}">
              <c16:uniqueId val="{00000001-5895-47D8-8AC1-A43DCCB7FEF7}"/>
            </c:ext>
          </c:extLst>
        </c:ser>
        <c:dLbls>
          <c:showLegendKey val="0"/>
          <c:showVal val="0"/>
          <c:showCatName val="0"/>
          <c:showSerName val="0"/>
          <c:showPercent val="0"/>
          <c:showBubbleSize val="0"/>
        </c:dLbls>
        <c:gapWidth val="80"/>
        <c:overlap val="100"/>
        <c:axId val="440684552"/>
        <c:axId val="440687832"/>
      </c:barChart>
      <c:lineChart>
        <c:grouping val="standard"/>
        <c:varyColors val="0"/>
        <c:ser>
          <c:idx val="2"/>
          <c:order val="2"/>
          <c:tx>
            <c:strRef>
              <c:f>'d08-001市町村別観光入込客数・宿泊人員の推移'!$G$870</c:f>
              <c:strCache>
                <c:ptCount val="1"/>
                <c:pt idx="0">
                  <c:v>宿泊客</c:v>
                </c:pt>
              </c:strCache>
            </c:strRef>
          </c:tx>
          <c:spPr>
            <a:ln w="28575" cap="rnd">
              <a:solidFill>
                <a:srgbClr val="0070C0"/>
              </a:solidFill>
              <a:round/>
            </a:ln>
            <a:effectLst/>
          </c:spPr>
          <c:marker>
            <c:symbol val="none"/>
          </c:marker>
          <c:cat>
            <c:strRef>
              <c:f>'d08-001市町村別観光入込客数・宿泊人員の推移'!$H$867:$BL$867</c:f>
              <c:strCache>
                <c:ptCount val="57"/>
                <c:pt idx="2">
                  <c:v>1965
S40</c:v>
                </c:pt>
                <c:pt idx="7">
                  <c:v>1970
S45</c:v>
                </c:pt>
                <c:pt idx="12">
                  <c:v>1975
S50</c:v>
                </c:pt>
                <c:pt idx="17">
                  <c:v>1980
S55</c:v>
                </c:pt>
                <c:pt idx="22">
                  <c:v>1985
S60</c:v>
                </c:pt>
                <c:pt idx="27">
                  <c:v>1990
H2</c:v>
                </c:pt>
                <c:pt idx="32">
                  <c:v>1995
H7</c:v>
                </c:pt>
                <c:pt idx="37">
                  <c:v>2000
H12</c:v>
                </c:pt>
                <c:pt idx="42">
                  <c:v>2005
H17</c:v>
                </c:pt>
                <c:pt idx="47">
                  <c:v>2010
H22</c:v>
                </c:pt>
                <c:pt idx="52">
                  <c:v>2015
H27</c:v>
                </c:pt>
                <c:pt idx="56">
                  <c:v>2019
R 1</c:v>
                </c:pt>
              </c:strCache>
            </c:strRef>
          </c:cat>
          <c:val>
            <c:numRef>
              <c:f>'d08-001市町村別観光入込客数・宿泊人員の推移'!$H$870:$BL$870</c:f>
              <c:numCache>
                <c:formatCode>#,##0.0;[Red]\-#,##0.0</c:formatCode>
                <c:ptCount val="57"/>
                <c:pt idx="0">
                  <c:v>0</c:v>
                </c:pt>
                <c:pt idx="1">
                  <c:v>0</c:v>
                </c:pt>
                <c:pt idx="2">
                  <c:v>26.059000000000001</c:v>
                </c:pt>
                <c:pt idx="3">
                  <c:v>0.128</c:v>
                </c:pt>
                <c:pt idx="4">
                  <c:v>43.441000000000003</c:v>
                </c:pt>
                <c:pt idx="5">
                  <c:v>92.863</c:v>
                </c:pt>
                <c:pt idx="6">
                  <c:v>112.664</c:v>
                </c:pt>
                <c:pt idx="7">
                  <c:v>102.258</c:v>
                </c:pt>
                <c:pt idx="8">
                  <c:v>116.443</c:v>
                </c:pt>
                <c:pt idx="9">
                  <c:v>124.343</c:v>
                </c:pt>
                <c:pt idx="10">
                  <c:v>276.435</c:v>
                </c:pt>
                <c:pt idx="11">
                  <c:v>149.49700000000001</c:v>
                </c:pt>
                <c:pt idx="12">
                  <c:v>146.70500000000001</c:v>
                </c:pt>
                <c:pt idx="13">
                  <c:v>161.05500000000001</c:v>
                </c:pt>
                <c:pt idx="14">
                  <c:v>142.387</c:v>
                </c:pt>
                <c:pt idx="15">
                  <c:v>141.52600000000001</c:v>
                </c:pt>
                <c:pt idx="16">
                  <c:v>149.27799999999999</c:v>
                </c:pt>
                <c:pt idx="17">
                  <c:v>140.67099999999999</c:v>
                </c:pt>
                <c:pt idx="18">
                  <c:v>97.027000000000001</c:v>
                </c:pt>
                <c:pt idx="19">
                  <c:v>96.706999999999994</c:v>
                </c:pt>
                <c:pt idx="20">
                  <c:v>93.35</c:v>
                </c:pt>
                <c:pt idx="21">
                  <c:v>71.852999999999994</c:v>
                </c:pt>
                <c:pt idx="22">
                  <c:v>69.930999999999997</c:v>
                </c:pt>
                <c:pt idx="23">
                  <c:v>84.066000000000003</c:v>
                </c:pt>
                <c:pt idx="24">
                  <c:v>89.590999999999994</c:v>
                </c:pt>
                <c:pt idx="25">
                  <c:v>92.194999999999993</c:v>
                </c:pt>
                <c:pt idx="26">
                  <c:v>101.31699999999999</c:v>
                </c:pt>
                <c:pt idx="27">
                  <c:v>119.78400000000001</c:v>
                </c:pt>
                <c:pt idx="28">
                  <c:v>152.53299999999999</c:v>
                </c:pt>
                <c:pt idx="29">
                  <c:v>160.52000000000001</c:v>
                </c:pt>
                <c:pt idx="30">
                  <c:v>165.15</c:v>
                </c:pt>
                <c:pt idx="31">
                  <c:v>164.09899999999999</c:v>
                </c:pt>
                <c:pt idx="32">
                  <c:v>184.70099999999999</c:v>
                </c:pt>
                <c:pt idx="33">
                  <c:v>185.55099999999999</c:v>
                </c:pt>
                <c:pt idx="34">
                  <c:v>162.69999999999999</c:v>
                </c:pt>
                <c:pt idx="35">
                  <c:v>163.6</c:v>
                </c:pt>
                <c:pt idx="36">
                  <c:v>155.19999999999999</c:v>
                </c:pt>
                <c:pt idx="37">
                  <c:v>132.4</c:v>
                </c:pt>
                <c:pt idx="38">
                  <c:v>142.1</c:v>
                </c:pt>
                <c:pt idx="39">
                  <c:v>125.9</c:v>
                </c:pt>
                <c:pt idx="40">
                  <c:v>156.6</c:v>
                </c:pt>
                <c:pt idx="41">
                  <c:v>155.30000000000001</c:v>
                </c:pt>
                <c:pt idx="42">
                  <c:v>148.1</c:v>
                </c:pt>
                <c:pt idx="43">
                  <c:v>139.5</c:v>
                </c:pt>
                <c:pt idx="44">
                  <c:v>127</c:v>
                </c:pt>
                <c:pt idx="45">
                  <c:v>140.9</c:v>
                </c:pt>
                <c:pt idx="46">
                  <c:v>86.5</c:v>
                </c:pt>
                <c:pt idx="47">
                  <c:v>78.300000000000011</c:v>
                </c:pt>
                <c:pt idx="48">
                  <c:v>79.8</c:v>
                </c:pt>
                <c:pt idx="49">
                  <c:v>79.8</c:v>
                </c:pt>
                <c:pt idx="50">
                  <c:v>80.000000000000014</c:v>
                </c:pt>
                <c:pt idx="51">
                  <c:v>81</c:v>
                </c:pt>
                <c:pt idx="52">
                  <c:v>83.699999999999989</c:v>
                </c:pt>
                <c:pt idx="53">
                  <c:v>81.2</c:v>
                </c:pt>
                <c:pt idx="54">
                  <c:v>89.2</c:v>
                </c:pt>
                <c:pt idx="55">
                  <c:v>84.4</c:v>
                </c:pt>
                <c:pt idx="56">
                  <c:v>102.00000000000001</c:v>
                </c:pt>
              </c:numCache>
            </c:numRef>
          </c:val>
          <c:smooth val="0"/>
          <c:extLst>
            <c:ext xmlns:c16="http://schemas.microsoft.com/office/drawing/2014/chart" uri="{C3380CC4-5D6E-409C-BE32-E72D297353CC}">
              <c16:uniqueId val="{00000002-5895-47D8-8AC1-A43DCCB7FEF7}"/>
            </c:ext>
          </c:extLst>
        </c:ser>
        <c:dLbls>
          <c:showLegendKey val="0"/>
          <c:showVal val="0"/>
          <c:showCatName val="0"/>
          <c:showSerName val="0"/>
          <c:showPercent val="0"/>
          <c:showBubbleSize val="0"/>
        </c:dLbls>
        <c:marker val="1"/>
        <c:smooth val="0"/>
        <c:axId val="440684552"/>
        <c:axId val="440687832"/>
      </c:lineChart>
      <c:catAx>
        <c:axId val="4406845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440687832"/>
        <c:crosses val="autoZero"/>
        <c:auto val="1"/>
        <c:lblAlgn val="ctr"/>
        <c:lblOffset val="100"/>
        <c:noMultiLvlLbl val="0"/>
      </c:catAx>
      <c:valAx>
        <c:axId val="440687832"/>
        <c:scaling>
          <c:orientation val="minMax"/>
        </c:scaling>
        <c:delete val="0"/>
        <c:axPos val="l"/>
        <c:majorGridlines>
          <c:spPr>
            <a:ln w="3175" cap="flat" cmpd="sng" algn="ctr">
              <a:solidFill>
                <a:schemeClr val="tx1">
                  <a:lumMod val="15000"/>
                  <a:lumOff val="85000"/>
                </a:schemeClr>
              </a:solidFill>
              <a:prstDash val="dash"/>
              <a:round/>
            </a:ln>
            <a:effectLst/>
          </c:spPr>
        </c:majorGridlines>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440684552"/>
        <c:crosses val="autoZero"/>
        <c:crossBetween val="between"/>
      </c:valAx>
      <c:spPr>
        <a:noFill/>
        <a:ln>
          <a:noFill/>
        </a:ln>
        <a:effectLst/>
      </c:spPr>
    </c:plotArea>
    <c:legend>
      <c:legendPos val="b"/>
      <c:layout>
        <c:manualLayout>
          <c:xMode val="edge"/>
          <c:yMode val="edge"/>
          <c:x val="7.7596991552526542E-2"/>
          <c:y val="0.12582554207751062"/>
          <c:w val="9.9707977679260693E-2"/>
          <c:h val="0.1006008843489158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a:latin typeface="ＭＳ ゴシック" panose="020B0609070205080204" pitchFamily="49" charset="-128"/>
                <a:ea typeface="ＭＳ ゴシック" panose="020B0609070205080204" pitchFamily="49" charset="-128"/>
              </a:rPr>
              <a:t>函館市の観光客入込数の推移</a:t>
            </a:r>
          </a:p>
        </c:rich>
      </c:tx>
      <c:layout>
        <c:manualLayout>
          <c:xMode val="edge"/>
          <c:yMode val="edge"/>
          <c:x val="0.33473389355742295"/>
          <c:y val="0"/>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4124594719777676E-2"/>
          <c:y val="6.5345345345345363E-2"/>
          <c:w val="0.95196497496636445"/>
          <c:h val="0.82869622378283792"/>
        </c:manualLayout>
      </c:layout>
      <c:barChart>
        <c:barDir val="col"/>
        <c:grouping val="stacked"/>
        <c:varyColors val="0"/>
        <c:ser>
          <c:idx val="0"/>
          <c:order val="0"/>
          <c:tx>
            <c:strRef>
              <c:f>'d08-001市町村別観光入込客数・宿泊人員の推移'!$G$5</c:f>
              <c:strCache>
                <c:ptCount val="1"/>
                <c:pt idx="0">
                  <c:v>道外</c:v>
                </c:pt>
              </c:strCache>
            </c:strRef>
          </c:tx>
          <c:spPr>
            <a:solidFill>
              <a:srgbClr val="00B0F0"/>
            </a:solidFill>
            <a:ln>
              <a:noFill/>
            </a:ln>
            <a:effectLst/>
          </c:spPr>
          <c:invertIfNegative val="0"/>
          <c:cat>
            <c:strRef>
              <c:f>'d08-001市町村別観光入込客数・宿泊人員の推移'!$H$4:$BL$4</c:f>
              <c:strCache>
                <c:ptCount val="57"/>
                <c:pt idx="2">
                  <c:v>1965
S40</c:v>
                </c:pt>
                <c:pt idx="7">
                  <c:v>1970
S45</c:v>
                </c:pt>
                <c:pt idx="12">
                  <c:v>1975
S50</c:v>
                </c:pt>
                <c:pt idx="17">
                  <c:v>1980
S55</c:v>
                </c:pt>
                <c:pt idx="22">
                  <c:v>1985
S60</c:v>
                </c:pt>
                <c:pt idx="27">
                  <c:v>1990
H2</c:v>
                </c:pt>
                <c:pt idx="32">
                  <c:v>1995
H7</c:v>
                </c:pt>
                <c:pt idx="37">
                  <c:v>2000
H12</c:v>
                </c:pt>
                <c:pt idx="42">
                  <c:v>2005
H17</c:v>
                </c:pt>
                <c:pt idx="47">
                  <c:v>2010
H22</c:v>
                </c:pt>
                <c:pt idx="52">
                  <c:v>2015
H27</c:v>
                </c:pt>
                <c:pt idx="56">
                  <c:v>2019
R 1</c:v>
                </c:pt>
              </c:strCache>
            </c:strRef>
          </c:cat>
          <c:val>
            <c:numRef>
              <c:f>'d08-001市町村別観光入込客数・宿泊人員の推移'!$H$5:$BL$5</c:f>
              <c:numCache>
                <c:formatCode>#,##0.0;[Red]\-#,##0.0</c:formatCode>
                <c:ptCount val="57"/>
                <c:pt idx="0">
                  <c:v>570.77200000000005</c:v>
                </c:pt>
                <c:pt idx="1">
                  <c:v>737.05700000000002</c:v>
                </c:pt>
                <c:pt idx="2">
                  <c:v>934.63</c:v>
                </c:pt>
                <c:pt idx="3">
                  <c:v>1003.745</c:v>
                </c:pt>
                <c:pt idx="4">
                  <c:v>1131.0640000000001</c:v>
                </c:pt>
                <c:pt idx="5">
                  <c:v>1212.5680000000002</c:v>
                </c:pt>
                <c:pt idx="6">
                  <c:v>1300.104</c:v>
                </c:pt>
                <c:pt idx="7">
                  <c:v>1380.634</c:v>
                </c:pt>
                <c:pt idx="8">
                  <c:v>1619.9450000000002</c:v>
                </c:pt>
                <c:pt idx="9">
                  <c:v>1833.568</c:v>
                </c:pt>
                <c:pt idx="10">
                  <c:v>2011.8770000000002</c:v>
                </c:pt>
                <c:pt idx="11">
                  <c:v>1946.1410000000001</c:v>
                </c:pt>
                <c:pt idx="12">
                  <c:v>1751.579</c:v>
                </c:pt>
                <c:pt idx="13">
                  <c:v>1675.9720000000002</c:v>
                </c:pt>
                <c:pt idx="14">
                  <c:v>1451.3899999999999</c:v>
                </c:pt>
                <c:pt idx="15">
                  <c:v>1582.7489999999998</c:v>
                </c:pt>
                <c:pt idx="16">
                  <c:v>1569.837</c:v>
                </c:pt>
                <c:pt idx="17">
                  <c:v>1568.046</c:v>
                </c:pt>
                <c:pt idx="18">
                  <c:v>1440.212</c:v>
                </c:pt>
                <c:pt idx="19">
                  <c:v>1421.2690000000002</c:v>
                </c:pt>
                <c:pt idx="20">
                  <c:v>1350.777</c:v>
                </c:pt>
                <c:pt idx="21">
                  <c:v>1335.4480000000001</c:v>
                </c:pt>
                <c:pt idx="22">
                  <c:v>1714.9350000000002</c:v>
                </c:pt>
                <c:pt idx="23">
                  <c:v>1881.078</c:v>
                </c:pt>
                <c:pt idx="24">
                  <c:v>2242.9299999999998</c:v>
                </c:pt>
                <c:pt idx="25">
                  <c:v>2684.6520000000005</c:v>
                </c:pt>
                <c:pt idx="26">
                  <c:v>2803.261</c:v>
                </c:pt>
                <c:pt idx="27">
                  <c:v>3145.279</c:v>
                </c:pt>
                <c:pt idx="28">
                  <c:v>3528.3360000000002</c:v>
                </c:pt>
                <c:pt idx="29">
                  <c:v>3525.79</c:v>
                </c:pt>
                <c:pt idx="30">
                  <c:v>3339.6349999999998</c:v>
                </c:pt>
                <c:pt idx="31">
                  <c:v>3414.7190000000001</c:v>
                </c:pt>
                <c:pt idx="32">
                  <c:v>3414.89</c:v>
                </c:pt>
                <c:pt idx="33">
                  <c:v>3678.3509999999997</c:v>
                </c:pt>
                <c:pt idx="34">
                  <c:v>3640.5</c:v>
                </c:pt>
                <c:pt idx="35">
                  <c:v>3765.4</c:v>
                </c:pt>
                <c:pt idx="36">
                  <c:v>3769.8</c:v>
                </c:pt>
                <c:pt idx="37">
                  <c:v>3398.7000000000003</c:v>
                </c:pt>
                <c:pt idx="38">
                  <c:v>3759.1999999999994</c:v>
                </c:pt>
                <c:pt idx="39">
                  <c:v>3784.4</c:v>
                </c:pt>
                <c:pt idx="40">
                  <c:v>3707.5</c:v>
                </c:pt>
                <c:pt idx="41">
                  <c:v>3576.4</c:v>
                </c:pt>
                <c:pt idx="42">
                  <c:v>3237.1</c:v>
                </c:pt>
                <c:pt idx="43">
                  <c:v>3238.3</c:v>
                </c:pt>
                <c:pt idx="44">
                  <c:v>3182.9</c:v>
                </c:pt>
                <c:pt idx="45">
                  <c:v>2988.8</c:v>
                </c:pt>
                <c:pt idx="46">
                  <c:v>2821.3</c:v>
                </c:pt>
                <c:pt idx="47">
                  <c:v>3034.6</c:v>
                </c:pt>
                <c:pt idx="48">
                  <c:v>2601.1999999999998</c:v>
                </c:pt>
                <c:pt idx="49">
                  <c:v>2963.9999999999995</c:v>
                </c:pt>
                <c:pt idx="50">
                  <c:v>3124.4999999999991</c:v>
                </c:pt>
                <c:pt idx="51">
                  <c:v>3140.1999999999994</c:v>
                </c:pt>
                <c:pt idx="52">
                  <c:v>3215</c:v>
                </c:pt>
                <c:pt idx="53">
                  <c:v>3760.8</c:v>
                </c:pt>
                <c:pt idx="54">
                  <c:v>3420.9</c:v>
                </c:pt>
                <c:pt idx="55">
                  <c:v>3405.4</c:v>
                </c:pt>
                <c:pt idx="56">
                  <c:v>3223.7999999999997</c:v>
                </c:pt>
              </c:numCache>
            </c:numRef>
          </c:val>
          <c:extLst>
            <c:ext xmlns:c16="http://schemas.microsoft.com/office/drawing/2014/chart" uri="{C3380CC4-5D6E-409C-BE32-E72D297353CC}">
              <c16:uniqueId val="{00000000-6D42-4395-8CFE-C768043D59E4}"/>
            </c:ext>
          </c:extLst>
        </c:ser>
        <c:ser>
          <c:idx val="1"/>
          <c:order val="1"/>
          <c:tx>
            <c:strRef>
              <c:f>'d08-001市町村別観光入込客数・宿泊人員の推移'!$G$6</c:f>
              <c:strCache>
                <c:ptCount val="1"/>
                <c:pt idx="0">
                  <c:v>道内</c:v>
                </c:pt>
              </c:strCache>
            </c:strRef>
          </c:tx>
          <c:spPr>
            <a:solidFill>
              <a:srgbClr val="92D050"/>
            </a:solidFill>
            <a:ln>
              <a:noFill/>
            </a:ln>
            <a:effectLst/>
          </c:spPr>
          <c:invertIfNegative val="0"/>
          <c:cat>
            <c:strRef>
              <c:f>'d08-001市町村別観光入込客数・宿泊人員の推移'!$H$4:$BL$4</c:f>
              <c:strCache>
                <c:ptCount val="57"/>
                <c:pt idx="2">
                  <c:v>1965
S40</c:v>
                </c:pt>
                <c:pt idx="7">
                  <c:v>1970
S45</c:v>
                </c:pt>
                <c:pt idx="12">
                  <c:v>1975
S50</c:v>
                </c:pt>
                <c:pt idx="17">
                  <c:v>1980
S55</c:v>
                </c:pt>
                <c:pt idx="22">
                  <c:v>1985
S60</c:v>
                </c:pt>
                <c:pt idx="27">
                  <c:v>1990
H2</c:v>
                </c:pt>
                <c:pt idx="32">
                  <c:v>1995
H7</c:v>
                </c:pt>
                <c:pt idx="37">
                  <c:v>2000
H12</c:v>
                </c:pt>
                <c:pt idx="42">
                  <c:v>2005
H17</c:v>
                </c:pt>
                <c:pt idx="47">
                  <c:v>2010
H22</c:v>
                </c:pt>
                <c:pt idx="52">
                  <c:v>2015
H27</c:v>
                </c:pt>
                <c:pt idx="56">
                  <c:v>2019
R 1</c:v>
                </c:pt>
              </c:strCache>
            </c:strRef>
          </c:cat>
          <c:val>
            <c:numRef>
              <c:f>'d08-001市町村別観光入込客数・宿泊人員の推移'!$H$6:$BL$6</c:f>
              <c:numCache>
                <c:formatCode>#,##0.0;[Red]\-#,##0.0</c:formatCode>
                <c:ptCount val="57"/>
                <c:pt idx="0">
                  <c:v>537.59699999999998</c:v>
                </c:pt>
                <c:pt idx="1">
                  <c:v>732.54100000000005</c:v>
                </c:pt>
                <c:pt idx="2">
                  <c:v>789.76799999999992</c:v>
                </c:pt>
                <c:pt idx="3">
                  <c:v>936.53199999999993</c:v>
                </c:pt>
                <c:pt idx="4">
                  <c:v>1095.6869999999999</c:v>
                </c:pt>
                <c:pt idx="5">
                  <c:v>1259.242</c:v>
                </c:pt>
                <c:pt idx="6">
                  <c:v>1315.3519999999999</c:v>
                </c:pt>
                <c:pt idx="7">
                  <c:v>1255.3879999999999</c:v>
                </c:pt>
                <c:pt idx="8">
                  <c:v>1458.761</c:v>
                </c:pt>
                <c:pt idx="9">
                  <c:v>1338.902</c:v>
                </c:pt>
                <c:pt idx="10">
                  <c:v>1781.7259999999999</c:v>
                </c:pt>
                <c:pt idx="11">
                  <c:v>1742.9169999999999</c:v>
                </c:pt>
                <c:pt idx="12">
                  <c:v>1547.404</c:v>
                </c:pt>
                <c:pt idx="13">
                  <c:v>1595.75</c:v>
                </c:pt>
                <c:pt idx="14">
                  <c:v>1546.847</c:v>
                </c:pt>
                <c:pt idx="15">
                  <c:v>1644.806</c:v>
                </c:pt>
                <c:pt idx="16">
                  <c:v>1658.9900000000002</c:v>
                </c:pt>
                <c:pt idx="17">
                  <c:v>1792.576</c:v>
                </c:pt>
                <c:pt idx="18">
                  <c:v>1759.6769999999999</c:v>
                </c:pt>
                <c:pt idx="19">
                  <c:v>1774.4160000000002</c:v>
                </c:pt>
                <c:pt idx="20">
                  <c:v>1722.567</c:v>
                </c:pt>
                <c:pt idx="21">
                  <c:v>1868.9699999999998</c:v>
                </c:pt>
                <c:pt idx="22">
                  <c:v>1593.643</c:v>
                </c:pt>
                <c:pt idx="23">
                  <c:v>1698.3110000000001</c:v>
                </c:pt>
                <c:pt idx="24">
                  <c:v>1785.066</c:v>
                </c:pt>
                <c:pt idx="25">
                  <c:v>1915.5339999999999</c:v>
                </c:pt>
                <c:pt idx="26">
                  <c:v>2154.5329999999999</c:v>
                </c:pt>
                <c:pt idx="27">
                  <c:v>2206.2750000000001</c:v>
                </c:pt>
                <c:pt idx="28">
                  <c:v>2255.9939999999997</c:v>
                </c:pt>
                <c:pt idx="29">
                  <c:v>2219.4009999999998</c:v>
                </c:pt>
                <c:pt idx="30">
                  <c:v>2052.114</c:v>
                </c:pt>
                <c:pt idx="31">
                  <c:v>2227.393</c:v>
                </c:pt>
                <c:pt idx="32">
                  <c:v>2252.951</c:v>
                </c:pt>
                <c:pt idx="33">
                  <c:v>2611.5050000000001</c:v>
                </c:pt>
                <c:pt idx="34">
                  <c:v>2210.4</c:v>
                </c:pt>
                <c:pt idx="35">
                  <c:v>2183.9</c:v>
                </c:pt>
                <c:pt idx="36">
                  <c:v>2541.0000000000005</c:v>
                </c:pt>
                <c:pt idx="37">
                  <c:v>2412.4999999999995</c:v>
                </c:pt>
                <c:pt idx="38">
                  <c:v>2515.1</c:v>
                </c:pt>
                <c:pt idx="39">
                  <c:v>2476.2000000000003</c:v>
                </c:pt>
                <c:pt idx="40">
                  <c:v>2465.0000000000005</c:v>
                </c:pt>
                <c:pt idx="41">
                  <c:v>2368.5</c:v>
                </c:pt>
                <c:pt idx="42">
                  <c:v>1606.3</c:v>
                </c:pt>
                <c:pt idx="43">
                  <c:v>1626.5</c:v>
                </c:pt>
                <c:pt idx="44">
                  <c:v>1635.1</c:v>
                </c:pt>
                <c:pt idx="45">
                  <c:v>1573</c:v>
                </c:pt>
                <c:pt idx="46">
                  <c:v>1510.6</c:v>
                </c:pt>
                <c:pt idx="47">
                  <c:v>1551.6</c:v>
                </c:pt>
                <c:pt idx="48">
                  <c:v>1506.7999999999997</c:v>
                </c:pt>
                <c:pt idx="49">
                  <c:v>1537.1999999999998</c:v>
                </c:pt>
                <c:pt idx="50">
                  <c:v>1694.6000000000001</c:v>
                </c:pt>
                <c:pt idx="51">
                  <c:v>1700</c:v>
                </c:pt>
                <c:pt idx="52">
                  <c:v>1731.6</c:v>
                </c:pt>
                <c:pt idx="53">
                  <c:v>1846.1</c:v>
                </c:pt>
                <c:pt idx="54">
                  <c:v>1825.9000000000003</c:v>
                </c:pt>
                <c:pt idx="55">
                  <c:v>1855.9</c:v>
                </c:pt>
                <c:pt idx="56">
                  <c:v>2145.1000000000004</c:v>
                </c:pt>
              </c:numCache>
            </c:numRef>
          </c:val>
          <c:extLst>
            <c:ext xmlns:c16="http://schemas.microsoft.com/office/drawing/2014/chart" uri="{C3380CC4-5D6E-409C-BE32-E72D297353CC}">
              <c16:uniqueId val="{00000001-6D42-4395-8CFE-C768043D59E4}"/>
            </c:ext>
          </c:extLst>
        </c:ser>
        <c:dLbls>
          <c:showLegendKey val="0"/>
          <c:showVal val="0"/>
          <c:showCatName val="0"/>
          <c:showSerName val="0"/>
          <c:showPercent val="0"/>
          <c:showBubbleSize val="0"/>
        </c:dLbls>
        <c:gapWidth val="80"/>
        <c:overlap val="100"/>
        <c:axId val="440684552"/>
        <c:axId val="440687832"/>
      </c:barChart>
      <c:lineChart>
        <c:grouping val="standard"/>
        <c:varyColors val="0"/>
        <c:ser>
          <c:idx val="2"/>
          <c:order val="2"/>
          <c:tx>
            <c:strRef>
              <c:f>'d08-001市町村別観光入込客数・宿泊人員の推移'!$G$7</c:f>
              <c:strCache>
                <c:ptCount val="1"/>
                <c:pt idx="0">
                  <c:v>宿泊客</c:v>
                </c:pt>
              </c:strCache>
            </c:strRef>
          </c:tx>
          <c:spPr>
            <a:ln w="28575" cap="rnd">
              <a:solidFill>
                <a:srgbClr val="002060"/>
              </a:solidFill>
              <a:round/>
            </a:ln>
            <a:effectLst/>
          </c:spPr>
          <c:marker>
            <c:symbol val="none"/>
          </c:marker>
          <c:val>
            <c:numRef>
              <c:f>'d08-001市町村別観光入込客数・宿泊人員の推移'!$H$7:$BL$7</c:f>
              <c:numCache>
                <c:formatCode>#,##0.0;[Red]\-#,##0.0</c:formatCode>
                <c:ptCount val="57"/>
                <c:pt idx="0">
                  <c:v>633.64</c:v>
                </c:pt>
                <c:pt idx="1">
                  <c:v>860.822</c:v>
                </c:pt>
                <c:pt idx="2">
                  <c:v>884.6819999999999</c:v>
                </c:pt>
                <c:pt idx="3">
                  <c:v>1011.9540000000001</c:v>
                </c:pt>
                <c:pt idx="4">
                  <c:v>1030.702</c:v>
                </c:pt>
                <c:pt idx="5">
                  <c:v>1152.2620000000002</c:v>
                </c:pt>
                <c:pt idx="6">
                  <c:v>1349.393</c:v>
                </c:pt>
                <c:pt idx="7">
                  <c:v>1349.7820000000002</c:v>
                </c:pt>
                <c:pt idx="8">
                  <c:v>1568.8429999999998</c:v>
                </c:pt>
                <c:pt idx="9">
                  <c:v>1365.453</c:v>
                </c:pt>
                <c:pt idx="10">
                  <c:v>1770.6890000000001</c:v>
                </c:pt>
                <c:pt idx="11">
                  <c:v>1734.107</c:v>
                </c:pt>
                <c:pt idx="12">
                  <c:v>1397.6490000000001</c:v>
                </c:pt>
                <c:pt idx="13">
                  <c:v>1457.4270000000001</c:v>
                </c:pt>
                <c:pt idx="14">
                  <c:v>1241.6479999999999</c:v>
                </c:pt>
                <c:pt idx="15">
                  <c:v>1345.865</c:v>
                </c:pt>
                <c:pt idx="16">
                  <c:v>1457.9639999999999</c:v>
                </c:pt>
                <c:pt idx="17">
                  <c:v>1550.1670000000001</c:v>
                </c:pt>
                <c:pt idx="18">
                  <c:v>1441.875</c:v>
                </c:pt>
                <c:pt idx="19">
                  <c:v>1450.3</c:v>
                </c:pt>
                <c:pt idx="20">
                  <c:v>1381.23</c:v>
                </c:pt>
                <c:pt idx="21">
                  <c:v>1461.9569999999999</c:v>
                </c:pt>
                <c:pt idx="22">
                  <c:v>1573.2169999999999</c:v>
                </c:pt>
                <c:pt idx="23">
                  <c:v>1718.5509999999999</c:v>
                </c:pt>
                <c:pt idx="24">
                  <c:v>1944.7950000000001</c:v>
                </c:pt>
                <c:pt idx="25">
                  <c:v>2256.0719999999997</c:v>
                </c:pt>
                <c:pt idx="26">
                  <c:v>2508.5319999999997</c:v>
                </c:pt>
                <c:pt idx="27">
                  <c:v>2756.4860000000003</c:v>
                </c:pt>
                <c:pt idx="28">
                  <c:v>3058.5439999999999</c:v>
                </c:pt>
                <c:pt idx="29">
                  <c:v>3075.7440000000006</c:v>
                </c:pt>
                <c:pt idx="30">
                  <c:v>2923.4830000000002</c:v>
                </c:pt>
                <c:pt idx="31">
                  <c:v>2979.4790000000003</c:v>
                </c:pt>
                <c:pt idx="32">
                  <c:v>2971.9159999999997</c:v>
                </c:pt>
                <c:pt idx="33">
                  <c:v>3188.5930000000003</c:v>
                </c:pt>
                <c:pt idx="34">
                  <c:v>3226.3</c:v>
                </c:pt>
                <c:pt idx="35">
                  <c:v>3290.9999999999995</c:v>
                </c:pt>
                <c:pt idx="36">
                  <c:v>3259.2999999999997</c:v>
                </c:pt>
                <c:pt idx="37">
                  <c:v>3040.4</c:v>
                </c:pt>
                <c:pt idx="38">
                  <c:v>3334.8999999999996</c:v>
                </c:pt>
                <c:pt idx="39">
                  <c:v>3378.4999999999995</c:v>
                </c:pt>
                <c:pt idx="40">
                  <c:v>3304.6</c:v>
                </c:pt>
                <c:pt idx="41">
                  <c:v>3193.2</c:v>
                </c:pt>
                <c:pt idx="42">
                  <c:v>3156.1</c:v>
                </c:pt>
                <c:pt idx="43">
                  <c:v>3107.9</c:v>
                </c:pt>
                <c:pt idx="44">
                  <c:v>3067.3</c:v>
                </c:pt>
                <c:pt idx="45">
                  <c:v>2913.7</c:v>
                </c:pt>
                <c:pt idx="46">
                  <c:v>2837.6</c:v>
                </c:pt>
                <c:pt idx="47">
                  <c:v>2895.8</c:v>
                </c:pt>
                <c:pt idx="48">
                  <c:v>2739.7000000000003</c:v>
                </c:pt>
                <c:pt idx="49">
                  <c:v>2991.2</c:v>
                </c:pt>
                <c:pt idx="50">
                  <c:v>3045.3999999999996</c:v>
                </c:pt>
                <c:pt idx="51">
                  <c:v>3091.9</c:v>
                </c:pt>
                <c:pt idx="52">
                  <c:v>3193.2000000000003</c:v>
                </c:pt>
                <c:pt idx="53">
                  <c:v>3645.7000000000003</c:v>
                </c:pt>
                <c:pt idx="54">
                  <c:v>3570.2000000000003</c:v>
                </c:pt>
                <c:pt idx="55">
                  <c:v>3473.6</c:v>
                </c:pt>
                <c:pt idx="56">
                  <c:v>3098.6</c:v>
                </c:pt>
              </c:numCache>
            </c:numRef>
          </c:val>
          <c:smooth val="0"/>
          <c:extLst>
            <c:ext xmlns:c16="http://schemas.microsoft.com/office/drawing/2014/chart" uri="{C3380CC4-5D6E-409C-BE32-E72D297353CC}">
              <c16:uniqueId val="{00000004-6D42-4395-8CFE-C768043D59E4}"/>
            </c:ext>
          </c:extLst>
        </c:ser>
        <c:dLbls>
          <c:showLegendKey val="0"/>
          <c:showVal val="0"/>
          <c:showCatName val="0"/>
          <c:showSerName val="0"/>
          <c:showPercent val="0"/>
          <c:showBubbleSize val="0"/>
        </c:dLbls>
        <c:marker val="1"/>
        <c:smooth val="0"/>
        <c:axId val="440684552"/>
        <c:axId val="440687832"/>
      </c:lineChart>
      <c:catAx>
        <c:axId val="4406845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440687832"/>
        <c:crosses val="autoZero"/>
        <c:auto val="1"/>
        <c:lblAlgn val="ctr"/>
        <c:lblOffset val="100"/>
        <c:noMultiLvlLbl val="0"/>
      </c:catAx>
      <c:valAx>
        <c:axId val="440687832"/>
        <c:scaling>
          <c:orientation val="minMax"/>
        </c:scaling>
        <c:delete val="0"/>
        <c:axPos val="l"/>
        <c:majorGridlines>
          <c:spPr>
            <a:ln w="3175" cap="flat" cmpd="sng" algn="ctr">
              <a:solidFill>
                <a:schemeClr val="tx1">
                  <a:lumMod val="15000"/>
                  <a:lumOff val="85000"/>
                </a:schemeClr>
              </a:solidFill>
              <a:prstDash val="dash"/>
              <a:round/>
            </a:ln>
            <a:effectLst/>
          </c:spPr>
        </c:majorGridlines>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440684552"/>
        <c:crosses val="autoZero"/>
        <c:crossBetween val="between"/>
      </c:valAx>
      <c:spPr>
        <a:noFill/>
        <a:ln>
          <a:noFill/>
        </a:ln>
        <a:effectLst/>
      </c:spPr>
    </c:plotArea>
    <c:legend>
      <c:legendPos val="b"/>
      <c:layout>
        <c:manualLayout>
          <c:xMode val="edge"/>
          <c:yMode val="edge"/>
          <c:x val="7.7596991552526542E-2"/>
          <c:y val="0.12582554207751062"/>
          <c:w val="9.9707977679260693E-2"/>
          <c:h val="0.1006008843489158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a:latin typeface="ＭＳ ゴシック" panose="020B0609070205080204" pitchFamily="49" charset="-128"/>
                <a:ea typeface="ＭＳ ゴシック" panose="020B0609070205080204" pitchFamily="49" charset="-128"/>
              </a:rPr>
              <a:t>新ひだか町（静内町）の観光客入込数の推移</a:t>
            </a:r>
          </a:p>
        </c:rich>
      </c:tx>
      <c:layout>
        <c:manualLayout>
          <c:xMode val="edge"/>
          <c:yMode val="edge"/>
          <c:x val="0.30672268907563027"/>
          <c:y val="0"/>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4124594719777676E-2"/>
          <c:y val="6.5345345345345363E-2"/>
          <c:w val="0.95196497496636445"/>
          <c:h val="0.82869622378283792"/>
        </c:manualLayout>
      </c:layout>
      <c:barChart>
        <c:barDir val="col"/>
        <c:grouping val="stacked"/>
        <c:varyColors val="0"/>
        <c:ser>
          <c:idx val="0"/>
          <c:order val="0"/>
          <c:tx>
            <c:strRef>
              <c:f>'d08-001市町村別観光入込客数・宿泊人員の推移'!$G$900</c:f>
              <c:strCache>
                <c:ptCount val="1"/>
                <c:pt idx="0">
                  <c:v>道外</c:v>
                </c:pt>
              </c:strCache>
            </c:strRef>
          </c:tx>
          <c:spPr>
            <a:solidFill>
              <a:srgbClr val="00B0F0"/>
            </a:solidFill>
            <a:ln>
              <a:noFill/>
            </a:ln>
            <a:effectLst/>
          </c:spPr>
          <c:invertIfNegative val="0"/>
          <c:cat>
            <c:strRef>
              <c:f>'d08-001市町村別観光入込客数・宿泊人員の推移'!$H$899:$BL$899</c:f>
              <c:strCache>
                <c:ptCount val="57"/>
                <c:pt idx="2">
                  <c:v>1965
S40</c:v>
                </c:pt>
                <c:pt idx="7">
                  <c:v>1970
S45</c:v>
                </c:pt>
                <c:pt idx="12">
                  <c:v>1975
S50</c:v>
                </c:pt>
                <c:pt idx="17">
                  <c:v>1980
S55</c:v>
                </c:pt>
                <c:pt idx="22">
                  <c:v>1985
S60</c:v>
                </c:pt>
                <c:pt idx="27">
                  <c:v>1990
H2</c:v>
                </c:pt>
                <c:pt idx="32">
                  <c:v>1995
H7</c:v>
                </c:pt>
                <c:pt idx="37">
                  <c:v>2000
H12</c:v>
                </c:pt>
                <c:pt idx="42">
                  <c:v>2005
H17</c:v>
                </c:pt>
                <c:pt idx="47">
                  <c:v>2010
H22</c:v>
                </c:pt>
                <c:pt idx="52">
                  <c:v>2015
H27</c:v>
                </c:pt>
                <c:pt idx="56">
                  <c:v>2019
R 1</c:v>
                </c:pt>
              </c:strCache>
            </c:strRef>
          </c:cat>
          <c:val>
            <c:numRef>
              <c:f>'d08-001市町村別観光入込客数・宿泊人員の推移'!$H$900:$BL$900</c:f>
              <c:numCache>
                <c:formatCode>#,##0.0;[Red]\-#,##0.0</c:formatCode>
                <c:ptCount val="57"/>
                <c:pt idx="0">
                  <c:v>0</c:v>
                </c:pt>
                <c:pt idx="1">
                  <c:v>1.48</c:v>
                </c:pt>
                <c:pt idx="2">
                  <c:v>1.2549999999999999</c:v>
                </c:pt>
                <c:pt idx="3">
                  <c:v>1.9670000000000001</c:v>
                </c:pt>
                <c:pt idx="4">
                  <c:v>7.5629999999999997</c:v>
                </c:pt>
                <c:pt idx="5">
                  <c:v>27.167999999999999</c:v>
                </c:pt>
                <c:pt idx="6">
                  <c:v>34.645000000000003</c:v>
                </c:pt>
                <c:pt idx="7">
                  <c:v>18.353999999999999</c:v>
                </c:pt>
                <c:pt idx="8">
                  <c:v>27.13</c:v>
                </c:pt>
                <c:pt idx="9">
                  <c:v>25.51</c:v>
                </c:pt>
                <c:pt idx="10">
                  <c:v>12.619</c:v>
                </c:pt>
                <c:pt idx="11">
                  <c:v>13.845000000000001</c:v>
                </c:pt>
                <c:pt idx="12">
                  <c:v>7.8920000000000003</c:v>
                </c:pt>
                <c:pt idx="13">
                  <c:v>8.16</c:v>
                </c:pt>
                <c:pt idx="14">
                  <c:v>10.579000000000001</c:v>
                </c:pt>
                <c:pt idx="15">
                  <c:v>10.6</c:v>
                </c:pt>
                <c:pt idx="16">
                  <c:v>11.221</c:v>
                </c:pt>
                <c:pt idx="17">
                  <c:v>12.49</c:v>
                </c:pt>
                <c:pt idx="18">
                  <c:v>7.0659999999999998</c:v>
                </c:pt>
                <c:pt idx="19">
                  <c:v>7.0869999999999997</c:v>
                </c:pt>
                <c:pt idx="20">
                  <c:v>9.2850000000000001</c:v>
                </c:pt>
                <c:pt idx="21">
                  <c:v>11.845000000000001</c:v>
                </c:pt>
                <c:pt idx="22">
                  <c:v>13.961</c:v>
                </c:pt>
                <c:pt idx="23">
                  <c:v>15.805999999999999</c:v>
                </c:pt>
                <c:pt idx="24">
                  <c:v>18.216000000000001</c:v>
                </c:pt>
                <c:pt idx="25">
                  <c:v>18.184000000000001</c:v>
                </c:pt>
                <c:pt idx="26">
                  <c:v>18.36</c:v>
                </c:pt>
                <c:pt idx="27">
                  <c:v>18.405999999999999</c:v>
                </c:pt>
                <c:pt idx="28">
                  <c:v>20.152999999999999</c:v>
                </c:pt>
                <c:pt idx="29">
                  <c:v>39.975999999999999</c:v>
                </c:pt>
                <c:pt idx="30">
                  <c:v>42.561999999999998</c:v>
                </c:pt>
                <c:pt idx="31">
                  <c:v>74.745999999999995</c:v>
                </c:pt>
                <c:pt idx="32">
                  <c:v>44.45</c:v>
                </c:pt>
                <c:pt idx="33">
                  <c:v>58.003999999999998</c:v>
                </c:pt>
                <c:pt idx="34">
                  <c:v>121.9</c:v>
                </c:pt>
                <c:pt idx="35">
                  <c:v>84</c:v>
                </c:pt>
                <c:pt idx="36">
                  <c:v>67.400000000000006</c:v>
                </c:pt>
                <c:pt idx="37">
                  <c:v>62</c:v>
                </c:pt>
                <c:pt idx="38">
                  <c:v>49.3</c:v>
                </c:pt>
                <c:pt idx="39">
                  <c:v>47.3</c:v>
                </c:pt>
                <c:pt idx="40">
                  <c:v>37.5</c:v>
                </c:pt>
                <c:pt idx="41">
                  <c:v>44.2</c:v>
                </c:pt>
                <c:pt idx="42">
                  <c:v>44.4</c:v>
                </c:pt>
                <c:pt idx="43">
                  <c:v>63.1</c:v>
                </c:pt>
                <c:pt idx="44">
                  <c:v>67</c:v>
                </c:pt>
                <c:pt idx="45">
                  <c:v>58.9</c:v>
                </c:pt>
                <c:pt idx="46">
                  <c:v>46.3</c:v>
                </c:pt>
                <c:pt idx="47">
                  <c:v>56.1</c:v>
                </c:pt>
                <c:pt idx="48">
                  <c:v>48.3</c:v>
                </c:pt>
                <c:pt idx="49">
                  <c:v>41.8</c:v>
                </c:pt>
                <c:pt idx="50">
                  <c:v>48.999999999999986</c:v>
                </c:pt>
                <c:pt idx="51">
                  <c:v>47.800000000000004</c:v>
                </c:pt>
                <c:pt idx="52">
                  <c:v>52.800000000000004</c:v>
                </c:pt>
                <c:pt idx="53">
                  <c:v>50.999999999999993</c:v>
                </c:pt>
                <c:pt idx="54">
                  <c:v>52.499999999999993</c:v>
                </c:pt>
                <c:pt idx="55">
                  <c:v>45</c:v>
                </c:pt>
                <c:pt idx="56">
                  <c:v>49.6</c:v>
                </c:pt>
              </c:numCache>
            </c:numRef>
          </c:val>
          <c:extLst>
            <c:ext xmlns:c16="http://schemas.microsoft.com/office/drawing/2014/chart" uri="{C3380CC4-5D6E-409C-BE32-E72D297353CC}">
              <c16:uniqueId val="{00000000-5A2F-4F2F-B281-552D153F2758}"/>
            </c:ext>
          </c:extLst>
        </c:ser>
        <c:ser>
          <c:idx val="1"/>
          <c:order val="1"/>
          <c:tx>
            <c:strRef>
              <c:f>'d08-001市町村別観光入込客数・宿泊人員の推移'!$G$901</c:f>
              <c:strCache>
                <c:ptCount val="1"/>
                <c:pt idx="0">
                  <c:v>道内</c:v>
                </c:pt>
              </c:strCache>
            </c:strRef>
          </c:tx>
          <c:spPr>
            <a:solidFill>
              <a:srgbClr val="92D050"/>
            </a:solidFill>
            <a:ln>
              <a:noFill/>
            </a:ln>
            <a:effectLst/>
          </c:spPr>
          <c:invertIfNegative val="0"/>
          <c:cat>
            <c:strRef>
              <c:f>'d08-001市町村別観光入込客数・宿泊人員の推移'!$H$899:$BL$899</c:f>
              <c:strCache>
                <c:ptCount val="57"/>
                <c:pt idx="2">
                  <c:v>1965
S40</c:v>
                </c:pt>
                <c:pt idx="7">
                  <c:v>1970
S45</c:v>
                </c:pt>
                <c:pt idx="12">
                  <c:v>1975
S50</c:v>
                </c:pt>
                <c:pt idx="17">
                  <c:v>1980
S55</c:v>
                </c:pt>
                <c:pt idx="22">
                  <c:v>1985
S60</c:v>
                </c:pt>
                <c:pt idx="27">
                  <c:v>1990
H2</c:v>
                </c:pt>
                <c:pt idx="32">
                  <c:v>1995
H7</c:v>
                </c:pt>
                <c:pt idx="37">
                  <c:v>2000
H12</c:v>
                </c:pt>
                <c:pt idx="42">
                  <c:v>2005
H17</c:v>
                </c:pt>
                <c:pt idx="47">
                  <c:v>2010
H22</c:v>
                </c:pt>
                <c:pt idx="52">
                  <c:v>2015
H27</c:v>
                </c:pt>
                <c:pt idx="56">
                  <c:v>2019
R 1</c:v>
                </c:pt>
              </c:strCache>
            </c:strRef>
          </c:cat>
          <c:val>
            <c:numRef>
              <c:f>'d08-001市町村別観光入込客数・宿泊人員の推移'!$H$901:$BL$901</c:f>
              <c:numCache>
                <c:formatCode>#,##0.0;[Red]\-#,##0.0</c:formatCode>
                <c:ptCount val="57"/>
                <c:pt idx="0">
                  <c:v>0</c:v>
                </c:pt>
                <c:pt idx="1">
                  <c:v>36.433</c:v>
                </c:pt>
                <c:pt idx="2">
                  <c:v>51.314</c:v>
                </c:pt>
                <c:pt idx="3">
                  <c:v>53.308999999999997</c:v>
                </c:pt>
                <c:pt idx="4">
                  <c:v>107.44799999999999</c:v>
                </c:pt>
                <c:pt idx="5">
                  <c:v>128.857</c:v>
                </c:pt>
                <c:pt idx="6">
                  <c:v>107.08799999999999</c:v>
                </c:pt>
                <c:pt idx="7">
                  <c:v>118.318</c:v>
                </c:pt>
                <c:pt idx="8">
                  <c:v>114.87</c:v>
                </c:pt>
                <c:pt idx="9">
                  <c:v>121.3</c:v>
                </c:pt>
                <c:pt idx="10">
                  <c:v>136.23699999999999</c:v>
                </c:pt>
                <c:pt idx="11">
                  <c:v>162.172</c:v>
                </c:pt>
                <c:pt idx="12">
                  <c:v>150.553</c:v>
                </c:pt>
                <c:pt idx="13">
                  <c:v>149.42400000000001</c:v>
                </c:pt>
                <c:pt idx="14">
                  <c:v>101.724</c:v>
                </c:pt>
                <c:pt idx="15">
                  <c:v>120.65</c:v>
                </c:pt>
                <c:pt idx="16">
                  <c:v>118.55500000000001</c:v>
                </c:pt>
                <c:pt idx="17">
                  <c:v>137.76499999999999</c:v>
                </c:pt>
                <c:pt idx="18">
                  <c:v>108.68899999999999</c:v>
                </c:pt>
                <c:pt idx="19">
                  <c:v>113.803</c:v>
                </c:pt>
                <c:pt idx="20">
                  <c:v>150.49799999999999</c:v>
                </c:pt>
                <c:pt idx="21">
                  <c:v>188.822</c:v>
                </c:pt>
                <c:pt idx="22">
                  <c:v>204.173</c:v>
                </c:pt>
                <c:pt idx="23">
                  <c:v>290.07799999999997</c:v>
                </c:pt>
                <c:pt idx="24">
                  <c:v>306.00900000000001</c:v>
                </c:pt>
                <c:pt idx="25">
                  <c:v>341.13299999999998</c:v>
                </c:pt>
                <c:pt idx="26">
                  <c:v>354.197</c:v>
                </c:pt>
                <c:pt idx="27">
                  <c:v>365.95699999999999</c:v>
                </c:pt>
                <c:pt idx="28">
                  <c:v>383.70800000000003</c:v>
                </c:pt>
                <c:pt idx="29">
                  <c:v>405.601</c:v>
                </c:pt>
                <c:pt idx="30">
                  <c:v>409.52699999999999</c:v>
                </c:pt>
                <c:pt idx="31">
                  <c:v>391.59899999999999</c:v>
                </c:pt>
                <c:pt idx="32">
                  <c:v>416.43</c:v>
                </c:pt>
                <c:pt idx="33">
                  <c:v>415.11900000000003</c:v>
                </c:pt>
                <c:pt idx="34">
                  <c:v>368.4</c:v>
                </c:pt>
                <c:pt idx="35">
                  <c:v>445.4</c:v>
                </c:pt>
                <c:pt idx="36">
                  <c:v>363.7</c:v>
                </c:pt>
                <c:pt idx="37">
                  <c:v>350.2</c:v>
                </c:pt>
                <c:pt idx="38">
                  <c:v>356.8</c:v>
                </c:pt>
                <c:pt idx="39">
                  <c:v>393.1</c:v>
                </c:pt>
                <c:pt idx="40">
                  <c:v>355.2</c:v>
                </c:pt>
                <c:pt idx="41">
                  <c:v>349.2</c:v>
                </c:pt>
                <c:pt idx="42">
                  <c:v>361.2</c:v>
                </c:pt>
                <c:pt idx="43">
                  <c:v>450</c:v>
                </c:pt>
                <c:pt idx="44">
                  <c:v>554.20000000000005</c:v>
                </c:pt>
                <c:pt idx="45">
                  <c:v>596.70000000000005</c:v>
                </c:pt>
                <c:pt idx="46">
                  <c:v>585.70000000000005</c:v>
                </c:pt>
                <c:pt idx="47">
                  <c:v>503.30000000000007</c:v>
                </c:pt>
                <c:pt idx="48">
                  <c:v>256.09999999999997</c:v>
                </c:pt>
                <c:pt idx="49">
                  <c:v>214.69999999999996</c:v>
                </c:pt>
                <c:pt idx="50">
                  <c:v>264.8</c:v>
                </c:pt>
                <c:pt idx="51">
                  <c:v>254.8</c:v>
                </c:pt>
                <c:pt idx="52">
                  <c:v>311.8</c:v>
                </c:pt>
                <c:pt idx="53">
                  <c:v>262.40000000000003</c:v>
                </c:pt>
                <c:pt idx="54">
                  <c:v>267.09999999999991</c:v>
                </c:pt>
                <c:pt idx="55">
                  <c:v>240.3</c:v>
                </c:pt>
                <c:pt idx="56">
                  <c:v>297.2</c:v>
                </c:pt>
              </c:numCache>
            </c:numRef>
          </c:val>
          <c:extLst>
            <c:ext xmlns:c16="http://schemas.microsoft.com/office/drawing/2014/chart" uri="{C3380CC4-5D6E-409C-BE32-E72D297353CC}">
              <c16:uniqueId val="{00000001-5A2F-4F2F-B281-552D153F2758}"/>
            </c:ext>
          </c:extLst>
        </c:ser>
        <c:dLbls>
          <c:showLegendKey val="0"/>
          <c:showVal val="0"/>
          <c:showCatName val="0"/>
          <c:showSerName val="0"/>
          <c:showPercent val="0"/>
          <c:showBubbleSize val="0"/>
        </c:dLbls>
        <c:gapWidth val="80"/>
        <c:overlap val="100"/>
        <c:axId val="440684552"/>
        <c:axId val="440687832"/>
      </c:barChart>
      <c:lineChart>
        <c:grouping val="standard"/>
        <c:varyColors val="0"/>
        <c:ser>
          <c:idx val="2"/>
          <c:order val="2"/>
          <c:tx>
            <c:strRef>
              <c:f>'d08-001市町村別観光入込客数・宿泊人員の推移'!$G$902</c:f>
              <c:strCache>
                <c:ptCount val="1"/>
                <c:pt idx="0">
                  <c:v>宿泊客</c:v>
                </c:pt>
              </c:strCache>
            </c:strRef>
          </c:tx>
          <c:spPr>
            <a:ln w="28575" cap="rnd">
              <a:solidFill>
                <a:srgbClr val="0070C0"/>
              </a:solidFill>
              <a:round/>
            </a:ln>
            <a:effectLst/>
          </c:spPr>
          <c:marker>
            <c:symbol val="none"/>
          </c:marker>
          <c:cat>
            <c:strRef>
              <c:f>'d08-001市町村別観光入込客数・宿泊人員の推移'!$H$899:$BL$899</c:f>
              <c:strCache>
                <c:ptCount val="57"/>
                <c:pt idx="2">
                  <c:v>1965
S40</c:v>
                </c:pt>
                <c:pt idx="7">
                  <c:v>1970
S45</c:v>
                </c:pt>
                <c:pt idx="12">
                  <c:v>1975
S50</c:v>
                </c:pt>
                <c:pt idx="17">
                  <c:v>1980
S55</c:v>
                </c:pt>
                <c:pt idx="22">
                  <c:v>1985
S60</c:v>
                </c:pt>
                <c:pt idx="27">
                  <c:v>1990
H2</c:v>
                </c:pt>
                <c:pt idx="32">
                  <c:v>1995
H7</c:v>
                </c:pt>
                <c:pt idx="37">
                  <c:v>2000
H12</c:v>
                </c:pt>
                <c:pt idx="42">
                  <c:v>2005
H17</c:v>
                </c:pt>
                <c:pt idx="47">
                  <c:v>2010
H22</c:v>
                </c:pt>
                <c:pt idx="52">
                  <c:v>2015
H27</c:v>
                </c:pt>
                <c:pt idx="56">
                  <c:v>2019
R 1</c:v>
                </c:pt>
              </c:strCache>
            </c:strRef>
          </c:cat>
          <c:val>
            <c:numRef>
              <c:f>'d08-001市町村別観光入込客数・宿泊人員の推移'!$H$902:$BL$902</c:f>
              <c:numCache>
                <c:formatCode>#,##0.0;[Red]\-#,##0.0</c:formatCode>
                <c:ptCount val="57"/>
                <c:pt idx="1">
                  <c:v>0.215</c:v>
                </c:pt>
                <c:pt idx="2">
                  <c:v>0.42299999999999999</c:v>
                </c:pt>
                <c:pt idx="3">
                  <c:v>1.3460000000000001</c:v>
                </c:pt>
                <c:pt idx="4">
                  <c:v>2.964</c:v>
                </c:pt>
                <c:pt idx="5">
                  <c:v>8.1349999999999998</c:v>
                </c:pt>
                <c:pt idx="6">
                  <c:v>16.754999999999999</c:v>
                </c:pt>
                <c:pt idx="7">
                  <c:v>3.1960000000000002</c:v>
                </c:pt>
                <c:pt idx="8">
                  <c:v>3.8180000000000001</c:v>
                </c:pt>
                <c:pt idx="9">
                  <c:v>6.4850000000000003</c:v>
                </c:pt>
                <c:pt idx="10">
                  <c:v>14.518000000000001</c:v>
                </c:pt>
                <c:pt idx="11">
                  <c:v>14.82</c:v>
                </c:pt>
                <c:pt idx="12">
                  <c:v>11.955</c:v>
                </c:pt>
                <c:pt idx="13">
                  <c:v>12.27</c:v>
                </c:pt>
                <c:pt idx="14">
                  <c:v>10.901999999999999</c:v>
                </c:pt>
                <c:pt idx="15">
                  <c:v>11.932</c:v>
                </c:pt>
                <c:pt idx="16">
                  <c:v>12.984999999999999</c:v>
                </c:pt>
                <c:pt idx="17">
                  <c:v>14.808</c:v>
                </c:pt>
                <c:pt idx="18">
                  <c:v>9.6419999999999995</c:v>
                </c:pt>
                <c:pt idx="19">
                  <c:v>9.7010000000000005</c:v>
                </c:pt>
                <c:pt idx="20">
                  <c:v>13.356</c:v>
                </c:pt>
                <c:pt idx="21">
                  <c:v>9.7260000000000009</c:v>
                </c:pt>
                <c:pt idx="22">
                  <c:v>12.22</c:v>
                </c:pt>
                <c:pt idx="23">
                  <c:v>14.706</c:v>
                </c:pt>
                <c:pt idx="24">
                  <c:v>14.234999999999999</c:v>
                </c:pt>
                <c:pt idx="25">
                  <c:v>14.391</c:v>
                </c:pt>
                <c:pt idx="26">
                  <c:v>14.726000000000001</c:v>
                </c:pt>
                <c:pt idx="27">
                  <c:v>14.712999999999999</c:v>
                </c:pt>
                <c:pt idx="28">
                  <c:v>15.366</c:v>
                </c:pt>
                <c:pt idx="29">
                  <c:v>39.332000000000001</c:v>
                </c:pt>
                <c:pt idx="30">
                  <c:v>40.555</c:v>
                </c:pt>
                <c:pt idx="31">
                  <c:v>42.183</c:v>
                </c:pt>
                <c:pt idx="32">
                  <c:v>49.198999999999998</c:v>
                </c:pt>
                <c:pt idx="33">
                  <c:v>63.386000000000003</c:v>
                </c:pt>
                <c:pt idx="34">
                  <c:v>54.2</c:v>
                </c:pt>
                <c:pt idx="35">
                  <c:v>34.6</c:v>
                </c:pt>
                <c:pt idx="36">
                  <c:v>29</c:v>
                </c:pt>
                <c:pt idx="37">
                  <c:v>32.200000000000003</c:v>
                </c:pt>
                <c:pt idx="38">
                  <c:v>52</c:v>
                </c:pt>
                <c:pt idx="39">
                  <c:v>41.7</c:v>
                </c:pt>
                <c:pt idx="40">
                  <c:v>36.6</c:v>
                </c:pt>
                <c:pt idx="41">
                  <c:v>40.6</c:v>
                </c:pt>
                <c:pt idx="42">
                  <c:v>43.5</c:v>
                </c:pt>
                <c:pt idx="43">
                  <c:v>45.3</c:v>
                </c:pt>
                <c:pt idx="44">
                  <c:v>60.4</c:v>
                </c:pt>
                <c:pt idx="45">
                  <c:v>42.7</c:v>
                </c:pt>
                <c:pt idx="46">
                  <c:v>46.3</c:v>
                </c:pt>
                <c:pt idx="47">
                  <c:v>47</c:v>
                </c:pt>
                <c:pt idx="48">
                  <c:v>24.499999999999993</c:v>
                </c:pt>
                <c:pt idx="49">
                  <c:v>23.799999999999994</c:v>
                </c:pt>
                <c:pt idx="50">
                  <c:v>25.300000000000004</c:v>
                </c:pt>
                <c:pt idx="51">
                  <c:v>25.099999999999998</c:v>
                </c:pt>
                <c:pt idx="52">
                  <c:v>27.7</c:v>
                </c:pt>
                <c:pt idx="53">
                  <c:v>24.000000000000004</c:v>
                </c:pt>
                <c:pt idx="54">
                  <c:v>24.6</c:v>
                </c:pt>
                <c:pt idx="55">
                  <c:v>22.2</c:v>
                </c:pt>
                <c:pt idx="56">
                  <c:v>24.2</c:v>
                </c:pt>
              </c:numCache>
            </c:numRef>
          </c:val>
          <c:smooth val="0"/>
          <c:extLst>
            <c:ext xmlns:c16="http://schemas.microsoft.com/office/drawing/2014/chart" uri="{C3380CC4-5D6E-409C-BE32-E72D297353CC}">
              <c16:uniqueId val="{00000002-5A2F-4F2F-B281-552D153F2758}"/>
            </c:ext>
          </c:extLst>
        </c:ser>
        <c:dLbls>
          <c:showLegendKey val="0"/>
          <c:showVal val="0"/>
          <c:showCatName val="0"/>
          <c:showSerName val="0"/>
          <c:showPercent val="0"/>
          <c:showBubbleSize val="0"/>
        </c:dLbls>
        <c:marker val="1"/>
        <c:smooth val="0"/>
        <c:axId val="440684552"/>
        <c:axId val="440687832"/>
      </c:lineChart>
      <c:catAx>
        <c:axId val="4406845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440687832"/>
        <c:crosses val="autoZero"/>
        <c:auto val="1"/>
        <c:lblAlgn val="ctr"/>
        <c:lblOffset val="100"/>
        <c:noMultiLvlLbl val="0"/>
      </c:catAx>
      <c:valAx>
        <c:axId val="440687832"/>
        <c:scaling>
          <c:orientation val="minMax"/>
        </c:scaling>
        <c:delete val="0"/>
        <c:axPos val="l"/>
        <c:majorGridlines>
          <c:spPr>
            <a:ln w="3175" cap="flat" cmpd="sng" algn="ctr">
              <a:solidFill>
                <a:schemeClr val="tx1">
                  <a:lumMod val="15000"/>
                  <a:lumOff val="85000"/>
                </a:schemeClr>
              </a:solidFill>
              <a:prstDash val="dash"/>
              <a:round/>
            </a:ln>
            <a:effectLst/>
          </c:spPr>
        </c:majorGridlines>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440684552"/>
        <c:crosses val="autoZero"/>
        <c:crossBetween val="between"/>
      </c:valAx>
      <c:spPr>
        <a:noFill/>
        <a:ln>
          <a:noFill/>
        </a:ln>
        <a:effectLst/>
      </c:spPr>
    </c:plotArea>
    <c:legend>
      <c:legendPos val="b"/>
      <c:layout>
        <c:manualLayout>
          <c:xMode val="edge"/>
          <c:yMode val="edge"/>
          <c:x val="7.7596991552526542E-2"/>
          <c:y val="0.12582554207751062"/>
          <c:w val="9.9707977679260693E-2"/>
          <c:h val="0.1006008843489158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a:latin typeface="ＭＳ ゴシック" panose="020B0609070205080204" pitchFamily="49" charset="-128"/>
                <a:ea typeface="ＭＳ ゴシック" panose="020B0609070205080204" pitchFamily="49" charset="-128"/>
              </a:rPr>
              <a:t>えりも町の観光客入込数の推移</a:t>
            </a:r>
          </a:p>
        </c:rich>
      </c:tx>
      <c:layout>
        <c:manualLayout>
          <c:xMode val="edge"/>
          <c:yMode val="edge"/>
          <c:x val="0.30672268907563027"/>
          <c:y val="0"/>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4124594719777676E-2"/>
          <c:y val="6.5345345345345363E-2"/>
          <c:w val="0.95196497496636445"/>
          <c:h val="0.82869622378283792"/>
        </c:manualLayout>
      </c:layout>
      <c:barChart>
        <c:barDir val="col"/>
        <c:grouping val="stacked"/>
        <c:varyColors val="0"/>
        <c:ser>
          <c:idx val="0"/>
          <c:order val="0"/>
          <c:tx>
            <c:strRef>
              <c:f>'d08-001市町村別観光入込客数・宿泊人員の推移'!$G$932</c:f>
              <c:strCache>
                <c:ptCount val="1"/>
                <c:pt idx="0">
                  <c:v>道外</c:v>
                </c:pt>
              </c:strCache>
            </c:strRef>
          </c:tx>
          <c:spPr>
            <a:solidFill>
              <a:srgbClr val="00B0F0"/>
            </a:solidFill>
            <a:ln>
              <a:noFill/>
            </a:ln>
            <a:effectLst/>
          </c:spPr>
          <c:invertIfNegative val="0"/>
          <c:cat>
            <c:strRef>
              <c:f>'d08-001市町村別観光入込客数・宿泊人員の推移'!$H$931:$BL$931</c:f>
              <c:strCache>
                <c:ptCount val="57"/>
                <c:pt idx="2">
                  <c:v>1965
S40</c:v>
                </c:pt>
                <c:pt idx="7">
                  <c:v>1970
S45</c:v>
                </c:pt>
                <c:pt idx="12">
                  <c:v>1975
S50</c:v>
                </c:pt>
                <c:pt idx="17">
                  <c:v>1980
S55</c:v>
                </c:pt>
                <c:pt idx="22">
                  <c:v>1985
S60</c:v>
                </c:pt>
                <c:pt idx="27">
                  <c:v>1990
H2</c:v>
                </c:pt>
                <c:pt idx="32">
                  <c:v>1995
H7</c:v>
                </c:pt>
                <c:pt idx="37">
                  <c:v>2000
H12</c:v>
                </c:pt>
                <c:pt idx="42">
                  <c:v>2005
H17</c:v>
                </c:pt>
                <c:pt idx="47">
                  <c:v>2010
H22</c:v>
                </c:pt>
                <c:pt idx="52">
                  <c:v>2015
H27</c:v>
                </c:pt>
                <c:pt idx="56">
                  <c:v>2019
R 1</c:v>
                </c:pt>
              </c:strCache>
            </c:strRef>
          </c:cat>
          <c:val>
            <c:numRef>
              <c:f>'d08-001市町村別観光入込客数・宿泊人員の推移'!$H$932:$BL$932</c:f>
              <c:numCache>
                <c:formatCode>#,##0.0;[Red]\-#,##0.0</c:formatCode>
                <c:ptCount val="57"/>
                <c:pt idx="0">
                  <c:v>0</c:v>
                </c:pt>
                <c:pt idx="1">
                  <c:v>33.994999999999997</c:v>
                </c:pt>
                <c:pt idx="2">
                  <c:v>59.732999999999997</c:v>
                </c:pt>
                <c:pt idx="3">
                  <c:v>60.719000000000001</c:v>
                </c:pt>
                <c:pt idx="4">
                  <c:v>132.898</c:v>
                </c:pt>
                <c:pt idx="5">
                  <c:v>103.16200000000001</c:v>
                </c:pt>
                <c:pt idx="6">
                  <c:v>150.11500000000001</c:v>
                </c:pt>
                <c:pt idx="7">
                  <c:v>295.75700000000001</c:v>
                </c:pt>
                <c:pt idx="8">
                  <c:v>382.18700000000001</c:v>
                </c:pt>
                <c:pt idx="9">
                  <c:v>406.608</c:v>
                </c:pt>
                <c:pt idx="10">
                  <c:v>462.51499999999999</c:v>
                </c:pt>
                <c:pt idx="11">
                  <c:v>351.03199999999998</c:v>
                </c:pt>
                <c:pt idx="12">
                  <c:v>401.38</c:v>
                </c:pt>
                <c:pt idx="13">
                  <c:v>318.09300000000002</c:v>
                </c:pt>
                <c:pt idx="14">
                  <c:v>326.00599999999997</c:v>
                </c:pt>
                <c:pt idx="15">
                  <c:v>135.67699999999999</c:v>
                </c:pt>
                <c:pt idx="16">
                  <c:v>174.04400000000001</c:v>
                </c:pt>
                <c:pt idx="17">
                  <c:v>334.30599999999998</c:v>
                </c:pt>
                <c:pt idx="18">
                  <c:v>224.322</c:v>
                </c:pt>
                <c:pt idx="19">
                  <c:v>387.35899999999998</c:v>
                </c:pt>
                <c:pt idx="20">
                  <c:v>335.41300000000001</c:v>
                </c:pt>
                <c:pt idx="21">
                  <c:v>354.154</c:v>
                </c:pt>
                <c:pt idx="22">
                  <c:v>328.41300000000001</c:v>
                </c:pt>
                <c:pt idx="23">
                  <c:v>336.77300000000002</c:v>
                </c:pt>
                <c:pt idx="24">
                  <c:v>300.36</c:v>
                </c:pt>
                <c:pt idx="25">
                  <c:v>298.964</c:v>
                </c:pt>
                <c:pt idx="26">
                  <c:v>313.154</c:v>
                </c:pt>
                <c:pt idx="27">
                  <c:v>307.42700000000002</c:v>
                </c:pt>
                <c:pt idx="28">
                  <c:v>298.59300000000002</c:v>
                </c:pt>
                <c:pt idx="29">
                  <c:v>320.53699999999998</c:v>
                </c:pt>
                <c:pt idx="30">
                  <c:v>156.55799999999999</c:v>
                </c:pt>
                <c:pt idx="31">
                  <c:v>167.124</c:v>
                </c:pt>
                <c:pt idx="32">
                  <c:v>161.542</c:v>
                </c:pt>
                <c:pt idx="33">
                  <c:v>144.125</c:v>
                </c:pt>
                <c:pt idx="34">
                  <c:v>204</c:v>
                </c:pt>
                <c:pt idx="35">
                  <c:v>148.80000000000001</c:v>
                </c:pt>
                <c:pt idx="36">
                  <c:v>131</c:v>
                </c:pt>
                <c:pt idx="37">
                  <c:v>109</c:v>
                </c:pt>
                <c:pt idx="38">
                  <c:v>139.9</c:v>
                </c:pt>
                <c:pt idx="39">
                  <c:v>148.9</c:v>
                </c:pt>
                <c:pt idx="40">
                  <c:v>122.3</c:v>
                </c:pt>
                <c:pt idx="41">
                  <c:v>123.6</c:v>
                </c:pt>
                <c:pt idx="42">
                  <c:v>132.5</c:v>
                </c:pt>
                <c:pt idx="43">
                  <c:v>120.5</c:v>
                </c:pt>
                <c:pt idx="44">
                  <c:v>128.5</c:v>
                </c:pt>
                <c:pt idx="45">
                  <c:v>122.3</c:v>
                </c:pt>
                <c:pt idx="46">
                  <c:v>123.7</c:v>
                </c:pt>
                <c:pt idx="47">
                  <c:v>117.89999999999998</c:v>
                </c:pt>
                <c:pt idx="48">
                  <c:v>65.8</c:v>
                </c:pt>
                <c:pt idx="49">
                  <c:v>66</c:v>
                </c:pt>
                <c:pt idx="50">
                  <c:v>64.5</c:v>
                </c:pt>
                <c:pt idx="51">
                  <c:v>73.8</c:v>
                </c:pt>
                <c:pt idx="52">
                  <c:v>72.5</c:v>
                </c:pt>
                <c:pt idx="53">
                  <c:v>77.59999999999998</c:v>
                </c:pt>
                <c:pt idx="54">
                  <c:v>80.099999999999994</c:v>
                </c:pt>
                <c:pt idx="55">
                  <c:v>80.2</c:v>
                </c:pt>
                <c:pt idx="56">
                  <c:v>83.9</c:v>
                </c:pt>
              </c:numCache>
            </c:numRef>
          </c:val>
          <c:extLst>
            <c:ext xmlns:c16="http://schemas.microsoft.com/office/drawing/2014/chart" uri="{C3380CC4-5D6E-409C-BE32-E72D297353CC}">
              <c16:uniqueId val="{00000000-10CA-4FE9-AB75-859854A27430}"/>
            </c:ext>
          </c:extLst>
        </c:ser>
        <c:ser>
          <c:idx val="1"/>
          <c:order val="1"/>
          <c:tx>
            <c:strRef>
              <c:f>'d08-001市町村別観光入込客数・宿泊人員の推移'!$G$933</c:f>
              <c:strCache>
                <c:ptCount val="1"/>
                <c:pt idx="0">
                  <c:v>道内</c:v>
                </c:pt>
              </c:strCache>
            </c:strRef>
          </c:tx>
          <c:spPr>
            <a:solidFill>
              <a:srgbClr val="92D050"/>
            </a:solidFill>
            <a:ln>
              <a:noFill/>
            </a:ln>
            <a:effectLst/>
          </c:spPr>
          <c:invertIfNegative val="0"/>
          <c:cat>
            <c:strRef>
              <c:f>'d08-001市町村別観光入込客数・宿泊人員の推移'!$H$931:$BL$931</c:f>
              <c:strCache>
                <c:ptCount val="57"/>
                <c:pt idx="2">
                  <c:v>1965
S40</c:v>
                </c:pt>
                <c:pt idx="7">
                  <c:v>1970
S45</c:v>
                </c:pt>
                <c:pt idx="12">
                  <c:v>1975
S50</c:v>
                </c:pt>
                <c:pt idx="17">
                  <c:v>1980
S55</c:v>
                </c:pt>
                <c:pt idx="22">
                  <c:v>1985
S60</c:v>
                </c:pt>
                <c:pt idx="27">
                  <c:v>1990
H2</c:v>
                </c:pt>
                <c:pt idx="32">
                  <c:v>1995
H7</c:v>
                </c:pt>
                <c:pt idx="37">
                  <c:v>2000
H12</c:v>
                </c:pt>
                <c:pt idx="42">
                  <c:v>2005
H17</c:v>
                </c:pt>
                <c:pt idx="47">
                  <c:v>2010
H22</c:v>
                </c:pt>
                <c:pt idx="52">
                  <c:v>2015
H27</c:v>
                </c:pt>
                <c:pt idx="56">
                  <c:v>2019
R 1</c:v>
                </c:pt>
              </c:strCache>
            </c:strRef>
          </c:cat>
          <c:val>
            <c:numRef>
              <c:f>'d08-001市町村別観光入込客数・宿泊人員の推移'!$H$933:$BL$933</c:f>
              <c:numCache>
                <c:formatCode>#,##0.0;[Red]\-#,##0.0</c:formatCode>
                <c:ptCount val="57"/>
                <c:pt idx="0">
                  <c:v>0</c:v>
                </c:pt>
                <c:pt idx="1">
                  <c:v>167.62799999999999</c:v>
                </c:pt>
                <c:pt idx="2">
                  <c:v>145.982</c:v>
                </c:pt>
                <c:pt idx="3">
                  <c:v>153.96199999999999</c:v>
                </c:pt>
                <c:pt idx="4">
                  <c:v>118.169</c:v>
                </c:pt>
                <c:pt idx="5">
                  <c:v>139.87899999999999</c:v>
                </c:pt>
                <c:pt idx="6">
                  <c:v>175.88499999999999</c:v>
                </c:pt>
                <c:pt idx="7">
                  <c:v>208.155</c:v>
                </c:pt>
                <c:pt idx="8">
                  <c:v>243.375</c:v>
                </c:pt>
                <c:pt idx="9">
                  <c:v>244.48699999999999</c:v>
                </c:pt>
                <c:pt idx="10">
                  <c:v>238.27500000000001</c:v>
                </c:pt>
                <c:pt idx="11">
                  <c:v>194.357</c:v>
                </c:pt>
                <c:pt idx="12">
                  <c:v>137.38399999999999</c:v>
                </c:pt>
                <c:pt idx="13">
                  <c:v>176.608</c:v>
                </c:pt>
                <c:pt idx="14">
                  <c:v>156.51</c:v>
                </c:pt>
                <c:pt idx="15">
                  <c:v>345.50700000000001</c:v>
                </c:pt>
                <c:pt idx="16">
                  <c:v>339.44</c:v>
                </c:pt>
                <c:pt idx="17">
                  <c:v>164.98099999999999</c:v>
                </c:pt>
                <c:pt idx="18">
                  <c:v>141.899</c:v>
                </c:pt>
                <c:pt idx="19">
                  <c:v>163.57599999999999</c:v>
                </c:pt>
                <c:pt idx="20">
                  <c:v>182.43100000000001</c:v>
                </c:pt>
                <c:pt idx="21">
                  <c:v>145.19200000000001</c:v>
                </c:pt>
                <c:pt idx="22">
                  <c:v>136.97</c:v>
                </c:pt>
                <c:pt idx="23">
                  <c:v>130.26300000000001</c:v>
                </c:pt>
                <c:pt idx="24">
                  <c:v>155.12799999999999</c:v>
                </c:pt>
                <c:pt idx="25">
                  <c:v>201.51499999999999</c:v>
                </c:pt>
                <c:pt idx="26">
                  <c:v>203.11199999999999</c:v>
                </c:pt>
                <c:pt idx="27">
                  <c:v>206.02099999999999</c:v>
                </c:pt>
                <c:pt idx="28">
                  <c:v>178.328</c:v>
                </c:pt>
                <c:pt idx="29">
                  <c:v>152.28</c:v>
                </c:pt>
                <c:pt idx="30">
                  <c:v>256.99599999999998</c:v>
                </c:pt>
                <c:pt idx="31">
                  <c:v>234.36799999999999</c:v>
                </c:pt>
                <c:pt idx="32">
                  <c:v>236.45</c:v>
                </c:pt>
                <c:pt idx="33">
                  <c:v>262.959</c:v>
                </c:pt>
                <c:pt idx="34">
                  <c:v>234.3</c:v>
                </c:pt>
                <c:pt idx="35">
                  <c:v>221.4</c:v>
                </c:pt>
                <c:pt idx="36">
                  <c:v>184.5</c:v>
                </c:pt>
                <c:pt idx="37">
                  <c:v>177.5</c:v>
                </c:pt>
                <c:pt idx="38">
                  <c:v>182.6</c:v>
                </c:pt>
                <c:pt idx="39">
                  <c:v>152.9</c:v>
                </c:pt>
                <c:pt idx="40">
                  <c:v>120.9</c:v>
                </c:pt>
                <c:pt idx="41">
                  <c:v>111.6</c:v>
                </c:pt>
                <c:pt idx="42">
                  <c:v>74.900000000000006</c:v>
                </c:pt>
                <c:pt idx="43">
                  <c:v>68.400000000000006</c:v>
                </c:pt>
                <c:pt idx="44">
                  <c:v>72.2</c:v>
                </c:pt>
                <c:pt idx="45">
                  <c:v>69</c:v>
                </c:pt>
                <c:pt idx="46">
                  <c:v>69.599999999999994</c:v>
                </c:pt>
                <c:pt idx="47">
                  <c:v>78.8</c:v>
                </c:pt>
                <c:pt idx="48">
                  <c:v>78.300000000000011</c:v>
                </c:pt>
                <c:pt idx="49">
                  <c:v>77.59999999999998</c:v>
                </c:pt>
                <c:pt idx="50">
                  <c:v>82.8</c:v>
                </c:pt>
                <c:pt idx="51">
                  <c:v>84</c:v>
                </c:pt>
                <c:pt idx="52">
                  <c:v>86.899999999999991</c:v>
                </c:pt>
                <c:pt idx="53">
                  <c:v>92.199999999999989</c:v>
                </c:pt>
                <c:pt idx="54">
                  <c:v>92.3</c:v>
                </c:pt>
                <c:pt idx="55">
                  <c:v>86.5</c:v>
                </c:pt>
                <c:pt idx="56">
                  <c:v>94.09999999999998</c:v>
                </c:pt>
              </c:numCache>
            </c:numRef>
          </c:val>
          <c:extLst>
            <c:ext xmlns:c16="http://schemas.microsoft.com/office/drawing/2014/chart" uri="{C3380CC4-5D6E-409C-BE32-E72D297353CC}">
              <c16:uniqueId val="{00000001-10CA-4FE9-AB75-859854A27430}"/>
            </c:ext>
          </c:extLst>
        </c:ser>
        <c:dLbls>
          <c:showLegendKey val="0"/>
          <c:showVal val="0"/>
          <c:showCatName val="0"/>
          <c:showSerName val="0"/>
          <c:showPercent val="0"/>
          <c:showBubbleSize val="0"/>
        </c:dLbls>
        <c:gapWidth val="80"/>
        <c:overlap val="100"/>
        <c:axId val="440684552"/>
        <c:axId val="440687832"/>
      </c:barChart>
      <c:lineChart>
        <c:grouping val="standard"/>
        <c:varyColors val="0"/>
        <c:ser>
          <c:idx val="2"/>
          <c:order val="2"/>
          <c:tx>
            <c:strRef>
              <c:f>'d08-001市町村別観光入込客数・宿泊人員の推移'!$G$934</c:f>
              <c:strCache>
                <c:ptCount val="1"/>
                <c:pt idx="0">
                  <c:v>宿泊客</c:v>
                </c:pt>
              </c:strCache>
            </c:strRef>
          </c:tx>
          <c:spPr>
            <a:ln w="28575" cap="rnd">
              <a:solidFill>
                <a:srgbClr val="0070C0"/>
              </a:solidFill>
              <a:round/>
            </a:ln>
            <a:effectLst/>
          </c:spPr>
          <c:marker>
            <c:symbol val="none"/>
          </c:marker>
          <c:cat>
            <c:strRef>
              <c:f>'d08-001市町村別観光入込客数・宿泊人員の推移'!$H$931:$BL$931</c:f>
              <c:strCache>
                <c:ptCount val="57"/>
                <c:pt idx="2">
                  <c:v>1965
S40</c:v>
                </c:pt>
                <c:pt idx="7">
                  <c:v>1970
S45</c:v>
                </c:pt>
                <c:pt idx="12">
                  <c:v>1975
S50</c:v>
                </c:pt>
                <c:pt idx="17">
                  <c:v>1980
S55</c:v>
                </c:pt>
                <c:pt idx="22">
                  <c:v>1985
S60</c:v>
                </c:pt>
                <c:pt idx="27">
                  <c:v>1990
H2</c:v>
                </c:pt>
                <c:pt idx="32">
                  <c:v>1995
H7</c:v>
                </c:pt>
                <c:pt idx="37">
                  <c:v>2000
H12</c:v>
                </c:pt>
                <c:pt idx="42">
                  <c:v>2005
H17</c:v>
                </c:pt>
                <c:pt idx="47">
                  <c:v>2010
H22</c:v>
                </c:pt>
                <c:pt idx="52">
                  <c:v>2015
H27</c:v>
                </c:pt>
                <c:pt idx="56">
                  <c:v>2019
R 1</c:v>
                </c:pt>
              </c:strCache>
            </c:strRef>
          </c:cat>
          <c:val>
            <c:numRef>
              <c:f>'d08-001市町村別観光入込客数・宿泊人員の推移'!$H$934:$BL$934</c:f>
              <c:numCache>
                <c:formatCode>#,##0.0;[Red]\-#,##0.0</c:formatCode>
                <c:ptCount val="57"/>
                <c:pt idx="1">
                  <c:v>39.790999999999997</c:v>
                </c:pt>
                <c:pt idx="2">
                  <c:v>22.853000000000002</c:v>
                </c:pt>
                <c:pt idx="3">
                  <c:v>25.885000000000002</c:v>
                </c:pt>
                <c:pt idx="4">
                  <c:v>28.265000000000001</c:v>
                </c:pt>
                <c:pt idx="5">
                  <c:v>55.883000000000003</c:v>
                </c:pt>
                <c:pt idx="6">
                  <c:v>99.286000000000001</c:v>
                </c:pt>
                <c:pt idx="7">
                  <c:v>77.974000000000004</c:v>
                </c:pt>
                <c:pt idx="8">
                  <c:v>64.739999999999995</c:v>
                </c:pt>
                <c:pt idx="9">
                  <c:v>70.296999999999997</c:v>
                </c:pt>
                <c:pt idx="10">
                  <c:v>86.891999999999996</c:v>
                </c:pt>
                <c:pt idx="11">
                  <c:v>54.433999999999997</c:v>
                </c:pt>
                <c:pt idx="12">
                  <c:v>77.012</c:v>
                </c:pt>
                <c:pt idx="13">
                  <c:v>71.506</c:v>
                </c:pt>
                <c:pt idx="14">
                  <c:v>68.393000000000001</c:v>
                </c:pt>
                <c:pt idx="15">
                  <c:v>65.983999999999995</c:v>
                </c:pt>
                <c:pt idx="16">
                  <c:v>63.761000000000003</c:v>
                </c:pt>
                <c:pt idx="17">
                  <c:v>54.563000000000002</c:v>
                </c:pt>
                <c:pt idx="18">
                  <c:v>43.738999999999997</c:v>
                </c:pt>
                <c:pt idx="19">
                  <c:v>47.506</c:v>
                </c:pt>
                <c:pt idx="20">
                  <c:v>43.811</c:v>
                </c:pt>
                <c:pt idx="21">
                  <c:v>40.110999999999997</c:v>
                </c:pt>
                <c:pt idx="22">
                  <c:v>40.594999999999999</c:v>
                </c:pt>
                <c:pt idx="23">
                  <c:v>39.107999999999997</c:v>
                </c:pt>
                <c:pt idx="24">
                  <c:v>38.895000000000003</c:v>
                </c:pt>
                <c:pt idx="25">
                  <c:v>38.204000000000001</c:v>
                </c:pt>
                <c:pt idx="26">
                  <c:v>41.622</c:v>
                </c:pt>
                <c:pt idx="27">
                  <c:v>42.411999999999999</c:v>
                </c:pt>
                <c:pt idx="28">
                  <c:v>38.835999999999999</c:v>
                </c:pt>
                <c:pt idx="29">
                  <c:v>41.22</c:v>
                </c:pt>
                <c:pt idx="30">
                  <c:v>38.520000000000003</c:v>
                </c:pt>
                <c:pt idx="31">
                  <c:v>44.341999999999999</c:v>
                </c:pt>
                <c:pt idx="32">
                  <c:v>43.149000000000001</c:v>
                </c:pt>
                <c:pt idx="33">
                  <c:v>44.706000000000003</c:v>
                </c:pt>
                <c:pt idx="34">
                  <c:v>43.2</c:v>
                </c:pt>
                <c:pt idx="35">
                  <c:v>39.299999999999997</c:v>
                </c:pt>
                <c:pt idx="36">
                  <c:v>34.9</c:v>
                </c:pt>
                <c:pt idx="37">
                  <c:v>31.1</c:v>
                </c:pt>
                <c:pt idx="38">
                  <c:v>33.700000000000003</c:v>
                </c:pt>
                <c:pt idx="39">
                  <c:v>29</c:v>
                </c:pt>
                <c:pt idx="40">
                  <c:v>27.8</c:v>
                </c:pt>
                <c:pt idx="41">
                  <c:v>24.7</c:v>
                </c:pt>
                <c:pt idx="42">
                  <c:v>22.2</c:v>
                </c:pt>
                <c:pt idx="43">
                  <c:v>18.8</c:v>
                </c:pt>
                <c:pt idx="44">
                  <c:v>17</c:v>
                </c:pt>
                <c:pt idx="45">
                  <c:v>16</c:v>
                </c:pt>
                <c:pt idx="46">
                  <c:v>17.399999999999999</c:v>
                </c:pt>
                <c:pt idx="47">
                  <c:v>17.5</c:v>
                </c:pt>
                <c:pt idx="48">
                  <c:v>17.100000000000001</c:v>
                </c:pt>
                <c:pt idx="49">
                  <c:v>17</c:v>
                </c:pt>
                <c:pt idx="50">
                  <c:v>16.599999999999998</c:v>
                </c:pt>
                <c:pt idx="51">
                  <c:v>14.999999999999998</c:v>
                </c:pt>
                <c:pt idx="52">
                  <c:v>14.2</c:v>
                </c:pt>
                <c:pt idx="53">
                  <c:v>14.700000000000001</c:v>
                </c:pt>
                <c:pt idx="54">
                  <c:v>13.9</c:v>
                </c:pt>
                <c:pt idx="55">
                  <c:v>13.3</c:v>
                </c:pt>
                <c:pt idx="56">
                  <c:v>15.899999999999999</c:v>
                </c:pt>
              </c:numCache>
            </c:numRef>
          </c:val>
          <c:smooth val="0"/>
          <c:extLst>
            <c:ext xmlns:c16="http://schemas.microsoft.com/office/drawing/2014/chart" uri="{C3380CC4-5D6E-409C-BE32-E72D297353CC}">
              <c16:uniqueId val="{00000002-10CA-4FE9-AB75-859854A27430}"/>
            </c:ext>
          </c:extLst>
        </c:ser>
        <c:dLbls>
          <c:showLegendKey val="0"/>
          <c:showVal val="0"/>
          <c:showCatName val="0"/>
          <c:showSerName val="0"/>
          <c:showPercent val="0"/>
          <c:showBubbleSize val="0"/>
        </c:dLbls>
        <c:marker val="1"/>
        <c:smooth val="0"/>
        <c:axId val="440684552"/>
        <c:axId val="440687832"/>
      </c:lineChart>
      <c:catAx>
        <c:axId val="4406845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440687832"/>
        <c:crosses val="autoZero"/>
        <c:auto val="1"/>
        <c:lblAlgn val="ctr"/>
        <c:lblOffset val="100"/>
        <c:noMultiLvlLbl val="0"/>
      </c:catAx>
      <c:valAx>
        <c:axId val="440687832"/>
        <c:scaling>
          <c:orientation val="minMax"/>
        </c:scaling>
        <c:delete val="0"/>
        <c:axPos val="l"/>
        <c:majorGridlines>
          <c:spPr>
            <a:ln w="3175" cap="flat" cmpd="sng" algn="ctr">
              <a:solidFill>
                <a:schemeClr val="tx1">
                  <a:lumMod val="15000"/>
                  <a:lumOff val="85000"/>
                </a:schemeClr>
              </a:solidFill>
              <a:prstDash val="dash"/>
              <a:round/>
            </a:ln>
            <a:effectLst/>
          </c:spPr>
        </c:majorGridlines>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440684552"/>
        <c:crosses val="autoZero"/>
        <c:crossBetween val="between"/>
      </c:valAx>
      <c:spPr>
        <a:noFill/>
        <a:ln>
          <a:noFill/>
        </a:ln>
        <a:effectLst/>
      </c:spPr>
    </c:plotArea>
    <c:legend>
      <c:legendPos val="b"/>
      <c:layout>
        <c:manualLayout>
          <c:xMode val="edge"/>
          <c:yMode val="edge"/>
          <c:x val="7.7596991552526542E-2"/>
          <c:y val="0.12582554207751062"/>
          <c:w val="9.9707977679260693E-2"/>
          <c:h val="0.1006008843489158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a:latin typeface="ＭＳ ゴシック" panose="020B0609070205080204" pitchFamily="49" charset="-128"/>
                <a:ea typeface="ＭＳ ゴシック" panose="020B0609070205080204" pitchFamily="49" charset="-128"/>
              </a:rPr>
              <a:t>旭川市の観光客入込数の推移</a:t>
            </a:r>
          </a:p>
        </c:rich>
      </c:tx>
      <c:layout>
        <c:manualLayout>
          <c:xMode val="edge"/>
          <c:yMode val="edge"/>
          <c:x val="0.30672268907563027"/>
          <c:y val="0"/>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4124594719777676E-2"/>
          <c:y val="6.5345345345345363E-2"/>
          <c:w val="0.95196497496636445"/>
          <c:h val="0.82869622378283792"/>
        </c:manualLayout>
      </c:layout>
      <c:barChart>
        <c:barDir val="col"/>
        <c:grouping val="stacked"/>
        <c:varyColors val="0"/>
        <c:ser>
          <c:idx val="0"/>
          <c:order val="0"/>
          <c:tx>
            <c:strRef>
              <c:f>'d08-001市町村別観光入込客数・宿泊人員の推移'!$G$964</c:f>
              <c:strCache>
                <c:ptCount val="1"/>
                <c:pt idx="0">
                  <c:v>道外</c:v>
                </c:pt>
              </c:strCache>
            </c:strRef>
          </c:tx>
          <c:spPr>
            <a:solidFill>
              <a:srgbClr val="00B0F0"/>
            </a:solidFill>
            <a:ln>
              <a:noFill/>
            </a:ln>
            <a:effectLst/>
          </c:spPr>
          <c:invertIfNegative val="0"/>
          <c:cat>
            <c:strRef>
              <c:f>'d08-001市町村別観光入込客数・宿泊人員の推移'!$H$963:$BL$963</c:f>
              <c:strCache>
                <c:ptCount val="57"/>
                <c:pt idx="2">
                  <c:v>1965
S40</c:v>
                </c:pt>
                <c:pt idx="7">
                  <c:v>1970
S45</c:v>
                </c:pt>
                <c:pt idx="12">
                  <c:v>1975
S50</c:v>
                </c:pt>
                <c:pt idx="17">
                  <c:v>1980
S55</c:v>
                </c:pt>
                <c:pt idx="22">
                  <c:v>1985
S60</c:v>
                </c:pt>
                <c:pt idx="27">
                  <c:v>1990
H2</c:v>
                </c:pt>
                <c:pt idx="32">
                  <c:v>1995
H7</c:v>
                </c:pt>
                <c:pt idx="37">
                  <c:v>2000
H12</c:v>
                </c:pt>
                <c:pt idx="42">
                  <c:v>2005
H17</c:v>
                </c:pt>
                <c:pt idx="47">
                  <c:v>2010
H22</c:v>
                </c:pt>
                <c:pt idx="52">
                  <c:v>2015
H27</c:v>
                </c:pt>
                <c:pt idx="56">
                  <c:v>2019
R 1</c:v>
                </c:pt>
              </c:strCache>
            </c:strRef>
          </c:cat>
          <c:val>
            <c:numRef>
              <c:f>'d08-001市町村別観光入込客数・宿泊人員の推移'!$H$964:$BL$964</c:f>
              <c:numCache>
                <c:formatCode>#,##0.0;[Red]\-#,##0.0</c:formatCode>
                <c:ptCount val="57"/>
                <c:pt idx="0">
                  <c:v>0</c:v>
                </c:pt>
                <c:pt idx="1">
                  <c:v>445.84800000000001</c:v>
                </c:pt>
                <c:pt idx="2">
                  <c:v>690.75</c:v>
                </c:pt>
                <c:pt idx="3">
                  <c:v>463.70499999999998</c:v>
                </c:pt>
                <c:pt idx="4">
                  <c:v>545.25199999999995</c:v>
                </c:pt>
                <c:pt idx="5">
                  <c:v>592.06100000000004</c:v>
                </c:pt>
                <c:pt idx="6">
                  <c:v>628.25199999999995</c:v>
                </c:pt>
                <c:pt idx="7">
                  <c:v>672.25</c:v>
                </c:pt>
                <c:pt idx="8">
                  <c:v>708.37599999999998</c:v>
                </c:pt>
                <c:pt idx="9">
                  <c:v>791.71500000000003</c:v>
                </c:pt>
                <c:pt idx="10">
                  <c:v>846.71699999999998</c:v>
                </c:pt>
                <c:pt idx="11">
                  <c:v>871.28499999999997</c:v>
                </c:pt>
                <c:pt idx="12">
                  <c:v>861.26400000000001</c:v>
                </c:pt>
                <c:pt idx="13">
                  <c:v>875.48900000000003</c:v>
                </c:pt>
                <c:pt idx="14">
                  <c:v>860.28899999999999</c:v>
                </c:pt>
                <c:pt idx="15">
                  <c:v>821.92499999999995</c:v>
                </c:pt>
                <c:pt idx="16">
                  <c:v>769.00400000000002</c:v>
                </c:pt>
                <c:pt idx="17">
                  <c:v>782.16600000000005</c:v>
                </c:pt>
                <c:pt idx="18">
                  <c:v>863.87800000000004</c:v>
                </c:pt>
                <c:pt idx="19">
                  <c:v>883.91300000000001</c:v>
                </c:pt>
                <c:pt idx="20">
                  <c:v>877.79399999999998</c:v>
                </c:pt>
                <c:pt idx="21">
                  <c:v>933.49800000000005</c:v>
                </c:pt>
                <c:pt idx="22">
                  <c:v>965.41200000000003</c:v>
                </c:pt>
                <c:pt idx="23">
                  <c:v>966.36300000000006</c:v>
                </c:pt>
                <c:pt idx="24">
                  <c:v>999.25599999999997</c:v>
                </c:pt>
                <c:pt idx="25">
                  <c:v>1057.777</c:v>
                </c:pt>
                <c:pt idx="26">
                  <c:v>1097.367</c:v>
                </c:pt>
                <c:pt idx="27">
                  <c:v>1175.81</c:v>
                </c:pt>
                <c:pt idx="28">
                  <c:v>1261.5730000000001</c:v>
                </c:pt>
                <c:pt idx="29">
                  <c:v>1328.2950000000001</c:v>
                </c:pt>
                <c:pt idx="30">
                  <c:v>1321.72</c:v>
                </c:pt>
                <c:pt idx="31">
                  <c:v>1281.17</c:v>
                </c:pt>
                <c:pt idx="32">
                  <c:v>1450.4670000000001</c:v>
                </c:pt>
                <c:pt idx="33">
                  <c:v>1505.569</c:v>
                </c:pt>
                <c:pt idx="34">
                  <c:v>1560.8</c:v>
                </c:pt>
                <c:pt idx="35">
                  <c:v>1604.9</c:v>
                </c:pt>
                <c:pt idx="36">
                  <c:v>1554.8</c:v>
                </c:pt>
                <c:pt idx="37">
                  <c:v>1509.9</c:v>
                </c:pt>
                <c:pt idx="38">
                  <c:v>1470.3</c:v>
                </c:pt>
                <c:pt idx="39">
                  <c:v>1618.3</c:v>
                </c:pt>
                <c:pt idx="40">
                  <c:v>1575.2</c:v>
                </c:pt>
                <c:pt idx="41">
                  <c:v>1663</c:v>
                </c:pt>
                <c:pt idx="42">
                  <c:v>2793.9</c:v>
                </c:pt>
                <c:pt idx="43">
                  <c:v>3395.1</c:v>
                </c:pt>
                <c:pt idx="44">
                  <c:v>3845</c:v>
                </c:pt>
                <c:pt idx="45">
                  <c:v>3493.8</c:v>
                </c:pt>
                <c:pt idx="46">
                  <c:v>3411</c:v>
                </c:pt>
                <c:pt idx="47">
                  <c:v>3194.4</c:v>
                </c:pt>
                <c:pt idx="48">
                  <c:v>2515.1</c:v>
                </c:pt>
                <c:pt idx="49">
                  <c:v>2375.0000000000005</c:v>
                </c:pt>
                <c:pt idx="50">
                  <c:v>2345.7999999999997</c:v>
                </c:pt>
                <c:pt idx="51">
                  <c:v>2456.2999999999997</c:v>
                </c:pt>
                <c:pt idx="52">
                  <c:v>2568.8000000000002</c:v>
                </c:pt>
                <c:pt idx="53">
                  <c:v>2519.3999999999996</c:v>
                </c:pt>
                <c:pt idx="54">
                  <c:v>2666</c:v>
                </c:pt>
                <c:pt idx="55">
                  <c:v>2784.8</c:v>
                </c:pt>
                <c:pt idx="56">
                  <c:v>2579.9</c:v>
                </c:pt>
              </c:numCache>
            </c:numRef>
          </c:val>
          <c:extLst>
            <c:ext xmlns:c16="http://schemas.microsoft.com/office/drawing/2014/chart" uri="{C3380CC4-5D6E-409C-BE32-E72D297353CC}">
              <c16:uniqueId val="{00000000-95C0-42A0-83EC-941165F3BFAA}"/>
            </c:ext>
          </c:extLst>
        </c:ser>
        <c:ser>
          <c:idx val="1"/>
          <c:order val="1"/>
          <c:tx>
            <c:strRef>
              <c:f>'d08-001市町村別観光入込客数・宿泊人員の推移'!$G$965</c:f>
              <c:strCache>
                <c:ptCount val="1"/>
                <c:pt idx="0">
                  <c:v>道内</c:v>
                </c:pt>
              </c:strCache>
            </c:strRef>
          </c:tx>
          <c:spPr>
            <a:solidFill>
              <a:srgbClr val="92D050"/>
            </a:solidFill>
            <a:ln>
              <a:noFill/>
            </a:ln>
            <a:effectLst/>
          </c:spPr>
          <c:invertIfNegative val="0"/>
          <c:cat>
            <c:strRef>
              <c:f>'d08-001市町村別観光入込客数・宿泊人員の推移'!$H$963:$BL$963</c:f>
              <c:strCache>
                <c:ptCount val="57"/>
                <c:pt idx="2">
                  <c:v>1965
S40</c:v>
                </c:pt>
                <c:pt idx="7">
                  <c:v>1970
S45</c:v>
                </c:pt>
                <c:pt idx="12">
                  <c:v>1975
S50</c:v>
                </c:pt>
                <c:pt idx="17">
                  <c:v>1980
S55</c:v>
                </c:pt>
                <c:pt idx="22">
                  <c:v>1985
S60</c:v>
                </c:pt>
                <c:pt idx="27">
                  <c:v>1990
H2</c:v>
                </c:pt>
                <c:pt idx="32">
                  <c:v>1995
H7</c:v>
                </c:pt>
                <c:pt idx="37">
                  <c:v>2000
H12</c:v>
                </c:pt>
                <c:pt idx="42">
                  <c:v>2005
H17</c:v>
                </c:pt>
                <c:pt idx="47">
                  <c:v>2010
H22</c:v>
                </c:pt>
                <c:pt idx="52">
                  <c:v>2015
H27</c:v>
                </c:pt>
                <c:pt idx="56">
                  <c:v>2019
R 1</c:v>
                </c:pt>
              </c:strCache>
            </c:strRef>
          </c:cat>
          <c:val>
            <c:numRef>
              <c:f>'d08-001市町村別観光入込客数・宿泊人員の推移'!$H$965:$BL$965</c:f>
              <c:numCache>
                <c:formatCode>#,##0.0;[Red]\-#,##0.0</c:formatCode>
                <c:ptCount val="57"/>
                <c:pt idx="0">
                  <c:v>0</c:v>
                </c:pt>
                <c:pt idx="1">
                  <c:v>638.43299999999999</c:v>
                </c:pt>
                <c:pt idx="2">
                  <c:v>544.75900000000001</c:v>
                </c:pt>
                <c:pt idx="3">
                  <c:v>740.74599999999998</c:v>
                </c:pt>
                <c:pt idx="4">
                  <c:v>859.78200000000004</c:v>
                </c:pt>
                <c:pt idx="5">
                  <c:v>888.09</c:v>
                </c:pt>
                <c:pt idx="6">
                  <c:v>942.21199999999999</c:v>
                </c:pt>
                <c:pt idx="7">
                  <c:v>983.745</c:v>
                </c:pt>
                <c:pt idx="8">
                  <c:v>1062.567</c:v>
                </c:pt>
                <c:pt idx="9">
                  <c:v>1102.106</c:v>
                </c:pt>
                <c:pt idx="10">
                  <c:v>1315.2739999999999</c:v>
                </c:pt>
                <c:pt idx="11">
                  <c:v>1306.925</c:v>
                </c:pt>
                <c:pt idx="12">
                  <c:v>1291.894</c:v>
                </c:pt>
                <c:pt idx="13">
                  <c:v>1313.231</c:v>
                </c:pt>
                <c:pt idx="14">
                  <c:v>1290.431</c:v>
                </c:pt>
                <c:pt idx="15">
                  <c:v>1232.8879999999999</c:v>
                </c:pt>
                <c:pt idx="16">
                  <c:v>1153.5</c:v>
                </c:pt>
                <c:pt idx="17">
                  <c:v>1173.2449999999999</c:v>
                </c:pt>
                <c:pt idx="18">
                  <c:v>1295.8230000000001</c:v>
                </c:pt>
                <c:pt idx="19">
                  <c:v>1325.8710000000001</c:v>
                </c:pt>
                <c:pt idx="20">
                  <c:v>1316.6890000000001</c:v>
                </c:pt>
                <c:pt idx="21">
                  <c:v>1400.25</c:v>
                </c:pt>
                <c:pt idx="22">
                  <c:v>1448.117</c:v>
                </c:pt>
                <c:pt idx="23">
                  <c:v>1449.5409999999999</c:v>
                </c:pt>
                <c:pt idx="24">
                  <c:v>1498.8820000000001</c:v>
                </c:pt>
                <c:pt idx="25">
                  <c:v>1586.6659999999999</c:v>
                </c:pt>
                <c:pt idx="26">
                  <c:v>1646.047</c:v>
                </c:pt>
                <c:pt idx="27">
                  <c:v>1763.7159999999999</c:v>
                </c:pt>
                <c:pt idx="28">
                  <c:v>1892.36</c:v>
                </c:pt>
                <c:pt idx="29">
                  <c:v>1992.4369999999999</c:v>
                </c:pt>
                <c:pt idx="30">
                  <c:v>1982.5809999999999</c:v>
                </c:pt>
                <c:pt idx="31">
                  <c:v>1921.7529999999999</c:v>
                </c:pt>
                <c:pt idx="32">
                  <c:v>2175.6999999999998</c:v>
                </c:pt>
                <c:pt idx="33">
                  <c:v>2258.355</c:v>
                </c:pt>
                <c:pt idx="34">
                  <c:v>2342.5</c:v>
                </c:pt>
                <c:pt idx="35">
                  <c:v>2411</c:v>
                </c:pt>
                <c:pt idx="36">
                  <c:v>2334</c:v>
                </c:pt>
                <c:pt idx="37">
                  <c:v>2264.8000000000002</c:v>
                </c:pt>
                <c:pt idx="38">
                  <c:v>2205.9</c:v>
                </c:pt>
                <c:pt idx="39">
                  <c:v>2427.6999999999998</c:v>
                </c:pt>
                <c:pt idx="40">
                  <c:v>2363.1</c:v>
                </c:pt>
                <c:pt idx="41">
                  <c:v>2592.6</c:v>
                </c:pt>
                <c:pt idx="42">
                  <c:v>2849.2</c:v>
                </c:pt>
                <c:pt idx="43">
                  <c:v>3582</c:v>
                </c:pt>
                <c:pt idx="44">
                  <c:v>3489.3</c:v>
                </c:pt>
                <c:pt idx="45">
                  <c:v>3237.6</c:v>
                </c:pt>
                <c:pt idx="46">
                  <c:v>2954.2</c:v>
                </c:pt>
                <c:pt idx="47">
                  <c:v>2876.9999999999995</c:v>
                </c:pt>
                <c:pt idx="48">
                  <c:v>2895.2</c:v>
                </c:pt>
                <c:pt idx="49">
                  <c:v>3388.8</c:v>
                </c:pt>
                <c:pt idx="50">
                  <c:v>2987.4</c:v>
                </c:pt>
                <c:pt idx="51">
                  <c:v>2893.7000000000007</c:v>
                </c:pt>
                <c:pt idx="52">
                  <c:v>2961.2000000000003</c:v>
                </c:pt>
                <c:pt idx="53">
                  <c:v>2790.6000000000004</c:v>
                </c:pt>
                <c:pt idx="54">
                  <c:v>2691</c:v>
                </c:pt>
                <c:pt idx="55">
                  <c:v>2485.6999999999998</c:v>
                </c:pt>
                <c:pt idx="56">
                  <c:v>2499.3999999999996</c:v>
                </c:pt>
              </c:numCache>
            </c:numRef>
          </c:val>
          <c:extLst>
            <c:ext xmlns:c16="http://schemas.microsoft.com/office/drawing/2014/chart" uri="{C3380CC4-5D6E-409C-BE32-E72D297353CC}">
              <c16:uniqueId val="{00000001-95C0-42A0-83EC-941165F3BFAA}"/>
            </c:ext>
          </c:extLst>
        </c:ser>
        <c:dLbls>
          <c:showLegendKey val="0"/>
          <c:showVal val="0"/>
          <c:showCatName val="0"/>
          <c:showSerName val="0"/>
          <c:showPercent val="0"/>
          <c:showBubbleSize val="0"/>
        </c:dLbls>
        <c:gapWidth val="80"/>
        <c:overlap val="100"/>
        <c:axId val="440684552"/>
        <c:axId val="440687832"/>
      </c:barChart>
      <c:lineChart>
        <c:grouping val="standard"/>
        <c:varyColors val="0"/>
        <c:ser>
          <c:idx val="2"/>
          <c:order val="2"/>
          <c:tx>
            <c:strRef>
              <c:f>'d08-001市町村別観光入込客数・宿泊人員の推移'!$G$966</c:f>
              <c:strCache>
                <c:ptCount val="1"/>
                <c:pt idx="0">
                  <c:v>宿泊客</c:v>
                </c:pt>
              </c:strCache>
            </c:strRef>
          </c:tx>
          <c:spPr>
            <a:ln w="28575" cap="rnd">
              <a:solidFill>
                <a:srgbClr val="0070C0"/>
              </a:solidFill>
              <a:round/>
            </a:ln>
            <a:effectLst/>
          </c:spPr>
          <c:marker>
            <c:symbol val="none"/>
          </c:marker>
          <c:cat>
            <c:strRef>
              <c:f>'d08-001市町村別観光入込客数・宿泊人員の推移'!$H$963:$BL$963</c:f>
              <c:strCache>
                <c:ptCount val="57"/>
                <c:pt idx="2">
                  <c:v>1965
S40</c:v>
                </c:pt>
                <c:pt idx="7">
                  <c:v>1970
S45</c:v>
                </c:pt>
                <c:pt idx="12">
                  <c:v>1975
S50</c:v>
                </c:pt>
                <c:pt idx="17">
                  <c:v>1980
S55</c:v>
                </c:pt>
                <c:pt idx="22">
                  <c:v>1985
S60</c:v>
                </c:pt>
                <c:pt idx="27">
                  <c:v>1990
H2</c:v>
                </c:pt>
                <c:pt idx="32">
                  <c:v>1995
H7</c:v>
                </c:pt>
                <c:pt idx="37">
                  <c:v>2000
H12</c:v>
                </c:pt>
                <c:pt idx="42">
                  <c:v>2005
H17</c:v>
                </c:pt>
                <c:pt idx="47">
                  <c:v>2010
H22</c:v>
                </c:pt>
                <c:pt idx="52">
                  <c:v>2015
H27</c:v>
                </c:pt>
                <c:pt idx="56">
                  <c:v>2019
R 1</c:v>
                </c:pt>
              </c:strCache>
            </c:strRef>
          </c:cat>
          <c:val>
            <c:numRef>
              <c:f>'d08-001市町村別観光入込客数・宿泊人員の推移'!$H$966:$BL$966</c:f>
              <c:numCache>
                <c:formatCode>#,##0.0;[Red]\-#,##0.0</c:formatCode>
                <c:ptCount val="57"/>
                <c:pt idx="1">
                  <c:v>166.51900000000001</c:v>
                </c:pt>
                <c:pt idx="2">
                  <c:v>162.91200000000001</c:v>
                </c:pt>
                <c:pt idx="3">
                  <c:v>91.113</c:v>
                </c:pt>
                <c:pt idx="4">
                  <c:v>94.165999999999997</c:v>
                </c:pt>
                <c:pt idx="5">
                  <c:v>69.578999999999994</c:v>
                </c:pt>
                <c:pt idx="6">
                  <c:v>72.841999999999999</c:v>
                </c:pt>
                <c:pt idx="7">
                  <c:v>70.896000000000001</c:v>
                </c:pt>
                <c:pt idx="8">
                  <c:v>68.415000000000006</c:v>
                </c:pt>
                <c:pt idx="9">
                  <c:v>122.678</c:v>
                </c:pt>
                <c:pt idx="10">
                  <c:v>154.76900000000001</c:v>
                </c:pt>
                <c:pt idx="11">
                  <c:v>198.42500000000001</c:v>
                </c:pt>
                <c:pt idx="12">
                  <c:v>224.38900000000001</c:v>
                </c:pt>
                <c:pt idx="13">
                  <c:v>229.196</c:v>
                </c:pt>
                <c:pt idx="14">
                  <c:v>231.97300000000001</c:v>
                </c:pt>
                <c:pt idx="15">
                  <c:v>268.12799999999999</c:v>
                </c:pt>
                <c:pt idx="16">
                  <c:v>274.45999999999998</c:v>
                </c:pt>
                <c:pt idx="17">
                  <c:v>286.935</c:v>
                </c:pt>
                <c:pt idx="18">
                  <c:v>281.16000000000003</c:v>
                </c:pt>
                <c:pt idx="19">
                  <c:v>279.58800000000002</c:v>
                </c:pt>
                <c:pt idx="20">
                  <c:v>242.643</c:v>
                </c:pt>
                <c:pt idx="21">
                  <c:v>263.10500000000002</c:v>
                </c:pt>
                <c:pt idx="22">
                  <c:v>255.845</c:v>
                </c:pt>
                <c:pt idx="23">
                  <c:v>247.41499999999999</c:v>
                </c:pt>
                <c:pt idx="24">
                  <c:v>275.98599999999999</c:v>
                </c:pt>
                <c:pt idx="25">
                  <c:v>306.23399999999998</c:v>
                </c:pt>
                <c:pt idx="26">
                  <c:v>357.899</c:v>
                </c:pt>
                <c:pt idx="27">
                  <c:v>384.327</c:v>
                </c:pt>
                <c:pt idx="28">
                  <c:v>459.12200000000001</c:v>
                </c:pt>
                <c:pt idx="29">
                  <c:v>497.44200000000001</c:v>
                </c:pt>
                <c:pt idx="30">
                  <c:v>482.46699999999998</c:v>
                </c:pt>
                <c:pt idx="31">
                  <c:v>466.61700000000002</c:v>
                </c:pt>
                <c:pt idx="32">
                  <c:v>479.04500000000002</c:v>
                </c:pt>
                <c:pt idx="33">
                  <c:v>471.82100000000003</c:v>
                </c:pt>
                <c:pt idx="34">
                  <c:v>451.4</c:v>
                </c:pt>
                <c:pt idx="35">
                  <c:v>459.6</c:v>
                </c:pt>
                <c:pt idx="36">
                  <c:v>476.8</c:v>
                </c:pt>
                <c:pt idx="37">
                  <c:v>491.1</c:v>
                </c:pt>
                <c:pt idx="38">
                  <c:v>474.2</c:v>
                </c:pt>
                <c:pt idx="39">
                  <c:v>521.9</c:v>
                </c:pt>
                <c:pt idx="40">
                  <c:v>564.9</c:v>
                </c:pt>
                <c:pt idx="41">
                  <c:v>492.4</c:v>
                </c:pt>
                <c:pt idx="42">
                  <c:v>475.2</c:v>
                </c:pt>
                <c:pt idx="43">
                  <c:v>541.29999999999995</c:v>
                </c:pt>
                <c:pt idx="44">
                  <c:v>589.79999999999995</c:v>
                </c:pt>
                <c:pt idx="45">
                  <c:v>580.20000000000005</c:v>
                </c:pt>
                <c:pt idx="46">
                  <c:v>564.20000000000005</c:v>
                </c:pt>
                <c:pt idx="47">
                  <c:v>507.2</c:v>
                </c:pt>
                <c:pt idx="48">
                  <c:v>487.9</c:v>
                </c:pt>
                <c:pt idx="49">
                  <c:v>503.29999999999995</c:v>
                </c:pt>
                <c:pt idx="50">
                  <c:v>537.4</c:v>
                </c:pt>
                <c:pt idx="51">
                  <c:v>572.30000000000007</c:v>
                </c:pt>
                <c:pt idx="52">
                  <c:v>604.49999999999989</c:v>
                </c:pt>
                <c:pt idx="53">
                  <c:v>582.6</c:v>
                </c:pt>
                <c:pt idx="54">
                  <c:v>660.8</c:v>
                </c:pt>
                <c:pt idx="55">
                  <c:v>744.2</c:v>
                </c:pt>
                <c:pt idx="56">
                  <c:v>661.00000000000011</c:v>
                </c:pt>
              </c:numCache>
            </c:numRef>
          </c:val>
          <c:smooth val="0"/>
          <c:extLst>
            <c:ext xmlns:c16="http://schemas.microsoft.com/office/drawing/2014/chart" uri="{C3380CC4-5D6E-409C-BE32-E72D297353CC}">
              <c16:uniqueId val="{00000002-95C0-42A0-83EC-941165F3BFAA}"/>
            </c:ext>
          </c:extLst>
        </c:ser>
        <c:dLbls>
          <c:showLegendKey val="0"/>
          <c:showVal val="0"/>
          <c:showCatName val="0"/>
          <c:showSerName val="0"/>
          <c:showPercent val="0"/>
          <c:showBubbleSize val="0"/>
        </c:dLbls>
        <c:marker val="1"/>
        <c:smooth val="0"/>
        <c:axId val="440684552"/>
        <c:axId val="440687832"/>
      </c:lineChart>
      <c:catAx>
        <c:axId val="4406845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440687832"/>
        <c:crosses val="autoZero"/>
        <c:auto val="1"/>
        <c:lblAlgn val="ctr"/>
        <c:lblOffset val="100"/>
        <c:noMultiLvlLbl val="0"/>
      </c:catAx>
      <c:valAx>
        <c:axId val="440687832"/>
        <c:scaling>
          <c:orientation val="minMax"/>
        </c:scaling>
        <c:delete val="0"/>
        <c:axPos val="l"/>
        <c:majorGridlines>
          <c:spPr>
            <a:ln w="3175" cap="flat" cmpd="sng" algn="ctr">
              <a:solidFill>
                <a:schemeClr val="tx1">
                  <a:lumMod val="15000"/>
                  <a:lumOff val="85000"/>
                </a:schemeClr>
              </a:solidFill>
              <a:prstDash val="dash"/>
              <a:round/>
            </a:ln>
            <a:effectLst/>
          </c:spPr>
        </c:majorGridlines>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440684552"/>
        <c:crosses val="autoZero"/>
        <c:crossBetween val="between"/>
      </c:valAx>
      <c:spPr>
        <a:noFill/>
        <a:ln>
          <a:noFill/>
        </a:ln>
        <a:effectLst/>
      </c:spPr>
    </c:plotArea>
    <c:legend>
      <c:legendPos val="b"/>
      <c:layout>
        <c:manualLayout>
          <c:xMode val="edge"/>
          <c:yMode val="edge"/>
          <c:x val="7.7596991552526542E-2"/>
          <c:y val="0.12582554207751062"/>
          <c:w val="9.9707977679260693E-2"/>
          <c:h val="0.1006008843489158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a:latin typeface="ＭＳ ゴシック" panose="020B0609070205080204" pitchFamily="49" charset="-128"/>
                <a:ea typeface="ＭＳ ゴシック" panose="020B0609070205080204" pitchFamily="49" charset="-128"/>
              </a:rPr>
              <a:t>富良野市の観光客入込数の推移</a:t>
            </a:r>
          </a:p>
        </c:rich>
      </c:tx>
      <c:layout>
        <c:manualLayout>
          <c:xMode val="edge"/>
          <c:yMode val="edge"/>
          <c:x val="0.30672268907563027"/>
          <c:y val="0"/>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4124594719777676E-2"/>
          <c:y val="6.5345345345345363E-2"/>
          <c:w val="0.95196497496636445"/>
          <c:h val="0.82869622378283792"/>
        </c:manualLayout>
      </c:layout>
      <c:barChart>
        <c:barDir val="col"/>
        <c:grouping val="stacked"/>
        <c:varyColors val="0"/>
        <c:ser>
          <c:idx val="0"/>
          <c:order val="0"/>
          <c:tx>
            <c:strRef>
              <c:f>'d08-001市町村別観光入込客数・宿泊人員の推移'!$G$996</c:f>
              <c:strCache>
                <c:ptCount val="1"/>
                <c:pt idx="0">
                  <c:v>道外</c:v>
                </c:pt>
              </c:strCache>
            </c:strRef>
          </c:tx>
          <c:spPr>
            <a:solidFill>
              <a:srgbClr val="00B0F0"/>
            </a:solidFill>
            <a:ln>
              <a:noFill/>
            </a:ln>
            <a:effectLst/>
          </c:spPr>
          <c:invertIfNegative val="0"/>
          <c:cat>
            <c:strRef>
              <c:f>'d08-001市町村別観光入込客数・宿泊人員の推移'!$H$995:$BL$995</c:f>
              <c:strCache>
                <c:ptCount val="57"/>
                <c:pt idx="2">
                  <c:v>1965
S40</c:v>
                </c:pt>
                <c:pt idx="7">
                  <c:v>1970
S45</c:v>
                </c:pt>
                <c:pt idx="12">
                  <c:v>1975
S50</c:v>
                </c:pt>
                <c:pt idx="17">
                  <c:v>1980
S55</c:v>
                </c:pt>
                <c:pt idx="22">
                  <c:v>1985
S60</c:v>
                </c:pt>
                <c:pt idx="27">
                  <c:v>1990
H2</c:v>
                </c:pt>
                <c:pt idx="32">
                  <c:v>1995
H7</c:v>
                </c:pt>
                <c:pt idx="37">
                  <c:v>2000
H12</c:v>
                </c:pt>
                <c:pt idx="42">
                  <c:v>2005
H17</c:v>
                </c:pt>
                <c:pt idx="47">
                  <c:v>2010
H22</c:v>
                </c:pt>
                <c:pt idx="52">
                  <c:v>2015
H27</c:v>
                </c:pt>
                <c:pt idx="56">
                  <c:v>2019
R 1</c:v>
                </c:pt>
              </c:strCache>
            </c:strRef>
          </c:cat>
          <c:val>
            <c:numRef>
              <c:f>'d08-001市町村別観光入込客数・宿泊人員の推移'!$H$996:$BL$996</c:f>
              <c:numCache>
                <c:formatCode>#,##0.0;[Red]\-#,##0.0</c:formatCode>
                <c:ptCount val="57"/>
                <c:pt idx="0">
                  <c:v>0</c:v>
                </c:pt>
                <c:pt idx="1">
                  <c:v>0</c:v>
                </c:pt>
                <c:pt idx="2">
                  <c:v>0</c:v>
                </c:pt>
                <c:pt idx="3">
                  <c:v>0</c:v>
                </c:pt>
                <c:pt idx="4">
                  <c:v>0</c:v>
                </c:pt>
                <c:pt idx="5">
                  <c:v>0</c:v>
                </c:pt>
                <c:pt idx="6">
                  <c:v>0</c:v>
                </c:pt>
                <c:pt idx="7">
                  <c:v>0</c:v>
                </c:pt>
                <c:pt idx="8">
                  <c:v>0</c:v>
                </c:pt>
                <c:pt idx="9">
                  <c:v>0</c:v>
                </c:pt>
                <c:pt idx="10">
                  <c:v>0</c:v>
                </c:pt>
                <c:pt idx="11">
                  <c:v>0</c:v>
                </c:pt>
                <c:pt idx="12">
                  <c:v>0</c:v>
                </c:pt>
                <c:pt idx="13">
                  <c:v>112</c:v>
                </c:pt>
                <c:pt idx="14">
                  <c:v>99.742000000000004</c:v>
                </c:pt>
                <c:pt idx="15">
                  <c:v>79.016000000000005</c:v>
                </c:pt>
                <c:pt idx="16">
                  <c:v>94.713999999999999</c:v>
                </c:pt>
                <c:pt idx="17">
                  <c:v>72.635999999999996</c:v>
                </c:pt>
                <c:pt idx="18">
                  <c:v>68.635000000000005</c:v>
                </c:pt>
                <c:pt idx="19">
                  <c:v>110.566</c:v>
                </c:pt>
                <c:pt idx="20">
                  <c:v>126.27800000000001</c:v>
                </c:pt>
                <c:pt idx="21">
                  <c:v>154.666</c:v>
                </c:pt>
                <c:pt idx="22">
                  <c:v>252.19399999999999</c:v>
                </c:pt>
                <c:pt idx="23">
                  <c:v>283.32600000000002</c:v>
                </c:pt>
                <c:pt idx="24">
                  <c:v>312.25799999999998</c:v>
                </c:pt>
                <c:pt idx="25">
                  <c:v>389.49</c:v>
                </c:pt>
                <c:pt idx="26">
                  <c:v>444.15</c:v>
                </c:pt>
                <c:pt idx="27">
                  <c:v>530.72500000000002</c:v>
                </c:pt>
                <c:pt idx="28">
                  <c:v>553.03800000000001</c:v>
                </c:pt>
                <c:pt idx="29">
                  <c:v>532.25</c:v>
                </c:pt>
                <c:pt idx="30">
                  <c:v>483.91300000000001</c:v>
                </c:pt>
                <c:pt idx="31">
                  <c:v>436.97399999999999</c:v>
                </c:pt>
                <c:pt idx="32">
                  <c:v>455.04500000000002</c:v>
                </c:pt>
                <c:pt idx="33">
                  <c:v>518.59199999999998</c:v>
                </c:pt>
                <c:pt idx="34">
                  <c:v>535.4</c:v>
                </c:pt>
                <c:pt idx="35">
                  <c:v>640.29999999999995</c:v>
                </c:pt>
                <c:pt idx="36">
                  <c:v>738.8</c:v>
                </c:pt>
                <c:pt idx="37">
                  <c:v>695.9</c:v>
                </c:pt>
                <c:pt idx="38">
                  <c:v>677.6</c:v>
                </c:pt>
                <c:pt idx="39">
                  <c:v>774.7</c:v>
                </c:pt>
                <c:pt idx="40">
                  <c:v>793</c:v>
                </c:pt>
                <c:pt idx="41">
                  <c:v>633.5</c:v>
                </c:pt>
                <c:pt idx="42">
                  <c:v>643.29999999999995</c:v>
                </c:pt>
                <c:pt idx="43">
                  <c:v>714.3</c:v>
                </c:pt>
                <c:pt idx="44">
                  <c:v>688</c:v>
                </c:pt>
                <c:pt idx="45">
                  <c:v>635.9</c:v>
                </c:pt>
                <c:pt idx="46">
                  <c:v>621.6</c:v>
                </c:pt>
                <c:pt idx="47">
                  <c:v>590.59999999999991</c:v>
                </c:pt>
                <c:pt idx="48">
                  <c:v>566.1</c:v>
                </c:pt>
                <c:pt idx="49">
                  <c:v>589.69999999999993</c:v>
                </c:pt>
                <c:pt idx="50">
                  <c:v>578.09999999999991</c:v>
                </c:pt>
                <c:pt idx="51">
                  <c:v>561</c:v>
                </c:pt>
                <c:pt idx="52">
                  <c:v>615.5</c:v>
                </c:pt>
                <c:pt idx="53">
                  <c:v>609.90000000000009</c:v>
                </c:pt>
                <c:pt idx="54">
                  <c:v>616.5</c:v>
                </c:pt>
                <c:pt idx="55">
                  <c:v>621.79999999999995</c:v>
                </c:pt>
                <c:pt idx="56">
                  <c:v>617.19999999999993</c:v>
                </c:pt>
              </c:numCache>
            </c:numRef>
          </c:val>
          <c:extLst>
            <c:ext xmlns:c16="http://schemas.microsoft.com/office/drawing/2014/chart" uri="{C3380CC4-5D6E-409C-BE32-E72D297353CC}">
              <c16:uniqueId val="{00000000-7E01-4A8F-BBD1-31A1127C758D}"/>
            </c:ext>
          </c:extLst>
        </c:ser>
        <c:ser>
          <c:idx val="1"/>
          <c:order val="1"/>
          <c:tx>
            <c:strRef>
              <c:f>'d08-001市町村別観光入込客数・宿泊人員の推移'!$G$997</c:f>
              <c:strCache>
                <c:ptCount val="1"/>
                <c:pt idx="0">
                  <c:v>道内</c:v>
                </c:pt>
              </c:strCache>
            </c:strRef>
          </c:tx>
          <c:spPr>
            <a:solidFill>
              <a:srgbClr val="92D050"/>
            </a:solidFill>
            <a:ln>
              <a:noFill/>
            </a:ln>
            <a:effectLst/>
          </c:spPr>
          <c:invertIfNegative val="0"/>
          <c:dPt>
            <c:idx val="3"/>
            <c:invertIfNegative val="0"/>
            <c:bubble3D val="0"/>
            <c:spPr>
              <a:gradFill flip="none" rotWithShape="1">
                <a:gsLst>
                  <a:gs pos="0">
                    <a:srgbClr val="92D050">
                      <a:tint val="66000"/>
                      <a:satMod val="160000"/>
                    </a:srgbClr>
                  </a:gs>
                  <a:gs pos="50000">
                    <a:srgbClr val="92D050">
                      <a:tint val="44500"/>
                      <a:satMod val="160000"/>
                    </a:srgbClr>
                  </a:gs>
                  <a:gs pos="100000">
                    <a:srgbClr val="92D050">
                      <a:tint val="23500"/>
                      <a:satMod val="160000"/>
                    </a:srgbClr>
                  </a:gs>
                </a:gsLst>
                <a:lin ang="5400000" scaled="1"/>
                <a:tileRect/>
              </a:gradFill>
              <a:ln>
                <a:noFill/>
              </a:ln>
              <a:effectLst/>
            </c:spPr>
            <c:extLst>
              <c:ext xmlns:c16="http://schemas.microsoft.com/office/drawing/2014/chart" uri="{C3380CC4-5D6E-409C-BE32-E72D297353CC}">
                <c16:uniqueId val="{0000000E-7E01-4A8F-BBD1-31A1127C758D}"/>
              </c:ext>
            </c:extLst>
          </c:dPt>
          <c:dPt>
            <c:idx val="4"/>
            <c:invertIfNegative val="0"/>
            <c:bubble3D val="0"/>
            <c:spPr>
              <a:gradFill flip="none" rotWithShape="1">
                <a:gsLst>
                  <a:gs pos="0">
                    <a:srgbClr val="92D050">
                      <a:tint val="66000"/>
                      <a:satMod val="160000"/>
                    </a:srgbClr>
                  </a:gs>
                  <a:gs pos="50000">
                    <a:srgbClr val="92D050">
                      <a:tint val="44500"/>
                      <a:satMod val="160000"/>
                    </a:srgbClr>
                  </a:gs>
                  <a:gs pos="100000">
                    <a:srgbClr val="92D050">
                      <a:tint val="23500"/>
                      <a:satMod val="160000"/>
                    </a:srgbClr>
                  </a:gs>
                </a:gsLst>
                <a:lin ang="5400000" scaled="1"/>
                <a:tileRect/>
              </a:gradFill>
              <a:ln>
                <a:noFill/>
              </a:ln>
              <a:effectLst/>
            </c:spPr>
            <c:extLst>
              <c:ext xmlns:c16="http://schemas.microsoft.com/office/drawing/2014/chart" uri="{C3380CC4-5D6E-409C-BE32-E72D297353CC}">
                <c16:uniqueId val="{0000000D-7E01-4A8F-BBD1-31A1127C758D}"/>
              </c:ext>
            </c:extLst>
          </c:dPt>
          <c:dPt>
            <c:idx val="5"/>
            <c:invertIfNegative val="0"/>
            <c:bubble3D val="0"/>
            <c:spPr>
              <a:gradFill flip="none" rotWithShape="1">
                <a:gsLst>
                  <a:gs pos="0">
                    <a:srgbClr val="92D050">
                      <a:tint val="66000"/>
                      <a:satMod val="160000"/>
                    </a:srgbClr>
                  </a:gs>
                  <a:gs pos="50000">
                    <a:srgbClr val="92D050">
                      <a:tint val="44500"/>
                      <a:satMod val="160000"/>
                    </a:srgbClr>
                  </a:gs>
                  <a:gs pos="100000">
                    <a:srgbClr val="92D050">
                      <a:tint val="23500"/>
                      <a:satMod val="160000"/>
                    </a:srgbClr>
                  </a:gs>
                </a:gsLst>
                <a:lin ang="5400000" scaled="1"/>
                <a:tileRect/>
              </a:gradFill>
              <a:ln>
                <a:noFill/>
              </a:ln>
              <a:effectLst/>
            </c:spPr>
            <c:extLst>
              <c:ext xmlns:c16="http://schemas.microsoft.com/office/drawing/2014/chart" uri="{C3380CC4-5D6E-409C-BE32-E72D297353CC}">
                <c16:uniqueId val="{0000000C-7E01-4A8F-BBD1-31A1127C758D}"/>
              </c:ext>
            </c:extLst>
          </c:dPt>
          <c:dPt>
            <c:idx val="6"/>
            <c:invertIfNegative val="0"/>
            <c:bubble3D val="0"/>
            <c:spPr>
              <a:gradFill flip="none" rotWithShape="1">
                <a:gsLst>
                  <a:gs pos="0">
                    <a:srgbClr val="92D050">
                      <a:tint val="66000"/>
                      <a:satMod val="160000"/>
                    </a:srgbClr>
                  </a:gs>
                  <a:gs pos="50000">
                    <a:srgbClr val="92D050">
                      <a:tint val="44500"/>
                      <a:satMod val="160000"/>
                    </a:srgbClr>
                  </a:gs>
                  <a:gs pos="100000">
                    <a:srgbClr val="92D050">
                      <a:tint val="23500"/>
                      <a:satMod val="160000"/>
                    </a:srgbClr>
                  </a:gs>
                </a:gsLst>
                <a:lin ang="5400000" scaled="1"/>
                <a:tileRect/>
              </a:gradFill>
              <a:ln>
                <a:noFill/>
              </a:ln>
              <a:effectLst/>
            </c:spPr>
            <c:extLst>
              <c:ext xmlns:c16="http://schemas.microsoft.com/office/drawing/2014/chart" uri="{C3380CC4-5D6E-409C-BE32-E72D297353CC}">
                <c16:uniqueId val="{0000000B-7E01-4A8F-BBD1-31A1127C758D}"/>
              </c:ext>
            </c:extLst>
          </c:dPt>
          <c:dPt>
            <c:idx val="7"/>
            <c:invertIfNegative val="0"/>
            <c:bubble3D val="0"/>
            <c:spPr>
              <a:gradFill flip="none" rotWithShape="1">
                <a:gsLst>
                  <a:gs pos="0">
                    <a:srgbClr val="92D050">
                      <a:tint val="66000"/>
                      <a:satMod val="160000"/>
                    </a:srgbClr>
                  </a:gs>
                  <a:gs pos="50000">
                    <a:srgbClr val="92D050">
                      <a:tint val="44500"/>
                      <a:satMod val="160000"/>
                    </a:srgbClr>
                  </a:gs>
                  <a:gs pos="100000">
                    <a:srgbClr val="92D050">
                      <a:tint val="23500"/>
                      <a:satMod val="160000"/>
                    </a:srgbClr>
                  </a:gs>
                </a:gsLst>
                <a:lin ang="5400000" scaled="1"/>
                <a:tileRect/>
              </a:gradFill>
              <a:ln>
                <a:noFill/>
              </a:ln>
              <a:effectLst/>
            </c:spPr>
            <c:extLst>
              <c:ext xmlns:c16="http://schemas.microsoft.com/office/drawing/2014/chart" uri="{C3380CC4-5D6E-409C-BE32-E72D297353CC}">
                <c16:uniqueId val="{0000000A-7E01-4A8F-BBD1-31A1127C758D}"/>
              </c:ext>
            </c:extLst>
          </c:dPt>
          <c:dPt>
            <c:idx val="8"/>
            <c:invertIfNegative val="0"/>
            <c:bubble3D val="0"/>
            <c:spPr>
              <a:gradFill flip="none" rotWithShape="1">
                <a:gsLst>
                  <a:gs pos="0">
                    <a:srgbClr val="92D050">
                      <a:tint val="66000"/>
                      <a:satMod val="160000"/>
                    </a:srgbClr>
                  </a:gs>
                  <a:gs pos="50000">
                    <a:srgbClr val="92D050">
                      <a:tint val="44500"/>
                      <a:satMod val="160000"/>
                    </a:srgbClr>
                  </a:gs>
                  <a:gs pos="100000">
                    <a:srgbClr val="92D050">
                      <a:tint val="23500"/>
                      <a:satMod val="160000"/>
                    </a:srgbClr>
                  </a:gs>
                </a:gsLst>
                <a:lin ang="5400000" scaled="1"/>
                <a:tileRect/>
              </a:gradFill>
              <a:ln>
                <a:noFill/>
              </a:ln>
              <a:effectLst/>
            </c:spPr>
            <c:extLst>
              <c:ext xmlns:c16="http://schemas.microsoft.com/office/drawing/2014/chart" uri="{C3380CC4-5D6E-409C-BE32-E72D297353CC}">
                <c16:uniqueId val="{00000008-7E01-4A8F-BBD1-31A1127C758D}"/>
              </c:ext>
            </c:extLst>
          </c:dPt>
          <c:dPt>
            <c:idx val="9"/>
            <c:invertIfNegative val="0"/>
            <c:bubble3D val="0"/>
            <c:spPr>
              <a:gradFill flip="none" rotWithShape="1">
                <a:gsLst>
                  <a:gs pos="0">
                    <a:srgbClr val="92D050">
                      <a:tint val="66000"/>
                      <a:satMod val="160000"/>
                    </a:srgbClr>
                  </a:gs>
                  <a:gs pos="50000">
                    <a:srgbClr val="92D050">
                      <a:tint val="44500"/>
                      <a:satMod val="160000"/>
                    </a:srgbClr>
                  </a:gs>
                  <a:gs pos="100000">
                    <a:srgbClr val="92D050">
                      <a:tint val="23500"/>
                      <a:satMod val="160000"/>
                    </a:srgbClr>
                  </a:gs>
                </a:gsLst>
                <a:lin ang="5400000" scaled="1"/>
                <a:tileRect/>
              </a:gradFill>
              <a:ln>
                <a:noFill/>
              </a:ln>
              <a:effectLst/>
            </c:spPr>
            <c:extLst>
              <c:ext xmlns:c16="http://schemas.microsoft.com/office/drawing/2014/chart" uri="{C3380CC4-5D6E-409C-BE32-E72D297353CC}">
                <c16:uniqueId val="{00000007-7E01-4A8F-BBD1-31A1127C758D}"/>
              </c:ext>
            </c:extLst>
          </c:dPt>
          <c:dPt>
            <c:idx val="10"/>
            <c:invertIfNegative val="0"/>
            <c:bubble3D val="0"/>
            <c:spPr>
              <a:gradFill flip="none" rotWithShape="1">
                <a:gsLst>
                  <a:gs pos="0">
                    <a:srgbClr val="92D050">
                      <a:tint val="66000"/>
                      <a:satMod val="160000"/>
                    </a:srgbClr>
                  </a:gs>
                  <a:gs pos="50000">
                    <a:srgbClr val="92D050">
                      <a:tint val="44500"/>
                      <a:satMod val="160000"/>
                    </a:srgbClr>
                  </a:gs>
                  <a:gs pos="100000">
                    <a:srgbClr val="92D050">
                      <a:tint val="23500"/>
                      <a:satMod val="160000"/>
                    </a:srgbClr>
                  </a:gs>
                </a:gsLst>
                <a:lin ang="5400000" scaled="1"/>
                <a:tileRect/>
              </a:gradFill>
              <a:ln>
                <a:noFill/>
              </a:ln>
              <a:effectLst/>
            </c:spPr>
            <c:extLst>
              <c:ext xmlns:c16="http://schemas.microsoft.com/office/drawing/2014/chart" uri="{C3380CC4-5D6E-409C-BE32-E72D297353CC}">
                <c16:uniqueId val="{00000006-7E01-4A8F-BBD1-31A1127C758D}"/>
              </c:ext>
            </c:extLst>
          </c:dPt>
          <c:dPt>
            <c:idx val="11"/>
            <c:invertIfNegative val="0"/>
            <c:bubble3D val="0"/>
            <c:spPr>
              <a:gradFill flip="none" rotWithShape="1">
                <a:gsLst>
                  <a:gs pos="0">
                    <a:srgbClr val="92D050">
                      <a:tint val="66000"/>
                      <a:satMod val="160000"/>
                    </a:srgbClr>
                  </a:gs>
                  <a:gs pos="50000">
                    <a:srgbClr val="92D050">
                      <a:tint val="44500"/>
                      <a:satMod val="160000"/>
                    </a:srgbClr>
                  </a:gs>
                  <a:gs pos="100000">
                    <a:srgbClr val="92D050">
                      <a:tint val="23500"/>
                      <a:satMod val="160000"/>
                    </a:srgbClr>
                  </a:gs>
                </a:gsLst>
                <a:lin ang="5400000" scaled="1"/>
                <a:tileRect/>
              </a:gradFill>
              <a:ln>
                <a:noFill/>
              </a:ln>
              <a:effectLst/>
            </c:spPr>
            <c:extLst>
              <c:ext xmlns:c16="http://schemas.microsoft.com/office/drawing/2014/chart" uri="{C3380CC4-5D6E-409C-BE32-E72D297353CC}">
                <c16:uniqueId val="{00000005-7E01-4A8F-BBD1-31A1127C758D}"/>
              </c:ext>
            </c:extLst>
          </c:dPt>
          <c:dPt>
            <c:idx val="12"/>
            <c:invertIfNegative val="0"/>
            <c:bubble3D val="0"/>
            <c:spPr>
              <a:gradFill flip="none" rotWithShape="1">
                <a:gsLst>
                  <a:gs pos="0">
                    <a:srgbClr val="92D050">
                      <a:tint val="66000"/>
                      <a:satMod val="160000"/>
                    </a:srgbClr>
                  </a:gs>
                  <a:gs pos="50000">
                    <a:srgbClr val="92D050">
                      <a:tint val="44500"/>
                      <a:satMod val="160000"/>
                    </a:srgbClr>
                  </a:gs>
                  <a:gs pos="100000">
                    <a:srgbClr val="92D050">
                      <a:tint val="23500"/>
                      <a:satMod val="160000"/>
                    </a:srgbClr>
                  </a:gs>
                </a:gsLst>
                <a:lin ang="5400000" scaled="1"/>
                <a:tileRect/>
              </a:gradFill>
              <a:ln>
                <a:noFill/>
              </a:ln>
              <a:effectLst/>
            </c:spPr>
            <c:extLst>
              <c:ext xmlns:c16="http://schemas.microsoft.com/office/drawing/2014/chart" uri="{C3380CC4-5D6E-409C-BE32-E72D297353CC}">
                <c16:uniqueId val="{00000004-7E01-4A8F-BBD1-31A1127C758D}"/>
              </c:ext>
            </c:extLst>
          </c:dPt>
          <c:cat>
            <c:strRef>
              <c:f>'d08-001市町村別観光入込客数・宿泊人員の推移'!$H$995:$BL$995</c:f>
              <c:strCache>
                <c:ptCount val="57"/>
                <c:pt idx="2">
                  <c:v>1965
S40</c:v>
                </c:pt>
                <c:pt idx="7">
                  <c:v>1970
S45</c:v>
                </c:pt>
                <c:pt idx="12">
                  <c:v>1975
S50</c:v>
                </c:pt>
                <c:pt idx="17">
                  <c:v>1980
S55</c:v>
                </c:pt>
                <c:pt idx="22">
                  <c:v>1985
S60</c:v>
                </c:pt>
                <c:pt idx="27">
                  <c:v>1990
H2</c:v>
                </c:pt>
                <c:pt idx="32">
                  <c:v>1995
H7</c:v>
                </c:pt>
                <c:pt idx="37">
                  <c:v>2000
H12</c:v>
                </c:pt>
                <c:pt idx="42">
                  <c:v>2005
H17</c:v>
                </c:pt>
                <c:pt idx="47">
                  <c:v>2010
H22</c:v>
                </c:pt>
                <c:pt idx="52">
                  <c:v>2015
H27</c:v>
                </c:pt>
                <c:pt idx="56">
                  <c:v>2019
R 1</c:v>
                </c:pt>
              </c:strCache>
            </c:strRef>
          </c:cat>
          <c:val>
            <c:numRef>
              <c:f>'d08-001市町村別観光入込客数・宿泊人員の推移'!$H$997:$BL$997</c:f>
              <c:numCache>
                <c:formatCode>#,##0.0;[Red]\-#,##0.0</c:formatCode>
                <c:ptCount val="57"/>
                <c:pt idx="0">
                  <c:v>0</c:v>
                </c:pt>
                <c:pt idx="1">
                  <c:v>0</c:v>
                </c:pt>
                <c:pt idx="2">
                  <c:v>0</c:v>
                </c:pt>
                <c:pt idx="3">
                  <c:v>180.77500000000001</c:v>
                </c:pt>
                <c:pt idx="4">
                  <c:v>231.779</c:v>
                </c:pt>
                <c:pt idx="5">
                  <c:v>271.89100000000002</c:v>
                </c:pt>
                <c:pt idx="6">
                  <c:v>336.56299999999999</c:v>
                </c:pt>
                <c:pt idx="7">
                  <c:v>391.39</c:v>
                </c:pt>
                <c:pt idx="8">
                  <c:v>423.79599999999999</c:v>
                </c:pt>
                <c:pt idx="9">
                  <c:v>392</c:v>
                </c:pt>
                <c:pt idx="10">
                  <c:v>316.553</c:v>
                </c:pt>
                <c:pt idx="11">
                  <c:v>520.149</c:v>
                </c:pt>
                <c:pt idx="12">
                  <c:v>691.47400000000005</c:v>
                </c:pt>
                <c:pt idx="13">
                  <c:v>783.28800000000001</c:v>
                </c:pt>
                <c:pt idx="14">
                  <c:v>862.58100000000002</c:v>
                </c:pt>
                <c:pt idx="15">
                  <c:v>886.96299999999997</c:v>
                </c:pt>
                <c:pt idx="16">
                  <c:v>964.65099999999995</c:v>
                </c:pt>
                <c:pt idx="17">
                  <c:v>1103.7249999999999</c:v>
                </c:pt>
                <c:pt idx="18">
                  <c:v>1104.9480000000001</c:v>
                </c:pt>
                <c:pt idx="19">
                  <c:v>1187.8520000000001</c:v>
                </c:pt>
                <c:pt idx="20">
                  <c:v>1274.308</c:v>
                </c:pt>
                <c:pt idx="21">
                  <c:v>1006.746</c:v>
                </c:pt>
                <c:pt idx="22">
                  <c:v>1084.7439999999999</c:v>
                </c:pt>
                <c:pt idx="23">
                  <c:v>1245.223</c:v>
                </c:pt>
                <c:pt idx="24">
                  <c:v>1374.251</c:v>
                </c:pt>
                <c:pt idx="25">
                  <c:v>1463.944</c:v>
                </c:pt>
                <c:pt idx="26">
                  <c:v>1532.155</c:v>
                </c:pt>
                <c:pt idx="27">
                  <c:v>1347.8610000000001</c:v>
                </c:pt>
                <c:pt idx="28">
                  <c:v>1499.53</c:v>
                </c:pt>
                <c:pt idx="29">
                  <c:v>1492.4369999999999</c:v>
                </c:pt>
                <c:pt idx="30">
                  <c:v>1381.202</c:v>
                </c:pt>
                <c:pt idx="31">
                  <c:v>1398.893</c:v>
                </c:pt>
                <c:pt idx="32">
                  <c:v>1577.422</c:v>
                </c:pt>
                <c:pt idx="33">
                  <c:v>1630.556</c:v>
                </c:pt>
                <c:pt idx="34">
                  <c:v>1547.4</c:v>
                </c:pt>
                <c:pt idx="35">
                  <c:v>1736.6</c:v>
                </c:pt>
                <c:pt idx="36">
                  <c:v>1555.2</c:v>
                </c:pt>
                <c:pt idx="37">
                  <c:v>1447.2</c:v>
                </c:pt>
                <c:pt idx="38">
                  <c:v>1440.9</c:v>
                </c:pt>
                <c:pt idx="39">
                  <c:v>1715.4</c:v>
                </c:pt>
                <c:pt idx="40">
                  <c:v>1662.1</c:v>
                </c:pt>
                <c:pt idx="41">
                  <c:v>1397.6</c:v>
                </c:pt>
                <c:pt idx="42">
                  <c:v>1427.7</c:v>
                </c:pt>
                <c:pt idx="43">
                  <c:v>1393.1</c:v>
                </c:pt>
                <c:pt idx="44">
                  <c:v>1379.1</c:v>
                </c:pt>
                <c:pt idx="45">
                  <c:v>1245.5999999999999</c:v>
                </c:pt>
                <c:pt idx="46">
                  <c:v>1339.2</c:v>
                </c:pt>
                <c:pt idx="47">
                  <c:v>1191.7</c:v>
                </c:pt>
                <c:pt idx="48">
                  <c:v>1158.5999999999999</c:v>
                </c:pt>
                <c:pt idx="49">
                  <c:v>1189.9000000000001</c:v>
                </c:pt>
                <c:pt idx="50">
                  <c:v>1190.9000000000001</c:v>
                </c:pt>
                <c:pt idx="51">
                  <c:v>1160.0999999999999</c:v>
                </c:pt>
                <c:pt idx="52">
                  <c:v>1264.8000000000002</c:v>
                </c:pt>
                <c:pt idx="53">
                  <c:v>1249.8999999999999</c:v>
                </c:pt>
                <c:pt idx="54">
                  <c:v>1277.8</c:v>
                </c:pt>
                <c:pt idx="55">
                  <c:v>1297.3</c:v>
                </c:pt>
                <c:pt idx="56">
                  <c:v>1272.4000000000001</c:v>
                </c:pt>
              </c:numCache>
            </c:numRef>
          </c:val>
          <c:extLst>
            <c:ext xmlns:c16="http://schemas.microsoft.com/office/drawing/2014/chart" uri="{C3380CC4-5D6E-409C-BE32-E72D297353CC}">
              <c16:uniqueId val="{00000001-7E01-4A8F-BBD1-31A1127C758D}"/>
            </c:ext>
          </c:extLst>
        </c:ser>
        <c:dLbls>
          <c:showLegendKey val="0"/>
          <c:showVal val="0"/>
          <c:showCatName val="0"/>
          <c:showSerName val="0"/>
          <c:showPercent val="0"/>
          <c:showBubbleSize val="0"/>
        </c:dLbls>
        <c:gapWidth val="80"/>
        <c:overlap val="100"/>
        <c:axId val="440684552"/>
        <c:axId val="440687832"/>
      </c:barChart>
      <c:lineChart>
        <c:grouping val="standard"/>
        <c:varyColors val="0"/>
        <c:ser>
          <c:idx val="2"/>
          <c:order val="2"/>
          <c:tx>
            <c:strRef>
              <c:f>'d08-001市町村別観光入込客数・宿泊人員の推移'!$G$998</c:f>
              <c:strCache>
                <c:ptCount val="1"/>
                <c:pt idx="0">
                  <c:v>宿泊客</c:v>
                </c:pt>
              </c:strCache>
            </c:strRef>
          </c:tx>
          <c:spPr>
            <a:ln w="28575" cap="rnd">
              <a:solidFill>
                <a:srgbClr val="0070C0"/>
              </a:solidFill>
              <a:round/>
            </a:ln>
            <a:effectLst/>
          </c:spPr>
          <c:marker>
            <c:symbol val="none"/>
          </c:marker>
          <c:cat>
            <c:strRef>
              <c:f>'d08-001市町村別観光入込客数・宿泊人員の推移'!$H$995:$BL$995</c:f>
              <c:strCache>
                <c:ptCount val="57"/>
                <c:pt idx="2">
                  <c:v>1965
S40</c:v>
                </c:pt>
                <c:pt idx="7">
                  <c:v>1970
S45</c:v>
                </c:pt>
                <c:pt idx="12">
                  <c:v>1975
S50</c:v>
                </c:pt>
                <c:pt idx="17">
                  <c:v>1980
S55</c:v>
                </c:pt>
                <c:pt idx="22">
                  <c:v>1985
S60</c:v>
                </c:pt>
                <c:pt idx="27">
                  <c:v>1990
H2</c:v>
                </c:pt>
                <c:pt idx="32">
                  <c:v>1995
H7</c:v>
                </c:pt>
                <c:pt idx="37">
                  <c:v>2000
H12</c:v>
                </c:pt>
                <c:pt idx="42">
                  <c:v>2005
H17</c:v>
                </c:pt>
                <c:pt idx="47">
                  <c:v>2010
H22</c:v>
                </c:pt>
                <c:pt idx="52">
                  <c:v>2015
H27</c:v>
                </c:pt>
                <c:pt idx="56">
                  <c:v>2019
R 1</c:v>
                </c:pt>
              </c:strCache>
            </c:strRef>
          </c:cat>
          <c:val>
            <c:numRef>
              <c:f>'d08-001市町村別観光入込客数・宿泊人員の推移'!$H$998:$BL$998</c:f>
              <c:numCache>
                <c:formatCode>#,##0.0;[Red]\-#,##0.0</c:formatCode>
                <c:ptCount val="57"/>
                <c:pt idx="13">
                  <c:v>180.40700000000001</c:v>
                </c:pt>
                <c:pt idx="14">
                  <c:v>197.26</c:v>
                </c:pt>
                <c:pt idx="15">
                  <c:v>177.83099999999999</c:v>
                </c:pt>
                <c:pt idx="16">
                  <c:v>175.404</c:v>
                </c:pt>
                <c:pt idx="17">
                  <c:v>206.20500000000001</c:v>
                </c:pt>
                <c:pt idx="18">
                  <c:v>214.02799999999999</c:v>
                </c:pt>
                <c:pt idx="19">
                  <c:v>241.369</c:v>
                </c:pt>
                <c:pt idx="20">
                  <c:v>253.05799999999999</c:v>
                </c:pt>
                <c:pt idx="21">
                  <c:v>202.18700000000001</c:v>
                </c:pt>
                <c:pt idx="22">
                  <c:v>226.48400000000001</c:v>
                </c:pt>
                <c:pt idx="23">
                  <c:v>263.822</c:v>
                </c:pt>
                <c:pt idx="24">
                  <c:v>274.68700000000001</c:v>
                </c:pt>
                <c:pt idx="25">
                  <c:v>341.32</c:v>
                </c:pt>
                <c:pt idx="26">
                  <c:v>386.90800000000002</c:v>
                </c:pt>
                <c:pt idx="27">
                  <c:v>427.60399999999998</c:v>
                </c:pt>
                <c:pt idx="28">
                  <c:v>436.01400000000001</c:v>
                </c:pt>
                <c:pt idx="29">
                  <c:v>452.87200000000001</c:v>
                </c:pt>
                <c:pt idx="30">
                  <c:v>446.303</c:v>
                </c:pt>
                <c:pt idx="31">
                  <c:v>457.709</c:v>
                </c:pt>
                <c:pt idx="32">
                  <c:v>503.262</c:v>
                </c:pt>
                <c:pt idx="33">
                  <c:v>518.93799999999999</c:v>
                </c:pt>
                <c:pt idx="34">
                  <c:v>521.5</c:v>
                </c:pt>
                <c:pt idx="35">
                  <c:v>552</c:v>
                </c:pt>
                <c:pt idx="36">
                  <c:v>542.79999999999995</c:v>
                </c:pt>
                <c:pt idx="37">
                  <c:v>530.20000000000005</c:v>
                </c:pt>
                <c:pt idx="38">
                  <c:v>532</c:v>
                </c:pt>
                <c:pt idx="39">
                  <c:v>523</c:v>
                </c:pt>
                <c:pt idx="40">
                  <c:v>494.8</c:v>
                </c:pt>
                <c:pt idx="41">
                  <c:v>426.2</c:v>
                </c:pt>
                <c:pt idx="42">
                  <c:v>481.1</c:v>
                </c:pt>
                <c:pt idx="43">
                  <c:v>533.4</c:v>
                </c:pt>
                <c:pt idx="44">
                  <c:v>532.20000000000005</c:v>
                </c:pt>
                <c:pt idx="45">
                  <c:v>485.3</c:v>
                </c:pt>
                <c:pt idx="46">
                  <c:v>459.1</c:v>
                </c:pt>
                <c:pt idx="47">
                  <c:v>424.69999999999993</c:v>
                </c:pt>
                <c:pt idx="48">
                  <c:v>423</c:v>
                </c:pt>
                <c:pt idx="49">
                  <c:v>414.40000000000003</c:v>
                </c:pt>
                <c:pt idx="50">
                  <c:v>442.5</c:v>
                </c:pt>
                <c:pt idx="51">
                  <c:v>472.4</c:v>
                </c:pt>
                <c:pt idx="52">
                  <c:v>520.9</c:v>
                </c:pt>
                <c:pt idx="53">
                  <c:v>521.69999999999993</c:v>
                </c:pt>
                <c:pt idx="54">
                  <c:v>533</c:v>
                </c:pt>
                <c:pt idx="55">
                  <c:v>489.8</c:v>
                </c:pt>
                <c:pt idx="56">
                  <c:v>461.8</c:v>
                </c:pt>
              </c:numCache>
            </c:numRef>
          </c:val>
          <c:smooth val="0"/>
          <c:extLst>
            <c:ext xmlns:c16="http://schemas.microsoft.com/office/drawing/2014/chart" uri="{C3380CC4-5D6E-409C-BE32-E72D297353CC}">
              <c16:uniqueId val="{00000002-7E01-4A8F-BBD1-31A1127C758D}"/>
            </c:ext>
          </c:extLst>
        </c:ser>
        <c:dLbls>
          <c:showLegendKey val="0"/>
          <c:showVal val="0"/>
          <c:showCatName val="0"/>
          <c:showSerName val="0"/>
          <c:showPercent val="0"/>
          <c:showBubbleSize val="0"/>
        </c:dLbls>
        <c:marker val="1"/>
        <c:smooth val="0"/>
        <c:axId val="440684552"/>
        <c:axId val="440687832"/>
      </c:lineChart>
      <c:catAx>
        <c:axId val="4406845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440687832"/>
        <c:crosses val="autoZero"/>
        <c:auto val="1"/>
        <c:lblAlgn val="ctr"/>
        <c:lblOffset val="100"/>
        <c:noMultiLvlLbl val="0"/>
      </c:catAx>
      <c:valAx>
        <c:axId val="440687832"/>
        <c:scaling>
          <c:orientation val="minMax"/>
        </c:scaling>
        <c:delete val="0"/>
        <c:axPos val="l"/>
        <c:majorGridlines>
          <c:spPr>
            <a:ln w="3175" cap="flat" cmpd="sng" algn="ctr">
              <a:solidFill>
                <a:schemeClr val="tx1">
                  <a:lumMod val="15000"/>
                  <a:lumOff val="85000"/>
                </a:schemeClr>
              </a:solidFill>
              <a:prstDash val="dash"/>
              <a:round/>
            </a:ln>
            <a:effectLst/>
          </c:spPr>
        </c:majorGridlines>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440684552"/>
        <c:crosses val="autoZero"/>
        <c:crossBetween val="between"/>
      </c:valAx>
      <c:spPr>
        <a:noFill/>
        <a:ln>
          <a:noFill/>
        </a:ln>
        <a:effectLst/>
      </c:spPr>
    </c:plotArea>
    <c:legend>
      <c:legendPos val="b"/>
      <c:layout>
        <c:manualLayout>
          <c:xMode val="edge"/>
          <c:yMode val="edge"/>
          <c:x val="7.7596991552526542E-2"/>
          <c:y val="0.12582554207751062"/>
          <c:w val="9.9707977679260693E-2"/>
          <c:h val="0.1006008843489158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a:latin typeface="ＭＳ ゴシック" panose="020B0609070205080204" pitchFamily="49" charset="-128"/>
                <a:ea typeface="ＭＳ ゴシック" panose="020B0609070205080204" pitchFamily="49" charset="-128"/>
              </a:rPr>
              <a:t>上川町の観光客入込数の推移</a:t>
            </a:r>
          </a:p>
        </c:rich>
      </c:tx>
      <c:layout>
        <c:manualLayout>
          <c:xMode val="edge"/>
          <c:yMode val="edge"/>
          <c:x val="0.30672268907563027"/>
          <c:y val="0"/>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4124594719777676E-2"/>
          <c:y val="6.5345345345345363E-2"/>
          <c:w val="0.95196497496636445"/>
          <c:h val="0.82869622378283792"/>
        </c:manualLayout>
      </c:layout>
      <c:barChart>
        <c:barDir val="col"/>
        <c:grouping val="stacked"/>
        <c:varyColors val="0"/>
        <c:ser>
          <c:idx val="0"/>
          <c:order val="0"/>
          <c:tx>
            <c:strRef>
              <c:f>'d08-001市町村別観光入込客数・宿泊人員の推移'!$G$1028</c:f>
              <c:strCache>
                <c:ptCount val="1"/>
                <c:pt idx="0">
                  <c:v>道外</c:v>
                </c:pt>
              </c:strCache>
            </c:strRef>
          </c:tx>
          <c:spPr>
            <a:solidFill>
              <a:srgbClr val="00B0F0"/>
            </a:solidFill>
            <a:ln>
              <a:noFill/>
            </a:ln>
            <a:effectLst/>
          </c:spPr>
          <c:invertIfNegative val="0"/>
          <c:cat>
            <c:strRef>
              <c:f>'d08-001市町村別観光入込客数・宿泊人員の推移'!$H$1027:$BL$1027</c:f>
              <c:strCache>
                <c:ptCount val="57"/>
                <c:pt idx="2">
                  <c:v>1965
S40</c:v>
                </c:pt>
                <c:pt idx="7">
                  <c:v>1970
S45</c:v>
                </c:pt>
                <c:pt idx="12">
                  <c:v>1975
S50</c:v>
                </c:pt>
                <c:pt idx="17">
                  <c:v>1980
S55</c:v>
                </c:pt>
                <c:pt idx="22">
                  <c:v>1985
S60</c:v>
                </c:pt>
                <c:pt idx="27">
                  <c:v>1990
H2</c:v>
                </c:pt>
                <c:pt idx="32">
                  <c:v>1995
H7</c:v>
                </c:pt>
                <c:pt idx="37">
                  <c:v>2000
H12</c:v>
                </c:pt>
                <c:pt idx="42">
                  <c:v>2005
H17</c:v>
                </c:pt>
                <c:pt idx="47">
                  <c:v>2010
H22</c:v>
                </c:pt>
                <c:pt idx="52">
                  <c:v>2015
H27</c:v>
                </c:pt>
                <c:pt idx="56">
                  <c:v>2019
R 1</c:v>
                </c:pt>
              </c:strCache>
            </c:strRef>
          </c:cat>
          <c:val>
            <c:numRef>
              <c:f>'d08-001市町村別観光入込客数・宿泊人員の推移'!$H$1028:$BL$1028</c:f>
              <c:numCache>
                <c:formatCode>#,##0.0;[Red]\-#,##0.0</c:formatCode>
                <c:ptCount val="57"/>
                <c:pt idx="0">
                  <c:v>0</c:v>
                </c:pt>
                <c:pt idx="1">
                  <c:v>446.03500000000003</c:v>
                </c:pt>
                <c:pt idx="2">
                  <c:v>534.35699999999997</c:v>
                </c:pt>
                <c:pt idx="3">
                  <c:v>556.625</c:v>
                </c:pt>
                <c:pt idx="4">
                  <c:v>634.68600000000004</c:v>
                </c:pt>
                <c:pt idx="5">
                  <c:v>681.21699999999998</c:v>
                </c:pt>
                <c:pt idx="6">
                  <c:v>345.47</c:v>
                </c:pt>
                <c:pt idx="7">
                  <c:v>269.048</c:v>
                </c:pt>
                <c:pt idx="8">
                  <c:v>625.96900000000005</c:v>
                </c:pt>
                <c:pt idx="9">
                  <c:v>802.07299999999998</c:v>
                </c:pt>
                <c:pt idx="10">
                  <c:v>965.12</c:v>
                </c:pt>
                <c:pt idx="11">
                  <c:v>1084.7829999999999</c:v>
                </c:pt>
                <c:pt idx="12">
                  <c:v>1059.4110000000001</c:v>
                </c:pt>
                <c:pt idx="13">
                  <c:v>1212.0119999999999</c:v>
                </c:pt>
                <c:pt idx="14">
                  <c:v>1105.0999999999999</c:v>
                </c:pt>
                <c:pt idx="15">
                  <c:v>1050.8119999999999</c:v>
                </c:pt>
                <c:pt idx="16">
                  <c:v>1061.0260000000001</c:v>
                </c:pt>
                <c:pt idx="17">
                  <c:v>951.65300000000002</c:v>
                </c:pt>
                <c:pt idx="18">
                  <c:v>913.10400000000004</c:v>
                </c:pt>
                <c:pt idx="19">
                  <c:v>991.22699999999998</c:v>
                </c:pt>
                <c:pt idx="20">
                  <c:v>774.17100000000005</c:v>
                </c:pt>
                <c:pt idx="21">
                  <c:v>775.83299999999997</c:v>
                </c:pt>
                <c:pt idx="22">
                  <c:v>616.57399999999996</c:v>
                </c:pt>
                <c:pt idx="23">
                  <c:v>679.27099999999996</c:v>
                </c:pt>
                <c:pt idx="24">
                  <c:v>273.20699999999999</c:v>
                </c:pt>
                <c:pt idx="25">
                  <c:v>581.39400000000001</c:v>
                </c:pt>
                <c:pt idx="26">
                  <c:v>636.66</c:v>
                </c:pt>
                <c:pt idx="27">
                  <c:v>703.08199999999999</c:v>
                </c:pt>
                <c:pt idx="28">
                  <c:v>1049.54</c:v>
                </c:pt>
                <c:pt idx="29">
                  <c:v>1128.1279999999999</c:v>
                </c:pt>
                <c:pt idx="30">
                  <c:v>1040.1669999999999</c:v>
                </c:pt>
                <c:pt idx="31">
                  <c:v>1112.0129999999999</c:v>
                </c:pt>
                <c:pt idx="32">
                  <c:v>1130.788</c:v>
                </c:pt>
                <c:pt idx="33">
                  <c:v>1126.3309999999999</c:v>
                </c:pt>
                <c:pt idx="34">
                  <c:v>1170.2</c:v>
                </c:pt>
                <c:pt idx="35">
                  <c:v>1160.5999999999999</c:v>
                </c:pt>
                <c:pt idx="36">
                  <c:v>1172.0999999999999</c:v>
                </c:pt>
                <c:pt idx="37">
                  <c:v>1085</c:v>
                </c:pt>
                <c:pt idx="38">
                  <c:v>951.3</c:v>
                </c:pt>
                <c:pt idx="39">
                  <c:v>1044.5</c:v>
                </c:pt>
                <c:pt idx="40">
                  <c:v>1140.3</c:v>
                </c:pt>
                <c:pt idx="41">
                  <c:v>1462.5</c:v>
                </c:pt>
                <c:pt idx="42">
                  <c:v>1652.6</c:v>
                </c:pt>
                <c:pt idx="43">
                  <c:v>1681.4</c:v>
                </c:pt>
                <c:pt idx="44">
                  <c:v>1599.6</c:v>
                </c:pt>
                <c:pt idx="45">
                  <c:v>1631.8</c:v>
                </c:pt>
                <c:pt idx="46">
                  <c:v>1573.3</c:v>
                </c:pt>
                <c:pt idx="47">
                  <c:v>1326.7</c:v>
                </c:pt>
                <c:pt idx="48">
                  <c:v>1059.2</c:v>
                </c:pt>
                <c:pt idx="49">
                  <c:v>1191.5000000000002</c:v>
                </c:pt>
                <c:pt idx="50">
                  <c:v>1401.1999999999998</c:v>
                </c:pt>
                <c:pt idx="51">
                  <c:v>1429.2000000000003</c:v>
                </c:pt>
                <c:pt idx="52">
                  <c:v>1539</c:v>
                </c:pt>
                <c:pt idx="53">
                  <c:v>1363.7000000000003</c:v>
                </c:pt>
                <c:pt idx="54">
                  <c:v>1392.4</c:v>
                </c:pt>
                <c:pt idx="55">
                  <c:v>1183.8</c:v>
                </c:pt>
                <c:pt idx="56">
                  <c:v>991.60000000000014</c:v>
                </c:pt>
              </c:numCache>
            </c:numRef>
          </c:val>
          <c:extLst>
            <c:ext xmlns:c16="http://schemas.microsoft.com/office/drawing/2014/chart" uri="{C3380CC4-5D6E-409C-BE32-E72D297353CC}">
              <c16:uniqueId val="{00000000-A271-4D2E-B3EA-055189DE5BB5}"/>
            </c:ext>
          </c:extLst>
        </c:ser>
        <c:ser>
          <c:idx val="1"/>
          <c:order val="1"/>
          <c:tx>
            <c:strRef>
              <c:f>'d08-001市町村別観光入込客数・宿泊人員の推移'!$G$1029</c:f>
              <c:strCache>
                <c:ptCount val="1"/>
                <c:pt idx="0">
                  <c:v>道内</c:v>
                </c:pt>
              </c:strCache>
            </c:strRef>
          </c:tx>
          <c:spPr>
            <a:solidFill>
              <a:srgbClr val="92D050"/>
            </a:solidFill>
            <a:ln>
              <a:noFill/>
            </a:ln>
            <a:effectLst/>
          </c:spPr>
          <c:invertIfNegative val="0"/>
          <c:cat>
            <c:strRef>
              <c:f>'d08-001市町村別観光入込客数・宿泊人員の推移'!$H$1027:$BL$1027</c:f>
              <c:strCache>
                <c:ptCount val="57"/>
                <c:pt idx="2">
                  <c:v>1965
S40</c:v>
                </c:pt>
                <c:pt idx="7">
                  <c:v>1970
S45</c:v>
                </c:pt>
                <c:pt idx="12">
                  <c:v>1975
S50</c:v>
                </c:pt>
                <c:pt idx="17">
                  <c:v>1980
S55</c:v>
                </c:pt>
                <c:pt idx="22">
                  <c:v>1985
S60</c:v>
                </c:pt>
                <c:pt idx="27">
                  <c:v>1990
H2</c:v>
                </c:pt>
                <c:pt idx="32">
                  <c:v>1995
H7</c:v>
                </c:pt>
                <c:pt idx="37">
                  <c:v>2000
H12</c:v>
                </c:pt>
                <c:pt idx="42">
                  <c:v>2005
H17</c:v>
                </c:pt>
                <c:pt idx="47">
                  <c:v>2010
H22</c:v>
                </c:pt>
                <c:pt idx="52">
                  <c:v>2015
H27</c:v>
                </c:pt>
                <c:pt idx="56">
                  <c:v>2019
R 1</c:v>
                </c:pt>
              </c:strCache>
            </c:strRef>
          </c:cat>
          <c:val>
            <c:numRef>
              <c:f>'d08-001市町村別観光入込客数・宿泊人員の推移'!$H$1029:$BL$1029</c:f>
              <c:numCache>
                <c:formatCode>#,##0.0;[Red]\-#,##0.0</c:formatCode>
                <c:ptCount val="57"/>
                <c:pt idx="0">
                  <c:v>0</c:v>
                </c:pt>
                <c:pt idx="1">
                  <c:v>318.49799999999999</c:v>
                </c:pt>
                <c:pt idx="2">
                  <c:v>402.226</c:v>
                </c:pt>
                <c:pt idx="3">
                  <c:v>391.31299999999999</c:v>
                </c:pt>
                <c:pt idx="4">
                  <c:v>509.66300000000001</c:v>
                </c:pt>
                <c:pt idx="5">
                  <c:v>504.60399999999998</c:v>
                </c:pt>
                <c:pt idx="6">
                  <c:v>636.90899999999999</c:v>
                </c:pt>
                <c:pt idx="7">
                  <c:v>887.85</c:v>
                </c:pt>
                <c:pt idx="8">
                  <c:v>1016.626</c:v>
                </c:pt>
                <c:pt idx="9">
                  <c:v>1116.1010000000001</c:v>
                </c:pt>
                <c:pt idx="10">
                  <c:v>1328.0519999999999</c:v>
                </c:pt>
                <c:pt idx="11">
                  <c:v>1492.8240000000001</c:v>
                </c:pt>
                <c:pt idx="12">
                  <c:v>1338.587</c:v>
                </c:pt>
                <c:pt idx="13">
                  <c:v>1514.806</c:v>
                </c:pt>
                <c:pt idx="14">
                  <c:v>1485.213</c:v>
                </c:pt>
                <c:pt idx="15">
                  <c:v>1485.4880000000001</c:v>
                </c:pt>
                <c:pt idx="16">
                  <c:v>1545.731</c:v>
                </c:pt>
                <c:pt idx="17">
                  <c:v>1574.4490000000001</c:v>
                </c:pt>
                <c:pt idx="18">
                  <c:v>1533.441</c:v>
                </c:pt>
                <c:pt idx="19">
                  <c:v>1551.9860000000001</c:v>
                </c:pt>
                <c:pt idx="20">
                  <c:v>1665.327</c:v>
                </c:pt>
                <c:pt idx="21">
                  <c:v>1780.096</c:v>
                </c:pt>
                <c:pt idx="22">
                  <c:v>1808.951</c:v>
                </c:pt>
                <c:pt idx="23">
                  <c:v>1846.6420000000001</c:v>
                </c:pt>
                <c:pt idx="24">
                  <c:v>2381.7600000000002</c:v>
                </c:pt>
                <c:pt idx="25">
                  <c:v>2065.19</c:v>
                </c:pt>
                <c:pt idx="26">
                  <c:v>2224.8739999999998</c:v>
                </c:pt>
                <c:pt idx="27">
                  <c:v>2299.9189999999999</c:v>
                </c:pt>
                <c:pt idx="28">
                  <c:v>2064.6129999999998</c:v>
                </c:pt>
                <c:pt idx="29">
                  <c:v>1908.4269999999999</c:v>
                </c:pt>
                <c:pt idx="30">
                  <c:v>1817.2149999999999</c:v>
                </c:pt>
                <c:pt idx="31">
                  <c:v>1687.068</c:v>
                </c:pt>
                <c:pt idx="32">
                  <c:v>1679.3630000000001</c:v>
                </c:pt>
                <c:pt idx="33">
                  <c:v>1624.829</c:v>
                </c:pt>
                <c:pt idx="34">
                  <c:v>1691.6</c:v>
                </c:pt>
                <c:pt idx="35">
                  <c:v>1690.1</c:v>
                </c:pt>
                <c:pt idx="36">
                  <c:v>1698.8</c:v>
                </c:pt>
                <c:pt idx="37">
                  <c:v>1603.9</c:v>
                </c:pt>
                <c:pt idx="38">
                  <c:v>1741.7</c:v>
                </c:pt>
                <c:pt idx="39">
                  <c:v>1591</c:v>
                </c:pt>
                <c:pt idx="40">
                  <c:v>1429.2</c:v>
                </c:pt>
                <c:pt idx="41">
                  <c:v>1085.9000000000001</c:v>
                </c:pt>
                <c:pt idx="42">
                  <c:v>886</c:v>
                </c:pt>
                <c:pt idx="43">
                  <c:v>874.2</c:v>
                </c:pt>
                <c:pt idx="44">
                  <c:v>900</c:v>
                </c:pt>
                <c:pt idx="45">
                  <c:v>683.1</c:v>
                </c:pt>
                <c:pt idx="46">
                  <c:v>535.5</c:v>
                </c:pt>
                <c:pt idx="47">
                  <c:v>674.99999999999989</c:v>
                </c:pt>
                <c:pt idx="48">
                  <c:v>647.4</c:v>
                </c:pt>
                <c:pt idx="49">
                  <c:v>605.5</c:v>
                </c:pt>
                <c:pt idx="50">
                  <c:v>624.19999999999982</c:v>
                </c:pt>
                <c:pt idx="51">
                  <c:v>630</c:v>
                </c:pt>
                <c:pt idx="52">
                  <c:v>583.1</c:v>
                </c:pt>
                <c:pt idx="53">
                  <c:v>510.6</c:v>
                </c:pt>
                <c:pt idx="54">
                  <c:v>461.5</c:v>
                </c:pt>
                <c:pt idx="55">
                  <c:v>524.20000000000005</c:v>
                </c:pt>
                <c:pt idx="56">
                  <c:v>546.10000000000014</c:v>
                </c:pt>
              </c:numCache>
            </c:numRef>
          </c:val>
          <c:extLst>
            <c:ext xmlns:c16="http://schemas.microsoft.com/office/drawing/2014/chart" uri="{C3380CC4-5D6E-409C-BE32-E72D297353CC}">
              <c16:uniqueId val="{00000015-A271-4D2E-B3EA-055189DE5BB5}"/>
            </c:ext>
          </c:extLst>
        </c:ser>
        <c:dLbls>
          <c:showLegendKey val="0"/>
          <c:showVal val="0"/>
          <c:showCatName val="0"/>
          <c:showSerName val="0"/>
          <c:showPercent val="0"/>
          <c:showBubbleSize val="0"/>
        </c:dLbls>
        <c:gapWidth val="80"/>
        <c:overlap val="100"/>
        <c:axId val="440684552"/>
        <c:axId val="440687832"/>
      </c:barChart>
      <c:lineChart>
        <c:grouping val="standard"/>
        <c:varyColors val="0"/>
        <c:ser>
          <c:idx val="2"/>
          <c:order val="2"/>
          <c:tx>
            <c:strRef>
              <c:f>'d08-001市町村別観光入込客数・宿泊人員の推移'!$G$1030</c:f>
              <c:strCache>
                <c:ptCount val="1"/>
                <c:pt idx="0">
                  <c:v>宿泊客</c:v>
                </c:pt>
              </c:strCache>
            </c:strRef>
          </c:tx>
          <c:spPr>
            <a:ln w="28575" cap="rnd">
              <a:solidFill>
                <a:srgbClr val="0070C0"/>
              </a:solidFill>
              <a:round/>
            </a:ln>
            <a:effectLst/>
          </c:spPr>
          <c:marker>
            <c:symbol val="none"/>
          </c:marker>
          <c:cat>
            <c:strRef>
              <c:f>'d08-001市町村別観光入込客数・宿泊人員の推移'!$H$1027:$BL$1027</c:f>
              <c:strCache>
                <c:ptCount val="57"/>
                <c:pt idx="2">
                  <c:v>1965
S40</c:v>
                </c:pt>
                <c:pt idx="7">
                  <c:v>1970
S45</c:v>
                </c:pt>
                <c:pt idx="12">
                  <c:v>1975
S50</c:v>
                </c:pt>
                <c:pt idx="17">
                  <c:v>1980
S55</c:v>
                </c:pt>
                <c:pt idx="22">
                  <c:v>1985
S60</c:v>
                </c:pt>
                <c:pt idx="27">
                  <c:v>1990
H2</c:v>
                </c:pt>
                <c:pt idx="32">
                  <c:v>1995
H7</c:v>
                </c:pt>
                <c:pt idx="37">
                  <c:v>2000
H12</c:v>
                </c:pt>
                <c:pt idx="42">
                  <c:v>2005
H17</c:v>
                </c:pt>
                <c:pt idx="47">
                  <c:v>2010
H22</c:v>
                </c:pt>
                <c:pt idx="52">
                  <c:v>2015
H27</c:v>
                </c:pt>
                <c:pt idx="56">
                  <c:v>2019
R 1</c:v>
                </c:pt>
              </c:strCache>
            </c:strRef>
          </c:cat>
          <c:val>
            <c:numRef>
              <c:f>'d08-001市町村別観光入込客数・宿泊人員の推移'!$H$1030:$BL$1030</c:f>
              <c:numCache>
                <c:formatCode>#,##0.0;[Red]\-#,##0.0</c:formatCode>
                <c:ptCount val="57"/>
                <c:pt idx="1">
                  <c:v>290.37400000000002</c:v>
                </c:pt>
                <c:pt idx="2">
                  <c:v>321.30799999999999</c:v>
                </c:pt>
                <c:pt idx="3">
                  <c:v>353.714</c:v>
                </c:pt>
                <c:pt idx="4">
                  <c:v>428.82900000000001</c:v>
                </c:pt>
                <c:pt idx="5">
                  <c:v>435.08499999999998</c:v>
                </c:pt>
                <c:pt idx="6">
                  <c:v>478.94200000000001</c:v>
                </c:pt>
                <c:pt idx="7">
                  <c:v>523.90599999999995</c:v>
                </c:pt>
                <c:pt idx="8">
                  <c:v>619.88300000000004</c:v>
                </c:pt>
                <c:pt idx="9">
                  <c:v>581.83600000000001</c:v>
                </c:pt>
                <c:pt idx="10">
                  <c:v>549.88599999999997</c:v>
                </c:pt>
                <c:pt idx="11">
                  <c:v>614.32100000000003</c:v>
                </c:pt>
                <c:pt idx="12">
                  <c:v>577.61</c:v>
                </c:pt>
                <c:pt idx="13">
                  <c:v>647.62599999999998</c:v>
                </c:pt>
                <c:pt idx="14">
                  <c:v>604.63400000000001</c:v>
                </c:pt>
                <c:pt idx="15">
                  <c:v>709.61900000000003</c:v>
                </c:pt>
                <c:pt idx="16">
                  <c:v>712.32600000000002</c:v>
                </c:pt>
                <c:pt idx="17">
                  <c:v>734.06700000000001</c:v>
                </c:pt>
                <c:pt idx="18">
                  <c:v>751.23099999999999</c:v>
                </c:pt>
                <c:pt idx="19">
                  <c:v>765.39099999999996</c:v>
                </c:pt>
                <c:pt idx="20">
                  <c:v>766.70299999999997</c:v>
                </c:pt>
                <c:pt idx="21">
                  <c:v>766.60500000000002</c:v>
                </c:pt>
                <c:pt idx="22">
                  <c:v>759.43600000000004</c:v>
                </c:pt>
                <c:pt idx="23">
                  <c:v>772.53700000000003</c:v>
                </c:pt>
                <c:pt idx="24">
                  <c:v>885.20100000000002</c:v>
                </c:pt>
                <c:pt idx="25">
                  <c:v>883.63800000000003</c:v>
                </c:pt>
                <c:pt idx="26">
                  <c:v>963.68600000000004</c:v>
                </c:pt>
                <c:pt idx="27">
                  <c:v>1003.784</c:v>
                </c:pt>
                <c:pt idx="28">
                  <c:v>1120.3340000000001</c:v>
                </c:pt>
                <c:pt idx="29">
                  <c:v>1086.576</c:v>
                </c:pt>
                <c:pt idx="30">
                  <c:v>1066.3109999999999</c:v>
                </c:pt>
                <c:pt idx="31">
                  <c:v>1058.8209999999999</c:v>
                </c:pt>
                <c:pt idx="32">
                  <c:v>1042.9670000000001</c:v>
                </c:pt>
                <c:pt idx="33">
                  <c:v>993.452</c:v>
                </c:pt>
                <c:pt idx="34">
                  <c:v>1024.2</c:v>
                </c:pt>
                <c:pt idx="35">
                  <c:v>1014.8</c:v>
                </c:pt>
                <c:pt idx="36">
                  <c:v>1038.9000000000001</c:v>
                </c:pt>
                <c:pt idx="37">
                  <c:v>959</c:v>
                </c:pt>
                <c:pt idx="38">
                  <c:v>973.6</c:v>
                </c:pt>
                <c:pt idx="39">
                  <c:v>927.8</c:v>
                </c:pt>
                <c:pt idx="40">
                  <c:v>856</c:v>
                </c:pt>
                <c:pt idx="41">
                  <c:v>850.2</c:v>
                </c:pt>
                <c:pt idx="42">
                  <c:v>877.4</c:v>
                </c:pt>
                <c:pt idx="43">
                  <c:v>912</c:v>
                </c:pt>
                <c:pt idx="44">
                  <c:v>893.6</c:v>
                </c:pt>
                <c:pt idx="45">
                  <c:v>830.5</c:v>
                </c:pt>
                <c:pt idx="46">
                  <c:v>757</c:v>
                </c:pt>
                <c:pt idx="47">
                  <c:v>711.40000000000009</c:v>
                </c:pt>
                <c:pt idx="48">
                  <c:v>604.70000000000005</c:v>
                </c:pt>
                <c:pt idx="49">
                  <c:v>640.80000000000007</c:v>
                </c:pt>
                <c:pt idx="50">
                  <c:v>691.40000000000009</c:v>
                </c:pt>
                <c:pt idx="51">
                  <c:v>684</c:v>
                </c:pt>
                <c:pt idx="52">
                  <c:v>688.2</c:v>
                </c:pt>
                <c:pt idx="53">
                  <c:v>632.69999999999993</c:v>
                </c:pt>
                <c:pt idx="54">
                  <c:v>619.4</c:v>
                </c:pt>
                <c:pt idx="55">
                  <c:v>567.20000000000005</c:v>
                </c:pt>
                <c:pt idx="56">
                  <c:v>501.7</c:v>
                </c:pt>
              </c:numCache>
            </c:numRef>
          </c:val>
          <c:smooth val="0"/>
          <c:extLst>
            <c:ext xmlns:c16="http://schemas.microsoft.com/office/drawing/2014/chart" uri="{C3380CC4-5D6E-409C-BE32-E72D297353CC}">
              <c16:uniqueId val="{00000016-A271-4D2E-B3EA-055189DE5BB5}"/>
            </c:ext>
          </c:extLst>
        </c:ser>
        <c:dLbls>
          <c:showLegendKey val="0"/>
          <c:showVal val="0"/>
          <c:showCatName val="0"/>
          <c:showSerName val="0"/>
          <c:showPercent val="0"/>
          <c:showBubbleSize val="0"/>
        </c:dLbls>
        <c:marker val="1"/>
        <c:smooth val="0"/>
        <c:axId val="440684552"/>
        <c:axId val="440687832"/>
      </c:lineChart>
      <c:catAx>
        <c:axId val="4406845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440687832"/>
        <c:crosses val="autoZero"/>
        <c:auto val="1"/>
        <c:lblAlgn val="ctr"/>
        <c:lblOffset val="100"/>
        <c:noMultiLvlLbl val="0"/>
      </c:catAx>
      <c:valAx>
        <c:axId val="440687832"/>
        <c:scaling>
          <c:orientation val="minMax"/>
        </c:scaling>
        <c:delete val="0"/>
        <c:axPos val="l"/>
        <c:majorGridlines>
          <c:spPr>
            <a:ln w="3175" cap="flat" cmpd="sng" algn="ctr">
              <a:solidFill>
                <a:schemeClr val="tx1">
                  <a:lumMod val="15000"/>
                  <a:lumOff val="85000"/>
                </a:schemeClr>
              </a:solidFill>
              <a:prstDash val="dash"/>
              <a:round/>
            </a:ln>
            <a:effectLst/>
          </c:spPr>
        </c:majorGridlines>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440684552"/>
        <c:crosses val="autoZero"/>
        <c:crossBetween val="between"/>
      </c:valAx>
      <c:spPr>
        <a:noFill/>
        <a:ln>
          <a:noFill/>
        </a:ln>
        <a:effectLst/>
      </c:spPr>
    </c:plotArea>
    <c:legend>
      <c:legendPos val="b"/>
      <c:layout>
        <c:manualLayout>
          <c:xMode val="edge"/>
          <c:yMode val="edge"/>
          <c:x val="7.7596991552526542E-2"/>
          <c:y val="0.12582554207751062"/>
          <c:w val="9.9707977679260693E-2"/>
          <c:h val="0.1006008843489158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a:latin typeface="ＭＳ ゴシック" panose="020B0609070205080204" pitchFamily="49" charset="-128"/>
                <a:ea typeface="ＭＳ ゴシック" panose="020B0609070205080204" pitchFamily="49" charset="-128"/>
              </a:rPr>
              <a:t>東川町の観光客入込数の推移</a:t>
            </a:r>
          </a:p>
        </c:rich>
      </c:tx>
      <c:layout>
        <c:manualLayout>
          <c:xMode val="edge"/>
          <c:yMode val="edge"/>
          <c:x val="0.30672268907563027"/>
          <c:y val="0"/>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4124594719777676E-2"/>
          <c:y val="6.5345345345345363E-2"/>
          <c:w val="0.95196497496636445"/>
          <c:h val="0.82869622378283792"/>
        </c:manualLayout>
      </c:layout>
      <c:barChart>
        <c:barDir val="col"/>
        <c:grouping val="stacked"/>
        <c:varyColors val="0"/>
        <c:ser>
          <c:idx val="0"/>
          <c:order val="0"/>
          <c:tx>
            <c:strRef>
              <c:f>'d08-001市町村別観光入込客数・宿泊人員の推移'!$G$1060</c:f>
              <c:strCache>
                <c:ptCount val="1"/>
                <c:pt idx="0">
                  <c:v>道外</c:v>
                </c:pt>
              </c:strCache>
            </c:strRef>
          </c:tx>
          <c:spPr>
            <a:solidFill>
              <a:srgbClr val="00B0F0"/>
            </a:solidFill>
            <a:ln>
              <a:noFill/>
            </a:ln>
            <a:effectLst/>
          </c:spPr>
          <c:invertIfNegative val="0"/>
          <c:cat>
            <c:strRef>
              <c:f>'d08-001市町村別観光入込客数・宿泊人員の推移'!$H$1059:$BL$1059</c:f>
              <c:strCache>
                <c:ptCount val="57"/>
                <c:pt idx="2">
                  <c:v>1965
S40</c:v>
                </c:pt>
                <c:pt idx="7">
                  <c:v>1970
S45</c:v>
                </c:pt>
                <c:pt idx="12">
                  <c:v>1975
S50</c:v>
                </c:pt>
                <c:pt idx="17">
                  <c:v>1980
S55</c:v>
                </c:pt>
                <c:pt idx="22">
                  <c:v>1985
S60</c:v>
                </c:pt>
                <c:pt idx="27">
                  <c:v>1990
H2</c:v>
                </c:pt>
                <c:pt idx="32">
                  <c:v>1995
H7</c:v>
                </c:pt>
                <c:pt idx="37">
                  <c:v>2000
H12</c:v>
                </c:pt>
                <c:pt idx="42">
                  <c:v>2005
H17</c:v>
                </c:pt>
                <c:pt idx="47">
                  <c:v>2010
H22</c:v>
                </c:pt>
                <c:pt idx="52">
                  <c:v>2015
H27</c:v>
                </c:pt>
                <c:pt idx="56">
                  <c:v>2019
R 1</c:v>
                </c:pt>
              </c:strCache>
            </c:strRef>
          </c:cat>
          <c:val>
            <c:numRef>
              <c:f>'d08-001市町村別観光入込客数・宿泊人員の推移'!$H$1060:$BL$1060</c:f>
              <c:numCache>
                <c:formatCode>#,##0.0;[Red]\-#,##0.0</c:formatCode>
                <c:ptCount val="57"/>
                <c:pt idx="0">
                  <c:v>0</c:v>
                </c:pt>
                <c:pt idx="1">
                  <c:v>6.5890000000000004</c:v>
                </c:pt>
                <c:pt idx="2">
                  <c:v>10.773999999999999</c:v>
                </c:pt>
                <c:pt idx="3">
                  <c:v>21.055</c:v>
                </c:pt>
                <c:pt idx="4">
                  <c:v>46.945</c:v>
                </c:pt>
                <c:pt idx="5">
                  <c:v>123.24</c:v>
                </c:pt>
                <c:pt idx="6">
                  <c:v>171.45</c:v>
                </c:pt>
                <c:pt idx="7">
                  <c:v>202.82</c:v>
                </c:pt>
                <c:pt idx="8">
                  <c:v>255.465</c:v>
                </c:pt>
                <c:pt idx="9">
                  <c:v>183.90799999999999</c:v>
                </c:pt>
                <c:pt idx="10">
                  <c:v>209.09</c:v>
                </c:pt>
                <c:pt idx="11">
                  <c:v>241.864</c:v>
                </c:pt>
                <c:pt idx="12">
                  <c:v>233.11099999999999</c:v>
                </c:pt>
                <c:pt idx="13">
                  <c:v>249.06399999999999</c:v>
                </c:pt>
                <c:pt idx="14">
                  <c:v>235</c:v>
                </c:pt>
                <c:pt idx="15">
                  <c:v>218.89599999999999</c:v>
                </c:pt>
                <c:pt idx="16">
                  <c:v>184.43799999999999</c:v>
                </c:pt>
                <c:pt idx="17">
                  <c:v>169.261</c:v>
                </c:pt>
                <c:pt idx="18">
                  <c:v>155.416</c:v>
                </c:pt>
                <c:pt idx="19">
                  <c:v>147.23400000000001</c:v>
                </c:pt>
                <c:pt idx="20">
                  <c:v>143.49</c:v>
                </c:pt>
                <c:pt idx="21">
                  <c:v>137.97900000000001</c:v>
                </c:pt>
                <c:pt idx="22">
                  <c:v>75.781999999999996</c:v>
                </c:pt>
                <c:pt idx="23">
                  <c:v>80.144999999999996</c:v>
                </c:pt>
                <c:pt idx="24">
                  <c:v>127.551</c:v>
                </c:pt>
                <c:pt idx="25">
                  <c:v>99.058999999999997</c:v>
                </c:pt>
                <c:pt idx="26">
                  <c:v>120.703</c:v>
                </c:pt>
                <c:pt idx="27">
                  <c:v>140.958</c:v>
                </c:pt>
                <c:pt idx="28">
                  <c:v>194.548</c:v>
                </c:pt>
                <c:pt idx="29">
                  <c:v>273.98700000000002</c:v>
                </c:pt>
                <c:pt idx="30">
                  <c:v>247.083</c:v>
                </c:pt>
                <c:pt idx="31">
                  <c:v>248.648</c:v>
                </c:pt>
                <c:pt idx="32">
                  <c:v>230.35900000000001</c:v>
                </c:pt>
                <c:pt idx="33">
                  <c:v>229.04400000000001</c:v>
                </c:pt>
                <c:pt idx="34">
                  <c:v>256.7</c:v>
                </c:pt>
                <c:pt idx="35">
                  <c:v>173.9</c:v>
                </c:pt>
                <c:pt idx="36">
                  <c:v>143</c:v>
                </c:pt>
                <c:pt idx="37">
                  <c:v>324.89999999999998</c:v>
                </c:pt>
                <c:pt idx="38">
                  <c:v>282</c:v>
                </c:pt>
                <c:pt idx="39">
                  <c:v>302.89999999999998</c:v>
                </c:pt>
                <c:pt idx="40">
                  <c:v>340.9</c:v>
                </c:pt>
                <c:pt idx="41">
                  <c:v>317.39999999999998</c:v>
                </c:pt>
                <c:pt idx="42">
                  <c:v>290.5</c:v>
                </c:pt>
                <c:pt idx="43">
                  <c:v>341.7</c:v>
                </c:pt>
                <c:pt idx="44">
                  <c:v>318.7</c:v>
                </c:pt>
                <c:pt idx="45">
                  <c:v>262.89999999999998</c:v>
                </c:pt>
                <c:pt idx="46">
                  <c:v>277.60000000000002</c:v>
                </c:pt>
                <c:pt idx="47">
                  <c:v>187.49999999999994</c:v>
                </c:pt>
                <c:pt idx="48">
                  <c:v>181.9</c:v>
                </c:pt>
                <c:pt idx="49">
                  <c:v>195.90000000000003</c:v>
                </c:pt>
                <c:pt idx="50">
                  <c:v>223.7</c:v>
                </c:pt>
                <c:pt idx="51">
                  <c:v>230</c:v>
                </c:pt>
                <c:pt idx="52">
                  <c:v>246.49999999999997</c:v>
                </c:pt>
                <c:pt idx="53">
                  <c:v>253.4</c:v>
                </c:pt>
                <c:pt idx="54">
                  <c:v>258.49999999999994</c:v>
                </c:pt>
                <c:pt idx="55">
                  <c:v>236.5</c:v>
                </c:pt>
                <c:pt idx="56">
                  <c:v>180.8</c:v>
                </c:pt>
              </c:numCache>
            </c:numRef>
          </c:val>
          <c:extLst>
            <c:ext xmlns:c16="http://schemas.microsoft.com/office/drawing/2014/chart" uri="{C3380CC4-5D6E-409C-BE32-E72D297353CC}">
              <c16:uniqueId val="{00000000-DC29-4F4F-90F3-951FB798BE53}"/>
            </c:ext>
          </c:extLst>
        </c:ser>
        <c:ser>
          <c:idx val="1"/>
          <c:order val="1"/>
          <c:tx>
            <c:strRef>
              <c:f>'d08-001市町村別観光入込客数・宿泊人員の推移'!$G$1061</c:f>
              <c:strCache>
                <c:ptCount val="1"/>
                <c:pt idx="0">
                  <c:v>道内</c:v>
                </c:pt>
              </c:strCache>
            </c:strRef>
          </c:tx>
          <c:spPr>
            <a:solidFill>
              <a:srgbClr val="92D050"/>
            </a:solidFill>
            <a:ln>
              <a:noFill/>
            </a:ln>
            <a:effectLst/>
          </c:spPr>
          <c:invertIfNegative val="0"/>
          <c:cat>
            <c:strRef>
              <c:f>'d08-001市町村別観光入込客数・宿泊人員の推移'!$H$1059:$BL$1059</c:f>
              <c:strCache>
                <c:ptCount val="57"/>
                <c:pt idx="2">
                  <c:v>1965
S40</c:v>
                </c:pt>
                <c:pt idx="7">
                  <c:v>1970
S45</c:v>
                </c:pt>
                <c:pt idx="12">
                  <c:v>1975
S50</c:v>
                </c:pt>
                <c:pt idx="17">
                  <c:v>1980
S55</c:v>
                </c:pt>
                <c:pt idx="22">
                  <c:v>1985
S60</c:v>
                </c:pt>
                <c:pt idx="27">
                  <c:v>1990
H2</c:v>
                </c:pt>
                <c:pt idx="32">
                  <c:v>1995
H7</c:v>
                </c:pt>
                <c:pt idx="37">
                  <c:v>2000
H12</c:v>
                </c:pt>
                <c:pt idx="42">
                  <c:v>2005
H17</c:v>
                </c:pt>
                <c:pt idx="47">
                  <c:v>2010
H22</c:v>
                </c:pt>
                <c:pt idx="52">
                  <c:v>2015
H27</c:v>
                </c:pt>
                <c:pt idx="56">
                  <c:v>2019
R 1</c:v>
                </c:pt>
              </c:strCache>
            </c:strRef>
          </c:cat>
          <c:val>
            <c:numRef>
              <c:f>'d08-001市町村別観光入込客数・宿泊人員の推移'!$H$1061:$BL$1061</c:f>
              <c:numCache>
                <c:formatCode>#,##0.0;[Red]\-#,##0.0</c:formatCode>
                <c:ptCount val="57"/>
                <c:pt idx="0">
                  <c:v>0</c:v>
                </c:pt>
                <c:pt idx="1">
                  <c:v>158.416</c:v>
                </c:pt>
                <c:pt idx="2">
                  <c:v>153.51499999999999</c:v>
                </c:pt>
                <c:pt idx="3">
                  <c:v>310.83999999999997</c:v>
                </c:pt>
                <c:pt idx="4">
                  <c:v>305.75299999999999</c:v>
                </c:pt>
                <c:pt idx="5">
                  <c:v>360.286</c:v>
                </c:pt>
                <c:pt idx="6">
                  <c:v>439.10500000000002</c:v>
                </c:pt>
                <c:pt idx="7">
                  <c:v>442.95699999999999</c:v>
                </c:pt>
                <c:pt idx="8">
                  <c:v>491.64499999999998</c:v>
                </c:pt>
                <c:pt idx="9">
                  <c:v>636.29</c:v>
                </c:pt>
                <c:pt idx="10">
                  <c:v>661.56600000000003</c:v>
                </c:pt>
                <c:pt idx="11">
                  <c:v>673.96500000000003</c:v>
                </c:pt>
                <c:pt idx="12">
                  <c:v>668.98500000000001</c:v>
                </c:pt>
                <c:pt idx="13">
                  <c:v>657.28399999999999</c:v>
                </c:pt>
                <c:pt idx="14">
                  <c:v>661.29899999999998</c:v>
                </c:pt>
                <c:pt idx="15">
                  <c:v>687.57100000000003</c:v>
                </c:pt>
                <c:pt idx="16">
                  <c:v>732.34299999999996</c:v>
                </c:pt>
                <c:pt idx="17">
                  <c:v>708.83500000000004</c:v>
                </c:pt>
                <c:pt idx="18">
                  <c:v>649.23099999999999</c:v>
                </c:pt>
                <c:pt idx="19">
                  <c:v>641.66700000000003</c:v>
                </c:pt>
                <c:pt idx="20">
                  <c:v>665.95600000000002</c:v>
                </c:pt>
                <c:pt idx="21">
                  <c:v>644.20100000000002</c:v>
                </c:pt>
                <c:pt idx="22">
                  <c:v>676.25099999999998</c:v>
                </c:pt>
                <c:pt idx="23">
                  <c:v>722.971</c:v>
                </c:pt>
                <c:pt idx="24">
                  <c:v>737.20799999999997</c:v>
                </c:pt>
                <c:pt idx="25">
                  <c:v>773.38699999999994</c:v>
                </c:pt>
                <c:pt idx="26">
                  <c:v>829.84100000000001</c:v>
                </c:pt>
                <c:pt idx="27">
                  <c:v>793.69100000000003</c:v>
                </c:pt>
                <c:pt idx="28">
                  <c:v>784.27499999999998</c:v>
                </c:pt>
                <c:pt idx="29">
                  <c:v>730.67899999999997</c:v>
                </c:pt>
                <c:pt idx="30">
                  <c:v>749.87699999999995</c:v>
                </c:pt>
                <c:pt idx="31">
                  <c:v>747.64200000000005</c:v>
                </c:pt>
                <c:pt idx="32">
                  <c:v>721.95600000000002</c:v>
                </c:pt>
                <c:pt idx="33">
                  <c:v>707.43200000000002</c:v>
                </c:pt>
                <c:pt idx="34">
                  <c:v>700.3</c:v>
                </c:pt>
                <c:pt idx="35">
                  <c:v>725.1</c:v>
                </c:pt>
                <c:pt idx="36">
                  <c:v>653.70000000000005</c:v>
                </c:pt>
                <c:pt idx="37">
                  <c:v>646.5</c:v>
                </c:pt>
                <c:pt idx="38">
                  <c:v>645.29999999999995</c:v>
                </c:pt>
                <c:pt idx="39">
                  <c:v>660.1</c:v>
                </c:pt>
                <c:pt idx="40">
                  <c:v>744.2</c:v>
                </c:pt>
                <c:pt idx="41">
                  <c:v>726.8</c:v>
                </c:pt>
                <c:pt idx="42">
                  <c:v>733</c:v>
                </c:pt>
                <c:pt idx="43">
                  <c:v>580.1</c:v>
                </c:pt>
                <c:pt idx="44">
                  <c:v>549.9</c:v>
                </c:pt>
                <c:pt idx="45">
                  <c:v>574.70000000000005</c:v>
                </c:pt>
                <c:pt idx="46">
                  <c:v>630.79999999999995</c:v>
                </c:pt>
                <c:pt idx="47">
                  <c:v>768.99999999999989</c:v>
                </c:pt>
                <c:pt idx="48">
                  <c:v>766.5</c:v>
                </c:pt>
                <c:pt idx="49">
                  <c:v>777.00000000000011</c:v>
                </c:pt>
                <c:pt idx="50">
                  <c:v>798.59999999999991</c:v>
                </c:pt>
                <c:pt idx="51">
                  <c:v>829.30000000000018</c:v>
                </c:pt>
                <c:pt idx="52">
                  <c:v>1094.9000000000001</c:v>
                </c:pt>
                <c:pt idx="53">
                  <c:v>1197.5</c:v>
                </c:pt>
                <c:pt idx="54">
                  <c:v>1230.3000000000002</c:v>
                </c:pt>
                <c:pt idx="55">
                  <c:v>1180.5</c:v>
                </c:pt>
                <c:pt idx="56">
                  <c:v>960.09999999999991</c:v>
                </c:pt>
              </c:numCache>
            </c:numRef>
          </c:val>
          <c:extLst>
            <c:ext xmlns:c16="http://schemas.microsoft.com/office/drawing/2014/chart" uri="{C3380CC4-5D6E-409C-BE32-E72D297353CC}">
              <c16:uniqueId val="{00000001-DC29-4F4F-90F3-951FB798BE53}"/>
            </c:ext>
          </c:extLst>
        </c:ser>
        <c:dLbls>
          <c:showLegendKey val="0"/>
          <c:showVal val="0"/>
          <c:showCatName val="0"/>
          <c:showSerName val="0"/>
          <c:showPercent val="0"/>
          <c:showBubbleSize val="0"/>
        </c:dLbls>
        <c:gapWidth val="80"/>
        <c:overlap val="100"/>
        <c:axId val="440684552"/>
        <c:axId val="440687832"/>
      </c:barChart>
      <c:lineChart>
        <c:grouping val="standard"/>
        <c:varyColors val="0"/>
        <c:ser>
          <c:idx val="2"/>
          <c:order val="2"/>
          <c:tx>
            <c:strRef>
              <c:f>'d08-001市町村別観光入込客数・宿泊人員の推移'!$G$1062</c:f>
              <c:strCache>
                <c:ptCount val="1"/>
                <c:pt idx="0">
                  <c:v>宿泊客</c:v>
                </c:pt>
              </c:strCache>
            </c:strRef>
          </c:tx>
          <c:spPr>
            <a:ln w="28575" cap="rnd">
              <a:solidFill>
                <a:srgbClr val="0070C0"/>
              </a:solidFill>
              <a:round/>
            </a:ln>
            <a:effectLst/>
          </c:spPr>
          <c:marker>
            <c:symbol val="none"/>
          </c:marker>
          <c:cat>
            <c:strRef>
              <c:f>'d08-001市町村別観光入込客数・宿泊人員の推移'!$H$1059:$BL$1059</c:f>
              <c:strCache>
                <c:ptCount val="57"/>
                <c:pt idx="2">
                  <c:v>1965
S40</c:v>
                </c:pt>
                <c:pt idx="7">
                  <c:v>1970
S45</c:v>
                </c:pt>
                <c:pt idx="12">
                  <c:v>1975
S50</c:v>
                </c:pt>
                <c:pt idx="17">
                  <c:v>1980
S55</c:v>
                </c:pt>
                <c:pt idx="22">
                  <c:v>1985
S60</c:v>
                </c:pt>
                <c:pt idx="27">
                  <c:v>1990
H2</c:v>
                </c:pt>
                <c:pt idx="32">
                  <c:v>1995
H7</c:v>
                </c:pt>
                <c:pt idx="37">
                  <c:v>2000
H12</c:v>
                </c:pt>
                <c:pt idx="42">
                  <c:v>2005
H17</c:v>
                </c:pt>
                <c:pt idx="47">
                  <c:v>2010
H22</c:v>
                </c:pt>
                <c:pt idx="52">
                  <c:v>2015
H27</c:v>
                </c:pt>
                <c:pt idx="56">
                  <c:v>2019
R 1</c:v>
                </c:pt>
              </c:strCache>
            </c:strRef>
          </c:cat>
          <c:val>
            <c:numRef>
              <c:f>'d08-001市町村別観光入込客数・宿泊人員の推移'!$H$1062:$BL$1062</c:f>
              <c:numCache>
                <c:formatCode>#,##0.0;[Red]\-#,##0.0</c:formatCode>
                <c:ptCount val="57"/>
                <c:pt idx="1">
                  <c:v>72.435000000000002</c:v>
                </c:pt>
                <c:pt idx="2">
                  <c:v>92.688000000000002</c:v>
                </c:pt>
                <c:pt idx="3">
                  <c:v>149.56200000000001</c:v>
                </c:pt>
                <c:pt idx="4">
                  <c:v>196.80600000000001</c:v>
                </c:pt>
                <c:pt idx="5">
                  <c:v>251.989</c:v>
                </c:pt>
                <c:pt idx="6">
                  <c:v>369.97300000000001</c:v>
                </c:pt>
                <c:pt idx="7">
                  <c:v>304.71899999999999</c:v>
                </c:pt>
                <c:pt idx="8">
                  <c:v>304.18299999999999</c:v>
                </c:pt>
                <c:pt idx="9">
                  <c:v>234.81800000000001</c:v>
                </c:pt>
                <c:pt idx="10">
                  <c:v>259.57</c:v>
                </c:pt>
                <c:pt idx="11">
                  <c:v>198.18899999999999</c:v>
                </c:pt>
                <c:pt idx="12">
                  <c:v>193.49299999999999</c:v>
                </c:pt>
                <c:pt idx="13">
                  <c:v>189.01</c:v>
                </c:pt>
                <c:pt idx="14">
                  <c:v>200.24700000000001</c:v>
                </c:pt>
                <c:pt idx="15">
                  <c:v>206.488</c:v>
                </c:pt>
                <c:pt idx="16">
                  <c:v>207.60300000000001</c:v>
                </c:pt>
                <c:pt idx="17">
                  <c:v>206.01599999999999</c:v>
                </c:pt>
                <c:pt idx="18">
                  <c:v>187.499</c:v>
                </c:pt>
                <c:pt idx="19">
                  <c:v>183.363</c:v>
                </c:pt>
                <c:pt idx="20">
                  <c:v>193.08</c:v>
                </c:pt>
                <c:pt idx="21">
                  <c:v>185.56800000000001</c:v>
                </c:pt>
                <c:pt idx="22">
                  <c:v>171.21100000000001</c:v>
                </c:pt>
                <c:pt idx="23">
                  <c:v>181.142</c:v>
                </c:pt>
                <c:pt idx="24">
                  <c:v>175.154</c:v>
                </c:pt>
                <c:pt idx="25">
                  <c:v>215.86799999999999</c:v>
                </c:pt>
                <c:pt idx="26">
                  <c:v>199.358</c:v>
                </c:pt>
                <c:pt idx="27">
                  <c:v>219.89599999999999</c:v>
                </c:pt>
                <c:pt idx="28">
                  <c:v>279.52300000000002</c:v>
                </c:pt>
                <c:pt idx="29">
                  <c:v>303.178</c:v>
                </c:pt>
                <c:pt idx="30">
                  <c:v>379.37900000000002</c:v>
                </c:pt>
                <c:pt idx="31">
                  <c:v>376.98200000000003</c:v>
                </c:pt>
                <c:pt idx="32">
                  <c:v>390.52199999999999</c:v>
                </c:pt>
                <c:pt idx="33">
                  <c:v>388.92700000000002</c:v>
                </c:pt>
                <c:pt idx="34">
                  <c:v>195.1</c:v>
                </c:pt>
                <c:pt idx="35">
                  <c:v>423.8</c:v>
                </c:pt>
                <c:pt idx="36">
                  <c:v>377.8</c:v>
                </c:pt>
                <c:pt idx="37">
                  <c:v>556.5</c:v>
                </c:pt>
                <c:pt idx="38">
                  <c:v>438.8</c:v>
                </c:pt>
                <c:pt idx="39">
                  <c:v>417.3</c:v>
                </c:pt>
                <c:pt idx="40">
                  <c:v>395.5</c:v>
                </c:pt>
                <c:pt idx="41">
                  <c:v>474</c:v>
                </c:pt>
                <c:pt idx="42">
                  <c:v>463</c:v>
                </c:pt>
                <c:pt idx="43">
                  <c:v>283.8</c:v>
                </c:pt>
                <c:pt idx="44">
                  <c:v>255.1</c:v>
                </c:pt>
                <c:pt idx="45">
                  <c:v>163.19999999999999</c:v>
                </c:pt>
                <c:pt idx="46">
                  <c:v>154.69999999999999</c:v>
                </c:pt>
                <c:pt idx="47">
                  <c:v>153.39999999999998</c:v>
                </c:pt>
                <c:pt idx="48">
                  <c:v>142.5</c:v>
                </c:pt>
                <c:pt idx="49">
                  <c:v>142.19999999999999</c:v>
                </c:pt>
                <c:pt idx="50">
                  <c:v>162.39999999999998</c:v>
                </c:pt>
                <c:pt idx="51">
                  <c:v>150.09999999999997</c:v>
                </c:pt>
                <c:pt idx="52">
                  <c:v>156.9</c:v>
                </c:pt>
                <c:pt idx="53">
                  <c:v>145.69999999999999</c:v>
                </c:pt>
                <c:pt idx="54">
                  <c:v>153.5</c:v>
                </c:pt>
                <c:pt idx="55">
                  <c:v>134.80000000000001</c:v>
                </c:pt>
                <c:pt idx="56">
                  <c:v>85.1</c:v>
                </c:pt>
              </c:numCache>
            </c:numRef>
          </c:val>
          <c:smooth val="0"/>
          <c:extLst>
            <c:ext xmlns:c16="http://schemas.microsoft.com/office/drawing/2014/chart" uri="{C3380CC4-5D6E-409C-BE32-E72D297353CC}">
              <c16:uniqueId val="{00000002-DC29-4F4F-90F3-951FB798BE53}"/>
            </c:ext>
          </c:extLst>
        </c:ser>
        <c:dLbls>
          <c:showLegendKey val="0"/>
          <c:showVal val="0"/>
          <c:showCatName val="0"/>
          <c:showSerName val="0"/>
          <c:showPercent val="0"/>
          <c:showBubbleSize val="0"/>
        </c:dLbls>
        <c:marker val="1"/>
        <c:smooth val="0"/>
        <c:axId val="440684552"/>
        <c:axId val="440687832"/>
      </c:lineChart>
      <c:catAx>
        <c:axId val="4406845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440687832"/>
        <c:crosses val="autoZero"/>
        <c:auto val="1"/>
        <c:lblAlgn val="ctr"/>
        <c:lblOffset val="100"/>
        <c:noMultiLvlLbl val="0"/>
      </c:catAx>
      <c:valAx>
        <c:axId val="440687832"/>
        <c:scaling>
          <c:orientation val="minMax"/>
        </c:scaling>
        <c:delete val="0"/>
        <c:axPos val="l"/>
        <c:majorGridlines>
          <c:spPr>
            <a:ln w="3175" cap="flat" cmpd="sng" algn="ctr">
              <a:solidFill>
                <a:schemeClr val="tx1">
                  <a:lumMod val="15000"/>
                  <a:lumOff val="85000"/>
                </a:schemeClr>
              </a:solidFill>
              <a:prstDash val="dash"/>
              <a:round/>
            </a:ln>
            <a:effectLst/>
          </c:spPr>
        </c:majorGridlines>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440684552"/>
        <c:crosses val="autoZero"/>
        <c:crossBetween val="between"/>
      </c:valAx>
      <c:spPr>
        <a:noFill/>
        <a:ln>
          <a:noFill/>
        </a:ln>
        <a:effectLst/>
      </c:spPr>
    </c:plotArea>
    <c:legend>
      <c:legendPos val="b"/>
      <c:layout>
        <c:manualLayout>
          <c:xMode val="edge"/>
          <c:yMode val="edge"/>
          <c:x val="7.7596991552526542E-2"/>
          <c:y val="0.12582554207751062"/>
          <c:w val="9.9707977679260693E-2"/>
          <c:h val="0.1006008843489158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a:latin typeface="ＭＳ ゴシック" panose="020B0609070205080204" pitchFamily="49" charset="-128"/>
                <a:ea typeface="ＭＳ ゴシック" panose="020B0609070205080204" pitchFamily="49" charset="-128"/>
              </a:rPr>
              <a:t>美瑛町の観光客入込数の推移</a:t>
            </a:r>
          </a:p>
        </c:rich>
      </c:tx>
      <c:layout>
        <c:manualLayout>
          <c:xMode val="edge"/>
          <c:yMode val="edge"/>
          <c:x val="0.30672268907563027"/>
          <c:y val="0"/>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4124594719777676E-2"/>
          <c:y val="6.5345345345345363E-2"/>
          <c:w val="0.95196497496636445"/>
          <c:h val="0.82869622378283792"/>
        </c:manualLayout>
      </c:layout>
      <c:barChart>
        <c:barDir val="col"/>
        <c:grouping val="stacked"/>
        <c:varyColors val="0"/>
        <c:ser>
          <c:idx val="0"/>
          <c:order val="0"/>
          <c:tx>
            <c:strRef>
              <c:f>'d08-001市町村別観光入込客数・宿泊人員の推移'!$G$1092</c:f>
              <c:strCache>
                <c:ptCount val="1"/>
                <c:pt idx="0">
                  <c:v>道外</c:v>
                </c:pt>
              </c:strCache>
            </c:strRef>
          </c:tx>
          <c:spPr>
            <a:solidFill>
              <a:srgbClr val="00B0F0"/>
            </a:solidFill>
            <a:ln>
              <a:noFill/>
            </a:ln>
            <a:effectLst/>
          </c:spPr>
          <c:invertIfNegative val="0"/>
          <c:cat>
            <c:strRef>
              <c:f>'d08-001市町村別観光入込客数・宿泊人員の推移'!$H$1091:$BL$1091</c:f>
              <c:strCache>
                <c:ptCount val="57"/>
                <c:pt idx="2">
                  <c:v>1965
S40</c:v>
                </c:pt>
                <c:pt idx="7">
                  <c:v>1970
S45</c:v>
                </c:pt>
                <c:pt idx="12">
                  <c:v>1975
S50</c:v>
                </c:pt>
                <c:pt idx="17">
                  <c:v>1980
S55</c:v>
                </c:pt>
                <c:pt idx="22">
                  <c:v>1985
S60</c:v>
                </c:pt>
                <c:pt idx="27">
                  <c:v>1990
H2</c:v>
                </c:pt>
                <c:pt idx="32">
                  <c:v>1995
H7</c:v>
                </c:pt>
                <c:pt idx="37">
                  <c:v>2000
H12</c:v>
                </c:pt>
                <c:pt idx="42">
                  <c:v>2005
H17</c:v>
                </c:pt>
                <c:pt idx="47">
                  <c:v>2010
H22</c:v>
                </c:pt>
                <c:pt idx="52">
                  <c:v>2015
H27</c:v>
                </c:pt>
                <c:pt idx="56">
                  <c:v>2019
R 1</c:v>
                </c:pt>
              </c:strCache>
            </c:strRef>
          </c:cat>
          <c:val>
            <c:numRef>
              <c:f>'d08-001市町村別観光入込客数・宿泊人員の推移'!$H$1092:$BL$1092</c:f>
              <c:numCache>
                <c:formatCode>#,##0.0;[Red]\-#,##0.0</c:formatCode>
                <c:ptCount val="57"/>
                <c:pt idx="0">
                  <c:v>0</c:v>
                </c:pt>
                <c:pt idx="1">
                  <c:v>5.7</c:v>
                </c:pt>
                <c:pt idx="2">
                  <c:v>14.225</c:v>
                </c:pt>
                <c:pt idx="3">
                  <c:v>6.7809999999999997</c:v>
                </c:pt>
                <c:pt idx="4">
                  <c:v>8.5410000000000004</c:v>
                </c:pt>
                <c:pt idx="5">
                  <c:v>9.3130000000000006</c:v>
                </c:pt>
                <c:pt idx="6">
                  <c:v>38.845999999999997</c:v>
                </c:pt>
                <c:pt idx="7">
                  <c:v>13.875</c:v>
                </c:pt>
                <c:pt idx="8">
                  <c:v>24.11</c:v>
                </c:pt>
                <c:pt idx="9">
                  <c:v>38.965000000000003</c:v>
                </c:pt>
                <c:pt idx="10">
                  <c:v>25.815999999999999</c:v>
                </c:pt>
                <c:pt idx="11">
                  <c:v>26.358000000000001</c:v>
                </c:pt>
                <c:pt idx="12">
                  <c:v>21.739000000000001</c:v>
                </c:pt>
                <c:pt idx="13">
                  <c:v>20.238</c:v>
                </c:pt>
                <c:pt idx="14">
                  <c:v>15.077</c:v>
                </c:pt>
                <c:pt idx="15">
                  <c:v>13.468</c:v>
                </c:pt>
                <c:pt idx="16">
                  <c:v>14.744</c:v>
                </c:pt>
                <c:pt idx="17">
                  <c:v>18.439</c:v>
                </c:pt>
                <c:pt idx="18">
                  <c:v>19.317</c:v>
                </c:pt>
                <c:pt idx="19">
                  <c:v>19.881</c:v>
                </c:pt>
                <c:pt idx="20">
                  <c:v>20.27</c:v>
                </c:pt>
                <c:pt idx="21">
                  <c:v>24.26</c:v>
                </c:pt>
                <c:pt idx="22">
                  <c:v>23.218</c:v>
                </c:pt>
                <c:pt idx="23">
                  <c:v>26.45</c:v>
                </c:pt>
                <c:pt idx="24">
                  <c:v>34.962000000000003</c:v>
                </c:pt>
                <c:pt idx="25">
                  <c:v>50.652000000000001</c:v>
                </c:pt>
                <c:pt idx="26">
                  <c:v>69.709999999999994</c:v>
                </c:pt>
                <c:pt idx="27">
                  <c:v>120.95399999999999</c:v>
                </c:pt>
                <c:pt idx="28">
                  <c:v>182.39</c:v>
                </c:pt>
                <c:pt idx="29">
                  <c:v>253.751</c:v>
                </c:pt>
                <c:pt idx="30">
                  <c:v>258.74700000000001</c:v>
                </c:pt>
                <c:pt idx="31">
                  <c:v>297.61599999999999</c:v>
                </c:pt>
                <c:pt idx="32">
                  <c:v>319.89699999999999</c:v>
                </c:pt>
                <c:pt idx="33">
                  <c:v>372.53800000000001</c:v>
                </c:pt>
                <c:pt idx="34">
                  <c:v>415.5</c:v>
                </c:pt>
                <c:pt idx="35">
                  <c:v>537.70000000000005</c:v>
                </c:pt>
                <c:pt idx="36">
                  <c:v>541.20000000000005</c:v>
                </c:pt>
                <c:pt idx="37">
                  <c:v>518.6</c:v>
                </c:pt>
                <c:pt idx="38">
                  <c:v>582.5</c:v>
                </c:pt>
                <c:pt idx="39">
                  <c:v>551.20000000000005</c:v>
                </c:pt>
                <c:pt idx="40">
                  <c:v>540.20000000000005</c:v>
                </c:pt>
                <c:pt idx="41">
                  <c:v>503</c:v>
                </c:pt>
                <c:pt idx="42">
                  <c:v>453.4</c:v>
                </c:pt>
                <c:pt idx="43">
                  <c:v>500.1</c:v>
                </c:pt>
                <c:pt idx="44">
                  <c:v>532.29999999999995</c:v>
                </c:pt>
                <c:pt idx="45">
                  <c:v>520.9</c:v>
                </c:pt>
                <c:pt idx="46">
                  <c:v>587.9</c:v>
                </c:pt>
                <c:pt idx="47">
                  <c:v>558.4</c:v>
                </c:pt>
                <c:pt idx="48">
                  <c:v>454.6</c:v>
                </c:pt>
                <c:pt idx="49">
                  <c:v>495.5</c:v>
                </c:pt>
                <c:pt idx="50">
                  <c:v>580.9</c:v>
                </c:pt>
                <c:pt idx="51">
                  <c:v>721.49999999999989</c:v>
                </c:pt>
                <c:pt idx="52">
                  <c:v>725.19999999999993</c:v>
                </c:pt>
                <c:pt idx="53">
                  <c:v>732</c:v>
                </c:pt>
                <c:pt idx="54">
                  <c:v>774.5</c:v>
                </c:pt>
                <c:pt idx="55">
                  <c:v>1061.2</c:v>
                </c:pt>
                <c:pt idx="56">
                  <c:v>1084.5</c:v>
                </c:pt>
              </c:numCache>
            </c:numRef>
          </c:val>
          <c:extLst>
            <c:ext xmlns:c16="http://schemas.microsoft.com/office/drawing/2014/chart" uri="{C3380CC4-5D6E-409C-BE32-E72D297353CC}">
              <c16:uniqueId val="{00000000-5E97-4DD6-91F0-C4FECA741A4C}"/>
            </c:ext>
          </c:extLst>
        </c:ser>
        <c:ser>
          <c:idx val="1"/>
          <c:order val="1"/>
          <c:tx>
            <c:strRef>
              <c:f>'d08-001市町村別観光入込客数・宿泊人員の推移'!$G$1093</c:f>
              <c:strCache>
                <c:ptCount val="1"/>
                <c:pt idx="0">
                  <c:v>道内</c:v>
                </c:pt>
              </c:strCache>
            </c:strRef>
          </c:tx>
          <c:spPr>
            <a:solidFill>
              <a:srgbClr val="92D050"/>
            </a:solidFill>
            <a:ln>
              <a:noFill/>
            </a:ln>
            <a:effectLst/>
          </c:spPr>
          <c:invertIfNegative val="0"/>
          <c:cat>
            <c:strRef>
              <c:f>'d08-001市町村別観光入込客数・宿泊人員の推移'!$H$1091:$BL$1091</c:f>
              <c:strCache>
                <c:ptCount val="57"/>
                <c:pt idx="2">
                  <c:v>1965
S40</c:v>
                </c:pt>
                <c:pt idx="7">
                  <c:v>1970
S45</c:v>
                </c:pt>
                <c:pt idx="12">
                  <c:v>1975
S50</c:v>
                </c:pt>
                <c:pt idx="17">
                  <c:v>1980
S55</c:v>
                </c:pt>
                <c:pt idx="22">
                  <c:v>1985
S60</c:v>
                </c:pt>
                <c:pt idx="27">
                  <c:v>1990
H2</c:v>
                </c:pt>
                <c:pt idx="32">
                  <c:v>1995
H7</c:v>
                </c:pt>
                <c:pt idx="37">
                  <c:v>2000
H12</c:v>
                </c:pt>
                <c:pt idx="42">
                  <c:v>2005
H17</c:v>
                </c:pt>
                <c:pt idx="47">
                  <c:v>2010
H22</c:v>
                </c:pt>
                <c:pt idx="52">
                  <c:v>2015
H27</c:v>
                </c:pt>
                <c:pt idx="56">
                  <c:v>2019
R 1</c:v>
                </c:pt>
              </c:strCache>
            </c:strRef>
          </c:cat>
          <c:val>
            <c:numRef>
              <c:f>'d08-001市町村別観光入込客数・宿泊人員の推移'!$H$1093:$BL$1093</c:f>
              <c:numCache>
                <c:formatCode>#,##0.0;[Red]\-#,##0.0</c:formatCode>
                <c:ptCount val="57"/>
                <c:pt idx="0">
                  <c:v>0</c:v>
                </c:pt>
                <c:pt idx="1">
                  <c:v>211.54</c:v>
                </c:pt>
                <c:pt idx="2">
                  <c:v>244.28899999999999</c:v>
                </c:pt>
                <c:pt idx="3">
                  <c:v>266.02499999999998</c:v>
                </c:pt>
                <c:pt idx="4">
                  <c:v>251.13800000000001</c:v>
                </c:pt>
                <c:pt idx="5">
                  <c:v>284.05500000000001</c:v>
                </c:pt>
                <c:pt idx="6">
                  <c:v>252.27699999999999</c:v>
                </c:pt>
                <c:pt idx="7">
                  <c:v>370.48700000000002</c:v>
                </c:pt>
                <c:pt idx="8">
                  <c:v>361.83600000000001</c:v>
                </c:pt>
                <c:pt idx="9">
                  <c:v>420.54300000000001</c:v>
                </c:pt>
                <c:pt idx="10">
                  <c:v>389.04899999999998</c:v>
                </c:pt>
                <c:pt idx="11">
                  <c:v>389.09399999999999</c:v>
                </c:pt>
                <c:pt idx="12">
                  <c:v>392.32400000000001</c:v>
                </c:pt>
                <c:pt idx="13">
                  <c:v>371.209</c:v>
                </c:pt>
                <c:pt idx="14">
                  <c:v>353.38099999999997</c:v>
                </c:pt>
                <c:pt idx="15">
                  <c:v>337.09</c:v>
                </c:pt>
                <c:pt idx="16">
                  <c:v>345.61200000000002</c:v>
                </c:pt>
                <c:pt idx="17">
                  <c:v>350.93099999999998</c:v>
                </c:pt>
                <c:pt idx="18">
                  <c:v>336.82</c:v>
                </c:pt>
                <c:pt idx="19">
                  <c:v>347.67899999999997</c:v>
                </c:pt>
                <c:pt idx="20">
                  <c:v>358.69499999999999</c:v>
                </c:pt>
                <c:pt idx="21">
                  <c:v>374.60199999999998</c:v>
                </c:pt>
                <c:pt idx="22">
                  <c:v>378.92399999999998</c:v>
                </c:pt>
                <c:pt idx="23">
                  <c:v>384.62900000000002</c:v>
                </c:pt>
                <c:pt idx="24">
                  <c:v>398.553</c:v>
                </c:pt>
                <c:pt idx="25">
                  <c:v>329.49200000000002</c:v>
                </c:pt>
                <c:pt idx="26">
                  <c:v>581.54399999999998</c:v>
                </c:pt>
                <c:pt idx="27">
                  <c:v>663.50800000000004</c:v>
                </c:pt>
                <c:pt idx="28">
                  <c:v>663.13599999999997</c:v>
                </c:pt>
                <c:pt idx="29">
                  <c:v>642.99099999999999</c:v>
                </c:pt>
                <c:pt idx="30">
                  <c:v>687.53499999999997</c:v>
                </c:pt>
                <c:pt idx="31">
                  <c:v>736.54</c:v>
                </c:pt>
                <c:pt idx="32">
                  <c:v>795.24800000000005</c:v>
                </c:pt>
                <c:pt idx="33">
                  <c:v>820.01300000000003</c:v>
                </c:pt>
                <c:pt idx="34">
                  <c:v>811.4</c:v>
                </c:pt>
                <c:pt idx="35">
                  <c:v>927.6</c:v>
                </c:pt>
                <c:pt idx="36">
                  <c:v>900.6</c:v>
                </c:pt>
                <c:pt idx="37">
                  <c:v>787.9</c:v>
                </c:pt>
                <c:pt idx="38">
                  <c:v>682.2</c:v>
                </c:pt>
                <c:pt idx="39">
                  <c:v>714.4</c:v>
                </c:pt>
                <c:pt idx="40">
                  <c:v>743.9</c:v>
                </c:pt>
                <c:pt idx="41">
                  <c:v>688.5</c:v>
                </c:pt>
                <c:pt idx="42">
                  <c:v>672.4</c:v>
                </c:pt>
                <c:pt idx="43">
                  <c:v>643.1</c:v>
                </c:pt>
                <c:pt idx="44">
                  <c:v>692.6</c:v>
                </c:pt>
                <c:pt idx="45">
                  <c:v>662</c:v>
                </c:pt>
                <c:pt idx="46">
                  <c:v>654.70000000000005</c:v>
                </c:pt>
                <c:pt idx="47">
                  <c:v>715.5</c:v>
                </c:pt>
                <c:pt idx="48">
                  <c:v>676</c:v>
                </c:pt>
                <c:pt idx="49">
                  <c:v>836.5</c:v>
                </c:pt>
                <c:pt idx="50">
                  <c:v>913.19999999999993</c:v>
                </c:pt>
                <c:pt idx="51">
                  <c:v>1069.5</c:v>
                </c:pt>
                <c:pt idx="52">
                  <c:v>973.09999999999991</c:v>
                </c:pt>
                <c:pt idx="53">
                  <c:v>927.49999999999989</c:v>
                </c:pt>
                <c:pt idx="54">
                  <c:v>905</c:v>
                </c:pt>
                <c:pt idx="55">
                  <c:v>1200.5</c:v>
                </c:pt>
                <c:pt idx="56">
                  <c:v>1334.6999999999998</c:v>
                </c:pt>
              </c:numCache>
            </c:numRef>
          </c:val>
          <c:extLst>
            <c:ext xmlns:c16="http://schemas.microsoft.com/office/drawing/2014/chart" uri="{C3380CC4-5D6E-409C-BE32-E72D297353CC}">
              <c16:uniqueId val="{00000001-5E97-4DD6-91F0-C4FECA741A4C}"/>
            </c:ext>
          </c:extLst>
        </c:ser>
        <c:dLbls>
          <c:showLegendKey val="0"/>
          <c:showVal val="0"/>
          <c:showCatName val="0"/>
          <c:showSerName val="0"/>
          <c:showPercent val="0"/>
          <c:showBubbleSize val="0"/>
        </c:dLbls>
        <c:gapWidth val="80"/>
        <c:overlap val="100"/>
        <c:axId val="440684552"/>
        <c:axId val="440687832"/>
      </c:barChart>
      <c:lineChart>
        <c:grouping val="standard"/>
        <c:varyColors val="0"/>
        <c:ser>
          <c:idx val="2"/>
          <c:order val="2"/>
          <c:tx>
            <c:strRef>
              <c:f>'d08-001市町村別観光入込客数・宿泊人員の推移'!$G$1094</c:f>
              <c:strCache>
                <c:ptCount val="1"/>
                <c:pt idx="0">
                  <c:v>宿泊客</c:v>
                </c:pt>
              </c:strCache>
            </c:strRef>
          </c:tx>
          <c:spPr>
            <a:ln w="28575" cap="rnd">
              <a:solidFill>
                <a:srgbClr val="0070C0"/>
              </a:solidFill>
              <a:round/>
            </a:ln>
            <a:effectLst/>
          </c:spPr>
          <c:marker>
            <c:symbol val="none"/>
          </c:marker>
          <c:cat>
            <c:strRef>
              <c:f>'d08-001市町村別観光入込客数・宿泊人員の推移'!$H$1091:$BL$1091</c:f>
              <c:strCache>
                <c:ptCount val="57"/>
                <c:pt idx="2">
                  <c:v>1965
S40</c:v>
                </c:pt>
                <c:pt idx="7">
                  <c:v>1970
S45</c:v>
                </c:pt>
                <c:pt idx="12">
                  <c:v>1975
S50</c:v>
                </c:pt>
                <c:pt idx="17">
                  <c:v>1980
S55</c:v>
                </c:pt>
                <c:pt idx="22">
                  <c:v>1985
S60</c:v>
                </c:pt>
                <c:pt idx="27">
                  <c:v>1990
H2</c:v>
                </c:pt>
                <c:pt idx="32">
                  <c:v>1995
H7</c:v>
                </c:pt>
                <c:pt idx="37">
                  <c:v>2000
H12</c:v>
                </c:pt>
                <c:pt idx="42">
                  <c:v>2005
H17</c:v>
                </c:pt>
                <c:pt idx="47">
                  <c:v>2010
H22</c:v>
                </c:pt>
                <c:pt idx="52">
                  <c:v>2015
H27</c:v>
                </c:pt>
                <c:pt idx="56">
                  <c:v>2019
R 1</c:v>
                </c:pt>
              </c:strCache>
            </c:strRef>
          </c:cat>
          <c:val>
            <c:numRef>
              <c:f>'d08-001市町村別観光入込客数・宿泊人員の推移'!$H$1094:$BL$1094</c:f>
              <c:numCache>
                <c:formatCode>#,##0.0;[Red]\-#,##0.0</c:formatCode>
                <c:ptCount val="57"/>
                <c:pt idx="1">
                  <c:v>74.834000000000003</c:v>
                </c:pt>
                <c:pt idx="2">
                  <c:v>94.373999999999995</c:v>
                </c:pt>
                <c:pt idx="3">
                  <c:v>143.11199999999999</c:v>
                </c:pt>
                <c:pt idx="4">
                  <c:v>126.741</c:v>
                </c:pt>
                <c:pt idx="5">
                  <c:v>122.501</c:v>
                </c:pt>
                <c:pt idx="6">
                  <c:v>138.56100000000001</c:v>
                </c:pt>
                <c:pt idx="7">
                  <c:v>132.202</c:v>
                </c:pt>
                <c:pt idx="8">
                  <c:v>202.06100000000001</c:v>
                </c:pt>
                <c:pt idx="9">
                  <c:v>179.13300000000001</c:v>
                </c:pt>
                <c:pt idx="10">
                  <c:v>197.881</c:v>
                </c:pt>
                <c:pt idx="11">
                  <c:v>156.47499999999999</c:v>
                </c:pt>
                <c:pt idx="12">
                  <c:v>160.393</c:v>
                </c:pt>
                <c:pt idx="13">
                  <c:v>162.03800000000001</c:v>
                </c:pt>
                <c:pt idx="14">
                  <c:v>149.74299999999999</c:v>
                </c:pt>
                <c:pt idx="15">
                  <c:v>143.001</c:v>
                </c:pt>
                <c:pt idx="16">
                  <c:v>133.852</c:v>
                </c:pt>
                <c:pt idx="17">
                  <c:v>121.374</c:v>
                </c:pt>
                <c:pt idx="18">
                  <c:v>112.19499999999999</c:v>
                </c:pt>
                <c:pt idx="19">
                  <c:v>109.315</c:v>
                </c:pt>
                <c:pt idx="20">
                  <c:v>111.616</c:v>
                </c:pt>
                <c:pt idx="21">
                  <c:v>113.90900000000001</c:v>
                </c:pt>
                <c:pt idx="22">
                  <c:v>110.753</c:v>
                </c:pt>
                <c:pt idx="23">
                  <c:v>117.619</c:v>
                </c:pt>
                <c:pt idx="24">
                  <c:v>120.94199999999999</c:v>
                </c:pt>
                <c:pt idx="25">
                  <c:v>101.08199999999999</c:v>
                </c:pt>
                <c:pt idx="26">
                  <c:v>145.108</c:v>
                </c:pt>
                <c:pt idx="27">
                  <c:v>166.58099999999999</c:v>
                </c:pt>
                <c:pt idx="28">
                  <c:v>176.52099999999999</c:v>
                </c:pt>
                <c:pt idx="29">
                  <c:v>181.33600000000001</c:v>
                </c:pt>
                <c:pt idx="30">
                  <c:v>183.22900000000001</c:v>
                </c:pt>
                <c:pt idx="31">
                  <c:v>185.18199999999999</c:v>
                </c:pt>
                <c:pt idx="32">
                  <c:v>198.89500000000001</c:v>
                </c:pt>
                <c:pt idx="33">
                  <c:v>226.858</c:v>
                </c:pt>
                <c:pt idx="34">
                  <c:v>220</c:v>
                </c:pt>
                <c:pt idx="35">
                  <c:v>224.6</c:v>
                </c:pt>
                <c:pt idx="36">
                  <c:v>223.7</c:v>
                </c:pt>
                <c:pt idx="37">
                  <c:v>213.7</c:v>
                </c:pt>
                <c:pt idx="38">
                  <c:v>217.6</c:v>
                </c:pt>
                <c:pt idx="39">
                  <c:v>201.3</c:v>
                </c:pt>
                <c:pt idx="40">
                  <c:v>209.8</c:v>
                </c:pt>
                <c:pt idx="41">
                  <c:v>196.3</c:v>
                </c:pt>
                <c:pt idx="42">
                  <c:v>197.8</c:v>
                </c:pt>
                <c:pt idx="43">
                  <c:v>205.4</c:v>
                </c:pt>
                <c:pt idx="44">
                  <c:v>204.1</c:v>
                </c:pt>
                <c:pt idx="45">
                  <c:v>188.1</c:v>
                </c:pt>
                <c:pt idx="46">
                  <c:v>183.3</c:v>
                </c:pt>
                <c:pt idx="47">
                  <c:v>181.29999999999998</c:v>
                </c:pt>
                <c:pt idx="48">
                  <c:v>157.4</c:v>
                </c:pt>
                <c:pt idx="49">
                  <c:v>165.10000000000005</c:v>
                </c:pt>
                <c:pt idx="50">
                  <c:v>167.7</c:v>
                </c:pt>
                <c:pt idx="51">
                  <c:v>174.2</c:v>
                </c:pt>
                <c:pt idx="52">
                  <c:v>178.8</c:v>
                </c:pt>
                <c:pt idx="53">
                  <c:v>185.59999999999994</c:v>
                </c:pt>
                <c:pt idx="54">
                  <c:v>194.50000000000003</c:v>
                </c:pt>
                <c:pt idx="55">
                  <c:v>192.1</c:v>
                </c:pt>
                <c:pt idx="56">
                  <c:v>165.5</c:v>
                </c:pt>
              </c:numCache>
            </c:numRef>
          </c:val>
          <c:smooth val="0"/>
          <c:extLst>
            <c:ext xmlns:c16="http://schemas.microsoft.com/office/drawing/2014/chart" uri="{C3380CC4-5D6E-409C-BE32-E72D297353CC}">
              <c16:uniqueId val="{00000002-5E97-4DD6-91F0-C4FECA741A4C}"/>
            </c:ext>
          </c:extLst>
        </c:ser>
        <c:dLbls>
          <c:showLegendKey val="0"/>
          <c:showVal val="0"/>
          <c:showCatName val="0"/>
          <c:showSerName val="0"/>
          <c:showPercent val="0"/>
          <c:showBubbleSize val="0"/>
        </c:dLbls>
        <c:marker val="1"/>
        <c:smooth val="0"/>
        <c:axId val="440684552"/>
        <c:axId val="440687832"/>
      </c:lineChart>
      <c:catAx>
        <c:axId val="4406845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440687832"/>
        <c:crosses val="autoZero"/>
        <c:auto val="1"/>
        <c:lblAlgn val="ctr"/>
        <c:lblOffset val="100"/>
        <c:noMultiLvlLbl val="0"/>
      </c:catAx>
      <c:valAx>
        <c:axId val="440687832"/>
        <c:scaling>
          <c:orientation val="minMax"/>
        </c:scaling>
        <c:delete val="0"/>
        <c:axPos val="l"/>
        <c:majorGridlines>
          <c:spPr>
            <a:ln w="3175" cap="flat" cmpd="sng" algn="ctr">
              <a:solidFill>
                <a:schemeClr val="tx1">
                  <a:lumMod val="15000"/>
                  <a:lumOff val="85000"/>
                </a:schemeClr>
              </a:solidFill>
              <a:prstDash val="dash"/>
              <a:round/>
            </a:ln>
            <a:effectLst/>
          </c:spPr>
        </c:majorGridlines>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440684552"/>
        <c:crosses val="autoZero"/>
        <c:crossBetween val="between"/>
      </c:valAx>
      <c:spPr>
        <a:noFill/>
        <a:ln>
          <a:noFill/>
        </a:ln>
        <a:effectLst/>
      </c:spPr>
    </c:plotArea>
    <c:legend>
      <c:legendPos val="b"/>
      <c:layout>
        <c:manualLayout>
          <c:xMode val="edge"/>
          <c:yMode val="edge"/>
          <c:x val="7.7596991552526542E-2"/>
          <c:y val="0.12582554207751062"/>
          <c:w val="9.9707977679260693E-2"/>
          <c:h val="0.1006008843489158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a:latin typeface="ＭＳ ゴシック" panose="020B0609070205080204" pitchFamily="49" charset="-128"/>
                <a:ea typeface="ＭＳ ゴシック" panose="020B0609070205080204" pitchFamily="49" charset="-128"/>
              </a:rPr>
              <a:t>上富良野町の観光客入込数の推移</a:t>
            </a:r>
          </a:p>
        </c:rich>
      </c:tx>
      <c:layout>
        <c:manualLayout>
          <c:xMode val="edge"/>
          <c:yMode val="edge"/>
          <c:x val="0.30672268907563027"/>
          <c:y val="0"/>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4124594719777676E-2"/>
          <c:y val="6.5345345345345363E-2"/>
          <c:w val="0.95196497496636445"/>
          <c:h val="0.82869622378283792"/>
        </c:manualLayout>
      </c:layout>
      <c:barChart>
        <c:barDir val="col"/>
        <c:grouping val="stacked"/>
        <c:varyColors val="0"/>
        <c:ser>
          <c:idx val="0"/>
          <c:order val="0"/>
          <c:tx>
            <c:strRef>
              <c:f>'d08-001市町村別観光入込客数・宿泊人員の推移'!$G$1124</c:f>
              <c:strCache>
                <c:ptCount val="1"/>
                <c:pt idx="0">
                  <c:v>道外</c:v>
                </c:pt>
              </c:strCache>
            </c:strRef>
          </c:tx>
          <c:spPr>
            <a:solidFill>
              <a:srgbClr val="00B0F0"/>
            </a:solidFill>
            <a:ln>
              <a:noFill/>
            </a:ln>
            <a:effectLst/>
          </c:spPr>
          <c:invertIfNegative val="0"/>
          <c:cat>
            <c:strRef>
              <c:f>'d08-001市町村別観光入込客数・宿泊人員の推移'!$H$1123:$BL$1123</c:f>
              <c:strCache>
                <c:ptCount val="57"/>
                <c:pt idx="2">
                  <c:v>1965
S40</c:v>
                </c:pt>
                <c:pt idx="7">
                  <c:v>1970
S45</c:v>
                </c:pt>
                <c:pt idx="12">
                  <c:v>1975
S50</c:v>
                </c:pt>
                <c:pt idx="17">
                  <c:v>1980
S55</c:v>
                </c:pt>
                <c:pt idx="22">
                  <c:v>1985
S60</c:v>
                </c:pt>
                <c:pt idx="27">
                  <c:v>1990
H2</c:v>
                </c:pt>
                <c:pt idx="32">
                  <c:v>1995
H7</c:v>
                </c:pt>
                <c:pt idx="37">
                  <c:v>2000
H12</c:v>
                </c:pt>
                <c:pt idx="42">
                  <c:v>2005
H17</c:v>
                </c:pt>
                <c:pt idx="47">
                  <c:v>2010
H22</c:v>
                </c:pt>
                <c:pt idx="52">
                  <c:v>2015
H27</c:v>
                </c:pt>
                <c:pt idx="56">
                  <c:v>2019
R 1</c:v>
                </c:pt>
              </c:strCache>
            </c:strRef>
          </c:cat>
          <c:val>
            <c:numRef>
              <c:f>'d08-001市町村別観光入込客数・宿泊人員の推移'!$H$1124:$BL$1124</c:f>
              <c:numCache>
                <c:formatCode>#,##0.0;[Red]\-#,##0.0</c:formatCode>
                <c:ptCount val="57"/>
                <c:pt idx="0">
                  <c:v>0</c:v>
                </c:pt>
                <c:pt idx="1">
                  <c:v>0.72399999999999998</c:v>
                </c:pt>
                <c:pt idx="2">
                  <c:v>1.8380000000000001</c:v>
                </c:pt>
                <c:pt idx="3">
                  <c:v>0.96299999999999997</c:v>
                </c:pt>
                <c:pt idx="4">
                  <c:v>14.432</c:v>
                </c:pt>
                <c:pt idx="5">
                  <c:v>4.1550000000000002</c:v>
                </c:pt>
                <c:pt idx="6">
                  <c:v>5.9969999999999999</c:v>
                </c:pt>
                <c:pt idx="7">
                  <c:v>8.1839999999999993</c:v>
                </c:pt>
                <c:pt idx="8">
                  <c:v>13.853</c:v>
                </c:pt>
                <c:pt idx="9">
                  <c:v>42.9</c:v>
                </c:pt>
                <c:pt idx="10">
                  <c:v>33.226999999999997</c:v>
                </c:pt>
                <c:pt idx="11">
                  <c:v>51.137</c:v>
                </c:pt>
                <c:pt idx="12">
                  <c:v>44.112000000000002</c:v>
                </c:pt>
                <c:pt idx="13">
                  <c:v>49.53</c:v>
                </c:pt>
                <c:pt idx="14">
                  <c:v>46.103000000000002</c:v>
                </c:pt>
                <c:pt idx="15">
                  <c:v>34.579000000000001</c:v>
                </c:pt>
                <c:pt idx="16">
                  <c:v>35.548000000000002</c:v>
                </c:pt>
                <c:pt idx="17">
                  <c:v>29.63</c:v>
                </c:pt>
                <c:pt idx="18">
                  <c:v>24.376999999999999</c:v>
                </c:pt>
                <c:pt idx="19">
                  <c:v>25.652000000000001</c:v>
                </c:pt>
                <c:pt idx="20">
                  <c:v>24.5</c:v>
                </c:pt>
                <c:pt idx="21">
                  <c:v>86.915999999999997</c:v>
                </c:pt>
                <c:pt idx="22">
                  <c:v>71.965000000000003</c:v>
                </c:pt>
                <c:pt idx="23">
                  <c:v>86.994</c:v>
                </c:pt>
                <c:pt idx="24">
                  <c:v>74.391999999999996</c:v>
                </c:pt>
                <c:pt idx="25">
                  <c:v>124.94499999999999</c:v>
                </c:pt>
                <c:pt idx="26">
                  <c:v>125.374</c:v>
                </c:pt>
                <c:pt idx="27">
                  <c:v>129.66999999999999</c:v>
                </c:pt>
                <c:pt idx="28">
                  <c:v>142.90799999999999</c:v>
                </c:pt>
                <c:pt idx="29">
                  <c:v>164.589</c:v>
                </c:pt>
                <c:pt idx="30">
                  <c:v>154.96899999999999</c:v>
                </c:pt>
                <c:pt idx="31">
                  <c:v>199.446</c:v>
                </c:pt>
                <c:pt idx="32">
                  <c:v>215.733</c:v>
                </c:pt>
                <c:pt idx="33">
                  <c:v>220.298</c:v>
                </c:pt>
                <c:pt idx="34">
                  <c:v>165.2</c:v>
                </c:pt>
                <c:pt idx="35">
                  <c:v>330.4</c:v>
                </c:pt>
                <c:pt idx="36">
                  <c:v>335.6</c:v>
                </c:pt>
                <c:pt idx="37">
                  <c:v>258.10000000000002</c:v>
                </c:pt>
                <c:pt idx="38">
                  <c:v>179.1</c:v>
                </c:pt>
                <c:pt idx="39">
                  <c:v>174.4</c:v>
                </c:pt>
                <c:pt idx="40">
                  <c:v>168.3</c:v>
                </c:pt>
                <c:pt idx="41">
                  <c:v>152.69999999999999</c:v>
                </c:pt>
                <c:pt idx="42">
                  <c:v>156.5</c:v>
                </c:pt>
                <c:pt idx="43">
                  <c:v>146.9</c:v>
                </c:pt>
                <c:pt idx="44">
                  <c:v>153</c:v>
                </c:pt>
                <c:pt idx="45">
                  <c:v>150.80000000000001</c:v>
                </c:pt>
                <c:pt idx="46">
                  <c:v>143.4</c:v>
                </c:pt>
                <c:pt idx="47">
                  <c:v>137.5</c:v>
                </c:pt>
                <c:pt idx="48">
                  <c:v>116.9</c:v>
                </c:pt>
                <c:pt idx="49">
                  <c:v>132.70000000000002</c:v>
                </c:pt>
                <c:pt idx="50">
                  <c:v>128.4</c:v>
                </c:pt>
                <c:pt idx="51">
                  <c:v>124.09999999999998</c:v>
                </c:pt>
                <c:pt idx="52">
                  <c:v>305.7999999999999</c:v>
                </c:pt>
                <c:pt idx="53">
                  <c:v>274.60000000000002</c:v>
                </c:pt>
                <c:pt idx="54">
                  <c:v>284.10000000000002</c:v>
                </c:pt>
                <c:pt idx="55">
                  <c:v>265.5</c:v>
                </c:pt>
                <c:pt idx="56">
                  <c:v>285.8</c:v>
                </c:pt>
              </c:numCache>
            </c:numRef>
          </c:val>
          <c:extLst>
            <c:ext xmlns:c16="http://schemas.microsoft.com/office/drawing/2014/chart" uri="{C3380CC4-5D6E-409C-BE32-E72D297353CC}">
              <c16:uniqueId val="{00000000-93BC-483F-A738-65836A0FF239}"/>
            </c:ext>
          </c:extLst>
        </c:ser>
        <c:ser>
          <c:idx val="1"/>
          <c:order val="1"/>
          <c:tx>
            <c:strRef>
              <c:f>'d08-001市町村別観光入込客数・宿泊人員の推移'!$G$1125</c:f>
              <c:strCache>
                <c:ptCount val="1"/>
                <c:pt idx="0">
                  <c:v>道内</c:v>
                </c:pt>
              </c:strCache>
            </c:strRef>
          </c:tx>
          <c:spPr>
            <a:solidFill>
              <a:srgbClr val="92D050"/>
            </a:solidFill>
            <a:ln>
              <a:noFill/>
            </a:ln>
            <a:effectLst/>
          </c:spPr>
          <c:invertIfNegative val="0"/>
          <c:cat>
            <c:strRef>
              <c:f>'d08-001市町村別観光入込客数・宿泊人員の推移'!$H$1123:$BL$1123</c:f>
              <c:strCache>
                <c:ptCount val="57"/>
                <c:pt idx="2">
                  <c:v>1965
S40</c:v>
                </c:pt>
                <c:pt idx="7">
                  <c:v>1970
S45</c:v>
                </c:pt>
                <c:pt idx="12">
                  <c:v>1975
S50</c:v>
                </c:pt>
                <c:pt idx="17">
                  <c:v>1980
S55</c:v>
                </c:pt>
                <c:pt idx="22">
                  <c:v>1985
S60</c:v>
                </c:pt>
                <c:pt idx="27">
                  <c:v>1990
H2</c:v>
                </c:pt>
                <c:pt idx="32">
                  <c:v>1995
H7</c:v>
                </c:pt>
                <c:pt idx="37">
                  <c:v>2000
H12</c:v>
                </c:pt>
                <c:pt idx="42">
                  <c:v>2005
H17</c:v>
                </c:pt>
                <c:pt idx="47">
                  <c:v>2010
H22</c:v>
                </c:pt>
                <c:pt idx="52">
                  <c:v>2015
H27</c:v>
                </c:pt>
                <c:pt idx="56">
                  <c:v>2019
R 1</c:v>
                </c:pt>
              </c:strCache>
            </c:strRef>
          </c:cat>
          <c:val>
            <c:numRef>
              <c:f>'d08-001市町村別観光入込客数・宿泊人員の推移'!$H$1125:$BL$1125</c:f>
              <c:numCache>
                <c:formatCode>#,##0.0;[Red]\-#,##0.0</c:formatCode>
                <c:ptCount val="57"/>
                <c:pt idx="0">
                  <c:v>0</c:v>
                </c:pt>
                <c:pt idx="1">
                  <c:v>7.5030000000000001</c:v>
                </c:pt>
                <c:pt idx="2">
                  <c:v>37.366</c:v>
                </c:pt>
                <c:pt idx="3">
                  <c:v>101.855</c:v>
                </c:pt>
                <c:pt idx="4">
                  <c:v>60.113</c:v>
                </c:pt>
                <c:pt idx="5">
                  <c:v>50.292999999999999</c:v>
                </c:pt>
                <c:pt idx="6">
                  <c:v>35.585999999999999</c:v>
                </c:pt>
                <c:pt idx="7">
                  <c:v>80.808999999999997</c:v>
                </c:pt>
                <c:pt idx="8">
                  <c:v>71.234999999999999</c:v>
                </c:pt>
                <c:pt idx="9">
                  <c:v>57.243000000000002</c:v>
                </c:pt>
                <c:pt idx="10">
                  <c:v>91.215999999999994</c:v>
                </c:pt>
                <c:pt idx="11">
                  <c:v>72.177000000000007</c:v>
                </c:pt>
                <c:pt idx="12">
                  <c:v>64.619</c:v>
                </c:pt>
                <c:pt idx="13">
                  <c:v>74.296999999999997</c:v>
                </c:pt>
                <c:pt idx="14">
                  <c:v>69.150000000000006</c:v>
                </c:pt>
                <c:pt idx="15">
                  <c:v>65.349000000000004</c:v>
                </c:pt>
                <c:pt idx="16">
                  <c:v>65.888999999999996</c:v>
                </c:pt>
                <c:pt idx="17">
                  <c:v>65.674000000000007</c:v>
                </c:pt>
                <c:pt idx="18">
                  <c:v>71.472999999999999</c:v>
                </c:pt>
                <c:pt idx="19">
                  <c:v>73.5</c:v>
                </c:pt>
                <c:pt idx="20">
                  <c:v>69.834999999999994</c:v>
                </c:pt>
                <c:pt idx="21">
                  <c:v>182.113</c:v>
                </c:pt>
                <c:pt idx="22">
                  <c:v>197.447</c:v>
                </c:pt>
                <c:pt idx="23">
                  <c:v>262.959</c:v>
                </c:pt>
                <c:pt idx="24">
                  <c:v>379.28899999999999</c:v>
                </c:pt>
                <c:pt idx="25">
                  <c:v>326.53100000000001</c:v>
                </c:pt>
                <c:pt idx="26">
                  <c:v>349.58600000000001</c:v>
                </c:pt>
                <c:pt idx="27">
                  <c:v>360.70400000000001</c:v>
                </c:pt>
                <c:pt idx="28">
                  <c:v>356.846</c:v>
                </c:pt>
                <c:pt idx="29">
                  <c:v>365.51600000000002</c:v>
                </c:pt>
                <c:pt idx="30">
                  <c:v>359.30099999999999</c:v>
                </c:pt>
                <c:pt idx="31">
                  <c:v>347.16</c:v>
                </c:pt>
                <c:pt idx="32">
                  <c:v>371.57799999999997</c:v>
                </c:pt>
                <c:pt idx="33">
                  <c:v>392.26299999999998</c:v>
                </c:pt>
                <c:pt idx="34">
                  <c:v>313</c:v>
                </c:pt>
                <c:pt idx="35">
                  <c:v>530.4</c:v>
                </c:pt>
                <c:pt idx="36">
                  <c:v>629.6</c:v>
                </c:pt>
                <c:pt idx="37">
                  <c:v>535</c:v>
                </c:pt>
                <c:pt idx="38">
                  <c:v>821.3</c:v>
                </c:pt>
                <c:pt idx="39">
                  <c:v>800</c:v>
                </c:pt>
                <c:pt idx="40">
                  <c:v>773.4</c:v>
                </c:pt>
                <c:pt idx="41">
                  <c:v>701.4</c:v>
                </c:pt>
                <c:pt idx="42">
                  <c:v>716.1</c:v>
                </c:pt>
                <c:pt idx="43">
                  <c:v>674.1</c:v>
                </c:pt>
                <c:pt idx="44">
                  <c:v>702.4</c:v>
                </c:pt>
                <c:pt idx="45">
                  <c:v>692.5</c:v>
                </c:pt>
                <c:pt idx="46">
                  <c:v>658.4</c:v>
                </c:pt>
                <c:pt idx="47">
                  <c:v>631.19999999999993</c:v>
                </c:pt>
                <c:pt idx="48">
                  <c:v>537</c:v>
                </c:pt>
                <c:pt idx="49">
                  <c:v>608.59999999999991</c:v>
                </c:pt>
                <c:pt idx="50">
                  <c:v>588.70000000000005</c:v>
                </c:pt>
                <c:pt idx="51">
                  <c:v>569.6</c:v>
                </c:pt>
                <c:pt idx="52">
                  <c:v>326.8</c:v>
                </c:pt>
                <c:pt idx="53">
                  <c:v>335.49999999999994</c:v>
                </c:pt>
                <c:pt idx="54">
                  <c:v>347.30000000000007</c:v>
                </c:pt>
                <c:pt idx="55">
                  <c:v>324.7</c:v>
                </c:pt>
                <c:pt idx="56">
                  <c:v>312.60000000000002</c:v>
                </c:pt>
              </c:numCache>
            </c:numRef>
          </c:val>
          <c:extLst>
            <c:ext xmlns:c16="http://schemas.microsoft.com/office/drawing/2014/chart" uri="{C3380CC4-5D6E-409C-BE32-E72D297353CC}">
              <c16:uniqueId val="{00000001-93BC-483F-A738-65836A0FF239}"/>
            </c:ext>
          </c:extLst>
        </c:ser>
        <c:dLbls>
          <c:showLegendKey val="0"/>
          <c:showVal val="0"/>
          <c:showCatName val="0"/>
          <c:showSerName val="0"/>
          <c:showPercent val="0"/>
          <c:showBubbleSize val="0"/>
        </c:dLbls>
        <c:gapWidth val="80"/>
        <c:overlap val="100"/>
        <c:axId val="440684552"/>
        <c:axId val="440687832"/>
      </c:barChart>
      <c:lineChart>
        <c:grouping val="standard"/>
        <c:varyColors val="0"/>
        <c:ser>
          <c:idx val="2"/>
          <c:order val="2"/>
          <c:tx>
            <c:strRef>
              <c:f>'d08-001市町村別観光入込客数・宿泊人員の推移'!$G$1126</c:f>
              <c:strCache>
                <c:ptCount val="1"/>
                <c:pt idx="0">
                  <c:v>宿泊客</c:v>
                </c:pt>
              </c:strCache>
            </c:strRef>
          </c:tx>
          <c:spPr>
            <a:ln w="28575" cap="rnd">
              <a:solidFill>
                <a:srgbClr val="0070C0"/>
              </a:solidFill>
              <a:round/>
            </a:ln>
            <a:effectLst/>
          </c:spPr>
          <c:marker>
            <c:symbol val="none"/>
          </c:marker>
          <c:cat>
            <c:strRef>
              <c:f>'d08-001市町村別観光入込客数・宿泊人員の推移'!$H$1123:$BL$1123</c:f>
              <c:strCache>
                <c:ptCount val="57"/>
                <c:pt idx="2">
                  <c:v>1965
S40</c:v>
                </c:pt>
                <c:pt idx="7">
                  <c:v>1970
S45</c:v>
                </c:pt>
                <c:pt idx="12">
                  <c:v>1975
S50</c:v>
                </c:pt>
                <c:pt idx="17">
                  <c:v>1980
S55</c:v>
                </c:pt>
                <c:pt idx="22">
                  <c:v>1985
S60</c:v>
                </c:pt>
                <c:pt idx="27">
                  <c:v>1990
H2</c:v>
                </c:pt>
                <c:pt idx="32">
                  <c:v>1995
H7</c:v>
                </c:pt>
                <c:pt idx="37">
                  <c:v>2000
H12</c:v>
                </c:pt>
                <c:pt idx="42">
                  <c:v>2005
H17</c:v>
                </c:pt>
                <c:pt idx="47">
                  <c:v>2010
H22</c:v>
                </c:pt>
                <c:pt idx="52">
                  <c:v>2015
H27</c:v>
                </c:pt>
                <c:pt idx="56">
                  <c:v>2019
R 1</c:v>
                </c:pt>
              </c:strCache>
            </c:strRef>
          </c:cat>
          <c:val>
            <c:numRef>
              <c:f>'d08-001市町村別観光入込客数・宿泊人員の推移'!$H$1126:$BL$1126</c:f>
              <c:numCache>
                <c:formatCode>#,##0.0;[Red]\-#,##0.0</c:formatCode>
                <c:ptCount val="57"/>
                <c:pt idx="1">
                  <c:v>7.57</c:v>
                </c:pt>
                <c:pt idx="2">
                  <c:v>31.745000000000001</c:v>
                </c:pt>
                <c:pt idx="3">
                  <c:v>16.707999999999998</c:v>
                </c:pt>
                <c:pt idx="4">
                  <c:v>33.743000000000002</c:v>
                </c:pt>
                <c:pt idx="5">
                  <c:v>22.875</c:v>
                </c:pt>
                <c:pt idx="6">
                  <c:v>15.853999999999999</c:v>
                </c:pt>
                <c:pt idx="7">
                  <c:v>41.231999999999999</c:v>
                </c:pt>
                <c:pt idx="8">
                  <c:v>33.167000000000002</c:v>
                </c:pt>
                <c:pt idx="9">
                  <c:v>49.709000000000003</c:v>
                </c:pt>
                <c:pt idx="10">
                  <c:v>60.078000000000003</c:v>
                </c:pt>
                <c:pt idx="11">
                  <c:v>39.213999999999999</c:v>
                </c:pt>
                <c:pt idx="12">
                  <c:v>34.631</c:v>
                </c:pt>
                <c:pt idx="13">
                  <c:v>41.792000000000002</c:v>
                </c:pt>
                <c:pt idx="14">
                  <c:v>39.338000000000001</c:v>
                </c:pt>
                <c:pt idx="15">
                  <c:v>38.951999999999998</c:v>
                </c:pt>
                <c:pt idx="16">
                  <c:v>43.36</c:v>
                </c:pt>
                <c:pt idx="17">
                  <c:v>33.896999999999998</c:v>
                </c:pt>
                <c:pt idx="18">
                  <c:v>19.849</c:v>
                </c:pt>
                <c:pt idx="19">
                  <c:v>17.018999999999998</c:v>
                </c:pt>
                <c:pt idx="20">
                  <c:v>15.807</c:v>
                </c:pt>
                <c:pt idx="21">
                  <c:v>20.056000000000001</c:v>
                </c:pt>
                <c:pt idx="22">
                  <c:v>23.126999999999999</c:v>
                </c:pt>
                <c:pt idx="23">
                  <c:v>21.099</c:v>
                </c:pt>
                <c:pt idx="24">
                  <c:v>67.7</c:v>
                </c:pt>
                <c:pt idx="25">
                  <c:v>35.463999999999999</c:v>
                </c:pt>
                <c:pt idx="26">
                  <c:v>74.183000000000007</c:v>
                </c:pt>
                <c:pt idx="27">
                  <c:v>46.499000000000002</c:v>
                </c:pt>
                <c:pt idx="28">
                  <c:v>41.506</c:v>
                </c:pt>
                <c:pt idx="29">
                  <c:v>45.02</c:v>
                </c:pt>
                <c:pt idx="30">
                  <c:v>42.835999999999999</c:v>
                </c:pt>
                <c:pt idx="31">
                  <c:v>38.951000000000001</c:v>
                </c:pt>
                <c:pt idx="32">
                  <c:v>42.917000000000002</c:v>
                </c:pt>
                <c:pt idx="33">
                  <c:v>27.361000000000001</c:v>
                </c:pt>
                <c:pt idx="34">
                  <c:v>61.7</c:v>
                </c:pt>
                <c:pt idx="35">
                  <c:v>63.4</c:v>
                </c:pt>
                <c:pt idx="36">
                  <c:v>57.4</c:v>
                </c:pt>
                <c:pt idx="37">
                  <c:v>65.099999999999994</c:v>
                </c:pt>
                <c:pt idx="38">
                  <c:v>71.3</c:v>
                </c:pt>
                <c:pt idx="39">
                  <c:v>72.400000000000006</c:v>
                </c:pt>
                <c:pt idx="40">
                  <c:v>74.5</c:v>
                </c:pt>
                <c:pt idx="41">
                  <c:v>69.599999999999994</c:v>
                </c:pt>
                <c:pt idx="42">
                  <c:v>68.5</c:v>
                </c:pt>
                <c:pt idx="43">
                  <c:v>72.900000000000006</c:v>
                </c:pt>
                <c:pt idx="44">
                  <c:v>68.599999999999994</c:v>
                </c:pt>
                <c:pt idx="45">
                  <c:v>70</c:v>
                </c:pt>
                <c:pt idx="46">
                  <c:v>71.400000000000006</c:v>
                </c:pt>
                <c:pt idx="47">
                  <c:v>67.900000000000006</c:v>
                </c:pt>
                <c:pt idx="48">
                  <c:v>63.7</c:v>
                </c:pt>
                <c:pt idx="49">
                  <c:v>68.3</c:v>
                </c:pt>
                <c:pt idx="50">
                  <c:v>76.599999999999994</c:v>
                </c:pt>
                <c:pt idx="51">
                  <c:v>73.7</c:v>
                </c:pt>
                <c:pt idx="52">
                  <c:v>65.599999999999994</c:v>
                </c:pt>
                <c:pt idx="53">
                  <c:v>76.700000000000017</c:v>
                </c:pt>
                <c:pt idx="54">
                  <c:v>76.100000000000023</c:v>
                </c:pt>
                <c:pt idx="55">
                  <c:v>70.8</c:v>
                </c:pt>
                <c:pt idx="56">
                  <c:v>73.900000000000006</c:v>
                </c:pt>
              </c:numCache>
            </c:numRef>
          </c:val>
          <c:smooth val="0"/>
          <c:extLst>
            <c:ext xmlns:c16="http://schemas.microsoft.com/office/drawing/2014/chart" uri="{C3380CC4-5D6E-409C-BE32-E72D297353CC}">
              <c16:uniqueId val="{00000002-93BC-483F-A738-65836A0FF239}"/>
            </c:ext>
          </c:extLst>
        </c:ser>
        <c:dLbls>
          <c:showLegendKey val="0"/>
          <c:showVal val="0"/>
          <c:showCatName val="0"/>
          <c:showSerName val="0"/>
          <c:showPercent val="0"/>
          <c:showBubbleSize val="0"/>
        </c:dLbls>
        <c:marker val="1"/>
        <c:smooth val="0"/>
        <c:axId val="440684552"/>
        <c:axId val="440687832"/>
      </c:lineChart>
      <c:catAx>
        <c:axId val="4406845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440687832"/>
        <c:crosses val="autoZero"/>
        <c:auto val="1"/>
        <c:lblAlgn val="ctr"/>
        <c:lblOffset val="100"/>
        <c:noMultiLvlLbl val="0"/>
      </c:catAx>
      <c:valAx>
        <c:axId val="440687832"/>
        <c:scaling>
          <c:orientation val="minMax"/>
        </c:scaling>
        <c:delete val="0"/>
        <c:axPos val="l"/>
        <c:majorGridlines>
          <c:spPr>
            <a:ln w="3175" cap="flat" cmpd="sng" algn="ctr">
              <a:solidFill>
                <a:schemeClr val="tx1">
                  <a:lumMod val="15000"/>
                  <a:lumOff val="85000"/>
                </a:schemeClr>
              </a:solidFill>
              <a:prstDash val="dash"/>
              <a:round/>
            </a:ln>
            <a:effectLst/>
          </c:spPr>
        </c:majorGridlines>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440684552"/>
        <c:crosses val="autoZero"/>
        <c:crossBetween val="between"/>
      </c:valAx>
      <c:spPr>
        <a:noFill/>
        <a:ln>
          <a:noFill/>
        </a:ln>
        <a:effectLst/>
      </c:spPr>
    </c:plotArea>
    <c:legend>
      <c:legendPos val="b"/>
      <c:layout>
        <c:manualLayout>
          <c:xMode val="edge"/>
          <c:yMode val="edge"/>
          <c:x val="7.7596991552526542E-2"/>
          <c:y val="0.12582554207751062"/>
          <c:w val="9.9707977679260693E-2"/>
          <c:h val="0.1006008843489158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a:latin typeface="ＭＳ ゴシック" panose="020B0609070205080204" pitchFamily="49" charset="-128"/>
                <a:ea typeface="ＭＳ ゴシック" panose="020B0609070205080204" pitchFamily="49" charset="-128"/>
              </a:rPr>
              <a:t>占冠村の観光客入込数の推移</a:t>
            </a:r>
          </a:p>
        </c:rich>
      </c:tx>
      <c:layout>
        <c:manualLayout>
          <c:xMode val="edge"/>
          <c:yMode val="edge"/>
          <c:x val="0.30672268907563027"/>
          <c:y val="0"/>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4124594719777676E-2"/>
          <c:y val="6.5345345345345363E-2"/>
          <c:w val="0.95196497496636445"/>
          <c:h val="0.82869622378283792"/>
        </c:manualLayout>
      </c:layout>
      <c:barChart>
        <c:barDir val="col"/>
        <c:grouping val="stacked"/>
        <c:varyColors val="0"/>
        <c:ser>
          <c:idx val="0"/>
          <c:order val="0"/>
          <c:tx>
            <c:strRef>
              <c:f>'d08-001市町村別観光入込客数・宿泊人員の推移'!$G$1156</c:f>
              <c:strCache>
                <c:ptCount val="1"/>
                <c:pt idx="0">
                  <c:v>道外</c:v>
                </c:pt>
              </c:strCache>
            </c:strRef>
          </c:tx>
          <c:spPr>
            <a:solidFill>
              <a:srgbClr val="00B0F0"/>
            </a:solidFill>
            <a:ln>
              <a:noFill/>
            </a:ln>
            <a:effectLst/>
          </c:spPr>
          <c:invertIfNegative val="0"/>
          <c:cat>
            <c:strRef>
              <c:f>'d08-001市町村別観光入込客数・宿泊人員の推移'!$H$1155:$BL$1155</c:f>
              <c:strCache>
                <c:ptCount val="57"/>
                <c:pt idx="2">
                  <c:v>1965
S40</c:v>
                </c:pt>
                <c:pt idx="7">
                  <c:v>1970
S45</c:v>
                </c:pt>
                <c:pt idx="12">
                  <c:v>1975
S50</c:v>
                </c:pt>
                <c:pt idx="17">
                  <c:v>1980
S55</c:v>
                </c:pt>
                <c:pt idx="22">
                  <c:v>1985
S60</c:v>
                </c:pt>
                <c:pt idx="27">
                  <c:v>1990
H2</c:v>
                </c:pt>
                <c:pt idx="32">
                  <c:v>1995
H7</c:v>
                </c:pt>
                <c:pt idx="37">
                  <c:v>2000
H12</c:v>
                </c:pt>
                <c:pt idx="42">
                  <c:v>2005
H17</c:v>
                </c:pt>
                <c:pt idx="47">
                  <c:v>2010
H22</c:v>
                </c:pt>
                <c:pt idx="52">
                  <c:v>2015
H27</c:v>
                </c:pt>
                <c:pt idx="56">
                  <c:v>2019
R 1</c:v>
                </c:pt>
              </c:strCache>
            </c:strRef>
          </c:cat>
          <c:val>
            <c:numRef>
              <c:f>'d08-001市町村別観光入込客数・宿泊人員の推移'!$H$1156:$BL$1156</c:f>
              <c:numCache>
                <c:formatCode>#,##0.0;[Red]\-#,##0.0</c:formatCode>
                <c:ptCount val="5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123.505</c:v>
                </c:pt>
                <c:pt idx="23">
                  <c:v>173.00299999999999</c:v>
                </c:pt>
                <c:pt idx="24">
                  <c:v>362.22199999999998</c:v>
                </c:pt>
                <c:pt idx="25">
                  <c:v>460.06299999999999</c:v>
                </c:pt>
                <c:pt idx="26">
                  <c:v>554.56399999999996</c:v>
                </c:pt>
                <c:pt idx="27">
                  <c:v>683.50199999999995</c:v>
                </c:pt>
                <c:pt idx="28">
                  <c:v>693.59199999999998</c:v>
                </c:pt>
                <c:pt idx="29">
                  <c:v>677.2</c:v>
                </c:pt>
                <c:pt idx="30">
                  <c:v>647.56899999999996</c:v>
                </c:pt>
                <c:pt idx="31">
                  <c:v>598.19600000000003</c:v>
                </c:pt>
                <c:pt idx="32">
                  <c:v>657.18600000000004</c:v>
                </c:pt>
                <c:pt idx="33">
                  <c:v>714.17</c:v>
                </c:pt>
                <c:pt idx="34">
                  <c:v>396.4</c:v>
                </c:pt>
                <c:pt idx="35">
                  <c:v>303.60000000000002</c:v>
                </c:pt>
                <c:pt idx="36">
                  <c:v>360.5</c:v>
                </c:pt>
                <c:pt idx="37">
                  <c:v>407.6</c:v>
                </c:pt>
                <c:pt idx="38">
                  <c:v>443.5</c:v>
                </c:pt>
                <c:pt idx="39">
                  <c:v>408.2</c:v>
                </c:pt>
                <c:pt idx="40">
                  <c:v>391.6</c:v>
                </c:pt>
                <c:pt idx="41">
                  <c:v>365.6</c:v>
                </c:pt>
                <c:pt idx="42">
                  <c:v>320.3</c:v>
                </c:pt>
                <c:pt idx="43">
                  <c:v>271.89999999999998</c:v>
                </c:pt>
                <c:pt idx="44">
                  <c:v>286.2</c:v>
                </c:pt>
                <c:pt idx="45">
                  <c:v>339.4</c:v>
                </c:pt>
                <c:pt idx="46">
                  <c:v>417.5</c:v>
                </c:pt>
                <c:pt idx="47">
                  <c:v>599.1</c:v>
                </c:pt>
                <c:pt idx="48">
                  <c:v>559.29999999999995</c:v>
                </c:pt>
                <c:pt idx="49">
                  <c:v>439.4</c:v>
                </c:pt>
                <c:pt idx="50">
                  <c:v>483.80000000000007</c:v>
                </c:pt>
                <c:pt idx="51">
                  <c:v>538.00000000000011</c:v>
                </c:pt>
                <c:pt idx="52">
                  <c:v>613.80000000000007</c:v>
                </c:pt>
                <c:pt idx="53">
                  <c:v>697.7</c:v>
                </c:pt>
                <c:pt idx="54">
                  <c:v>818.00000000000011</c:v>
                </c:pt>
                <c:pt idx="55">
                  <c:v>806.1</c:v>
                </c:pt>
                <c:pt idx="56">
                  <c:v>721.50000000000011</c:v>
                </c:pt>
              </c:numCache>
            </c:numRef>
          </c:val>
          <c:extLst>
            <c:ext xmlns:c16="http://schemas.microsoft.com/office/drawing/2014/chart" uri="{C3380CC4-5D6E-409C-BE32-E72D297353CC}">
              <c16:uniqueId val="{00000000-6C84-48C1-A109-A3148C6249F7}"/>
            </c:ext>
          </c:extLst>
        </c:ser>
        <c:ser>
          <c:idx val="1"/>
          <c:order val="1"/>
          <c:tx>
            <c:strRef>
              <c:f>'d08-001市町村別観光入込客数・宿泊人員の推移'!$G$1157</c:f>
              <c:strCache>
                <c:ptCount val="1"/>
                <c:pt idx="0">
                  <c:v>道内</c:v>
                </c:pt>
              </c:strCache>
            </c:strRef>
          </c:tx>
          <c:spPr>
            <a:solidFill>
              <a:srgbClr val="92D050"/>
            </a:solidFill>
            <a:ln>
              <a:noFill/>
            </a:ln>
            <a:effectLst/>
          </c:spPr>
          <c:invertIfNegative val="0"/>
          <c:cat>
            <c:strRef>
              <c:f>'d08-001市町村別観光入込客数・宿泊人員の推移'!$H$1155:$BL$1155</c:f>
              <c:strCache>
                <c:ptCount val="57"/>
                <c:pt idx="2">
                  <c:v>1965
S40</c:v>
                </c:pt>
                <c:pt idx="7">
                  <c:v>1970
S45</c:v>
                </c:pt>
                <c:pt idx="12">
                  <c:v>1975
S50</c:v>
                </c:pt>
                <c:pt idx="17">
                  <c:v>1980
S55</c:v>
                </c:pt>
                <c:pt idx="22">
                  <c:v>1985
S60</c:v>
                </c:pt>
                <c:pt idx="27">
                  <c:v>1990
H2</c:v>
                </c:pt>
                <c:pt idx="32">
                  <c:v>1995
H7</c:v>
                </c:pt>
                <c:pt idx="37">
                  <c:v>2000
H12</c:v>
                </c:pt>
                <c:pt idx="42">
                  <c:v>2005
H17</c:v>
                </c:pt>
                <c:pt idx="47">
                  <c:v>2010
H22</c:v>
                </c:pt>
                <c:pt idx="52">
                  <c:v>2015
H27</c:v>
                </c:pt>
                <c:pt idx="56">
                  <c:v>2019
R 1</c:v>
                </c:pt>
              </c:strCache>
            </c:strRef>
          </c:cat>
          <c:val>
            <c:numRef>
              <c:f>'d08-001市町村別観光入込客数・宿泊人員の推移'!$H$1157:$BL$1157</c:f>
              <c:numCache>
                <c:formatCode>#,##0.0;[Red]\-#,##0.0</c:formatCode>
                <c:ptCount val="5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226.68100000000001</c:v>
                </c:pt>
                <c:pt idx="23">
                  <c:v>197.458</c:v>
                </c:pt>
                <c:pt idx="24">
                  <c:v>363.72500000000002</c:v>
                </c:pt>
                <c:pt idx="25">
                  <c:v>410.97500000000002</c:v>
                </c:pt>
                <c:pt idx="26">
                  <c:v>460.75</c:v>
                </c:pt>
                <c:pt idx="27">
                  <c:v>520.22799999999995</c:v>
                </c:pt>
                <c:pt idx="28">
                  <c:v>462.399</c:v>
                </c:pt>
                <c:pt idx="29">
                  <c:v>451.46199999999999</c:v>
                </c:pt>
                <c:pt idx="30">
                  <c:v>431.721</c:v>
                </c:pt>
                <c:pt idx="31">
                  <c:v>398.786</c:v>
                </c:pt>
                <c:pt idx="32">
                  <c:v>438.14499999999998</c:v>
                </c:pt>
                <c:pt idx="33">
                  <c:v>476.12299999999999</c:v>
                </c:pt>
                <c:pt idx="34">
                  <c:v>594.70000000000005</c:v>
                </c:pt>
                <c:pt idx="35">
                  <c:v>455.2</c:v>
                </c:pt>
                <c:pt idx="36">
                  <c:v>532.4</c:v>
                </c:pt>
                <c:pt idx="37">
                  <c:v>451.8</c:v>
                </c:pt>
                <c:pt idx="38">
                  <c:v>380.3</c:v>
                </c:pt>
                <c:pt idx="39">
                  <c:v>355.4</c:v>
                </c:pt>
                <c:pt idx="40">
                  <c:v>341</c:v>
                </c:pt>
                <c:pt idx="41">
                  <c:v>317.7</c:v>
                </c:pt>
                <c:pt idx="42">
                  <c:v>373.3</c:v>
                </c:pt>
                <c:pt idx="43">
                  <c:v>307.3</c:v>
                </c:pt>
                <c:pt idx="44">
                  <c:v>314.7</c:v>
                </c:pt>
                <c:pt idx="45">
                  <c:v>376.2</c:v>
                </c:pt>
                <c:pt idx="46">
                  <c:v>454.5</c:v>
                </c:pt>
                <c:pt idx="47">
                  <c:v>708.80000000000007</c:v>
                </c:pt>
                <c:pt idx="48">
                  <c:v>675.2</c:v>
                </c:pt>
                <c:pt idx="49">
                  <c:v>527.09999999999991</c:v>
                </c:pt>
                <c:pt idx="50">
                  <c:v>570.4</c:v>
                </c:pt>
                <c:pt idx="51">
                  <c:v>633.70000000000005</c:v>
                </c:pt>
                <c:pt idx="52">
                  <c:v>715.00000000000011</c:v>
                </c:pt>
                <c:pt idx="53">
                  <c:v>789.6</c:v>
                </c:pt>
                <c:pt idx="54">
                  <c:v>938.69999999999993</c:v>
                </c:pt>
                <c:pt idx="55">
                  <c:v>897.8</c:v>
                </c:pt>
                <c:pt idx="56">
                  <c:v>813</c:v>
                </c:pt>
              </c:numCache>
            </c:numRef>
          </c:val>
          <c:extLst>
            <c:ext xmlns:c16="http://schemas.microsoft.com/office/drawing/2014/chart" uri="{C3380CC4-5D6E-409C-BE32-E72D297353CC}">
              <c16:uniqueId val="{00000001-6C84-48C1-A109-A3148C6249F7}"/>
            </c:ext>
          </c:extLst>
        </c:ser>
        <c:dLbls>
          <c:showLegendKey val="0"/>
          <c:showVal val="0"/>
          <c:showCatName val="0"/>
          <c:showSerName val="0"/>
          <c:showPercent val="0"/>
          <c:showBubbleSize val="0"/>
        </c:dLbls>
        <c:gapWidth val="80"/>
        <c:overlap val="100"/>
        <c:axId val="440684552"/>
        <c:axId val="440687832"/>
      </c:barChart>
      <c:lineChart>
        <c:grouping val="standard"/>
        <c:varyColors val="0"/>
        <c:ser>
          <c:idx val="2"/>
          <c:order val="2"/>
          <c:tx>
            <c:strRef>
              <c:f>'d08-001市町村別観光入込客数・宿泊人員の推移'!$G$1158</c:f>
              <c:strCache>
                <c:ptCount val="1"/>
                <c:pt idx="0">
                  <c:v>宿泊客</c:v>
                </c:pt>
              </c:strCache>
            </c:strRef>
          </c:tx>
          <c:spPr>
            <a:ln w="28575" cap="rnd">
              <a:solidFill>
                <a:srgbClr val="0070C0"/>
              </a:solidFill>
              <a:round/>
            </a:ln>
            <a:effectLst/>
          </c:spPr>
          <c:marker>
            <c:symbol val="none"/>
          </c:marker>
          <c:cat>
            <c:strRef>
              <c:f>'d08-001市町村別観光入込客数・宿泊人員の推移'!$H$1155:$BL$1155</c:f>
              <c:strCache>
                <c:ptCount val="57"/>
                <c:pt idx="2">
                  <c:v>1965
S40</c:v>
                </c:pt>
                <c:pt idx="7">
                  <c:v>1970
S45</c:v>
                </c:pt>
                <c:pt idx="12">
                  <c:v>1975
S50</c:v>
                </c:pt>
                <c:pt idx="17">
                  <c:v>1980
S55</c:v>
                </c:pt>
                <c:pt idx="22">
                  <c:v>1985
S60</c:v>
                </c:pt>
                <c:pt idx="27">
                  <c:v>1990
H2</c:v>
                </c:pt>
                <c:pt idx="32">
                  <c:v>1995
H7</c:v>
                </c:pt>
                <c:pt idx="37">
                  <c:v>2000
H12</c:v>
                </c:pt>
                <c:pt idx="42">
                  <c:v>2005
H17</c:v>
                </c:pt>
                <c:pt idx="47">
                  <c:v>2010
H22</c:v>
                </c:pt>
                <c:pt idx="52">
                  <c:v>2015
H27</c:v>
                </c:pt>
                <c:pt idx="56">
                  <c:v>2019
R 1</c:v>
                </c:pt>
              </c:strCache>
            </c:strRef>
          </c:cat>
          <c:val>
            <c:numRef>
              <c:f>'d08-001市町村別観光入込客数・宿泊人員の推移'!$H$1158:$BL$1158</c:f>
              <c:numCache>
                <c:formatCode>#,##0.0;[Red]\-#,##0.0</c:formatCode>
                <c:ptCount val="57"/>
                <c:pt idx="22">
                  <c:v>100.605</c:v>
                </c:pt>
                <c:pt idx="23">
                  <c:v>132.19499999999999</c:v>
                </c:pt>
                <c:pt idx="24">
                  <c:v>230.078</c:v>
                </c:pt>
                <c:pt idx="25">
                  <c:v>258.77</c:v>
                </c:pt>
                <c:pt idx="26">
                  <c:v>361.572</c:v>
                </c:pt>
                <c:pt idx="27">
                  <c:v>498.30099999999999</c:v>
                </c:pt>
                <c:pt idx="28">
                  <c:v>515.41099999999994</c:v>
                </c:pt>
                <c:pt idx="29">
                  <c:v>588.05600000000004</c:v>
                </c:pt>
                <c:pt idx="30">
                  <c:v>563.68600000000004</c:v>
                </c:pt>
                <c:pt idx="31">
                  <c:v>499.36599999999999</c:v>
                </c:pt>
                <c:pt idx="32">
                  <c:v>513.83600000000001</c:v>
                </c:pt>
                <c:pt idx="33">
                  <c:v>559.44500000000005</c:v>
                </c:pt>
                <c:pt idx="34">
                  <c:v>403.8</c:v>
                </c:pt>
                <c:pt idx="35">
                  <c:v>282.3</c:v>
                </c:pt>
                <c:pt idx="36">
                  <c:v>358.1</c:v>
                </c:pt>
                <c:pt idx="37">
                  <c:v>329.8</c:v>
                </c:pt>
                <c:pt idx="38">
                  <c:v>302.2</c:v>
                </c:pt>
                <c:pt idx="39">
                  <c:v>289.10000000000002</c:v>
                </c:pt>
                <c:pt idx="40">
                  <c:v>258</c:v>
                </c:pt>
                <c:pt idx="41">
                  <c:v>206.3</c:v>
                </c:pt>
                <c:pt idx="42">
                  <c:v>197.2</c:v>
                </c:pt>
                <c:pt idx="43">
                  <c:v>144.69999999999999</c:v>
                </c:pt>
                <c:pt idx="44">
                  <c:v>155.19999999999999</c:v>
                </c:pt>
                <c:pt idx="45">
                  <c:v>157.9</c:v>
                </c:pt>
                <c:pt idx="46">
                  <c:v>161.19999999999999</c:v>
                </c:pt>
                <c:pt idx="47">
                  <c:v>177.9</c:v>
                </c:pt>
                <c:pt idx="48">
                  <c:v>193.9</c:v>
                </c:pt>
                <c:pt idx="49">
                  <c:v>218.5</c:v>
                </c:pt>
                <c:pt idx="50">
                  <c:v>253.30000000000004</c:v>
                </c:pt>
                <c:pt idx="51">
                  <c:v>270.59999999999997</c:v>
                </c:pt>
                <c:pt idx="52">
                  <c:v>292.60000000000002</c:v>
                </c:pt>
                <c:pt idx="53">
                  <c:v>294</c:v>
                </c:pt>
                <c:pt idx="54">
                  <c:v>355.09999999999997</c:v>
                </c:pt>
                <c:pt idx="55">
                  <c:v>368.7</c:v>
                </c:pt>
                <c:pt idx="56">
                  <c:v>326.2</c:v>
                </c:pt>
              </c:numCache>
            </c:numRef>
          </c:val>
          <c:smooth val="0"/>
          <c:extLst>
            <c:ext xmlns:c16="http://schemas.microsoft.com/office/drawing/2014/chart" uri="{C3380CC4-5D6E-409C-BE32-E72D297353CC}">
              <c16:uniqueId val="{00000002-6C84-48C1-A109-A3148C6249F7}"/>
            </c:ext>
          </c:extLst>
        </c:ser>
        <c:dLbls>
          <c:showLegendKey val="0"/>
          <c:showVal val="0"/>
          <c:showCatName val="0"/>
          <c:showSerName val="0"/>
          <c:showPercent val="0"/>
          <c:showBubbleSize val="0"/>
        </c:dLbls>
        <c:marker val="1"/>
        <c:smooth val="0"/>
        <c:axId val="440684552"/>
        <c:axId val="440687832"/>
      </c:lineChart>
      <c:catAx>
        <c:axId val="4406845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440687832"/>
        <c:crosses val="autoZero"/>
        <c:auto val="1"/>
        <c:lblAlgn val="ctr"/>
        <c:lblOffset val="100"/>
        <c:noMultiLvlLbl val="0"/>
      </c:catAx>
      <c:valAx>
        <c:axId val="440687832"/>
        <c:scaling>
          <c:orientation val="minMax"/>
        </c:scaling>
        <c:delete val="0"/>
        <c:axPos val="l"/>
        <c:majorGridlines>
          <c:spPr>
            <a:ln w="3175" cap="flat" cmpd="sng" algn="ctr">
              <a:solidFill>
                <a:schemeClr val="tx1">
                  <a:lumMod val="15000"/>
                  <a:lumOff val="85000"/>
                </a:schemeClr>
              </a:solidFill>
              <a:prstDash val="dash"/>
              <a:round/>
            </a:ln>
            <a:effectLst/>
          </c:spPr>
        </c:majorGridlines>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440684552"/>
        <c:crosses val="autoZero"/>
        <c:crossBetween val="between"/>
      </c:valAx>
      <c:spPr>
        <a:noFill/>
        <a:ln>
          <a:noFill/>
        </a:ln>
        <a:effectLst/>
      </c:spPr>
    </c:plotArea>
    <c:legend>
      <c:legendPos val="b"/>
      <c:layout>
        <c:manualLayout>
          <c:xMode val="edge"/>
          <c:yMode val="edge"/>
          <c:x val="7.7596991552526542E-2"/>
          <c:y val="0.12582554207751062"/>
          <c:w val="9.9707977679260693E-2"/>
          <c:h val="0.1006008843489158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a:latin typeface="ＭＳ ゴシック" panose="020B0609070205080204" pitchFamily="49" charset="-128"/>
                <a:ea typeface="ＭＳ ゴシック" panose="020B0609070205080204" pitchFamily="49" charset="-128"/>
              </a:rPr>
              <a:t>増毛町の観光客入込数の推移</a:t>
            </a:r>
          </a:p>
        </c:rich>
      </c:tx>
      <c:layout>
        <c:manualLayout>
          <c:xMode val="edge"/>
          <c:yMode val="edge"/>
          <c:x val="0.30672268907563027"/>
          <c:y val="0"/>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4124594719777676E-2"/>
          <c:y val="6.5345345345345363E-2"/>
          <c:w val="0.95196497496636445"/>
          <c:h val="0.82869622378283792"/>
        </c:manualLayout>
      </c:layout>
      <c:barChart>
        <c:barDir val="col"/>
        <c:grouping val="stacked"/>
        <c:varyColors val="0"/>
        <c:ser>
          <c:idx val="0"/>
          <c:order val="0"/>
          <c:tx>
            <c:strRef>
              <c:f>'d08-001市町村別観光入込客数・宿泊人員の推移'!$G$1188</c:f>
              <c:strCache>
                <c:ptCount val="1"/>
                <c:pt idx="0">
                  <c:v>道外</c:v>
                </c:pt>
              </c:strCache>
            </c:strRef>
          </c:tx>
          <c:spPr>
            <a:solidFill>
              <a:srgbClr val="00B0F0"/>
            </a:solidFill>
            <a:ln>
              <a:noFill/>
            </a:ln>
            <a:effectLst/>
          </c:spPr>
          <c:invertIfNegative val="0"/>
          <c:cat>
            <c:strRef>
              <c:f>'d08-001市町村別観光入込客数・宿泊人員の推移'!$H$1187:$BL$1187</c:f>
              <c:strCache>
                <c:ptCount val="57"/>
                <c:pt idx="2">
                  <c:v>1965
S40</c:v>
                </c:pt>
                <c:pt idx="7">
                  <c:v>1970
S45</c:v>
                </c:pt>
                <c:pt idx="12">
                  <c:v>1975
S50</c:v>
                </c:pt>
                <c:pt idx="17">
                  <c:v>1980
S55</c:v>
                </c:pt>
                <c:pt idx="22">
                  <c:v>1985
S60</c:v>
                </c:pt>
                <c:pt idx="27">
                  <c:v>1990
H2</c:v>
                </c:pt>
                <c:pt idx="32">
                  <c:v>1995
H7</c:v>
                </c:pt>
                <c:pt idx="37">
                  <c:v>2000
H12</c:v>
                </c:pt>
                <c:pt idx="42">
                  <c:v>2005
H17</c:v>
                </c:pt>
                <c:pt idx="47">
                  <c:v>2010
H22</c:v>
                </c:pt>
                <c:pt idx="52">
                  <c:v>2015
H27</c:v>
                </c:pt>
                <c:pt idx="56">
                  <c:v>2019
R 1</c:v>
                </c:pt>
              </c:strCache>
            </c:strRef>
          </c:cat>
          <c:val>
            <c:numRef>
              <c:f>'d08-001市町村別観光入込客数・宿泊人員の推移'!$H$1188:$BL$1188</c:f>
              <c:numCache>
                <c:formatCode>#,##0.0;[Red]\-#,##0.0</c:formatCode>
                <c:ptCount val="57"/>
                <c:pt idx="0">
                  <c:v>0</c:v>
                </c:pt>
                <c:pt idx="1">
                  <c:v>0.34</c:v>
                </c:pt>
                <c:pt idx="2">
                  <c:v>0.21099999999999999</c:v>
                </c:pt>
                <c:pt idx="3">
                  <c:v>0.185</c:v>
                </c:pt>
                <c:pt idx="4">
                  <c:v>0.65400000000000003</c:v>
                </c:pt>
                <c:pt idx="5">
                  <c:v>5.665</c:v>
                </c:pt>
                <c:pt idx="6">
                  <c:v>2.1070000000000002</c:v>
                </c:pt>
                <c:pt idx="7">
                  <c:v>15.74</c:v>
                </c:pt>
                <c:pt idx="8">
                  <c:v>11.742000000000001</c:v>
                </c:pt>
                <c:pt idx="9">
                  <c:v>7.68</c:v>
                </c:pt>
                <c:pt idx="10">
                  <c:v>2.907</c:v>
                </c:pt>
                <c:pt idx="11">
                  <c:v>1.8879999999999999</c:v>
                </c:pt>
                <c:pt idx="12">
                  <c:v>2.3069999999999999</c:v>
                </c:pt>
                <c:pt idx="13">
                  <c:v>2.2629999999999999</c:v>
                </c:pt>
                <c:pt idx="14">
                  <c:v>1.859</c:v>
                </c:pt>
                <c:pt idx="15">
                  <c:v>1.82</c:v>
                </c:pt>
                <c:pt idx="16">
                  <c:v>2.105</c:v>
                </c:pt>
                <c:pt idx="17">
                  <c:v>2.15</c:v>
                </c:pt>
                <c:pt idx="18">
                  <c:v>1.71</c:v>
                </c:pt>
                <c:pt idx="19">
                  <c:v>1.8169999999999999</c:v>
                </c:pt>
                <c:pt idx="20">
                  <c:v>0.84299999999999997</c:v>
                </c:pt>
                <c:pt idx="21">
                  <c:v>4.9000000000000004</c:v>
                </c:pt>
                <c:pt idx="22">
                  <c:v>4.5880000000000001</c:v>
                </c:pt>
                <c:pt idx="23">
                  <c:v>5.048</c:v>
                </c:pt>
                <c:pt idx="24">
                  <c:v>4.7990000000000004</c:v>
                </c:pt>
                <c:pt idx="25">
                  <c:v>4.694</c:v>
                </c:pt>
                <c:pt idx="26">
                  <c:v>4.7910000000000004</c:v>
                </c:pt>
                <c:pt idx="27">
                  <c:v>6.26</c:v>
                </c:pt>
                <c:pt idx="28">
                  <c:v>6.5609999999999999</c:v>
                </c:pt>
                <c:pt idx="29">
                  <c:v>4.1319999999999997</c:v>
                </c:pt>
                <c:pt idx="30">
                  <c:v>4.43</c:v>
                </c:pt>
                <c:pt idx="31">
                  <c:v>4.0369999999999999</c:v>
                </c:pt>
                <c:pt idx="32">
                  <c:v>4.1859999999999999</c:v>
                </c:pt>
                <c:pt idx="33">
                  <c:v>3.8450000000000002</c:v>
                </c:pt>
                <c:pt idx="34">
                  <c:v>3</c:v>
                </c:pt>
                <c:pt idx="35">
                  <c:v>3.1</c:v>
                </c:pt>
                <c:pt idx="36">
                  <c:v>3.5</c:v>
                </c:pt>
                <c:pt idx="37">
                  <c:v>3.8</c:v>
                </c:pt>
                <c:pt idx="38">
                  <c:v>4</c:v>
                </c:pt>
                <c:pt idx="39">
                  <c:v>5</c:v>
                </c:pt>
                <c:pt idx="40">
                  <c:v>3.7</c:v>
                </c:pt>
                <c:pt idx="41">
                  <c:v>3.4</c:v>
                </c:pt>
                <c:pt idx="42">
                  <c:v>3.1</c:v>
                </c:pt>
                <c:pt idx="43">
                  <c:v>3.3</c:v>
                </c:pt>
                <c:pt idx="44">
                  <c:v>13.5</c:v>
                </c:pt>
                <c:pt idx="45">
                  <c:v>11.6</c:v>
                </c:pt>
                <c:pt idx="46">
                  <c:v>10.7</c:v>
                </c:pt>
                <c:pt idx="47">
                  <c:v>8.4999999999999982</c:v>
                </c:pt>
                <c:pt idx="48">
                  <c:v>9.7000000000000011</c:v>
                </c:pt>
                <c:pt idx="49">
                  <c:v>14</c:v>
                </c:pt>
                <c:pt idx="50">
                  <c:v>14.4</c:v>
                </c:pt>
                <c:pt idx="51">
                  <c:v>14.399999999999999</c:v>
                </c:pt>
                <c:pt idx="52">
                  <c:v>14.999999999999998</c:v>
                </c:pt>
                <c:pt idx="53">
                  <c:v>17.2</c:v>
                </c:pt>
                <c:pt idx="54">
                  <c:v>16.5</c:v>
                </c:pt>
                <c:pt idx="55">
                  <c:v>16.399999999999999</c:v>
                </c:pt>
                <c:pt idx="56">
                  <c:v>16.500000000000004</c:v>
                </c:pt>
              </c:numCache>
            </c:numRef>
          </c:val>
          <c:extLst>
            <c:ext xmlns:c16="http://schemas.microsoft.com/office/drawing/2014/chart" uri="{C3380CC4-5D6E-409C-BE32-E72D297353CC}">
              <c16:uniqueId val="{00000000-5E49-41AE-A21F-D71219C04BD4}"/>
            </c:ext>
          </c:extLst>
        </c:ser>
        <c:ser>
          <c:idx val="1"/>
          <c:order val="1"/>
          <c:tx>
            <c:strRef>
              <c:f>'d08-001市町村別観光入込客数・宿泊人員の推移'!$G$1189</c:f>
              <c:strCache>
                <c:ptCount val="1"/>
                <c:pt idx="0">
                  <c:v>道内</c:v>
                </c:pt>
              </c:strCache>
            </c:strRef>
          </c:tx>
          <c:spPr>
            <a:solidFill>
              <a:srgbClr val="92D050"/>
            </a:solidFill>
            <a:ln>
              <a:noFill/>
            </a:ln>
            <a:effectLst/>
          </c:spPr>
          <c:invertIfNegative val="0"/>
          <c:cat>
            <c:strRef>
              <c:f>'d08-001市町村別観光入込客数・宿泊人員の推移'!$H$1187:$BL$1187</c:f>
              <c:strCache>
                <c:ptCount val="57"/>
                <c:pt idx="2">
                  <c:v>1965
S40</c:v>
                </c:pt>
                <c:pt idx="7">
                  <c:v>1970
S45</c:v>
                </c:pt>
                <c:pt idx="12">
                  <c:v>1975
S50</c:v>
                </c:pt>
                <c:pt idx="17">
                  <c:v>1980
S55</c:v>
                </c:pt>
                <c:pt idx="22">
                  <c:v>1985
S60</c:v>
                </c:pt>
                <c:pt idx="27">
                  <c:v>1990
H2</c:v>
                </c:pt>
                <c:pt idx="32">
                  <c:v>1995
H7</c:v>
                </c:pt>
                <c:pt idx="37">
                  <c:v>2000
H12</c:v>
                </c:pt>
                <c:pt idx="42">
                  <c:v>2005
H17</c:v>
                </c:pt>
                <c:pt idx="47">
                  <c:v>2010
H22</c:v>
                </c:pt>
                <c:pt idx="52">
                  <c:v>2015
H27</c:v>
                </c:pt>
                <c:pt idx="56">
                  <c:v>2019
R 1</c:v>
                </c:pt>
              </c:strCache>
            </c:strRef>
          </c:cat>
          <c:val>
            <c:numRef>
              <c:f>'d08-001市町村別観光入込客数・宿泊人員の推移'!$H$1189:$BL$1189</c:f>
              <c:numCache>
                <c:formatCode>#,##0.0;[Red]\-#,##0.0</c:formatCode>
                <c:ptCount val="57"/>
                <c:pt idx="0">
                  <c:v>0</c:v>
                </c:pt>
                <c:pt idx="1">
                  <c:v>18.462</c:v>
                </c:pt>
                <c:pt idx="2">
                  <c:v>23.972999999999999</c:v>
                </c:pt>
                <c:pt idx="3">
                  <c:v>28.378</c:v>
                </c:pt>
                <c:pt idx="4">
                  <c:v>31.387</c:v>
                </c:pt>
                <c:pt idx="5">
                  <c:v>21.782</c:v>
                </c:pt>
                <c:pt idx="6">
                  <c:v>35.22</c:v>
                </c:pt>
                <c:pt idx="7">
                  <c:v>48.575000000000003</c:v>
                </c:pt>
                <c:pt idx="8">
                  <c:v>57.484000000000002</c:v>
                </c:pt>
                <c:pt idx="9">
                  <c:v>77.352000000000004</c:v>
                </c:pt>
                <c:pt idx="10">
                  <c:v>143.91300000000001</c:v>
                </c:pt>
                <c:pt idx="11">
                  <c:v>154.62799999999999</c:v>
                </c:pt>
                <c:pt idx="12">
                  <c:v>183.19399999999999</c:v>
                </c:pt>
                <c:pt idx="13">
                  <c:v>203.72</c:v>
                </c:pt>
                <c:pt idx="14">
                  <c:v>288.20999999999998</c:v>
                </c:pt>
                <c:pt idx="15">
                  <c:v>192.24600000000001</c:v>
                </c:pt>
                <c:pt idx="16">
                  <c:v>228.85499999999999</c:v>
                </c:pt>
                <c:pt idx="17">
                  <c:v>255.83600000000001</c:v>
                </c:pt>
                <c:pt idx="18">
                  <c:v>294.71699999999998</c:v>
                </c:pt>
                <c:pt idx="19">
                  <c:v>302.45800000000003</c:v>
                </c:pt>
                <c:pt idx="20">
                  <c:v>242.61799999999999</c:v>
                </c:pt>
                <c:pt idx="21">
                  <c:v>471.41699999999997</c:v>
                </c:pt>
                <c:pt idx="22">
                  <c:v>447.714</c:v>
                </c:pt>
                <c:pt idx="23">
                  <c:v>436.22399999999999</c:v>
                </c:pt>
                <c:pt idx="24">
                  <c:v>423.67399999999998</c:v>
                </c:pt>
                <c:pt idx="25">
                  <c:v>438.92500000000001</c:v>
                </c:pt>
                <c:pt idx="26">
                  <c:v>454.27800000000002</c:v>
                </c:pt>
                <c:pt idx="27">
                  <c:v>432.41899999999998</c:v>
                </c:pt>
                <c:pt idx="28">
                  <c:v>453.50799999999998</c:v>
                </c:pt>
                <c:pt idx="29">
                  <c:v>381.31400000000002</c:v>
                </c:pt>
                <c:pt idx="30">
                  <c:v>391.065</c:v>
                </c:pt>
                <c:pt idx="31">
                  <c:v>407.60700000000003</c:v>
                </c:pt>
                <c:pt idx="32">
                  <c:v>431.63499999999999</c:v>
                </c:pt>
                <c:pt idx="33">
                  <c:v>393.399</c:v>
                </c:pt>
                <c:pt idx="34">
                  <c:v>347</c:v>
                </c:pt>
                <c:pt idx="35">
                  <c:v>319.5</c:v>
                </c:pt>
                <c:pt idx="36">
                  <c:v>366.9</c:v>
                </c:pt>
                <c:pt idx="37">
                  <c:v>434.7</c:v>
                </c:pt>
                <c:pt idx="38">
                  <c:v>388.2</c:v>
                </c:pt>
                <c:pt idx="39">
                  <c:v>440.2</c:v>
                </c:pt>
                <c:pt idx="40">
                  <c:v>410.1</c:v>
                </c:pt>
                <c:pt idx="41">
                  <c:v>375.6</c:v>
                </c:pt>
                <c:pt idx="42">
                  <c:v>351.1</c:v>
                </c:pt>
                <c:pt idx="43">
                  <c:v>282.89999999999998</c:v>
                </c:pt>
                <c:pt idx="44">
                  <c:v>269.8</c:v>
                </c:pt>
                <c:pt idx="45">
                  <c:v>242.5</c:v>
                </c:pt>
                <c:pt idx="46">
                  <c:v>229.6</c:v>
                </c:pt>
                <c:pt idx="47">
                  <c:v>220.99999999999997</c:v>
                </c:pt>
                <c:pt idx="48">
                  <c:v>211.49999999999997</c:v>
                </c:pt>
                <c:pt idx="49">
                  <c:v>242.00000000000003</c:v>
                </c:pt>
                <c:pt idx="50">
                  <c:v>251.29999999999998</c:v>
                </c:pt>
                <c:pt idx="51">
                  <c:v>250.1</c:v>
                </c:pt>
                <c:pt idx="52">
                  <c:v>252.00000000000003</c:v>
                </c:pt>
                <c:pt idx="53">
                  <c:v>310.8</c:v>
                </c:pt>
                <c:pt idx="54">
                  <c:v>289.8</c:v>
                </c:pt>
                <c:pt idx="55">
                  <c:v>288.89999999999998</c:v>
                </c:pt>
                <c:pt idx="56">
                  <c:v>295.10000000000002</c:v>
                </c:pt>
              </c:numCache>
            </c:numRef>
          </c:val>
          <c:extLst>
            <c:ext xmlns:c16="http://schemas.microsoft.com/office/drawing/2014/chart" uri="{C3380CC4-5D6E-409C-BE32-E72D297353CC}">
              <c16:uniqueId val="{00000001-5E49-41AE-A21F-D71219C04BD4}"/>
            </c:ext>
          </c:extLst>
        </c:ser>
        <c:dLbls>
          <c:showLegendKey val="0"/>
          <c:showVal val="0"/>
          <c:showCatName val="0"/>
          <c:showSerName val="0"/>
          <c:showPercent val="0"/>
          <c:showBubbleSize val="0"/>
        </c:dLbls>
        <c:gapWidth val="80"/>
        <c:overlap val="100"/>
        <c:axId val="440684552"/>
        <c:axId val="440687832"/>
      </c:barChart>
      <c:lineChart>
        <c:grouping val="standard"/>
        <c:varyColors val="0"/>
        <c:ser>
          <c:idx val="2"/>
          <c:order val="2"/>
          <c:tx>
            <c:strRef>
              <c:f>'d08-001市町村別観光入込客数・宿泊人員の推移'!$G$1190</c:f>
              <c:strCache>
                <c:ptCount val="1"/>
                <c:pt idx="0">
                  <c:v>宿泊客</c:v>
                </c:pt>
              </c:strCache>
            </c:strRef>
          </c:tx>
          <c:spPr>
            <a:ln w="28575" cap="rnd">
              <a:solidFill>
                <a:srgbClr val="0070C0"/>
              </a:solidFill>
              <a:round/>
            </a:ln>
            <a:effectLst/>
          </c:spPr>
          <c:marker>
            <c:symbol val="none"/>
          </c:marker>
          <c:cat>
            <c:strRef>
              <c:f>'d08-001市町村別観光入込客数・宿泊人員の推移'!$H$1187:$BL$1187</c:f>
              <c:strCache>
                <c:ptCount val="57"/>
                <c:pt idx="2">
                  <c:v>1965
S40</c:v>
                </c:pt>
                <c:pt idx="7">
                  <c:v>1970
S45</c:v>
                </c:pt>
                <c:pt idx="12">
                  <c:v>1975
S50</c:v>
                </c:pt>
                <c:pt idx="17">
                  <c:v>1980
S55</c:v>
                </c:pt>
                <c:pt idx="22">
                  <c:v>1985
S60</c:v>
                </c:pt>
                <c:pt idx="27">
                  <c:v>1990
H2</c:v>
                </c:pt>
                <c:pt idx="32">
                  <c:v>1995
H7</c:v>
                </c:pt>
                <c:pt idx="37">
                  <c:v>2000
H12</c:v>
                </c:pt>
                <c:pt idx="42">
                  <c:v>2005
H17</c:v>
                </c:pt>
                <c:pt idx="47">
                  <c:v>2010
H22</c:v>
                </c:pt>
                <c:pt idx="52">
                  <c:v>2015
H27</c:v>
                </c:pt>
                <c:pt idx="56">
                  <c:v>2019
R 1</c:v>
                </c:pt>
              </c:strCache>
            </c:strRef>
          </c:cat>
          <c:val>
            <c:numRef>
              <c:f>'d08-001市町村別観光入込客数・宿泊人員の推移'!$H$1190:$BL$1190</c:f>
              <c:numCache>
                <c:formatCode>#,##0.0;[Red]\-#,##0.0</c:formatCode>
                <c:ptCount val="57"/>
                <c:pt idx="1">
                  <c:v>18.425999999999998</c:v>
                </c:pt>
                <c:pt idx="2">
                  <c:v>23.818000000000001</c:v>
                </c:pt>
                <c:pt idx="3">
                  <c:v>21.146999999999998</c:v>
                </c:pt>
                <c:pt idx="4">
                  <c:v>19.855</c:v>
                </c:pt>
                <c:pt idx="5">
                  <c:v>20.088000000000001</c:v>
                </c:pt>
                <c:pt idx="6">
                  <c:v>11.364000000000001</c:v>
                </c:pt>
                <c:pt idx="7">
                  <c:v>12.866</c:v>
                </c:pt>
                <c:pt idx="8">
                  <c:v>33.776000000000003</c:v>
                </c:pt>
                <c:pt idx="9">
                  <c:v>36.494</c:v>
                </c:pt>
                <c:pt idx="10">
                  <c:v>49.347000000000001</c:v>
                </c:pt>
                <c:pt idx="11">
                  <c:v>28.975000000000001</c:v>
                </c:pt>
                <c:pt idx="12">
                  <c:v>20.312000000000001</c:v>
                </c:pt>
                <c:pt idx="13">
                  <c:v>12.968</c:v>
                </c:pt>
                <c:pt idx="14">
                  <c:v>14.273999999999999</c:v>
                </c:pt>
                <c:pt idx="15">
                  <c:v>9.0980000000000008</c:v>
                </c:pt>
                <c:pt idx="16">
                  <c:v>12.217000000000001</c:v>
                </c:pt>
                <c:pt idx="17">
                  <c:v>11.308999999999999</c:v>
                </c:pt>
                <c:pt idx="18">
                  <c:v>11.629</c:v>
                </c:pt>
                <c:pt idx="19">
                  <c:v>11.694000000000001</c:v>
                </c:pt>
                <c:pt idx="20">
                  <c:v>11.061999999999999</c:v>
                </c:pt>
                <c:pt idx="21">
                  <c:v>25.009</c:v>
                </c:pt>
                <c:pt idx="22">
                  <c:v>25.428999999999998</c:v>
                </c:pt>
                <c:pt idx="23">
                  <c:v>25.922000000000001</c:v>
                </c:pt>
                <c:pt idx="24">
                  <c:v>25.398</c:v>
                </c:pt>
                <c:pt idx="25">
                  <c:v>26.068000000000001</c:v>
                </c:pt>
                <c:pt idx="26">
                  <c:v>24.582000000000001</c:v>
                </c:pt>
                <c:pt idx="27">
                  <c:v>23.443000000000001</c:v>
                </c:pt>
                <c:pt idx="28">
                  <c:v>24.698</c:v>
                </c:pt>
                <c:pt idx="29">
                  <c:v>22.602</c:v>
                </c:pt>
                <c:pt idx="30">
                  <c:v>25.728999999999999</c:v>
                </c:pt>
                <c:pt idx="31">
                  <c:v>32.329000000000001</c:v>
                </c:pt>
                <c:pt idx="32">
                  <c:v>34.445999999999998</c:v>
                </c:pt>
                <c:pt idx="33">
                  <c:v>36.177</c:v>
                </c:pt>
                <c:pt idx="34">
                  <c:v>31.4</c:v>
                </c:pt>
                <c:pt idx="35">
                  <c:v>30.2</c:v>
                </c:pt>
                <c:pt idx="36">
                  <c:v>30.4</c:v>
                </c:pt>
                <c:pt idx="37">
                  <c:v>42.5</c:v>
                </c:pt>
                <c:pt idx="38">
                  <c:v>36.799999999999997</c:v>
                </c:pt>
                <c:pt idx="39">
                  <c:v>28.2</c:v>
                </c:pt>
                <c:pt idx="40">
                  <c:v>27</c:v>
                </c:pt>
                <c:pt idx="41">
                  <c:v>25.8</c:v>
                </c:pt>
                <c:pt idx="42">
                  <c:v>24.1</c:v>
                </c:pt>
                <c:pt idx="43">
                  <c:v>17.600000000000001</c:v>
                </c:pt>
                <c:pt idx="44">
                  <c:v>15.6</c:v>
                </c:pt>
                <c:pt idx="45">
                  <c:v>17.399999999999999</c:v>
                </c:pt>
                <c:pt idx="46">
                  <c:v>16.2</c:v>
                </c:pt>
                <c:pt idx="47">
                  <c:v>14.5</c:v>
                </c:pt>
                <c:pt idx="48">
                  <c:v>12.500000000000002</c:v>
                </c:pt>
                <c:pt idx="49">
                  <c:v>14.599999999999996</c:v>
                </c:pt>
                <c:pt idx="50">
                  <c:v>15.200000000000001</c:v>
                </c:pt>
                <c:pt idx="51">
                  <c:v>12.399999999999997</c:v>
                </c:pt>
                <c:pt idx="52">
                  <c:v>13.299999999999999</c:v>
                </c:pt>
                <c:pt idx="53">
                  <c:v>13.499999999999998</c:v>
                </c:pt>
                <c:pt idx="54">
                  <c:v>13.9</c:v>
                </c:pt>
                <c:pt idx="55">
                  <c:v>13</c:v>
                </c:pt>
                <c:pt idx="56">
                  <c:v>11.999999999999996</c:v>
                </c:pt>
              </c:numCache>
            </c:numRef>
          </c:val>
          <c:smooth val="0"/>
          <c:extLst>
            <c:ext xmlns:c16="http://schemas.microsoft.com/office/drawing/2014/chart" uri="{C3380CC4-5D6E-409C-BE32-E72D297353CC}">
              <c16:uniqueId val="{00000002-5E49-41AE-A21F-D71219C04BD4}"/>
            </c:ext>
          </c:extLst>
        </c:ser>
        <c:dLbls>
          <c:showLegendKey val="0"/>
          <c:showVal val="0"/>
          <c:showCatName val="0"/>
          <c:showSerName val="0"/>
          <c:showPercent val="0"/>
          <c:showBubbleSize val="0"/>
        </c:dLbls>
        <c:marker val="1"/>
        <c:smooth val="0"/>
        <c:axId val="440684552"/>
        <c:axId val="440687832"/>
      </c:lineChart>
      <c:catAx>
        <c:axId val="4406845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440687832"/>
        <c:crosses val="autoZero"/>
        <c:auto val="1"/>
        <c:lblAlgn val="ctr"/>
        <c:lblOffset val="100"/>
        <c:noMultiLvlLbl val="0"/>
      </c:catAx>
      <c:valAx>
        <c:axId val="440687832"/>
        <c:scaling>
          <c:orientation val="minMax"/>
        </c:scaling>
        <c:delete val="0"/>
        <c:axPos val="l"/>
        <c:majorGridlines>
          <c:spPr>
            <a:ln w="3175" cap="flat" cmpd="sng" algn="ctr">
              <a:solidFill>
                <a:schemeClr val="tx1">
                  <a:lumMod val="15000"/>
                  <a:lumOff val="85000"/>
                </a:schemeClr>
              </a:solidFill>
              <a:prstDash val="dash"/>
              <a:round/>
            </a:ln>
            <a:effectLst/>
          </c:spPr>
        </c:majorGridlines>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440684552"/>
        <c:crosses val="autoZero"/>
        <c:crossBetween val="between"/>
      </c:valAx>
      <c:spPr>
        <a:noFill/>
        <a:ln>
          <a:noFill/>
        </a:ln>
        <a:effectLst/>
      </c:spPr>
    </c:plotArea>
    <c:legend>
      <c:legendPos val="b"/>
      <c:layout>
        <c:manualLayout>
          <c:xMode val="edge"/>
          <c:yMode val="edge"/>
          <c:x val="7.7596991552526542E-2"/>
          <c:y val="0.12582554207751062"/>
          <c:w val="9.9707977679260693E-2"/>
          <c:h val="0.1006008843489158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a:latin typeface="ＭＳ ゴシック" panose="020B0609070205080204" pitchFamily="49" charset="-128"/>
                <a:ea typeface="ＭＳ ゴシック" panose="020B0609070205080204" pitchFamily="49" charset="-128"/>
              </a:rPr>
              <a:t>松前町の観光客入込数の推移</a:t>
            </a:r>
          </a:p>
        </c:rich>
      </c:tx>
      <c:layout>
        <c:manualLayout>
          <c:xMode val="edge"/>
          <c:yMode val="edge"/>
          <c:x val="0.33473389355742295"/>
          <c:y val="0"/>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4124594719777676E-2"/>
          <c:y val="6.5345345345345363E-2"/>
          <c:w val="0.95196497496636445"/>
          <c:h val="0.82869622378283792"/>
        </c:manualLayout>
      </c:layout>
      <c:barChart>
        <c:barDir val="col"/>
        <c:grouping val="stacked"/>
        <c:varyColors val="0"/>
        <c:ser>
          <c:idx val="0"/>
          <c:order val="0"/>
          <c:tx>
            <c:strRef>
              <c:f>'d08-001市町村別観光入込客数・宿泊人員の推移'!$G$41</c:f>
              <c:strCache>
                <c:ptCount val="1"/>
                <c:pt idx="0">
                  <c:v>道外</c:v>
                </c:pt>
              </c:strCache>
            </c:strRef>
          </c:tx>
          <c:spPr>
            <a:solidFill>
              <a:srgbClr val="00B0F0"/>
            </a:solidFill>
            <a:ln>
              <a:noFill/>
            </a:ln>
            <a:effectLst/>
          </c:spPr>
          <c:invertIfNegative val="0"/>
          <c:cat>
            <c:strRef>
              <c:f>'d08-001市町村別観光入込客数・宿泊人員の推移'!$H$40:$BL$40</c:f>
              <c:strCache>
                <c:ptCount val="57"/>
                <c:pt idx="2">
                  <c:v>1965
S40</c:v>
                </c:pt>
                <c:pt idx="7">
                  <c:v>1970
S45</c:v>
                </c:pt>
                <c:pt idx="12">
                  <c:v>1975
S50</c:v>
                </c:pt>
                <c:pt idx="17">
                  <c:v>1980
S55</c:v>
                </c:pt>
                <c:pt idx="22">
                  <c:v>1985
S60</c:v>
                </c:pt>
                <c:pt idx="27">
                  <c:v>1990
H2</c:v>
                </c:pt>
                <c:pt idx="32">
                  <c:v>1995
H7</c:v>
                </c:pt>
                <c:pt idx="37">
                  <c:v>2000
H12</c:v>
                </c:pt>
                <c:pt idx="42">
                  <c:v>2005
H17</c:v>
                </c:pt>
                <c:pt idx="47">
                  <c:v>2010
H22</c:v>
                </c:pt>
                <c:pt idx="52">
                  <c:v>2015
H27</c:v>
                </c:pt>
                <c:pt idx="56">
                  <c:v>2019
R 1</c:v>
                </c:pt>
              </c:strCache>
            </c:strRef>
          </c:cat>
          <c:val>
            <c:numRef>
              <c:f>'d08-001市町村別観光入込客数・宿泊人員の推移'!$H$41:$BL$41</c:f>
              <c:numCache>
                <c:formatCode>#,##0.0;[Red]\-#,##0.0</c:formatCode>
                <c:ptCount val="57"/>
                <c:pt idx="0">
                  <c:v>15.007999999999999</c:v>
                </c:pt>
                <c:pt idx="1">
                  <c:v>12.714</c:v>
                </c:pt>
                <c:pt idx="2">
                  <c:v>18.344000000000001</c:v>
                </c:pt>
                <c:pt idx="3">
                  <c:v>18.099</c:v>
                </c:pt>
                <c:pt idx="4">
                  <c:v>25.616</c:v>
                </c:pt>
                <c:pt idx="5">
                  <c:v>33.773000000000003</c:v>
                </c:pt>
                <c:pt idx="6">
                  <c:v>37.524000000000001</c:v>
                </c:pt>
                <c:pt idx="7">
                  <c:v>32.148000000000003</c:v>
                </c:pt>
                <c:pt idx="8">
                  <c:v>65.52</c:v>
                </c:pt>
                <c:pt idx="9">
                  <c:v>59.442</c:v>
                </c:pt>
                <c:pt idx="10">
                  <c:v>65.98</c:v>
                </c:pt>
                <c:pt idx="11">
                  <c:v>71.075999999999993</c:v>
                </c:pt>
                <c:pt idx="12">
                  <c:v>33.924999999999997</c:v>
                </c:pt>
                <c:pt idx="13">
                  <c:v>43.134</c:v>
                </c:pt>
                <c:pt idx="14">
                  <c:v>33.945</c:v>
                </c:pt>
                <c:pt idx="15">
                  <c:v>74.855000000000004</c:v>
                </c:pt>
                <c:pt idx="16">
                  <c:v>85.986000000000004</c:v>
                </c:pt>
                <c:pt idx="17">
                  <c:v>97.590999999999994</c:v>
                </c:pt>
                <c:pt idx="18">
                  <c:v>114.9</c:v>
                </c:pt>
                <c:pt idx="19">
                  <c:v>87.6</c:v>
                </c:pt>
                <c:pt idx="20">
                  <c:v>88.9</c:v>
                </c:pt>
                <c:pt idx="21">
                  <c:v>95.1</c:v>
                </c:pt>
                <c:pt idx="22">
                  <c:v>95.072999999999993</c:v>
                </c:pt>
                <c:pt idx="23">
                  <c:v>99.3</c:v>
                </c:pt>
                <c:pt idx="24">
                  <c:v>137.5</c:v>
                </c:pt>
                <c:pt idx="25">
                  <c:v>155.07</c:v>
                </c:pt>
                <c:pt idx="26">
                  <c:v>77.680000000000007</c:v>
                </c:pt>
                <c:pt idx="27">
                  <c:v>101.28</c:v>
                </c:pt>
                <c:pt idx="28">
                  <c:v>137.87</c:v>
                </c:pt>
                <c:pt idx="29">
                  <c:v>111.69</c:v>
                </c:pt>
                <c:pt idx="30">
                  <c:v>94.14</c:v>
                </c:pt>
                <c:pt idx="31">
                  <c:v>105.89</c:v>
                </c:pt>
                <c:pt idx="32">
                  <c:v>118.44</c:v>
                </c:pt>
                <c:pt idx="33">
                  <c:v>107.9</c:v>
                </c:pt>
                <c:pt idx="34">
                  <c:v>109.1</c:v>
                </c:pt>
                <c:pt idx="35">
                  <c:v>196</c:v>
                </c:pt>
                <c:pt idx="36">
                  <c:v>119.2</c:v>
                </c:pt>
                <c:pt idx="37">
                  <c:v>100</c:v>
                </c:pt>
                <c:pt idx="38">
                  <c:v>128.9</c:v>
                </c:pt>
                <c:pt idx="39">
                  <c:v>115.7</c:v>
                </c:pt>
                <c:pt idx="40">
                  <c:v>155.80000000000001</c:v>
                </c:pt>
                <c:pt idx="41">
                  <c:v>142</c:v>
                </c:pt>
                <c:pt idx="42">
                  <c:v>120.7</c:v>
                </c:pt>
                <c:pt idx="43">
                  <c:v>134.30000000000001</c:v>
                </c:pt>
                <c:pt idx="44">
                  <c:v>111.1</c:v>
                </c:pt>
                <c:pt idx="45">
                  <c:v>102</c:v>
                </c:pt>
                <c:pt idx="46">
                  <c:v>116.6</c:v>
                </c:pt>
                <c:pt idx="47">
                  <c:v>105.89999999999999</c:v>
                </c:pt>
                <c:pt idx="48">
                  <c:v>100.80000000000003</c:v>
                </c:pt>
                <c:pt idx="49">
                  <c:v>94.9</c:v>
                </c:pt>
                <c:pt idx="50">
                  <c:v>106.4</c:v>
                </c:pt>
                <c:pt idx="51">
                  <c:v>100.30000000000001</c:v>
                </c:pt>
                <c:pt idx="52">
                  <c:v>85.299999999999983</c:v>
                </c:pt>
                <c:pt idx="53">
                  <c:v>91.100000000000009</c:v>
                </c:pt>
                <c:pt idx="54">
                  <c:v>87.300000000000011</c:v>
                </c:pt>
                <c:pt idx="55">
                  <c:v>89.9</c:v>
                </c:pt>
                <c:pt idx="56">
                  <c:v>95.000000000000014</c:v>
                </c:pt>
              </c:numCache>
            </c:numRef>
          </c:val>
          <c:extLst>
            <c:ext xmlns:c16="http://schemas.microsoft.com/office/drawing/2014/chart" uri="{C3380CC4-5D6E-409C-BE32-E72D297353CC}">
              <c16:uniqueId val="{00000000-970F-42B0-9614-E2983787D3AF}"/>
            </c:ext>
          </c:extLst>
        </c:ser>
        <c:ser>
          <c:idx val="1"/>
          <c:order val="1"/>
          <c:tx>
            <c:strRef>
              <c:f>'d08-001市町村別観光入込客数・宿泊人員の推移'!$G$42</c:f>
              <c:strCache>
                <c:ptCount val="1"/>
                <c:pt idx="0">
                  <c:v>道内</c:v>
                </c:pt>
              </c:strCache>
            </c:strRef>
          </c:tx>
          <c:spPr>
            <a:solidFill>
              <a:srgbClr val="92D050"/>
            </a:solidFill>
            <a:ln>
              <a:noFill/>
            </a:ln>
            <a:effectLst/>
          </c:spPr>
          <c:invertIfNegative val="0"/>
          <c:cat>
            <c:strRef>
              <c:f>'d08-001市町村別観光入込客数・宿泊人員の推移'!$H$40:$BL$40</c:f>
              <c:strCache>
                <c:ptCount val="57"/>
                <c:pt idx="2">
                  <c:v>1965
S40</c:v>
                </c:pt>
                <c:pt idx="7">
                  <c:v>1970
S45</c:v>
                </c:pt>
                <c:pt idx="12">
                  <c:v>1975
S50</c:v>
                </c:pt>
                <c:pt idx="17">
                  <c:v>1980
S55</c:v>
                </c:pt>
                <c:pt idx="22">
                  <c:v>1985
S60</c:v>
                </c:pt>
                <c:pt idx="27">
                  <c:v>1990
H2</c:v>
                </c:pt>
                <c:pt idx="32">
                  <c:v>1995
H7</c:v>
                </c:pt>
                <c:pt idx="37">
                  <c:v>2000
H12</c:v>
                </c:pt>
                <c:pt idx="42">
                  <c:v>2005
H17</c:v>
                </c:pt>
                <c:pt idx="47">
                  <c:v>2010
H22</c:v>
                </c:pt>
                <c:pt idx="52">
                  <c:v>2015
H27</c:v>
                </c:pt>
                <c:pt idx="56">
                  <c:v>2019
R 1</c:v>
                </c:pt>
              </c:strCache>
            </c:strRef>
          </c:cat>
          <c:val>
            <c:numRef>
              <c:f>'d08-001市町村別観光入込客数・宿泊人員の推移'!$H$42:$BL$42</c:f>
              <c:numCache>
                <c:formatCode>#,##0.0;[Red]\-#,##0.0</c:formatCode>
                <c:ptCount val="57"/>
                <c:pt idx="0">
                  <c:v>79.097999999999999</c:v>
                </c:pt>
                <c:pt idx="1">
                  <c:v>78.200999999999993</c:v>
                </c:pt>
                <c:pt idx="2">
                  <c:v>94.989000000000004</c:v>
                </c:pt>
                <c:pt idx="3">
                  <c:v>94.992000000000004</c:v>
                </c:pt>
                <c:pt idx="4">
                  <c:v>121.77500000000001</c:v>
                </c:pt>
                <c:pt idx="5">
                  <c:v>133.56700000000001</c:v>
                </c:pt>
                <c:pt idx="6">
                  <c:v>152.24700000000001</c:v>
                </c:pt>
                <c:pt idx="7">
                  <c:v>187.98500000000001</c:v>
                </c:pt>
                <c:pt idx="8">
                  <c:v>212.58500000000001</c:v>
                </c:pt>
                <c:pt idx="9">
                  <c:v>290.589</c:v>
                </c:pt>
                <c:pt idx="10">
                  <c:v>319.48</c:v>
                </c:pt>
                <c:pt idx="11">
                  <c:v>342.09899999999999</c:v>
                </c:pt>
                <c:pt idx="12">
                  <c:v>408.99</c:v>
                </c:pt>
                <c:pt idx="13">
                  <c:v>408.46100000000001</c:v>
                </c:pt>
                <c:pt idx="14">
                  <c:v>324.13900000000001</c:v>
                </c:pt>
                <c:pt idx="15">
                  <c:v>313.04700000000003</c:v>
                </c:pt>
                <c:pt idx="16">
                  <c:v>329.49599999999998</c:v>
                </c:pt>
                <c:pt idx="17">
                  <c:v>340.95</c:v>
                </c:pt>
                <c:pt idx="18">
                  <c:v>344.5</c:v>
                </c:pt>
                <c:pt idx="19">
                  <c:v>339.7</c:v>
                </c:pt>
                <c:pt idx="20">
                  <c:v>323.2</c:v>
                </c:pt>
                <c:pt idx="21">
                  <c:v>351.1</c:v>
                </c:pt>
                <c:pt idx="22">
                  <c:v>366.28100000000001</c:v>
                </c:pt>
                <c:pt idx="23">
                  <c:v>372.6</c:v>
                </c:pt>
                <c:pt idx="24">
                  <c:v>408.5</c:v>
                </c:pt>
                <c:pt idx="25">
                  <c:v>369.23</c:v>
                </c:pt>
                <c:pt idx="26">
                  <c:v>482.72</c:v>
                </c:pt>
                <c:pt idx="27">
                  <c:v>552.29</c:v>
                </c:pt>
                <c:pt idx="28">
                  <c:v>611.86</c:v>
                </c:pt>
                <c:pt idx="29">
                  <c:v>505.71</c:v>
                </c:pt>
                <c:pt idx="30">
                  <c:v>423.06</c:v>
                </c:pt>
                <c:pt idx="31">
                  <c:v>464.41</c:v>
                </c:pt>
                <c:pt idx="32">
                  <c:v>464.96</c:v>
                </c:pt>
                <c:pt idx="33">
                  <c:v>443.6</c:v>
                </c:pt>
                <c:pt idx="34">
                  <c:v>481.9</c:v>
                </c:pt>
                <c:pt idx="35">
                  <c:v>380.8</c:v>
                </c:pt>
                <c:pt idx="36">
                  <c:v>454.8</c:v>
                </c:pt>
                <c:pt idx="37">
                  <c:v>409</c:v>
                </c:pt>
                <c:pt idx="38">
                  <c:v>476.6</c:v>
                </c:pt>
                <c:pt idx="39">
                  <c:v>455.3</c:v>
                </c:pt>
                <c:pt idx="40">
                  <c:v>424.7</c:v>
                </c:pt>
                <c:pt idx="41">
                  <c:v>388</c:v>
                </c:pt>
                <c:pt idx="42">
                  <c:v>365.3</c:v>
                </c:pt>
                <c:pt idx="43">
                  <c:v>377.7</c:v>
                </c:pt>
                <c:pt idx="44">
                  <c:v>415.9</c:v>
                </c:pt>
                <c:pt idx="45">
                  <c:v>382</c:v>
                </c:pt>
                <c:pt idx="46">
                  <c:v>447.2</c:v>
                </c:pt>
                <c:pt idx="47">
                  <c:v>397.7</c:v>
                </c:pt>
                <c:pt idx="48">
                  <c:v>382.5</c:v>
                </c:pt>
                <c:pt idx="49">
                  <c:v>359.80000000000007</c:v>
                </c:pt>
                <c:pt idx="50">
                  <c:v>402.49999999999994</c:v>
                </c:pt>
                <c:pt idx="51">
                  <c:v>378.80000000000007</c:v>
                </c:pt>
                <c:pt idx="52">
                  <c:v>322.60000000000002</c:v>
                </c:pt>
                <c:pt idx="53">
                  <c:v>343.8</c:v>
                </c:pt>
                <c:pt idx="54">
                  <c:v>361.09999999999997</c:v>
                </c:pt>
                <c:pt idx="55">
                  <c:v>369.8</c:v>
                </c:pt>
                <c:pt idx="56">
                  <c:v>398.9</c:v>
                </c:pt>
              </c:numCache>
            </c:numRef>
          </c:val>
          <c:extLst>
            <c:ext xmlns:c16="http://schemas.microsoft.com/office/drawing/2014/chart" uri="{C3380CC4-5D6E-409C-BE32-E72D297353CC}">
              <c16:uniqueId val="{00000001-970F-42B0-9614-E2983787D3AF}"/>
            </c:ext>
          </c:extLst>
        </c:ser>
        <c:dLbls>
          <c:showLegendKey val="0"/>
          <c:showVal val="0"/>
          <c:showCatName val="0"/>
          <c:showSerName val="0"/>
          <c:showPercent val="0"/>
          <c:showBubbleSize val="0"/>
        </c:dLbls>
        <c:gapWidth val="80"/>
        <c:overlap val="100"/>
        <c:axId val="440684552"/>
        <c:axId val="440687832"/>
      </c:barChart>
      <c:lineChart>
        <c:grouping val="standard"/>
        <c:varyColors val="0"/>
        <c:ser>
          <c:idx val="2"/>
          <c:order val="2"/>
          <c:tx>
            <c:strRef>
              <c:f>'d08-001市町村別観光入込客数・宿泊人員の推移'!$G$43</c:f>
              <c:strCache>
                <c:ptCount val="1"/>
                <c:pt idx="0">
                  <c:v>宿泊客</c:v>
                </c:pt>
              </c:strCache>
            </c:strRef>
          </c:tx>
          <c:spPr>
            <a:ln w="28575" cap="rnd">
              <a:solidFill>
                <a:srgbClr val="002060"/>
              </a:solidFill>
              <a:round/>
            </a:ln>
            <a:effectLst/>
          </c:spPr>
          <c:marker>
            <c:symbol val="none"/>
          </c:marker>
          <c:val>
            <c:numRef>
              <c:f>'d08-001市町村別観光入込客数・宿泊人員の推移'!$H$43:$BL$43</c:f>
              <c:numCache>
                <c:formatCode>#,##0.0;[Red]\-#,##0.0</c:formatCode>
                <c:ptCount val="57"/>
                <c:pt idx="0">
                  <c:v>16.202000000000002</c:v>
                </c:pt>
                <c:pt idx="1">
                  <c:v>12.055999999999999</c:v>
                </c:pt>
                <c:pt idx="2">
                  <c:v>17.042999999999999</c:v>
                </c:pt>
                <c:pt idx="3">
                  <c:v>18.93</c:v>
                </c:pt>
                <c:pt idx="4">
                  <c:v>25.774000000000001</c:v>
                </c:pt>
                <c:pt idx="5">
                  <c:v>33.073</c:v>
                </c:pt>
                <c:pt idx="6">
                  <c:v>37.093000000000004</c:v>
                </c:pt>
                <c:pt idx="7">
                  <c:v>48.841000000000001</c:v>
                </c:pt>
                <c:pt idx="8">
                  <c:v>67.158000000000001</c:v>
                </c:pt>
                <c:pt idx="9">
                  <c:v>56.957000000000001</c:v>
                </c:pt>
                <c:pt idx="10">
                  <c:v>66.152000000000001</c:v>
                </c:pt>
                <c:pt idx="11">
                  <c:v>56.56</c:v>
                </c:pt>
                <c:pt idx="12">
                  <c:v>29.582999999999998</c:v>
                </c:pt>
                <c:pt idx="13">
                  <c:v>32.06</c:v>
                </c:pt>
                <c:pt idx="14">
                  <c:v>26.654</c:v>
                </c:pt>
                <c:pt idx="15">
                  <c:v>50.639000000000003</c:v>
                </c:pt>
                <c:pt idx="16">
                  <c:v>55.945</c:v>
                </c:pt>
                <c:pt idx="17">
                  <c:v>60.326000000000001</c:v>
                </c:pt>
                <c:pt idx="18">
                  <c:v>62</c:v>
                </c:pt>
                <c:pt idx="19">
                  <c:v>57.7</c:v>
                </c:pt>
                <c:pt idx="20">
                  <c:v>52.9</c:v>
                </c:pt>
                <c:pt idx="21">
                  <c:v>57.3</c:v>
                </c:pt>
                <c:pt idx="22">
                  <c:v>56.844000000000001</c:v>
                </c:pt>
                <c:pt idx="23">
                  <c:v>71.3</c:v>
                </c:pt>
                <c:pt idx="24">
                  <c:v>83</c:v>
                </c:pt>
                <c:pt idx="25">
                  <c:v>78.900000000000006</c:v>
                </c:pt>
                <c:pt idx="26">
                  <c:v>78.2</c:v>
                </c:pt>
                <c:pt idx="27">
                  <c:v>60.86</c:v>
                </c:pt>
                <c:pt idx="28">
                  <c:v>64.44</c:v>
                </c:pt>
                <c:pt idx="29">
                  <c:v>67.150000000000006</c:v>
                </c:pt>
                <c:pt idx="30">
                  <c:v>58.33</c:v>
                </c:pt>
                <c:pt idx="31">
                  <c:v>66.88</c:v>
                </c:pt>
                <c:pt idx="32">
                  <c:v>70.92</c:v>
                </c:pt>
                <c:pt idx="33">
                  <c:v>63.4</c:v>
                </c:pt>
                <c:pt idx="34">
                  <c:v>67.3</c:v>
                </c:pt>
                <c:pt idx="35">
                  <c:v>106.1</c:v>
                </c:pt>
                <c:pt idx="36">
                  <c:v>120.9</c:v>
                </c:pt>
                <c:pt idx="37">
                  <c:v>110</c:v>
                </c:pt>
                <c:pt idx="38">
                  <c:v>133.4</c:v>
                </c:pt>
                <c:pt idx="39">
                  <c:v>87.9</c:v>
                </c:pt>
                <c:pt idx="40">
                  <c:v>79.2</c:v>
                </c:pt>
                <c:pt idx="41">
                  <c:v>71.7</c:v>
                </c:pt>
                <c:pt idx="42">
                  <c:v>61.3</c:v>
                </c:pt>
                <c:pt idx="43">
                  <c:v>77.2</c:v>
                </c:pt>
                <c:pt idx="44">
                  <c:v>65</c:v>
                </c:pt>
                <c:pt idx="45">
                  <c:v>56.7</c:v>
                </c:pt>
                <c:pt idx="46">
                  <c:v>50</c:v>
                </c:pt>
                <c:pt idx="47">
                  <c:v>55.499999999999993</c:v>
                </c:pt>
                <c:pt idx="48">
                  <c:v>53.300000000000004</c:v>
                </c:pt>
                <c:pt idx="49">
                  <c:v>52.5</c:v>
                </c:pt>
                <c:pt idx="50">
                  <c:v>48.4</c:v>
                </c:pt>
                <c:pt idx="51">
                  <c:v>48.000000000000007</c:v>
                </c:pt>
                <c:pt idx="52">
                  <c:v>40.999999999999993</c:v>
                </c:pt>
                <c:pt idx="53">
                  <c:v>43.599999999999994</c:v>
                </c:pt>
                <c:pt idx="54">
                  <c:v>41.500000000000007</c:v>
                </c:pt>
                <c:pt idx="55">
                  <c:v>40.5</c:v>
                </c:pt>
                <c:pt idx="56">
                  <c:v>36.300000000000004</c:v>
                </c:pt>
              </c:numCache>
            </c:numRef>
          </c:val>
          <c:smooth val="0"/>
          <c:extLst>
            <c:ext xmlns:c16="http://schemas.microsoft.com/office/drawing/2014/chart" uri="{C3380CC4-5D6E-409C-BE32-E72D297353CC}">
              <c16:uniqueId val="{00000002-970F-42B0-9614-E2983787D3AF}"/>
            </c:ext>
          </c:extLst>
        </c:ser>
        <c:dLbls>
          <c:showLegendKey val="0"/>
          <c:showVal val="0"/>
          <c:showCatName val="0"/>
          <c:showSerName val="0"/>
          <c:showPercent val="0"/>
          <c:showBubbleSize val="0"/>
        </c:dLbls>
        <c:marker val="1"/>
        <c:smooth val="0"/>
        <c:axId val="440684552"/>
        <c:axId val="440687832"/>
      </c:lineChart>
      <c:catAx>
        <c:axId val="4406845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440687832"/>
        <c:crosses val="autoZero"/>
        <c:auto val="1"/>
        <c:lblAlgn val="ctr"/>
        <c:lblOffset val="100"/>
        <c:noMultiLvlLbl val="0"/>
      </c:catAx>
      <c:valAx>
        <c:axId val="440687832"/>
        <c:scaling>
          <c:orientation val="minMax"/>
        </c:scaling>
        <c:delete val="0"/>
        <c:axPos val="l"/>
        <c:majorGridlines>
          <c:spPr>
            <a:ln w="3175" cap="flat" cmpd="sng" algn="ctr">
              <a:solidFill>
                <a:schemeClr val="tx1">
                  <a:lumMod val="15000"/>
                  <a:lumOff val="85000"/>
                </a:schemeClr>
              </a:solidFill>
              <a:prstDash val="dash"/>
              <a:round/>
            </a:ln>
            <a:effectLst/>
          </c:spPr>
        </c:majorGridlines>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440684552"/>
        <c:crosses val="autoZero"/>
        <c:crossBetween val="between"/>
      </c:valAx>
      <c:spPr>
        <a:noFill/>
        <a:ln>
          <a:noFill/>
        </a:ln>
        <a:effectLst/>
      </c:spPr>
    </c:plotArea>
    <c:legend>
      <c:legendPos val="b"/>
      <c:layout>
        <c:manualLayout>
          <c:xMode val="edge"/>
          <c:yMode val="edge"/>
          <c:x val="7.7596991552526542E-2"/>
          <c:y val="0.12582554207751062"/>
          <c:w val="9.9707977679260693E-2"/>
          <c:h val="0.1006008843489158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a:latin typeface="ＭＳ ゴシック" panose="020B0609070205080204" pitchFamily="49" charset="-128"/>
                <a:ea typeface="ＭＳ ゴシック" panose="020B0609070205080204" pitchFamily="49" charset="-128"/>
              </a:rPr>
              <a:t>小平町の観光客入込数の推移</a:t>
            </a:r>
          </a:p>
        </c:rich>
      </c:tx>
      <c:layout>
        <c:manualLayout>
          <c:xMode val="edge"/>
          <c:yMode val="edge"/>
          <c:x val="0.30672268907563027"/>
          <c:y val="0"/>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4124594719777676E-2"/>
          <c:y val="6.5345345345345363E-2"/>
          <c:w val="0.95196497496636445"/>
          <c:h val="0.82869622378283792"/>
        </c:manualLayout>
      </c:layout>
      <c:barChart>
        <c:barDir val="col"/>
        <c:grouping val="stacked"/>
        <c:varyColors val="0"/>
        <c:ser>
          <c:idx val="0"/>
          <c:order val="0"/>
          <c:tx>
            <c:strRef>
              <c:f>'d08-001市町村別観光入込客数・宿泊人員の推移'!$G$1220</c:f>
              <c:strCache>
                <c:ptCount val="1"/>
                <c:pt idx="0">
                  <c:v>道外</c:v>
                </c:pt>
              </c:strCache>
            </c:strRef>
          </c:tx>
          <c:spPr>
            <a:solidFill>
              <a:srgbClr val="00B0F0"/>
            </a:solidFill>
            <a:ln>
              <a:noFill/>
            </a:ln>
            <a:effectLst/>
          </c:spPr>
          <c:invertIfNegative val="0"/>
          <c:cat>
            <c:strRef>
              <c:f>'d08-001市町村別観光入込客数・宿泊人員の推移'!$H$1219:$BL$1219</c:f>
              <c:strCache>
                <c:ptCount val="57"/>
                <c:pt idx="2">
                  <c:v>1965
S40</c:v>
                </c:pt>
                <c:pt idx="7">
                  <c:v>1970
S45</c:v>
                </c:pt>
                <c:pt idx="12">
                  <c:v>1975
S50</c:v>
                </c:pt>
                <c:pt idx="17">
                  <c:v>1980
S55</c:v>
                </c:pt>
                <c:pt idx="22">
                  <c:v>1985
S60</c:v>
                </c:pt>
                <c:pt idx="27">
                  <c:v>1990
H2</c:v>
                </c:pt>
                <c:pt idx="32">
                  <c:v>1995
H7</c:v>
                </c:pt>
                <c:pt idx="37">
                  <c:v>2000
H12</c:v>
                </c:pt>
                <c:pt idx="42">
                  <c:v>2005
H17</c:v>
                </c:pt>
                <c:pt idx="47">
                  <c:v>2010
H22</c:v>
                </c:pt>
                <c:pt idx="52">
                  <c:v>2015
H27</c:v>
                </c:pt>
                <c:pt idx="56">
                  <c:v>2019
R 1</c:v>
                </c:pt>
              </c:strCache>
            </c:strRef>
          </c:cat>
          <c:val>
            <c:numRef>
              <c:f>'d08-001市町村別観光入込客数・宿泊人員の推移'!$H$1220:$BL$1220</c:f>
              <c:numCache>
                <c:formatCode>#,##0.0;[Red]\-#,##0.0</c:formatCode>
                <c:ptCount val="57"/>
                <c:pt idx="0">
                  <c:v>0</c:v>
                </c:pt>
                <c:pt idx="1">
                  <c:v>0</c:v>
                </c:pt>
                <c:pt idx="2">
                  <c:v>0</c:v>
                </c:pt>
                <c:pt idx="3">
                  <c:v>0</c:v>
                </c:pt>
                <c:pt idx="4">
                  <c:v>0</c:v>
                </c:pt>
                <c:pt idx="5">
                  <c:v>0</c:v>
                </c:pt>
                <c:pt idx="6">
                  <c:v>0</c:v>
                </c:pt>
                <c:pt idx="7">
                  <c:v>0</c:v>
                </c:pt>
                <c:pt idx="8">
                  <c:v>0</c:v>
                </c:pt>
                <c:pt idx="9">
                  <c:v>0</c:v>
                </c:pt>
                <c:pt idx="10">
                  <c:v>0</c:v>
                </c:pt>
                <c:pt idx="11">
                  <c:v>0</c:v>
                </c:pt>
                <c:pt idx="12">
                  <c:v>0</c:v>
                </c:pt>
                <c:pt idx="13">
                  <c:v>5.6360000000000001</c:v>
                </c:pt>
                <c:pt idx="14">
                  <c:v>29.152999999999999</c:v>
                </c:pt>
                <c:pt idx="15">
                  <c:v>51.070999999999998</c:v>
                </c:pt>
                <c:pt idx="16">
                  <c:v>50.203000000000003</c:v>
                </c:pt>
                <c:pt idx="17">
                  <c:v>20.895</c:v>
                </c:pt>
                <c:pt idx="18">
                  <c:v>19.402000000000001</c:v>
                </c:pt>
                <c:pt idx="19">
                  <c:v>3.8959999999999999</c:v>
                </c:pt>
                <c:pt idx="20">
                  <c:v>8.1170000000000009</c:v>
                </c:pt>
                <c:pt idx="21">
                  <c:v>8.0220000000000002</c:v>
                </c:pt>
                <c:pt idx="22">
                  <c:v>8.0239999999999991</c:v>
                </c:pt>
                <c:pt idx="23">
                  <c:v>7.569</c:v>
                </c:pt>
                <c:pt idx="24">
                  <c:v>9.8330000000000002</c:v>
                </c:pt>
                <c:pt idx="25">
                  <c:v>22.152999999999999</c:v>
                </c:pt>
                <c:pt idx="26">
                  <c:v>30.643999999999998</c:v>
                </c:pt>
                <c:pt idx="27">
                  <c:v>31.844000000000001</c:v>
                </c:pt>
                <c:pt idx="28">
                  <c:v>32.905000000000001</c:v>
                </c:pt>
                <c:pt idx="29">
                  <c:v>32.091000000000001</c:v>
                </c:pt>
                <c:pt idx="30">
                  <c:v>29.663</c:v>
                </c:pt>
                <c:pt idx="31">
                  <c:v>27.565000000000001</c:v>
                </c:pt>
                <c:pt idx="32">
                  <c:v>31.134</c:v>
                </c:pt>
                <c:pt idx="33">
                  <c:v>36.186</c:v>
                </c:pt>
                <c:pt idx="34">
                  <c:v>30.1</c:v>
                </c:pt>
                <c:pt idx="35">
                  <c:v>32.4</c:v>
                </c:pt>
                <c:pt idx="36">
                  <c:v>29.9</c:v>
                </c:pt>
                <c:pt idx="37">
                  <c:v>68</c:v>
                </c:pt>
                <c:pt idx="38">
                  <c:v>66</c:v>
                </c:pt>
                <c:pt idx="39">
                  <c:v>80.400000000000006</c:v>
                </c:pt>
                <c:pt idx="40">
                  <c:v>55.3</c:v>
                </c:pt>
                <c:pt idx="41">
                  <c:v>49.3</c:v>
                </c:pt>
                <c:pt idx="42">
                  <c:v>42.6</c:v>
                </c:pt>
                <c:pt idx="43">
                  <c:v>42.6</c:v>
                </c:pt>
                <c:pt idx="44">
                  <c:v>46.3</c:v>
                </c:pt>
                <c:pt idx="45">
                  <c:v>41.3</c:v>
                </c:pt>
                <c:pt idx="46">
                  <c:v>40.700000000000003</c:v>
                </c:pt>
                <c:pt idx="47">
                  <c:v>38.1</c:v>
                </c:pt>
                <c:pt idx="48">
                  <c:v>35.700000000000003</c:v>
                </c:pt>
                <c:pt idx="49">
                  <c:v>36.200000000000003</c:v>
                </c:pt>
                <c:pt idx="50">
                  <c:v>37.200000000000003</c:v>
                </c:pt>
                <c:pt idx="51">
                  <c:v>29.6</c:v>
                </c:pt>
                <c:pt idx="52">
                  <c:v>56.199999999999996</c:v>
                </c:pt>
                <c:pt idx="53">
                  <c:v>61.9</c:v>
                </c:pt>
                <c:pt idx="54">
                  <c:v>64.800000000000011</c:v>
                </c:pt>
                <c:pt idx="55">
                  <c:v>63.2</c:v>
                </c:pt>
                <c:pt idx="56">
                  <c:v>66.2</c:v>
                </c:pt>
              </c:numCache>
            </c:numRef>
          </c:val>
          <c:extLst>
            <c:ext xmlns:c16="http://schemas.microsoft.com/office/drawing/2014/chart" uri="{C3380CC4-5D6E-409C-BE32-E72D297353CC}">
              <c16:uniqueId val="{00000000-4AD9-4F9D-A787-6C01B4C2D0B0}"/>
            </c:ext>
          </c:extLst>
        </c:ser>
        <c:ser>
          <c:idx val="1"/>
          <c:order val="1"/>
          <c:tx>
            <c:strRef>
              <c:f>'d08-001市町村別観光入込客数・宿泊人員の推移'!$G$1221</c:f>
              <c:strCache>
                <c:ptCount val="1"/>
                <c:pt idx="0">
                  <c:v>道内</c:v>
                </c:pt>
              </c:strCache>
            </c:strRef>
          </c:tx>
          <c:spPr>
            <a:solidFill>
              <a:srgbClr val="92D050"/>
            </a:solidFill>
            <a:ln>
              <a:noFill/>
            </a:ln>
            <a:effectLst/>
          </c:spPr>
          <c:invertIfNegative val="0"/>
          <c:cat>
            <c:strRef>
              <c:f>'d08-001市町村別観光入込客数・宿泊人員の推移'!$H$1219:$BL$1219</c:f>
              <c:strCache>
                <c:ptCount val="57"/>
                <c:pt idx="2">
                  <c:v>1965
S40</c:v>
                </c:pt>
                <c:pt idx="7">
                  <c:v>1970
S45</c:v>
                </c:pt>
                <c:pt idx="12">
                  <c:v>1975
S50</c:v>
                </c:pt>
                <c:pt idx="17">
                  <c:v>1980
S55</c:v>
                </c:pt>
                <c:pt idx="22">
                  <c:v>1985
S60</c:v>
                </c:pt>
                <c:pt idx="27">
                  <c:v>1990
H2</c:v>
                </c:pt>
                <c:pt idx="32">
                  <c:v>1995
H7</c:v>
                </c:pt>
                <c:pt idx="37">
                  <c:v>2000
H12</c:v>
                </c:pt>
                <c:pt idx="42">
                  <c:v>2005
H17</c:v>
                </c:pt>
                <c:pt idx="47">
                  <c:v>2010
H22</c:v>
                </c:pt>
                <c:pt idx="52">
                  <c:v>2015
H27</c:v>
                </c:pt>
                <c:pt idx="56">
                  <c:v>2019
R 1</c:v>
                </c:pt>
              </c:strCache>
            </c:strRef>
          </c:cat>
          <c:val>
            <c:numRef>
              <c:f>'d08-001市町村別観光入込客数・宿泊人員の推移'!$H$1221:$BL$1221</c:f>
              <c:numCache>
                <c:formatCode>#,##0.0;[Red]\-#,##0.0</c:formatCode>
                <c:ptCount val="57"/>
                <c:pt idx="0">
                  <c:v>0</c:v>
                </c:pt>
                <c:pt idx="1">
                  <c:v>0</c:v>
                </c:pt>
                <c:pt idx="2">
                  <c:v>0</c:v>
                </c:pt>
                <c:pt idx="3">
                  <c:v>0</c:v>
                </c:pt>
                <c:pt idx="4">
                  <c:v>0</c:v>
                </c:pt>
                <c:pt idx="5">
                  <c:v>0</c:v>
                </c:pt>
                <c:pt idx="6">
                  <c:v>0</c:v>
                </c:pt>
                <c:pt idx="7">
                  <c:v>0</c:v>
                </c:pt>
                <c:pt idx="8">
                  <c:v>0</c:v>
                </c:pt>
                <c:pt idx="9">
                  <c:v>0</c:v>
                </c:pt>
                <c:pt idx="10">
                  <c:v>0</c:v>
                </c:pt>
                <c:pt idx="11">
                  <c:v>0</c:v>
                </c:pt>
                <c:pt idx="12">
                  <c:v>0</c:v>
                </c:pt>
                <c:pt idx="13">
                  <c:v>387.54700000000003</c:v>
                </c:pt>
                <c:pt idx="14">
                  <c:v>462.11900000000003</c:v>
                </c:pt>
                <c:pt idx="15">
                  <c:v>618.92399999999998</c:v>
                </c:pt>
                <c:pt idx="16">
                  <c:v>661.08399999999995</c:v>
                </c:pt>
                <c:pt idx="17">
                  <c:v>808.00599999999997</c:v>
                </c:pt>
                <c:pt idx="18">
                  <c:v>689.51599999999996</c:v>
                </c:pt>
                <c:pt idx="19">
                  <c:v>779.654</c:v>
                </c:pt>
                <c:pt idx="20">
                  <c:v>701.48</c:v>
                </c:pt>
                <c:pt idx="21">
                  <c:v>733.52099999999996</c:v>
                </c:pt>
                <c:pt idx="22">
                  <c:v>528.12</c:v>
                </c:pt>
                <c:pt idx="23">
                  <c:v>486.39</c:v>
                </c:pt>
                <c:pt idx="24">
                  <c:v>444.29700000000003</c:v>
                </c:pt>
                <c:pt idx="25">
                  <c:v>583.99199999999996</c:v>
                </c:pt>
                <c:pt idx="26">
                  <c:v>545.53200000000004</c:v>
                </c:pt>
                <c:pt idx="27">
                  <c:v>548.21900000000005</c:v>
                </c:pt>
                <c:pt idx="28">
                  <c:v>485.50799999999998</c:v>
                </c:pt>
                <c:pt idx="29">
                  <c:v>370.68799999999999</c:v>
                </c:pt>
                <c:pt idx="30">
                  <c:v>355.149</c:v>
                </c:pt>
                <c:pt idx="31">
                  <c:v>378.60199999999998</c:v>
                </c:pt>
                <c:pt idx="32">
                  <c:v>234.02199999999999</c:v>
                </c:pt>
                <c:pt idx="33">
                  <c:v>232.15600000000001</c:v>
                </c:pt>
                <c:pt idx="34">
                  <c:v>219.1</c:v>
                </c:pt>
                <c:pt idx="35">
                  <c:v>190</c:v>
                </c:pt>
                <c:pt idx="36">
                  <c:v>177.5</c:v>
                </c:pt>
                <c:pt idx="37">
                  <c:v>289.60000000000002</c:v>
                </c:pt>
                <c:pt idx="38">
                  <c:v>255.3</c:v>
                </c:pt>
                <c:pt idx="39">
                  <c:v>225.6</c:v>
                </c:pt>
                <c:pt idx="40">
                  <c:v>188.1</c:v>
                </c:pt>
                <c:pt idx="41">
                  <c:v>202.6</c:v>
                </c:pt>
                <c:pt idx="42">
                  <c:v>201.1</c:v>
                </c:pt>
                <c:pt idx="43">
                  <c:v>184</c:v>
                </c:pt>
                <c:pt idx="44">
                  <c:v>176.5</c:v>
                </c:pt>
                <c:pt idx="45">
                  <c:v>175</c:v>
                </c:pt>
                <c:pt idx="46">
                  <c:v>137.1</c:v>
                </c:pt>
                <c:pt idx="47">
                  <c:v>123.29999999999998</c:v>
                </c:pt>
                <c:pt idx="48">
                  <c:v>119.7</c:v>
                </c:pt>
                <c:pt idx="49">
                  <c:v>109.9</c:v>
                </c:pt>
                <c:pt idx="50">
                  <c:v>132.19999999999999</c:v>
                </c:pt>
                <c:pt idx="51">
                  <c:v>120.4</c:v>
                </c:pt>
                <c:pt idx="52">
                  <c:v>117.79999999999998</c:v>
                </c:pt>
                <c:pt idx="53">
                  <c:v>125.8</c:v>
                </c:pt>
                <c:pt idx="54">
                  <c:v>124.5</c:v>
                </c:pt>
                <c:pt idx="55">
                  <c:v>115</c:v>
                </c:pt>
                <c:pt idx="56">
                  <c:v>108.9</c:v>
                </c:pt>
              </c:numCache>
            </c:numRef>
          </c:val>
          <c:extLst>
            <c:ext xmlns:c16="http://schemas.microsoft.com/office/drawing/2014/chart" uri="{C3380CC4-5D6E-409C-BE32-E72D297353CC}">
              <c16:uniqueId val="{00000001-4AD9-4F9D-A787-6C01B4C2D0B0}"/>
            </c:ext>
          </c:extLst>
        </c:ser>
        <c:dLbls>
          <c:showLegendKey val="0"/>
          <c:showVal val="0"/>
          <c:showCatName val="0"/>
          <c:showSerName val="0"/>
          <c:showPercent val="0"/>
          <c:showBubbleSize val="0"/>
        </c:dLbls>
        <c:gapWidth val="80"/>
        <c:overlap val="100"/>
        <c:axId val="440684552"/>
        <c:axId val="440687832"/>
      </c:barChart>
      <c:lineChart>
        <c:grouping val="standard"/>
        <c:varyColors val="0"/>
        <c:ser>
          <c:idx val="2"/>
          <c:order val="2"/>
          <c:tx>
            <c:strRef>
              <c:f>'d08-001市町村別観光入込客数・宿泊人員の推移'!$G$1222</c:f>
              <c:strCache>
                <c:ptCount val="1"/>
                <c:pt idx="0">
                  <c:v>宿泊客</c:v>
                </c:pt>
              </c:strCache>
            </c:strRef>
          </c:tx>
          <c:spPr>
            <a:ln w="28575" cap="rnd">
              <a:solidFill>
                <a:srgbClr val="0070C0"/>
              </a:solidFill>
              <a:round/>
            </a:ln>
            <a:effectLst/>
          </c:spPr>
          <c:marker>
            <c:symbol val="none"/>
          </c:marker>
          <c:cat>
            <c:strRef>
              <c:f>'d08-001市町村別観光入込客数・宿泊人員の推移'!$H$1219:$BL$1219</c:f>
              <c:strCache>
                <c:ptCount val="57"/>
                <c:pt idx="2">
                  <c:v>1965
S40</c:v>
                </c:pt>
                <c:pt idx="7">
                  <c:v>1970
S45</c:v>
                </c:pt>
                <c:pt idx="12">
                  <c:v>1975
S50</c:v>
                </c:pt>
                <c:pt idx="17">
                  <c:v>1980
S55</c:v>
                </c:pt>
                <c:pt idx="22">
                  <c:v>1985
S60</c:v>
                </c:pt>
                <c:pt idx="27">
                  <c:v>1990
H2</c:v>
                </c:pt>
                <c:pt idx="32">
                  <c:v>1995
H7</c:v>
                </c:pt>
                <c:pt idx="37">
                  <c:v>2000
H12</c:v>
                </c:pt>
                <c:pt idx="42">
                  <c:v>2005
H17</c:v>
                </c:pt>
                <c:pt idx="47">
                  <c:v>2010
H22</c:v>
                </c:pt>
                <c:pt idx="52">
                  <c:v>2015
H27</c:v>
                </c:pt>
                <c:pt idx="56">
                  <c:v>2019
R 1</c:v>
                </c:pt>
              </c:strCache>
            </c:strRef>
          </c:cat>
          <c:val>
            <c:numRef>
              <c:f>'d08-001市町村別観光入込客数・宿泊人員の推移'!$H$1222:$BL$1222</c:f>
              <c:numCache>
                <c:formatCode>#,##0.0;[Red]\-#,##0.0</c:formatCode>
                <c:ptCount val="57"/>
                <c:pt idx="13">
                  <c:v>132.62200000000001</c:v>
                </c:pt>
                <c:pt idx="14">
                  <c:v>140.697</c:v>
                </c:pt>
                <c:pt idx="15">
                  <c:v>97.644000000000005</c:v>
                </c:pt>
                <c:pt idx="16">
                  <c:v>80.635999999999996</c:v>
                </c:pt>
                <c:pt idx="17">
                  <c:v>57.593000000000004</c:v>
                </c:pt>
                <c:pt idx="18">
                  <c:v>49.801000000000002</c:v>
                </c:pt>
                <c:pt idx="19">
                  <c:v>23.638999999999999</c:v>
                </c:pt>
                <c:pt idx="20">
                  <c:v>74.801000000000002</c:v>
                </c:pt>
                <c:pt idx="21">
                  <c:v>79.228999999999999</c:v>
                </c:pt>
                <c:pt idx="22">
                  <c:v>47.704999999999998</c:v>
                </c:pt>
                <c:pt idx="23">
                  <c:v>42.970999999999997</c:v>
                </c:pt>
                <c:pt idx="24">
                  <c:v>39.795999999999999</c:v>
                </c:pt>
                <c:pt idx="25">
                  <c:v>51.216999999999999</c:v>
                </c:pt>
                <c:pt idx="26">
                  <c:v>46.771999999999998</c:v>
                </c:pt>
                <c:pt idx="27">
                  <c:v>47.933999999999997</c:v>
                </c:pt>
                <c:pt idx="28">
                  <c:v>42.475000000000001</c:v>
                </c:pt>
                <c:pt idx="29">
                  <c:v>32.180999999999997</c:v>
                </c:pt>
                <c:pt idx="30">
                  <c:v>29.838999999999999</c:v>
                </c:pt>
                <c:pt idx="31">
                  <c:v>35.283000000000001</c:v>
                </c:pt>
                <c:pt idx="32">
                  <c:v>22.655999999999999</c:v>
                </c:pt>
                <c:pt idx="33">
                  <c:v>20.713000000000001</c:v>
                </c:pt>
                <c:pt idx="34">
                  <c:v>21.5</c:v>
                </c:pt>
                <c:pt idx="35">
                  <c:v>19.899999999999999</c:v>
                </c:pt>
                <c:pt idx="36">
                  <c:v>19.7</c:v>
                </c:pt>
                <c:pt idx="37">
                  <c:v>39.299999999999997</c:v>
                </c:pt>
                <c:pt idx="38">
                  <c:v>28.1</c:v>
                </c:pt>
                <c:pt idx="39">
                  <c:v>21.6</c:v>
                </c:pt>
                <c:pt idx="40">
                  <c:v>20.7</c:v>
                </c:pt>
                <c:pt idx="41">
                  <c:v>18.5</c:v>
                </c:pt>
                <c:pt idx="42">
                  <c:v>20.7</c:v>
                </c:pt>
                <c:pt idx="43">
                  <c:v>19.7</c:v>
                </c:pt>
                <c:pt idx="44">
                  <c:v>24.6</c:v>
                </c:pt>
                <c:pt idx="45">
                  <c:v>24.1</c:v>
                </c:pt>
                <c:pt idx="46">
                  <c:v>17.899999999999999</c:v>
                </c:pt>
                <c:pt idx="47">
                  <c:v>17.200000000000003</c:v>
                </c:pt>
                <c:pt idx="48">
                  <c:v>14.799999999999997</c:v>
                </c:pt>
                <c:pt idx="49">
                  <c:v>10.599999999999998</c:v>
                </c:pt>
                <c:pt idx="50">
                  <c:v>13.799999999999999</c:v>
                </c:pt>
                <c:pt idx="51">
                  <c:v>11.3</c:v>
                </c:pt>
                <c:pt idx="52">
                  <c:v>8.2999999999999989</c:v>
                </c:pt>
                <c:pt idx="53">
                  <c:v>6.6</c:v>
                </c:pt>
                <c:pt idx="54">
                  <c:v>7.7</c:v>
                </c:pt>
                <c:pt idx="55">
                  <c:v>8.1</c:v>
                </c:pt>
                <c:pt idx="56">
                  <c:v>7.1999999999999984</c:v>
                </c:pt>
              </c:numCache>
            </c:numRef>
          </c:val>
          <c:smooth val="0"/>
          <c:extLst>
            <c:ext xmlns:c16="http://schemas.microsoft.com/office/drawing/2014/chart" uri="{C3380CC4-5D6E-409C-BE32-E72D297353CC}">
              <c16:uniqueId val="{00000002-4AD9-4F9D-A787-6C01B4C2D0B0}"/>
            </c:ext>
          </c:extLst>
        </c:ser>
        <c:dLbls>
          <c:showLegendKey val="0"/>
          <c:showVal val="0"/>
          <c:showCatName val="0"/>
          <c:showSerName val="0"/>
          <c:showPercent val="0"/>
          <c:showBubbleSize val="0"/>
        </c:dLbls>
        <c:marker val="1"/>
        <c:smooth val="0"/>
        <c:axId val="440684552"/>
        <c:axId val="440687832"/>
      </c:lineChart>
      <c:catAx>
        <c:axId val="4406845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440687832"/>
        <c:crosses val="autoZero"/>
        <c:auto val="1"/>
        <c:lblAlgn val="ctr"/>
        <c:lblOffset val="100"/>
        <c:noMultiLvlLbl val="0"/>
      </c:catAx>
      <c:valAx>
        <c:axId val="440687832"/>
        <c:scaling>
          <c:orientation val="minMax"/>
        </c:scaling>
        <c:delete val="0"/>
        <c:axPos val="l"/>
        <c:majorGridlines>
          <c:spPr>
            <a:ln w="3175" cap="flat" cmpd="sng" algn="ctr">
              <a:solidFill>
                <a:schemeClr val="tx1">
                  <a:lumMod val="15000"/>
                  <a:lumOff val="85000"/>
                </a:schemeClr>
              </a:solidFill>
              <a:prstDash val="dash"/>
              <a:round/>
            </a:ln>
            <a:effectLst/>
          </c:spPr>
        </c:majorGridlines>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440684552"/>
        <c:crosses val="autoZero"/>
        <c:crossBetween val="between"/>
      </c:valAx>
      <c:spPr>
        <a:noFill/>
        <a:ln>
          <a:noFill/>
        </a:ln>
        <a:effectLst/>
      </c:spPr>
    </c:plotArea>
    <c:legend>
      <c:legendPos val="b"/>
      <c:layout>
        <c:manualLayout>
          <c:xMode val="edge"/>
          <c:yMode val="edge"/>
          <c:x val="7.7596991552526542E-2"/>
          <c:y val="0.12582554207751062"/>
          <c:w val="9.9707977679260693E-2"/>
          <c:h val="0.1006008843489158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a:latin typeface="ＭＳ ゴシック" panose="020B0609070205080204" pitchFamily="49" charset="-128"/>
                <a:ea typeface="ＭＳ ゴシック" panose="020B0609070205080204" pitchFamily="49" charset="-128"/>
              </a:rPr>
              <a:t>羽幌町の観光客入込数の推移</a:t>
            </a:r>
          </a:p>
        </c:rich>
      </c:tx>
      <c:layout>
        <c:manualLayout>
          <c:xMode val="edge"/>
          <c:yMode val="edge"/>
          <c:x val="0.30672268907563027"/>
          <c:y val="0"/>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4124594719777676E-2"/>
          <c:y val="6.5345345345345363E-2"/>
          <c:w val="0.95196497496636445"/>
          <c:h val="0.82869622378283792"/>
        </c:manualLayout>
      </c:layout>
      <c:barChart>
        <c:barDir val="col"/>
        <c:grouping val="stacked"/>
        <c:varyColors val="0"/>
        <c:ser>
          <c:idx val="0"/>
          <c:order val="0"/>
          <c:tx>
            <c:strRef>
              <c:f>'d08-001市町村別観光入込客数・宿泊人員の推移'!$G$1252</c:f>
              <c:strCache>
                <c:ptCount val="1"/>
                <c:pt idx="0">
                  <c:v>道外</c:v>
                </c:pt>
              </c:strCache>
            </c:strRef>
          </c:tx>
          <c:spPr>
            <a:solidFill>
              <a:srgbClr val="00B0F0"/>
            </a:solidFill>
            <a:ln>
              <a:noFill/>
            </a:ln>
            <a:effectLst/>
          </c:spPr>
          <c:invertIfNegative val="0"/>
          <c:cat>
            <c:strRef>
              <c:f>'d08-001市町村別観光入込客数・宿泊人員の推移'!$H$1251:$BL$1251</c:f>
              <c:strCache>
                <c:ptCount val="57"/>
                <c:pt idx="2">
                  <c:v>1965
S40</c:v>
                </c:pt>
                <c:pt idx="7">
                  <c:v>1970
S45</c:v>
                </c:pt>
                <c:pt idx="12">
                  <c:v>1975
S50</c:v>
                </c:pt>
                <c:pt idx="17">
                  <c:v>1980
S55</c:v>
                </c:pt>
                <c:pt idx="22">
                  <c:v>1985
S60</c:v>
                </c:pt>
                <c:pt idx="27">
                  <c:v>1990
H2</c:v>
                </c:pt>
                <c:pt idx="32">
                  <c:v>1995
H7</c:v>
                </c:pt>
                <c:pt idx="37">
                  <c:v>2000
H12</c:v>
                </c:pt>
                <c:pt idx="42">
                  <c:v>2005
H17</c:v>
                </c:pt>
                <c:pt idx="47">
                  <c:v>2010
H22</c:v>
                </c:pt>
                <c:pt idx="52">
                  <c:v>2015
H27</c:v>
                </c:pt>
                <c:pt idx="56">
                  <c:v>2019
R 1</c:v>
                </c:pt>
              </c:strCache>
            </c:strRef>
          </c:cat>
          <c:val>
            <c:numRef>
              <c:f>'d08-001市町村別観光入込客数・宿泊人員の推移'!$H$1252:$BL$1252</c:f>
              <c:numCache>
                <c:formatCode>#,##0.0;[Red]\-#,##0.0</c:formatCode>
                <c:ptCount val="57"/>
                <c:pt idx="0">
                  <c:v>0</c:v>
                </c:pt>
                <c:pt idx="1">
                  <c:v>6.5529999999999999</c:v>
                </c:pt>
                <c:pt idx="2">
                  <c:v>3.8290000000000002</c:v>
                </c:pt>
                <c:pt idx="3">
                  <c:v>18.855</c:v>
                </c:pt>
                <c:pt idx="4">
                  <c:v>2.9980000000000002</c:v>
                </c:pt>
                <c:pt idx="5">
                  <c:v>4.0789999999999997</c:v>
                </c:pt>
                <c:pt idx="6">
                  <c:v>4.7220000000000004</c:v>
                </c:pt>
                <c:pt idx="7">
                  <c:v>5.0570000000000004</c:v>
                </c:pt>
                <c:pt idx="8">
                  <c:v>8.9339999999999993</c:v>
                </c:pt>
                <c:pt idx="9">
                  <c:v>9.1560000000000006</c:v>
                </c:pt>
                <c:pt idx="10">
                  <c:v>12.449</c:v>
                </c:pt>
                <c:pt idx="11">
                  <c:v>12.318</c:v>
                </c:pt>
                <c:pt idx="12">
                  <c:v>8.5549999999999997</c:v>
                </c:pt>
                <c:pt idx="13">
                  <c:v>11.763999999999999</c:v>
                </c:pt>
                <c:pt idx="14">
                  <c:v>5.53</c:v>
                </c:pt>
                <c:pt idx="15">
                  <c:v>5.4829999999999997</c:v>
                </c:pt>
                <c:pt idx="16">
                  <c:v>5.8789999999999996</c:v>
                </c:pt>
                <c:pt idx="17">
                  <c:v>5.923</c:v>
                </c:pt>
                <c:pt idx="18">
                  <c:v>6.3890000000000002</c:v>
                </c:pt>
                <c:pt idx="19">
                  <c:v>6.1660000000000004</c:v>
                </c:pt>
                <c:pt idx="20">
                  <c:v>7.5309999999999997</c:v>
                </c:pt>
                <c:pt idx="21">
                  <c:v>8.3339999999999996</c:v>
                </c:pt>
                <c:pt idx="22">
                  <c:v>5.5430000000000001</c:v>
                </c:pt>
                <c:pt idx="23">
                  <c:v>5.335</c:v>
                </c:pt>
                <c:pt idx="24">
                  <c:v>4.024</c:v>
                </c:pt>
                <c:pt idx="25">
                  <c:v>5.0960000000000001</c:v>
                </c:pt>
                <c:pt idx="26">
                  <c:v>6.109</c:v>
                </c:pt>
                <c:pt idx="27">
                  <c:v>5.9880000000000004</c:v>
                </c:pt>
                <c:pt idx="28">
                  <c:v>5.8159999999999998</c:v>
                </c:pt>
                <c:pt idx="29">
                  <c:v>5.6219999999999999</c:v>
                </c:pt>
                <c:pt idx="30">
                  <c:v>4.7839999999999998</c:v>
                </c:pt>
                <c:pt idx="31">
                  <c:v>5.0010000000000003</c:v>
                </c:pt>
                <c:pt idx="32">
                  <c:v>4.1479999999999997</c:v>
                </c:pt>
                <c:pt idx="33">
                  <c:v>4.6100000000000003</c:v>
                </c:pt>
                <c:pt idx="34">
                  <c:v>17.8</c:v>
                </c:pt>
                <c:pt idx="35">
                  <c:v>3.1</c:v>
                </c:pt>
                <c:pt idx="36">
                  <c:v>2.8</c:v>
                </c:pt>
                <c:pt idx="37">
                  <c:v>2.2999999999999998</c:v>
                </c:pt>
                <c:pt idx="38">
                  <c:v>3</c:v>
                </c:pt>
                <c:pt idx="39">
                  <c:v>3.7</c:v>
                </c:pt>
                <c:pt idx="40">
                  <c:v>4</c:v>
                </c:pt>
                <c:pt idx="41">
                  <c:v>4</c:v>
                </c:pt>
                <c:pt idx="42">
                  <c:v>2.7</c:v>
                </c:pt>
                <c:pt idx="43">
                  <c:v>3</c:v>
                </c:pt>
                <c:pt idx="44">
                  <c:v>4.5</c:v>
                </c:pt>
                <c:pt idx="45">
                  <c:v>4.4000000000000004</c:v>
                </c:pt>
                <c:pt idx="46">
                  <c:v>4.3</c:v>
                </c:pt>
                <c:pt idx="47">
                  <c:v>5.6999999999999975</c:v>
                </c:pt>
                <c:pt idx="48">
                  <c:v>5.2999999999999989</c:v>
                </c:pt>
                <c:pt idx="49">
                  <c:v>5.3999999999999986</c:v>
                </c:pt>
                <c:pt idx="50">
                  <c:v>5.799999999999998</c:v>
                </c:pt>
                <c:pt idx="51">
                  <c:v>5.5999999999999979</c:v>
                </c:pt>
                <c:pt idx="52">
                  <c:v>5.299999999999998</c:v>
                </c:pt>
                <c:pt idx="53">
                  <c:v>4.8999999999999986</c:v>
                </c:pt>
                <c:pt idx="54">
                  <c:v>5.2999999999999989</c:v>
                </c:pt>
                <c:pt idx="55">
                  <c:v>5.7</c:v>
                </c:pt>
                <c:pt idx="56">
                  <c:v>5.7999999999999989</c:v>
                </c:pt>
              </c:numCache>
            </c:numRef>
          </c:val>
          <c:extLst>
            <c:ext xmlns:c16="http://schemas.microsoft.com/office/drawing/2014/chart" uri="{C3380CC4-5D6E-409C-BE32-E72D297353CC}">
              <c16:uniqueId val="{00000000-65B6-46B5-9D6D-E08E3527A265}"/>
            </c:ext>
          </c:extLst>
        </c:ser>
        <c:ser>
          <c:idx val="1"/>
          <c:order val="1"/>
          <c:tx>
            <c:strRef>
              <c:f>'d08-001市町村別観光入込客数・宿泊人員の推移'!$G$1253</c:f>
              <c:strCache>
                <c:ptCount val="1"/>
                <c:pt idx="0">
                  <c:v>道内</c:v>
                </c:pt>
              </c:strCache>
            </c:strRef>
          </c:tx>
          <c:spPr>
            <a:solidFill>
              <a:srgbClr val="92D050"/>
            </a:solidFill>
            <a:ln>
              <a:noFill/>
            </a:ln>
            <a:effectLst/>
          </c:spPr>
          <c:invertIfNegative val="0"/>
          <c:cat>
            <c:strRef>
              <c:f>'d08-001市町村別観光入込客数・宿泊人員の推移'!$H$1251:$BL$1251</c:f>
              <c:strCache>
                <c:ptCount val="57"/>
                <c:pt idx="2">
                  <c:v>1965
S40</c:v>
                </c:pt>
                <c:pt idx="7">
                  <c:v>1970
S45</c:v>
                </c:pt>
                <c:pt idx="12">
                  <c:v>1975
S50</c:v>
                </c:pt>
                <c:pt idx="17">
                  <c:v>1980
S55</c:v>
                </c:pt>
                <c:pt idx="22">
                  <c:v>1985
S60</c:v>
                </c:pt>
                <c:pt idx="27">
                  <c:v>1990
H2</c:v>
                </c:pt>
                <c:pt idx="32">
                  <c:v>1995
H7</c:v>
                </c:pt>
                <c:pt idx="37">
                  <c:v>2000
H12</c:v>
                </c:pt>
                <c:pt idx="42">
                  <c:v>2005
H17</c:v>
                </c:pt>
                <c:pt idx="47">
                  <c:v>2010
H22</c:v>
                </c:pt>
                <c:pt idx="52">
                  <c:v>2015
H27</c:v>
                </c:pt>
                <c:pt idx="56">
                  <c:v>2019
R 1</c:v>
                </c:pt>
              </c:strCache>
            </c:strRef>
          </c:cat>
          <c:val>
            <c:numRef>
              <c:f>'d08-001市町村別観光入込客数・宿泊人員の推移'!$H$1253:$BL$1253</c:f>
              <c:numCache>
                <c:formatCode>#,##0.0;[Red]\-#,##0.0</c:formatCode>
                <c:ptCount val="57"/>
                <c:pt idx="0">
                  <c:v>0</c:v>
                </c:pt>
                <c:pt idx="1">
                  <c:v>22.553999999999998</c:v>
                </c:pt>
                <c:pt idx="2">
                  <c:v>15.763999999999999</c:v>
                </c:pt>
                <c:pt idx="3">
                  <c:v>2.2549999999999999</c:v>
                </c:pt>
                <c:pt idx="4">
                  <c:v>23.67</c:v>
                </c:pt>
                <c:pt idx="5">
                  <c:v>25.318000000000001</c:v>
                </c:pt>
                <c:pt idx="6">
                  <c:v>39.01</c:v>
                </c:pt>
                <c:pt idx="7">
                  <c:v>43.369</c:v>
                </c:pt>
                <c:pt idx="8">
                  <c:v>48.295999999999999</c:v>
                </c:pt>
                <c:pt idx="9">
                  <c:v>51.238</c:v>
                </c:pt>
                <c:pt idx="10">
                  <c:v>54.192999999999998</c:v>
                </c:pt>
                <c:pt idx="11">
                  <c:v>55.973999999999997</c:v>
                </c:pt>
                <c:pt idx="12">
                  <c:v>53.533999999999999</c:v>
                </c:pt>
                <c:pt idx="13">
                  <c:v>46.598999999999997</c:v>
                </c:pt>
                <c:pt idx="14">
                  <c:v>48.898000000000003</c:v>
                </c:pt>
                <c:pt idx="15">
                  <c:v>51.155999999999999</c:v>
                </c:pt>
                <c:pt idx="16">
                  <c:v>51.557000000000002</c:v>
                </c:pt>
                <c:pt idx="17">
                  <c:v>57.255000000000003</c:v>
                </c:pt>
                <c:pt idx="18">
                  <c:v>45.222999999999999</c:v>
                </c:pt>
                <c:pt idx="19">
                  <c:v>43.820999999999998</c:v>
                </c:pt>
                <c:pt idx="20">
                  <c:v>38.930999999999997</c:v>
                </c:pt>
                <c:pt idx="21">
                  <c:v>40.758000000000003</c:v>
                </c:pt>
                <c:pt idx="22">
                  <c:v>43.662999999999997</c:v>
                </c:pt>
                <c:pt idx="23">
                  <c:v>42.488</c:v>
                </c:pt>
                <c:pt idx="24">
                  <c:v>38.664999999999999</c:v>
                </c:pt>
                <c:pt idx="25">
                  <c:v>38.323</c:v>
                </c:pt>
                <c:pt idx="26">
                  <c:v>41.843000000000004</c:v>
                </c:pt>
                <c:pt idx="27">
                  <c:v>47.045000000000002</c:v>
                </c:pt>
                <c:pt idx="28">
                  <c:v>49.987000000000002</c:v>
                </c:pt>
                <c:pt idx="29">
                  <c:v>250.983</c:v>
                </c:pt>
                <c:pt idx="30">
                  <c:v>274.76499999999999</c:v>
                </c:pt>
                <c:pt idx="31">
                  <c:v>203.76499999999999</c:v>
                </c:pt>
                <c:pt idx="32">
                  <c:v>171.078</c:v>
                </c:pt>
                <c:pt idx="33">
                  <c:v>103.539</c:v>
                </c:pt>
                <c:pt idx="34">
                  <c:v>145.5</c:v>
                </c:pt>
                <c:pt idx="35">
                  <c:v>174</c:v>
                </c:pt>
                <c:pt idx="36">
                  <c:v>161.19999999999999</c:v>
                </c:pt>
                <c:pt idx="37">
                  <c:v>153.69999999999999</c:v>
                </c:pt>
                <c:pt idx="38">
                  <c:v>153.1</c:v>
                </c:pt>
                <c:pt idx="39">
                  <c:v>139.30000000000001</c:v>
                </c:pt>
                <c:pt idx="40">
                  <c:v>126.4</c:v>
                </c:pt>
                <c:pt idx="41">
                  <c:v>105.3</c:v>
                </c:pt>
                <c:pt idx="42">
                  <c:v>102</c:v>
                </c:pt>
                <c:pt idx="43">
                  <c:v>91.2</c:v>
                </c:pt>
                <c:pt idx="44">
                  <c:v>89.7</c:v>
                </c:pt>
                <c:pt idx="45">
                  <c:v>85.4</c:v>
                </c:pt>
                <c:pt idx="46">
                  <c:v>41.8</c:v>
                </c:pt>
                <c:pt idx="47">
                  <c:v>61.5</c:v>
                </c:pt>
                <c:pt idx="48">
                  <c:v>67.300000000000011</c:v>
                </c:pt>
                <c:pt idx="49">
                  <c:v>83.699999999999989</c:v>
                </c:pt>
                <c:pt idx="50">
                  <c:v>87.899999999999991</c:v>
                </c:pt>
                <c:pt idx="51">
                  <c:v>91.6</c:v>
                </c:pt>
                <c:pt idx="52">
                  <c:v>91.3</c:v>
                </c:pt>
                <c:pt idx="53">
                  <c:v>80.600000000000009</c:v>
                </c:pt>
                <c:pt idx="54">
                  <c:v>80.3</c:v>
                </c:pt>
                <c:pt idx="55">
                  <c:v>82.2</c:v>
                </c:pt>
                <c:pt idx="56">
                  <c:v>65</c:v>
                </c:pt>
              </c:numCache>
            </c:numRef>
          </c:val>
          <c:extLst>
            <c:ext xmlns:c16="http://schemas.microsoft.com/office/drawing/2014/chart" uri="{C3380CC4-5D6E-409C-BE32-E72D297353CC}">
              <c16:uniqueId val="{00000001-65B6-46B5-9D6D-E08E3527A265}"/>
            </c:ext>
          </c:extLst>
        </c:ser>
        <c:dLbls>
          <c:showLegendKey val="0"/>
          <c:showVal val="0"/>
          <c:showCatName val="0"/>
          <c:showSerName val="0"/>
          <c:showPercent val="0"/>
          <c:showBubbleSize val="0"/>
        </c:dLbls>
        <c:gapWidth val="80"/>
        <c:overlap val="100"/>
        <c:axId val="440684552"/>
        <c:axId val="440687832"/>
      </c:barChart>
      <c:lineChart>
        <c:grouping val="standard"/>
        <c:varyColors val="0"/>
        <c:ser>
          <c:idx val="2"/>
          <c:order val="2"/>
          <c:tx>
            <c:strRef>
              <c:f>'d08-001市町村別観光入込客数・宿泊人員の推移'!$G$1254</c:f>
              <c:strCache>
                <c:ptCount val="1"/>
                <c:pt idx="0">
                  <c:v>宿泊客</c:v>
                </c:pt>
              </c:strCache>
            </c:strRef>
          </c:tx>
          <c:spPr>
            <a:ln w="28575" cap="rnd">
              <a:solidFill>
                <a:srgbClr val="0070C0"/>
              </a:solidFill>
              <a:round/>
            </a:ln>
            <a:effectLst/>
          </c:spPr>
          <c:marker>
            <c:symbol val="none"/>
          </c:marker>
          <c:cat>
            <c:strRef>
              <c:f>'d08-001市町村別観光入込客数・宿泊人員の推移'!$H$1251:$BL$1251</c:f>
              <c:strCache>
                <c:ptCount val="57"/>
                <c:pt idx="2">
                  <c:v>1965
S40</c:v>
                </c:pt>
                <c:pt idx="7">
                  <c:v>1970
S45</c:v>
                </c:pt>
                <c:pt idx="12">
                  <c:v>1975
S50</c:v>
                </c:pt>
                <c:pt idx="17">
                  <c:v>1980
S55</c:v>
                </c:pt>
                <c:pt idx="22">
                  <c:v>1985
S60</c:v>
                </c:pt>
                <c:pt idx="27">
                  <c:v>1990
H2</c:v>
                </c:pt>
                <c:pt idx="32">
                  <c:v>1995
H7</c:v>
                </c:pt>
                <c:pt idx="37">
                  <c:v>2000
H12</c:v>
                </c:pt>
                <c:pt idx="42">
                  <c:v>2005
H17</c:v>
                </c:pt>
                <c:pt idx="47">
                  <c:v>2010
H22</c:v>
                </c:pt>
                <c:pt idx="52">
                  <c:v>2015
H27</c:v>
                </c:pt>
                <c:pt idx="56">
                  <c:v>2019
R 1</c:v>
                </c:pt>
              </c:strCache>
            </c:strRef>
          </c:cat>
          <c:val>
            <c:numRef>
              <c:f>'d08-001市町村別観光入込客数・宿泊人員の推移'!$H$1254:$BL$1254</c:f>
              <c:numCache>
                <c:formatCode>#,##0.0;[Red]\-#,##0.0</c:formatCode>
                <c:ptCount val="57"/>
                <c:pt idx="1">
                  <c:v>16.242999999999999</c:v>
                </c:pt>
                <c:pt idx="2">
                  <c:v>16.687000000000001</c:v>
                </c:pt>
                <c:pt idx="3">
                  <c:v>11.712999999999999</c:v>
                </c:pt>
                <c:pt idx="4">
                  <c:v>12.334</c:v>
                </c:pt>
                <c:pt idx="5">
                  <c:v>15.372999999999999</c:v>
                </c:pt>
                <c:pt idx="6">
                  <c:v>17.321999999999999</c:v>
                </c:pt>
                <c:pt idx="7">
                  <c:v>28.898</c:v>
                </c:pt>
                <c:pt idx="8">
                  <c:v>33.765000000000001</c:v>
                </c:pt>
                <c:pt idx="9">
                  <c:v>36.546999999999997</c:v>
                </c:pt>
                <c:pt idx="10">
                  <c:v>37.1</c:v>
                </c:pt>
                <c:pt idx="11">
                  <c:v>40.463000000000001</c:v>
                </c:pt>
                <c:pt idx="12">
                  <c:v>34.481999999999999</c:v>
                </c:pt>
                <c:pt idx="13">
                  <c:v>32.470999999999997</c:v>
                </c:pt>
                <c:pt idx="14">
                  <c:v>28.686</c:v>
                </c:pt>
                <c:pt idx="15">
                  <c:v>31.009</c:v>
                </c:pt>
                <c:pt idx="16">
                  <c:v>36.585999999999999</c:v>
                </c:pt>
                <c:pt idx="17">
                  <c:v>36.386000000000003</c:v>
                </c:pt>
                <c:pt idx="18">
                  <c:v>28.44</c:v>
                </c:pt>
                <c:pt idx="19">
                  <c:v>32.588999999999999</c:v>
                </c:pt>
                <c:pt idx="20">
                  <c:v>32.707999999999998</c:v>
                </c:pt>
                <c:pt idx="21">
                  <c:v>33.902000000000001</c:v>
                </c:pt>
                <c:pt idx="22">
                  <c:v>33.941000000000003</c:v>
                </c:pt>
                <c:pt idx="23">
                  <c:v>33.197000000000003</c:v>
                </c:pt>
                <c:pt idx="24">
                  <c:v>29.777999999999999</c:v>
                </c:pt>
                <c:pt idx="25">
                  <c:v>30.38</c:v>
                </c:pt>
                <c:pt idx="26">
                  <c:v>33.463999999999999</c:v>
                </c:pt>
                <c:pt idx="27">
                  <c:v>37.700000000000003</c:v>
                </c:pt>
                <c:pt idx="28">
                  <c:v>40.052</c:v>
                </c:pt>
                <c:pt idx="29">
                  <c:v>225.73400000000001</c:v>
                </c:pt>
                <c:pt idx="30">
                  <c:v>237.233</c:v>
                </c:pt>
                <c:pt idx="31">
                  <c:v>170.7</c:v>
                </c:pt>
                <c:pt idx="32">
                  <c:v>141.18</c:v>
                </c:pt>
                <c:pt idx="33">
                  <c:v>83.87</c:v>
                </c:pt>
                <c:pt idx="34">
                  <c:v>87.6</c:v>
                </c:pt>
                <c:pt idx="35">
                  <c:v>104.6</c:v>
                </c:pt>
                <c:pt idx="36">
                  <c:v>91</c:v>
                </c:pt>
                <c:pt idx="37">
                  <c:v>90.1</c:v>
                </c:pt>
                <c:pt idx="38">
                  <c:v>87.5</c:v>
                </c:pt>
                <c:pt idx="39">
                  <c:v>80.3</c:v>
                </c:pt>
                <c:pt idx="40">
                  <c:v>71.400000000000006</c:v>
                </c:pt>
                <c:pt idx="41">
                  <c:v>55.2</c:v>
                </c:pt>
                <c:pt idx="42">
                  <c:v>53.5</c:v>
                </c:pt>
                <c:pt idx="43">
                  <c:v>49.5</c:v>
                </c:pt>
                <c:pt idx="44">
                  <c:v>50.2</c:v>
                </c:pt>
                <c:pt idx="45">
                  <c:v>46.9</c:v>
                </c:pt>
                <c:pt idx="46">
                  <c:v>37.299999999999997</c:v>
                </c:pt>
                <c:pt idx="47">
                  <c:v>36.1</c:v>
                </c:pt>
                <c:pt idx="48">
                  <c:v>38.500000000000007</c:v>
                </c:pt>
                <c:pt idx="49">
                  <c:v>41.399999999999991</c:v>
                </c:pt>
                <c:pt idx="50">
                  <c:v>43.499999999999993</c:v>
                </c:pt>
                <c:pt idx="51">
                  <c:v>43.8</c:v>
                </c:pt>
                <c:pt idx="52">
                  <c:v>43.599999999999994</c:v>
                </c:pt>
                <c:pt idx="53">
                  <c:v>44.599999999999994</c:v>
                </c:pt>
                <c:pt idx="54">
                  <c:v>42.399999999999991</c:v>
                </c:pt>
                <c:pt idx="55">
                  <c:v>42.7</c:v>
                </c:pt>
                <c:pt idx="56">
                  <c:v>36.799999999999997</c:v>
                </c:pt>
              </c:numCache>
            </c:numRef>
          </c:val>
          <c:smooth val="0"/>
          <c:extLst>
            <c:ext xmlns:c16="http://schemas.microsoft.com/office/drawing/2014/chart" uri="{C3380CC4-5D6E-409C-BE32-E72D297353CC}">
              <c16:uniqueId val="{00000002-65B6-46B5-9D6D-E08E3527A265}"/>
            </c:ext>
          </c:extLst>
        </c:ser>
        <c:dLbls>
          <c:showLegendKey val="0"/>
          <c:showVal val="0"/>
          <c:showCatName val="0"/>
          <c:showSerName val="0"/>
          <c:showPercent val="0"/>
          <c:showBubbleSize val="0"/>
        </c:dLbls>
        <c:marker val="1"/>
        <c:smooth val="0"/>
        <c:axId val="440684552"/>
        <c:axId val="440687832"/>
      </c:lineChart>
      <c:catAx>
        <c:axId val="4406845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440687832"/>
        <c:crosses val="autoZero"/>
        <c:auto val="1"/>
        <c:lblAlgn val="ctr"/>
        <c:lblOffset val="100"/>
        <c:noMultiLvlLbl val="0"/>
      </c:catAx>
      <c:valAx>
        <c:axId val="440687832"/>
        <c:scaling>
          <c:orientation val="minMax"/>
        </c:scaling>
        <c:delete val="0"/>
        <c:axPos val="l"/>
        <c:majorGridlines>
          <c:spPr>
            <a:ln w="3175" cap="flat" cmpd="sng" algn="ctr">
              <a:solidFill>
                <a:schemeClr val="tx1">
                  <a:lumMod val="15000"/>
                  <a:lumOff val="85000"/>
                </a:schemeClr>
              </a:solidFill>
              <a:prstDash val="dash"/>
              <a:round/>
            </a:ln>
            <a:effectLst/>
          </c:spPr>
        </c:majorGridlines>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440684552"/>
        <c:crosses val="autoZero"/>
        <c:crossBetween val="between"/>
      </c:valAx>
      <c:spPr>
        <a:noFill/>
        <a:ln>
          <a:noFill/>
        </a:ln>
        <a:effectLst/>
      </c:spPr>
    </c:plotArea>
    <c:legend>
      <c:legendPos val="b"/>
      <c:layout>
        <c:manualLayout>
          <c:xMode val="edge"/>
          <c:yMode val="edge"/>
          <c:x val="7.7596991552526542E-2"/>
          <c:y val="0.12582554207751062"/>
          <c:w val="9.9707977679260693E-2"/>
          <c:h val="0.1006008843489158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a:latin typeface="ＭＳ ゴシック" panose="020B0609070205080204" pitchFamily="49" charset="-128"/>
                <a:ea typeface="ＭＳ ゴシック" panose="020B0609070205080204" pitchFamily="49" charset="-128"/>
              </a:rPr>
              <a:t>稚内市の観光客入込数の推移</a:t>
            </a:r>
          </a:p>
        </c:rich>
      </c:tx>
      <c:layout>
        <c:manualLayout>
          <c:xMode val="edge"/>
          <c:yMode val="edge"/>
          <c:x val="0.30672268907563027"/>
          <c:y val="0"/>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4124594719777676E-2"/>
          <c:y val="6.5345345345345363E-2"/>
          <c:w val="0.95196497496636445"/>
          <c:h val="0.82869622378283792"/>
        </c:manualLayout>
      </c:layout>
      <c:barChart>
        <c:barDir val="col"/>
        <c:grouping val="stacked"/>
        <c:varyColors val="0"/>
        <c:ser>
          <c:idx val="0"/>
          <c:order val="0"/>
          <c:tx>
            <c:strRef>
              <c:f>'d08-001市町村別観光入込客数・宿泊人員の推移'!$G$1284</c:f>
              <c:strCache>
                <c:ptCount val="1"/>
                <c:pt idx="0">
                  <c:v>道外</c:v>
                </c:pt>
              </c:strCache>
            </c:strRef>
          </c:tx>
          <c:spPr>
            <a:solidFill>
              <a:srgbClr val="00B0F0"/>
            </a:solidFill>
            <a:ln>
              <a:noFill/>
            </a:ln>
            <a:effectLst/>
          </c:spPr>
          <c:invertIfNegative val="0"/>
          <c:cat>
            <c:strRef>
              <c:f>'d08-001市町村別観光入込客数・宿泊人員の推移'!$H$1283:$BL$1283</c:f>
              <c:strCache>
                <c:ptCount val="57"/>
                <c:pt idx="2">
                  <c:v>1965
S40</c:v>
                </c:pt>
                <c:pt idx="7">
                  <c:v>1970
S45</c:v>
                </c:pt>
                <c:pt idx="12">
                  <c:v>1975
S50</c:v>
                </c:pt>
                <c:pt idx="17">
                  <c:v>1980
S55</c:v>
                </c:pt>
                <c:pt idx="22">
                  <c:v>1985
S60</c:v>
                </c:pt>
                <c:pt idx="27">
                  <c:v>1990
H2</c:v>
                </c:pt>
                <c:pt idx="32">
                  <c:v>1995
H7</c:v>
                </c:pt>
                <c:pt idx="37">
                  <c:v>2000
H12</c:v>
                </c:pt>
                <c:pt idx="42">
                  <c:v>2005
H17</c:v>
                </c:pt>
                <c:pt idx="47">
                  <c:v>2010
H22</c:v>
                </c:pt>
                <c:pt idx="52">
                  <c:v>2015
H27</c:v>
                </c:pt>
                <c:pt idx="56">
                  <c:v>2019
R 1</c:v>
                </c:pt>
              </c:strCache>
            </c:strRef>
          </c:cat>
          <c:val>
            <c:numRef>
              <c:f>'d08-001市町村別観光入込客数・宿泊人員の推移'!$H$1284:$BL$1284</c:f>
              <c:numCache>
                <c:formatCode>#,##0.0;[Red]\-#,##0.0</c:formatCode>
                <c:ptCount val="57"/>
                <c:pt idx="0">
                  <c:v>13.44</c:v>
                </c:pt>
                <c:pt idx="1">
                  <c:v>33.954000000000001</c:v>
                </c:pt>
                <c:pt idx="2">
                  <c:v>46.168999999999997</c:v>
                </c:pt>
                <c:pt idx="3">
                  <c:v>12.731</c:v>
                </c:pt>
                <c:pt idx="4">
                  <c:v>78.805000000000007</c:v>
                </c:pt>
                <c:pt idx="5">
                  <c:v>109.51600000000001</c:v>
                </c:pt>
                <c:pt idx="6">
                  <c:v>175.71700000000001</c:v>
                </c:pt>
                <c:pt idx="7">
                  <c:v>280.23899999999998</c:v>
                </c:pt>
                <c:pt idx="8">
                  <c:v>269.23599999999999</c:v>
                </c:pt>
                <c:pt idx="9">
                  <c:v>312.35300000000001</c:v>
                </c:pt>
                <c:pt idx="10">
                  <c:v>396.13900000000001</c:v>
                </c:pt>
                <c:pt idx="11">
                  <c:v>498.33499999999998</c:v>
                </c:pt>
                <c:pt idx="12">
                  <c:v>468.61700000000002</c:v>
                </c:pt>
                <c:pt idx="13">
                  <c:v>441.08100000000002</c:v>
                </c:pt>
                <c:pt idx="14">
                  <c:v>407.60199999999998</c:v>
                </c:pt>
                <c:pt idx="15">
                  <c:v>374.012</c:v>
                </c:pt>
                <c:pt idx="16">
                  <c:v>339.24200000000002</c:v>
                </c:pt>
                <c:pt idx="17">
                  <c:v>328.1</c:v>
                </c:pt>
                <c:pt idx="18">
                  <c:v>269.43700000000001</c:v>
                </c:pt>
                <c:pt idx="19">
                  <c:v>281.05399999999997</c:v>
                </c:pt>
                <c:pt idx="20">
                  <c:v>302.036</c:v>
                </c:pt>
                <c:pt idx="21">
                  <c:v>312.57499999999999</c:v>
                </c:pt>
                <c:pt idx="22">
                  <c:v>316.52</c:v>
                </c:pt>
                <c:pt idx="23">
                  <c:v>334.9</c:v>
                </c:pt>
                <c:pt idx="24">
                  <c:v>354</c:v>
                </c:pt>
                <c:pt idx="25">
                  <c:v>370.9</c:v>
                </c:pt>
                <c:pt idx="26">
                  <c:v>419.4</c:v>
                </c:pt>
                <c:pt idx="27">
                  <c:v>445.3</c:v>
                </c:pt>
                <c:pt idx="28">
                  <c:v>452.4</c:v>
                </c:pt>
                <c:pt idx="29">
                  <c:v>450.42</c:v>
                </c:pt>
                <c:pt idx="30">
                  <c:v>415.1</c:v>
                </c:pt>
                <c:pt idx="31">
                  <c:v>435.8</c:v>
                </c:pt>
                <c:pt idx="32">
                  <c:v>466.1</c:v>
                </c:pt>
                <c:pt idx="33">
                  <c:v>484.8</c:v>
                </c:pt>
                <c:pt idx="34">
                  <c:v>383.5</c:v>
                </c:pt>
                <c:pt idx="35">
                  <c:v>387</c:v>
                </c:pt>
                <c:pt idx="36">
                  <c:v>404.8</c:v>
                </c:pt>
                <c:pt idx="37">
                  <c:v>395.4</c:v>
                </c:pt>
                <c:pt idx="38">
                  <c:v>419.5</c:v>
                </c:pt>
                <c:pt idx="39">
                  <c:v>424.4</c:v>
                </c:pt>
                <c:pt idx="40">
                  <c:v>405.2</c:v>
                </c:pt>
                <c:pt idx="41">
                  <c:v>390.3</c:v>
                </c:pt>
                <c:pt idx="42">
                  <c:v>367.4</c:v>
                </c:pt>
                <c:pt idx="43">
                  <c:v>355.9</c:v>
                </c:pt>
                <c:pt idx="44">
                  <c:v>347.1</c:v>
                </c:pt>
                <c:pt idx="45">
                  <c:v>355.1</c:v>
                </c:pt>
                <c:pt idx="46">
                  <c:v>342.2</c:v>
                </c:pt>
                <c:pt idx="47">
                  <c:v>323.49999999999994</c:v>
                </c:pt>
                <c:pt idx="48">
                  <c:v>302.5</c:v>
                </c:pt>
                <c:pt idx="49">
                  <c:v>350.3</c:v>
                </c:pt>
                <c:pt idx="50">
                  <c:v>341.40000000000003</c:v>
                </c:pt>
                <c:pt idx="51">
                  <c:v>348.80000000000007</c:v>
                </c:pt>
                <c:pt idx="52">
                  <c:v>381.29999999999995</c:v>
                </c:pt>
                <c:pt idx="53">
                  <c:v>385</c:v>
                </c:pt>
                <c:pt idx="54">
                  <c:v>392.9</c:v>
                </c:pt>
                <c:pt idx="55">
                  <c:v>373.5</c:v>
                </c:pt>
                <c:pt idx="56">
                  <c:v>368.49999999999994</c:v>
                </c:pt>
              </c:numCache>
            </c:numRef>
          </c:val>
          <c:extLst>
            <c:ext xmlns:c16="http://schemas.microsoft.com/office/drawing/2014/chart" uri="{C3380CC4-5D6E-409C-BE32-E72D297353CC}">
              <c16:uniqueId val="{00000000-9AB8-428E-B21F-2B69072ED36D}"/>
            </c:ext>
          </c:extLst>
        </c:ser>
        <c:ser>
          <c:idx val="1"/>
          <c:order val="1"/>
          <c:tx>
            <c:strRef>
              <c:f>'d08-001市町村別観光入込客数・宿泊人員の推移'!$G$1285</c:f>
              <c:strCache>
                <c:ptCount val="1"/>
                <c:pt idx="0">
                  <c:v>道内</c:v>
                </c:pt>
              </c:strCache>
            </c:strRef>
          </c:tx>
          <c:spPr>
            <a:solidFill>
              <a:srgbClr val="92D050"/>
            </a:solidFill>
            <a:ln>
              <a:noFill/>
            </a:ln>
            <a:effectLst/>
          </c:spPr>
          <c:invertIfNegative val="0"/>
          <c:cat>
            <c:strRef>
              <c:f>'d08-001市町村別観光入込客数・宿泊人員の推移'!$H$1283:$BL$1283</c:f>
              <c:strCache>
                <c:ptCount val="57"/>
                <c:pt idx="2">
                  <c:v>1965
S40</c:v>
                </c:pt>
                <c:pt idx="7">
                  <c:v>1970
S45</c:v>
                </c:pt>
                <c:pt idx="12">
                  <c:v>1975
S50</c:v>
                </c:pt>
                <c:pt idx="17">
                  <c:v>1980
S55</c:v>
                </c:pt>
                <c:pt idx="22">
                  <c:v>1985
S60</c:v>
                </c:pt>
                <c:pt idx="27">
                  <c:v>1990
H2</c:v>
                </c:pt>
                <c:pt idx="32">
                  <c:v>1995
H7</c:v>
                </c:pt>
                <c:pt idx="37">
                  <c:v>2000
H12</c:v>
                </c:pt>
                <c:pt idx="42">
                  <c:v>2005
H17</c:v>
                </c:pt>
                <c:pt idx="47">
                  <c:v>2010
H22</c:v>
                </c:pt>
                <c:pt idx="52">
                  <c:v>2015
H27</c:v>
                </c:pt>
                <c:pt idx="56">
                  <c:v>2019
R 1</c:v>
                </c:pt>
              </c:strCache>
            </c:strRef>
          </c:cat>
          <c:val>
            <c:numRef>
              <c:f>'d08-001市町村別観光入込客数・宿泊人員の推移'!$H$1285:$BL$1285</c:f>
              <c:numCache>
                <c:formatCode>#,##0.0;[Red]\-#,##0.0</c:formatCode>
                <c:ptCount val="57"/>
                <c:pt idx="0">
                  <c:v>49.58</c:v>
                </c:pt>
                <c:pt idx="1">
                  <c:v>30.885999999999999</c:v>
                </c:pt>
                <c:pt idx="2">
                  <c:v>32.475999999999999</c:v>
                </c:pt>
                <c:pt idx="3">
                  <c:v>51.32</c:v>
                </c:pt>
                <c:pt idx="4">
                  <c:v>41.000999999999998</c:v>
                </c:pt>
                <c:pt idx="5">
                  <c:v>36.241999999999997</c:v>
                </c:pt>
                <c:pt idx="6">
                  <c:v>87.709000000000003</c:v>
                </c:pt>
                <c:pt idx="7">
                  <c:v>156.06399999999999</c:v>
                </c:pt>
                <c:pt idx="8">
                  <c:v>266.50799999999998</c:v>
                </c:pt>
                <c:pt idx="9">
                  <c:v>313.10500000000002</c:v>
                </c:pt>
                <c:pt idx="10">
                  <c:v>282.54500000000002</c:v>
                </c:pt>
                <c:pt idx="11">
                  <c:v>256.94099999999997</c:v>
                </c:pt>
                <c:pt idx="12">
                  <c:v>240.37700000000001</c:v>
                </c:pt>
                <c:pt idx="13">
                  <c:v>229.33799999999999</c:v>
                </c:pt>
                <c:pt idx="14">
                  <c:v>214.393</c:v>
                </c:pt>
                <c:pt idx="15">
                  <c:v>254.45400000000001</c:v>
                </c:pt>
                <c:pt idx="16">
                  <c:v>247.33</c:v>
                </c:pt>
                <c:pt idx="17">
                  <c:v>271.24099999999999</c:v>
                </c:pt>
                <c:pt idx="18">
                  <c:v>249.45</c:v>
                </c:pt>
                <c:pt idx="19">
                  <c:v>289.08999999999997</c:v>
                </c:pt>
                <c:pt idx="20">
                  <c:v>306.327</c:v>
                </c:pt>
                <c:pt idx="21">
                  <c:v>314.84500000000003</c:v>
                </c:pt>
                <c:pt idx="22">
                  <c:v>399.13</c:v>
                </c:pt>
                <c:pt idx="23">
                  <c:v>413.7</c:v>
                </c:pt>
                <c:pt idx="24">
                  <c:v>402.2</c:v>
                </c:pt>
                <c:pt idx="25">
                  <c:v>410.8</c:v>
                </c:pt>
                <c:pt idx="26">
                  <c:v>461.9</c:v>
                </c:pt>
                <c:pt idx="27">
                  <c:v>502.2</c:v>
                </c:pt>
                <c:pt idx="28">
                  <c:v>534.79999999999995</c:v>
                </c:pt>
                <c:pt idx="29">
                  <c:v>529.58000000000004</c:v>
                </c:pt>
                <c:pt idx="30">
                  <c:v>496.9</c:v>
                </c:pt>
                <c:pt idx="31">
                  <c:v>519.70000000000005</c:v>
                </c:pt>
                <c:pt idx="32">
                  <c:v>555.9</c:v>
                </c:pt>
                <c:pt idx="33">
                  <c:v>511</c:v>
                </c:pt>
                <c:pt idx="34">
                  <c:v>395.9</c:v>
                </c:pt>
                <c:pt idx="35">
                  <c:v>400</c:v>
                </c:pt>
                <c:pt idx="36">
                  <c:v>410.7</c:v>
                </c:pt>
                <c:pt idx="37">
                  <c:v>385.5</c:v>
                </c:pt>
                <c:pt idx="38">
                  <c:v>395.1</c:v>
                </c:pt>
                <c:pt idx="39">
                  <c:v>393.6</c:v>
                </c:pt>
                <c:pt idx="40">
                  <c:v>380.4</c:v>
                </c:pt>
                <c:pt idx="41">
                  <c:v>346.2</c:v>
                </c:pt>
                <c:pt idx="42">
                  <c:v>318.60000000000002</c:v>
                </c:pt>
                <c:pt idx="43">
                  <c:v>318.10000000000002</c:v>
                </c:pt>
                <c:pt idx="44">
                  <c:v>293.8</c:v>
                </c:pt>
                <c:pt idx="45">
                  <c:v>214.1</c:v>
                </c:pt>
                <c:pt idx="46">
                  <c:v>187.8</c:v>
                </c:pt>
                <c:pt idx="47">
                  <c:v>177.70000000000002</c:v>
                </c:pt>
                <c:pt idx="48">
                  <c:v>163.1</c:v>
                </c:pt>
                <c:pt idx="49">
                  <c:v>138.29999999999998</c:v>
                </c:pt>
                <c:pt idx="50">
                  <c:v>156</c:v>
                </c:pt>
                <c:pt idx="51">
                  <c:v>133.69999999999999</c:v>
                </c:pt>
                <c:pt idx="52">
                  <c:v>122.89999999999998</c:v>
                </c:pt>
                <c:pt idx="53">
                  <c:v>122.60000000000002</c:v>
                </c:pt>
                <c:pt idx="54">
                  <c:v>127.89999999999999</c:v>
                </c:pt>
                <c:pt idx="55">
                  <c:v>129.9</c:v>
                </c:pt>
                <c:pt idx="56">
                  <c:v>133.19999999999999</c:v>
                </c:pt>
              </c:numCache>
            </c:numRef>
          </c:val>
          <c:extLst>
            <c:ext xmlns:c16="http://schemas.microsoft.com/office/drawing/2014/chart" uri="{C3380CC4-5D6E-409C-BE32-E72D297353CC}">
              <c16:uniqueId val="{00000001-9AB8-428E-B21F-2B69072ED36D}"/>
            </c:ext>
          </c:extLst>
        </c:ser>
        <c:dLbls>
          <c:showLegendKey val="0"/>
          <c:showVal val="0"/>
          <c:showCatName val="0"/>
          <c:showSerName val="0"/>
          <c:showPercent val="0"/>
          <c:showBubbleSize val="0"/>
        </c:dLbls>
        <c:gapWidth val="80"/>
        <c:overlap val="100"/>
        <c:axId val="440684552"/>
        <c:axId val="440687832"/>
      </c:barChart>
      <c:lineChart>
        <c:grouping val="standard"/>
        <c:varyColors val="0"/>
        <c:ser>
          <c:idx val="2"/>
          <c:order val="2"/>
          <c:tx>
            <c:strRef>
              <c:f>'d08-001市町村別観光入込客数・宿泊人員の推移'!$G$1286</c:f>
              <c:strCache>
                <c:ptCount val="1"/>
                <c:pt idx="0">
                  <c:v>宿泊客</c:v>
                </c:pt>
              </c:strCache>
            </c:strRef>
          </c:tx>
          <c:spPr>
            <a:ln w="28575" cap="rnd">
              <a:solidFill>
                <a:srgbClr val="0070C0"/>
              </a:solidFill>
              <a:round/>
            </a:ln>
            <a:effectLst/>
          </c:spPr>
          <c:marker>
            <c:symbol val="none"/>
          </c:marker>
          <c:cat>
            <c:strRef>
              <c:f>'d08-001市町村別観光入込客数・宿泊人員の推移'!$H$1283:$BL$1283</c:f>
              <c:strCache>
                <c:ptCount val="57"/>
                <c:pt idx="2">
                  <c:v>1965
S40</c:v>
                </c:pt>
                <c:pt idx="7">
                  <c:v>1970
S45</c:v>
                </c:pt>
                <c:pt idx="12">
                  <c:v>1975
S50</c:v>
                </c:pt>
                <c:pt idx="17">
                  <c:v>1980
S55</c:v>
                </c:pt>
                <c:pt idx="22">
                  <c:v>1985
S60</c:v>
                </c:pt>
                <c:pt idx="27">
                  <c:v>1990
H2</c:v>
                </c:pt>
                <c:pt idx="32">
                  <c:v>1995
H7</c:v>
                </c:pt>
                <c:pt idx="37">
                  <c:v>2000
H12</c:v>
                </c:pt>
                <c:pt idx="42">
                  <c:v>2005
H17</c:v>
                </c:pt>
                <c:pt idx="47">
                  <c:v>2010
H22</c:v>
                </c:pt>
                <c:pt idx="52">
                  <c:v>2015
H27</c:v>
                </c:pt>
                <c:pt idx="56">
                  <c:v>2019
R 1</c:v>
                </c:pt>
              </c:strCache>
            </c:strRef>
          </c:cat>
          <c:val>
            <c:numRef>
              <c:f>'d08-001市町村別観光入込客数・宿泊人員の推移'!$H$1286:$BL$1286</c:f>
              <c:numCache>
                <c:formatCode>#,##0.0;[Red]\-#,##0.0</c:formatCode>
                <c:ptCount val="57"/>
                <c:pt idx="0">
                  <c:v>18.905999999999999</c:v>
                </c:pt>
                <c:pt idx="1">
                  <c:v>19.675999999999998</c:v>
                </c:pt>
                <c:pt idx="2">
                  <c:v>14.8</c:v>
                </c:pt>
                <c:pt idx="3">
                  <c:v>29.564</c:v>
                </c:pt>
                <c:pt idx="4">
                  <c:v>66.204999999999998</c:v>
                </c:pt>
                <c:pt idx="5">
                  <c:v>50.298999999999999</c:v>
                </c:pt>
                <c:pt idx="6">
                  <c:v>87.957999999999998</c:v>
                </c:pt>
                <c:pt idx="7">
                  <c:v>100.127</c:v>
                </c:pt>
                <c:pt idx="8">
                  <c:v>121.455</c:v>
                </c:pt>
                <c:pt idx="9">
                  <c:v>153.71600000000001</c:v>
                </c:pt>
                <c:pt idx="10">
                  <c:v>154.11500000000001</c:v>
                </c:pt>
                <c:pt idx="11">
                  <c:v>177.68799999999999</c:v>
                </c:pt>
                <c:pt idx="12">
                  <c:v>172.732</c:v>
                </c:pt>
                <c:pt idx="13">
                  <c:v>161.33799999999999</c:v>
                </c:pt>
                <c:pt idx="14">
                  <c:v>162.66900000000001</c:v>
                </c:pt>
                <c:pt idx="15">
                  <c:v>164.44300000000001</c:v>
                </c:pt>
                <c:pt idx="16">
                  <c:v>150.14599999999999</c:v>
                </c:pt>
                <c:pt idx="17">
                  <c:v>152.69999999999999</c:v>
                </c:pt>
                <c:pt idx="18">
                  <c:v>148.52500000000001</c:v>
                </c:pt>
                <c:pt idx="19">
                  <c:v>162.72800000000001</c:v>
                </c:pt>
                <c:pt idx="20">
                  <c:v>178.774</c:v>
                </c:pt>
                <c:pt idx="21">
                  <c:v>185.63</c:v>
                </c:pt>
                <c:pt idx="22">
                  <c:v>258.39100000000002</c:v>
                </c:pt>
                <c:pt idx="23">
                  <c:v>252.6</c:v>
                </c:pt>
                <c:pt idx="24">
                  <c:v>237.3</c:v>
                </c:pt>
                <c:pt idx="25">
                  <c:v>238.9</c:v>
                </c:pt>
                <c:pt idx="26">
                  <c:v>299.5</c:v>
                </c:pt>
                <c:pt idx="27">
                  <c:v>326.60000000000002</c:v>
                </c:pt>
                <c:pt idx="28">
                  <c:v>335.4</c:v>
                </c:pt>
                <c:pt idx="29">
                  <c:v>331.8</c:v>
                </c:pt>
                <c:pt idx="30">
                  <c:v>339.3</c:v>
                </c:pt>
                <c:pt idx="31">
                  <c:v>360.7</c:v>
                </c:pt>
                <c:pt idx="32">
                  <c:v>364.5</c:v>
                </c:pt>
                <c:pt idx="33">
                  <c:v>376.1</c:v>
                </c:pt>
                <c:pt idx="34">
                  <c:v>377.6</c:v>
                </c:pt>
                <c:pt idx="35">
                  <c:v>395.4</c:v>
                </c:pt>
                <c:pt idx="36">
                  <c:v>417.9</c:v>
                </c:pt>
                <c:pt idx="37">
                  <c:v>382.8</c:v>
                </c:pt>
                <c:pt idx="38">
                  <c:v>420.2</c:v>
                </c:pt>
                <c:pt idx="39">
                  <c:v>431.3</c:v>
                </c:pt>
                <c:pt idx="40">
                  <c:v>396.7</c:v>
                </c:pt>
                <c:pt idx="41">
                  <c:v>368.5</c:v>
                </c:pt>
                <c:pt idx="42">
                  <c:v>353.3</c:v>
                </c:pt>
                <c:pt idx="43">
                  <c:v>343.6</c:v>
                </c:pt>
                <c:pt idx="44">
                  <c:v>351.4</c:v>
                </c:pt>
                <c:pt idx="45">
                  <c:v>325.2</c:v>
                </c:pt>
                <c:pt idx="46">
                  <c:v>323</c:v>
                </c:pt>
                <c:pt idx="47">
                  <c:v>321.00000000000006</c:v>
                </c:pt>
                <c:pt idx="48">
                  <c:v>298.00000000000006</c:v>
                </c:pt>
                <c:pt idx="49">
                  <c:v>341.99999999999994</c:v>
                </c:pt>
                <c:pt idx="50">
                  <c:v>312.10000000000002</c:v>
                </c:pt>
                <c:pt idx="51">
                  <c:v>303.60000000000002</c:v>
                </c:pt>
                <c:pt idx="52">
                  <c:v>300.8</c:v>
                </c:pt>
                <c:pt idx="53">
                  <c:v>299.90000000000003</c:v>
                </c:pt>
                <c:pt idx="54">
                  <c:v>303.2</c:v>
                </c:pt>
                <c:pt idx="55">
                  <c:v>303.3</c:v>
                </c:pt>
                <c:pt idx="56">
                  <c:v>298.49999999999994</c:v>
                </c:pt>
              </c:numCache>
            </c:numRef>
          </c:val>
          <c:smooth val="0"/>
          <c:extLst>
            <c:ext xmlns:c16="http://schemas.microsoft.com/office/drawing/2014/chart" uri="{C3380CC4-5D6E-409C-BE32-E72D297353CC}">
              <c16:uniqueId val="{00000002-9AB8-428E-B21F-2B69072ED36D}"/>
            </c:ext>
          </c:extLst>
        </c:ser>
        <c:dLbls>
          <c:showLegendKey val="0"/>
          <c:showVal val="0"/>
          <c:showCatName val="0"/>
          <c:showSerName val="0"/>
          <c:showPercent val="0"/>
          <c:showBubbleSize val="0"/>
        </c:dLbls>
        <c:marker val="1"/>
        <c:smooth val="0"/>
        <c:axId val="440684552"/>
        <c:axId val="440687832"/>
      </c:lineChart>
      <c:catAx>
        <c:axId val="4406845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440687832"/>
        <c:crosses val="autoZero"/>
        <c:auto val="1"/>
        <c:lblAlgn val="ctr"/>
        <c:lblOffset val="100"/>
        <c:noMultiLvlLbl val="0"/>
      </c:catAx>
      <c:valAx>
        <c:axId val="440687832"/>
        <c:scaling>
          <c:orientation val="minMax"/>
        </c:scaling>
        <c:delete val="0"/>
        <c:axPos val="l"/>
        <c:majorGridlines>
          <c:spPr>
            <a:ln w="3175" cap="flat" cmpd="sng" algn="ctr">
              <a:solidFill>
                <a:schemeClr val="tx1">
                  <a:lumMod val="15000"/>
                  <a:lumOff val="85000"/>
                </a:schemeClr>
              </a:solidFill>
              <a:prstDash val="dash"/>
              <a:round/>
            </a:ln>
            <a:effectLst/>
          </c:spPr>
        </c:majorGridlines>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440684552"/>
        <c:crosses val="autoZero"/>
        <c:crossBetween val="between"/>
      </c:valAx>
      <c:spPr>
        <a:noFill/>
        <a:ln>
          <a:noFill/>
        </a:ln>
        <a:effectLst/>
      </c:spPr>
    </c:plotArea>
    <c:legend>
      <c:legendPos val="b"/>
      <c:layout>
        <c:manualLayout>
          <c:xMode val="edge"/>
          <c:yMode val="edge"/>
          <c:x val="7.7596991552526542E-2"/>
          <c:y val="0.12582554207751062"/>
          <c:w val="9.9707977679260693E-2"/>
          <c:h val="0.1006008843489158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a:latin typeface="ＭＳ ゴシック" panose="020B0609070205080204" pitchFamily="49" charset="-128"/>
                <a:ea typeface="ＭＳ ゴシック" panose="020B0609070205080204" pitchFamily="49" charset="-128"/>
              </a:rPr>
              <a:t>利尻・礼文の観光客入込数の推移</a:t>
            </a:r>
          </a:p>
        </c:rich>
      </c:tx>
      <c:layout>
        <c:manualLayout>
          <c:xMode val="edge"/>
          <c:yMode val="edge"/>
          <c:x val="0.30672268907563027"/>
          <c:y val="0"/>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4124594719777676E-2"/>
          <c:y val="6.5345345345345363E-2"/>
          <c:w val="0.95196497496636445"/>
          <c:h val="0.82869622378283792"/>
        </c:manualLayout>
      </c:layout>
      <c:barChart>
        <c:barDir val="col"/>
        <c:grouping val="stacked"/>
        <c:varyColors val="0"/>
        <c:ser>
          <c:idx val="0"/>
          <c:order val="0"/>
          <c:tx>
            <c:strRef>
              <c:f>'d08-001市町村別観光入込客数・宿泊人員の推移'!$G$1331</c:f>
              <c:strCache>
                <c:ptCount val="1"/>
                <c:pt idx="0">
                  <c:v>道外</c:v>
                </c:pt>
              </c:strCache>
            </c:strRef>
          </c:tx>
          <c:spPr>
            <a:solidFill>
              <a:srgbClr val="00B0F0"/>
            </a:solidFill>
            <a:ln>
              <a:noFill/>
            </a:ln>
            <a:effectLst/>
          </c:spPr>
          <c:invertIfNegative val="0"/>
          <c:cat>
            <c:strRef>
              <c:f>'d08-001市町村別観光入込客数・宿泊人員の推移'!$H$1330:$BL$1330</c:f>
              <c:strCache>
                <c:ptCount val="57"/>
                <c:pt idx="2">
                  <c:v>1965
S40</c:v>
                </c:pt>
                <c:pt idx="7">
                  <c:v>1970
S45</c:v>
                </c:pt>
                <c:pt idx="12">
                  <c:v>1975
S50</c:v>
                </c:pt>
                <c:pt idx="17">
                  <c:v>1980
S55</c:v>
                </c:pt>
                <c:pt idx="22">
                  <c:v>1985
S60</c:v>
                </c:pt>
                <c:pt idx="27">
                  <c:v>1990
H2</c:v>
                </c:pt>
                <c:pt idx="32">
                  <c:v>1995
H7</c:v>
                </c:pt>
                <c:pt idx="37">
                  <c:v>2000
H12</c:v>
                </c:pt>
                <c:pt idx="42">
                  <c:v>2005
H17</c:v>
                </c:pt>
                <c:pt idx="47">
                  <c:v>2010
H22</c:v>
                </c:pt>
                <c:pt idx="52">
                  <c:v>2015
H27</c:v>
                </c:pt>
                <c:pt idx="56">
                  <c:v>2019
R 1</c:v>
                </c:pt>
              </c:strCache>
            </c:strRef>
          </c:cat>
          <c:val>
            <c:numRef>
              <c:f>'d08-001市町村別観光入込客数・宿泊人員の推移'!$H$1331:$BL$1331</c:f>
              <c:numCache>
                <c:formatCode>#,##0.0;[Red]\-#,##0.0</c:formatCode>
                <c:ptCount val="57"/>
                <c:pt idx="0">
                  <c:v>0</c:v>
                </c:pt>
                <c:pt idx="1">
                  <c:v>32.122999999999998</c:v>
                </c:pt>
                <c:pt idx="2">
                  <c:v>54.622</c:v>
                </c:pt>
                <c:pt idx="3">
                  <c:v>41.323999999999998</c:v>
                </c:pt>
                <c:pt idx="4">
                  <c:v>85.001999999999995</c:v>
                </c:pt>
                <c:pt idx="5">
                  <c:v>155.52199999999999</c:v>
                </c:pt>
                <c:pt idx="6">
                  <c:v>188.81700000000001</c:v>
                </c:pt>
                <c:pt idx="7">
                  <c:v>270.85199999999998</c:v>
                </c:pt>
                <c:pt idx="8">
                  <c:v>330.25</c:v>
                </c:pt>
                <c:pt idx="9">
                  <c:v>356.745</c:v>
                </c:pt>
                <c:pt idx="10">
                  <c:v>416.80200000000002</c:v>
                </c:pt>
                <c:pt idx="11">
                  <c:v>587.13599999999997</c:v>
                </c:pt>
                <c:pt idx="12">
                  <c:v>564.90300000000002</c:v>
                </c:pt>
                <c:pt idx="13">
                  <c:v>583.21799999999996</c:v>
                </c:pt>
                <c:pt idx="14">
                  <c:v>434.08699999999999</c:v>
                </c:pt>
                <c:pt idx="15">
                  <c:v>471.38799999999998</c:v>
                </c:pt>
                <c:pt idx="16">
                  <c:v>395.08199999999999</c:v>
                </c:pt>
                <c:pt idx="17">
                  <c:v>470.67100000000005</c:v>
                </c:pt>
                <c:pt idx="18">
                  <c:v>449.23200000000003</c:v>
                </c:pt>
                <c:pt idx="19">
                  <c:v>554.17700000000002</c:v>
                </c:pt>
                <c:pt idx="20">
                  <c:v>629.98199999999997</c:v>
                </c:pt>
                <c:pt idx="21">
                  <c:v>649.48299999999995</c:v>
                </c:pt>
                <c:pt idx="22">
                  <c:v>656.346</c:v>
                </c:pt>
                <c:pt idx="23">
                  <c:v>657.298</c:v>
                </c:pt>
                <c:pt idx="24">
                  <c:v>660.73199999999997</c:v>
                </c:pt>
                <c:pt idx="25">
                  <c:v>677.11599999999999</c:v>
                </c:pt>
                <c:pt idx="26">
                  <c:v>735.03899999999999</c:v>
                </c:pt>
                <c:pt idx="27">
                  <c:v>761.59100000000001</c:v>
                </c:pt>
                <c:pt idx="28">
                  <c:v>818.83400000000006</c:v>
                </c:pt>
                <c:pt idx="29">
                  <c:v>826.75700000000006</c:v>
                </c:pt>
                <c:pt idx="30">
                  <c:v>776.44100000000003</c:v>
                </c:pt>
                <c:pt idx="31">
                  <c:v>795.423</c:v>
                </c:pt>
                <c:pt idx="32">
                  <c:v>877.17</c:v>
                </c:pt>
                <c:pt idx="33">
                  <c:v>1005.9059999999999</c:v>
                </c:pt>
                <c:pt idx="34">
                  <c:v>476.29999999999995</c:v>
                </c:pt>
                <c:pt idx="35">
                  <c:v>459.90000000000003</c:v>
                </c:pt>
                <c:pt idx="36">
                  <c:v>501.1</c:v>
                </c:pt>
                <c:pt idx="37">
                  <c:v>496.69999999999993</c:v>
                </c:pt>
                <c:pt idx="38">
                  <c:v>536.29999999999995</c:v>
                </c:pt>
                <c:pt idx="39">
                  <c:v>535.5</c:v>
                </c:pt>
                <c:pt idx="40">
                  <c:v>545.1</c:v>
                </c:pt>
                <c:pt idx="41">
                  <c:v>490.29999999999995</c:v>
                </c:pt>
                <c:pt idx="42">
                  <c:v>423.7</c:v>
                </c:pt>
                <c:pt idx="43">
                  <c:v>393.5</c:v>
                </c:pt>
                <c:pt idx="44">
                  <c:v>346.09999999999997</c:v>
                </c:pt>
                <c:pt idx="45">
                  <c:v>327.5</c:v>
                </c:pt>
                <c:pt idx="46">
                  <c:v>300.3</c:v>
                </c:pt>
                <c:pt idx="47">
                  <c:v>286.7</c:v>
                </c:pt>
                <c:pt idx="48">
                  <c:v>250.89999999999998</c:v>
                </c:pt>
                <c:pt idx="49">
                  <c:v>243.3</c:v>
                </c:pt>
                <c:pt idx="50">
                  <c:v>241.60000000000002</c:v>
                </c:pt>
                <c:pt idx="51">
                  <c:v>210.2</c:v>
                </c:pt>
                <c:pt idx="52">
                  <c:v>197.89999999999998</c:v>
                </c:pt>
                <c:pt idx="53">
                  <c:v>212.60000000000002</c:v>
                </c:pt>
                <c:pt idx="54">
                  <c:v>222.5</c:v>
                </c:pt>
                <c:pt idx="55">
                  <c:v>199.5</c:v>
                </c:pt>
                <c:pt idx="56">
                  <c:v>182.5</c:v>
                </c:pt>
              </c:numCache>
            </c:numRef>
          </c:val>
          <c:extLst>
            <c:ext xmlns:c16="http://schemas.microsoft.com/office/drawing/2014/chart" uri="{C3380CC4-5D6E-409C-BE32-E72D297353CC}">
              <c16:uniqueId val="{00000000-F42E-418E-BFB8-00EDCBFF2BDA}"/>
            </c:ext>
          </c:extLst>
        </c:ser>
        <c:ser>
          <c:idx val="1"/>
          <c:order val="1"/>
          <c:tx>
            <c:strRef>
              <c:f>'d08-001市町村別観光入込客数・宿泊人員の推移'!$G$1332</c:f>
              <c:strCache>
                <c:ptCount val="1"/>
                <c:pt idx="0">
                  <c:v>道内</c:v>
                </c:pt>
              </c:strCache>
            </c:strRef>
          </c:tx>
          <c:spPr>
            <a:solidFill>
              <a:srgbClr val="92D050"/>
            </a:solidFill>
            <a:ln>
              <a:noFill/>
            </a:ln>
            <a:effectLst/>
          </c:spPr>
          <c:invertIfNegative val="0"/>
          <c:cat>
            <c:strRef>
              <c:f>'d08-001市町村別観光入込客数・宿泊人員の推移'!$H$1330:$BL$1330</c:f>
              <c:strCache>
                <c:ptCount val="57"/>
                <c:pt idx="2">
                  <c:v>1965
S40</c:v>
                </c:pt>
                <c:pt idx="7">
                  <c:v>1970
S45</c:v>
                </c:pt>
                <c:pt idx="12">
                  <c:v>1975
S50</c:v>
                </c:pt>
                <c:pt idx="17">
                  <c:v>1980
S55</c:v>
                </c:pt>
                <c:pt idx="22">
                  <c:v>1985
S60</c:v>
                </c:pt>
                <c:pt idx="27">
                  <c:v>1990
H2</c:v>
                </c:pt>
                <c:pt idx="32">
                  <c:v>1995
H7</c:v>
                </c:pt>
                <c:pt idx="37">
                  <c:v>2000
H12</c:v>
                </c:pt>
                <c:pt idx="42">
                  <c:v>2005
H17</c:v>
                </c:pt>
                <c:pt idx="47">
                  <c:v>2010
H22</c:v>
                </c:pt>
                <c:pt idx="52">
                  <c:v>2015
H27</c:v>
                </c:pt>
                <c:pt idx="56">
                  <c:v>2019
R 1</c:v>
                </c:pt>
              </c:strCache>
            </c:strRef>
          </c:cat>
          <c:val>
            <c:numRef>
              <c:f>'d08-001市町村別観光入込客数・宿泊人員の推移'!$H$1332:$BL$1332</c:f>
              <c:numCache>
                <c:formatCode>#,##0.0;[Red]\-#,##0.0</c:formatCode>
                <c:ptCount val="57"/>
                <c:pt idx="0">
                  <c:v>0</c:v>
                </c:pt>
                <c:pt idx="1">
                  <c:v>69.171999999999997</c:v>
                </c:pt>
                <c:pt idx="2">
                  <c:v>61.142000000000003</c:v>
                </c:pt>
                <c:pt idx="3">
                  <c:v>48.915999999999997</c:v>
                </c:pt>
                <c:pt idx="4">
                  <c:v>68.787999999999997</c:v>
                </c:pt>
                <c:pt idx="5">
                  <c:v>132.32300000000001</c:v>
                </c:pt>
                <c:pt idx="6">
                  <c:v>214.017</c:v>
                </c:pt>
                <c:pt idx="7">
                  <c:v>206.8</c:v>
                </c:pt>
                <c:pt idx="8">
                  <c:v>264.77999999999997</c:v>
                </c:pt>
                <c:pt idx="9">
                  <c:v>279.75400000000002</c:v>
                </c:pt>
                <c:pt idx="10">
                  <c:v>268.97199999999998</c:v>
                </c:pt>
                <c:pt idx="11">
                  <c:v>290.24900000000002</c:v>
                </c:pt>
                <c:pt idx="12">
                  <c:v>260.57799999999997</c:v>
                </c:pt>
                <c:pt idx="13">
                  <c:v>290.59500000000003</c:v>
                </c:pt>
                <c:pt idx="14">
                  <c:v>298.64499999999998</c:v>
                </c:pt>
                <c:pt idx="15">
                  <c:v>281.43400000000003</c:v>
                </c:pt>
                <c:pt idx="16">
                  <c:v>292.80200000000002</c:v>
                </c:pt>
                <c:pt idx="17">
                  <c:v>348.38499999999999</c:v>
                </c:pt>
                <c:pt idx="18">
                  <c:v>302.74700000000001</c:v>
                </c:pt>
                <c:pt idx="19">
                  <c:v>372.84899999999999</c:v>
                </c:pt>
                <c:pt idx="20">
                  <c:v>416.459</c:v>
                </c:pt>
                <c:pt idx="21">
                  <c:v>411.36</c:v>
                </c:pt>
                <c:pt idx="22">
                  <c:v>416.95100000000002</c:v>
                </c:pt>
                <c:pt idx="23">
                  <c:v>431.75400000000002</c:v>
                </c:pt>
                <c:pt idx="24">
                  <c:v>440.42900000000003</c:v>
                </c:pt>
                <c:pt idx="25">
                  <c:v>474.94499999999999</c:v>
                </c:pt>
                <c:pt idx="26">
                  <c:v>507.50700000000001</c:v>
                </c:pt>
                <c:pt idx="27">
                  <c:v>549.07899999999995</c:v>
                </c:pt>
                <c:pt idx="28">
                  <c:v>580.25599999999997</c:v>
                </c:pt>
                <c:pt idx="29">
                  <c:v>589.25</c:v>
                </c:pt>
                <c:pt idx="30">
                  <c:v>549.15700000000004</c:v>
                </c:pt>
                <c:pt idx="31">
                  <c:v>574.17200000000003</c:v>
                </c:pt>
                <c:pt idx="32">
                  <c:v>625.62599999999998</c:v>
                </c:pt>
                <c:pt idx="33">
                  <c:v>628.73399999999992</c:v>
                </c:pt>
                <c:pt idx="34">
                  <c:v>235.9</c:v>
                </c:pt>
                <c:pt idx="35">
                  <c:v>243.7</c:v>
                </c:pt>
                <c:pt idx="36">
                  <c:v>261.29999999999995</c:v>
                </c:pt>
                <c:pt idx="37">
                  <c:v>262.89999999999998</c:v>
                </c:pt>
                <c:pt idx="38">
                  <c:v>301.8</c:v>
                </c:pt>
                <c:pt idx="39">
                  <c:v>306.5</c:v>
                </c:pt>
                <c:pt idx="40">
                  <c:v>290.2</c:v>
                </c:pt>
                <c:pt idx="41">
                  <c:v>274</c:v>
                </c:pt>
                <c:pt idx="42">
                  <c:v>255.2</c:v>
                </c:pt>
                <c:pt idx="43">
                  <c:v>245.20000000000002</c:v>
                </c:pt>
                <c:pt idx="44">
                  <c:v>230.00000000000003</c:v>
                </c:pt>
                <c:pt idx="45">
                  <c:v>226.9</c:v>
                </c:pt>
                <c:pt idx="46">
                  <c:v>215</c:v>
                </c:pt>
                <c:pt idx="47">
                  <c:v>207.20000000000002</c:v>
                </c:pt>
                <c:pt idx="48">
                  <c:v>185.60000000000002</c:v>
                </c:pt>
                <c:pt idx="49">
                  <c:v>193.59999999999997</c:v>
                </c:pt>
                <c:pt idx="50">
                  <c:v>205.5</c:v>
                </c:pt>
                <c:pt idx="51">
                  <c:v>191.70000000000005</c:v>
                </c:pt>
                <c:pt idx="52">
                  <c:v>184.2</c:v>
                </c:pt>
                <c:pt idx="53">
                  <c:v>184.40000000000003</c:v>
                </c:pt>
                <c:pt idx="54">
                  <c:v>196.1</c:v>
                </c:pt>
                <c:pt idx="55">
                  <c:v>187.8</c:v>
                </c:pt>
                <c:pt idx="56">
                  <c:v>201.29999999999998</c:v>
                </c:pt>
              </c:numCache>
            </c:numRef>
          </c:val>
          <c:extLst>
            <c:ext xmlns:c16="http://schemas.microsoft.com/office/drawing/2014/chart" uri="{C3380CC4-5D6E-409C-BE32-E72D297353CC}">
              <c16:uniqueId val="{00000001-F42E-418E-BFB8-00EDCBFF2BDA}"/>
            </c:ext>
          </c:extLst>
        </c:ser>
        <c:dLbls>
          <c:showLegendKey val="0"/>
          <c:showVal val="0"/>
          <c:showCatName val="0"/>
          <c:showSerName val="0"/>
          <c:showPercent val="0"/>
          <c:showBubbleSize val="0"/>
        </c:dLbls>
        <c:gapWidth val="80"/>
        <c:overlap val="100"/>
        <c:axId val="440684552"/>
        <c:axId val="440687832"/>
      </c:barChart>
      <c:lineChart>
        <c:grouping val="standard"/>
        <c:varyColors val="0"/>
        <c:ser>
          <c:idx val="2"/>
          <c:order val="2"/>
          <c:tx>
            <c:strRef>
              <c:f>'d08-001市町村別観光入込客数・宿泊人員の推移'!$G$1333</c:f>
              <c:strCache>
                <c:ptCount val="1"/>
                <c:pt idx="0">
                  <c:v>宿泊客</c:v>
                </c:pt>
              </c:strCache>
            </c:strRef>
          </c:tx>
          <c:spPr>
            <a:ln w="28575" cap="rnd">
              <a:solidFill>
                <a:srgbClr val="0070C0"/>
              </a:solidFill>
              <a:round/>
            </a:ln>
            <a:effectLst/>
          </c:spPr>
          <c:marker>
            <c:symbol val="none"/>
          </c:marker>
          <c:cat>
            <c:strRef>
              <c:f>'d08-001市町村別観光入込客数・宿泊人員の推移'!$H$1330:$BL$1330</c:f>
              <c:strCache>
                <c:ptCount val="57"/>
                <c:pt idx="2">
                  <c:v>1965
S40</c:v>
                </c:pt>
                <c:pt idx="7">
                  <c:v>1970
S45</c:v>
                </c:pt>
                <c:pt idx="12">
                  <c:v>1975
S50</c:v>
                </c:pt>
                <c:pt idx="17">
                  <c:v>1980
S55</c:v>
                </c:pt>
                <c:pt idx="22">
                  <c:v>1985
S60</c:v>
                </c:pt>
                <c:pt idx="27">
                  <c:v>1990
H2</c:v>
                </c:pt>
                <c:pt idx="32">
                  <c:v>1995
H7</c:v>
                </c:pt>
                <c:pt idx="37">
                  <c:v>2000
H12</c:v>
                </c:pt>
                <c:pt idx="42">
                  <c:v>2005
H17</c:v>
                </c:pt>
                <c:pt idx="47">
                  <c:v>2010
H22</c:v>
                </c:pt>
                <c:pt idx="52">
                  <c:v>2015
H27</c:v>
                </c:pt>
                <c:pt idx="56">
                  <c:v>2019
R 1</c:v>
                </c:pt>
              </c:strCache>
            </c:strRef>
          </c:cat>
          <c:val>
            <c:numRef>
              <c:f>'d08-001市町村別観光入込客数・宿泊人員の推移'!$H$1333:$BL$1333</c:f>
              <c:numCache>
                <c:formatCode>#,##0.0;[Red]\-#,##0.0</c:formatCode>
                <c:ptCount val="57"/>
                <c:pt idx="1">
                  <c:v>45.365000000000002</c:v>
                </c:pt>
                <c:pt idx="2">
                  <c:v>55.866999999999997</c:v>
                </c:pt>
                <c:pt idx="3">
                  <c:v>53.805</c:v>
                </c:pt>
                <c:pt idx="4">
                  <c:v>85.37</c:v>
                </c:pt>
                <c:pt idx="5">
                  <c:v>111.539</c:v>
                </c:pt>
                <c:pt idx="6">
                  <c:v>143.76499999999999</c:v>
                </c:pt>
                <c:pt idx="7">
                  <c:v>199.494</c:v>
                </c:pt>
                <c:pt idx="8">
                  <c:v>224.55799999999999</c:v>
                </c:pt>
                <c:pt idx="9">
                  <c:v>264.56299999999999</c:v>
                </c:pt>
                <c:pt idx="10">
                  <c:v>282.048</c:v>
                </c:pt>
                <c:pt idx="11">
                  <c:v>382.923</c:v>
                </c:pt>
                <c:pt idx="12">
                  <c:v>386.97699999999998</c:v>
                </c:pt>
                <c:pt idx="13">
                  <c:v>443.15899999999999</c:v>
                </c:pt>
                <c:pt idx="14">
                  <c:v>408.97399999999999</c:v>
                </c:pt>
                <c:pt idx="15">
                  <c:v>452.858</c:v>
                </c:pt>
                <c:pt idx="16">
                  <c:v>402.40499999999997</c:v>
                </c:pt>
                <c:pt idx="17">
                  <c:v>491.78399999999999</c:v>
                </c:pt>
                <c:pt idx="18">
                  <c:v>419.06400000000002</c:v>
                </c:pt>
                <c:pt idx="19">
                  <c:v>526.26700000000005</c:v>
                </c:pt>
                <c:pt idx="20">
                  <c:v>650.92599999999993</c:v>
                </c:pt>
                <c:pt idx="21">
                  <c:v>554.18599999999992</c:v>
                </c:pt>
                <c:pt idx="22">
                  <c:v>511.91300000000001</c:v>
                </c:pt>
                <c:pt idx="23">
                  <c:v>525.09699999999998</c:v>
                </c:pt>
                <c:pt idx="24">
                  <c:v>532.46199999999999</c:v>
                </c:pt>
                <c:pt idx="25">
                  <c:v>542.36400000000003</c:v>
                </c:pt>
                <c:pt idx="26">
                  <c:v>559.36199999999997</c:v>
                </c:pt>
                <c:pt idx="27">
                  <c:v>580.93000000000006</c:v>
                </c:pt>
                <c:pt idx="28">
                  <c:v>616.67200000000003</c:v>
                </c:pt>
                <c:pt idx="29">
                  <c:v>619.44399999999996</c:v>
                </c:pt>
                <c:pt idx="30">
                  <c:v>487.48599999999999</c:v>
                </c:pt>
                <c:pt idx="31">
                  <c:v>488.702</c:v>
                </c:pt>
                <c:pt idx="32">
                  <c:v>541.60699999999997</c:v>
                </c:pt>
                <c:pt idx="33">
                  <c:v>552.28399999999999</c:v>
                </c:pt>
                <c:pt idx="34">
                  <c:v>351.20000000000005</c:v>
                </c:pt>
                <c:pt idx="35">
                  <c:v>311.5</c:v>
                </c:pt>
                <c:pt idx="36">
                  <c:v>318</c:v>
                </c:pt>
                <c:pt idx="37">
                  <c:v>302.3</c:v>
                </c:pt>
                <c:pt idx="38">
                  <c:v>330.6</c:v>
                </c:pt>
                <c:pt idx="39">
                  <c:v>328.8</c:v>
                </c:pt>
                <c:pt idx="40">
                  <c:v>323.60000000000002</c:v>
                </c:pt>
                <c:pt idx="41">
                  <c:v>299.89999999999998</c:v>
                </c:pt>
                <c:pt idx="42">
                  <c:v>282.10000000000002</c:v>
                </c:pt>
                <c:pt idx="43">
                  <c:v>204.8</c:v>
                </c:pt>
                <c:pt idx="44">
                  <c:v>194.3</c:v>
                </c:pt>
                <c:pt idx="45">
                  <c:v>193.89999999999998</c:v>
                </c:pt>
                <c:pt idx="46">
                  <c:v>168.60000000000002</c:v>
                </c:pt>
                <c:pt idx="47">
                  <c:v>167.29999999999998</c:v>
                </c:pt>
                <c:pt idx="48">
                  <c:v>136.50000000000003</c:v>
                </c:pt>
                <c:pt idx="49">
                  <c:v>144.00000000000003</c:v>
                </c:pt>
                <c:pt idx="50">
                  <c:v>145.6</c:v>
                </c:pt>
                <c:pt idx="51">
                  <c:v>138.20000000000005</c:v>
                </c:pt>
                <c:pt idx="52">
                  <c:v>140.5</c:v>
                </c:pt>
                <c:pt idx="53">
                  <c:v>152.80000000000001</c:v>
                </c:pt>
                <c:pt idx="54">
                  <c:v>152.80000000000001</c:v>
                </c:pt>
                <c:pt idx="55">
                  <c:v>138.60000000000002</c:v>
                </c:pt>
                <c:pt idx="56">
                  <c:v>137.20000000000002</c:v>
                </c:pt>
              </c:numCache>
            </c:numRef>
          </c:val>
          <c:smooth val="0"/>
          <c:extLst>
            <c:ext xmlns:c16="http://schemas.microsoft.com/office/drawing/2014/chart" uri="{C3380CC4-5D6E-409C-BE32-E72D297353CC}">
              <c16:uniqueId val="{00000002-F42E-418E-BFB8-00EDCBFF2BDA}"/>
            </c:ext>
          </c:extLst>
        </c:ser>
        <c:dLbls>
          <c:showLegendKey val="0"/>
          <c:showVal val="0"/>
          <c:showCatName val="0"/>
          <c:showSerName val="0"/>
          <c:showPercent val="0"/>
          <c:showBubbleSize val="0"/>
        </c:dLbls>
        <c:marker val="1"/>
        <c:smooth val="0"/>
        <c:axId val="440684552"/>
        <c:axId val="440687832"/>
      </c:lineChart>
      <c:catAx>
        <c:axId val="4406845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440687832"/>
        <c:crosses val="autoZero"/>
        <c:auto val="1"/>
        <c:lblAlgn val="ctr"/>
        <c:lblOffset val="100"/>
        <c:noMultiLvlLbl val="0"/>
      </c:catAx>
      <c:valAx>
        <c:axId val="440687832"/>
        <c:scaling>
          <c:orientation val="minMax"/>
        </c:scaling>
        <c:delete val="0"/>
        <c:axPos val="l"/>
        <c:majorGridlines>
          <c:spPr>
            <a:ln w="3175" cap="flat" cmpd="sng" algn="ctr">
              <a:solidFill>
                <a:schemeClr val="tx1">
                  <a:lumMod val="15000"/>
                  <a:lumOff val="85000"/>
                </a:schemeClr>
              </a:solidFill>
              <a:prstDash val="dash"/>
              <a:round/>
            </a:ln>
            <a:effectLst/>
          </c:spPr>
        </c:majorGridlines>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440684552"/>
        <c:crosses val="autoZero"/>
        <c:crossBetween val="between"/>
      </c:valAx>
      <c:spPr>
        <a:noFill/>
        <a:ln>
          <a:noFill/>
        </a:ln>
        <a:effectLst/>
      </c:spPr>
    </c:plotArea>
    <c:legend>
      <c:legendPos val="b"/>
      <c:layout>
        <c:manualLayout>
          <c:xMode val="edge"/>
          <c:yMode val="edge"/>
          <c:x val="7.7596991552526542E-2"/>
          <c:y val="0.12582554207751062"/>
          <c:w val="9.9707977679260693E-2"/>
          <c:h val="0.1006008843489158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a:latin typeface="ＭＳ ゴシック" panose="020B0609070205080204" pitchFamily="49" charset="-128"/>
                <a:ea typeface="ＭＳ ゴシック" panose="020B0609070205080204" pitchFamily="49" charset="-128"/>
              </a:rPr>
              <a:t>北見市の観光客入込数の推移</a:t>
            </a:r>
          </a:p>
        </c:rich>
      </c:tx>
      <c:layout>
        <c:manualLayout>
          <c:xMode val="edge"/>
          <c:yMode val="edge"/>
          <c:x val="0.33473389355742295"/>
          <c:y val="0"/>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4.3970533095127814E-2"/>
          <c:y val="5.3333333333333337E-2"/>
          <c:w val="0.94239242153554337"/>
          <c:h val="0.84070823579484999"/>
        </c:manualLayout>
      </c:layout>
      <c:barChart>
        <c:barDir val="col"/>
        <c:grouping val="stacked"/>
        <c:varyColors val="0"/>
        <c:ser>
          <c:idx val="0"/>
          <c:order val="0"/>
          <c:tx>
            <c:strRef>
              <c:f>'d08-001市町村別観光入込客数・宿泊人員の推移'!$G$1380</c:f>
              <c:strCache>
                <c:ptCount val="1"/>
                <c:pt idx="0">
                  <c:v>道外</c:v>
                </c:pt>
              </c:strCache>
            </c:strRef>
          </c:tx>
          <c:spPr>
            <a:solidFill>
              <a:srgbClr val="00B0F0"/>
            </a:solidFill>
            <a:ln>
              <a:noFill/>
            </a:ln>
            <a:effectLst/>
          </c:spPr>
          <c:invertIfNegative val="0"/>
          <c:cat>
            <c:strRef>
              <c:f>'d08-001市町村別観光入込客数・宿泊人員の推移'!$H$1379:$BL$1379</c:f>
              <c:strCache>
                <c:ptCount val="57"/>
                <c:pt idx="2">
                  <c:v>1965
S40</c:v>
                </c:pt>
                <c:pt idx="7">
                  <c:v>1970
S45</c:v>
                </c:pt>
                <c:pt idx="12">
                  <c:v>1975
S50</c:v>
                </c:pt>
                <c:pt idx="17">
                  <c:v>1980
S55</c:v>
                </c:pt>
                <c:pt idx="22">
                  <c:v>1985
S60</c:v>
                </c:pt>
                <c:pt idx="27">
                  <c:v>1990
H2</c:v>
                </c:pt>
                <c:pt idx="32">
                  <c:v>1995
H7</c:v>
                </c:pt>
                <c:pt idx="37">
                  <c:v>2000
H12</c:v>
                </c:pt>
                <c:pt idx="42">
                  <c:v>2005
H17</c:v>
                </c:pt>
                <c:pt idx="47">
                  <c:v>2010
H22</c:v>
                </c:pt>
                <c:pt idx="52">
                  <c:v>2015
H27</c:v>
                </c:pt>
                <c:pt idx="56">
                  <c:v>2019
R 1</c:v>
                </c:pt>
              </c:strCache>
            </c:strRef>
          </c:cat>
          <c:val>
            <c:numRef>
              <c:f>'d08-001市町村別観光入込客数・宿泊人員の推移'!$H$1380:$BL$1380</c:f>
              <c:numCache>
                <c:formatCode>#,##0.0;[Red]\-#,##0.0</c:formatCode>
                <c:ptCount val="57"/>
                <c:pt idx="0">
                  <c:v>120.858</c:v>
                </c:pt>
                <c:pt idx="1">
                  <c:v>95.546999999999997</c:v>
                </c:pt>
                <c:pt idx="2">
                  <c:v>114.131</c:v>
                </c:pt>
                <c:pt idx="3">
                  <c:v>56.610999999999997</c:v>
                </c:pt>
                <c:pt idx="4">
                  <c:v>237.09899999999999</c:v>
                </c:pt>
                <c:pt idx="5">
                  <c:v>179.649</c:v>
                </c:pt>
                <c:pt idx="6">
                  <c:v>211.76</c:v>
                </c:pt>
                <c:pt idx="7">
                  <c:v>213.65100000000001</c:v>
                </c:pt>
                <c:pt idx="8">
                  <c:v>243.90899999999999</c:v>
                </c:pt>
                <c:pt idx="9">
                  <c:v>249.83</c:v>
                </c:pt>
                <c:pt idx="10">
                  <c:v>266.87099999999998</c:v>
                </c:pt>
                <c:pt idx="11">
                  <c:v>290.88299999999998</c:v>
                </c:pt>
                <c:pt idx="12">
                  <c:v>269.19299999999998</c:v>
                </c:pt>
                <c:pt idx="13">
                  <c:v>262.47300000000001</c:v>
                </c:pt>
                <c:pt idx="14">
                  <c:v>252.255</c:v>
                </c:pt>
                <c:pt idx="15">
                  <c:v>244.55799999999999</c:v>
                </c:pt>
                <c:pt idx="16">
                  <c:v>245.143</c:v>
                </c:pt>
                <c:pt idx="17">
                  <c:v>172.92599999999999</c:v>
                </c:pt>
                <c:pt idx="18">
                  <c:v>160.267</c:v>
                </c:pt>
                <c:pt idx="19">
                  <c:v>152.81100000000001</c:v>
                </c:pt>
                <c:pt idx="20">
                  <c:v>156.071</c:v>
                </c:pt>
                <c:pt idx="21">
                  <c:v>144.90899999999999</c:v>
                </c:pt>
                <c:pt idx="22">
                  <c:v>150.74199999999999</c:v>
                </c:pt>
                <c:pt idx="23">
                  <c:v>151.779</c:v>
                </c:pt>
                <c:pt idx="24">
                  <c:v>160.446</c:v>
                </c:pt>
                <c:pt idx="25">
                  <c:v>127.81100000000001</c:v>
                </c:pt>
                <c:pt idx="26">
                  <c:v>129.60900000000001</c:v>
                </c:pt>
                <c:pt idx="27">
                  <c:v>139.846</c:v>
                </c:pt>
                <c:pt idx="28">
                  <c:v>145.24600000000001</c:v>
                </c:pt>
                <c:pt idx="29">
                  <c:v>145.70500000000001</c:v>
                </c:pt>
                <c:pt idx="30">
                  <c:v>137.11000000000001</c:v>
                </c:pt>
                <c:pt idx="31">
                  <c:v>116.111</c:v>
                </c:pt>
                <c:pt idx="32">
                  <c:v>88.980999999999995</c:v>
                </c:pt>
                <c:pt idx="33">
                  <c:v>104.18300000000001</c:v>
                </c:pt>
                <c:pt idx="34">
                  <c:v>108.7</c:v>
                </c:pt>
                <c:pt idx="35">
                  <c:v>96.7</c:v>
                </c:pt>
                <c:pt idx="36">
                  <c:v>109.9</c:v>
                </c:pt>
                <c:pt idx="37">
                  <c:v>88.6</c:v>
                </c:pt>
                <c:pt idx="38">
                  <c:v>105.8</c:v>
                </c:pt>
                <c:pt idx="39">
                  <c:v>138</c:v>
                </c:pt>
                <c:pt idx="40">
                  <c:v>147.9</c:v>
                </c:pt>
                <c:pt idx="41">
                  <c:v>115.6</c:v>
                </c:pt>
                <c:pt idx="42">
                  <c:v>121.5</c:v>
                </c:pt>
                <c:pt idx="43">
                  <c:v>101.7</c:v>
                </c:pt>
                <c:pt idx="44">
                  <c:v>536.5</c:v>
                </c:pt>
                <c:pt idx="45">
                  <c:v>437.3</c:v>
                </c:pt>
                <c:pt idx="46">
                  <c:v>428.8</c:v>
                </c:pt>
                <c:pt idx="47">
                  <c:v>393.5</c:v>
                </c:pt>
                <c:pt idx="48">
                  <c:v>299.3</c:v>
                </c:pt>
                <c:pt idx="49">
                  <c:v>338.1</c:v>
                </c:pt>
                <c:pt idx="50">
                  <c:v>418.80000000000007</c:v>
                </c:pt>
                <c:pt idx="51">
                  <c:v>362.90000000000003</c:v>
                </c:pt>
                <c:pt idx="52">
                  <c:v>352.8</c:v>
                </c:pt>
                <c:pt idx="53">
                  <c:v>340.20000000000005</c:v>
                </c:pt>
                <c:pt idx="54">
                  <c:v>376.3</c:v>
                </c:pt>
                <c:pt idx="55">
                  <c:v>353.1</c:v>
                </c:pt>
                <c:pt idx="56">
                  <c:v>360.19999999999993</c:v>
                </c:pt>
              </c:numCache>
            </c:numRef>
          </c:val>
          <c:extLst>
            <c:ext xmlns:c16="http://schemas.microsoft.com/office/drawing/2014/chart" uri="{C3380CC4-5D6E-409C-BE32-E72D297353CC}">
              <c16:uniqueId val="{00000000-46A2-4D71-AEFF-D3D8156AA7EC}"/>
            </c:ext>
          </c:extLst>
        </c:ser>
        <c:ser>
          <c:idx val="1"/>
          <c:order val="1"/>
          <c:tx>
            <c:strRef>
              <c:f>'d08-001市町村別観光入込客数・宿泊人員の推移'!$G$1381</c:f>
              <c:strCache>
                <c:ptCount val="1"/>
                <c:pt idx="0">
                  <c:v>道内</c:v>
                </c:pt>
              </c:strCache>
            </c:strRef>
          </c:tx>
          <c:spPr>
            <a:solidFill>
              <a:srgbClr val="92D050"/>
            </a:solidFill>
            <a:ln>
              <a:noFill/>
            </a:ln>
            <a:effectLst/>
          </c:spPr>
          <c:invertIfNegative val="0"/>
          <c:cat>
            <c:strRef>
              <c:f>'d08-001市町村別観光入込客数・宿泊人員の推移'!$H$1379:$BL$1379</c:f>
              <c:strCache>
                <c:ptCount val="57"/>
                <c:pt idx="2">
                  <c:v>1965
S40</c:v>
                </c:pt>
                <c:pt idx="7">
                  <c:v>1970
S45</c:v>
                </c:pt>
                <c:pt idx="12">
                  <c:v>1975
S50</c:v>
                </c:pt>
                <c:pt idx="17">
                  <c:v>1980
S55</c:v>
                </c:pt>
                <c:pt idx="22">
                  <c:v>1985
S60</c:v>
                </c:pt>
                <c:pt idx="27">
                  <c:v>1990
H2</c:v>
                </c:pt>
                <c:pt idx="32">
                  <c:v>1995
H7</c:v>
                </c:pt>
                <c:pt idx="37">
                  <c:v>2000
H12</c:v>
                </c:pt>
                <c:pt idx="42">
                  <c:v>2005
H17</c:v>
                </c:pt>
                <c:pt idx="47">
                  <c:v>2010
H22</c:v>
                </c:pt>
                <c:pt idx="52">
                  <c:v>2015
H27</c:v>
                </c:pt>
                <c:pt idx="56">
                  <c:v>2019
R 1</c:v>
                </c:pt>
              </c:strCache>
            </c:strRef>
          </c:cat>
          <c:val>
            <c:numRef>
              <c:f>'d08-001市町村別観光入込客数・宿泊人員の推移'!$H$1381:$BL$1381</c:f>
              <c:numCache>
                <c:formatCode>#,##0.0;[Red]\-#,##0.0</c:formatCode>
                <c:ptCount val="57"/>
                <c:pt idx="0">
                  <c:v>180.87200000000001</c:v>
                </c:pt>
                <c:pt idx="1">
                  <c:v>212.333</c:v>
                </c:pt>
                <c:pt idx="2">
                  <c:v>283.57299999999998</c:v>
                </c:pt>
                <c:pt idx="3">
                  <c:v>323.82</c:v>
                </c:pt>
                <c:pt idx="4">
                  <c:v>256.75700000000001</c:v>
                </c:pt>
                <c:pt idx="5">
                  <c:v>416.67899999999997</c:v>
                </c:pt>
                <c:pt idx="6">
                  <c:v>397.55200000000002</c:v>
                </c:pt>
                <c:pt idx="7">
                  <c:v>327.803</c:v>
                </c:pt>
                <c:pt idx="8">
                  <c:v>318.30799999999999</c:v>
                </c:pt>
                <c:pt idx="9">
                  <c:v>320.82</c:v>
                </c:pt>
                <c:pt idx="10">
                  <c:v>335.80599999999998</c:v>
                </c:pt>
                <c:pt idx="11">
                  <c:v>371.79700000000003</c:v>
                </c:pt>
                <c:pt idx="12">
                  <c:v>363.71800000000002</c:v>
                </c:pt>
                <c:pt idx="13">
                  <c:v>354.70600000000002</c:v>
                </c:pt>
                <c:pt idx="14">
                  <c:v>343.77699999999999</c:v>
                </c:pt>
                <c:pt idx="15">
                  <c:v>325.89999999999998</c:v>
                </c:pt>
                <c:pt idx="16">
                  <c:v>326.68799999999999</c:v>
                </c:pt>
                <c:pt idx="17">
                  <c:v>409.64</c:v>
                </c:pt>
                <c:pt idx="18">
                  <c:v>396.53800000000001</c:v>
                </c:pt>
                <c:pt idx="19">
                  <c:v>410.91</c:v>
                </c:pt>
                <c:pt idx="20">
                  <c:v>425.81</c:v>
                </c:pt>
                <c:pt idx="21">
                  <c:v>405.10399999999998</c:v>
                </c:pt>
                <c:pt idx="22">
                  <c:v>407.40699999999998</c:v>
                </c:pt>
                <c:pt idx="23">
                  <c:v>410.24400000000003</c:v>
                </c:pt>
                <c:pt idx="24">
                  <c:v>439.28399999999999</c:v>
                </c:pt>
                <c:pt idx="25">
                  <c:v>478.38799999999998</c:v>
                </c:pt>
                <c:pt idx="26">
                  <c:v>496.48500000000001</c:v>
                </c:pt>
                <c:pt idx="27">
                  <c:v>509.90600000000001</c:v>
                </c:pt>
                <c:pt idx="28">
                  <c:v>530.495</c:v>
                </c:pt>
                <c:pt idx="29">
                  <c:v>531.58600000000001</c:v>
                </c:pt>
                <c:pt idx="30">
                  <c:v>503.66899999999998</c:v>
                </c:pt>
                <c:pt idx="31">
                  <c:v>516.06600000000003</c:v>
                </c:pt>
                <c:pt idx="32">
                  <c:v>546.00099999999998</c:v>
                </c:pt>
                <c:pt idx="33">
                  <c:v>564.43200000000002</c:v>
                </c:pt>
                <c:pt idx="34">
                  <c:v>554.4</c:v>
                </c:pt>
                <c:pt idx="35">
                  <c:v>549</c:v>
                </c:pt>
                <c:pt idx="36">
                  <c:v>549.29999999999995</c:v>
                </c:pt>
                <c:pt idx="37">
                  <c:v>523.79999999999995</c:v>
                </c:pt>
                <c:pt idx="38">
                  <c:v>522.70000000000005</c:v>
                </c:pt>
                <c:pt idx="39">
                  <c:v>506.6</c:v>
                </c:pt>
                <c:pt idx="40">
                  <c:v>513.79999999999995</c:v>
                </c:pt>
                <c:pt idx="41">
                  <c:v>504.8</c:v>
                </c:pt>
                <c:pt idx="42">
                  <c:v>499.5</c:v>
                </c:pt>
                <c:pt idx="43">
                  <c:v>416.8</c:v>
                </c:pt>
                <c:pt idx="44">
                  <c:v>987.4</c:v>
                </c:pt>
                <c:pt idx="45">
                  <c:v>924.7</c:v>
                </c:pt>
                <c:pt idx="46">
                  <c:v>993.9</c:v>
                </c:pt>
                <c:pt idx="47">
                  <c:v>1052.0999999999999</c:v>
                </c:pt>
                <c:pt idx="48">
                  <c:v>925.40000000000009</c:v>
                </c:pt>
                <c:pt idx="49">
                  <c:v>1116.5999999999999</c:v>
                </c:pt>
                <c:pt idx="50">
                  <c:v>1167.1000000000001</c:v>
                </c:pt>
                <c:pt idx="51">
                  <c:v>1168.8</c:v>
                </c:pt>
                <c:pt idx="52">
                  <c:v>1200.8</c:v>
                </c:pt>
                <c:pt idx="53">
                  <c:v>1121.4000000000001</c:v>
                </c:pt>
                <c:pt idx="54">
                  <c:v>1117.0000000000002</c:v>
                </c:pt>
                <c:pt idx="55">
                  <c:v>1082.2</c:v>
                </c:pt>
                <c:pt idx="56">
                  <c:v>985</c:v>
                </c:pt>
              </c:numCache>
            </c:numRef>
          </c:val>
          <c:extLst>
            <c:ext xmlns:c16="http://schemas.microsoft.com/office/drawing/2014/chart" uri="{C3380CC4-5D6E-409C-BE32-E72D297353CC}">
              <c16:uniqueId val="{00000001-46A2-4D71-AEFF-D3D8156AA7EC}"/>
            </c:ext>
          </c:extLst>
        </c:ser>
        <c:dLbls>
          <c:showLegendKey val="0"/>
          <c:showVal val="0"/>
          <c:showCatName val="0"/>
          <c:showSerName val="0"/>
          <c:showPercent val="0"/>
          <c:showBubbleSize val="0"/>
        </c:dLbls>
        <c:gapWidth val="80"/>
        <c:overlap val="100"/>
        <c:axId val="440684552"/>
        <c:axId val="440687832"/>
      </c:barChart>
      <c:lineChart>
        <c:grouping val="standard"/>
        <c:varyColors val="0"/>
        <c:ser>
          <c:idx val="2"/>
          <c:order val="2"/>
          <c:tx>
            <c:strRef>
              <c:f>'d08-001市町村別観光入込客数・宿泊人員の推移'!$G$1382</c:f>
              <c:strCache>
                <c:ptCount val="1"/>
                <c:pt idx="0">
                  <c:v>宿泊客</c:v>
                </c:pt>
              </c:strCache>
            </c:strRef>
          </c:tx>
          <c:spPr>
            <a:ln w="28575" cap="rnd">
              <a:solidFill>
                <a:srgbClr val="0070C0"/>
              </a:solidFill>
              <a:round/>
            </a:ln>
            <a:effectLst/>
          </c:spPr>
          <c:marker>
            <c:symbol val="none"/>
          </c:marker>
          <c:dPt>
            <c:idx val="44"/>
            <c:marker>
              <c:symbol val="none"/>
            </c:marker>
            <c:bubble3D val="0"/>
            <c:spPr>
              <a:ln w="28575" cap="rnd">
                <a:solidFill>
                  <a:srgbClr val="0070C0"/>
                </a:solidFill>
                <a:prstDash val="sysDash"/>
                <a:round/>
              </a:ln>
              <a:effectLst/>
            </c:spPr>
            <c:extLst>
              <c:ext xmlns:c16="http://schemas.microsoft.com/office/drawing/2014/chart" uri="{C3380CC4-5D6E-409C-BE32-E72D297353CC}">
                <c16:uniqueId val="{00000001-DAEB-485E-BCC9-D480E236EF25}"/>
              </c:ext>
            </c:extLst>
          </c:dPt>
          <c:cat>
            <c:strRef>
              <c:f>'d08-001市町村別観光入込客数・宿泊人員の推移'!$H$1379:$BL$1379</c:f>
              <c:strCache>
                <c:ptCount val="57"/>
                <c:pt idx="2">
                  <c:v>1965
S40</c:v>
                </c:pt>
                <c:pt idx="7">
                  <c:v>1970
S45</c:v>
                </c:pt>
                <c:pt idx="12">
                  <c:v>1975
S50</c:v>
                </c:pt>
                <c:pt idx="17">
                  <c:v>1980
S55</c:v>
                </c:pt>
                <c:pt idx="22">
                  <c:v>1985
S60</c:v>
                </c:pt>
                <c:pt idx="27">
                  <c:v>1990
H2</c:v>
                </c:pt>
                <c:pt idx="32">
                  <c:v>1995
H7</c:v>
                </c:pt>
                <c:pt idx="37">
                  <c:v>2000
H12</c:v>
                </c:pt>
                <c:pt idx="42">
                  <c:v>2005
H17</c:v>
                </c:pt>
                <c:pt idx="47">
                  <c:v>2010
H22</c:v>
                </c:pt>
                <c:pt idx="52">
                  <c:v>2015
H27</c:v>
                </c:pt>
                <c:pt idx="56">
                  <c:v>2019
R 1</c:v>
                </c:pt>
              </c:strCache>
            </c:strRef>
          </c:cat>
          <c:val>
            <c:numRef>
              <c:f>'d08-001市町村別観光入込客数・宿泊人員の推移'!$H$1382:$BL$1382</c:f>
              <c:numCache>
                <c:formatCode>#,##0.0;[Red]\-#,##0.0</c:formatCode>
                <c:ptCount val="57"/>
                <c:pt idx="0">
                  <c:v>10.617000000000001</c:v>
                </c:pt>
                <c:pt idx="1">
                  <c:v>14.034000000000001</c:v>
                </c:pt>
                <c:pt idx="2">
                  <c:v>25.103000000000002</c:v>
                </c:pt>
                <c:pt idx="3">
                  <c:v>7.4950000000000001</c:v>
                </c:pt>
                <c:pt idx="4">
                  <c:v>8.2260000000000009</c:v>
                </c:pt>
                <c:pt idx="5">
                  <c:v>9.6959999999999997</c:v>
                </c:pt>
                <c:pt idx="6">
                  <c:v>44.35</c:v>
                </c:pt>
                <c:pt idx="7">
                  <c:v>52.601999999999997</c:v>
                </c:pt>
                <c:pt idx="8">
                  <c:v>54.238</c:v>
                </c:pt>
                <c:pt idx="9">
                  <c:v>56.786000000000001</c:v>
                </c:pt>
                <c:pt idx="10">
                  <c:v>65.290000000000006</c:v>
                </c:pt>
                <c:pt idx="11">
                  <c:v>71.558000000000007</c:v>
                </c:pt>
                <c:pt idx="12">
                  <c:v>88.709000000000003</c:v>
                </c:pt>
                <c:pt idx="13">
                  <c:v>86.492000000000004</c:v>
                </c:pt>
                <c:pt idx="14">
                  <c:v>83.421999999999997</c:v>
                </c:pt>
                <c:pt idx="15">
                  <c:v>80.114000000000004</c:v>
                </c:pt>
                <c:pt idx="16">
                  <c:v>132.57300000000001</c:v>
                </c:pt>
                <c:pt idx="17">
                  <c:v>198.44399999999999</c:v>
                </c:pt>
                <c:pt idx="18">
                  <c:v>185.435</c:v>
                </c:pt>
                <c:pt idx="19">
                  <c:v>199.04400000000001</c:v>
                </c:pt>
                <c:pt idx="20">
                  <c:v>218.845</c:v>
                </c:pt>
                <c:pt idx="21">
                  <c:v>183.05600000000001</c:v>
                </c:pt>
                <c:pt idx="22">
                  <c:v>185.74299999999999</c:v>
                </c:pt>
                <c:pt idx="23">
                  <c:v>189.822</c:v>
                </c:pt>
                <c:pt idx="24">
                  <c:v>222.88399999999999</c:v>
                </c:pt>
                <c:pt idx="25">
                  <c:v>243.31899999999999</c:v>
                </c:pt>
                <c:pt idx="26">
                  <c:v>244.66399999999999</c:v>
                </c:pt>
                <c:pt idx="27">
                  <c:v>250.38200000000001</c:v>
                </c:pt>
                <c:pt idx="28">
                  <c:v>262.89600000000002</c:v>
                </c:pt>
                <c:pt idx="29">
                  <c:v>261.40300000000002</c:v>
                </c:pt>
                <c:pt idx="30">
                  <c:v>244.977</c:v>
                </c:pt>
                <c:pt idx="31">
                  <c:v>240.602</c:v>
                </c:pt>
                <c:pt idx="32">
                  <c:v>242.065</c:v>
                </c:pt>
                <c:pt idx="33">
                  <c:v>262.51900000000001</c:v>
                </c:pt>
                <c:pt idx="34">
                  <c:v>260.5</c:v>
                </c:pt>
                <c:pt idx="35">
                  <c:v>247.9</c:v>
                </c:pt>
                <c:pt idx="36">
                  <c:v>254</c:v>
                </c:pt>
                <c:pt idx="37">
                  <c:v>228.8</c:v>
                </c:pt>
                <c:pt idx="38">
                  <c:v>281.7</c:v>
                </c:pt>
                <c:pt idx="39">
                  <c:v>311.2</c:v>
                </c:pt>
                <c:pt idx="40">
                  <c:v>293.7</c:v>
                </c:pt>
                <c:pt idx="41">
                  <c:v>366.9</c:v>
                </c:pt>
                <c:pt idx="42">
                  <c:v>399.8</c:v>
                </c:pt>
                <c:pt idx="43">
                  <c:v>338.4</c:v>
                </c:pt>
                <c:pt idx="44">
                  <c:v>594.5</c:v>
                </c:pt>
                <c:pt idx="45">
                  <c:v>567.1</c:v>
                </c:pt>
                <c:pt idx="46">
                  <c:v>600</c:v>
                </c:pt>
                <c:pt idx="47">
                  <c:v>686.69999999999993</c:v>
                </c:pt>
                <c:pt idx="48">
                  <c:v>464.20000000000005</c:v>
                </c:pt>
                <c:pt idx="49">
                  <c:v>454.90000000000003</c:v>
                </c:pt>
                <c:pt idx="50">
                  <c:v>492.2000000000001</c:v>
                </c:pt>
                <c:pt idx="51">
                  <c:v>592.70000000000005</c:v>
                </c:pt>
                <c:pt idx="52">
                  <c:v>597.5</c:v>
                </c:pt>
                <c:pt idx="53">
                  <c:v>633.69999999999993</c:v>
                </c:pt>
                <c:pt idx="54">
                  <c:v>651.30000000000007</c:v>
                </c:pt>
                <c:pt idx="55">
                  <c:v>635.6</c:v>
                </c:pt>
                <c:pt idx="56">
                  <c:v>570.30000000000007</c:v>
                </c:pt>
              </c:numCache>
            </c:numRef>
          </c:val>
          <c:smooth val="0"/>
          <c:extLst>
            <c:ext xmlns:c16="http://schemas.microsoft.com/office/drawing/2014/chart" uri="{C3380CC4-5D6E-409C-BE32-E72D297353CC}">
              <c16:uniqueId val="{00000004-46A2-4D71-AEFF-D3D8156AA7EC}"/>
            </c:ext>
          </c:extLst>
        </c:ser>
        <c:dLbls>
          <c:showLegendKey val="0"/>
          <c:showVal val="0"/>
          <c:showCatName val="0"/>
          <c:showSerName val="0"/>
          <c:showPercent val="0"/>
          <c:showBubbleSize val="0"/>
        </c:dLbls>
        <c:marker val="1"/>
        <c:smooth val="0"/>
        <c:axId val="440684552"/>
        <c:axId val="440687832"/>
      </c:lineChart>
      <c:catAx>
        <c:axId val="4406845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440687832"/>
        <c:crosses val="autoZero"/>
        <c:auto val="1"/>
        <c:lblAlgn val="ctr"/>
        <c:lblOffset val="100"/>
        <c:noMultiLvlLbl val="0"/>
      </c:catAx>
      <c:valAx>
        <c:axId val="440687832"/>
        <c:scaling>
          <c:orientation val="minMax"/>
          <c:max val="1600"/>
        </c:scaling>
        <c:delete val="0"/>
        <c:axPos val="l"/>
        <c:majorGridlines>
          <c:spPr>
            <a:ln w="3175" cap="flat" cmpd="sng" algn="ctr">
              <a:solidFill>
                <a:schemeClr val="tx1">
                  <a:lumMod val="15000"/>
                  <a:lumOff val="85000"/>
                </a:schemeClr>
              </a:solidFill>
              <a:prstDash val="dash"/>
              <a:round/>
            </a:ln>
            <a:effectLst/>
          </c:spPr>
        </c:majorGridlines>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440684552"/>
        <c:crosses val="autoZero"/>
        <c:crossBetween val="between"/>
      </c:valAx>
      <c:spPr>
        <a:noFill/>
        <a:ln>
          <a:noFill/>
        </a:ln>
        <a:effectLst/>
      </c:spPr>
    </c:plotArea>
    <c:legend>
      <c:legendPos val="b"/>
      <c:layout>
        <c:manualLayout>
          <c:xMode val="edge"/>
          <c:yMode val="edge"/>
          <c:x val="4.2582985950285625E-2"/>
          <c:y val="7.7777494029462532E-2"/>
          <c:w val="9.9707977679260693E-2"/>
          <c:h val="0.1006008843489158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a:latin typeface="ＭＳ ゴシック" panose="020B0609070205080204" pitchFamily="49" charset="-128"/>
                <a:ea typeface="ＭＳ ゴシック" panose="020B0609070205080204" pitchFamily="49" charset="-128"/>
              </a:rPr>
              <a:t>温根湯（留辺蘂町）の観光客入込数の推移</a:t>
            </a:r>
          </a:p>
        </c:rich>
      </c:tx>
      <c:layout>
        <c:manualLayout>
          <c:xMode val="edge"/>
          <c:yMode val="edge"/>
          <c:x val="0.33473389355742295"/>
          <c:y val="0"/>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4.3970533095127814E-2"/>
          <c:y val="5.3333333333333337E-2"/>
          <c:w val="0.94239242153554337"/>
          <c:h val="0.84070823579484999"/>
        </c:manualLayout>
      </c:layout>
      <c:barChart>
        <c:barDir val="col"/>
        <c:grouping val="stacked"/>
        <c:varyColors val="0"/>
        <c:ser>
          <c:idx val="0"/>
          <c:order val="0"/>
          <c:tx>
            <c:strRef>
              <c:f>'d08-001市町村別観光入込客数・宿泊人員の推移'!$G$1412</c:f>
              <c:strCache>
                <c:ptCount val="1"/>
                <c:pt idx="0">
                  <c:v>道外</c:v>
                </c:pt>
              </c:strCache>
            </c:strRef>
          </c:tx>
          <c:spPr>
            <a:solidFill>
              <a:srgbClr val="00B0F0"/>
            </a:solidFill>
            <a:ln>
              <a:noFill/>
            </a:ln>
            <a:effectLst/>
          </c:spPr>
          <c:invertIfNegative val="0"/>
          <c:cat>
            <c:strRef>
              <c:f>'d08-001市町村別観光入込客数・宿泊人員の推移'!$H$1411:$BL$1411</c:f>
              <c:strCache>
                <c:ptCount val="57"/>
                <c:pt idx="2">
                  <c:v>1965
S40</c:v>
                </c:pt>
                <c:pt idx="7">
                  <c:v>1970
S45</c:v>
                </c:pt>
                <c:pt idx="12">
                  <c:v>1975
S50</c:v>
                </c:pt>
                <c:pt idx="17">
                  <c:v>1980
S55</c:v>
                </c:pt>
                <c:pt idx="22">
                  <c:v>1985
S60</c:v>
                </c:pt>
                <c:pt idx="27">
                  <c:v>1990
H2</c:v>
                </c:pt>
                <c:pt idx="32">
                  <c:v>1995
H7</c:v>
                </c:pt>
                <c:pt idx="37">
                  <c:v>2000
H12</c:v>
                </c:pt>
                <c:pt idx="42">
                  <c:v>2005
H17</c:v>
                </c:pt>
                <c:pt idx="47">
                  <c:v>2010
H22</c:v>
                </c:pt>
                <c:pt idx="52">
                  <c:v>2015
H27</c:v>
                </c:pt>
                <c:pt idx="56">
                  <c:v>2019
R 1</c:v>
                </c:pt>
              </c:strCache>
            </c:strRef>
          </c:cat>
          <c:val>
            <c:numRef>
              <c:f>'d08-001市町村別観光入込客数・宿泊人員の推移'!$H$1412:$BL$1412</c:f>
              <c:numCache>
                <c:formatCode>#,##0.0;[Red]\-#,##0.0</c:formatCode>
                <c:ptCount val="57"/>
                <c:pt idx="0">
                  <c:v>81.558000000000007</c:v>
                </c:pt>
                <c:pt idx="1">
                  <c:v>122.286</c:v>
                </c:pt>
                <c:pt idx="2">
                  <c:v>114.85299999999999</c:v>
                </c:pt>
                <c:pt idx="3">
                  <c:v>146.82</c:v>
                </c:pt>
                <c:pt idx="4">
                  <c:v>274.255</c:v>
                </c:pt>
                <c:pt idx="5">
                  <c:v>236.99700000000001</c:v>
                </c:pt>
                <c:pt idx="6">
                  <c:v>217.71299999999999</c:v>
                </c:pt>
                <c:pt idx="7">
                  <c:v>190.69800000000001</c:v>
                </c:pt>
                <c:pt idx="8">
                  <c:v>352.00700000000001</c:v>
                </c:pt>
                <c:pt idx="9">
                  <c:v>315.20699999999999</c:v>
                </c:pt>
                <c:pt idx="10">
                  <c:v>273.20299999999997</c:v>
                </c:pt>
                <c:pt idx="11">
                  <c:v>280.02499999999998</c:v>
                </c:pt>
                <c:pt idx="12">
                  <c:v>237.69200000000001</c:v>
                </c:pt>
                <c:pt idx="13">
                  <c:v>294.41199999999998</c:v>
                </c:pt>
                <c:pt idx="14">
                  <c:v>264.97000000000003</c:v>
                </c:pt>
                <c:pt idx="15">
                  <c:v>337.291</c:v>
                </c:pt>
                <c:pt idx="16">
                  <c:v>333.27199999999999</c:v>
                </c:pt>
                <c:pt idx="17">
                  <c:v>342.29199999999997</c:v>
                </c:pt>
                <c:pt idx="18">
                  <c:v>296.89999999999998</c:v>
                </c:pt>
                <c:pt idx="19">
                  <c:v>281.04300000000001</c:v>
                </c:pt>
                <c:pt idx="20">
                  <c:v>282.46899999999999</c:v>
                </c:pt>
                <c:pt idx="21">
                  <c:v>251.31800000000001</c:v>
                </c:pt>
                <c:pt idx="22">
                  <c:v>283.30200000000002</c:v>
                </c:pt>
                <c:pt idx="23">
                  <c:v>325.113</c:v>
                </c:pt>
                <c:pt idx="24">
                  <c:v>377.66399999999999</c:v>
                </c:pt>
                <c:pt idx="25">
                  <c:v>286.45800000000003</c:v>
                </c:pt>
                <c:pt idx="26">
                  <c:v>352.702</c:v>
                </c:pt>
                <c:pt idx="27">
                  <c:v>403.78</c:v>
                </c:pt>
                <c:pt idx="28">
                  <c:v>470.13299999999998</c:v>
                </c:pt>
                <c:pt idx="29">
                  <c:v>429.67700000000002</c:v>
                </c:pt>
                <c:pt idx="30">
                  <c:v>354.36099999999999</c:v>
                </c:pt>
                <c:pt idx="31">
                  <c:v>353.35700000000003</c:v>
                </c:pt>
                <c:pt idx="32">
                  <c:v>336.89400000000001</c:v>
                </c:pt>
                <c:pt idx="33">
                  <c:v>406.47</c:v>
                </c:pt>
                <c:pt idx="34">
                  <c:v>563.6</c:v>
                </c:pt>
                <c:pt idx="35">
                  <c:v>454.2</c:v>
                </c:pt>
                <c:pt idx="36">
                  <c:v>505.2</c:v>
                </c:pt>
                <c:pt idx="37">
                  <c:v>364.5</c:v>
                </c:pt>
                <c:pt idx="38">
                  <c:v>651.79999999999995</c:v>
                </c:pt>
                <c:pt idx="39">
                  <c:v>585.5</c:v>
                </c:pt>
                <c:pt idx="40">
                  <c:v>433.7</c:v>
                </c:pt>
                <c:pt idx="41">
                  <c:v>408.8</c:v>
                </c:pt>
                <c:pt idx="42">
                  <c:v>425.4</c:v>
                </c:pt>
                <c:pt idx="43">
                  <c:v>356.1</c:v>
                </c:pt>
                <c:pt idx="44">
                  <c:v>0</c:v>
                </c:pt>
                <c:pt idx="45">
                  <c:v>0</c:v>
                </c:pt>
                <c:pt idx="46">
                  <c:v>0</c:v>
                </c:pt>
                <c:pt idx="47">
                  <c:v>0</c:v>
                </c:pt>
                <c:pt idx="48">
                  <c:v>0</c:v>
                </c:pt>
                <c:pt idx="49">
                  <c:v>0</c:v>
                </c:pt>
                <c:pt idx="50">
                  <c:v>0</c:v>
                </c:pt>
                <c:pt idx="51">
                  <c:v>0</c:v>
                </c:pt>
                <c:pt idx="52">
                  <c:v>0</c:v>
                </c:pt>
                <c:pt idx="53">
                  <c:v>0</c:v>
                </c:pt>
                <c:pt idx="54">
                  <c:v>0</c:v>
                </c:pt>
                <c:pt idx="55">
                  <c:v>0</c:v>
                </c:pt>
                <c:pt idx="56">
                  <c:v>0</c:v>
                </c:pt>
              </c:numCache>
            </c:numRef>
          </c:val>
          <c:extLst>
            <c:ext xmlns:c16="http://schemas.microsoft.com/office/drawing/2014/chart" uri="{C3380CC4-5D6E-409C-BE32-E72D297353CC}">
              <c16:uniqueId val="{00000000-3B68-4B6D-84B9-DA88A7D687DE}"/>
            </c:ext>
          </c:extLst>
        </c:ser>
        <c:ser>
          <c:idx val="1"/>
          <c:order val="1"/>
          <c:tx>
            <c:strRef>
              <c:f>'d08-001市町村別観光入込客数・宿泊人員の推移'!$G$1413</c:f>
              <c:strCache>
                <c:ptCount val="1"/>
                <c:pt idx="0">
                  <c:v>道内</c:v>
                </c:pt>
              </c:strCache>
            </c:strRef>
          </c:tx>
          <c:spPr>
            <a:solidFill>
              <a:srgbClr val="92D050"/>
            </a:solidFill>
            <a:ln>
              <a:noFill/>
            </a:ln>
            <a:effectLst/>
          </c:spPr>
          <c:invertIfNegative val="0"/>
          <c:cat>
            <c:strRef>
              <c:f>'d08-001市町村別観光入込客数・宿泊人員の推移'!$H$1411:$BL$1411</c:f>
              <c:strCache>
                <c:ptCount val="57"/>
                <c:pt idx="2">
                  <c:v>1965
S40</c:v>
                </c:pt>
                <c:pt idx="7">
                  <c:v>1970
S45</c:v>
                </c:pt>
                <c:pt idx="12">
                  <c:v>1975
S50</c:v>
                </c:pt>
                <c:pt idx="17">
                  <c:v>1980
S55</c:v>
                </c:pt>
                <c:pt idx="22">
                  <c:v>1985
S60</c:v>
                </c:pt>
                <c:pt idx="27">
                  <c:v>1990
H2</c:v>
                </c:pt>
                <c:pt idx="32">
                  <c:v>1995
H7</c:v>
                </c:pt>
                <c:pt idx="37">
                  <c:v>2000
H12</c:v>
                </c:pt>
                <c:pt idx="42">
                  <c:v>2005
H17</c:v>
                </c:pt>
                <c:pt idx="47">
                  <c:v>2010
H22</c:v>
                </c:pt>
                <c:pt idx="52">
                  <c:v>2015
H27</c:v>
                </c:pt>
                <c:pt idx="56">
                  <c:v>2019
R 1</c:v>
                </c:pt>
              </c:strCache>
            </c:strRef>
          </c:cat>
          <c:val>
            <c:numRef>
              <c:f>'d08-001市町村別観光入込客数・宿泊人員の推移'!$H$1413:$BL$1413</c:f>
              <c:numCache>
                <c:formatCode>#,##0.0;[Red]\-#,##0.0</c:formatCode>
                <c:ptCount val="57"/>
                <c:pt idx="0">
                  <c:v>170.95400000000001</c:v>
                </c:pt>
                <c:pt idx="1">
                  <c:v>152.792</c:v>
                </c:pt>
                <c:pt idx="2">
                  <c:v>180.46700000000001</c:v>
                </c:pt>
                <c:pt idx="3">
                  <c:v>215.72499999999999</c:v>
                </c:pt>
                <c:pt idx="4">
                  <c:v>352.20400000000001</c:v>
                </c:pt>
                <c:pt idx="5">
                  <c:v>311.42099999999999</c:v>
                </c:pt>
                <c:pt idx="6">
                  <c:v>349.19299999999998</c:v>
                </c:pt>
                <c:pt idx="7">
                  <c:v>346.35199999999998</c:v>
                </c:pt>
                <c:pt idx="8">
                  <c:v>341.33699999999999</c:v>
                </c:pt>
                <c:pt idx="9">
                  <c:v>353.34899999999999</c:v>
                </c:pt>
                <c:pt idx="10">
                  <c:v>426.65899999999999</c:v>
                </c:pt>
                <c:pt idx="11">
                  <c:v>471.01400000000001</c:v>
                </c:pt>
                <c:pt idx="12">
                  <c:v>468.28399999999999</c:v>
                </c:pt>
                <c:pt idx="13">
                  <c:v>462.36900000000003</c:v>
                </c:pt>
                <c:pt idx="14">
                  <c:v>469.10700000000003</c:v>
                </c:pt>
                <c:pt idx="15">
                  <c:v>399.72199999999998</c:v>
                </c:pt>
                <c:pt idx="16">
                  <c:v>410.298</c:v>
                </c:pt>
                <c:pt idx="17">
                  <c:v>414.089</c:v>
                </c:pt>
                <c:pt idx="18">
                  <c:v>416.68700000000001</c:v>
                </c:pt>
                <c:pt idx="19">
                  <c:v>391.19</c:v>
                </c:pt>
                <c:pt idx="20">
                  <c:v>413.08800000000002</c:v>
                </c:pt>
                <c:pt idx="21">
                  <c:v>441.745</c:v>
                </c:pt>
                <c:pt idx="22">
                  <c:v>398.93900000000002</c:v>
                </c:pt>
                <c:pt idx="23">
                  <c:v>424.82600000000002</c:v>
                </c:pt>
                <c:pt idx="24">
                  <c:v>448.70100000000002</c:v>
                </c:pt>
                <c:pt idx="25">
                  <c:v>443.971</c:v>
                </c:pt>
                <c:pt idx="26">
                  <c:v>451.01499999999999</c:v>
                </c:pt>
                <c:pt idx="27">
                  <c:v>386.59699999999998</c:v>
                </c:pt>
                <c:pt idx="28">
                  <c:v>398.524</c:v>
                </c:pt>
                <c:pt idx="29">
                  <c:v>400.17599999999999</c:v>
                </c:pt>
                <c:pt idx="30">
                  <c:v>431.49299999999999</c:v>
                </c:pt>
                <c:pt idx="31">
                  <c:v>451.536</c:v>
                </c:pt>
                <c:pt idx="32">
                  <c:v>478.36</c:v>
                </c:pt>
                <c:pt idx="33">
                  <c:v>503.012</c:v>
                </c:pt>
                <c:pt idx="34">
                  <c:v>368</c:v>
                </c:pt>
                <c:pt idx="35">
                  <c:v>487.1</c:v>
                </c:pt>
                <c:pt idx="36">
                  <c:v>312.39999999999998</c:v>
                </c:pt>
                <c:pt idx="37">
                  <c:v>310.2</c:v>
                </c:pt>
                <c:pt idx="38">
                  <c:v>214.3</c:v>
                </c:pt>
                <c:pt idx="39">
                  <c:v>255.1</c:v>
                </c:pt>
                <c:pt idx="40">
                  <c:v>420.1</c:v>
                </c:pt>
                <c:pt idx="41">
                  <c:v>407.2</c:v>
                </c:pt>
                <c:pt idx="42">
                  <c:v>398.9</c:v>
                </c:pt>
                <c:pt idx="43">
                  <c:v>418.4</c:v>
                </c:pt>
                <c:pt idx="44">
                  <c:v>0</c:v>
                </c:pt>
                <c:pt idx="45">
                  <c:v>0</c:v>
                </c:pt>
                <c:pt idx="46">
                  <c:v>0</c:v>
                </c:pt>
                <c:pt idx="47">
                  <c:v>0</c:v>
                </c:pt>
                <c:pt idx="48">
                  <c:v>0</c:v>
                </c:pt>
                <c:pt idx="49">
                  <c:v>0</c:v>
                </c:pt>
                <c:pt idx="50">
                  <c:v>0</c:v>
                </c:pt>
                <c:pt idx="51">
                  <c:v>0</c:v>
                </c:pt>
                <c:pt idx="52">
                  <c:v>0</c:v>
                </c:pt>
                <c:pt idx="53">
                  <c:v>0</c:v>
                </c:pt>
                <c:pt idx="54">
                  <c:v>0</c:v>
                </c:pt>
                <c:pt idx="55">
                  <c:v>0</c:v>
                </c:pt>
                <c:pt idx="56">
                  <c:v>0</c:v>
                </c:pt>
              </c:numCache>
            </c:numRef>
          </c:val>
          <c:extLst>
            <c:ext xmlns:c16="http://schemas.microsoft.com/office/drawing/2014/chart" uri="{C3380CC4-5D6E-409C-BE32-E72D297353CC}">
              <c16:uniqueId val="{00000001-3B68-4B6D-84B9-DA88A7D687DE}"/>
            </c:ext>
          </c:extLst>
        </c:ser>
        <c:dLbls>
          <c:showLegendKey val="0"/>
          <c:showVal val="0"/>
          <c:showCatName val="0"/>
          <c:showSerName val="0"/>
          <c:showPercent val="0"/>
          <c:showBubbleSize val="0"/>
        </c:dLbls>
        <c:gapWidth val="80"/>
        <c:overlap val="100"/>
        <c:axId val="440684552"/>
        <c:axId val="440687832"/>
      </c:barChart>
      <c:lineChart>
        <c:grouping val="standard"/>
        <c:varyColors val="0"/>
        <c:ser>
          <c:idx val="2"/>
          <c:order val="2"/>
          <c:tx>
            <c:strRef>
              <c:f>'d08-001市町村別観光入込客数・宿泊人員の推移'!$G$1414</c:f>
              <c:strCache>
                <c:ptCount val="1"/>
                <c:pt idx="0">
                  <c:v>宿泊客</c:v>
                </c:pt>
              </c:strCache>
            </c:strRef>
          </c:tx>
          <c:spPr>
            <a:ln w="28575" cap="rnd">
              <a:solidFill>
                <a:srgbClr val="0070C0"/>
              </a:solidFill>
              <a:round/>
            </a:ln>
            <a:effectLst/>
          </c:spPr>
          <c:marker>
            <c:symbol val="none"/>
          </c:marker>
          <c:cat>
            <c:strRef>
              <c:f>'d08-001市町村別観光入込客数・宿泊人員の推移'!$H$1411:$BL$1411</c:f>
              <c:strCache>
                <c:ptCount val="57"/>
                <c:pt idx="2">
                  <c:v>1965
S40</c:v>
                </c:pt>
                <c:pt idx="7">
                  <c:v>1970
S45</c:v>
                </c:pt>
                <c:pt idx="12">
                  <c:v>1975
S50</c:v>
                </c:pt>
                <c:pt idx="17">
                  <c:v>1980
S55</c:v>
                </c:pt>
                <c:pt idx="22">
                  <c:v>1985
S60</c:v>
                </c:pt>
                <c:pt idx="27">
                  <c:v>1990
H2</c:v>
                </c:pt>
                <c:pt idx="32">
                  <c:v>1995
H7</c:v>
                </c:pt>
                <c:pt idx="37">
                  <c:v>2000
H12</c:v>
                </c:pt>
                <c:pt idx="42">
                  <c:v>2005
H17</c:v>
                </c:pt>
                <c:pt idx="47">
                  <c:v>2010
H22</c:v>
                </c:pt>
                <c:pt idx="52">
                  <c:v>2015
H27</c:v>
                </c:pt>
                <c:pt idx="56">
                  <c:v>2019
R 1</c:v>
                </c:pt>
              </c:strCache>
            </c:strRef>
          </c:cat>
          <c:val>
            <c:numRef>
              <c:f>'d08-001市町村別観光入込客数・宿泊人員の推移'!$H$1414:$BL$1414</c:f>
              <c:numCache>
                <c:formatCode>#,##0.0;[Red]\-#,##0.0</c:formatCode>
                <c:ptCount val="57"/>
                <c:pt idx="0">
                  <c:v>198.65600000000001</c:v>
                </c:pt>
                <c:pt idx="1">
                  <c:v>221.13200000000001</c:v>
                </c:pt>
                <c:pt idx="2">
                  <c:v>231.49100000000001</c:v>
                </c:pt>
                <c:pt idx="3">
                  <c:v>207.39099999999999</c:v>
                </c:pt>
                <c:pt idx="4">
                  <c:v>239.25299999999999</c:v>
                </c:pt>
                <c:pt idx="5">
                  <c:v>264.31599999999997</c:v>
                </c:pt>
                <c:pt idx="6">
                  <c:v>279.25799999999998</c:v>
                </c:pt>
                <c:pt idx="7">
                  <c:v>284.858</c:v>
                </c:pt>
                <c:pt idx="8">
                  <c:v>454.036</c:v>
                </c:pt>
                <c:pt idx="9">
                  <c:v>408.16800000000001</c:v>
                </c:pt>
                <c:pt idx="10">
                  <c:v>439.21300000000002</c:v>
                </c:pt>
                <c:pt idx="11">
                  <c:v>467.02</c:v>
                </c:pt>
                <c:pt idx="12">
                  <c:v>441.74400000000003</c:v>
                </c:pt>
                <c:pt idx="13">
                  <c:v>470.09100000000001</c:v>
                </c:pt>
                <c:pt idx="14">
                  <c:v>443.76499999999999</c:v>
                </c:pt>
                <c:pt idx="15">
                  <c:v>423.351</c:v>
                </c:pt>
                <c:pt idx="16">
                  <c:v>363.81099999999998</c:v>
                </c:pt>
                <c:pt idx="17">
                  <c:v>369.339</c:v>
                </c:pt>
                <c:pt idx="18">
                  <c:v>365.38499999999999</c:v>
                </c:pt>
                <c:pt idx="19">
                  <c:v>343.64600000000002</c:v>
                </c:pt>
                <c:pt idx="20">
                  <c:v>337.72500000000002</c:v>
                </c:pt>
                <c:pt idx="21">
                  <c:v>332.33199999999999</c:v>
                </c:pt>
                <c:pt idx="22">
                  <c:v>325.858</c:v>
                </c:pt>
                <c:pt idx="23">
                  <c:v>342.15100000000001</c:v>
                </c:pt>
                <c:pt idx="24">
                  <c:v>360.72899999999998</c:v>
                </c:pt>
                <c:pt idx="25">
                  <c:v>322.45100000000002</c:v>
                </c:pt>
                <c:pt idx="26">
                  <c:v>338.41699999999997</c:v>
                </c:pt>
                <c:pt idx="27">
                  <c:v>328.976</c:v>
                </c:pt>
                <c:pt idx="28">
                  <c:v>369.25299999999999</c:v>
                </c:pt>
                <c:pt idx="29">
                  <c:v>373.18599999999998</c:v>
                </c:pt>
                <c:pt idx="30">
                  <c:v>349.19099999999997</c:v>
                </c:pt>
                <c:pt idx="31">
                  <c:v>341.03399999999999</c:v>
                </c:pt>
                <c:pt idx="32">
                  <c:v>344.72899999999998</c:v>
                </c:pt>
                <c:pt idx="33">
                  <c:v>357.10199999999998</c:v>
                </c:pt>
                <c:pt idx="34">
                  <c:v>383.2</c:v>
                </c:pt>
                <c:pt idx="35">
                  <c:v>358.8</c:v>
                </c:pt>
                <c:pt idx="36">
                  <c:v>303</c:v>
                </c:pt>
                <c:pt idx="37">
                  <c:v>286.10000000000002</c:v>
                </c:pt>
                <c:pt idx="38">
                  <c:v>242.7</c:v>
                </c:pt>
                <c:pt idx="39">
                  <c:v>227.3</c:v>
                </c:pt>
                <c:pt idx="40">
                  <c:v>231.6</c:v>
                </c:pt>
                <c:pt idx="41">
                  <c:v>230.6</c:v>
                </c:pt>
                <c:pt idx="42">
                  <c:v>243.7</c:v>
                </c:pt>
                <c:pt idx="43">
                  <c:v>226.1</c:v>
                </c:pt>
              </c:numCache>
            </c:numRef>
          </c:val>
          <c:smooth val="0"/>
          <c:extLst>
            <c:ext xmlns:c16="http://schemas.microsoft.com/office/drawing/2014/chart" uri="{C3380CC4-5D6E-409C-BE32-E72D297353CC}">
              <c16:uniqueId val="{00000002-3B68-4B6D-84B9-DA88A7D687DE}"/>
            </c:ext>
          </c:extLst>
        </c:ser>
        <c:dLbls>
          <c:showLegendKey val="0"/>
          <c:showVal val="0"/>
          <c:showCatName val="0"/>
          <c:showSerName val="0"/>
          <c:showPercent val="0"/>
          <c:showBubbleSize val="0"/>
        </c:dLbls>
        <c:marker val="1"/>
        <c:smooth val="0"/>
        <c:axId val="440684552"/>
        <c:axId val="440687832"/>
      </c:lineChart>
      <c:catAx>
        <c:axId val="4406845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440687832"/>
        <c:crosses val="autoZero"/>
        <c:auto val="1"/>
        <c:lblAlgn val="ctr"/>
        <c:lblOffset val="100"/>
        <c:noMultiLvlLbl val="0"/>
      </c:catAx>
      <c:valAx>
        <c:axId val="440687832"/>
        <c:scaling>
          <c:orientation val="minMax"/>
        </c:scaling>
        <c:delete val="0"/>
        <c:axPos val="l"/>
        <c:majorGridlines>
          <c:spPr>
            <a:ln w="3175" cap="flat" cmpd="sng" algn="ctr">
              <a:solidFill>
                <a:schemeClr val="tx1">
                  <a:lumMod val="15000"/>
                  <a:lumOff val="85000"/>
                </a:schemeClr>
              </a:solidFill>
              <a:prstDash val="dash"/>
              <a:round/>
            </a:ln>
            <a:effectLst/>
          </c:spPr>
        </c:majorGridlines>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440684552"/>
        <c:crosses val="autoZero"/>
        <c:crossBetween val="between"/>
      </c:valAx>
      <c:spPr>
        <a:noFill/>
        <a:ln>
          <a:noFill/>
        </a:ln>
        <a:effectLst/>
      </c:spPr>
    </c:plotArea>
    <c:legend>
      <c:legendPos val="b"/>
      <c:layout>
        <c:manualLayout>
          <c:xMode val="edge"/>
          <c:yMode val="edge"/>
          <c:x val="4.2582985950285625E-2"/>
          <c:y val="7.7777494029462532E-2"/>
          <c:w val="9.9707977679260693E-2"/>
          <c:h val="0.1006008843489158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a:latin typeface="ＭＳ ゴシック" panose="020B0609070205080204" pitchFamily="49" charset="-128"/>
                <a:ea typeface="ＭＳ ゴシック" panose="020B0609070205080204" pitchFamily="49" charset="-128"/>
              </a:rPr>
              <a:t>網走市の観光客入込数の推移</a:t>
            </a:r>
          </a:p>
        </c:rich>
      </c:tx>
      <c:layout>
        <c:manualLayout>
          <c:xMode val="edge"/>
          <c:yMode val="edge"/>
          <c:x val="0.33473389355742295"/>
          <c:y val="0"/>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4.3970533095127814E-2"/>
          <c:y val="5.3333333333333337E-2"/>
          <c:w val="0.94239242153554337"/>
          <c:h val="0.84070823579484999"/>
        </c:manualLayout>
      </c:layout>
      <c:barChart>
        <c:barDir val="col"/>
        <c:grouping val="stacked"/>
        <c:varyColors val="0"/>
        <c:ser>
          <c:idx val="0"/>
          <c:order val="0"/>
          <c:tx>
            <c:strRef>
              <c:f>'d08-001市町村別観光入込客数・宿泊人員の推移'!$G$1444</c:f>
              <c:strCache>
                <c:ptCount val="1"/>
                <c:pt idx="0">
                  <c:v>道外</c:v>
                </c:pt>
              </c:strCache>
            </c:strRef>
          </c:tx>
          <c:spPr>
            <a:solidFill>
              <a:srgbClr val="00B0F0"/>
            </a:solidFill>
            <a:ln>
              <a:noFill/>
            </a:ln>
            <a:effectLst/>
          </c:spPr>
          <c:invertIfNegative val="0"/>
          <c:cat>
            <c:strRef>
              <c:f>'d08-001市町村別観光入込客数・宿泊人員の推移'!$H$1443:$BL$1443</c:f>
              <c:strCache>
                <c:ptCount val="57"/>
                <c:pt idx="2">
                  <c:v>1965
S40</c:v>
                </c:pt>
                <c:pt idx="7">
                  <c:v>1970
S45</c:v>
                </c:pt>
                <c:pt idx="12">
                  <c:v>1975
S50</c:v>
                </c:pt>
                <c:pt idx="17">
                  <c:v>1980
S55</c:v>
                </c:pt>
                <c:pt idx="22">
                  <c:v>1985
S60</c:v>
                </c:pt>
                <c:pt idx="27">
                  <c:v>1990
H2</c:v>
                </c:pt>
                <c:pt idx="32">
                  <c:v>1995
H7</c:v>
                </c:pt>
                <c:pt idx="37">
                  <c:v>2000
H12</c:v>
                </c:pt>
                <c:pt idx="42">
                  <c:v>2005
H17</c:v>
                </c:pt>
                <c:pt idx="47">
                  <c:v>2010
H22</c:v>
                </c:pt>
                <c:pt idx="52">
                  <c:v>2015
H27</c:v>
                </c:pt>
                <c:pt idx="56">
                  <c:v>2019
R 1</c:v>
                </c:pt>
              </c:strCache>
            </c:strRef>
          </c:cat>
          <c:val>
            <c:numRef>
              <c:f>'d08-001市町村別観光入込客数・宿泊人員の推移'!$H$1444:$BL$1444</c:f>
              <c:numCache>
                <c:formatCode>#,##0.0;[Red]\-#,##0.0</c:formatCode>
                <c:ptCount val="57"/>
                <c:pt idx="0">
                  <c:v>274.56</c:v>
                </c:pt>
                <c:pt idx="1">
                  <c:v>385.30200000000002</c:v>
                </c:pt>
                <c:pt idx="2">
                  <c:v>409.52800000000002</c:v>
                </c:pt>
                <c:pt idx="3">
                  <c:v>406.84</c:v>
                </c:pt>
                <c:pt idx="4">
                  <c:v>517.548</c:v>
                </c:pt>
                <c:pt idx="5">
                  <c:v>529.20899999999995</c:v>
                </c:pt>
                <c:pt idx="6">
                  <c:v>508.87</c:v>
                </c:pt>
                <c:pt idx="7">
                  <c:v>479.46800000000002</c:v>
                </c:pt>
                <c:pt idx="8">
                  <c:v>669.87099999999998</c:v>
                </c:pt>
                <c:pt idx="9">
                  <c:v>805.96900000000005</c:v>
                </c:pt>
                <c:pt idx="10">
                  <c:v>965.62599999999998</c:v>
                </c:pt>
                <c:pt idx="11">
                  <c:v>1030.288</c:v>
                </c:pt>
                <c:pt idx="12">
                  <c:v>685.73199999999997</c:v>
                </c:pt>
                <c:pt idx="13">
                  <c:v>698.80200000000002</c:v>
                </c:pt>
                <c:pt idx="14">
                  <c:v>643.23500000000001</c:v>
                </c:pt>
                <c:pt idx="15">
                  <c:v>641.16999999999996</c:v>
                </c:pt>
                <c:pt idx="16">
                  <c:v>642.14400000000001</c:v>
                </c:pt>
                <c:pt idx="17">
                  <c:v>638.45699999999999</c:v>
                </c:pt>
                <c:pt idx="18">
                  <c:v>632.31799999999998</c:v>
                </c:pt>
                <c:pt idx="19">
                  <c:v>600.55700000000002</c:v>
                </c:pt>
                <c:pt idx="20">
                  <c:v>673.99199999999996</c:v>
                </c:pt>
                <c:pt idx="21">
                  <c:v>690.18299999999999</c:v>
                </c:pt>
                <c:pt idx="22">
                  <c:v>721.59199999999998</c:v>
                </c:pt>
                <c:pt idx="23">
                  <c:v>724.29300000000001</c:v>
                </c:pt>
                <c:pt idx="24">
                  <c:v>768.12699999999995</c:v>
                </c:pt>
                <c:pt idx="25">
                  <c:v>759.76800000000003</c:v>
                </c:pt>
                <c:pt idx="26">
                  <c:v>803.07500000000005</c:v>
                </c:pt>
                <c:pt idx="27">
                  <c:v>873.42200000000003</c:v>
                </c:pt>
                <c:pt idx="28">
                  <c:v>914.61599999999999</c:v>
                </c:pt>
                <c:pt idx="29">
                  <c:v>950.13699999999994</c:v>
                </c:pt>
                <c:pt idx="30">
                  <c:v>949.178</c:v>
                </c:pt>
                <c:pt idx="31">
                  <c:v>920.30700000000002</c:v>
                </c:pt>
                <c:pt idx="32">
                  <c:v>1076.202</c:v>
                </c:pt>
                <c:pt idx="33">
                  <c:v>1126.4570000000001</c:v>
                </c:pt>
                <c:pt idx="34">
                  <c:v>1210.2</c:v>
                </c:pt>
                <c:pt idx="35">
                  <c:v>1229.4000000000001</c:v>
                </c:pt>
                <c:pt idx="36">
                  <c:v>1278.0999999999999</c:v>
                </c:pt>
                <c:pt idx="37">
                  <c:v>1137.0999999999999</c:v>
                </c:pt>
                <c:pt idx="38">
                  <c:v>1106.9000000000001</c:v>
                </c:pt>
                <c:pt idx="39">
                  <c:v>1113.9000000000001</c:v>
                </c:pt>
                <c:pt idx="40">
                  <c:v>1041</c:v>
                </c:pt>
                <c:pt idx="41">
                  <c:v>1018.1</c:v>
                </c:pt>
                <c:pt idx="42">
                  <c:v>908.5</c:v>
                </c:pt>
                <c:pt idx="43">
                  <c:v>921.8</c:v>
                </c:pt>
                <c:pt idx="44">
                  <c:v>703.7</c:v>
                </c:pt>
                <c:pt idx="45">
                  <c:v>559.1</c:v>
                </c:pt>
                <c:pt idx="46">
                  <c:v>474.8</c:v>
                </c:pt>
                <c:pt idx="47">
                  <c:v>518.1</c:v>
                </c:pt>
                <c:pt idx="48">
                  <c:v>442.99999999999994</c:v>
                </c:pt>
                <c:pt idx="49">
                  <c:v>539.4</c:v>
                </c:pt>
                <c:pt idx="50">
                  <c:v>557.4</c:v>
                </c:pt>
                <c:pt idx="51">
                  <c:v>504.30000000000013</c:v>
                </c:pt>
                <c:pt idx="52">
                  <c:v>563.59999999999991</c:v>
                </c:pt>
                <c:pt idx="53">
                  <c:v>757.4</c:v>
                </c:pt>
                <c:pt idx="54">
                  <c:v>873.19999999999993</c:v>
                </c:pt>
                <c:pt idx="55">
                  <c:v>799.2</c:v>
                </c:pt>
                <c:pt idx="56">
                  <c:v>546.4</c:v>
                </c:pt>
              </c:numCache>
            </c:numRef>
          </c:val>
          <c:extLst>
            <c:ext xmlns:c16="http://schemas.microsoft.com/office/drawing/2014/chart" uri="{C3380CC4-5D6E-409C-BE32-E72D297353CC}">
              <c16:uniqueId val="{00000000-345D-4F3B-8691-2DABEF35379B}"/>
            </c:ext>
          </c:extLst>
        </c:ser>
        <c:ser>
          <c:idx val="1"/>
          <c:order val="1"/>
          <c:tx>
            <c:strRef>
              <c:f>'d08-001市町村別観光入込客数・宿泊人員の推移'!$G$1445</c:f>
              <c:strCache>
                <c:ptCount val="1"/>
                <c:pt idx="0">
                  <c:v>道内</c:v>
                </c:pt>
              </c:strCache>
            </c:strRef>
          </c:tx>
          <c:spPr>
            <a:solidFill>
              <a:srgbClr val="92D050"/>
            </a:solidFill>
            <a:ln>
              <a:noFill/>
            </a:ln>
            <a:effectLst/>
          </c:spPr>
          <c:invertIfNegative val="0"/>
          <c:cat>
            <c:strRef>
              <c:f>'d08-001市町村別観光入込客数・宿泊人員の推移'!$H$1443:$BL$1443</c:f>
              <c:strCache>
                <c:ptCount val="57"/>
                <c:pt idx="2">
                  <c:v>1965
S40</c:v>
                </c:pt>
                <c:pt idx="7">
                  <c:v>1970
S45</c:v>
                </c:pt>
                <c:pt idx="12">
                  <c:v>1975
S50</c:v>
                </c:pt>
                <c:pt idx="17">
                  <c:v>1980
S55</c:v>
                </c:pt>
                <c:pt idx="22">
                  <c:v>1985
S60</c:v>
                </c:pt>
                <c:pt idx="27">
                  <c:v>1990
H2</c:v>
                </c:pt>
                <c:pt idx="32">
                  <c:v>1995
H7</c:v>
                </c:pt>
                <c:pt idx="37">
                  <c:v>2000
H12</c:v>
                </c:pt>
                <c:pt idx="42">
                  <c:v>2005
H17</c:v>
                </c:pt>
                <c:pt idx="47">
                  <c:v>2010
H22</c:v>
                </c:pt>
                <c:pt idx="52">
                  <c:v>2015
H27</c:v>
                </c:pt>
                <c:pt idx="56">
                  <c:v>2019
R 1</c:v>
                </c:pt>
              </c:strCache>
            </c:strRef>
          </c:cat>
          <c:val>
            <c:numRef>
              <c:f>'d08-001市町村別観光入込客数・宿泊人員の推移'!$H$1445:$BL$1445</c:f>
              <c:numCache>
                <c:formatCode>#,##0.0;[Red]\-#,##0.0</c:formatCode>
                <c:ptCount val="57"/>
                <c:pt idx="0">
                  <c:v>504.18400000000003</c:v>
                </c:pt>
                <c:pt idx="1">
                  <c:v>418.58800000000002</c:v>
                </c:pt>
                <c:pt idx="2">
                  <c:v>465.10399999999998</c:v>
                </c:pt>
                <c:pt idx="3">
                  <c:v>480.53300000000002</c:v>
                </c:pt>
                <c:pt idx="4">
                  <c:v>500.41</c:v>
                </c:pt>
                <c:pt idx="5">
                  <c:v>551.66499999999996</c:v>
                </c:pt>
                <c:pt idx="6">
                  <c:v>591.10699999999997</c:v>
                </c:pt>
                <c:pt idx="7">
                  <c:v>557.89</c:v>
                </c:pt>
                <c:pt idx="8">
                  <c:v>853.75199999999995</c:v>
                </c:pt>
                <c:pt idx="9">
                  <c:v>745.64700000000005</c:v>
                </c:pt>
                <c:pt idx="10">
                  <c:v>815.62800000000004</c:v>
                </c:pt>
                <c:pt idx="11">
                  <c:v>892.14099999999996</c:v>
                </c:pt>
                <c:pt idx="12">
                  <c:v>986.78099999999995</c:v>
                </c:pt>
                <c:pt idx="13">
                  <c:v>1004.816</c:v>
                </c:pt>
                <c:pt idx="14">
                  <c:v>964.85599999999999</c:v>
                </c:pt>
                <c:pt idx="15">
                  <c:v>961.75400000000002</c:v>
                </c:pt>
                <c:pt idx="16">
                  <c:v>963.21799999999996</c:v>
                </c:pt>
                <c:pt idx="17">
                  <c:v>957.68700000000001</c:v>
                </c:pt>
                <c:pt idx="18">
                  <c:v>948.476</c:v>
                </c:pt>
                <c:pt idx="19">
                  <c:v>1076.3499999999999</c:v>
                </c:pt>
                <c:pt idx="20">
                  <c:v>1010.999</c:v>
                </c:pt>
                <c:pt idx="21">
                  <c:v>1035.279</c:v>
                </c:pt>
                <c:pt idx="22">
                  <c:v>1082.3879999999999</c:v>
                </c:pt>
                <c:pt idx="23">
                  <c:v>1086.4390000000001</c:v>
                </c:pt>
                <c:pt idx="24">
                  <c:v>1152.183</c:v>
                </c:pt>
                <c:pt idx="25">
                  <c:v>1139.6559999999999</c:v>
                </c:pt>
                <c:pt idx="26">
                  <c:v>1204.616</c:v>
                </c:pt>
                <c:pt idx="27">
                  <c:v>1256.326</c:v>
                </c:pt>
                <c:pt idx="28">
                  <c:v>1301.6220000000001</c:v>
                </c:pt>
                <c:pt idx="29">
                  <c:v>1348.1389999999999</c:v>
                </c:pt>
                <c:pt idx="30">
                  <c:v>1284.4780000000001</c:v>
                </c:pt>
                <c:pt idx="31">
                  <c:v>1273.9079999999999</c:v>
                </c:pt>
                <c:pt idx="32">
                  <c:v>1086.9829999999999</c:v>
                </c:pt>
                <c:pt idx="33">
                  <c:v>1015.096</c:v>
                </c:pt>
                <c:pt idx="34">
                  <c:v>944.2</c:v>
                </c:pt>
                <c:pt idx="35">
                  <c:v>929.4</c:v>
                </c:pt>
                <c:pt idx="36">
                  <c:v>817.6</c:v>
                </c:pt>
                <c:pt idx="37">
                  <c:v>763.7</c:v>
                </c:pt>
                <c:pt idx="38">
                  <c:v>886.2</c:v>
                </c:pt>
                <c:pt idx="39">
                  <c:v>858.2</c:v>
                </c:pt>
                <c:pt idx="40">
                  <c:v>838.2</c:v>
                </c:pt>
                <c:pt idx="41">
                  <c:v>800.4</c:v>
                </c:pt>
                <c:pt idx="42">
                  <c:v>887.8</c:v>
                </c:pt>
                <c:pt idx="43">
                  <c:v>759.3</c:v>
                </c:pt>
                <c:pt idx="44">
                  <c:v>964.7</c:v>
                </c:pt>
                <c:pt idx="45">
                  <c:v>812.3</c:v>
                </c:pt>
                <c:pt idx="46">
                  <c:v>808.5</c:v>
                </c:pt>
                <c:pt idx="47">
                  <c:v>818.5</c:v>
                </c:pt>
                <c:pt idx="48">
                  <c:v>830.2</c:v>
                </c:pt>
                <c:pt idx="49">
                  <c:v>828.3</c:v>
                </c:pt>
                <c:pt idx="50">
                  <c:v>851.4</c:v>
                </c:pt>
                <c:pt idx="51">
                  <c:v>911.59999999999991</c:v>
                </c:pt>
                <c:pt idx="52">
                  <c:v>968.80000000000018</c:v>
                </c:pt>
                <c:pt idx="53">
                  <c:v>772.8</c:v>
                </c:pt>
                <c:pt idx="54">
                  <c:v>750.9</c:v>
                </c:pt>
                <c:pt idx="55">
                  <c:v>673.3</c:v>
                </c:pt>
                <c:pt idx="56">
                  <c:v>832.80000000000007</c:v>
                </c:pt>
              </c:numCache>
            </c:numRef>
          </c:val>
          <c:extLst>
            <c:ext xmlns:c16="http://schemas.microsoft.com/office/drawing/2014/chart" uri="{C3380CC4-5D6E-409C-BE32-E72D297353CC}">
              <c16:uniqueId val="{00000001-345D-4F3B-8691-2DABEF35379B}"/>
            </c:ext>
          </c:extLst>
        </c:ser>
        <c:dLbls>
          <c:showLegendKey val="0"/>
          <c:showVal val="0"/>
          <c:showCatName val="0"/>
          <c:showSerName val="0"/>
          <c:showPercent val="0"/>
          <c:showBubbleSize val="0"/>
        </c:dLbls>
        <c:gapWidth val="80"/>
        <c:overlap val="100"/>
        <c:axId val="440684552"/>
        <c:axId val="440687832"/>
      </c:barChart>
      <c:lineChart>
        <c:grouping val="standard"/>
        <c:varyColors val="0"/>
        <c:ser>
          <c:idx val="2"/>
          <c:order val="2"/>
          <c:tx>
            <c:strRef>
              <c:f>'d08-001市町村別観光入込客数・宿泊人員の推移'!$G$1446</c:f>
              <c:strCache>
                <c:ptCount val="1"/>
                <c:pt idx="0">
                  <c:v>宿泊客</c:v>
                </c:pt>
              </c:strCache>
            </c:strRef>
          </c:tx>
          <c:spPr>
            <a:ln w="28575" cap="rnd">
              <a:solidFill>
                <a:srgbClr val="0070C0"/>
              </a:solidFill>
              <a:round/>
            </a:ln>
            <a:effectLst/>
          </c:spPr>
          <c:marker>
            <c:symbol val="none"/>
          </c:marker>
          <c:cat>
            <c:strRef>
              <c:f>'d08-001市町村別観光入込客数・宿泊人員の推移'!$H$1443:$BL$1443</c:f>
              <c:strCache>
                <c:ptCount val="57"/>
                <c:pt idx="2">
                  <c:v>1965
S40</c:v>
                </c:pt>
                <c:pt idx="7">
                  <c:v>1970
S45</c:v>
                </c:pt>
                <c:pt idx="12">
                  <c:v>1975
S50</c:v>
                </c:pt>
                <c:pt idx="17">
                  <c:v>1980
S55</c:v>
                </c:pt>
                <c:pt idx="22">
                  <c:v>1985
S60</c:v>
                </c:pt>
                <c:pt idx="27">
                  <c:v>1990
H2</c:v>
                </c:pt>
                <c:pt idx="32">
                  <c:v>1995
H7</c:v>
                </c:pt>
                <c:pt idx="37">
                  <c:v>2000
H12</c:v>
                </c:pt>
                <c:pt idx="42">
                  <c:v>2005
H17</c:v>
                </c:pt>
                <c:pt idx="47">
                  <c:v>2010
H22</c:v>
                </c:pt>
                <c:pt idx="52">
                  <c:v>2015
H27</c:v>
                </c:pt>
                <c:pt idx="56">
                  <c:v>2019
R 1</c:v>
                </c:pt>
              </c:strCache>
            </c:strRef>
          </c:cat>
          <c:val>
            <c:numRef>
              <c:f>'d08-001市町村別観光入込客数・宿泊人員の推移'!$H$1446:$BL$1446</c:f>
              <c:numCache>
                <c:formatCode>#,##0.0;[Red]\-#,##0.0</c:formatCode>
                <c:ptCount val="57"/>
                <c:pt idx="0">
                  <c:v>146.5</c:v>
                </c:pt>
                <c:pt idx="1">
                  <c:v>137.72300000000001</c:v>
                </c:pt>
                <c:pt idx="2">
                  <c:v>150.11799999999999</c:v>
                </c:pt>
                <c:pt idx="3">
                  <c:v>185.267</c:v>
                </c:pt>
                <c:pt idx="4">
                  <c:v>189.60499999999999</c:v>
                </c:pt>
                <c:pt idx="5">
                  <c:v>181.92500000000001</c:v>
                </c:pt>
                <c:pt idx="6">
                  <c:v>273.935</c:v>
                </c:pt>
                <c:pt idx="7">
                  <c:v>204.42400000000001</c:v>
                </c:pt>
                <c:pt idx="8">
                  <c:v>325.33699999999999</c:v>
                </c:pt>
                <c:pt idx="9">
                  <c:v>477.89699999999999</c:v>
                </c:pt>
                <c:pt idx="10">
                  <c:v>549.46</c:v>
                </c:pt>
                <c:pt idx="11">
                  <c:v>618.38599999999997</c:v>
                </c:pt>
                <c:pt idx="12">
                  <c:v>421.47300000000001</c:v>
                </c:pt>
                <c:pt idx="13">
                  <c:v>433.02499999999998</c:v>
                </c:pt>
                <c:pt idx="14">
                  <c:v>369.45</c:v>
                </c:pt>
                <c:pt idx="15">
                  <c:v>372.40499999999997</c:v>
                </c:pt>
                <c:pt idx="16">
                  <c:v>388.04599999999999</c:v>
                </c:pt>
                <c:pt idx="17">
                  <c:v>392.24700000000001</c:v>
                </c:pt>
                <c:pt idx="18">
                  <c:v>396.31400000000002</c:v>
                </c:pt>
                <c:pt idx="19">
                  <c:v>408.983</c:v>
                </c:pt>
                <c:pt idx="20">
                  <c:v>403.88600000000002</c:v>
                </c:pt>
                <c:pt idx="21">
                  <c:v>413.714</c:v>
                </c:pt>
                <c:pt idx="22">
                  <c:v>485.06099999999998</c:v>
                </c:pt>
                <c:pt idx="23">
                  <c:v>457.86599999999999</c:v>
                </c:pt>
                <c:pt idx="24">
                  <c:v>506.74900000000002</c:v>
                </c:pt>
                <c:pt idx="25">
                  <c:v>532.21</c:v>
                </c:pt>
                <c:pt idx="26">
                  <c:v>546.46699999999998</c:v>
                </c:pt>
                <c:pt idx="27">
                  <c:v>608.00900000000001</c:v>
                </c:pt>
                <c:pt idx="28">
                  <c:v>657.31399999999996</c:v>
                </c:pt>
                <c:pt idx="29">
                  <c:v>695.43600000000004</c:v>
                </c:pt>
                <c:pt idx="30">
                  <c:v>674.35199999999998</c:v>
                </c:pt>
                <c:pt idx="31">
                  <c:v>667.31100000000004</c:v>
                </c:pt>
                <c:pt idx="32">
                  <c:v>661.04200000000003</c:v>
                </c:pt>
                <c:pt idx="33">
                  <c:v>661.21100000000001</c:v>
                </c:pt>
                <c:pt idx="34">
                  <c:v>651.5</c:v>
                </c:pt>
                <c:pt idx="35">
                  <c:v>634.20000000000005</c:v>
                </c:pt>
                <c:pt idx="36">
                  <c:v>620.9</c:v>
                </c:pt>
                <c:pt idx="37">
                  <c:v>565</c:v>
                </c:pt>
                <c:pt idx="38">
                  <c:v>578.1</c:v>
                </c:pt>
                <c:pt idx="39">
                  <c:v>599.79999999999995</c:v>
                </c:pt>
                <c:pt idx="40">
                  <c:v>562.70000000000005</c:v>
                </c:pt>
                <c:pt idx="41">
                  <c:v>530</c:v>
                </c:pt>
                <c:pt idx="42">
                  <c:v>561.6</c:v>
                </c:pt>
                <c:pt idx="43">
                  <c:v>518.9</c:v>
                </c:pt>
                <c:pt idx="44">
                  <c:v>504.7</c:v>
                </c:pt>
                <c:pt idx="45">
                  <c:v>403.5</c:v>
                </c:pt>
                <c:pt idx="46">
                  <c:v>368.2</c:v>
                </c:pt>
                <c:pt idx="47">
                  <c:v>355.8</c:v>
                </c:pt>
                <c:pt idx="48">
                  <c:v>343.99999999999994</c:v>
                </c:pt>
                <c:pt idx="49">
                  <c:v>362.7</c:v>
                </c:pt>
                <c:pt idx="50">
                  <c:v>360.6</c:v>
                </c:pt>
                <c:pt idx="51">
                  <c:v>359.8</c:v>
                </c:pt>
                <c:pt idx="52">
                  <c:v>373.99999999999994</c:v>
                </c:pt>
                <c:pt idx="53">
                  <c:v>365.8</c:v>
                </c:pt>
                <c:pt idx="54">
                  <c:v>385.29999999999995</c:v>
                </c:pt>
                <c:pt idx="55">
                  <c:v>354.9</c:v>
                </c:pt>
                <c:pt idx="56">
                  <c:v>338.10000000000008</c:v>
                </c:pt>
              </c:numCache>
            </c:numRef>
          </c:val>
          <c:smooth val="0"/>
          <c:extLst>
            <c:ext xmlns:c16="http://schemas.microsoft.com/office/drawing/2014/chart" uri="{C3380CC4-5D6E-409C-BE32-E72D297353CC}">
              <c16:uniqueId val="{00000002-345D-4F3B-8691-2DABEF35379B}"/>
            </c:ext>
          </c:extLst>
        </c:ser>
        <c:dLbls>
          <c:showLegendKey val="0"/>
          <c:showVal val="0"/>
          <c:showCatName val="0"/>
          <c:showSerName val="0"/>
          <c:showPercent val="0"/>
          <c:showBubbleSize val="0"/>
        </c:dLbls>
        <c:marker val="1"/>
        <c:smooth val="0"/>
        <c:axId val="440684552"/>
        <c:axId val="440687832"/>
      </c:lineChart>
      <c:catAx>
        <c:axId val="4406845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440687832"/>
        <c:crosses val="autoZero"/>
        <c:auto val="1"/>
        <c:lblAlgn val="ctr"/>
        <c:lblOffset val="100"/>
        <c:noMultiLvlLbl val="0"/>
      </c:catAx>
      <c:valAx>
        <c:axId val="440687832"/>
        <c:scaling>
          <c:orientation val="minMax"/>
        </c:scaling>
        <c:delete val="0"/>
        <c:axPos val="l"/>
        <c:majorGridlines>
          <c:spPr>
            <a:ln w="3175" cap="flat" cmpd="sng" algn="ctr">
              <a:solidFill>
                <a:schemeClr val="tx1">
                  <a:lumMod val="15000"/>
                  <a:lumOff val="85000"/>
                </a:schemeClr>
              </a:solidFill>
              <a:prstDash val="dash"/>
              <a:round/>
            </a:ln>
            <a:effectLst/>
          </c:spPr>
        </c:majorGridlines>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440684552"/>
        <c:crosses val="autoZero"/>
        <c:crossBetween val="between"/>
      </c:valAx>
      <c:spPr>
        <a:noFill/>
        <a:ln>
          <a:noFill/>
        </a:ln>
        <a:effectLst/>
      </c:spPr>
    </c:plotArea>
    <c:legend>
      <c:legendPos val="b"/>
      <c:layout>
        <c:manualLayout>
          <c:xMode val="edge"/>
          <c:yMode val="edge"/>
          <c:x val="4.2582985950285625E-2"/>
          <c:y val="7.7777494029462532E-2"/>
          <c:w val="9.9707977679260693E-2"/>
          <c:h val="0.1006008843489158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a:latin typeface="ＭＳ ゴシック" panose="020B0609070205080204" pitchFamily="49" charset="-128"/>
                <a:ea typeface="ＭＳ ゴシック" panose="020B0609070205080204" pitchFamily="49" charset="-128"/>
              </a:rPr>
              <a:t>紋別市の観光客入込数の推移</a:t>
            </a:r>
          </a:p>
        </c:rich>
      </c:tx>
      <c:layout>
        <c:manualLayout>
          <c:xMode val="edge"/>
          <c:yMode val="edge"/>
          <c:x val="0.21428571428571427"/>
          <c:y val="0"/>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4.3970533095127814E-2"/>
          <c:y val="5.3333333333333337E-2"/>
          <c:w val="0.94239242153554337"/>
          <c:h val="0.84070823579484999"/>
        </c:manualLayout>
      </c:layout>
      <c:barChart>
        <c:barDir val="col"/>
        <c:grouping val="stacked"/>
        <c:varyColors val="0"/>
        <c:ser>
          <c:idx val="0"/>
          <c:order val="0"/>
          <c:tx>
            <c:strRef>
              <c:f>'d08-001市町村別観光入込客数・宿泊人員の推移'!$G$1508</c:f>
              <c:strCache>
                <c:ptCount val="1"/>
                <c:pt idx="0">
                  <c:v>道外</c:v>
                </c:pt>
              </c:strCache>
            </c:strRef>
          </c:tx>
          <c:spPr>
            <a:solidFill>
              <a:srgbClr val="00B0F0"/>
            </a:solidFill>
            <a:ln>
              <a:noFill/>
            </a:ln>
            <a:effectLst/>
          </c:spPr>
          <c:invertIfNegative val="0"/>
          <c:cat>
            <c:strRef>
              <c:f>'d08-001市町村別観光入込客数・宿泊人員の推移'!$H$1507:$BL$1507</c:f>
              <c:strCache>
                <c:ptCount val="57"/>
                <c:pt idx="2">
                  <c:v>1965
S40</c:v>
                </c:pt>
                <c:pt idx="7">
                  <c:v>1970
S45</c:v>
                </c:pt>
                <c:pt idx="12">
                  <c:v>1975
S50</c:v>
                </c:pt>
                <c:pt idx="17">
                  <c:v>1980
S55</c:v>
                </c:pt>
                <c:pt idx="22">
                  <c:v>1985
S60</c:v>
                </c:pt>
                <c:pt idx="27">
                  <c:v>1990
H2</c:v>
                </c:pt>
                <c:pt idx="32">
                  <c:v>1995
H7</c:v>
                </c:pt>
                <c:pt idx="37">
                  <c:v>2000
H12</c:v>
                </c:pt>
                <c:pt idx="42">
                  <c:v>2005
H17</c:v>
                </c:pt>
                <c:pt idx="47">
                  <c:v>2010
H22</c:v>
                </c:pt>
                <c:pt idx="52">
                  <c:v>2015
H27</c:v>
                </c:pt>
                <c:pt idx="56">
                  <c:v>2019
R 1</c:v>
                </c:pt>
              </c:strCache>
            </c:strRef>
          </c:cat>
          <c:val>
            <c:numRef>
              <c:f>'d08-001市町村別観光入込客数・宿泊人員の推移'!$H$1508:$BL$1508</c:f>
              <c:numCache>
                <c:formatCode>#,##0.0;[Red]\-#,##0.0</c:formatCode>
                <c:ptCount val="5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111.488</c:v>
                </c:pt>
                <c:pt idx="15">
                  <c:v>127.253</c:v>
                </c:pt>
                <c:pt idx="16">
                  <c:v>123.11199999999999</c:v>
                </c:pt>
                <c:pt idx="17">
                  <c:v>135.74199999999999</c:v>
                </c:pt>
                <c:pt idx="18">
                  <c:v>128.69900000000001</c:v>
                </c:pt>
                <c:pt idx="19">
                  <c:v>141.58199999999999</c:v>
                </c:pt>
                <c:pt idx="20">
                  <c:v>160.30199999999999</c:v>
                </c:pt>
                <c:pt idx="21">
                  <c:v>152.72200000000001</c:v>
                </c:pt>
                <c:pt idx="22">
                  <c:v>181.05099999999999</c:v>
                </c:pt>
                <c:pt idx="23">
                  <c:v>211.161</c:v>
                </c:pt>
                <c:pt idx="24">
                  <c:v>205.215</c:v>
                </c:pt>
                <c:pt idx="25">
                  <c:v>183.53899999999999</c:v>
                </c:pt>
                <c:pt idx="26">
                  <c:v>243.50700000000001</c:v>
                </c:pt>
                <c:pt idx="27">
                  <c:v>252.56100000000001</c:v>
                </c:pt>
                <c:pt idx="28">
                  <c:v>294.08300000000003</c:v>
                </c:pt>
                <c:pt idx="29">
                  <c:v>288.69900000000001</c:v>
                </c:pt>
                <c:pt idx="30">
                  <c:v>273.79300000000001</c:v>
                </c:pt>
                <c:pt idx="31">
                  <c:v>315.81099999999998</c:v>
                </c:pt>
                <c:pt idx="32">
                  <c:v>394.89400000000001</c:v>
                </c:pt>
                <c:pt idx="33">
                  <c:v>228.80600000000001</c:v>
                </c:pt>
                <c:pt idx="34">
                  <c:v>161.6</c:v>
                </c:pt>
                <c:pt idx="35">
                  <c:v>266.2</c:v>
                </c:pt>
                <c:pt idx="36">
                  <c:v>251.6</c:v>
                </c:pt>
                <c:pt idx="37">
                  <c:v>256.7</c:v>
                </c:pt>
                <c:pt idx="38">
                  <c:v>247.1</c:v>
                </c:pt>
                <c:pt idx="39">
                  <c:v>244.1</c:v>
                </c:pt>
                <c:pt idx="40">
                  <c:v>203.3</c:v>
                </c:pt>
                <c:pt idx="41">
                  <c:v>241.5</c:v>
                </c:pt>
                <c:pt idx="42">
                  <c:v>199.4</c:v>
                </c:pt>
                <c:pt idx="43">
                  <c:v>188.9</c:v>
                </c:pt>
                <c:pt idx="44">
                  <c:v>183.6</c:v>
                </c:pt>
                <c:pt idx="45">
                  <c:v>188.8</c:v>
                </c:pt>
                <c:pt idx="46">
                  <c:v>179.7</c:v>
                </c:pt>
                <c:pt idx="47">
                  <c:v>197.29999999999998</c:v>
                </c:pt>
                <c:pt idx="48">
                  <c:v>197.3</c:v>
                </c:pt>
                <c:pt idx="49">
                  <c:v>207.60000000000002</c:v>
                </c:pt>
                <c:pt idx="50">
                  <c:v>205.2</c:v>
                </c:pt>
                <c:pt idx="51">
                  <c:v>163.5</c:v>
                </c:pt>
                <c:pt idx="52">
                  <c:v>175.8</c:v>
                </c:pt>
                <c:pt idx="53">
                  <c:v>174.9</c:v>
                </c:pt>
                <c:pt idx="54">
                  <c:v>182.8</c:v>
                </c:pt>
                <c:pt idx="55">
                  <c:v>260.60000000000002</c:v>
                </c:pt>
                <c:pt idx="56">
                  <c:v>186.1</c:v>
                </c:pt>
              </c:numCache>
            </c:numRef>
          </c:val>
          <c:extLst>
            <c:ext xmlns:c16="http://schemas.microsoft.com/office/drawing/2014/chart" uri="{C3380CC4-5D6E-409C-BE32-E72D297353CC}">
              <c16:uniqueId val="{00000000-9595-4C1E-A6F2-4909E98EBCF9}"/>
            </c:ext>
          </c:extLst>
        </c:ser>
        <c:ser>
          <c:idx val="1"/>
          <c:order val="1"/>
          <c:tx>
            <c:strRef>
              <c:f>'d08-001市町村別観光入込客数・宿泊人員の推移'!$G$1509</c:f>
              <c:strCache>
                <c:ptCount val="1"/>
                <c:pt idx="0">
                  <c:v>道内</c:v>
                </c:pt>
              </c:strCache>
            </c:strRef>
          </c:tx>
          <c:spPr>
            <a:solidFill>
              <a:srgbClr val="92D050"/>
            </a:solidFill>
            <a:ln>
              <a:noFill/>
            </a:ln>
            <a:effectLst/>
          </c:spPr>
          <c:invertIfNegative val="0"/>
          <c:cat>
            <c:strRef>
              <c:f>'d08-001市町村別観光入込客数・宿泊人員の推移'!$H$1507:$BL$1507</c:f>
              <c:strCache>
                <c:ptCount val="57"/>
                <c:pt idx="2">
                  <c:v>1965
S40</c:v>
                </c:pt>
                <c:pt idx="7">
                  <c:v>1970
S45</c:v>
                </c:pt>
                <c:pt idx="12">
                  <c:v>1975
S50</c:v>
                </c:pt>
                <c:pt idx="17">
                  <c:v>1980
S55</c:v>
                </c:pt>
                <c:pt idx="22">
                  <c:v>1985
S60</c:v>
                </c:pt>
                <c:pt idx="27">
                  <c:v>1990
H2</c:v>
                </c:pt>
                <c:pt idx="32">
                  <c:v>1995
H7</c:v>
                </c:pt>
                <c:pt idx="37">
                  <c:v>2000
H12</c:v>
                </c:pt>
                <c:pt idx="42">
                  <c:v>2005
H17</c:v>
                </c:pt>
                <c:pt idx="47">
                  <c:v>2010
H22</c:v>
                </c:pt>
                <c:pt idx="52">
                  <c:v>2015
H27</c:v>
                </c:pt>
                <c:pt idx="56">
                  <c:v>2019
R 1</c:v>
                </c:pt>
              </c:strCache>
            </c:strRef>
          </c:cat>
          <c:val>
            <c:numRef>
              <c:f>'d08-001市町村別観光入込客数・宿泊人員の推移'!$H$1509:$BL$1509</c:f>
              <c:numCache>
                <c:formatCode>#,##0.0;[Red]\-#,##0.0</c:formatCode>
                <c:ptCount val="5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248.756</c:v>
                </c:pt>
                <c:pt idx="15">
                  <c:v>269.55700000000002</c:v>
                </c:pt>
                <c:pt idx="16">
                  <c:v>276.38900000000001</c:v>
                </c:pt>
                <c:pt idx="17">
                  <c:v>281.91199999999998</c:v>
                </c:pt>
                <c:pt idx="18">
                  <c:v>260.48399999999998</c:v>
                </c:pt>
                <c:pt idx="19">
                  <c:v>281.77</c:v>
                </c:pt>
                <c:pt idx="20">
                  <c:v>295.88400000000001</c:v>
                </c:pt>
                <c:pt idx="21">
                  <c:v>311.92899999999997</c:v>
                </c:pt>
                <c:pt idx="22">
                  <c:v>268.49799999999999</c:v>
                </c:pt>
                <c:pt idx="23">
                  <c:v>265.89100000000002</c:v>
                </c:pt>
                <c:pt idx="24">
                  <c:v>291.971</c:v>
                </c:pt>
                <c:pt idx="25">
                  <c:v>301.834</c:v>
                </c:pt>
                <c:pt idx="26">
                  <c:v>287.69799999999998</c:v>
                </c:pt>
                <c:pt idx="27">
                  <c:v>320.52199999999999</c:v>
                </c:pt>
                <c:pt idx="28">
                  <c:v>320.33</c:v>
                </c:pt>
                <c:pt idx="29">
                  <c:v>344.93900000000002</c:v>
                </c:pt>
                <c:pt idx="30">
                  <c:v>338.35399999999998</c:v>
                </c:pt>
                <c:pt idx="31">
                  <c:v>397.94299999999998</c:v>
                </c:pt>
                <c:pt idx="32">
                  <c:v>444.07799999999997</c:v>
                </c:pt>
                <c:pt idx="33">
                  <c:v>559.45100000000002</c:v>
                </c:pt>
                <c:pt idx="34">
                  <c:v>479.8</c:v>
                </c:pt>
                <c:pt idx="35">
                  <c:v>449.8</c:v>
                </c:pt>
                <c:pt idx="36">
                  <c:v>425</c:v>
                </c:pt>
                <c:pt idx="37">
                  <c:v>433.1</c:v>
                </c:pt>
                <c:pt idx="38">
                  <c:v>417</c:v>
                </c:pt>
                <c:pt idx="39">
                  <c:v>413</c:v>
                </c:pt>
                <c:pt idx="40">
                  <c:v>343</c:v>
                </c:pt>
                <c:pt idx="41">
                  <c:v>407.6</c:v>
                </c:pt>
                <c:pt idx="42">
                  <c:v>336.6</c:v>
                </c:pt>
                <c:pt idx="43">
                  <c:v>318.89999999999998</c:v>
                </c:pt>
                <c:pt idx="44">
                  <c:v>310</c:v>
                </c:pt>
                <c:pt idx="45">
                  <c:v>318.7</c:v>
                </c:pt>
                <c:pt idx="46">
                  <c:v>303.2</c:v>
                </c:pt>
                <c:pt idx="47">
                  <c:v>332.9</c:v>
                </c:pt>
                <c:pt idx="48">
                  <c:v>333</c:v>
                </c:pt>
                <c:pt idx="49">
                  <c:v>350.09999999999997</c:v>
                </c:pt>
                <c:pt idx="50">
                  <c:v>346.7</c:v>
                </c:pt>
                <c:pt idx="51">
                  <c:v>281.50000000000006</c:v>
                </c:pt>
                <c:pt idx="52">
                  <c:v>297.2</c:v>
                </c:pt>
                <c:pt idx="53">
                  <c:v>295.29999999999995</c:v>
                </c:pt>
                <c:pt idx="54">
                  <c:v>308.59999999999997</c:v>
                </c:pt>
                <c:pt idx="55">
                  <c:v>251.1</c:v>
                </c:pt>
                <c:pt idx="56">
                  <c:v>314.60000000000002</c:v>
                </c:pt>
              </c:numCache>
            </c:numRef>
          </c:val>
          <c:extLst>
            <c:ext xmlns:c16="http://schemas.microsoft.com/office/drawing/2014/chart" uri="{C3380CC4-5D6E-409C-BE32-E72D297353CC}">
              <c16:uniqueId val="{00000001-9595-4C1E-A6F2-4909E98EBCF9}"/>
            </c:ext>
          </c:extLst>
        </c:ser>
        <c:dLbls>
          <c:showLegendKey val="0"/>
          <c:showVal val="0"/>
          <c:showCatName val="0"/>
          <c:showSerName val="0"/>
          <c:showPercent val="0"/>
          <c:showBubbleSize val="0"/>
        </c:dLbls>
        <c:gapWidth val="80"/>
        <c:overlap val="100"/>
        <c:axId val="440684552"/>
        <c:axId val="440687832"/>
      </c:barChart>
      <c:lineChart>
        <c:grouping val="standard"/>
        <c:varyColors val="0"/>
        <c:ser>
          <c:idx val="2"/>
          <c:order val="2"/>
          <c:tx>
            <c:strRef>
              <c:f>'d08-001市町村別観光入込客数・宿泊人員の推移'!$G$1510</c:f>
              <c:strCache>
                <c:ptCount val="1"/>
                <c:pt idx="0">
                  <c:v>宿泊客</c:v>
                </c:pt>
              </c:strCache>
            </c:strRef>
          </c:tx>
          <c:spPr>
            <a:ln w="28575" cap="rnd">
              <a:solidFill>
                <a:srgbClr val="0070C0"/>
              </a:solidFill>
              <a:round/>
            </a:ln>
            <a:effectLst/>
          </c:spPr>
          <c:marker>
            <c:symbol val="none"/>
          </c:marker>
          <c:cat>
            <c:strRef>
              <c:f>'d08-001市町村別観光入込客数・宿泊人員の推移'!$H$1507:$BL$1507</c:f>
              <c:strCache>
                <c:ptCount val="57"/>
                <c:pt idx="2">
                  <c:v>1965
S40</c:v>
                </c:pt>
                <c:pt idx="7">
                  <c:v>1970
S45</c:v>
                </c:pt>
                <c:pt idx="12">
                  <c:v>1975
S50</c:v>
                </c:pt>
                <c:pt idx="17">
                  <c:v>1980
S55</c:v>
                </c:pt>
                <c:pt idx="22">
                  <c:v>1985
S60</c:v>
                </c:pt>
                <c:pt idx="27">
                  <c:v>1990
H2</c:v>
                </c:pt>
                <c:pt idx="32">
                  <c:v>1995
H7</c:v>
                </c:pt>
                <c:pt idx="37">
                  <c:v>2000
H12</c:v>
                </c:pt>
                <c:pt idx="42">
                  <c:v>2005
H17</c:v>
                </c:pt>
                <c:pt idx="47">
                  <c:v>2010
H22</c:v>
                </c:pt>
                <c:pt idx="52">
                  <c:v>2015
H27</c:v>
                </c:pt>
                <c:pt idx="56">
                  <c:v>2019
R 1</c:v>
                </c:pt>
              </c:strCache>
            </c:strRef>
          </c:cat>
          <c:val>
            <c:numRef>
              <c:f>'d08-001市町村別観光入込客数・宿泊人員の推移'!$H$1510:$BL$1510</c:f>
              <c:numCache>
                <c:formatCode>#,##0.0;[Red]\-#,##0.0</c:formatCode>
                <c:ptCount val="57"/>
                <c:pt idx="14">
                  <c:v>129.27699999999999</c:v>
                </c:pt>
                <c:pt idx="15">
                  <c:v>154.874</c:v>
                </c:pt>
                <c:pt idx="16">
                  <c:v>131.91800000000001</c:v>
                </c:pt>
                <c:pt idx="17">
                  <c:v>148.51400000000001</c:v>
                </c:pt>
                <c:pt idx="18">
                  <c:v>137.47300000000001</c:v>
                </c:pt>
                <c:pt idx="19">
                  <c:v>151.86099999999999</c:v>
                </c:pt>
                <c:pt idx="20">
                  <c:v>159.16300000000001</c:v>
                </c:pt>
                <c:pt idx="21">
                  <c:v>157.30600000000001</c:v>
                </c:pt>
                <c:pt idx="22">
                  <c:v>149.88999999999999</c:v>
                </c:pt>
                <c:pt idx="23">
                  <c:v>121.89100000000001</c:v>
                </c:pt>
                <c:pt idx="24">
                  <c:v>93.18</c:v>
                </c:pt>
                <c:pt idx="25">
                  <c:v>104.68899999999999</c:v>
                </c:pt>
                <c:pt idx="26">
                  <c:v>96.908000000000001</c:v>
                </c:pt>
                <c:pt idx="27">
                  <c:v>118.423</c:v>
                </c:pt>
                <c:pt idx="28">
                  <c:v>123.161</c:v>
                </c:pt>
                <c:pt idx="29">
                  <c:v>133.94300000000001</c:v>
                </c:pt>
                <c:pt idx="30">
                  <c:v>115.803</c:v>
                </c:pt>
                <c:pt idx="31">
                  <c:v>129.25200000000001</c:v>
                </c:pt>
                <c:pt idx="32">
                  <c:v>123.821</c:v>
                </c:pt>
                <c:pt idx="33">
                  <c:v>81.992999999999995</c:v>
                </c:pt>
                <c:pt idx="34">
                  <c:v>27.3</c:v>
                </c:pt>
                <c:pt idx="35">
                  <c:v>31</c:v>
                </c:pt>
                <c:pt idx="36">
                  <c:v>38.9</c:v>
                </c:pt>
                <c:pt idx="37">
                  <c:v>38.5</c:v>
                </c:pt>
                <c:pt idx="38">
                  <c:v>49.5</c:v>
                </c:pt>
                <c:pt idx="39">
                  <c:v>42.4</c:v>
                </c:pt>
                <c:pt idx="40">
                  <c:v>37.9</c:v>
                </c:pt>
                <c:pt idx="41">
                  <c:v>35.4</c:v>
                </c:pt>
                <c:pt idx="42">
                  <c:v>34.6</c:v>
                </c:pt>
                <c:pt idx="43">
                  <c:v>32.200000000000003</c:v>
                </c:pt>
                <c:pt idx="44">
                  <c:v>33.799999999999997</c:v>
                </c:pt>
                <c:pt idx="45">
                  <c:v>34.700000000000003</c:v>
                </c:pt>
                <c:pt idx="46">
                  <c:v>36.200000000000003</c:v>
                </c:pt>
                <c:pt idx="47">
                  <c:v>39.9</c:v>
                </c:pt>
                <c:pt idx="48">
                  <c:v>36.699999999999996</c:v>
                </c:pt>
                <c:pt idx="49">
                  <c:v>42.4</c:v>
                </c:pt>
                <c:pt idx="50">
                  <c:v>41.9</c:v>
                </c:pt>
                <c:pt idx="51">
                  <c:v>45.800000000000004</c:v>
                </c:pt>
                <c:pt idx="52">
                  <c:v>48.7</c:v>
                </c:pt>
                <c:pt idx="53">
                  <c:v>47.1</c:v>
                </c:pt>
                <c:pt idx="54">
                  <c:v>61.500000000000007</c:v>
                </c:pt>
                <c:pt idx="55">
                  <c:v>68.400000000000006</c:v>
                </c:pt>
                <c:pt idx="56">
                  <c:v>78.099999999999994</c:v>
                </c:pt>
              </c:numCache>
            </c:numRef>
          </c:val>
          <c:smooth val="0"/>
          <c:extLst>
            <c:ext xmlns:c16="http://schemas.microsoft.com/office/drawing/2014/chart" uri="{C3380CC4-5D6E-409C-BE32-E72D297353CC}">
              <c16:uniqueId val="{00000002-9595-4C1E-A6F2-4909E98EBCF9}"/>
            </c:ext>
          </c:extLst>
        </c:ser>
        <c:dLbls>
          <c:showLegendKey val="0"/>
          <c:showVal val="0"/>
          <c:showCatName val="0"/>
          <c:showSerName val="0"/>
          <c:showPercent val="0"/>
          <c:showBubbleSize val="0"/>
        </c:dLbls>
        <c:marker val="1"/>
        <c:smooth val="0"/>
        <c:axId val="440684552"/>
        <c:axId val="440687832"/>
      </c:lineChart>
      <c:catAx>
        <c:axId val="4406845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440687832"/>
        <c:crosses val="autoZero"/>
        <c:auto val="1"/>
        <c:lblAlgn val="ctr"/>
        <c:lblOffset val="100"/>
        <c:noMultiLvlLbl val="0"/>
      </c:catAx>
      <c:valAx>
        <c:axId val="440687832"/>
        <c:scaling>
          <c:orientation val="minMax"/>
        </c:scaling>
        <c:delete val="0"/>
        <c:axPos val="l"/>
        <c:majorGridlines>
          <c:spPr>
            <a:ln w="3175" cap="flat" cmpd="sng" algn="ctr">
              <a:solidFill>
                <a:schemeClr val="tx1">
                  <a:lumMod val="15000"/>
                  <a:lumOff val="85000"/>
                </a:schemeClr>
              </a:solidFill>
              <a:prstDash val="dash"/>
              <a:round/>
            </a:ln>
            <a:effectLst/>
          </c:spPr>
        </c:majorGridlines>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440684552"/>
        <c:crosses val="autoZero"/>
        <c:crossBetween val="between"/>
      </c:valAx>
      <c:spPr>
        <a:noFill/>
        <a:ln>
          <a:noFill/>
        </a:ln>
        <a:effectLst/>
      </c:spPr>
    </c:plotArea>
    <c:legend>
      <c:legendPos val="b"/>
      <c:layout>
        <c:manualLayout>
          <c:xMode val="edge"/>
          <c:yMode val="edge"/>
          <c:x val="4.2582985950285625E-2"/>
          <c:y val="7.7777494029462532E-2"/>
          <c:w val="9.9707977679260693E-2"/>
          <c:h val="0.1006008843489158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a:latin typeface="ＭＳ ゴシック" panose="020B0609070205080204" pitchFamily="49" charset="-128"/>
                <a:ea typeface="ＭＳ ゴシック" panose="020B0609070205080204" pitchFamily="49" charset="-128"/>
              </a:rPr>
              <a:t>帯広市の観光客入込数の推移</a:t>
            </a:r>
          </a:p>
        </c:rich>
      </c:tx>
      <c:layout>
        <c:manualLayout>
          <c:xMode val="edge"/>
          <c:yMode val="edge"/>
          <c:x val="0.33473389355742295"/>
          <c:y val="0"/>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4.3970533095127814E-2"/>
          <c:y val="5.3333333333333337E-2"/>
          <c:w val="0.94239242153554337"/>
          <c:h val="0.84070823579484999"/>
        </c:manualLayout>
      </c:layout>
      <c:barChart>
        <c:barDir val="col"/>
        <c:grouping val="stacked"/>
        <c:varyColors val="0"/>
        <c:ser>
          <c:idx val="0"/>
          <c:order val="0"/>
          <c:tx>
            <c:strRef>
              <c:f>'d08-001市町村別観光入込客数・宿泊人員の推移'!$G$1540</c:f>
              <c:strCache>
                <c:ptCount val="1"/>
                <c:pt idx="0">
                  <c:v>道外</c:v>
                </c:pt>
              </c:strCache>
            </c:strRef>
          </c:tx>
          <c:spPr>
            <a:solidFill>
              <a:srgbClr val="00B0F0"/>
            </a:solidFill>
            <a:ln>
              <a:noFill/>
            </a:ln>
            <a:effectLst/>
          </c:spPr>
          <c:invertIfNegative val="0"/>
          <c:cat>
            <c:strRef>
              <c:f>'d08-001市町村別観光入込客数・宿泊人員の推移'!$H$1539:$BL$1539</c:f>
              <c:strCache>
                <c:ptCount val="57"/>
                <c:pt idx="2">
                  <c:v>1965
S40</c:v>
                </c:pt>
                <c:pt idx="7">
                  <c:v>1970
S45</c:v>
                </c:pt>
                <c:pt idx="12">
                  <c:v>1975
S50</c:v>
                </c:pt>
                <c:pt idx="17">
                  <c:v>1980
S55</c:v>
                </c:pt>
                <c:pt idx="22">
                  <c:v>1985
S60</c:v>
                </c:pt>
                <c:pt idx="27">
                  <c:v>1990
H2</c:v>
                </c:pt>
                <c:pt idx="32">
                  <c:v>1995
H7</c:v>
                </c:pt>
                <c:pt idx="37">
                  <c:v>2000
H12</c:v>
                </c:pt>
                <c:pt idx="42">
                  <c:v>2005
H17</c:v>
                </c:pt>
                <c:pt idx="47">
                  <c:v>2010
H22</c:v>
                </c:pt>
                <c:pt idx="52">
                  <c:v>2015
H27</c:v>
                </c:pt>
                <c:pt idx="56">
                  <c:v>2019
R 1</c:v>
                </c:pt>
              </c:strCache>
            </c:strRef>
          </c:cat>
          <c:val>
            <c:numRef>
              <c:f>'d08-001市町村別観光入込客数・宿泊人員の推移'!$H$1540:$BL$1540</c:f>
              <c:numCache>
                <c:formatCode>#,##0.0;[Red]\-#,##0.0</c:formatCode>
                <c:ptCount val="57"/>
                <c:pt idx="0">
                  <c:v>0</c:v>
                </c:pt>
                <c:pt idx="1">
                  <c:v>198.04</c:v>
                </c:pt>
                <c:pt idx="2">
                  <c:v>250.55</c:v>
                </c:pt>
                <c:pt idx="3">
                  <c:v>221.006</c:v>
                </c:pt>
                <c:pt idx="4">
                  <c:v>279.214</c:v>
                </c:pt>
                <c:pt idx="5">
                  <c:v>260.41300000000001</c:v>
                </c:pt>
                <c:pt idx="6">
                  <c:v>356.077</c:v>
                </c:pt>
                <c:pt idx="7">
                  <c:v>344.30200000000002</c:v>
                </c:pt>
                <c:pt idx="8">
                  <c:v>377.34500000000003</c:v>
                </c:pt>
                <c:pt idx="9">
                  <c:v>378.005</c:v>
                </c:pt>
                <c:pt idx="10">
                  <c:v>398.67</c:v>
                </c:pt>
                <c:pt idx="11">
                  <c:v>443.13200000000001</c:v>
                </c:pt>
                <c:pt idx="12">
                  <c:v>391.28399999999999</c:v>
                </c:pt>
                <c:pt idx="13">
                  <c:v>435.7</c:v>
                </c:pt>
                <c:pt idx="14">
                  <c:v>327.10599999999999</c:v>
                </c:pt>
                <c:pt idx="15">
                  <c:v>334.637</c:v>
                </c:pt>
                <c:pt idx="16">
                  <c:v>361.18200000000002</c:v>
                </c:pt>
                <c:pt idx="17">
                  <c:v>335.55900000000003</c:v>
                </c:pt>
                <c:pt idx="18">
                  <c:v>348.90199999999999</c:v>
                </c:pt>
                <c:pt idx="19">
                  <c:v>428.834</c:v>
                </c:pt>
                <c:pt idx="20">
                  <c:v>357.58199999999999</c:v>
                </c:pt>
                <c:pt idx="21">
                  <c:v>368.34399999999999</c:v>
                </c:pt>
                <c:pt idx="22">
                  <c:v>373.93</c:v>
                </c:pt>
                <c:pt idx="23">
                  <c:v>468.63</c:v>
                </c:pt>
                <c:pt idx="24">
                  <c:v>456.25700000000001</c:v>
                </c:pt>
                <c:pt idx="25">
                  <c:v>514.43200000000002</c:v>
                </c:pt>
                <c:pt idx="26">
                  <c:v>608.90800000000002</c:v>
                </c:pt>
                <c:pt idx="27">
                  <c:v>747.45500000000004</c:v>
                </c:pt>
                <c:pt idx="28">
                  <c:v>750.096</c:v>
                </c:pt>
                <c:pt idx="29">
                  <c:v>787.77200000000005</c:v>
                </c:pt>
                <c:pt idx="30">
                  <c:v>704.78399999999999</c:v>
                </c:pt>
                <c:pt idx="31">
                  <c:v>747.75300000000004</c:v>
                </c:pt>
                <c:pt idx="32">
                  <c:v>687.995</c:v>
                </c:pt>
                <c:pt idx="33">
                  <c:v>710.28899999999999</c:v>
                </c:pt>
                <c:pt idx="34">
                  <c:v>755</c:v>
                </c:pt>
                <c:pt idx="35">
                  <c:v>648.79999999999995</c:v>
                </c:pt>
                <c:pt idx="36">
                  <c:v>665.3</c:v>
                </c:pt>
                <c:pt idx="37">
                  <c:v>570.70000000000005</c:v>
                </c:pt>
                <c:pt idx="38">
                  <c:v>605.4</c:v>
                </c:pt>
                <c:pt idx="39">
                  <c:v>635.20000000000005</c:v>
                </c:pt>
                <c:pt idx="40">
                  <c:v>584.1</c:v>
                </c:pt>
                <c:pt idx="41">
                  <c:v>709.4</c:v>
                </c:pt>
                <c:pt idx="42">
                  <c:v>736.6</c:v>
                </c:pt>
                <c:pt idx="43">
                  <c:v>807.9</c:v>
                </c:pt>
                <c:pt idx="44">
                  <c:v>735.8</c:v>
                </c:pt>
                <c:pt idx="45">
                  <c:v>578.1</c:v>
                </c:pt>
                <c:pt idx="46">
                  <c:v>623.29999999999995</c:v>
                </c:pt>
                <c:pt idx="47">
                  <c:v>665</c:v>
                </c:pt>
                <c:pt idx="48">
                  <c:v>786.90000000000009</c:v>
                </c:pt>
                <c:pt idx="49">
                  <c:v>881.60000000000014</c:v>
                </c:pt>
                <c:pt idx="50">
                  <c:v>863</c:v>
                </c:pt>
                <c:pt idx="51">
                  <c:v>939.9</c:v>
                </c:pt>
                <c:pt idx="52">
                  <c:v>1109.4999999999998</c:v>
                </c:pt>
                <c:pt idx="53">
                  <c:v>814.19999999999993</c:v>
                </c:pt>
                <c:pt idx="54">
                  <c:v>900.70000000000016</c:v>
                </c:pt>
                <c:pt idx="55">
                  <c:v>1043.5999999999999</c:v>
                </c:pt>
                <c:pt idx="56">
                  <c:v>1338.1</c:v>
                </c:pt>
              </c:numCache>
            </c:numRef>
          </c:val>
          <c:extLst>
            <c:ext xmlns:c16="http://schemas.microsoft.com/office/drawing/2014/chart" uri="{C3380CC4-5D6E-409C-BE32-E72D297353CC}">
              <c16:uniqueId val="{00000000-DECD-4EA5-8751-F8D8CB48E04B}"/>
            </c:ext>
          </c:extLst>
        </c:ser>
        <c:ser>
          <c:idx val="1"/>
          <c:order val="1"/>
          <c:tx>
            <c:strRef>
              <c:f>'d08-001市町村別観光入込客数・宿泊人員の推移'!$G$1541</c:f>
              <c:strCache>
                <c:ptCount val="1"/>
                <c:pt idx="0">
                  <c:v>道内</c:v>
                </c:pt>
              </c:strCache>
            </c:strRef>
          </c:tx>
          <c:spPr>
            <a:solidFill>
              <a:srgbClr val="92D050"/>
            </a:solidFill>
            <a:ln>
              <a:noFill/>
            </a:ln>
            <a:effectLst/>
          </c:spPr>
          <c:invertIfNegative val="0"/>
          <c:cat>
            <c:strRef>
              <c:f>'d08-001市町村別観光入込客数・宿泊人員の推移'!$H$1539:$BL$1539</c:f>
              <c:strCache>
                <c:ptCount val="57"/>
                <c:pt idx="2">
                  <c:v>1965
S40</c:v>
                </c:pt>
                <c:pt idx="7">
                  <c:v>1970
S45</c:v>
                </c:pt>
                <c:pt idx="12">
                  <c:v>1975
S50</c:v>
                </c:pt>
                <c:pt idx="17">
                  <c:v>1980
S55</c:v>
                </c:pt>
                <c:pt idx="22">
                  <c:v>1985
S60</c:v>
                </c:pt>
                <c:pt idx="27">
                  <c:v>1990
H2</c:v>
                </c:pt>
                <c:pt idx="32">
                  <c:v>1995
H7</c:v>
                </c:pt>
                <c:pt idx="37">
                  <c:v>2000
H12</c:v>
                </c:pt>
                <c:pt idx="42">
                  <c:v>2005
H17</c:v>
                </c:pt>
                <c:pt idx="47">
                  <c:v>2010
H22</c:v>
                </c:pt>
                <c:pt idx="52">
                  <c:v>2015
H27</c:v>
                </c:pt>
                <c:pt idx="56">
                  <c:v>2019
R 1</c:v>
                </c:pt>
              </c:strCache>
            </c:strRef>
          </c:cat>
          <c:val>
            <c:numRef>
              <c:f>'d08-001市町村別観光入込客数・宿泊人員の推移'!$H$1541:$BL$1541</c:f>
              <c:numCache>
                <c:formatCode>#,##0.0;[Red]\-#,##0.0</c:formatCode>
                <c:ptCount val="57"/>
                <c:pt idx="0">
                  <c:v>0</c:v>
                </c:pt>
                <c:pt idx="1">
                  <c:v>238.357</c:v>
                </c:pt>
                <c:pt idx="2">
                  <c:v>256.94200000000001</c:v>
                </c:pt>
                <c:pt idx="3">
                  <c:v>266.14800000000002</c:v>
                </c:pt>
                <c:pt idx="4">
                  <c:v>404.89100000000002</c:v>
                </c:pt>
                <c:pt idx="5">
                  <c:v>456.69200000000001</c:v>
                </c:pt>
                <c:pt idx="6">
                  <c:v>505.05</c:v>
                </c:pt>
                <c:pt idx="7">
                  <c:v>517.18299999999999</c:v>
                </c:pt>
                <c:pt idx="8">
                  <c:v>591.34500000000003</c:v>
                </c:pt>
                <c:pt idx="9">
                  <c:v>590.41600000000005</c:v>
                </c:pt>
                <c:pt idx="10">
                  <c:v>616.29</c:v>
                </c:pt>
                <c:pt idx="11">
                  <c:v>632.58600000000001</c:v>
                </c:pt>
                <c:pt idx="12">
                  <c:v>590.78800000000001</c:v>
                </c:pt>
                <c:pt idx="13">
                  <c:v>665.13099999999997</c:v>
                </c:pt>
                <c:pt idx="14">
                  <c:v>640.46600000000001</c:v>
                </c:pt>
                <c:pt idx="15">
                  <c:v>662.92899999999997</c:v>
                </c:pt>
                <c:pt idx="16">
                  <c:v>682.69100000000003</c:v>
                </c:pt>
                <c:pt idx="17">
                  <c:v>665.375</c:v>
                </c:pt>
                <c:pt idx="18">
                  <c:v>685.274</c:v>
                </c:pt>
                <c:pt idx="19">
                  <c:v>798.86</c:v>
                </c:pt>
                <c:pt idx="20">
                  <c:v>710.20799999999997</c:v>
                </c:pt>
                <c:pt idx="21">
                  <c:v>734.07899999999995</c:v>
                </c:pt>
                <c:pt idx="22">
                  <c:v>749.55499999999995</c:v>
                </c:pt>
                <c:pt idx="23">
                  <c:v>869.27</c:v>
                </c:pt>
                <c:pt idx="24">
                  <c:v>884.35299999999995</c:v>
                </c:pt>
                <c:pt idx="25">
                  <c:v>1078.7919999999999</c:v>
                </c:pt>
                <c:pt idx="26">
                  <c:v>1247.6579999999999</c:v>
                </c:pt>
                <c:pt idx="27">
                  <c:v>1552.876</c:v>
                </c:pt>
                <c:pt idx="28">
                  <c:v>1596.827</c:v>
                </c:pt>
                <c:pt idx="29">
                  <c:v>1640.259</c:v>
                </c:pt>
                <c:pt idx="30">
                  <c:v>1475.741</c:v>
                </c:pt>
                <c:pt idx="31">
                  <c:v>1480.1030000000001</c:v>
                </c:pt>
                <c:pt idx="32">
                  <c:v>1413.69</c:v>
                </c:pt>
                <c:pt idx="33">
                  <c:v>1421.2239999999999</c:v>
                </c:pt>
                <c:pt idx="34">
                  <c:v>1466.8</c:v>
                </c:pt>
                <c:pt idx="35">
                  <c:v>1529.8</c:v>
                </c:pt>
                <c:pt idx="36">
                  <c:v>1488.3</c:v>
                </c:pt>
                <c:pt idx="37">
                  <c:v>1466.4</c:v>
                </c:pt>
                <c:pt idx="38">
                  <c:v>1634.8</c:v>
                </c:pt>
                <c:pt idx="39">
                  <c:v>1636.5</c:v>
                </c:pt>
                <c:pt idx="40">
                  <c:v>1529.7</c:v>
                </c:pt>
                <c:pt idx="41">
                  <c:v>1681.1</c:v>
                </c:pt>
                <c:pt idx="42">
                  <c:v>1670</c:v>
                </c:pt>
                <c:pt idx="43">
                  <c:v>1779.8</c:v>
                </c:pt>
                <c:pt idx="44">
                  <c:v>1624.7</c:v>
                </c:pt>
                <c:pt idx="45">
                  <c:v>1585.8</c:v>
                </c:pt>
                <c:pt idx="46">
                  <c:v>1550.6</c:v>
                </c:pt>
                <c:pt idx="47">
                  <c:v>1713.2</c:v>
                </c:pt>
                <c:pt idx="48">
                  <c:v>1606.4999999999998</c:v>
                </c:pt>
                <c:pt idx="49">
                  <c:v>1599.4</c:v>
                </c:pt>
                <c:pt idx="50">
                  <c:v>1643.3999999999999</c:v>
                </c:pt>
                <c:pt idx="51">
                  <c:v>1636.8000000000002</c:v>
                </c:pt>
                <c:pt idx="52">
                  <c:v>1595.0000000000002</c:v>
                </c:pt>
                <c:pt idx="53">
                  <c:v>1667.7</c:v>
                </c:pt>
                <c:pt idx="54">
                  <c:v>1803.5</c:v>
                </c:pt>
                <c:pt idx="55">
                  <c:v>1881.8</c:v>
                </c:pt>
                <c:pt idx="56">
                  <c:v>1479.3000000000002</c:v>
                </c:pt>
              </c:numCache>
            </c:numRef>
          </c:val>
          <c:extLst>
            <c:ext xmlns:c16="http://schemas.microsoft.com/office/drawing/2014/chart" uri="{C3380CC4-5D6E-409C-BE32-E72D297353CC}">
              <c16:uniqueId val="{00000001-DECD-4EA5-8751-F8D8CB48E04B}"/>
            </c:ext>
          </c:extLst>
        </c:ser>
        <c:dLbls>
          <c:showLegendKey val="0"/>
          <c:showVal val="0"/>
          <c:showCatName val="0"/>
          <c:showSerName val="0"/>
          <c:showPercent val="0"/>
          <c:showBubbleSize val="0"/>
        </c:dLbls>
        <c:gapWidth val="80"/>
        <c:overlap val="100"/>
        <c:axId val="440684552"/>
        <c:axId val="440687832"/>
      </c:barChart>
      <c:lineChart>
        <c:grouping val="standard"/>
        <c:varyColors val="0"/>
        <c:ser>
          <c:idx val="2"/>
          <c:order val="2"/>
          <c:tx>
            <c:strRef>
              <c:f>'d08-001市町村別観光入込客数・宿泊人員の推移'!$G$1542</c:f>
              <c:strCache>
                <c:ptCount val="1"/>
                <c:pt idx="0">
                  <c:v>宿泊客</c:v>
                </c:pt>
              </c:strCache>
            </c:strRef>
          </c:tx>
          <c:spPr>
            <a:ln w="28575" cap="rnd">
              <a:solidFill>
                <a:srgbClr val="0070C0"/>
              </a:solidFill>
              <a:round/>
            </a:ln>
            <a:effectLst/>
          </c:spPr>
          <c:marker>
            <c:symbol val="none"/>
          </c:marker>
          <c:cat>
            <c:strRef>
              <c:f>'d08-001市町村別観光入込客数・宿泊人員の推移'!$H$1539:$BL$1539</c:f>
              <c:strCache>
                <c:ptCount val="57"/>
                <c:pt idx="2">
                  <c:v>1965
S40</c:v>
                </c:pt>
                <c:pt idx="7">
                  <c:v>1970
S45</c:v>
                </c:pt>
                <c:pt idx="12">
                  <c:v>1975
S50</c:v>
                </c:pt>
                <c:pt idx="17">
                  <c:v>1980
S55</c:v>
                </c:pt>
                <c:pt idx="22">
                  <c:v>1985
S60</c:v>
                </c:pt>
                <c:pt idx="27">
                  <c:v>1990
H2</c:v>
                </c:pt>
                <c:pt idx="32">
                  <c:v>1995
H7</c:v>
                </c:pt>
                <c:pt idx="37">
                  <c:v>2000
H12</c:v>
                </c:pt>
                <c:pt idx="42">
                  <c:v>2005
H17</c:v>
                </c:pt>
                <c:pt idx="47">
                  <c:v>2010
H22</c:v>
                </c:pt>
                <c:pt idx="52">
                  <c:v>2015
H27</c:v>
                </c:pt>
                <c:pt idx="56">
                  <c:v>2019
R 1</c:v>
                </c:pt>
              </c:strCache>
            </c:strRef>
          </c:cat>
          <c:val>
            <c:numRef>
              <c:f>'d08-001市町村別観光入込客数・宿泊人員の推移'!$H$1542:$BL$1542</c:f>
              <c:numCache>
                <c:formatCode>#,##0.0;[Red]\-#,##0.0</c:formatCode>
                <c:ptCount val="57"/>
                <c:pt idx="1">
                  <c:v>78.765000000000001</c:v>
                </c:pt>
                <c:pt idx="2">
                  <c:v>85.278999999999996</c:v>
                </c:pt>
                <c:pt idx="3">
                  <c:v>88.563000000000002</c:v>
                </c:pt>
                <c:pt idx="4">
                  <c:v>110.874</c:v>
                </c:pt>
                <c:pt idx="5">
                  <c:v>117.495</c:v>
                </c:pt>
                <c:pt idx="6">
                  <c:v>132.59299999999999</c:v>
                </c:pt>
                <c:pt idx="7">
                  <c:v>143.15100000000001</c:v>
                </c:pt>
                <c:pt idx="8">
                  <c:v>166.68</c:v>
                </c:pt>
                <c:pt idx="9">
                  <c:v>167.23599999999999</c:v>
                </c:pt>
                <c:pt idx="10">
                  <c:v>187.679</c:v>
                </c:pt>
                <c:pt idx="11">
                  <c:v>199.68199999999999</c:v>
                </c:pt>
                <c:pt idx="12">
                  <c:v>180.68299999999999</c:v>
                </c:pt>
                <c:pt idx="13">
                  <c:v>197.256</c:v>
                </c:pt>
                <c:pt idx="14">
                  <c:v>190.51599999999999</c:v>
                </c:pt>
                <c:pt idx="15">
                  <c:v>211.80699999999999</c:v>
                </c:pt>
                <c:pt idx="16">
                  <c:v>225.67599999999999</c:v>
                </c:pt>
                <c:pt idx="17">
                  <c:v>216.14599999999999</c:v>
                </c:pt>
                <c:pt idx="18">
                  <c:v>221.964</c:v>
                </c:pt>
                <c:pt idx="19">
                  <c:v>239.101</c:v>
                </c:pt>
                <c:pt idx="20">
                  <c:v>206.45599999999999</c:v>
                </c:pt>
                <c:pt idx="21">
                  <c:v>215.76300000000001</c:v>
                </c:pt>
                <c:pt idx="22">
                  <c:v>220.905</c:v>
                </c:pt>
                <c:pt idx="23">
                  <c:v>263.21300000000002</c:v>
                </c:pt>
                <c:pt idx="24">
                  <c:v>276.33800000000002</c:v>
                </c:pt>
                <c:pt idx="25">
                  <c:v>336.41699999999997</c:v>
                </c:pt>
                <c:pt idx="26">
                  <c:v>391.39699999999999</c:v>
                </c:pt>
                <c:pt idx="27">
                  <c:v>528.48099999999999</c:v>
                </c:pt>
                <c:pt idx="28">
                  <c:v>534.26499999999999</c:v>
                </c:pt>
                <c:pt idx="29">
                  <c:v>474.608</c:v>
                </c:pt>
                <c:pt idx="30">
                  <c:v>426.23399999999998</c:v>
                </c:pt>
                <c:pt idx="31">
                  <c:v>422.18599999999998</c:v>
                </c:pt>
                <c:pt idx="32">
                  <c:v>426.25599999999997</c:v>
                </c:pt>
                <c:pt idx="33">
                  <c:v>438.495</c:v>
                </c:pt>
                <c:pt idx="34">
                  <c:v>578.70000000000005</c:v>
                </c:pt>
                <c:pt idx="35">
                  <c:v>593.9</c:v>
                </c:pt>
                <c:pt idx="36">
                  <c:v>560.5</c:v>
                </c:pt>
                <c:pt idx="37">
                  <c:v>519.1</c:v>
                </c:pt>
                <c:pt idx="38">
                  <c:v>597</c:v>
                </c:pt>
                <c:pt idx="39">
                  <c:v>632.4</c:v>
                </c:pt>
                <c:pt idx="40">
                  <c:v>584.6</c:v>
                </c:pt>
                <c:pt idx="41">
                  <c:v>562.5</c:v>
                </c:pt>
                <c:pt idx="42">
                  <c:v>602.6</c:v>
                </c:pt>
                <c:pt idx="43">
                  <c:v>621.20000000000005</c:v>
                </c:pt>
                <c:pt idx="44">
                  <c:v>607.4</c:v>
                </c:pt>
                <c:pt idx="45">
                  <c:v>572.79999999999995</c:v>
                </c:pt>
                <c:pt idx="46">
                  <c:v>660.8</c:v>
                </c:pt>
                <c:pt idx="47">
                  <c:v>685.50000000000011</c:v>
                </c:pt>
                <c:pt idx="48">
                  <c:v>681.5</c:v>
                </c:pt>
                <c:pt idx="49">
                  <c:v>700.4</c:v>
                </c:pt>
                <c:pt idx="50">
                  <c:v>775.4000000000002</c:v>
                </c:pt>
                <c:pt idx="51">
                  <c:v>808.6</c:v>
                </c:pt>
                <c:pt idx="52">
                  <c:v>796.8</c:v>
                </c:pt>
                <c:pt idx="53">
                  <c:v>934.90000000000009</c:v>
                </c:pt>
                <c:pt idx="54">
                  <c:v>846.4</c:v>
                </c:pt>
                <c:pt idx="55">
                  <c:v>927.5</c:v>
                </c:pt>
                <c:pt idx="56">
                  <c:v>970.90000000000009</c:v>
                </c:pt>
              </c:numCache>
            </c:numRef>
          </c:val>
          <c:smooth val="0"/>
          <c:extLst>
            <c:ext xmlns:c16="http://schemas.microsoft.com/office/drawing/2014/chart" uri="{C3380CC4-5D6E-409C-BE32-E72D297353CC}">
              <c16:uniqueId val="{00000002-DECD-4EA5-8751-F8D8CB48E04B}"/>
            </c:ext>
          </c:extLst>
        </c:ser>
        <c:dLbls>
          <c:showLegendKey val="0"/>
          <c:showVal val="0"/>
          <c:showCatName val="0"/>
          <c:showSerName val="0"/>
          <c:showPercent val="0"/>
          <c:showBubbleSize val="0"/>
        </c:dLbls>
        <c:marker val="1"/>
        <c:smooth val="0"/>
        <c:axId val="440684552"/>
        <c:axId val="440687832"/>
      </c:lineChart>
      <c:catAx>
        <c:axId val="4406845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440687832"/>
        <c:crosses val="autoZero"/>
        <c:auto val="1"/>
        <c:lblAlgn val="ctr"/>
        <c:lblOffset val="100"/>
        <c:noMultiLvlLbl val="0"/>
      </c:catAx>
      <c:valAx>
        <c:axId val="440687832"/>
        <c:scaling>
          <c:orientation val="minMax"/>
          <c:max val="3000"/>
        </c:scaling>
        <c:delete val="0"/>
        <c:axPos val="l"/>
        <c:majorGridlines>
          <c:spPr>
            <a:ln w="3175" cap="flat" cmpd="sng" algn="ctr">
              <a:solidFill>
                <a:schemeClr val="tx1">
                  <a:lumMod val="15000"/>
                  <a:lumOff val="85000"/>
                </a:schemeClr>
              </a:solidFill>
              <a:prstDash val="dash"/>
              <a:round/>
            </a:ln>
            <a:effectLst/>
          </c:spPr>
        </c:majorGridlines>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440684552"/>
        <c:crosses val="autoZero"/>
        <c:crossBetween val="between"/>
      </c:valAx>
      <c:spPr>
        <a:noFill/>
        <a:ln>
          <a:noFill/>
        </a:ln>
        <a:effectLst/>
      </c:spPr>
    </c:plotArea>
    <c:legend>
      <c:legendPos val="b"/>
      <c:layout>
        <c:manualLayout>
          <c:xMode val="edge"/>
          <c:yMode val="edge"/>
          <c:x val="4.2582985950285625E-2"/>
          <c:y val="7.7777494029462532E-2"/>
          <c:w val="9.9707977679260693E-2"/>
          <c:h val="0.1006008843489158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a:latin typeface="ＭＳ ゴシック" panose="020B0609070205080204" pitchFamily="49" charset="-128"/>
                <a:ea typeface="ＭＳ ゴシック" panose="020B0609070205080204" pitchFamily="49" charset="-128"/>
              </a:rPr>
              <a:t>音更町（十勝川温泉）の観光客入込数の推移</a:t>
            </a:r>
          </a:p>
        </c:rich>
      </c:tx>
      <c:layout>
        <c:manualLayout>
          <c:xMode val="edge"/>
          <c:yMode val="edge"/>
          <c:x val="0.33473389355742295"/>
          <c:y val="0"/>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4.3970533095127814E-2"/>
          <c:y val="5.3333333333333337E-2"/>
          <c:w val="0.94239242153554337"/>
          <c:h val="0.84070823579484999"/>
        </c:manualLayout>
      </c:layout>
      <c:barChart>
        <c:barDir val="col"/>
        <c:grouping val="stacked"/>
        <c:varyColors val="0"/>
        <c:ser>
          <c:idx val="0"/>
          <c:order val="0"/>
          <c:tx>
            <c:strRef>
              <c:f>'d08-001市町村別観光入込客数・宿泊人員の推移'!$G$1572</c:f>
              <c:strCache>
                <c:ptCount val="1"/>
                <c:pt idx="0">
                  <c:v>道外</c:v>
                </c:pt>
              </c:strCache>
            </c:strRef>
          </c:tx>
          <c:spPr>
            <a:solidFill>
              <a:srgbClr val="00B0F0"/>
            </a:solidFill>
            <a:ln>
              <a:noFill/>
            </a:ln>
            <a:effectLst/>
          </c:spPr>
          <c:invertIfNegative val="0"/>
          <c:cat>
            <c:strRef>
              <c:f>'d08-001市町村別観光入込客数・宿泊人員の推移'!$H$1571:$BL$1571</c:f>
              <c:strCache>
                <c:ptCount val="57"/>
                <c:pt idx="2">
                  <c:v>1965
S40</c:v>
                </c:pt>
                <c:pt idx="7">
                  <c:v>1970
S45</c:v>
                </c:pt>
                <c:pt idx="12">
                  <c:v>1975
S50</c:v>
                </c:pt>
                <c:pt idx="17">
                  <c:v>1980
S55</c:v>
                </c:pt>
                <c:pt idx="22">
                  <c:v>1985
S60</c:v>
                </c:pt>
                <c:pt idx="27">
                  <c:v>1990
H2</c:v>
                </c:pt>
                <c:pt idx="32">
                  <c:v>1995
H7</c:v>
                </c:pt>
                <c:pt idx="37">
                  <c:v>2000
H12</c:v>
                </c:pt>
                <c:pt idx="42">
                  <c:v>2005
H17</c:v>
                </c:pt>
                <c:pt idx="47">
                  <c:v>2010
H22</c:v>
                </c:pt>
                <c:pt idx="52">
                  <c:v>2015
H27</c:v>
                </c:pt>
                <c:pt idx="56">
                  <c:v>2019
R 1</c:v>
                </c:pt>
              </c:strCache>
            </c:strRef>
          </c:cat>
          <c:val>
            <c:numRef>
              <c:f>'d08-001市町村別観光入込客数・宿泊人員の推移'!$H$1572:$BL$1572</c:f>
              <c:numCache>
                <c:formatCode>#,##0.0;[Red]\-#,##0.0</c:formatCode>
                <c:ptCount val="57"/>
                <c:pt idx="0">
                  <c:v>0</c:v>
                </c:pt>
                <c:pt idx="1">
                  <c:v>65.619</c:v>
                </c:pt>
                <c:pt idx="2">
                  <c:v>77.613</c:v>
                </c:pt>
                <c:pt idx="3">
                  <c:v>84.08</c:v>
                </c:pt>
                <c:pt idx="4">
                  <c:v>98.036000000000001</c:v>
                </c:pt>
                <c:pt idx="5">
                  <c:v>125.248</c:v>
                </c:pt>
                <c:pt idx="6">
                  <c:v>153.44300000000001</c:v>
                </c:pt>
                <c:pt idx="7">
                  <c:v>177.00200000000001</c:v>
                </c:pt>
                <c:pt idx="8">
                  <c:v>183.94300000000001</c:v>
                </c:pt>
                <c:pt idx="9">
                  <c:v>190.303</c:v>
                </c:pt>
                <c:pt idx="10">
                  <c:v>205.554</c:v>
                </c:pt>
                <c:pt idx="11">
                  <c:v>232.072</c:v>
                </c:pt>
                <c:pt idx="12">
                  <c:v>186.547</c:v>
                </c:pt>
                <c:pt idx="13">
                  <c:v>182.90899999999999</c:v>
                </c:pt>
                <c:pt idx="14">
                  <c:v>202.86199999999999</c:v>
                </c:pt>
                <c:pt idx="15">
                  <c:v>207.273</c:v>
                </c:pt>
                <c:pt idx="16">
                  <c:v>220.46700000000001</c:v>
                </c:pt>
                <c:pt idx="17">
                  <c:v>267.90800000000002</c:v>
                </c:pt>
                <c:pt idx="18">
                  <c:v>264.56099999999998</c:v>
                </c:pt>
                <c:pt idx="19">
                  <c:v>285.45499999999998</c:v>
                </c:pt>
                <c:pt idx="20">
                  <c:v>266.57900000000001</c:v>
                </c:pt>
                <c:pt idx="21">
                  <c:v>268.37200000000001</c:v>
                </c:pt>
                <c:pt idx="22">
                  <c:v>271.08100000000002</c:v>
                </c:pt>
                <c:pt idx="23">
                  <c:v>202.9</c:v>
                </c:pt>
                <c:pt idx="24">
                  <c:v>353.85</c:v>
                </c:pt>
                <c:pt idx="25">
                  <c:v>416.577</c:v>
                </c:pt>
                <c:pt idx="26">
                  <c:v>443.48500000000001</c:v>
                </c:pt>
                <c:pt idx="27">
                  <c:v>509.23200000000003</c:v>
                </c:pt>
                <c:pt idx="28">
                  <c:v>593.875</c:v>
                </c:pt>
                <c:pt idx="29">
                  <c:v>591.60900000000004</c:v>
                </c:pt>
                <c:pt idx="30">
                  <c:v>554.36</c:v>
                </c:pt>
                <c:pt idx="31">
                  <c:v>621.65200000000004</c:v>
                </c:pt>
                <c:pt idx="32">
                  <c:v>631.08600000000001</c:v>
                </c:pt>
                <c:pt idx="33">
                  <c:v>693.69200000000001</c:v>
                </c:pt>
                <c:pt idx="34">
                  <c:v>656.4</c:v>
                </c:pt>
                <c:pt idx="35">
                  <c:v>628.70000000000005</c:v>
                </c:pt>
                <c:pt idx="36">
                  <c:v>616.4</c:v>
                </c:pt>
                <c:pt idx="37">
                  <c:v>597.79999999999995</c:v>
                </c:pt>
                <c:pt idx="38">
                  <c:v>575.70000000000005</c:v>
                </c:pt>
                <c:pt idx="39">
                  <c:v>536.1</c:v>
                </c:pt>
                <c:pt idx="40">
                  <c:v>493.9</c:v>
                </c:pt>
                <c:pt idx="41">
                  <c:v>592.9</c:v>
                </c:pt>
                <c:pt idx="42">
                  <c:v>554.29999999999995</c:v>
                </c:pt>
                <c:pt idx="43">
                  <c:v>575.20000000000005</c:v>
                </c:pt>
                <c:pt idx="44">
                  <c:v>590.20000000000005</c:v>
                </c:pt>
                <c:pt idx="45">
                  <c:v>542.29999999999995</c:v>
                </c:pt>
                <c:pt idx="46">
                  <c:v>319.7</c:v>
                </c:pt>
                <c:pt idx="47">
                  <c:v>229.89999999999998</c:v>
                </c:pt>
                <c:pt idx="48">
                  <c:v>245.1</c:v>
                </c:pt>
                <c:pt idx="49">
                  <c:v>281</c:v>
                </c:pt>
                <c:pt idx="50">
                  <c:v>333.2</c:v>
                </c:pt>
                <c:pt idx="51">
                  <c:v>352.4</c:v>
                </c:pt>
                <c:pt idx="52">
                  <c:v>359.60000000000008</c:v>
                </c:pt>
                <c:pt idx="53">
                  <c:v>324.70000000000005</c:v>
                </c:pt>
                <c:pt idx="54">
                  <c:v>335.70000000000005</c:v>
                </c:pt>
                <c:pt idx="55">
                  <c:v>330.9</c:v>
                </c:pt>
                <c:pt idx="56">
                  <c:v>317</c:v>
                </c:pt>
              </c:numCache>
            </c:numRef>
          </c:val>
          <c:extLst>
            <c:ext xmlns:c16="http://schemas.microsoft.com/office/drawing/2014/chart" uri="{C3380CC4-5D6E-409C-BE32-E72D297353CC}">
              <c16:uniqueId val="{00000000-EDA9-45B4-AB8D-917FE7746BB1}"/>
            </c:ext>
          </c:extLst>
        </c:ser>
        <c:ser>
          <c:idx val="1"/>
          <c:order val="1"/>
          <c:tx>
            <c:strRef>
              <c:f>'d08-001市町村別観光入込客数・宿泊人員の推移'!$G$1573</c:f>
              <c:strCache>
                <c:ptCount val="1"/>
                <c:pt idx="0">
                  <c:v>道内</c:v>
                </c:pt>
              </c:strCache>
            </c:strRef>
          </c:tx>
          <c:spPr>
            <a:solidFill>
              <a:srgbClr val="92D050"/>
            </a:solidFill>
            <a:ln>
              <a:noFill/>
            </a:ln>
            <a:effectLst/>
          </c:spPr>
          <c:invertIfNegative val="0"/>
          <c:cat>
            <c:strRef>
              <c:f>'d08-001市町村別観光入込客数・宿泊人員の推移'!$H$1571:$BL$1571</c:f>
              <c:strCache>
                <c:ptCount val="57"/>
                <c:pt idx="2">
                  <c:v>1965
S40</c:v>
                </c:pt>
                <c:pt idx="7">
                  <c:v>1970
S45</c:v>
                </c:pt>
                <c:pt idx="12">
                  <c:v>1975
S50</c:v>
                </c:pt>
                <c:pt idx="17">
                  <c:v>1980
S55</c:v>
                </c:pt>
                <c:pt idx="22">
                  <c:v>1985
S60</c:v>
                </c:pt>
                <c:pt idx="27">
                  <c:v>1990
H2</c:v>
                </c:pt>
                <c:pt idx="32">
                  <c:v>1995
H7</c:v>
                </c:pt>
                <c:pt idx="37">
                  <c:v>2000
H12</c:v>
                </c:pt>
                <c:pt idx="42">
                  <c:v>2005
H17</c:v>
                </c:pt>
                <c:pt idx="47">
                  <c:v>2010
H22</c:v>
                </c:pt>
                <c:pt idx="52">
                  <c:v>2015
H27</c:v>
                </c:pt>
                <c:pt idx="56">
                  <c:v>2019
R 1</c:v>
                </c:pt>
              </c:strCache>
            </c:strRef>
          </c:cat>
          <c:val>
            <c:numRef>
              <c:f>'d08-001市町村別観光入込客数・宿泊人員の推移'!$H$1573:$BL$1573</c:f>
              <c:numCache>
                <c:formatCode>#,##0.0;[Red]\-#,##0.0</c:formatCode>
                <c:ptCount val="57"/>
                <c:pt idx="0">
                  <c:v>0</c:v>
                </c:pt>
                <c:pt idx="1">
                  <c:v>146.31899999999999</c:v>
                </c:pt>
                <c:pt idx="2">
                  <c:v>182.24700000000001</c:v>
                </c:pt>
                <c:pt idx="3">
                  <c:v>220.21799999999999</c:v>
                </c:pt>
                <c:pt idx="4">
                  <c:v>210.98599999999999</c:v>
                </c:pt>
                <c:pt idx="5">
                  <c:v>298.17899999999997</c:v>
                </c:pt>
                <c:pt idx="6">
                  <c:v>335.108</c:v>
                </c:pt>
                <c:pt idx="7">
                  <c:v>361.92500000000001</c:v>
                </c:pt>
                <c:pt idx="8">
                  <c:v>408.44299999999998</c:v>
                </c:pt>
                <c:pt idx="9">
                  <c:v>394.54500000000002</c:v>
                </c:pt>
                <c:pt idx="10">
                  <c:v>422.57299999999998</c:v>
                </c:pt>
                <c:pt idx="11">
                  <c:v>460.75200000000001</c:v>
                </c:pt>
                <c:pt idx="12">
                  <c:v>433.43599999999998</c:v>
                </c:pt>
                <c:pt idx="13">
                  <c:v>472.39</c:v>
                </c:pt>
                <c:pt idx="14">
                  <c:v>487.01100000000002</c:v>
                </c:pt>
                <c:pt idx="15">
                  <c:v>501.64400000000001</c:v>
                </c:pt>
                <c:pt idx="16">
                  <c:v>528.05700000000002</c:v>
                </c:pt>
                <c:pt idx="17">
                  <c:v>486.36200000000002</c:v>
                </c:pt>
                <c:pt idx="18">
                  <c:v>472.53800000000001</c:v>
                </c:pt>
                <c:pt idx="19">
                  <c:v>463.447</c:v>
                </c:pt>
                <c:pt idx="20">
                  <c:v>462.46300000000002</c:v>
                </c:pt>
                <c:pt idx="21">
                  <c:v>475.637</c:v>
                </c:pt>
                <c:pt idx="22">
                  <c:v>462.2</c:v>
                </c:pt>
                <c:pt idx="23">
                  <c:v>505.98</c:v>
                </c:pt>
                <c:pt idx="24">
                  <c:v>439.04700000000003</c:v>
                </c:pt>
                <c:pt idx="25">
                  <c:v>423.80399999999997</c:v>
                </c:pt>
                <c:pt idx="26">
                  <c:v>477.72500000000002</c:v>
                </c:pt>
                <c:pt idx="27">
                  <c:v>543.04</c:v>
                </c:pt>
                <c:pt idx="28">
                  <c:v>654.69399999999996</c:v>
                </c:pt>
                <c:pt idx="29">
                  <c:v>659.8</c:v>
                </c:pt>
                <c:pt idx="30">
                  <c:v>735.60400000000004</c:v>
                </c:pt>
                <c:pt idx="31">
                  <c:v>742.85199999999998</c:v>
                </c:pt>
                <c:pt idx="32">
                  <c:v>751.62699999999995</c:v>
                </c:pt>
                <c:pt idx="33">
                  <c:v>712.54300000000001</c:v>
                </c:pt>
                <c:pt idx="34">
                  <c:v>742.2</c:v>
                </c:pt>
                <c:pt idx="35">
                  <c:v>772.9</c:v>
                </c:pt>
                <c:pt idx="36">
                  <c:v>748.5</c:v>
                </c:pt>
                <c:pt idx="37">
                  <c:v>771.7</c:v>
                </c:pt>
                <c:pt idx="38">
                  <c:v>755.3</c:v>
                </c:pt>
                <c:pt idx="39">
                  <c:v>727.2</c:v>
                </c:pt>
                <c:pt idx="40">
                  <c:v>830</c:v>
                </c:pt>
                <c:pt idx="41">
                  <c:v>805.6</c:v>
                </c:pt>
                <c:pt idx="42">
                  <c:v>813</c:v>
                </c:pt>
                <c:pt idx="43">
                  <c:v>816</c:v>
                </c:pt>
                <c:pt idx="44">
                  <c:v>820.2</c:v>
                </c:pt>
                <c:pt idx="45">
                  <c:v>789</c:v>
                </c:pt>
                <c:pt idx="46">
                  <c:v>1010.1</c:v>
                </c:pt>
                <c:pt idx="47">
                  <c:v>1048.4000000000001</c:v>
                </c:pt>
                <c:pt idx="48">
                  <c:v>1031.0999999999999</c:v>
                </c:pt>
                <c:pt idx="49">
                  <c:v>1068.2</c:v>
                </c:pt>
                <c:pt idx="50">
                  <c:v>1030.5</c:v>
                </c:pt>
                <c:pt idx="51">
                  <c:v>1050.1000000000001</c:v>
                </c:pt>
                <c:pt idx="52">
                  <c:v>1044.3000000000002</c:v>
                </c:pt>
                <c:pt idx="53">
                  <c:v>1045.8999999999999</c:v>
                </c:pt>
                <c:pt idx="54">
                  <c:v>1207.6999999999998</c:v>
                </c:pt>
                <c:pt idx="55">
                  <c:v>1162.8</c:v>
                </c:pt>
                <c:pt idx="56">
                  <c:v>1102.4000000000001</c:v>
                </c:pt>
              </c:numCache>
            </c:numRef>
          </c:val>
          <c:extLst>
            <c:ext xmlns:c16="http://schemas.microsoft.com/office/drawing/2014/chart" uri="{C3380CC4-5D6E-409C-BE32-E72D297353CC}">
              <c16:uniqueId val="{00000001-EDA9-45B4-AB8D-917FE7746BB1}"/>
            </c:ext>
          </c:extLst>
        </c:ser>
        <c:dLbls>
          <c:showLegendKey val="0"/>
          <c:showVal val="0"/>
          <c:showCatName val="0"/>
          <c:showSerName val="0"/>
          <c:showPercent val="0"/>
          <c:showBubbleSize val="0"/>
        </c:dLbls>
        <c:gapWidth val="80"/>
        <c:overlap val="100"/>
        <c:axId val="440684552"/>
        <c:axId val="440687832"/>
      </c:barChart>
      <c:lineChart>
        <c:grouping val="standard"/>
        <c:varyColors val="0"/>
        <c:ser>
          <c:idx val="2"/>
          <c:order val="2"/>
          <c:tx>
            <c:strRef>
              <c:f>'d08-001市町村別観光入込客数・宿泊人員の推移'!$G$1574</c:f>
              <c:strCache>
                <c:ptCount val="1"/>
                <c:pt idx="0">
                  <c:v>宿泊客</c:v>
                </c:pt>
              </c:strCache>
            </c:strRef>
          </c:tx>
          <c:spPr>
            <a:ln w="28575" cap="rnd">
              <a:solidFill>
                <a:srgbClr val="0070C0"/>
              </a:solidFill>
              <a:round/>
            </a:ln>
            <a:effectLst/>
          </c:spPr>
          <c:marker>
            <c:symbol val="none"/>
          </c:marker>
          <c:cat>
            <c:strRef>
              <c:f>'d08-001市町村別観光入込客数・宿泊人員の推移'!$H$1571:$BL$1571</c:f>
              <c:strCache>
                <c:ptCount val="57"/>
                <c:pt idx="2">
                  <c:v>1965
S40</c:v>
                </c:pt>
                <c:pt idx="7">
                  <c:v>1970
S45</c:v>
                </c:pt>
                <c:pt idx="12">
                  <c:v>1975
S50</c:v>
                </c:pt>
                <c:pt idx="17">
                  <c:v>1980
S55</c:v>
                </c:pt>
                <c:pt idx="22">
                  <c:v>1985
S60</c:v>
                </c:pt>
                <c:pt idx="27">
                  <c:v>1990
H2</c:v>
                </c:pt>
                <c:pt idx="32">
                  <c:v>1995
H7</c:v>
                </c:pt>
                <c:pt idx="37">
                  <c:v>2000
H12</c:v>
                </c:pt>
                <c:pt idx="42">
                  <c:v>2005
H17</c:v>
                </c:pt>
                <c:pt idx="47">
                  <c:v>2010
H22</c:v>
                </c:pt>
                <c:pt idx="52">
                  <c:v>2015
H27</c:v>
                </c:pt>
                <c:pt idx="56">
                  <c:v>2019
R 1</c:v>
                </c:pt>
              </c:strCache>
            </c:strRef>
          </c:cat>
          <c:val>
            <c:numRef>
              <c:f>'d08-001市町村別観光入込客数・宿泊人員の推移'!$H$1574:$BL$1574</c:f>
              <c:numCache>
                <c:formatCode>#,##0.0;[Red]\-#,##0.0</c:formatCode>
                <c:ptCount val="57"/>
                <c:pt idx="1">
                  <c:v>127.218</c:v>
                </c:pt>
                <c:pt idx="2">
                  <c:v>143.31200000000001</c:v>
                </c:pt>
                <c:pt idx="3">
                  <c:v>169.37200000000001</c:v>
                </c:pt>
                <c:pt idx="4">
                  <c:v>186.71299999999999</c:v>
                </c:pt>
                <c:pt idx="5">
                  <c:v>254.673</c:v>
                </c:pt>
                <c:pt idx="6">
                  <c:v>292.21100000000001</c:v>
                </c:pt>
                <c:pt idx="7">
                  <c:v>325.74299999999999</c:v>
                </c:pt>
                <c:pt idx="8">
                  <c:v>361.26400000000001</c:v>
                </c:pt>
                <c:pt idx="9">
                  <c:v>364.96100000000001</c:v>
                </c:pt>
                <c:pt idx="10">
                  <c:v>396.577</c:v>
                </c:pt>
                <c:pt idx="11">
                  <c:v>444.1</c:v>
                </c:pt>
                <c:pt idx="12">
                  <c:v>441.16199999999998</c:v>
                </c:pt>
                <c:pt idx="13">
                  <c:v>453.01299999999998</c:v>
                </c:pt>
                <c:pt idx="14">
                  <c:v>472.63</c:v>
                </c:pt>
                <c:pt idx="15">
                  <c:v>491.952</c:v>
                </c:pt>
                <c:pt idx="16">
                  <c:v>586.94100000000003</c:v>
                </c:pt>
                <c:pt idx="17">
                  <c:v>589.18100000000004</c:v>
                </c:pt>
                <c:pt idx="18">
                  <c:v>595.22500000000002</c:v>
                </c:pt>
                <c:pt idx="19">
                  <c:v>614.81299999999999</c:v>
                </c:pt>
                <c:pt idx="20">
                  <c:v>565.36800000000005</c:v>
                </c:pt>
                <c:pt idx="21">
                  <c:v>573.41999999999996</c:v>
                </c:pt>
                <c:pt idx="22">
                  <c:v>569.16300000000001</c:v>
                </c:pt>
                <c:pt idx="23">
                  <c:v>503.42599999999999</c:v>
                </c:pt>
                <c:pt idx="24">
                  <c:v>538.96199999999999</c:v>
                </c:pt>
                <c:pt idx="25">
                  <c:v>558.56700000000001</c:v>
                </c:pt>
                <c:pt idx="26">
                  <c:v>567.18100000000004</c:v>
                </c:pt>
                <c:pt idx="27">
                  <c:v>615.62699999999995</c:v>
                </c:pt>
                <c:pt idx="28">
                  <c:v>679.279</c:v>
                </c:pt>
                <c:pt idx="29">
                  <c:v>669.46199999999999</c:v>
                </c:pt>
                <c:pt idx="30">
                  <c:v>657.57399999999996</c:v>
                </c:pt>
                <c:pt idx="31">
                  <c:v>683.80899999999997</c:v>
                </c:pt>
                <c:pt idx="32">
                  <c:v>672.94100000000003</c:v>
                </c:pt>
                <c:pt idx="33">
                  <c:v>685.33</c:v>
                </c:pt>
                <c:pt idx="34">
                  <c:v>666.8</c:v>
                </c:pt>
                <c:pt idx="35">
                  <c:v>655.8</c:v>
                </c:pt>
                <c:pt idx="36">
                  <c:v>634.1</c:v>
                </c:pt>
                <c:pt idx="37">
                  <c:v>628.79999999999995</c:v>
                </c:pt>
                <c:pt idx="38">
                  <c:v>628</c:v>
                </c:pt>
                <c:pt idx="39">
                  <c:v>607.20000000000005</c:v>
                </c:pt>
                <c:pt idx="40">
                  <c:v>580.5</c:v>
                </c:pt>
                <c:pt idx="41">
                  <c:v>567.79999999999995</c:v>
                </c:pt>
                <c:pt idx="42">
                  <c:v>558.29999999999995</c:v>
                </c:pt>
                <c:pt idx="43">
                  <c:v>539.6</c:v>
                </c:pt>
                <c:pt idx="44">
                  <c:v>516.4</c:v>
                </c:pt>
                <c:pt idx="45">
                  <c:v>492.2</c:v>
                </c:pt>
                <c:pt idx="46">
                  <c:v>480</c:v>
                </c:pt>
                <c:pt idx="47">
                  <c:v>440.2</c:v>
                </c:pt>
                <c:pt idx="48">
                  <c:v>426.8</c:v>
                </c:pt>
                <c:pt idx="49">
                  <c:v>434</c:v>
                </c:pt>
                <c:pt idx="50">
                  <c:v>422.1</c:v>
                </c:pt>
                <c:pt idx="51">
                  <c:v>418.40000000000009</c:v>
                </c:pt>
                <c:pt idx="52">
                  <c:v>415</c:v>
                </c:pt>
                <c:pt idx="53">
                  <c:v>393.40000000000003</c:v>
                </c:pt>
                <c:pt idx="54">
                  <c:v>421.79999999999995</c:v>
                </c:pt>
                <c:pt idx="55">
                  <c:v>416.9</c:v>
                </c:pt>
                <c:pt idx="56">
                  <c:v>389.6</c:v>
                </c:pt>
              </c:numCache>
            </c:numRef>
          </c:val>
          <c:smooth val="0"/>
          <c:extLst>
            <c:ext xmlns:c16="http://schemas.microsoft.com/office/drawing/2014/chart" uri="{C3380CC4-5D6E-409C-BE32-E72D297353CC}">
              <c16:uniqueId val="{00000002-EDA9-45B4-AB8D-917FE7746BB1}"/>
            </c:ext>
          </c:extLst>
        </c:ser>
        <c:dLbls>
          <c:showLegendKey val="0"/>
          <c:showVal val="0"/>
          <c:showCatName val="0"/>
          <c:showSerName val="0"/>
          <c:showPercent val="0"/>
          <c:showBubbleSize val="0"/>
        </c:dLbls>
        <c:marker val="1"/>
        <c:smooth val="0"/>
        <c:axId val="440684552"/>
        <c:axId val="440687832"/>
      </c:lineChart>
      <c:catAx>
        <c:axId val="4406845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440687832"/>
        <c:crosses val="autoZero"/>
        <c:auto val="1"/>
        <c:lblAlgn val="ctr"/>
        <c:lblOffset val="100"/>
        <c:noMultiLvlLbl val="0"/>
      </c:catAx>
      <c:valAx>
        <c:axId val="440687832"/>
        <c:scaling>
          <c:orientation val="minMax"/>
        </c:scaling>
        <c:delete val="0"/>
        <c:axPos val="l"/>
        <c:majorGridlines>
          <c:spPr>
            <a:ln w="3175" cap="flat" cmpd="sng" algn="ctr">
              <a:solidFill>
                <a:schemeClr val="tx1">
                  <a:lumMod val="15000"/>
                  <a:lumOff val="85000"/>
                </a:schemeClr>
              </a:solidFill>
              <a:prstDash val="dash"/>
              <a:round/>
            </a:ln>
            <a:effectLst/>
          </c:spPr>
        </c:majorGridlines>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440684552"/>
        <c:crosses val="autoZero"/>
        <c:crossBetween val="between"/>
      </c:valAx>
      <c:spPr>
        <a:noFill/>
        <a:ln>
          <a:noFill/>
        </a:ln>
        <a:effectLst/>
      </c:spPr>
    </c:plotArea>
    <c:legend>
      <c:legendPos val="b"/>
      <c:layout>
        <c:manualLayout>
          <c:xMode val="edge"/>
          <c:yMode val="edge"/>
          <c:x val="4.2582985950285625E-2"/>
          <c:y val="7.7777494029462532E-2"/>
          <c:w val="9.9707977679260693E-2"/>
          <c:h val="0.1006008843489158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a:latin typeface="ＭＳ ゴシック" panose="020B0609070205080204" pitchFamily="49" charset="-128"/>
                <a:ea typeface="ＭＳ ゴシック" panose="020B0609070205080204" pitchFamily="49" charset="-128"/>
              </a:rPr>
              <a:t>七飯町（大沼）の観光客入込数の推移</a:t>
            </a:r>
          </a:p>
        </c:rich>
      </c:tx>
      <c:layout>
        <c:manualLayout>
          <c:xMode val="edge"/>
          <c:yMode val="edge"/>
          <c:x val="0.33473389355742295"/>
          <c:y val="0"/>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4124594719777676E-2"/>
          <c:y val="6.5345345345345363E-2"/>
          <c:w val="0.95196497496636445"/>
          <c:h val="0.82869622378283792"/>
        </c:manualLayout>
      </c:layout>
      <c:barChart>
        <c:barDir val="col"/>
        <c:grouping val="stacked"/>
        <c:varyColors val="0"/>
        <c:ser>
          <c:idx val="0"/>
          <c:order val="0"/>
          <c:tx>
            <c:strRef>
              <c:f>'d08-001市町村別観光入込客数・宿泊人員の推移'!$G$70</c:f>
              <c:strCache>
                <c:ptCount val="1"/>
                <c:pt idx="0">
                  <c:v>道外</c:v>
                </c:pt>
              </c:strCache>
            </c:strRef>
          </c:tx>
          <c:spPr>
            <a:solidFill>
              <a:srgbClr val="00B0F0"/>
            </a:solidFill>
            <a:ln>
              <a:noFill/>
            </a:ln>
            <a:effectLst/>
          </c:spPr>
          <c:invertIfNegative val="0"/>
          <c:cat>
            <c:strRef>
              <c:f>'d08-001市町村別観光入込客数・宿泊人員の推移'!$H$69:$BL$69</c:f>
              <c:strCache>
                <c:ptCount val="57"/>
                <c:pt idx="2">
                  <c:v>1965
S40</c:v>
                </c:pt>
                <c:pt idx="7">
                  <c:v>1970
S45</c:v>
                </c:pt>
                <c:pt idx="12">
                  <c:v>1975
S50</c:v>
                </c:pt>
                <c:pt idx="17">
                  <c:v>1980
S55</c:v>
                </c:pt>
                <c:pt idx="22">
                  <c:v>1985
S60</c:v>
                </c:pt>
                <c:pt idx="27">
                  <c:v>1990
H2</c:v>
                </c:pt>
                <c:pt idx="32">
                  <c:v>1995
H7</c:v>
                </c:pt>
                <c:pt idx="37">
                  <c:v>2000
H12</c:v>
                </c:pt>
                <c:pt idx="42">
                  <c:v>2005
H17</c:v>
                </c:pt>
                <c:pt idx="47">
                  <c:v>2010
H22</c:v>
                </c:pt>
                <c:pt idx="52">
                  <c:v>2015
H27</c:v>
                </c:pt>
                <c:pt idx="56">
                  <c:v>2019
R 1</c:v>
                </c:pt>
              </c:strCache>
            </c:strRef>
          </c:cat>
          <c:val>
            <c:numRef>
              <c:f>'d08-001市町村別観光入込客数・宿泊人員の推移'!$H$70:$BL$70</c:f>
              <c:numCache>
                <c:formatCode>#,##0.0;[Red]\-#,##0.0</c:formatCode>
                <c:ptCount val="57"/>
                <c:pt idx="0">
                  <c:v>90.68</c:v>
                </c:pt>
                <c:pt idx="1">
                  <c:v>132.53800000000001</c:v>
                </c:pt>
                <c:pt idx="2">
                  <c:v>139.172</c:v>
                </c:pt>
                <c:pt idx="3">
                  <c:v>232.38200000000001</c:v>
                </c:pt>
                <c:pt idx="4">
                  <c:v>314.55599999999998</c:v>
                </c:pt>
                <c:pt idx="5">
                  <c:v>556.81500000000005</c:v>
                </c:pt>
                <c:pt idx="6">
                  <c:v>608.78200000000004</c:v>
                </c:pt>
                <c:pt idx="7">
                  <c:v>555.79600000000005</c:v>
                </c:pt>
                <c:pt idx="8">
                  <c:v>640.53399999999999</c:v>
                </c:pt>
                <c:pt idx="9">
                  <c:v>662.09799999999996</c:v>
                </c:pt>
                <c:pt idx="10">
                  <c:v>729.78899999999999</c:v>
                </c:pt>
                <c:pt idx="11">
                  <c:v>775.23299999999995</c:v>
                </c:pt>
                <c:pt idx="12">
                  <c:v>718.197</c:v>
                </c:pt>
                <c:pt idx="13">
                  <c:v>677.25199999999995</c:v>
                </c:pt>
                <c:pt idx="14">
                  <c:v>625.05799999999999</c:v>
                </c:pt>
                <c:pt idx="15">
                  <c:v>665.76</c:v>
                </c:pt>
                <c:pt idx="16">
                  <c:v>715.15499999999997</c:v>
                </c:pt>
                <c:pt idx="17">
                  <c:v>627.36500000000001</c:v>
                </c:pt>
                <c:pt idx="18">
                  <c:v>644.98599999999999</c:v>
                </c:pt>
                <c:pt idx="19">
                  <c:v>611.25800000000004</c:v>
                </c:pt>
                <c:pt idx="20">
                  <c:v>590.86</c:v>
                </c:pt>
                <c:pt idx="21">
                  <c:v>808.32799999999997</c:v>
                </c:pt>
                <c:pt idx="22">
                  <c:v>950.28599999999994</c:v>
                </c:pt>
                <c:pt idx="23">
                  <c:v>921.66700000000003</c:v>
                </c:pt>
                <c:pt idx="24">
                  <c:v>1018.984</c:v>
                </c:pt>
                <c:pt idx="25">
                  <c:v>1007.116</c:v>
                </c:pt>
                <c:pt idx="26">
                  <c:v>1043.92</c:v>
                </c:pt>
                <c:pt idx="27">
                  <c:v>1188.002</c:v>
                </c:pt>
                <c:pt idx="28">
                  <c:v>1376.3689999999999</c:v>
                </c:pt>
                <c:pt idx="29">
                  <c:v>1386.0840000000001</c:v>
                </c:pt>
                <c:pt idx="30">
                  <c:v>1269.854</c:v>
                </c:pt>
                <c:pt idx="31">
                  <c:v>1379.1030000000001</c:v>
                </c:pt>
                <c:pt idx="32">
                  <c:v>1621.0920000000001</c:v>
                </c:pt>
                <c:pt idx="33">
                  <c:v>1552.9690000000001</c:v>
                </c:pt>
                <c:pt idx="34">
                  <c:v>1465.1</c:v>
                </c:pt>
                <c:pt idx="35">
                  <c:v>1523.6</c:v>
                </c:pt>
                <c:pt idx="36">
                  <c:v>1569.7</c:v>
                </c:pt>
                <c:pt idx="37">
                  <c:v>1373.4</c:v>
                </c:pt>
                <c:pt idx="38">
                  <c:v>1453.6</c:v>
                </c:pt>
                <c:pt idx="39">
                  <c:v>1245</c:v>
                </c:pt>
                <c:pt idx="40">
                  <c:v>1505.3</c:v>
                </c:pt>
                <c:pt idx="41">
                  <c:v>1456.5</c:v>
                </c:pt>
                <c:pt idx="42">
                  <c:v>1244.4000000000001</c:v>
                </c:pt>
                <c:pt idx="43">
                  <c:v>1310.0999999999999</c:v>
                </c:pt>
                <c:pt idx="44">
                  <c:v>1321</c:v>
                </c:pt>
                <c:pt idx="45">
                  <c:v>1159</c:v>
                </c:pt>
                <c:pt idx="46">
                  <c:v>1046</c:v>
                </c:pt>
                <c:pt idx="47">
                  <c:v>1044</c:v>
                </c:pt>
                <c:pt idx="48">
                  <c:v>1076.9000000000001</c:v>
                </c:pt>
                <c:pt idx="49">
                  <c:v>1167.5000000000002</c:v>
                </c:pt>
                <c:pt idx="50">
                  <c:v>1390.2</c:v>
                </c:pt>
                <c:pt idx="51">
                  <c:v>1390.1000000000001</c:v>
                </c:pt>
                <c:pt idx="52">
                  <c:v>1386.0000000000002</c:v>
                </c:pt>
                <c:pt idx="53">
                  <c:v>1457.2000000000003</c:v>
                </c:pt>
                <c:pt idx="54">
                  <c:v>1304.1000000000004</c:v>
                </c:pt>
                <c:pt idx="55">
                  <c:v>1205.7</c:v>
                </c:pt>
                <c:pt idx="56">
                  <c:v>1160</c:v>
                </c:pt>
              </c:numCache>
            </c:numRef>
          </c:val>
          <c:extLst>
            <c:ext xmlns:c16="http://schemas.microsoft.com/office/drawing/2014/chart" uri="{C3380CC4-5D6E-409C-BE32-E72D297353CC}">
              <c16:uniqueId val="{00000000-4D1A-45BC-BA4C-EA99F2C8AA44}"/>
            </c:ext>
          </c:extLst>
        </c:ser>
        <c:ser>
          <c:idx val="1"/>
          <c:order val="1"/>
          <c:tx>
            <c:strRef>
              <c:f>'d08-001市町村別観光入込客数・宿泊人員の推移'!$G$71</c:f>
              <c:strCache>
                <c:ptCount val="1"/>
                <c:pt idx="0">
                  <c:v>道内</c:v>
                </c:pt>
              </c:strCache>
            </c:strRef>
          </c:tx>
          <c:spPr>
            <a:solidFill>
              <a:srgbClr val="92D050"/>
            </a:solidFill>
            <a:ln>
              <a:noFill/>
            </a:ln>
            <a:effectLst/>
          </c:spPr>
          <c:invertIfNegative val="0"/>
          <c:cat>
            <c:strRef>
              <c:f>'d08-001市町村別観光入込客数・宿泊人員の推移'!$H$69:$BL$69</c:f>
              <c:strCache>
                <c:ptCount val="57"/>
                <c:pt idx="2">
                  <c:v>1965
S40</c:v>
                </c:pt>
                <c:pt idx="7">
                  <c:v>1970
S45</c:v>
                </c:pt>
                <c:pt idx="12">
                  <c:v>1975
S50</c:v>
                </c:pt>
                <c:pt idx="17">
                  <c:v>1980
S55</c:v>
                </c:pt>
                <c:pt idx="22">
                  <c:v>1985
S60</c:v>
                </c:pt>
                <c:pt idx="27">
                  <c:v>1990
H2</c:v>
                </c:pt>
                <c:pt idx="32">
                  <c:v>1995
H7</c:v>
                </c:pt>
                <c:pt idx="37">
                  <c:v>2000
H12</c:v>
                </c:pt>
                <c:pt idx="42">
                  <c:v>2005
H17</c:v>
                </c:pt>
                <c:pt idx="47">
                  <c:v>2010
H22</c:v>
                </c:pt>
                <c:pt idx="52">
                  <c:v>2015
H27</c:v>
                </c:pt>
                <c:pt idx="56">
                  <c:v>2019
R 1</c:v>
                </c:pt>
              </c:strCache>
            </c:strRef>
          </c:cat>
          <c:val>
            <c:numRef>
              <c:f>'d08-001市町村別観光入込客数・宿泊人員の推移'!$H$71:$BL$71</c:f>
              <c:numCache>
                <c:formatCode>#,##0.0;[Red]\-#,##0.0</c:formatCode>
                <c:ptCount val="57"/>
                <c:pt idx="0">
                  <c:v>465.33300000000003</c:v>
                </c:pt>
                <c:pt idx="1">
                  <c:v>645.22</c:v>
                </c:pt>
                <c:pt idx="2">
                  <c:v>682.27800000000002</c:v>
                </c:pt>
                <c:pt idx="3">
                  <c:v>620.697</c:v>
                </c:pt>
                <c:pt idx="4">
                  <c:v>792.26099999999997</c:v>
                </c:pt>
                <c:pt idx="5">
                  <c:v>676.14499999999998</c:v>
                </c:pt>
                <c:pt idx="6">
                  <c:v>780</c:v>
                </c:pt>
                <c:pt idx="7">
                  <c:v>999.76800000000003</c:v>
                </c:pt>
                <c:pt idx="8">
                  <c:v>1130.239</c:v>
                </c:pt>
                <c:pt idx="9">
                  <c:v>1379.557</c:v>
                </c:pt>
                <c:pt idx="10">
                  <c:v>1620.1030000000001</c:v>
                </c:pt>
                <c:pt idx="11">
                  <c:v>1680.971</c:v>
                </c:pt>
                <c:pt idx="12">
                  <c:v>1640.165</c:v>
                </c:pt>
                <c:pt idx="13">
                  <c:v>1692.376</c:v>
                </c:pt>
                <c:pt idx="14">
                  <c:v>1664.2539999999999</c:v>
                </c:pt>
                <c:pt idx="15">
                  <c:v>1740.2850000000001</c:v>
                </c:pt>
                <c:pt idx="16">
                  <c:v>1838.2049999999999</c:v>
                </c:pt>
                <c:pt idx="17">
                  <c:v>1846.576</c:v>
                </c:pt>
                <c:pt idx="18">
                  <c:v>1776.4680000000001</c:v>
                </c:pt>
                <c:pt idx="19">
                  <c:v>1852.9459999999999</c:v>
                </c:pt>
                <c:pt idx="20">
                  <c:v>1816.587</c:v>
                </c:pt>
                <c:pt idx="21">
                  <c:v>1608.8140000000001</c:v>
                </c:pt>
                <c:pt idx="22">
                  <c:v>1602.671</c:v>
                </c:pt>
                <c:pt idx="23">
                  <c:v>1659.47</c:v>
                </c:pt>
                <c:pt idx="24">
                  <c:v>1857.366</c:v>
                </c:pt>
                <c:pt idx="25">
                  <c:v>1545.3389999999999</c:v>
                </c:pt>
                <c:pt idx="26">
                  <c:v>1577.8309999999999</c:v>
                </c:pt>
                <c:pt idx="27">
                  <c:v>1577.979</c:v>
                </c:pt>
                <c:pt idx="28">
                  <c:v>1596.36</c:v>
                </c:pt>
                <c:pt idx="29">
                  <c:v>1504.346</c:v>
                </c:pt>
                <c:pt idx="30">
                  <c:v>1452.8309999999999</c:v>
                </c:pt>
                <c:pt idx="31">
                  <c:v>1437.7180000000001</c:v>
                </c:pt>
                <c:pt idx="32">
                  <c:v>1219.797</c:v>
                </c:pt>
                <c:pt idx="33">
                  <c:v>1356.1849999999999</c:v>
                </c:pt>
                <c:pt idx="34">
                  <c:v>1280.5999999999999</c:v>
                </c:pt>
                <c:pt idx="35">
                  <c:v>1344.4</c:v>
                </c:pt>
                <c:pt idx="36">
                  <c:v>1189.2</c:v>
                </c:pt>
                <c:pt idx="37">
                  <c:v>1043.9000000000001</c:v>
                </c:pt>
                <c:pt idx="38">
                  <c:v>1233.4000000000001</c:v>
                </c:pt>
                <c:pt idx="39">
                  <c:v>1431.4</c:v>
                </c:pt>
                <c:pt idx="40">
                  <c:v>776.6</c:v>
                </c:pt>
                <c:pt idx="41">
                  <c:v>687.7</c:v>
                </c:pt>
                <c:pt idx="42">
                  <c:v>824.3</c:v>
                </c:pt>
                <c:pt idx="43">
                  <c:v>779.2</c:v>
                </c:pt>
                <c:pt idx="44">
                  <c:v>762.8</c:v>
                </c:pt>
                <c:pt idx="45">
                  <c:v>672.9</c:v>
                </c:pt>
                <c:pt idx="46">
                  <c:v>612.5</c:v>
                </c:pt>
                <c:pt idx="47">
                  <c:v>534.69999999999993</c:v>
                </c:pt>
                <c:pt idx="48">
                  <c:v>456.99999999999994</c:v>
                </c:pt>
                <c:pt idx="49">
                  <c:v>610.20000000000005</c:v>
                </c:pt>
                <c:pt idx="50">
                  <c:v>590.40000000000009</c:v>
                </c:pt>
                <c:pt idx="51">
                  <c:v>564.29999999999995</c:v>
                </c:pt>
                <c:pt idx="52">
                  <c:v>535.69999999999982</c:v>
                </c:pt>
                <c:pt idx="53">
                  <c:v>540.89999999999986</c:v>
                </c:pt>
                <c:pt idx="54">
                  <c:v>534.20000000000005</c:v>
                </c:pt>
                <c:pt idx="55">
                  <c:v>1125.8</c:v>
                </c:pt>
                <c:pt idx="56">
                  <c:v>1102.6000000000001</c:v>
                </c:pt>
              </c:numCache>
            </c:numRef>
          </c:val>
          <c:extLst>
            <c:ext xmlns:c16="http://schemas.microsoft.com/office/drawing/2014/chart" uri="{C3380CC4-5D6E-409C-BE32-E72D297353CC}">
              <c16:uniqueId val="{00000001-4D1A-45BC-BA4C-EA99F2C8AA44}"/>
            </c:ext>
          </c:extLst>
        </c:ser>
        <c:dLbls>
          <c:showLegendKey val="0"/>
          <c:showVal val="0"/>
          <c:showCatName val="0"/>
          <c:showSerName val="0"/>
          <c:showPercent val="0"/>
          <c:showBubbleSize val="0"/>
        </c:dLbls>
        <c:gapWidth val="80"/>
        <c:overlap val="100"/>
        <c:axId val="440684552"/>
        <c:axId val="440687832"/>
      </c:barChart>
      <c:lineChart>
        <c:grouping val="standard"/>
        <c:varyColors val="0"/>
        <c:ser>
          <c:idx val="2"/>
          <c:order val="2"/>
          <c:tx>
            <c:strRef>
              <c:f>'d08-001市町村別観光入込客数・宿泊人員の推移'!$G$72</c:f>
              <c:strCache>
                <c:ptCount val="1"/>
                <c:pt idx="0">
                  <c:v>宿泊客</c:v>
                </c:pt>
              </c:strCache>
            </c:strRef>
          </c:tx>
          <c:spPr>
            <a:ln w="28575" cap="rnd">
              <a:solidFill>
                <a:srgbClr val="002060"/>
              </a:solidFill>
              <a:round/>
            </a:ln>
            <a:effectLst/>
          </c:spPr>
          <c:marker>
            <c:symbol val="none"/>
          </c:marker>
          <c:val>
            <c:numRef>
              <c:f>'d08-001市町村別観光入込客数・宿泊人員の推移'!$H$72:$BL$72</c:f>
              <c:numCache>
                <c:formatCode>#,##0.0;[Red]\-#,##0.0</c:formatCode>
                <c:ptCount val="57"/>
                <c:pt idx="0">
                  <c:v>56.463999999999999</c:v>
                </c:pt>
                <c:pt idx="1">
                  <c:v>73.007000000000005</c:v>
                </c:pt>
                <c:pt idx="2">
                  <c:v>78.953000000000003</c:v>
                </c:pt>
                <c:pt idx="3">
                  <c:v>102.563</c:v>
                </c:pt>
                <c:pt idx="4">
                  <c:v>103.187</c:v>
                </c:pt>
                <c:pt idx="5">
                  <c:v>113.651</c:v>
                </c:pt>
                <c:pt idx="6">
                  <c:v>134.93100000000001</c:v>
                </c:pt>
                <c:pt idx="7">
                  <c:v>133.71100000000001</c:v>
                </c:pt>
                <c:pt idx="8">
                  <c:v>196.28800000000001</c:v>
                </c:pt>
                <c:pt idx="9">
                  <c:v>218.11600000000001</c:v>
                </c:pt>
                <c:pt idx="10">
                  <c:v>248.29400000000001</c:v>
                </c:pt>
                <c:pt idx="11">
                  <c:v>249.63900000000001</c:v>
                </c:pt>
                <c:pt idx="12">
                  <c:v>214.173</c:v>
                </c:pt>
                <c:pt idx="13">
                  <c:v>207.46799999999999</c:v>
                </c:pt>
                <c:pt idx="14">
                  <c:v>203.60900000000001</c:v>
                </c:pt>
                <c:pt idx="15">
                  <c:v>212.143</c:v>
                </c:pt>
                <c:pt idx="16">
                  <c:v>221.18</c:v>
                </c:pt>
                <c:pt idx="17">
                  <c:v>222.55</c:v>
                </c:pt>
                <c:pt idx="18">
                  <c:v>227.98500000000001</c:v>
                </c:pt>
                <c:pt idx="19">
                  <c:v>228.87299999999999</c:v>
                </c:pt>
                <c:pt idx="20">
                  <c:v>224.01599999999999</c:v>
                </c:pt>
                <c:pt idx="21">
                  <c:v>228.34399999999999</c:v>
                </c:pt>
                <c:pt idx="22">
                  <c:v>230.392</c:v>
                </c:pt>
                <c:pt idx="23">
                  <c:v>232.17099999999999</c:v>
                </c:pt>
                <c:pt idx="24">
                  <c:v>253.15</c:v>
                </c:pt>
                <c:pt idx="25">
                  <c:v>260.41199999999998</c:v>
                </c:pt>
                <c:pt idx="26">
                  <c:v>262.96899999999999</c:v>
                </c:pt>
                <c:pt idx="27">
                  <c:v>302.577</c:v>
                </c:pt>
                <c:pt idx="28">
                  <c:v>326.11599999999999</c:v>
                </c:pt>
                <c:pt idx="29">
                  <c:v>307.97800000000001</c:v>
                </c:pt>
                <c:pt idx="30">
                  <c:v>285.05399999999997</c:v>
                </c:pt>
                <c:pt idx="31">
                  <c:v>285.82400000000001</c:v>
                </c:pt>
                <c:pt idx="32">
                  <c:v>294.33999999999997</c:v>
                </c:pt>
                <c:pt idx="33">
                  <c:v>291.654</c:v>
                </c:pt>
                <c:pt idx="34">
                  <c:v>270</c:v>
                </c:pt>
                <c:pt idx="35">
                  <c:v>241.3</c:v>
                </c:pt>
                <c:pt idx="36">
                  <c:v>179.8</c:v>
                </c:pt>
                <c:pt idx="37">
                  <c:v>154.5</c:v>
                </c:pt>
                <c:pt idx="38">
                  <c:v>181.9</c:v>
                </c:pt>
                <c:pt idx="39">
                  <c:v>194</c:v>
                </c:pt>
                <c:pt idx="40">
                  <c:v>216.5</c:v>
                </c:pt>
                <c:pt idx="41">
                  <c:v>180.8</c:v>
                </c:pt>
                <c:pt idx="42">
                  <c:v>112.9</c:v>
                </c:pt>
                <c:pt idx="43">
                  <c:v>98.3</c:v>
                </c:pt>
                <c:pt idx="44">
                  <c:v>97.7</c:v>
                </c:pt>
                <c:pt idx="45">
                  <c:v>76.5</c:v>
                </c:pt>
                <c:pt idx="46">
                  <c:v>69.5</c:v>
                </c:pt>
                <c:pt idx="47">
                  <c:v>59.999999999999993</c:v>
                </c:pt>
                <c:pt idx="48">
                  <c:v>65.5</c:v>
                </c:pt>
                <c:pt idx="49">
                  <c:v>65.699999999999989</c:v>
                </c:pt>
                <c:pt idx="50">
                  <c:v>82.90000000000002</c:v>
                </c:pt>
                <c:pt idx="51">
                  <c:v>91.8</c:v>
                </c:pt>
                <c:pt idx="52">
                  <c:v>89.800000000000011</c:v>
                </c:pt>
                <c:pt idx="53">
                  <c:v>121.9</c:v>
                </c:pt>
                <c:pt idx="54">
                  <c:v>120.19999999999999</c:v>
                </c:pt>
                <c:pt idx="55">
                  <c:v>123</c:v>
                </c:pt>
                <c:pt idx="56">
                  <c:v>118.1</c:v>
                </c:pt>
              </c:numCache>
            </c:numRef>
          </c:val>
          <c:smooth val="0"/>
          <c:extLst>
            <c:ext xmlns:c16="http://schemas.microsoft.com/office/drawing/2014/chart" uri="{C3380CC4-5D6E-409C-BE32-E72D297353CC}">
              <c16:uniqueId val="{00000002-4D1A-45BC-BA4C-EA99F2C8AA44}"/>
            </c:ext>
          </c:extLst>
        </c:ser>
        <c:dLbls>
          <c:showLegendKey val="0"/>
          <c:showVal val="0"/>
          <c:showCatName val="0"/>
          <c:showSerName val="0"/>
          <c:showPercent val="0"/>
          <c:showBubbleSize val="0"/>
        </c:dLbls>
        <c:marker val="1"/>
        <c:smooth val="0"/>
        <c:axId val="440684552"/>
        <c:axId val="440687832"/>
      </c:lineChart>
      <c:catAx>
        <c:axId val="4406845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440687832"/>
        <c:crosses val="autoZero"/>
        <c:auto val="1"/>
        <c:lblAlgn val="ctr"/>
        <c:lblOffset val="100"/>
        <c:noMultiLvlLbl val="0"/>
      </c:catAx>
      <c:valAx>
        <c:axId val="440687832"/>
        <c:scaling>
          <c:orientation val="minMax"/>
        </c:scaling>
        <c:delete val="0"/>
        <c:axPos val="l"/>
        <c:majorGridlines>
          <c:spPr>
            <a:ln w="3175" cap="flat" cmpd="sng" algn="ctr">
              <a:solidFill>
                <a:schemeClr val="tx1">
                  <a:lumMod val="15000"/>
                  <a:lumOff val="85000"/>
                </a:schemeClr>
              </a:solidFill>
              <a:prstDash val="dash"/>
              <a:round/>
            </a:ln>
            <a:effectLst/>
          </c:spPr>
        </c:majorGridlines>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440684552"/>
        <c:crosses val="autoZero"/>
        <c:crossBetween val="between"/>
      </c:valAx>
      <c:spPr>
        <a:noFill/>
        <a:ln>
          <a:noFill/>
        </a:ln>
        <a:effectLst/>
      </c:spPr>
    </c:plotArea>
    <c:legend>
      <c:legendPos val="b"/>
      <c:layout>
        <c:manualLayout>
          <c:xMode val="edge"/>
          <c:yMode val="edge"/>
          <c:x val="7.7596991552526542E-2"/>
          <c:y val="0.12582554207751062"/>
          <c:w val="9.9707977679260693E-2"/>
          <c:h val="0.1006008843489158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a:latin typeface="ＭＳ ゴシック" panose="020B0609070205080204" pitchFamily="49" charset="-128"/>
                <a:ea typeface="ＭＳ ゴシック" panose="020B0609070205080204" pitchFamily="49" charset="-128"/>
              </a:rPr>
              <a:t>上士幌町（糠平温泉）の観光客入込数の推移</a:t>
            </a:r>
          </a:p>
        </c:rich>
      </c:tx>
      <c:layout>
        <c:manualLayout>
          <c:xMode val="edge"/>
          <c:yMode val="edge"/>
          <c:x val="0.33473389355742295"/>
          <c:y val="0"/>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4.3970533095127814E-2"/>
          <c:y val="5.3333333333333337E-2"/>
          <c:w val="0.94239242153554337"/>
          <c:h val="0.84070823579484999"/>
        </c:manualLayout>
      </c:layout>
      <c:barChart>
        <c:barDir val="col"/>
        <c:grouping val="stacked"/>
        <c:varyColors val="0"/>
        <c:ser>
          <c:idx val="0"/>
          <c:order val="0"/>
          <c:tx>
            <c:strRef>
              <c:f>'d08-001市町村別観光入込客数・宿泊人員の推移'!$G$1604</c:f>
              <c:strCache>
                <c:ptCount val="1"/>
                <c:pt idx="0">
                  <c:v>道外</c:v>
                </c:pt>
              </c:strCache>
            </c:strRef>
          </c:tx>
          <c:spPr>
            <a:solidFill>
              <a:srgbClr val="00B0F0"/>
            </a:solidFill>
            <a:ln>
              <a:noFill/>
            </a:ln>
            <a:effectLst/>
          </c:spPr>
          <c:invertIfNegative val="0"/>
          <c:cat>
            <c:strRef>
              <c:f>'d08-001市町村別観光入込客数・宿泊人員の推移'!$H$1603:$BL$1603</c:f>
              <c:strCache>
                <c:ptCount val="57"/>
                <c:pt idx="2">
                  <c:v>1965
S40</c:v>
                </c:pt>
                <c:pt idx="7">
                  <c:v>1970
S45</c:v>
                </c:pt>
                <c:pt idx="12">
                  <c:v>1975
S50</c:v>
                </c:pt>
                <c:pt idx="17">
                  <c:v>1980
S55</c:v>
                </c:pt>
                <c:pt idx="22">
                  <c:v>1985
S60</c:v>
                </c:pt>
                <c:pt idx="27">
                  <c:v>1990
H2</c:v>
                </c:pt>
                <c:pt idx="32">
                  <c:v>1995
H7</c:v>
                </c:pt>
                <c:pt idx="37">
                  <c:v>2000
H12</c:v>
                </c:pt>
                <c:pt idx="42">
                  <c:v>2005
H17</c:v>
                </c:pt>
                <c:pt idx="47">
                  <c:v>2010
H22</c:v>
                </c:pt>
                <c:pt idx="52">
                  <c:v>2015
H27</c:v>
                </c:pt>
                <c:pt idx="56">
                  <c:v>2019
R 1</c:v>
                </c:pt>
              </c:strCache>
            </c:strRef>
          </c:cat>
          <c:val>
            <c:numRef>
              <c:f>'d08-001市町村別観光入込客数・宿泊人員の推移'!$H$1604:$BL$1604</c:f>
              <c:numCache>
                <c:formatCode>#,##0.0;[Red]\-#,##0.0</c:formatCode>
                <c:ptCount val="57"/>
                <c:pt idx="0">
                  <c:v>0</c:v>
                </c:pt>
                <c:pt idx="1">
                  <c:v>7.4489999999999998</c:v>
                </c:pt>
                <c:pt idx="2">
                  <c:v>8.4659999999999993</c:v>
                </c:pt>
                <c:pt idx="3">
                  <c:v>36.051000000000002</c:v>
                </c:pt>
                <c:pt idx="4">
                  <c:v>78.796999999999997</c:v>
                </c:pt>
                <c:pt idx="5">
                  <c:v>403.20699999999999</c:v>
                </c:pt>
                <c:pt idx="6">
                  <c:v>119.631</c:v>
                </c:pt>
                <c:pt idx="7">
                  <c:v>128.53100000000001</c:v>
                </c:pt>
                <c:pt idx="8">
                  <c:v>137.328</c:v>
                </c:pt>
                <c:pt idx="9">
                  <c:v>173.208</c:v>
                </c:pt>
                <c:pt idx="10">
                  <c:v>186.952</c:v>
                </c:pt>
                <c:pt idx="11">
                  <c:v>144.60300000000001</c:v>
                </c:pt>
                <c:pt idx="12">
                  <c:v>160.69800000000001</c:v>
                </c:pt>
                <c:pt idx="13">
                  <c:v>160.51300000000001</c:v>
                </c:pt>
                <c:pt idx="14">
                  <c:v>146.39699999999999</c:v>
                </c:pt>
                <c:pt idx="15">
                  <c:v>168.298</c:v>
                </c:pt>
                <c:pt idx="16">
                  <c:v>169.23</c:v>
                </c:pt>
                <c:pt idx="17">
                  <c:v>169.98400000000001</c:v>
                </c:pt>
                <c:pt idx="18">
                  <c:v>169.12700000000001</c:v>
                </c:pt>
                <c:pt idx="19">
                  <c:v>190.98599999999999</c:v>
                </c:pt>
                <c:pt idx="20">
                  <c:v>178.33500000000001</c:v>
                </c:pt>
                <c:pt idx="21">
                  <c:v>196.846</c:v>
                </c:pt>
                <c:pt idx="22">
                  <c:v>198.71799999999999</c:v>
                </c:pt>
                <c:pt idx="23">
                  <c:v>201.196</c:v>
                </c:pt>
                <c:pt idx="24">
                  <c:v>184.08500000000001</c:v>
                </c:pt>
                <c:pt idx="25">
                  <c:v>152.87299999999999</c:v>
                </c:pt>
                <c:pt idx="26">
                  <c:v>175.84200000000001</c:v>
                </c:pt>
                <c:pt idx="27">
                  <c:v>168.24299999999999</c:v>
                </c:pt>
                <c:pt idx="28">
                  <c:v>183.536</c:v>
                </c:pt>
                <c:pt idx="29">
                  <c:v>176.44900000000001</c:v>
                </c:pt>
                <c:pt idx="30">
                  <c:v>160.71899999999999</c:v>
                </c:pt>
                <c:pt idx="31">
                  <c:v>123.18</c:v>
                </c:pt>
                <c:pt idx="32">
                  <c:v>110.19199999999999</c:v>
                </c:pt>
                <c:pt idx="33">
                  <c:v>108.282</c:v>
                </c:pt>
                <c:pt idx="34">
                  <c:v>109.9</c:v>
                </c:pt>
                <c:pt idx="35">
                  <c:v>107</c:v>
                </c:pt>
                <c:pt idx="36">
                  <c:v>97</c:v>
                </c:pt>
                <c:pt idx="37">
                  <c:v>83</c:v>
                </c:pt>
                <c:pt idx="38">
                  <c:v>82.5</c:v>
                </c:pt>
                <c:pt idx="39">
                  <c:v>91.5</c:v>
                </c:pt>
                <c:pt idx="40">
                  <c:v>78.8</c:v>
                </c:pt>
                <c:pt idx="41">
                  <c:v>79.2</c:v>
                </c:pt>
                <c:pt idx="42">
                  <c:v>65.400000000000006</c:v>
                </c:pt>
                <c:pt idx="43">
                  <c:v>79.2</c:v>
                </c:pt>
                <c:pt idx="44">
                  <c:v>104.7</c:v>
                </c:pt>
                <c:pt idx="45">
                  <c:v>70</c:v>
                </c:pt>
                <c:pt idx="46">
                  <c:v>85.4</c:v>
                </c:pt>
                <c:pt idx="47">
                  <c:v>76.699999999999989</c:v>
                </c:pt>
                <c:pt idx="48">
                  <c:v>85.6</c:v>
                </c:pt>
                <c:pt idx="49">
                  <c:v>85.399999999999991</c:v>
                </c:pt>
                <c:pt idx="50">
                  <c:v>88.800000000000011</c:v>
                </c:pt>
                <c:pt idx="51">
                  <c:v>99.3</c:v>
                </c:pt>
                <c:pt idx="52">
                  <c:v>101.10000000000001</c:v>
                </c:pt>
                <c:pt idx="53">
                  <c:v>95</c:v>
                </c:pt>
                <c:pt idx="54">
                  <c:v>111.5</c:v>
                </c:pt>
                <c:pt idx="55">
                  <c:v>123.9</c:v>
                </c:pt>
                <c:pt idx="56">
                  <c:v>146.9</c:v>
                </c:pt>
              </c:numCache>
            </c:numRef>
          </c:val>
          <c:extLst>
            <c:ext xmlns:c16="http://schemas.microsoft.com/office/drawing/2014/chart" uri="{C3380CC4-5D6E-409C-BE32-E72D297353CC}">
              <c16:uniqueId val="{00000000-F553-4D85-AEE7-4EDF5FF594CC}"/>
            </c:ext>
          </c:extLst>
        </c:ser>
        <c:ser>
          <c:idx val="1"/>
          <c:order val="1"/>
          <c:tx>
            <c:strRef>
              <c:f>'d08-001市町村別観光入込客数・宿泊人員の推移'!$G$1605</c:f>
              <c:strCache>
                <c:ptCount val="1"/>
                <c:pt idx="0">
                  <c:v>道内</c:v>
                </c:pt>
              </c:strCache>
            </c:strRef>
          </c:tx>
          <c:spPr>
            <a:solidFill>
              <a:srgbClr val="92D050"/>
            </a:solidFill>
            <a:ln>
              <a:noFill/>
            </a:ln>
            <a:effectLst/>
          </c:spPr>
          <c:invertIfNegative val="0"/>
          <c:cat>
            <c:strRef>
              <c:f>'d08-001市町村別観光入込客数・宿泊人員の推移'!$H$1603:$BL$1603</c:f>
              <c:strCache>
                <c:ptCount val="57"/>
                <c:pt idx="2">
                  <c:v>1965
S40</c:v>
                </c:pt>
                <c:pt idx="7">
                  <c:v>1970
S45</c:v>
                </c:pt>
                <c:pt idx="12">
                  <c:v>1975
S50</c:v>
                </c:pt>
                <c:pt idx="17">
                  <c:v>1980
S55</c:v>
                </c:pt>
                <c:pt idx="22">
                  <c:v>1985
S60</c:v>
                </c:pt>
                <c:pt idx="27">
                  <c:v>1990
H2</c:v>
                </c:pt>
                <c:pt idx="32">
                  <c:v>1995
H7</c:v>
                </c:pt>
                <c:pt idx="37">
                  <c:v>2000
H12</c:v>
                </c:pt>
                <c:pt idx="42">
                  <c:v>2005
H17</c:v>
                </c:pt>
                <c:pt idx="47">
                  <c:v>2010
H22</c:v>
                </c:pt>
                <c:pt idx="52">
                  <c:v>2015
H27</c:v>
                </c:pt>
                <c:pt idx="56">
                  <c:v>2019
R 1</c:v>
                </c:pt>
              </c:strCache>
            </c:strRef>
          </c:cat>
          <c:val>
            <c:numRef>
              <c:f>'d08-001市町村別観光入込客数・宿泊人員の推移'!$H$1605:$BL$1605</c:f>
              <c:numCache>
                <c:formatCode>#,##0.0;[Red]\-#,##0.0</c:formatCode>
                <c:ptCount val="57"/>
                <c:pt idx="0">
                  <c:v>0</c:v>
                </c:pt>
                <c:pt idx="1">
                  <c:v>191.19</c:v>
                </c:pt>
                <c:pt idx="2">
                  <c:v>257.51799999999997</c:v>
                </c:pt>
                <c:pt idx="3">
                  <c:v>325.08800000000002</c:v>
                </c:pt>
                <c:pt idx="4">
                  <c:v>438.09800000000001</c:v>
                </c:pt>
                <c:pt idx="5">
                  <c:v>227.66800000000001</c:v>
                </c:pt>
                <c:pt idx="6">
                  <c:v>539.61300000000006</c:v>
                </c:pt>
                <c:pt idx="7">
                  <c:v>508.14800000000002</c:v>
                </c:pt>
                <c:pt idx="8">
                  <c:v>503.37900000000002</c:v>
                </c:pt>
                <c:pt idx="9">
                  <c:v>400.54199999999997</c:v>
                </c:pt>
                <c:pt idx="10">
                  <c:v>460.70699999999999</c:v>
                </c:pt>
                <c:pt idx="11">
                  <c:v>527.96699999999998</c:v>
                </c:pt>
                <c:pt idx="12">
                  <c:v>463.464</c:v>
                </c:pt>
                <c:pt idx="13">
                  <c:v>470.22399999999999</c:v>
                </c:pt>
                <c:pt idx="14">
                  <c:v>381.66500000000002</c:v>
                </c:pt>
                <c:pt idx="15">
                  <c:v>383.71499999999997</c:v>
                </c:pt>
                <c:pt idx="16">
                  <c:v>385.62400000000002</c:v>
                </c:pt>
                <c:pt idx="17">
                  <c:v>387.34300000000002</c:v>
                </c:pt>
                <c:pt idx="18">
                  <c:v>393.26100000000002</c:v>
                </c:pt>
                <c:pt idx="19">
                  <c:v>436.43400000000003</c:v>
                </c:pt>
                <c:pt idx="20">
                  <c:v>405.435</c:v>
                </c:pt>
                <c:pt idx="21">
                  <c:v>376.65699999999998</c:v>
                </c:pt>
                <c:pt idx="22">
                  <c:v>403.06400000000002</c:v>
                </c:pt>
                <c:pt idx="23">
                  <c:v>428.02499999999998</c:v>
                </c:pt>
                <c:pt idx="24">
                  <c:v>434.10899999999998</c:v>
                </c:pt>
                <c:pt idx="25">
                  <c:v>511.68900000000002</c:v>
                </c:pt>
                <c:pt idx="26">
                  <c:v>504.47800000000001</c:v>
                </c:pt>
                <c:pt idx="27">
                  <c:v>538.91399999999999</c:v>
                </c:pt>
                <c:pt idx="28">
                  <c:v>560.84500000000003</c:v>
                </c:pt>
                <c:pt idx="29">
                  <c:v>554.61099999999999</c:v>
                </c:pt>
                <c:pt idx="30">
                  <c:v>539.68299999999999</c:v>
                </c:pt>
                <c:pt idx="31">
                  <c:v>550.80600000000004</c:v>
                </c:pt>
                <c:pt idx="32">
                  <c:v>559.94299999999998</c:v>
                </c:pt>
                <c:pt idx="33">
                  <c:v>534.96799999999996</c:v>
                </c:pt>
                <c:pt idx="34">
                  <c:v>539.70000000000005</c:v>
                </c:pt>
                <c:pt idx="35">
                  <c:v>523.70000000000005</c:v>
                </c:pt>
                <c:pt idx="36">
                  <c:v>473.5</c:v>
                </c:pt>
                <c:pt idx="37">
                  <c:v>435.8</c:v>
                </c:pt>
                <c:pt idx="38">
                  <c:v>382.6</c:v>
                </c:pt>
                <c:pt idx="39">
                  <c:v>365.2</c:v>
                </c:pt>
                <c:pt idx="40">
                  <c:v>315.3</c:v>
                </c:pt>
                <c:pt idx="41">
                  <c:v>279.5</c:v>
                </c:pt>
                <c:pt idx="42">
                  <c:v>253.7</c:v>
                </c:pt>
                <c:pt idx="43">
                  <c:v>255.2</c:v>
                </c:pt>
                <c:pt idx="44">
                  <c:v>277</c:v>
                </c:pt>
                <c:pt idx="45">
                  <c:v>243.2</c:v>
                </c:pt>
                <c:pt idx="46">
                  <c:v>227.5</c:v>
                </c:pt>
                <c:pt idx="47">
                  <c:v>198.3</c:v>
                </c:pt>
                <c:pt idx="48">
                  <c:v>223.4</c:v>
                </c:pt>
                <c:pt idx="49">
                  <c:v>228.50000000000003</c:v>
                </c:pt>
                <c:pt idx="50">
                  <c:v>235.59999999999997</c:v>
                </c:pt>
                <c:pt idx="51">
                  <c:v>260.3</c:v>
                </c:pt>
                <c:pt idx="52">
                  <c:v>264.39999999999998</c:v>
                </c:pt>
                <c:pt idx="53">
                  <c:v>264.10000000000002</c:v>
                </c:pt>
                <c:pt idx="54">
                  <c:v>327.50000000000006</c:v>
                </c:pt>
                <c:pt idx="55">
                  <c:v>315.5</c:v>
                </c:pt>
                <c:pt idx="56">
                  <c:v>349.29999999999995</c:v>
                </c:pt>
              </c:numCache>
            </c:numRef>
          </c:val>
          <c:extLst>
            <c:ext xmlns:c16="http://schemas.microsoft.com/office/drawing/2014/chart" uri="{C3380CC4-5D6E-409C-BE32-E72D297353CC}">
              <c16:uniqueId val="{00000001-F553-4D85-AEE7-4EDF5FF594CC}"/>
            </c:ext>
          </c:extLst>
        </c:ser>
        <c:dLbls>
          <c:showLegendKey val="0"/>
          <c:showVal val="0"/>
          <c:showCatName val="0"/>
          <c:showSerName val="0"/>
          <c:showPercent val="0"/>
          <c:showBubbleSize val="0"/>
        </c:dLbls>
        <c:gapWidth val="80"/>
        <c:overlap val="100"/>
        <c:axId val="440684552"/>
        <c:axId val="440687832"/>
      </c:barChart>
      <c:lineChart>
        <c:grouping val="standard"/>
        <c:varyColors val="0"/>
        <c:ser>
          <c:idx val="2"/>
          <c:order val="2"/>
          <c:tx>
            <c:strRef>
              <c:f>'d08-001市町村別観光入込客数・宿泊人員の推移'!$G$1606</c:f>
              <c:strCache>
                <c:ptCount val="1"/>
                <c:pt idx="0">
                  <c:v>宿泊客</c:v>
                </c:pt>
              </c:strCache>
            </c:strRef>
          </c:tx>
          <c:spPr>
            <a:ln w="28575" cap="rnd">
              <a:solidFill>
                <a:srgbClr val="0070C0"/>
              </a:solidFill>
              <a:round/>
            </a:ln>
            <a:effectLst/>
          </c:spPr>
          <c:marker>
            <c:symbol val="none"/>
          </c:marker>
          <c:cat>
            <c:strRef>
              <c:f>'d08-001市町村別観光入込客数・宿泊人員の推移'!$H$1603:$BL$1603</c:f>
              <c:strCache>
                <c:ptCount val="57"/>
                <c:pt idx="2">
                  <c:v>1965
S40</c:v>
                </c:pt>
                <c:pt idx="7">
                  <c:v>1970
S45</c:v>
                </c:pt>
                <c:pt idx="12">
                  <c:v>1975
S50</c:v>
                </c:pt>
                <c:pt idx="17">
                  <c:v>1980
S55</c:v>
                </c:pt>
                <c:pt idx="22">
                  <c:v>1985
S60</c:v>
                </c:pt>
                <c:pt idx="27">
                  <c:v>1990
H2</c:v>
                </c:pt>
                <c:pt idx="32">
                  <c:v>1995
H7</c:v>
                </c:pt>
                <c:pt idx="37">
                  <c:v>2000
H12</c:v>
                </c:pt>
                <c:pt idx="42">
                  <c:v>2005
H17</c:v>
                </c:pt>
                <c:pt idx="47">
                  <c:v>2010
H22</c:v>
                </c:pt>
                <c:pt idx="52">
                  <c:v>2015
H27</c:v>
                </c:pt>
                <c:pt idx="56">
                  <c:v>2019
R 1</c:v>
                </c:pt>
              </c:strCache>
            </c:strRef>
          </c:cat>
          <c:val>
            <c:numRef>
              <c:f>'d08-001市町村別観光入込客数・宿泊人員の推移'!$H$1606:$BL$1606</c:f>
              <c:numCache>
                <c:formatCode>#,##0.0;[Red]\-#,##0.0</c:formatCode>
                <c:ptCount val="57"/>
                <c:pt idx="1">
                  <c:v>30.832999999999998</c:v>
                </c:pt>
                <c:pt idx="2">
                  <c:v>59.09</c:v>
                </c:pt>
                <c:pt idx="3">
                  <c:v>134.09700000000001</c:v>
                </c:pt>
                <c:pt idx="4">
                  <c:v>171.46100000000001</c:v>
                </c:pt>
                <c:pt idx="5">
                  <c:v>281.83199999999999</c:v>
                </c:pt>
                <c:pt idx="6">
                  <c:v>297.68099999999998</c:v>
                </c:pt>
                <c:pt idx="7">
                  <c:v>398.45499999999998</c:v>
                </c:pt>
                <c:pt idx="8">
                  <c:v>266.52800000000002</c:v>
                </c:pt>
                <c:pt idx="9">
                  <c:v>198.959</c:v>
                </c:pt>
                <c:pt idx="10">
                  <c:v>220.82300000000001</c:v>
                </c:pt>
                <c:pt idx="11">
                  <c:v>238.76300000000001</c:v>
                </c:pt>
                <c:pt idx="12">
                  <c:v>241.83199999999999</c:v>
                </c:pt>
                <c:pt idx="13">
                  <c:v>252.672</c:v>
                </c:pt>
                <c:pt idx="14">
                  <c:v>228.672</c:v>
                </c:pt>
                <c:pt idx="15">
                  <c:v>232.34700000000001</c:v>
                </c:pt>
                <c:pt idx="16">
                  <c:v>235.916</c:v>
                </c:pt>
                <c:pt idx="17">
                  <c:v>236.166</c:v>
                </c:pt>
                <c:pt idx="18">
                  <c:v>236.798</c:v>
                </c:pt>
                <c:pt idx="19">
                  <c:v>266.78100000000001</c:v>
                </c:pt>
                <c:pt idx="20">
                  <c:v>248.738</c:v>
                </c:pt>
                <c:pt idx="21">
                  <c:v>265.80500000000001</c:v>
                </c:pt>
                <c:pt idx="22">
                  <c:v>266.99200000000002</c:v>
                </c:pt>
                <c:pt idx="23">
                  <c:v>282.375</c:v>
                </c:pt>
                <c:pt idx="24">
                  <c:v>263.30599999999998</c:v>
                </c:pt>
                <c:pt idx="25">
                  <c:v>241.54900000000001</c:v>
                </c:pt>
                <c:pt idx="26">
                  <c:v>246.37</c:v>
                </c:pt>
                <c:pt idx="27">
                  <c:v>258.839</c:v>
                </c:pt>
                <c:pt idx="28">
                  <c:v>278.38400000000001</c:v>
                </c:pt>
                <c:pt idx="29">
                  <c:v>256.52</c:v>
                </c:pt>
                <c:pt idx="30">
                  <c:v>231.64500000000001</c:v>
                </c:pt>
                <c:pt idx="31">
                  <c:v>201.38200000000001</c:v>
                </c:pt>
                <c:pt idx="32">
                  <c:v>191.13900000000001</c:v>
                </c:pt>
                <c:pt idx="33">
                  <c:v>180.26400000000001</c:v>
                </c:pt>
                <c:pt idx="34">
                  <c:v>174.7</c:v>
                </c:pt>
                <c:pt idx="35">
                  <c:v>177.8</c:v>
                </c:pt>
                <c:pt idx="36">
                  <c:v>164.6</c:v>
                </c:pt>
                <c:pt idx="37">
                  <c:v>140.4</c:v>
                </c:pt>
                <c:pt idx="38">
                  <c:v>216</c:v>
                </c:pt>
                <c:pt idx="39">
                  <c:v>83.5</c:v>
                </c:pt>
                <c:pt idx="40">
                  <c:v>72</c:v>
                </c:pt>
                <c:pt idx="41">
                  <c:v>46.6</c:v>
                </c:pt>
                <c:pt idx="42">
                  <c:v>41.5</c:v>
                </c:pt>
                <c:pt idx="43">
                  <c:v>43.4</c:v>
                </c:pt>
                <c:pt idx="44">
                  <c:v>49.6</c:v>
                </c:pt>
                <c:pt idx="45">
                  <c:v>40.799999999999997</c:v>
                </c:pt>
                <c:pt idx="46">
                  <c:v>39.9</c:v>
                </c:pt>
                <c:pt idx="47">
                  <c:v>37.199999999999996</c:v>
                </c:pt>
                <c:pt idx="48">
                  <c:v>40.800000000000004</c:v>
                </c:pt>
                <c:pt idx="49">
                  <c:v>41.800000000000004</c:v>
                </c:pt>
                <c:pt idx="50">
                  <c:v>43.400000000000006</c:v>
                </c:pt>
                <c:pt idx="51">
                  <c:v>47.599999999999994</c:v>
                </c:pt>
                <c:pt idx="52">
                  <c:v>48.199999999999996</c:v>
                </c:pt>
                <c:pt idx="53">
                  <c:v>48.500000000000007</c:v>
                </c:pt>
                <c:pt idx="54">
                  <c:v>59.7</c:v>
                </c:pt>
                <c:pt idx="55">
                  <c:v>70.099999999999994</c:v>
                </c:pt>
                <c:pt idx="56">
                  <c:v>64.599999999999994</c:v>
                </c:pt>
              </c:numCache>
            </c:numRef>
          </c:val>
          <c:smooth val="0"/>
          <c:extLst>
            <c:ext xmlns:c16="http://schemas.microsoft.com/office/drawing/2014/chart" uri="{C3380CC4-5D6E-409C-BE32-E72D297353CC}">
              <c16:uniqueId val="{00000002-F553-4D85-AEE7-4EDF5FF594CC}"/>
            </c:ext>
          </c:extLst>
        </c:ser>
        <c:dLbls>
          <c:showLegendKey val="0"/>
          <c:showVal val="0"/>
          <c:showCatName val="0"/>
          <c:showSerName val="0"/>
          <c:showPercent val="0"/>
          <c:showBubbleSize val="0"/>
        </c:dLbls>
        <c:marker val="1"/>
        <c:smooth val="0"/>
        <c:axId val="440684552"/>
        <c:axId val="440687832"/>
      </c:lineChart>
      <c:catAx>
        <c:axId val="4406845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440687832"/>
        <c:crosses val="autoZero"/>
        <c:auto val="1"/>
        <c:lblAlgn val="ctr"/>
        <c:lblOffset val="100"/>
        <c:noMultiLvlLbl val="0"/>
      </c:catAx>
      <c:valAx>
        <c:axId val="440687832"/>
        <c:scaling>
          <c:orientation val="minMax"/>
        </c:scaling>
        <c:delete val="0"/>
        <c:axPos val="l"/>
        <c:majorGridlines>
          <c:spPr>
            <a:ln w="3175" cap="flat" cmpd="sng" algn="ctr">
              <a:solidFill>
                <a:schemeClr val="tx1">
                  <a:lumMod val="15000"/>
                  <a:lumOff val="85000"/>
                </a:schemeClr>
              </a:solidFill>
              <a:prstDash val="dash"/>
              <a:round/>
            </a:ln>
            <a:effectLst/>
          </c:spPr>
        </c:majorGridlines>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440684552"/>
        <c:crosses val="autoZero"/>
        <c:crossBetween val="between"/>
      </c:valAx>
      <c:spPr>
        <a:noFill/>
        <a:ln>
          <a:noFill/>
        </a:ln>
        <a:effectLst/>
      </c:spPr>
    </c:plotArea>
    <c:legend>
      <c:legendPos val="b"/>
      <c:layout>
        <c:manualLayout>
          <c:xMode val="edge"/>
          <c:yMode val="edge"/>
          <c:x val="0.86471183749090186"/>
          <c:y val="6.3363079615048112E-2"/>
          <c:w val="9.9707977679260693E-2"/>
          <c:h val="0.1006008843489158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a:latin typeface="ＭＳ ゴシック" panose="020B0609070205080204" pitchFamily="49" charset="-128"/>
                <a:ea typeface="ＭＳ ゴシック" panose="020B0609070205080204" pitchFamily="49" charset="-128"/>
              </a:rPr>
              <a:t>鹿追町（然別湖）の観光客入込数の推移</a:t>
            </a:r>
          </a:p>
        </c:rich>
      </c:tx>
      <c:layout>
        <c:manualLayout>
          <c:xMode val="edge"/>
          <c:yMode val="edge"/>
          <c:x val="0.33473389355742295"/>
          <c:y val="0"/>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4.3970533095127814E-2"/>
          <c:y val="5.3333333333333337E-2"/>
          <c:w val="0.94239242153554337"/>
          <c:h val="0.84070823579484999"/>
        </c:manualLayout>
      </c:layout>
      <c:barChart>
        <c:barDir val="col"/>
        <c:grouping val="stacked"/>
        <c:varyColors val="0"/>
        <c:ser>
          <c:idx val="0"/>
          <c:order val="0"/>
          <c:tx>
            <c:strRef>
              <c:f>'d08-001市町村別観光入込客数・宿泊人員の推移'!$G$1636</c:f>
              <c:strCache>
                <c:ptCount val="1"/>
                <c:pt idx="0">
                  <c:v>道外</c:v>
                </c:pt>
              </c:strCache>
            </c:strRef>
          </c:tx>
          <c:spPr>
            <a:solidFill>
              <a:srgbClr val="00B0F0"/>
            </a:solidFill>
            <a:ln>
              <a:noFill/>
            </a:ln>
            <a:effectLst/>
          </c:spPr>
          <c:invertIfNegative val="0"/>
          <c:cat>
            <c:strRef>
              <c:f>'d08-001市町村別観光入込客数・宿泊人員の推移'!$H$1635:$BL$1635</c:f>
              <c:strCache>
                <c:ptCount val="57"/>
                <c:pt idx="2">
                  <c:v>1965
S40</c:v>
                </c:pt>
                <c:pt idx="7">
                  <c:v>1970
S45</c:v>
                </c:pt>
                <c:pt idx="12">
                  <c:v>1975
S50</c:v>
                </c:pt>
                <c:pt idx="17">
                  <c:v>1980
S55</c:v>
                </c:pt>
                <c:pt idx="22">
                  <c:v>1985
S60</c:v>
                </c:pt>
                <c:pt idx="27">
                  <c:v>1990
H2</c:v>
                </c:pt>
                <c:pt idx="32">
                  <c:v>1995
H7</c:v>
                </c:pt>
                <c:pt idx="37">
                  <c:v>2000
H12</c:v>
                </c:pt>
                <c:pt idx="42">
                  <c:v>2005
H17</c:v>
                </c:pt>
                <c:pt idx="47">
                  <c:v>2010
H22</c:v>
                </c:pt>
                <c:pt idx="52">
                  <c:v>2015
H27</c:v>
                </c:pt>
                <c:pt idx="56">
                  <c:v>2019
R 1</c:v>
                </c:pt>
              </c:strCache>
            </c:strRef>
          </c:cat>
          <c:val>
            <c:numRef>
              <c:f>'d08-001市町村別観光入込客数・宿泊人員の推移'!$H$1636:$BL$1636</c:f>
              <c:numCache>
                <c:formatCode>#,##0.0;[Red]\-#,##0.0</c:formatCode>
                <c:ptCount val="57"/>
                <c:pt idx="0">
                  <c:v>0</c:v>
                </c:pt>
                <c:pt idx="1">
                  <c:v>168</c:v>
                </c:pt>
                <c:pt idx="2">
                  <c:v>153.42099999999999</c:v>
                </c:pt>
                <c:pt idx="3">
                  <c:v>37.255000000000003</c:v>
                </c:pt>
                <c:pt idx="4">
                  <c:v>85.363</c:v>
                </c:pt>
                <c:pt idx="5">
                  <c:v>110.714</c:v>
                </c:pt>
                <c:pt idx="6">
                  <c:v>115.509</c:v>
                </c:pt>
                <c:pt idx="7">
                  <c:v>126.361</c:v>
                </c:pt>
                <c:pt idx="8">
                  <c:v>132.125</c:v>
                </c:pt>
                <c:pt idx="9">
                  <c:v>145.40799999999999</c:v>
                </c:pt>
                <c:pt idx="10">
                  <c:v>155.827</c:v>
                </c:pt>
                <c:pt idx="11">
                  <c:v>157.02000000000001</c:v>
                </c:pt>
                <c:pt idx="12">
                  <c:v>165.155</c:v>
                </c:pt>
                <c:pt idx="13">
                  <c:v>177.916</c:v>
                </c:pt>
                <c:pt idx="14">
                  <c:v>163.89099999999999</c:v>
                </c:pt>
                <c:pt idx="15">
                  <c:v>165.959</c:v>
                </c:pt>
                <c:pt idx="16">
                  <c:v>27.882999999999999</c:v>
                </c:pt>
                <c:pt idx="17">
                  <c:v>34.082999999999998</c:v>
                </c:pt>
                <c:pt idx="18">
                  <c:v>35.927999999999997</c:v>
                </c:pt>
                <c:pt idx="19">
                  <c:v>56.250999999999998</c:v>
                </c:pt>
                <c:pt idx="20">
                  <c:v>36.868000000000002</c:v>
                </c:pt>
                <c:pt idx="21">
                  <c:v>93.549000000000007</c:v>
                </c:pt>
                <c:pt idx="22">
                  <c:v>102.61</c:v>
                </c:pt>
                <c:pt idx="23">
                  <c:v>95.082999999999998</c:v>
                </c:pt>
                <c:pt idx="24">
                  <c:v>102.56699999999999</c:v>
                </c:pt>
                <c:pt idx="25">
                  <c:v>96.507999999999996</c:v>
                </c:pt>
                <c:pt idx="26">
                  <c:v>113.64400000000001</c:v>
                </c:pt>
                <c:pt idx="27">
                  <c:v>130.28399999999999</c:v>
                </c:pt>
                <c:pt idx="28">
                  <c:v>141.727</c:v>
                </c:pt>
                <c:pt idx="29">
                  <c:v>142.48699999999999</c:v>
                </c:pt>
                <c:pt idx="30">
                  <c:v>134.101</c:v>
                </c:pt>
                <c:pt idx="31">
                  <c:v>142.816</c:v>
                </c:pt>
                <c:pt idx="32">
                  <c:v>157.714</c:v>
                </c:pt>
                <c:pt idx="33">
                  <c:v>153.68899999999999</c:v>
                </c:pt>
                <c:pt idx="34">
                  <c:v>154</c:v>
                </c:pt>
                <c:pt idx="35">
                  <c:v>159.5</c:v>
                </c:pt>
                <c:pt idx="36">
                  <c:v>157.1</c:v>
                </c:pt>
                <c:pt idx="37">
                  <c:v>158.69999999999999</c:v>
                </c:pt>
                <c:pt idx="38">
                  <c:v>158.69999999999999</c:v>
                </c:pt>
                <c:pt idx="39">
                  <c:v>180.2</c:v>
                </c:pt>
                <c:pt idx="40">
                  <c:v>177.2</c:v>
                </c:pt>
                <c:pt idx="41">
                  <c:v>168.4</c:v>
                </c:pt>
                <c:pt idx="42">
                  <c:v>169.4</c:v>
                </c:pt>
                <c:pt idx="43">
                  <c:v>171.9</c:v>
                </c:pt>
                <c:pt idx="44">
                  <c:v>175.4</c:v>
                </c:pt>
                <c:pt idx="45">
                  <c:v>105.6</c:v>
                </c:pt>
                <c:pt idx="46">
                  <c:v>98</c:v>
                </c:pt>
                <c:pt idx="47">
                  <c:v>97.8</c:v>
                </c:pt>
                <c:pt idx="48">
                  <c:v>86.3</c:v>
                </c:pt>
                <c:pt idx="49">
                  <c:v>69.400000000000006</c:v>
                </c:pt>
                <c:pt idx="50">
                  <c:v>82.8</c:v>
                </c:pt>
                <c:pt idx="51">
                  <c:v>44.4</c:v>
                </c:pt>
                <c:pt idx="52">
                  <c:v>115.4</c:v>
                </c:pt>
                <c:pt idx="53">
                  <c:v>96.5</c:v>
                </c:pt>
                <c:pt idx="54">
                  <c:v>69.7</c:v>
                </c:pt>
                <c:pt idx="55">
                  <c:v>106</c:v>
                </c:pt>
                <c:pt idx="56">
                  <c:v>97.899999999999977</c:v>
                </c:pt>
              </c:numCache>
            </c:numRef>
          </c:val>
          <c:extLst>
            <c:ext xmlns:c16="http://schemas.microsoft.com/office/drawing/2014/chart" uri="{C3380CC4-5D6E-409C-BE32-E72D297353CC}">
              <c16:uniqueId val="{00000000-BA98-4D09-82D9-454B9437F666}"/>
            </c:ext>
          </c:extLst>
        </c:ser>
        <c:ser>
          <c:idx val="1"/>
          <c:order val="1"/>
          <c:tx>
            <c:strRef>
              <c:f>'d08-001市町村別観光入込客数・宿泊人員の推移'!$G$1637</c:f>
              <c:strCache>
                <c:ptCount val="1"/>
                <c:pt idx="0">
                  <c:v>道内</c:v>
                </c:pt>
              </c:strCache>
            </c:strRef>
          </c:tx>
          <c:spPr>
            <a:solidFill>
              <a:srgbClr val="92D050"/>
            </a:solidFill>
            <a:ln>
              <a:noFill/>
            </a:ln>
            <a:effectLst/>
          </c:spPr>
          <c:invertIfNegative val="0"/>
          <c:cat>
            <c:strRef>
              <c:f>'d08-001市町村別観光入込客数・宿泊人員の推移'!$H$1635:$BL$1635</c:f>
              <c:strCache>
                <c:ptCount val="57"/>
                <c:pt idx="2">
                  <c:v>1965
S40</c:v>
                </c:pt>
                <c:pt idx="7">
                  <c:v>1970
S45</c:v>
                </c:pt>
                <c:pt idx="12">
                  <c:v>1975
S50</c:v>
                </c:pt>
                <c:pt idx="17">
                  <c:v>1980
S55</c:v>
                </c:pt>
                <c:pt idx="22">
                  <c:v>1985
S60</c:v>
                </c:pt>
                <c:pt idx="27">
                  <c:v>1990
H2</c:v>
                </c:pt>
                <c:pt idx="32">
                  <c:v>1995
H7</c:v>
                </c:pt>
                <c:pt idx="37">
                  <c:v>2000
H12</c:v>
                </c:pt>
                <c:pt idx="42">
                  <c:v>2005
H17</c:v>
                </c:pt>
                <c:pt idx="47">
                  <c:v>2010
H22</c:v>
                </c:pt>
                <c:pt idx="52">
                  <c:v>2015
H27</c:v>
                </c:pt>
                <c:pt idx="56">
                  <c:v>2019
R 1</c:v>
                </c:pt>
              </c:strCache>
            </c:strRef>
          </c:cat>
          <c:val>
            <c:numRef>
              <c:f>'d08-001市町村別観光入込客数・宿泊人員の推移'!$H$1637:$BL$1637</c:f>
              <c:numCache>
                <c:formatCode>#,##0.0;[Red]\-#,##0.0</c:formatCode>
                <c:ptCount val="57"/>
                <c:pt idx="0">
                  <c:v>0</c:v>
                </c:pt>
                <c:pt idx="1">
                  <c:v>25</c:v>
                </c:pt>
                <c:pt idx="2">
                  <c:v>46.875999999999998</c:v>
                </c:pt>
                <c:pt idx="3">
                  <c:v>102.021</c:v>
                </c:pt>
                <c:pt idx="4">
                  <c:v>179.376</c:v>
                </c:pt>
                <c:pt idx="5">
                  <c:v>197.15</c:v>
                </c:pt>
                <c:pt idx="6">
                  <c:v>216.245</c:v>
                </c:pt>
                <c:pt idx="7">
                  <c:v>223.02199999999999</c:v>
                </c:pt>
                <c:pt idx="8">
                  <c:v>217.001</c:v>
                </c:pt>
                <c:pt idx="9">
                  <c:v>233.18</c:v>
                </c:pt>
                <c:pt idx="10">
                  <c:v>256.30900000000003</c:v>
                </c:pt>
                <c:pt idx="11">
                  <c:v>262.68200000000002</c:v>
                </c:pt>
                <c:pt idx="12">
                  <c:v>263.73700000000002</c:v>
                </c:pt>
                <c:pt idx="13">
                  <c:v>281.49900000000002</c:v>
                </c:pt>
                <c:pt idx="14">
                  <c:v>255.29400000000001</c:v>
                </c:pt>
                <c:pt idx="15">
                  <c:v>254.554</c:v>
                </c:pt>
                <c:pt idx="16">
                  <c:v>405.96499999999997</c:v>
                </c:pt>
                <c:pt idx="17">
                  <c:v>395.51100000000002</c:v>
                </c:pt>
                <c:pt idx="18">
                  <c:v>385.17399999999998</c:v>
                </c:pt>
                <c:pt idx="19">
                  <c:v>401.50400000000002</c:v>
                </c:pt>
                <c:pt idx="20">
                  <c:v>312.89600000000002</c:v>
                </c:pt>
                <c:pt idx="21">
                  <c:v>374.99900000000002</c:v>
                </c:pt>
                <c:pt idx="22">
                  <c:v>358.27300000000002</c:v>
                </c:pt>
                <c:pt idx="23">
                  <c:v>346.38799999999998</c:v>
                </c:pt>
                <c:pt idx="24">
                  <c:v>398.64299999999997</c:v>
                </c:pt>
                <c:pt idx="25">
                  <c:v>380.83100000000002</c:v>
                </c:pt>
                <c:pt idx="26">
                  <c:v>409.06299999999999</c:v>
                </c:pt>
                <c:pt idx="27">
                  <c:v>430.24700000000001</c:v>
                </c:pt>
                <c:pt idx="28">
                  <c:v>465.54399999999998</c:v>
                </c:pt>
                <c:pt idx="29">
                  <c:v>474.822</c:v>
                </c:pt>
                <c:pt idx="30">
                  <c:v>442.096</c:v>
                </c:pt>
                <c:pt idx="31">
                  <c:v>428.89100000000002</c:v>
                </c:pt>
                <c:pt idx="32">
                  <c:v>457.93700000000001</c:v>
                </c:pt>
                <c:pt idx="33">
                  <c:v>440.39499999999998</c:v>
                </c:pt>
                <c:pt idx="34">
                  <c:v>448.3</c:v>
                </c:pt>
                <c:pt idx="35">
                  <c:v>460.6</c:v>
                </c:pt>
                <c:pt idx="36">
                  <c:v>454</c:v>
                </c:pt>
                <c:pt idx="37">
                  <c:v>444.9</c:v>
                </c:pt>
                <c:pt idx="38">
                  <c:v>447.4</c:v>
                </c:pt>
                <c:pt idx="39">
                  <c:v>502.3</c:v>
                </c:pt>
                <c:pt idx="40">
                  <c:v>496.2</c:v>
                </c:pt>
                <c:pt idx="41">
                  <c:v>472</c:v>
                </c:pt>
                <c:pt idx="42">
                  <c:v>476.9</c:v>
                </c:pt>
                <c:pt idx="43">
                  <c:v>482.4</c:v>
                </c:pt>
                <c:pt idx="44">
                  <c:v>509.5</c:v>
                </c:pt>
                <c:pt idx="45">
                  <c:v>575.1</c:v>
                </c:pt>
                <c:pt idx="46">
                  <c:v>611.1</c:v>
                </c:pt>
                <c:pt idx="47">
                  <c:v>630.79999999999995</c:v>
                </c:pt>
                <c:pt idx="48">
                  <c:v>622.49999999999989</c:v>
                </c:pt>
                <c:pt idx="49">
                  <c:v>737.2</c:v>
                </c:pt>
                <c:pt idx="50">
                  <c:v>722.59999999999991</c:v>
                </c:pt>
                <c:pt idx="51">
                  <c:v>765.19999999999993</c:v>
                </c:pt>
                <c:pt idx="52">
                  <c:v>698.19999999999993</c:v>
                </c:pt>
                <c:pt idx="53">
                  <c:v>648.4</c:v>
                </c:pt>
                <c:pt idx="54">
                  <c:v>646.50000000000011</c:v>
                </c:pt>
                <c:pt idx="55">
                  <c:v>636.29999999999995</c:v>
                </c:pt>
                <c:pt idx="56">
                  <c:v>682.10000000000014</c:v>
                </c:pt>
              </c:numCache>
            </c:numRef>
          </c:val>
          <c:extLst>
            <c:ext xmlns:c16="http://schemas.microsoft.com/office/drawing/2014/chart" uri="{C3380CC4-5D6E-409C-BE32-E72D297353CC}">
              <c16:uniqueId val="{00000001-BA98-4D09-82D9-454B9437F666}"/>
            </c:ext>
          </c:extLst>
        </c:ser>
        <c:dLbls>
          <c:showLegendKey val="0"/>
          <c:showVal val="0"/>
          <c:showCatName val="0"/>
          <c:showSerName val="0"/>
          <c:showPercent val="0"/>
          <c:showBubbleSize val="0"/>
        </c:dLbls>
        <c:gapWidth val="80"/>
        <c:overlap val="100"/>
        <c:axId val="440684552"/>
        <c:axId val="440687832"/>
      </c:barChart>
      <c:lineChart>
        <c:grouping val="standard"/>
        <c:varyColors val="0"/>
        <c:ser>
          <c:idx val="2"/>
          <c:order val="2"/>
          <c:tx>
            <c:strRef>
              <c:f>'d08-001市町村別観光入込客数・宿泊人員の推移'!$G$1638</c:f>
              <c:strCache>
                <c:ptCount val="1"/>
                <c:pt idx="0">
                  <c:v>宿泊客</c:v>
                </c:pt>
              </c:strCache>
            </c:strRef>
          </c:tx>
          <c:spPr>
            <a:ln w="28575" cap="rnd">
              <a:solidFill>
                <a:srgbClr val="0070C0"/>
              </a:solidFill>
              <a:round/>
            </a:ln>
            <a:effectLst/>
          </c:spPr>
          <c:marker>
            <c:symbol val="none"/>
          </c:marker>
          <c:cat>
            <c:strRef>
              <c:f>'d08-001市町村別観光入込客数・宿泊人員の推移'!$H$1635:$BL$1635</c:f>
              <c:strCache>
                <c:ptCount val="57"/>
                <c:pt idx="2">
                  <c:v>1965
S40</c:v>
                </c:pt>
                <c:pt idx="7">
                  <c:v>1970
S45</c:v>
                </c:pt>
                <c:pt idx="12">
                  <c:v>1975
S50</c:v>
                </c:pt>
                <c:pt idx="17">
                  <c:v>1980
S55</c:v>
                </c:pt>
                <c:pt idx="22">
                  <c:v>1985
S60</c:v>
                </c:pt>
                <c:pt idx="27">
                  <c:v>1990
H2</c:v>
                </c:pt>
                <c:pt idx="32">
                  <c:v>1995
H7</c:v>
                </c:pt>
                <c:pt idx="37">
                  <c:v>2000
H12</c:v>
                </c:pt>
                <c:pt idx="42">
                  <c:v>2005
H17</c:v>
                </c:pt>
                <c:pt idx="47">
                  <c:v>2010
H22</c:v>
                </c:pt>
                <c:pt idx="52">
                  <c:v>2015
H27</c:v>
                </c:pt>
                <c:pt idx="56">
                  <c:v>2019
R 1</c:v>
                </c:pt>
              </c:strCache>
            </c:strRef>
          </c:cat>
          <c:val>
            <c:numRef>
              <c:f>'d08-001市町村別観光入込客数・宿泊人員の推移'!$H$1638:$BL$1638</c:f>
              <c:numCache>
                <c:formatCode>#,##0.0;[Red]\-#,##0.0</c:formatCode>
                <c:ptCount val="57"/>
                <c:pt idx="1">
                  <c:v>31.364999999999998</c:v>
                </c:pt>
                <c:pt idx="2">
                  <c:v>40.323</c:v>
                </c:pt>
                <c:pt idx="3">
                  <c:v>29.745000000000001</c:v>
                </c:pt>
                <c:pt idx="4">
                  <c:v>48.771999999999998</c:v>
                </c:pt>
                <c:pt idx="5">
                  <c:v>41.801000000000002</c:v>
                </c:pt>
                <c:pt idx="6">
                  <c:v>51.947000000000003</c:v>
                </c:pt>
                <c:pt idx="7">
                  <c:v>63.457999999999998</c:v>
                </c:pt>
                <c:pt idx="8">
                  <c:v>66.685000000000002</c:v>
                </c:pt>
                <c:pt idx="9">
                  <c:v>59.177999999999997</c:v>
                </c:pt>
                <c:pt idx="10">
                  <c:v>67.09</c:v>
                </c:pt>
                <c:pt idx="11">
                  <c:v>79.206999999999994</c:v>
                </c:pt>
                <c:pt idx="12">
                  <c:v>74.519000000000005</c:v>
                </c:pt>
                <c:pt idx="13">
                  <c:v>72.430999999999997</c:v>
                </c:pt>
                <c:pt idx="14">
                  <c:v>69.760999999999996</c:v>
                </c:pt>
                <c:pt idx="15">
                  <c:v>64.423000000000002</c:v>
                </c:pt>
                <c:pt idx="16">
                  <c:v>68.361000000000004</c:v>
                </c:pt>
                <c:pt idx="17">
                  <c:v>80.634</c:v>
                </c:pt>
                <c:pt idx="18">
                  <c:v>81.013999999999996</c:v>
                </c:pt>
                <c:pt idx="19">
                  <c:v>88.843999999999994</c:v>
                </c:pt>
                <c:pt idx="20">
                  <c:v>90.106999999999999</c:v>
                </c:pt>
                <c:pt idx="21">
                  <c:v>97.262</c:v>
                </c:pt>
                <c:pt idx="22">
                  <c:v>91.738</c:v>
                </c:pt>
                <c:pt idx="23">
                  <c:v>98.631</c:v>
                </c:pt>
                <c:pt idx="24">
                  <c:v>94.977000000000004</c:v>
                </c:pt>
                <c:pt idx="25">
                  <c:v>88.2</c:v>
                </c:pt>
                <c:pt idx="26">
                  <c:v>90.108000000000004</c:v>
                </c:pt>
                <c:pt idx="27">
                  <c:v>107.239</c:v>
                </c:pt>
                <c:pt idx="28">
                  <c:v>119.005</c:v>
                </c:pt>
                <c:pt idx="29">
                  <c:v>116.601</c:v>
                </c:pt>
                <c:pt idx="30">
                  <c:v>105.258</c:v>
                </c:pt>
                <c:pt idx="31">
                  <c:v>96.11</c:v>
                </c:pt>
                <c:pt idx="32">
                  <c:v>120.65600000000001</c:v>
                </c:pt>
                <c:pt idx="33">
                  <c:v>132.83000000000001</c:v>
                </c:pt>
                <c:pt idx="34">
                  <c:v>127.2</c:v>
                </c:pt>
                <c:pt idx="35">
                  <c:v>130.5</c:v>
                </c:pt>
                <c:pt idx="36">
                  <c:v>129.69999999999999</c:v>
                </c:pt>
                <c:pt idx="37">
                  <c:v>135.19999999999999</c:v>
                </c:pt>
                <c:pt idx="38">
                  <c:v>142.5</c:v>
                </c:pt>
                <c:pt idx="39">
                  <c:v>140.4</c:v>
                </c:pt>
                <c:pt idx="40">
                  <c:v>130.6</c:v>
                </c:pt>
                <c:pt idx="41">
                  <c:v>118.8</c:v>
                </c:pt>
                <c:pt idx="42">
                  <c:v>113.1</c:v>
                </c:pt>
                <c:pt idx="43">
                  <c:v>106.2</c:v>
                </c:pt>
                <c:pt idx="44">
                  <c:v>82.1</c:v>
                </c:pt>
                <c:pt idx="45">
                  <c:v>72.8</c:v>
                </c:pt>
                <c:pt idx="46">
                  <c:v>75.5</c:v>
                </c:pt>
                <c:pt idx="47">
                  <c:v>67.900000000000006</c:v>
                </c:pt>
                <c:pt idx="48">
                  <c:v>56.599999999999994</c:v>
                </c:pt>
                <c:pt idx="49">
                  <c:v>68.7</c:v>
                </c:pt>
                <c:pt idx="50">
                  <c:v>101.7</c:v>
                </c:pt>
                <c:pt idx="51">
                  <c:v>62.000000000000007</c:v>
                </c:pt>
                <c:pt idx="52">
                  <c:v>69.599999999999994</c:v>
                </c:pt>
                <c:pt idx="53">
                  <c:v>45.400000000000006</c:v>
                </c:pt>
                <c:pt idx="54">
                  <c:v>29.299999999999997</c:v>
                </c:pt>
                <c:pt idx="55">
                  <c:v>26.8</c:v>
                </c:pt>
                <c:pt idx="56">
                  <c:v>26.400000000000002</c:v>
                </c:pt>
              </c:numCache>
            </c:numRef>
          </c:val>
          <c:smooth val="0"/>
          <c:extLst>
            <c:ext xmlns:c16="http://schemas.microsoft.com/office/drawing/2014/chart" uri="{C3380CC4-5D6E-409C-BE32-E72D297353CC}">
              <c16:uniqueId val="{00000002-BA98-4D09-82D9-454B9437F666}"/>
            </c:ext>
          </c:extLst>
        </c:ser>
        <c:dLbls>
          <c:showLegendKey val="0"/>
          <c:showVal val="0"/>
          <c:showCatName val="0"/>
          <c:showSerName val="0"/>
          <c:showPercent val="0"/>
          <c:showBubbleSize val="0"/>
        </c:dLbls>
        <c:marker val="1"/>
        <c:smooth val="0"/>
        <c:axId val="440684552"/>
        <c:axId val="440687832"/>
      </c:lineChart>
      <c:catAx>
        <c:axId val="4406845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440687832"/>
        <c:crosses val="autoZero"/>
        <c:auto val="1"/>
        <c:lblAlgn val="ctr"/>
        <c:lblOffset val="100"/>
        <c:noMultiLvlLbl val="0"/>
      </c:catAx>
      <c:valAx>
        <c:axId val="440687832"/>
        <c:scaling>
          <c:orientation val="minMax"/>
        </c:scaling>
        <c:delete val="0"/>
        <c:axPos val="l"/>
        <c:majorGridlines>
          <c:spPr>
            <a:ln w="3175" cap="flat" cmpd="sng" algn="ctr">
              <a:solidFill>
                <a:schemeClr val="tx1">
                  <a:lumMod val="15000"/>
                  <a:lumOff val="85000"/>
                </a:schemeClr>
              </a:solidFill>
              <a:prstDash val="dash"/>
              <a:round/>
            </a:ln>
            <a:effectLst/>
          </c:spPr>
        </c:majorGridlines>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440684552"/>
        <c:crosses val="autoZero"/>
        <c:crossBetween val="between"/>
      </c:valAx>
      <c:spPr>
        <a:noFill/>
        <a:ln>
          <a:noFill/>
        </a:ln>
        <a:effectLst/>
      </c:spPr>
    </c:plotArea>
    <c:legend>
      <c:legendPos val="b"/>
      <c:layout>
        <c:manualLayout>
          <c:xMode val="edge"/>
          <c:yMode val="edge"/>
          <c:x val="5.7989148415271571E-2"/>
          <c:y val="8.4984701236669749E-2"/>
          <c:w val="9.9707977679260693E-2"/>
          <c:h val="0.1006008843489158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a:latin typeface="ＭＳ ゴシック" panose="020B0609070205080204" pitchFamily="49" charset="-128"/>
                <a:ea typeface="ＭＳ ゴシック" panose="020B0609070205080204" pitchFamily="49" charset="-128"/>
              </a:rPr>
              <a:t>新得町の観光客入込数の推移</a:t>
            </a:r>
          </a:p>
        </c:rich>
      </c:tx>
      <c:layout>
        <c:manualLayout>
          <c:xMode val="edge"/>
          <c:yMode val="edge"/>
          <c:x val="0.33473389355742295"/>
          <c:y val="0"/>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4.3970533095127814E-2"/>
          <c:y val="5.3333333333333337E-2"/>
          <c:w val="0.94239242153554337"/>
          <c:h val="0.84070823579484999"/>
        </c:manualLayout>
      </c:layout>
      <c:barChart>
        <c:barDir val="col"/>
        <c:grouping val="stacked"/>
        <c:varyColors val="0"/>
        <c:ser>
          <c:idx val="0"/>
          <c:order val="0"/>
          <c:tx>
            <c:strRef>
              <c:f>'d08-001市町村別観光入込客数・宿泊人員の推移'!$G$1668</c:f>
              <c:strCache>
                <c:ptCount val="1"/>
                <c:pt idx="0">
                  <c:v>道外</c:v>
                </c:pt>
              </c:strCache>
            </c:strRef>
          </c:tx>
          <c:spPr>
            <a:solidFill>
              <a:srgbClr val="00B0F0"/>
            </a:solidFill>
            <a:ln>
              <a:noFill/>
            </a:ln>
            <a:effectLst/>
          </c:spPr>
          <c:invertIfNegative val="0"/>
          <c:cat>
            <c:strRef>
              <c:f>'d08-001市町村別観光入込客数・宿泊人員の推移'!$H$1667:$BL$1667</c:f>
              <c:strCache>
                <c:ptCount val="57"/>
                <c:pt idx="2">
                  <c:v>1965
S40</c:v>
                </c:pt>
                <c:pt idx="7">
                  <c:v>1970
S45</c:v>
                </c:pt>
                <c:pt idx="12">
                  <c:v>1975
S50</c:v>
                </c:pt>
                <c:pt idx="17">
                  <c:v>1980
S55</c:v>
                </c:pt>
                <c:pt idx="22">
                  <c:v>1985
S60</c:v>
                </c:pt>
                <c:pt idx="27">
                  <c:v>1990
H2</c:v>
                </c:pt>
                <c:pt idx="32">
                  <c:v>1995
H7</c:v>
                </c:pt>
                <c:pt idx="37">
                  <c:v>2000
H12</c:v>
                </c:pt>
                <c:pt idx="42">
                  <c:v>2005
H17</c:v>
                </c:pt>
                <c:pt idx="47">
                  <c:v>2010
H22</c:v>
                </c:pt>
                <c:pt idx="52">
                  <c:v>2015
H27</c:v>
                </c:pt>
                <c:pt idx="56">
                  <c:v>2019
R 1</c:v>
                </c:pt>
              </c:strCache>
            </c:strRef>
          </c:cat>
          <c:val>
            <c:numRef>
              <c:f>'d08-001市町村別観光入込客数・宿泊人員の推移'!$H$1668:$BL$1668</c:f>
              <c:numCache>
                <c:formatCode>#,##0.0;[Red]\-#,##0.0</c:formatCode>
                <c:ptCount val="5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42.609000000000002</c:v>
                </c:pt>
                <c:pt idx="18">
                  <c:v>43.36</c:v>
                </c:pt>
                <c:pt idx="19">
                  <c:v>49.61</c:v>
                </c:pt>
                <c:pt idx="20">
                  <c:v>54.38</c:v>
                </c:pt>
                <c:pt idx="21">
                  <c:v>59.005000000000003</c:v>
                </c:pt>
                <c:pt idx="22">
                  <c:v>67.12</c:v>
                </c:pt>
                <c:pt idx="23">
                  <c:v>77.650000000000006</c:v>
                </c:pt>
                <c:pt idx="24">
                  <c:v>86.44</c:v>
                </c:pt>
                <c:pt idx="25">
                  <c:v>104.2</c:v>
                </c:pt>
                <c:pt idx="26">
                  <c:v>109.77</c:v>
                </c:pt>
                <c:pt idx="27">
                  <c:v>133.97</c:v>
                </c:pt>
                <c:pt idx="28">
                  <c:v>137.66999999999999</c:v>
                </c:pt>
                <c:pt idx="29">
                  <c:v>162.12</c:v>
                </c:pt>
                <c:pt idx="30">
                  <c:v>155.11000000000001</c:v>
                </c:pt>
                <c:pt idx="31">
                  <c:v>160.61099999999999</c:v>
                </c:pt>
                <c:pt idx="32">
                  <c:v>162.76</c:v>
                </c:pt>
                <c:pt idx="33">
                  <c:v>132.25299999999999</c:v>
                </c:pt>
                <c:pt idx="34">
                  <c:v>125.8</c:v>
                </c:pt>
                <c:pt idx="35">
                  <c:v>115.5</c:v>
                </c:pt>
                <c:pt idx="36">
                  <c:v>114.4</c:v>
                </c:pt>
                <c:pt idx="37">
                  <c:v>104</c:v>
                </c:pt>
                <c:pt idx="38">
                  <c:v>124.9</c:v>
                </c:pt>
                <c:pt idx="39">
                  <c:v>119.5</c:v>
                </c:pt>
                <c:pt idx="40">
                  <c:v>124.9</c:v>
                </c:pt>
                <c:pt idx="41">
                  <c:v>115.9</c:v>
                </c:pt>
                <c:pt idx="42">
                  <c:v>200.7</c:v>
                </c:pt>
                <c:pt idx="43">
                  <c:v>216.1</c:v>
                </c:pt>
                <c:pt idx="44">
                  <c:v>215.4</c:v>
                </c:pt>
                <c:pt idx="45">
                  <c:v>211.8</c:v>
                </c:pt>
                <c:pt idx="46">
                  <c:v>205.9</c:v>
                </c:pt>
                <c:pt idx="47">
                  <c:v>205.79999999999998</c:v>
                </c:pt>
                <c:pt idx="48">
                  <c:v>208.50000000000003</c:v>
                </c:pt>
                <c:pt idx="49">
                  <c:v>220.10000000000002</c:v>
                </c:pt>
                <c:pt idx="50">
                  <c:v>205.20000000000002</c:v>
                </c:pt>
                <c:pt idx="51">
                  <c:v>236.9</c:v>
                </c:pt>
                <c:pt idx="52">
                  <c:v>247.39999999999998</c:v>
                </c:pt>
                <c:pt idx="53">
                  <c:v>204.40000000000003</c:v>
                </c:pt>
                <c:pt idx="54">
                  <c:v>347.29999999999995</c:v>
                </c:pt>
                <c:pt idx="55">
                  <c:v>470.2</c:v>
                </c:pt>
                <c:pt idx="56">
                  <c:v>143.69999999999996</c:v>
                </c:pt>
              </c:numCache>
            </c:numRef>
          </c:val>
          <c:extLst>
            <c:ext xmlns:c16="http://schemas.microsoft.com/office/drawing/2014/chart" uri="{C3380CC4-5D6E-409C-BE32-E72D297353CC}">
              <c16:uniqueId val="{00000000-2466-4EB5-BEAC-4ED93D323184}"/>
            </c:ext>
          </c:extLst>
        </c:ser>
        <c:ser>
          <c:idx val="1"/>
          <c:order val="1"/>
          <c:tx>
            <c:strRef>
              <c:f>'d08-001市町村別観光入込客数・宿泊人員の推移'!$G$1669</c:f>
              <c:strCache>
                <c:ptCount val="1"/>
                <c:pt idx="0">
                  <c:v>道内</c:v>
                </c:pt>
              </c:strCache>
            </c:strRef>
          </c:tx>
          <c:spPr>
            <a:solidFill>
              <a:srgbClr val="92D050"/>
            </a:solidFill>
            <a:ln>
              <a:noFill/>
            </a:ln>
            <a:effectLst/>
          </c:spPr>
          <c:invertIfNegative val="0"/>
          <c:cat>
            <c:strRef>
              <c:f>'d08-001市町村別観光入込客数・宿泊人員の推移'!$H$1667:$BL$1667</c:f>
              <c:strCache>
                <c:ptCount val="57"/>
                <c:pt idx="2">
                  <c:v>1965
S40</c:v>
                </c:pt>
                <c:pt idx="7">
                  <c:v>1970
S45</c:v>
                </c:pt>
                <c:pt idx="12">
                  <c:v>1975
S50</c:v>
                </c:pt>
                <c:pt idx="17">
                  <c:v>1980
S55</c:v>
                </c:pt>
                <c:pt idx="22">
                  <c:v>1985
S60</c:v>
                </c:pt>
                <c:pt idx="27">
                  <c:v>1990
H2</c:v>
                </c:pt>
                <c:pt idx="32">
                  <c:v>1995
H7</c:v>
                </c:pt>
                <c:pt idx="37">
                  <c:v>2000
H12</c:v>
                </c:pt>
                <c:pt idx="42">
                  <c:v>2005
H17</c:v>
                </c:pt>
                <c:pt idx="47">
                  <c:v>2010
H22</c:v>
                </c:pt>
                <c:pt idx="52">
                  <c:v>2015
H27</c:v>
                </c:pt>
                <c:pt idx="56">
                  <c:v>2019
R 1</c:v>
                </c:pt>
              </c:strCache>
            </c:strRef>
          </c:cat>
          <c:val>
            <c:numRef>
              <c:f>'d08-001市町村別観光入込客数・宿泊人員の推移'!$H$1669:$BL$1669</c:f>
              <c:numCache>
                <c:formatCode>#,##0.0;[Red]\-#,##0.0</c:formatCode>
                <c:ptCount val="5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669.89099999999996</c:v>
                </c:pt>
                <c:pt idx="18">
                  <c:v>890.12400000000002</c:v>
                </c:pt>
                <c:pt idx="19">
                  <c:v>946.7</c:v>
                </c:pt>
                <c:pt idx="20">
                  <c:v>969.17499999999995</c:v>
                </c:pt>
                <c:pt idx="21">
                  <c:v>968.85500000000002</c:v>
                </c:pt>
                <c:pt idx="22">
                  <c:v>984.58</c:v>
                </c:pt>
                <c:pt idx="23">
                  <c:v>1042.47</c:v>
                </c:pt>
                <c:pt idx="24">
                  <c:v>1108.08</c:v>
                </c:pt>
                <c:pt idx="25">
                  <c:v>1131.9000000000001</c:v>
                </c:pt>
                <c:pt idx="26">
                  <c:v>1146.95</c:v>
                </c:pt>
                <c:pt idx="27">
                  <c:v>1057.53</c:v>
                </c:pt>
                <c:pt idx="28">
                  <c:v>1183.3499999999999</c:v>
                </c:pt>
                <c:pt idx="29">
                  <c:v>1214.0999999999999</c:v>
                </c:pt>
                <c:pt idx="30">
                  <c:v>1195.93</c:v>
                </c:pt>
                <c:pt idx="31">
                  <c:v>1112.319</c:v>
                </c:pt>
                <c:pt idx="32">
                  <c:v>1085.31</c:v>
                </c:pt>
                <c:pt idx="33">
                  <c:v>1082.8969999999999</c:v>
                </c:pt>
                <c:pt idx="34">
                  <c:v>1085.7</c:v>
                </c:pt>
                <c:pt idx="35">
                  <c:v>1101.8</c:v>
                </c:pt>
                <c:pt idx="36">
                  <c:v>1153.9000000000001</c:v>
                </c:pt>
                <c:pt idx="37">
                  <c:v>1059.3</c:v>
                </c:pt>
                <c:pt idx="38">
                  <c:v>1122.7</c:v>
                </c:pt>
                <c:pt idx="39">
                  <c:v>1037.8</c:v>
                </c:pt>
                <c:pt idx="40">
                  <c:v>1010.3</c:v>
                </c:pt>
                <c:pt idx="41">
                  <c:v>937.6</c:v>
                </c:pt>
                <c:pt idx="42">
                  <c:v>745.4</c:v>
                </c:pt>
                <c:pt idx="43">
                  <c:v>775</c:v>
                </c:pt>
                <c:pt idx="44">
                  <c:v>763.8</c:v>
                </c:pt>
                <c:pt idx="45">
                  <c:v>750.8</c:v>
                </c:pt>
                <c:pt idx="46">
                  <c:v>730.3</c:v>
                </c:pt>
                <c:pt idx="47">
                  <c:v>729.59999999999991</c:v>
                </c:pt>
                <c:pt idx="48">
                  <c:v>738.8</c:v>
                </c:pt>
                <c:pt idx="49">
                  <c:v>779.8</c:v>
                </c:pt>
                <c:pt idx="50">
                  <c:v>727.59999999999991</c:v>
                </c:pt>
                <c:pt idx="51">
                  <c:v>838.90000000000009</c:v>
                </c:pt>
                <c:pt idx="52">
                  <c:v>876.9</c:v>
                </c:pt>
                <c:pt idx="53">
                  <c:v>729.00000000000011</c:v>
                </c:pt>
                <c:pt idx="54">
                  <c:v>511.90000000000003</c:v>
                </c:pt>
                <c:pt idx="55">
                  <c:v>337.1</c:v>
                </c:pt>
                <c:pt idx="56">
                  <c:v>488.79999999999995</c:v>
                </c:pt>
              </c:numCache>
            </c:numRef>
          </c:val>
          <c:extLst>
            <c:ext xmlns:c16="http://schemas.microsoft.com/office/drawing/2014/chart" uri="{C3380CC4-5D6E-409C-BE32-E72D297353CC}">
              <c16:uniqueId val="{00000001-2466-4EB5-BEAC-4ED93D323184}"/>
            </c:ext>
          </c:extLst>
        </c:ser>
        <c:dLbls>
          <c:showLegendKey val="0"/>
          <c:showVal val="0"/>
          <c:showCatName val="0"/>
          <c:showSerName val="0"/>
          <c:showPercent val="0"/>
          <c:showBubbleSize val="0"/>
        </c:dLbls>
        <c:gapWidth val="80"/>
        <c:overlap val="100"/>
        <c:axId val="440684552"/>
        <c:axId val="440687832"/>
      </c:barChart>
      <c:lineChart>
        <c:grouping val="standard"/>
        <c:varyColors val="0"/>
        <c:ser>
          <c:idx val="2"/>
          <c:order val="2"/>
          <c:tx>
            <c:strRef>
              <c:f>'d08-001市町村別観光入込客数・宿泊人員の推移'!$G$1670</c:f>
              <c:strCache>
                <c:ptCount val="1"/>
                <c:pt idx="0">
                  <c:v>宿泊客</c:v>
                </c:pt>
              </c:strCache>
            </c:strRef>
          </c:tx>
          <c:spPr>
            <a:ln w="28575" cap="rnd">
              <a:solidFill>
                <a:srgbClr val="0070C0"/>
              </a:solidFill>
              <a:round/>
            </a:ln>
            <a:effectLst/>
          </c:spPr>
          <c:marker>
            <c:symbol val="none"/>
          </c:marker>
          <c:cat>
            <c:strRef>
              <c:f>'d08-001市町村別観光入込客数・宿泊人員の推移'!$H$1667:$BL$1667</c:f>
              <c:strCache>
                <c:ptCount val="57"/>
                <c:pt idx="2">
                  <c:v>1965
S40</c:v>
                </c:pt>
                <c:pt idx="7">
                  <c:v>1970
S45</c:v>
                </c:pt>
                <c:pt idx="12">
                  <c:v>1975
S50</c:v>
                </c:pt>
                <c:pt idx="17">
                  <c:v>1980
S55</c:v>
                </c:pt>
                <c:pt idx="22">
                  <c:v>1985
S60</c:v>
                </c:pt>
                <c:pt idx="27">
                  <c:v>1990
H2</c:v>
                </c:pt>
                <c:pt idx="32">
                  <c:v>1995
H7</c:v>
                </c:pt>
                <c:pt idx="37">
                  <c:v>2000
H12</c:v>
                </c:pt>
                <c:pt idx="42">
                  <c:v>2005
H17</c:v>
                </c:pt>
                <c:pt idx="47">
                  <c:v>2010
H22</c:v>
                </c:pt>
                <c:pt idx="52">
                  <c:v>2015
H27</c:v>
                </c:pt>
                <c:pt idx="56">
                  <c:v>2019
R 1</c:v>
                </c:pt>
              </c:strCache>
            </c:strRef>
          </c:cat>
          <c:val>
            <c:numRef>
              <c:f>'d08-001市町村別観光入込客数・宿泊人員の推移'!$H$1670:$BL$1670</c:f>
              <c:numCache>
                <c:formatCode>#,##0.0;[Red]\-#,##0.0</c:formatCode>
                <c:ptCount val="57"/>
                <c:pt idx="17">
                  <c:v>3.597</c:v>
                </c:pt>
                <c:pt idx="18">
                  <c:v>3.544</c:v>
                </c:pt>
                <c:pt idx="19">
                  <c:v>10.816000000000001</c:v>
                </c:pt>
                <c:pt idx="20">
                  <c:v>12.047000000000001</c:v>
                </c:pt>
                <c:pt idx="21">
                  <c:v>26.407</c:v>
                </c:pt>
                <c:pt idx="22">
                  <c:v>35.67</c:v>
                </c:pt>
                <c:pt idx="23">
                  <c:v>41.89</c:v>
                </c:pt>
                <c:pt idx="24">
                  <c:v>43.55</c:v>
                </c:pt>
                <c:pt idx="25">
                  <c:v>45.3</c:v>
                </c:pt>
                <c:pt idx="26">
                  <c:v>59.97</c:v>
                </c:pt>
                <c:pt idx="27">
                  <c:v>90.54</c:v>
                </c:pt>
                <c:pt idx="28">
                  <c:v>122.70099999999999</c:v>
                </c:pt>
                <c:pt idx="29">
                  <c:v>134.053</c:v>
                </c:pt>
                <c:pt idx="30">
                  <c:v>133.184</c:v>
                </c:pt>
                <c:pt idx="31">
                  <c:v>148.70400000000001</c:v>
                </c:pt>
                <c:pt idx="32">
                  <c:v>160.16</c:v>
                </c:pt>
                <c:pt idx="33">
                  <c:v>135.386</c:v>
                </c:pt>
                <c:pt idx="34">
                  <c:v>129.4</c:v>
                </c:pt>
                <c:pt idx="35">
                  <c:v>129.5</c:v>
                </c:pt>
                <c:pt idx="36">
                  <c:v>105.6</c:v>
                </c:pt>
                <c:pt idx="37">
                  <c:v>93.4</c:v>
                </c:pt>
                <c:pt idx="38">
                  <c:v>137.9</c:v>
                </c:pt>
                <c:pt idx="39">
                  <c:v>131.30000000000001</c:v>
                </c:pt>
                <c:pt idx="40">
                  <c:v>127.4</c:v>
                </c:pt>
                <c:pt idx="41">
                  <c:v>135.19999999999999</c:v>
                </c:pt>
                <c:pt idx="42">
                  <c:v>167.6</c:v>
                </c:pt>
                <c:pt idx="43">
                  <c:v>156.19999999999999</c:v>
                </c:pt>
                <c:pt idx="44">
                  <c:v>154.69999999999999</c:v>
                </c:pt>
                <c:pt idx="45">
                  <c:v>153.6</c:v>
                </c:pt>
                <c:pt idx="46">
                  <c:v>116.5</c:v>
                </c:pt>
                <c:pt idx="47">
                  <c:v>98</c:v>
                </c:pt>
                <c:pt idx="48">
                  <c:v>100.6</c:v>
                </c:pt>
                <c:pt idx="49">
                  <c:v>135.9</c:v>
                </c:pt>
                <c:pt idx="50">
                  <c:v>125.30000000000001</c:v>
                </c:pt>
                <c:pt idx="51">
                  <c:v>141.30000000000001</c:v>
                </c:pt>
                <c:pt idx="52">
                  <c:v>156.80000000000001</c:v>
                </c:pt>
                <c:pt idx="53">
                  <c:v>104.30000000000001</c:v>
                </c:pt>
                <c:pt idx="54">
                  <c:v>90.2</c:v>
                </c:pt>
                <c:pt idx="55">
                  <c:v>83.4</c:v>
                </c:pt>
                <c:pt idx="56">
                  <c:v>57</c:v>
                </c:pt>
              </c:numCache>
            </c:numRef>
          </c:val>
          <c:smooth val="0"/>
          <c:extLst>
            <c:ext xmlns:c16="http://schemas.microsoft.com/office/drawing/2014/chart" uri="{C3380CC4-5D6E-409C-BE32-E72D297353CC}">
              <c16:uniqueId val="{00000002-2466-4EB5-BEAC-4ED93D323184}"/>
            </c:ext>
          </c:extLst>
        </c:ser>
        <c:dLbls>
          <c:showLegendKey val="0"/>
          <c:showVal val="0"/>
          <c:showCatName val="0"/>
          <c:showSerName val="0"/>
          <c:showPercent val="0"/>
          <c:showBubbleSize val="0"/>
        </c:dLbls>
        <c:marker val="1"/>
        <c:smooth val="0"/>
        <c:axId val="440684552"/>
        <c:axId val="440687832"/>
      </c:lineChart>
      <c:catAx>
        <c:axId val="4406845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440687832"/>
        <c:crosses val="autoZero"/>
        <c:auto val="1"/>
        <c:lblAlgn val="ctr"/>
        <c:lblOffset val="100"/>
        <c:noMultiLvlLbl val="0"/>
      </c:catAx>
      <c:valAx>
        <c:axId val="440687832"/>
        <c:scaling>
          <c:orientation val="minMax"/>
        </c:scaling>
        <c:delete val="0"/>
        <c:axPos val="l"/>
        <c:majorGridlines>
          <c:spPr>
            <a:ln w="3175" cap="flat" cmpd="sng" algn="ctr">
              <a:solidFill>
                <a:schemeClr val="tx1">
                  <a:lumMod val="15000"/>
                  <a:lumOff val="85000"/>
                </a:schemeClr>
              </a:solidFill>
              <a:prstDash val="dash"/>
              <a:round/>
            </a:ln>
            <a:effectLst/>
          </c:spPr>
        </c:majorGridlines>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440684552"/>
        <c:crosses val="autoZero"/>
        <c:crossBetween val="between"/>
      </c:valAx>
      <c:spPr>
        <a:noFill/>
        <a:ln>
          <a:noFill/>
        </a:ln>
        <a:effectLst/>
      </c:spPr>
    </c:plotArea>
    <c:legend>
      <c:legendPos val="b"/>
      <c:layout>
        <c:manualLayout>
          <c:xMode val="edge"/>
          <c:yMode val="edge"/>
          <c:x val="5.7989148415271571E-2"/>
          <c:y val="8.4984701236669749E-2"/>
          <c:w val="9.9707977679260693E-2"/>
          <c:h val="0.1006008843489158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a:latin typeface="ＭＳ ゴシック" panose="020B0609070205080204" pitchFamily="49" charset="-128"/>
                <a:ea typeface="ＭＳ ゴシック" panose="020B0609070205080204" pitchFamily="49" charset="-128"/>
              </a:rPr>
              <a:t>池田町の観光客入込数の推移</a:t>
            </a:r>
          </a:p>
        </c:rich>
      </c:tx>
      <c:layout>
        <c:manualLayout>
          <c:xMode val="edge"/>
          <c:yMode val="edge"/>
          <c:x val="0.33473389355742295"/>
          <c:y val="0"/>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4.3970533095127814E-2"/>
          <c:y val="5.3333333333333337E-2"/>
          <c:w val="0.94239242153554337"/>
          <c:h val="0.84070823579484999"/>
        </c:manualLayout>
      </c:layout>
      <c:barChart>
        <c:barDir val="col"/>
        <c:grouping val="stacked"/>
        <c:varyColors val="0"/>
        <c:ser>
          <c:idx val="0"/>
          <c:order val="0"/>
          <c:tx>
            <c:strRef>
              <c:f>'d08-001市町村別観光入込客数・宿泊人員の推移'!$G$1700</c:f>
              <c:strCache>
                <c:ptCount val="1"/>
                <c:pt idx="0">
                  <c:v>道外</c:v>
                </c:pt>
              </c:strCache>
            </c:strRef>
          </c:tx>
          <c:spPr>
            <a:solidFill>
              <a:srgbClr val="00B0F0"/>
            </a:solidFill>
            <a:ln>
              <a:noFill/>
            </a:ln>
            <a:effectLst/>
          </c:spPr>
          <c:invertIfNegative val="0"/>
          <c:cat>
            <c:strRef>
              <c:f>'d08-001市町村別観光入込客数・宿泊人員の推移'!$H$1699:$BL$1699</c:f>
              <c:strCache>
                <c:ptCount val="57"/>
                <c:pt idx="2">
                  <c:v>1965
S40</c:v>
                </c:pt>
                <c:pt idx="7">
                  <c:v>1970
S45</c:v>
                </c:pt>
                <c:pt idx="12">
                  <c:v>1975
S50</c:v>
                </c:pt>
                <c:pt idx="17">
                  <c:v>1980
S55</c:v>
                </c:pt>
                <c:pt idx="22">
                  <c:v>1985
S60</c:v>
                </c:pt>
                <c:pt idx="27">
                  <c:v>1990
H2</c:v>
                </c:pt>
                <c:pt idx="32">
                  <c:v>1995
H7</c:v>
                </c:pt>
                <c:pt idx="37">
                  <c:v>2000
H12</c:v>
                </c:pt>
                <c:pt idx="42">
                  <c:v>2005
H17</c:v>
                </c:pt>
                <c:pt idx="47">
                  <c:v>2010
H22</c:v>
                </c:pt>
                <c:pt idx="52">
                  <c:v>2015
H27</c:v>
                </c:pt>
                <c:pt idx="56">
                  <c:v>2019
R 1</c:v>
                </c:pt>
              </c:strCache>
            </c:strRef>
          </c:cat>
          <c:val>
            <c:numRef>
              <c:f>'d08-001市町村別観光入込客数・宿泊人員の推移'!$H$1700:$BL$1700</c:f>
              <c:numCache>
                <c:formatCode>#,##0.0;[Red]\-#,##0.0</c:formatCode>
                <c:ptCount val="57"/>
                <c:pt idx="0">
                  <c:v>0</c:v>
                </c:pt>
                <c:pt idx="1">
                  <c:v>0</c:v>
                </c:pt>
                <c:pt idx="2">
                  <c:v>0</c:v>
                </c:pt>
                <c:pt idx="3">
                  <c:v>0</c:v>
                </c:pt>
                <c:pt idx="4">
                  <c:v>0</c:v>
                </c:pt>
                <c:pt idx="5">
                  <c:v>0</c:v>
                </c:pt>
                <c:pt idx="6">
                  <c:v>0</c:v>
                </c:pt>
                <c:pt idx="7">
                  <c:v>0</c:v>
                </c:pt>
                <c:pt idx="8">
                  <c:v>0</c:v>
                </c:pt>
                <c:pt idx="9">
                  <c:v>0</c:v>
                </c:pt>
                <c:pt idx="10">
                  <c:v>0</c:v>
                </c:pt>
                <c:pt idx="11">
                  <c:v>0</c:v>
                </c:pt>
                <c:pt idx="12">
                  <c:v>0</c:v>
                </c:pt>
                <c:pt idx="13">
                  <c:v>182.25</c:v>
                </c:pt>
                <c:pt idx="14">
                  <c:v>225.87</c:v>
                </c:pt>
                <c:pt idx="15">
                  <c:v>230.1</c:v>
                </c:pt>
                <c:pt idx="16">
                  <c:v>233.94</c:v>
                </c:pt>
                <c:pt idx="17">
                  <c:v>228.95</c:v>
                </c:pt>
                <c:pt idx="18">
                  <c:v>236.76</c:v>
                </c:pt>
                <c:pt idx="19">
                  <c:v>240.16</c:v>
                </c:pt>
                <c:pt idx="20">
                  <c:v>255.19</c:v>
                </c:pt>
                <c:pt idx="21">
                  <c:v>251.65</c:v>
                </c:pt>
                <c:pt idx="22">
                  <c:v>254.95</c:v>
                </c:pt>
                <c:pt idx="23">
                  <c:v>250.8</c:v>
                </c:pt>
                <c:pt idx="24">
                  <c:v>257.09699999999998</c:v>
                </c:pt>
                <c:pt idx="25">
                  <c:v>268.27300000000002</c:v>
                </c:pt>
                <c:pt idx="26">
                  <c:v>265.642</c:v>
                </c:pt>
                <c:pt idx="27">
                  <c:v>277.05</c:v>
                </c:pt>
                <c:pt idx="28">
                  <c:v>275.8</c:v>
                </c:pt>
                <c:pt idx="29">
                  <c:v>290.39999999999998</c:v>
                </c:pt>
                <c:pt idx="30">
                  <c:v>227.9</c:v>
                </c:pt>
                <c:pt idx="31">
                  <c:v>208.55</c:v>
                </c:pt>
                <c:pt idx="32">
                  <c:v>208.1</c:v>
                </c:pt>
                <c:pt idx="33">
                  <c:v>194.2</c:v>
                </c:pt>
                <c:pt idx="34">
                  <c:v>202.6</c:v>
                </c:pt>
                <c:pt idx="35">
                  <c:v>212.5</c:v>
                </c:pt>
                <c:pt idx="36">
                  <c:v>190.9</c:v>
                </c:pt>
                <c:pt idx="37">
                  <c:v>175.6</c:v>
                </c:pt>
                <c:pt idx="38">
                  <c:v>164</c:v>
                </c:pt>
                <c:pt idx="39">
                  <c:v>140.1</c:v>
                </c:pt>
                <c:pt idx="40">
                  <c:v>132.6</c:v>
                </c:pt>
                <c:pt idx="41">
                  <c:v>132.30000000000001</c:v>
                </c:pt>
                <c:pt idx="42">
                  <c:v>198.3</c:v>
                </c:pt>
                <c:pt idx="43">
                  <c:v>211.9</c:v>
                </c:pt>
                <c:pt idx="44">
                  <c:v>219.9</c:v>
                </c:pt>
                <c:pt idx="45">
                  <c:v>193.4</c:v>
                </c:pt>
                <c:pt idx="46">
                  <c:v>90.5</c:v>
                </c:pt>
                <c:pt idx="47">
                  <c:v>82.6</c:v>
                </c:pt>
                <c:pt idx="48">
                  <c:v>72.099999999999994</c:v>
                </c:pt>
                <c:pt idx="49">
                  <c:v>73.299999999999983</c:v>
                </c:pt>
                <c:pt idx="50">
                  <c:v>79.800000000000011</c:v>
                </c:pt>
                <c:pt idx="51">
                  <c:v>77.100000000000009</c:v>
                </c:pt>
                <c:pt idx="52">
                  <c:v>85.2</c:v>
                </c:pt>
                <c:pt idx="53">
                  <c:v>77.099999999999994</c:v>
                </c:pt>
                <c:pt idx="54">
                  <c:v>77</c:v>
                </c:pt>
                <c:pt idx="55">
                  <c:v>71.400000000000006</c:v>
                </c:pt>
                <c:pt idx="56">
                  <c:v>51.800000000000004</c:v>
                </c:pt>
              </c:numCache>
            </c:numRef>
          </c:val>
          <c:extLst>
            <c:ext xmlns:c16="http://schemas.microsoft.com/office/drawing/2014/chart" uri="{C3380CC4-5D6E-409C-BE32-E72D297353CC}">
              <c16:uniqueId val="{00000000-DD08-4BA1-8BE8-0C4612AC6286}"/>
            </c:ext>
          </c:extLst>
        </c:ser>
        <c:ser>
          <c:idx val="1"/>
          <c:order val="1"/>
          <c:tx>
            <c:strRef>
              <c:f>'d08-001市町村別観光入込客数・宿泊人員の推移'!$G$1701</c:f>
              <c:strCache>
                <c:ptCount val="1"/>
                <c:pt idx="0">
                  <c:v>道内</c:v>
                </c:pt>
              </c:strCache>
            </c:strRef>
          </c:tx>
          <c:spPr>
            <a:solidFill>
              <a:srgbClr val="92D050"/>
            </a:solidFill>
            <a:ln>
              <a:noFill/>
            </a:ln>
            <a:effectLst/>
          </c:spPr>
          <c:invertIfNegative val="0"/>
          <c:cat>
            <c:strRef>
              <c:f>'d08-001市町村別観光入込客数・宿泊人員の推移'!$H$1699:$BL$1699</c:f>
              <c:strCache>
                <c:ptCount val="57"/>
                <c:pt idx="2">
                  <c:v>1965
S40</c:v>
                </c:pt>
                <c:pt idx="7">
                  <c:v>1970
S45</c:v>
                </c:pt>
                <c:pt idx="12">
                  <c:v>1975
S50</c:v>
                </c:pt>
                <c:pt idx="17">
                  <c:v>1980
S55</c:v>
                </c:pt>
                <c:pt idx="22">
                  <c:v>1985
S60</c:v>
                </c:pt>
                <c:pt idx="27">
                  <c:v>1990
H2</c:v>
                </c:pt>
                <c:pt idx="32">
                  <c:v>1995
H7</c:v>
                </c:pt>
                <c:pt idx="37">
                  <c:v>2000
H12</c:v>
                </c:pt>
                <c:pt idx="42">
                  <c:v>2005
H17</c:v>
                </c:pt>
                <c:pt idx="47">
                  <c:v>2010
H22</c:v>
                </c:pt>
                <c:pt idx="52">
                  <c:v>2015
H27</c:v>
                </c:pt>
                <c:pt idx="56">
                  <c:v>2019
R 1</c:v>
                </c:pt>
              </c:strCache>
            </c:strRef>
          </c:cat>
          <c:val>
            <c:numRef>
              <c:f>'d08-001市町村別観光入込客数・宿泊人員の推移'!$H$1701:$BL$1701</c:f>
              <c:numCache>
                <c:formatCode>#,##0.0;[Red]\-#,##0.0</c:formatCode>
                <c:ptCount val="57"/>
                <c:pt idx="0">
                  <c:v>0</c:v>
                </c:pt>
                <c:pt idx="1">
                  <c:v>0</c:v>
                </c:pt>
                <c:pt idx="2">
                  <c:v>0</c:v>
                </c:pt>
                <c:pt idx="3">
                  <c:v>0</c:v>
                </c:pt>
                <c:pt idx="4">
                  <c:v>0</c:v>
                </c:pt>
                <c:pt idx="5">
                  <c:v>0</c:v>
                </c:pt>
                <c:pt idx="6">
                  <c:v>0</c:v>
                </c:pt>
                <c:pt idx="7">
                  <c:v>0</c:v>
                </c:pt>
                <c:pt idx="8">
                  <c:v>0</c:v>
                </c:pt>
                <c:pt idx="9">
                  <c:v>0</c:v>
                </c:pt>
                <c:pt idx="10">
                  <c:v>0</c:v>
                </c:pt>
                <c:pt idx="11">
                  <c:v>0</c:v>
                </c:pt>
                <c:pt idx="12">
                  <c:v>0</c:v>
                </c:pt>
                <c:pt idx="13">
                  <c:v>302.75</c:v>
                </c:pt>
                <c:pt idx="14">
                  <c:v>316.50900000000001</c:v>
                </c:pt>
                <c:pt idx="15">
                  <c:v>323.08999999999997</c:v>
                </c:pt>
                <c:pt idx="16">
                  <c:v>329.31</c:v>
                </c:pt>
                <c:pt idx="17">
                  <c:v>337.35</c:v>
                </c:pt>
                <c:pt idx="18">
                  <c:v>351.04</c:v>
                </c:pt>
                <c:pt idx="19">
                  <c:v>354.84</c:v>
                </c:pt>
                <c:pt idx="20">
                  <c:v>365.01</c:v>
                </c:pt>
                <c:pt idx="21">
                  <c:v>361.35</c:v>
                </c:pt>
                <c:pt idx="22">
                  <c:v>373.95</c:v>
                </c:pt>
                <c:pt idx="23">
                  <c:v>369.5</c:v>
                </c:pt>
                <c:pt idx="24">
                  <c:v>363.82299999999998</c:v>
                </c:pt>
                <c:pt idx="25">
                  <c:v>378.99700000000001</c:v>
                </c:pt>
                <c:pt idx="26">
                  <c:v>368.358</c:v>
                </c:pt>
                <c:pt idx="27">
                  <c:v>374.55</c:v>
                </c:pt>
                <c:pt idx="28">
                  <c:v>396.2</c:v>
                </c:pt>
                <c:pt idx="29">
                  <c:v>411.3</c:v>
                </c:pt>
                <c:pt idx="30">
                  <c:v>411.1</c:v>
                </c:pt>
                <c:pt idx="31">
                  <c:v>392.25</c:v>
                </c:pt>
                <c:pt idx="32">
                  <c:v>391.6</c:v>
                </c:pt>
                <c:pt idx="33">
                  <c:v>354.4</c:v>
                </c:pt>
                <c:pt idx="34">
                  <c:v>368.1</c:v>
                </c:pt>
                <c:pt idx="35">
                  <c:v>386.8</c:v>
                </c:pt>
                <c:pt idx="36">
                  <c:v>348.8</c:v>
                </c:pt>
                <c:pt idx="37">
                  <c:v>320.5</c:v>
                </c:pt>
                <c:pt idx="38">
                  <c:v>303.39999999999998</c:v>
                </c:pt>
                <c:pt idx="39">
                  <c:v>257.39999999999998</c:v>
                </c:pt>
                <c:pt idx="40">
                  <c:v>250.8</c:v>
                </c:pt>
                <c:pt idx="41">
                  <c:v>248</c:v>
                </c:pt>
                <c:pt idx="42">
                  <c:v>348.6</c:v>
                </c:pt>
                <c:pt idx="43">
                  <c:v>335.4</c:v>
                </c:pt>
                <c:pt idx="44">
                  <c:v>278.7</c:v>
                </c:pt>
                <c:pt idx="45">
                  <c:v>253.5</c:v>
                </c:pt>
                <c:pt idx="46">
                  <c:v>211.2</c:v>
                </c:pt>
                <c:pt idx="47">
                  <c:v>193.20000000000002</c:v>
                </c:pt>
                <c:pt idx="48">
                  <c:v>168.2</c:v>
                </c:pt>
                <c:pt idx="49">
                  <c:v>171.3</c:v>
                </c:pt>
                <c:pt idx="50">
                  <c:v>187</c:v>
                </c:pt>
                <c:pt idx="51">
                  <c:v>180.20000000000002</c:v>
                </c:pt>
                <c:pt idx="52">
                  <c:v>198.79999999999998</c:v>
                </c:pt>
                <c:pt idx="53">
                  <c:v>179.50000000000003</c:v>
                </c:pt>
                <c:pt idx="54">
                  <c:v>180.4</c:v>
                </c:pt>
                <c:pt idx="55">
                  <c:v>166</c:v>
                </c:pt>
                <c:pt idx="56">
                  <c:v>120.8</c:v>
                </c:pt>
              </c:numCache>
            </c:numRef>
          </c:val>
          <c:extLst>
            <c:ext xmlns:c16="http://schemas.microsoft.com/office/drawing/2014/chart" uri="{C3380CC4-5D6E-409C-BE32-E72D297353CC}">
              <c16:uniqueId val="{00000001-DD08-4BA1-8BE8-0C4612AC6286}"/>
            </c:ext>
          </c:extLst>
        </c:ser>
        <c:dLbls>
          <c:showLegendKey val="0"/>
          <c:showVal val="0"/>
          <c:showCatName val="0"/>
          <c:showSerName val="0"/>
          <c:showPercent val="0"/>
          <c:showBubbleSize val="0"/>
        </c:dLbls>
        <c:gapWidth val="80"/>
        <c:overlap val="100"/>
        <c:axId val="440684552"/>
        <c:axId val="440687832"/>
      </c:barChart>
      <c:lineChart>
        <c:grouping val="standard"/>
        <c:varyColors val="0"/>
        <c:ser>
          <c:idx val="2"/>
          <c:order val="2"/>
          <c:tx>
            <c:strRef>
              <c:f>'d08-001市町村別観光入込客数・宿泊人員の推移'!$G$1702</c:f>
              <c:strCache>
                <c:ptCount val="1"/>
                <c:pt idx="0">
                  <c:v>宿泊客</c:v>
                </c:pt>
              </c:strCache>
            </c:strRef>
          </c:tx>
          <c:spPr>
            <a:ln w="28575" cap="rnd">
              <a:solidFill>
                <a:srgbClr val="0070C0"/>
              </a:solidFill>
              <a:round/>
            </a:ln>
            <a:effectLst/>
          </c:spPr>
          <c:marker>
            <c:symbol val="none"/>
          </c:marker>
          <c:cat>
            <c:strRef>
              <c:f>'d08-001市町村別観光入込客数・宿泊人員の推移'!$H$1699:$BL$1699</c:f>
              <c:strCache>
                <c:ptCount val="57"/>
                <c:pt idx="2">
                  <c:v>1965
S40</c:v>
                </c:pt>
                <c:pt idx="7">
                  <c:v>1970
S45</c:v>
                </c:pt>
                <c:pt idx="12">
                  <c:v>1975
S50</c:v>
                </c:pt>
                <c:pt idx="17">
                  <c:v>1980
S55</c:v>
                </c:pt>
                <c:pt idx="22">
                  <c:v>1985
S60</c:v>
                </c:pt>
                <c:pt idx="27">
                  <c:v>1990
H2</c:v>
                </c:pt>
                <c:pt idx="32">
                  <c:v>1995
H7</c:v>
                </c:pt>
                <c:pt idx="37">
                  <c:v>2000
H12</c:v>
                </c:pt>
                <c:pt idx="42">
                  <c:v>2005
H17</c:v>
                </c:pt>
                <c:pt idx="47">
                  <c:v>2010
H22</c:v>
                </c:pt>
                <c:pt idx="52">
                  <c:v>2015
H27</c:v>
                </c:pt>
                <c:pt idx="56">
                  <c:v>2019
R 1</c:v>
                </c:pt>
              </c:strCache>
            </c:strRef>
          </c:cat>
          <c:val>
            <c:numRef>
              <c:f>'d08-001市町村別観光入込客数・宿泊人員の推移'!$H$1702:$BL$1702</c:f>
              <c:numCache>
                <c:formatCode>#,##0.0;[Red]\-#,##0.0</c:formatCode>
                <c:ptCount val="57"/>
                <c:pt idx="13">
                  <c:v>22.84</c:v>
                </c:pt>
                <c:pt idx="14">
                  <c:v>55.183</c:v>
                </c:pt>
                <c:pt idx="15">
                  <c:v>56.012</c:v>
                </c:pt>
                <c:pt idx="16">
                  <c:v>56.277999999999999</c:v>
                </c:pt>
                <c:pt idx="17">
                  <c:v>34.179000000000002</c:v>
                </c:pt>
                <c:pt idx="18">
                  <c:v>41.677999999999997</c:v>
                </c:pt>
                <c:pt idx="19">
                  <c:v>38.893999999999998</c:v>
                </c:pt>
                <c:pt idx="20">
                  <c:v>40.942999999999998</c:v>
                </c:pt>
                <c:pt idx="21">
                  <c:v>38.470999999999997</c:v>
                </c:pt>
                <c:pt idx="22">
                  <c:v>38.395000000000003</c:v>
                </c:pt>
                <c:pt idx="23">
                  <c:v>38.460999999999999</c:v>
                </c:pt>
                <c:pt idx="24">
                  <c:v>37.744</c:v>
                </c:pt>
                <c:pt idx="25">
                  <c:v>45.08</c:v>
                </c:pt>
                <c:pt idx="26">
                  <c:v>45.618000000000002</c:v>
                </c:pt>
                <c:pt idx="27">
                  <c:v>38.61</c:v>
                </c:pt>
                <c:pt idx="28">
                  <c:v>43.817999999999998</c:v>
                </c:pt>
                <c:pt idx="29">
                  <c:v>48.046999999999997</c:v>
                </c:pt>
                <c:pt idx="30">
                  <c:v>52.155999999999999</c:v>
                </c:pt>
                <c:pt idx="31">
                  <c:v>43.777000000000001</c:v>
                </c:pt>
                <c:pt idx="32">
                  <c:v>43.055</c:v>
                </c:pt>
                <c:pt idx="33">
                  <c:v>36.777000000000001</c:v>
                </c:pt>
                <c:pt idx="34">
                  <c:v>33.4</c:v>
                </c:pt>
                <c:pt idx="35">
                  <c:v>30.3</c:v>
                </c:pt>
                <c:pt idx="36">
                  <c:v>30.4</c:v>
                </c:pt>
                <c:pt idx="37">
                  <c:v>20</c:v>
                </c:pt>
                <c:pt idx="38">
                  <c:v>15.9</c:v>
                </c:pt>
                <c:pt idx="39">
                  <c:v>18</c:v>
                </c:pt>
                <c:pt idx="40">
                  <c:v>15.9</c:v>
                </c:pt>
                <c:pt idx="41">
                  <c:v>13.4</c:v>
                </c:pt>
                <c:pt idx="42">
                  <c:v>8.5</c:v>
                </c:pt>
                <c:pt idx="43">
                  <c:v>9.6</c:v>
                </c:pt>
                <c:pt idx="44">
                  <c:v>8.5</c:v>
                </c:pt>
                <c:pt idx="45">
                  <c:v>7.2</c:v>
                </c:pt>
                <c:pt idx="46">
                  <c:v>6.3</c:v>
                </c:pt>
                <c:pt idx="47">
                  <c:v>5.5000000000000009</c:v>
                </c:pt>
                <c:pt idx="48">
                  <c:v>4.5999999999999996</c:v>
                </c:pt>
                <c:pt idx="49">
                  <c:v>4.2999999999999989</c:v>
                </c:pt>
                <c:pt idx="50">
                  <c:v>4.1999999999999993</c:v>
                </c:pt>
                <c:pt idx="51">
                  <c:v>4.0000000000000009</c:v>
                </c:pt>
                <c:pt idx="52">
                  <c:v>5.5000000000000009</c:v>
                </c:pt>
                <c:pt idx="53">
                  <c:v>4.8999999999999995</c:v>
                </c:pt>
                <c:pt idx="54">
                  <c:v>4.6999999999999984</c:v>
                </c:pt>
                <c:pt idx="55">
                  <c:v>3.7</c:v>
                </c:pt>
                <c:pt idx="56">
                  <c:v>4</c:v>
                </c:pt>
              </c:numCache>
            </c:numRef>
          </c:val>
          <c:smooth val="0"/>
          <c:extLst>
            <c:ext xmlns:c16="http://schemas.microsoft.com/office/drawing/2014/chart" uri="{C3380CC4-5D6E-409C-BE32-E72D297353CC}">
              <c16:uniqueId val="{00000002-DD08-4BA1-8BE8-0C4612AC6286}"/>
            </c:ext>
          </c:extLst>
        </c:ser>
        <c:dLbls>
          <c:showLegendKey val="0"/>
          <c:showVal val="0"/>
          <c:showCatName val="0"/>
          <c:showSerName val="0"/>
          <c:showPercent val="0"/>
          <c:showBubbleSize val="0"/>
        </c:dLbls>
        <c:marker val="1"/>
        <c:smooth val="0"/>
        <c:axId val="440684552"/>
        <c:axId val="440687832"/>
      </c:lineChart>
      <c:catAx>
        <c:axId val="4406845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440687832"/>
        <c:crosses val="autoZero"/>
        <c:auto val="1"/>
        <c:lblAlgn val="ctr"/>
        <c:lblOffset val="100"/>
        <c:noMultiLvlLbl val="0"/>
      </c:catAx>
      <c:valAx>
        <c:axId val="440687832"/>
        <c:scaling>
          <c:orientation val="minMax"/>
        </c:scaling>
        <c:delete val="0"/>
        <c:axPos val="l"/>
        <c:majorGridlines>
          <c:spPr>
            <a:ln w="3175" cap="flat" cmpd="sng" algn="ctr">
              <a:solidFill>
                <a:schemeClr val="tx1">
                  <a:lumMod val="15000"/>
                  <a:lumOff val="85000"/>
                </a:schemeClr>
              </a:solidFill>
              <a:prstDash val="dash"/>
              <a:round/>
            </a:ln>
            <a:effectLst/>
          </c:spPr>
        </c:majorGridlines>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440684552"/>
        <c:crosses val="autoZero"/>
        <c:crossBetween val="between"/>
      </c:valAx>
      <c:spPr>
        <a:noFill/>
        <a:ln>
          <a:noFill/>
        </a:ln>
        <a:effectLst/>
      </c:spPr>
    </c:plotArea>
    <c:legend>
      <c:legendPos val="b"/>
      <c:layout>
        <c:manualLayout>
          <c:xMode val="edge"/>
          <c:yMode val="edge"/>
          <c:x val="5.7989148415271571E-2"/>
          <c:y val="8.4984701236669749E-2"/>
          <c:w val="9.9707977679260693E-2"/>
          <c:h val="0.1006008843489158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a:latin typeface="ＭＳ ゴシック" panose="020B0609070205080204" pitchFamily="49" charset="-128"/>
                <a:ea typeface="ＭＳ ゴシック" panose="020B0609070205080204" pitchFamily="49" charset="-128"/>
              </a:rPr>
              <a:t>釧路市の観光客入込数の推移</a:t>
            </a:r>
          </a:p>
        </c:rich>
      </c:tx>
      <c:layout>
        <c:manualLayout>
          <c:xMode val="edge"/>
          <c:yMode val="edge"/>
          <c:x val="0.33473389355742295"/>
          <c:y val="0"/>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4.3970533095127814E-2"/>
          <c:y val="5.3333333333333337E-2"/>
          <c:w val="0.94239242153554337"/>
          <c:h val="0.84070823579484999"/>
        </c:manualLayout>
      </c:layout>
      <c:barChart>
        <c:barDir val="col"/>
        <c:grouping val="stacked"/>
        <c:varyColors val="0"/>
        <c:ser>
          <c:idx val="0"/>
          <c:order val="0"/>
          <c:tx>
            <c:strRef>
              <c:f>'d08-001市町村別観光入込客数・宿泊人員の推移'!$G$1732</c:f>
              <c:strCache>
                <c:ptCount val="1"/>
                <c:pt idx="0">
                  <c:v>道外</c:v>
                </c:pt>
              </c:strCache>
            </c:strRef>
          </c:tx>
          <c:spPr>
            <a:solidFill>
              <a:srgbClr val="00B0F0"/>
            </a:solidFill>
            <a:ln>
              <a:noFill/>
            </a:ln>
            <a:effectLst/>
          </c:spPr>
          <c:invertIfNegative val="0"/>
          <c:cat>
            <c:strRef>
              <c:f>'d08-001市町村別観光入込客数・宿泊人員の推移'!$H$1731:$BL$1731</c:f>
              <c:strCache>
                <c:ptCount val="57"/>
                <c:pt idx="2">
                  <c:v>1965
S40</c:v>
                </c:pt>
                <c:pt idx="7">
                  <c:v>1970
S45</c:v>
                </c:pt>
                <c:pt idx="12">
                  <c:v>1975
S50</c:v>
                </c:pt>
                <c:pt idx="17">
                  <c:v>1980
S55</c:v>
                </c:pt>
                <c:pt idx="22">
                  <c:v>1985
S60</c:v>
                </c:pt>
                <c:pt idx="27">
                  <c:v>1990
H2</c:v>
                </c:pt>
                <c:pt idx="32">
                  <c:v>1995
H7</c:v>
                </c:pt>
                <c:pt idx="37">
                  <c:v>2000
H12</c:v>
                </c:pt>
                <c:pt idx="42">
                  <c:v>2005
H17</c:v>
                </c:pt>
                <c:pt idx="47">
                  <c:v>2010
H22</c:v>
                </c:pt>
                <c:pt idx="52">
                  <c:v>2015
H27</c:v>
                </c:pt>
                <c:pt idx="56">
                  <c:v>2019
R 1</c:v>
                </c:pt>
              </c:strCache>
            </c:strRef>
          </c:cat>
          <c:val>
            <c:numRef>
              <c:f>'d08-001市町村別観光入込客数・宿泊人員の推移'!$H$1732:$BL$1732</c:f>
              <c:numCache>
                <c:formatCode>#,##0.0;[Red]\-#,##0.0</c:formatCode>
                <c:ptCount val="57"/>
                <c:pt idx="0">
                  <c:v>170.51300000000001</c:v>
                </c:pt>
                <c:pt idx="1">
                  <c:v>190.93199999999999</c:v>
                </c:pt>
                <c:pt idx="2">
                  <c:v>271.87400000000002</c:v>
                </c:pt>
                <c:pt idx="3">
                  <c:v>191.44900000000001</c:v>
                </c:pt>
                <c:pt idx="4">
                  <c:v>232.90899999999999</c:v>
                </c:pt>
                <c:pt idx="5">
                  <c:v>247.238</c:v>
                </c:pt>
                <c:pt idx="6">
                  <c:v>269.57100000000003</c:v>
                </c:pt>
                <c:pt idx="7">
                  <c:v>252.85599999999999</c:v>
                </c:pt>
                <c:pt idx="8">
                  <c:v>283.5</c:v>
                </c:pt>
                <c:pt idx="9">
                  <c:v>337.93099999999998</c:v>
                </c:pt>
                <c:pt idx="10">
                  <c:v>331.43900000000002</c:v>
                </c:pt>
                <c:pt idx="11">
                  <c:v>369.32400000000001</c:v>
                </c:pt>
                <c:pt idx="12">
                  <c:v>340.96</c:v>
                </c:pt>
                <c:pt idx="13">
                  <c:v>376.19</c:v>
                </c:pt>
                <c:pt idx="14">
                  <c:v>326.27699999999999</c:v>
                </c:pt>
                <c:pt idx="15">
                  <c:v>310.47000000000003</c:v>
                </c:pt>
                <c:pt idx="16">
                  <c:v>295.94600000000003</c:v>
                </c:pt>
                <c:pt idx="17">
                  <c:v>289.46899999999999</c:v>
                </c:pt>
                <c:pt idx="18">
                  <c:v>302.19299999999998</c:v>
                </c:pt>
                <c:pt idx="19">
                  <c:v>316.06799999999998</c:v>
                </c:pt>
                <c:pt idx="20">
                  <c:v>304.34199999999998</c:v>
                </c:pt>
                <c:pt idx="21">
                  <c:v>345.44200000000001</c:v>
                </c:pt>
                <c:pt idx="22">
                  <c:v>257.62799999999999</c:v>
                </c:pt>
                <c:pt idx="23">
                  <c:v>272.66500000000002</c:v>
                </c:pt>
                <c:pt idx="24">
                  <c:v>330.32299999999998</c:v>
                </c:pt>
                <c:pt idx="25">
                  <c:v>439.13299999999998</c:v>
                </c:pt>
                <c:pt idx="26">
                  <c:v>571.01800000000003</c:v>
                </c:pt>
                <c:pt idx="27">
                  <c:v>761.42100000000005</c:v>
                </c:pt>
                <c:pt idx="28">
                  <c:v>844.52599999999995</c:v>
                </c:pt>
                <c:pt idx="29">
                  <c:v>889.40700000000004</c:v>
                </c:pt>
                <c:pt idx="30">
                  <c:v>881.88</c:v>
                </c:pt>
                <c:pt idx="31">
                  <c:v>895.57500000000005</c:v>
                </c:pt>
                <c:pt idx="32">
                  <c:v>889.44799999999998</c:v>
                </c:pt>
                <c:pt idx="33">
                  <c:v>868.20100000000002</c:v>
                </c:pt>
                <c:pt idx="34">
                  <c:v>864.8</c:v>
                </c:pt>
                <c:pt idx="35">
                  <c:v>835.1</c:v>
                </c:pt>
                <c:pt idx="36">
                  <c:v>910.9</c:v>
                </c:pt>
                <c:pt idx="37">
                  <c:v>768.7</c:v>
                </c:pt>
                <c:pt idx="38">
                  <c:v>792.1</c:v>
                </c:pt>
                <c:pt idx="39">
                  <c:v>799.7</c:v>
                </c:pt>
                <c:pt idx="40">
                  <c:v>826.7</c:v>
                </c:pt>
                <c:pt idx="41">
                  <c:v>858.6</c:v>
                </c:pt>
                <c:pt idx="42">
                  <c:v>812.3</c:v>
                </c:pt>
                <c:pt idx="43">
                  <c:v>794.4</c:v>
                </c:pt>
                <c:pt idx="44">
                  <c:v>1455.2</c:v>
                </c:pt>
                <c:pt idx="45">
                  <c:v>1370.6</c:v>
                </c:pt>
                <c:pt idx="46">
                  <c:v>1227.8</c:v>
                </c:pt>
                <c:pt idx="47">
                  <c:v>1139.4000000000001</c:v>
                </c:pt>
                <c:pt idx="48">
                  <c:v>1039.0999999999999</c:v>
                </c:pt>
                <c:pt idx="49">
                  <c:v>1163.7999999999997</c:v>
                </c:pt>
                <c:pt idx="50">
                  <c:v>1226.6000000000001</c:v>
                </c:pt>
                <c:pt idx="51">
                  <c:v>1354.8</c:v>
                </c:pt>
                <c:pt idx="52">
                  <c:v>1459.8000000000004</c:v>
                </c:pt>
                <c:pt idx="53">
                  <c:v>1575.2</c:v>
                </c:pt>
                <c:pt idx="54">
                  <c:v>1649.6000000000001</c:v>
                </c:pt>
                <c:pt idx="55">
                  <c:v>1628.9</c:v>
                </c:pt>
                <c:pt idx="56">
                  <c:v>1649.0000000000002</c:v>
                </c:pt>
              </c:numCache>
            </c:numRef>
          </c:val>
          <c:extLst>
            <c:ext xmlns:c16="http://schemas.microsoft.com/office/drawing/2014/chart" uri="{C3380CC4-5D6E-409C-BE32-E72D297353CC}">
              <c16:uniqueId val="{00000000-F9B3-4D1D-A859-65A8F3C276C9}"/>
            </c:ext>
          </c:extLst>
        </c:ser>
        <c:ser>
          <c:idx val="1"/>
          <c:order val="1"/>
          <c:tx>
            <c:strRef>
              <c:f>'d08-001市町村別観光入込客数・宿泊人員の推移'!$G$1733</c:f>
              <c:strCache>
                <c:ptCount val="1"/>
                <c:pt idx="0">
                  <c:v>道内</c:v>
                </c:pt>
              </c:strCache>
            </c:strRef>
          </c:tx>
          <c:spPr>
            <a:solidFill>
              <a:srgbClr val="92D050"/>
            </a:solidFill>
            <a:ln>
              <a:noFill/>
            </a:ln>
            <a:effectLst/>
          </c:spPr>
          <c:invertIfNegative val="0"/>
          <c:cat>
            <c:strRef>
              <c:f>'d08-001市町村別観光入込客数・宿泊人員の推移'!$H$1731:$BL$1731</c:f>
              <c:strCache>
                <c:ptCount val="57"/>
                <c:pt idx="2">
                  <c:v>1965
S40</c:v>
                </c:pt>
                <c:pt idx="7">
                  <c:v>1970
S45</c:v>
                </c:pt>
                <c:pt idx="12">
                  <c:v>1975
S50</c:v>
                </c:pt>
                <c:pt idx="17">
                  <c:v>1980
S55</c:v>
                </c:pt>
                <c:pt idx="22">
                  <c:v>1985
S60</c:v>
                </c:pt>
                <c:pt idx="27">
                  <c:v>1990
H2</c:v>
                </c:pt>
                <c:pt idx="32">
                  <c:v>1995
H7</c:v>
                </c:pt>
                <c:pt idx="37">
                  <c:v>2000
H12</c:v>
                </c:pt>
                <c:pt idx="42">
                  <c:v>2005
H17</c:v>
                </c:pt>
                <c:pt idx="47">
                  <c:v>2010
H22</c:v>
                </c:pt>
                <c:pt idx="52">
                  <c:v>2015
H27</c:v>
                </c:pt>
                <c:pt idx="56">
                  <c:v>2019
R 1</c:v>
                </c:pt>
              </c:strCache>
            </c:strRef>
          </c:cat>
          <c:val>
            <c:numRef>
              <c:f>'d08-001市町村別観光入込客数・宿泊人員の推移'!$H$1733:$BL$1733</c:f>
              <c:numCache>
                <c:formatCode>#,##0.0;[Red]\-#,##0.0</c:formatCode>
                <c:ptCount val="57"/>
                <c:pt idx="0">
                  <c:v>225.256</c:v>
                </c:pt>
                <c:pt idx="1">
                  <c:v>237.40100000000001</c:v>
                </c:pt>
                <c:pt idx="2">
                  <c:v>235.69</c:v>
                </c:pt>
                <c:pt idx="3">
                  <c:v>240.017</c:v>
                </c:pt>
                <c:pt idx="4">
                  <c:v>268.71300000000002</c:v>
                </c:pt>
                <c:pt idx="5">
                  <c:v>280.62599999999998</c:v>
                </c:pt>
                <c:pt idx="6">
                  <c:v>303.48599999999999</c:v>
                </c:pt>
                <c:pt idx="7">
                  <c:v>304.27499999999998</c:v>
                </c:pt>
                <c:pt idx="8">
                  <c:v>346.11700000000002</c:v>
                </c:pt>
                <c:pt idx="9">
                  <c:v>407.98700000000002</c:v>
                </c:pt>
                <c:pt idx="10">
                  <c:v>428.37599999999998</c:v>
                </c:pt>
                <c:pt idx="11">
                  <c:v>457.16399999999999</c:v>
                </c:pt>
                <c:pt idx="12">
                  <c:v>400.02300000000002</c:v>
                </c:pt>
                <c:pt idx="13">
                  <c:v>445.09399999999999</c:v>
                </c:pt>
                <c:pt idx="14">
                  <c:v>402.78399999999999</c:v>
                </c:pt>
                <c:pt idx="15">
                  <c:v>371.84</c:v>
                </c:pt>
                <c:pt idx="16">
                  <c:v>369.3</c:v>
                </c:pt>
                <c:pt idx="17">
                  <c:v>357.37099999999998</c:v>
                </c:pt>
                <c:pt idx="18">
                  <c:v>383.98399999999998</c:v>
                </c:pt>
                <c:pt idx="19">
                  <c:v>404.37200000000001</c:v>
                </c:pt>
                <c:pt idx="20">
                  <c:v>401.72800000000001</c:v>
                </c:pt>
                <c:pt idx="21">
                  <c:v>449.90300000000002</c:v>
                </c:pt>
                <c:pt idx="22">
                  <c:v>614.55899999999997</c:v>
                </c:pt>
                <c:pt idx="23">
                  <c:v>627.80100000000004</c:v>
                </c:pt>
                <c:pt idx="24">
                  <c:v>763.14700000000005</c:v>
                </c:pt>
                <c:pt idx="25">
                  <c:v>947.33399999999995</c:v>
                </c:pt>
                <c:pt idx="26">
                  <c:v>1307.424</c:v>
                </c:pt>
                <c:pt idx="27">
                  <c:v>1571.69</c:v>
                </c:pt>
                <c:pt idx="28">
                  <c:v>1732.989</c:v>
                </c:pt>
                <c:pt idx="29">
                  <c:v>1796.6669999999999</c:v>
                </c:pt>
                <c:pt idx="30">
                  <c:v>1791.5360000000001</c:v>
                </c:pt>
                <c:pt idx="31">
                  <c:v>1794.5350000000001</c:v>
                </c:pt>
                <c:pt idx="32">
                  <c:v>1801.0429999999999</c:v>
                </c:pt>
                <c:pt idx="33">
                  <c:v>1776.0319999999999</c:v>
                </c:pt>
                <c:pt idx="34">
                  <c:v>1766.5</c:v>
                </c:pt>
                <c:pt idx="35">
                  <c:v>1732.7</c:v>
                </c:pt>
                <c:pt idx="36">
                  <c:v>1901.8</c:v>
                </c:pt>
                <c:pt idx="37">
                  <c:v>1738.5</c:v>
                </c:pt>
                <c:pt idx="38">
                  <c:v>1637.7</c:v>
                </c:pt>
                <c:pt idx="39">
                  <c:v>1674.5</c:v>
                </c:pt>
                <c:pt idx="40">
                  <c:v>1697.1</c:v>
                </c:pt>
                <c:pt idx="41">
                  <c:v>1687.5</c:v>
                </c:pt>
                <c:pt idx="42">
                  <c:v>1734.4</c:v>
                </c:pt>
                <c:pt idx="43">
                  <c:v>1723.3</c:v>
                </c:pt>
                <c:pt idx="44">
                  <c:v>2310</c:v>
                </c:pt>
                <c:pt idx="45">
                  <c:v>2160.6999999999998</c:v>
                </c:pt>
                <c:pt idx="46">
                  <c:v>2093</c:v>
                </c:pt>
                <c:pt idx="47">
                  <c:v>1965.0000000000002</c:v>
                </c:pt>
                <c:pt idx="48">
                  <c:v>1943.7000000000003</c:v>
                </c:pt>
                <c:pt idx="49">
                  <c:v>2172.4</c:v>
                </c:pt>
                <c:pt idx="50">
                  <c:v>2299.7000000000003</c:v>
                </c:pt>
                <c:pt idx="51">
                  <c:v>2563.1</c:v>
                </c:pt>
                <c:pt idx="52">
                  <c:v>2796.2000000000003</c:v>
                </c:pt>
                <c:pt idx="53">
                  <c:v>3024.3</c:v>
                </c:pt>
                <c:pt idx="54">
                  <c:v>3589.7999999999997</c:v>
                </c:pt>
                <c:pt idx="55">
                  <c:v>3673</c:v>
                </c:pt>
                <c:pt idx="56">
                  <c:v>3658.3</c:v>
                </c:pt>
              </c:numCache>
            </c:numRef>
          </c:val>
          <c:extLst>
            <c:ext xmlns:c16="http://schemas.microsoft.com/office/drawing/2014/chart" uri="{C3380CC4-5D6E-409C-BE32-E72D297353CC}">
              <c16:uniqueId val="{00000001-F9B3-4D1D-A859-65A8F3C276C9}"/>
            </c:ext>
          </c:extLst>
        </c:ser>
        <c:dLbls>
          <c:showLegendKey val="0"/>
          <c:showVal val="0"/>
          <c:showCatName val="0"/>
          <c:showSerName val="0"/>
          <c:showPercent val="0"/>
          <c:showBubbleSize val="0"/>
        </c:dLbls>
        <c:gapWidth val="80"/>
        <c:overlap val="100"/>
        <c:axId val="440684552"/>
        <c:axId val="440687832"/>
      </c:barChart>
      <c:lineChart>
        <c:grouping val="standard"/>
        <c:varyColors val="0"/>
        <c:ser>
          <c:idx val="2"/>
          <c:order val="2"/>
          <c:tx>
            <c:strRef>
              <c:f>'d08-001市町村別観光入込客数・宿泊人員の推移'!$G$1734</c:f>
              <c:strCache>
                <c:ptCount val="1"/>
                <c:pt idx="0">
                  <c:v>宿泊客</c:v>
                </c:pt>
              </c:strCache>
            </c:strRef>
          </c:tx>
          <c:spPr>
            <a:ln w="28575" cap="rnd">
              <a:solidFill>
                <a:srgbClr val="0070C0"/>
              </a:solidFill>
              <a:round/>
            </a:ln>
            <a:effectLst/>
          </c:spPr>
          <c:marker>
            <c:symbol val="none"/>
          </c:marker>
          <c:dPt>
            <c:idx val="44"/>
            <c:marker>
              <c:symbol val="none"/>
            </c:marker>
            <c:bubble3D val="0"/>
            <c:spPr>
              <a:ln w="28575" cap="rnd">
                <a:solidFill>
                  <a:srgbClr val="0070C0"/>
                </a:solidFill>
                <a:prstDash val="sysDot"/>
                <a:round/>
              </a:ln>
              <a:effectLst/>
            </c:spPr>
            <c:extLst>
              <c:ext xmlns:c16="http://schemas.microsoft.com/office/drawing/2014/chart" uri="{C3380CC4-5D6E-409C-BE32-E72D297353CC}">
                <c16:uniqueId val="{00000004-F9B3-4D1D-A859-65A8F3C276C9}"/>
              </c:ext>
            </c:extLst>
          </c:dPt>
          <c:cat>
            <c:strRef>
              <c:f>'d08-001市町村別観光入込客数・宿泊人員の推移'!$H$1731:$BL$1731</c:f>
              <c:strCache>
                <c:ptCount val="57"/>
                <c:pt idx="2">
                  <c:v>1965
S40</c:v>
                </c:pt>
                <c:pt idx="7">
                  <c:v>1970
S45</c:v>
                </c:pt>
                <c:pt idx="12">
                  <c:v>1975
S50</c:v>
                </c:pt>
                <c:pt idx="17">
                  <c:v>1980
S55</c:v>
                </c:pt>
                <c:pt idx="22">
                  <c:v>1985
S60</c:v>
                </c:pt>
                <c:pt idx="27">
                  <c:v>1990
H2</c:v>
                </c:pt>
                <c:pt idx="32">
                  <c:v>1995
H7</c:v>
                </c:pt>
                <c:pt idx="37">
                  <c:v>2000
H12</c:v>
                </c:pt>
                <c:pt idx="42">
                  <c:v>2005
H17</c:v>
                </c:pt>
                <c:pt idx="47">
                  <c:v>2010
H22</c:v>
                </c:pt>
                <c:pt idx="52">
                  <c:v>2015
H27</c:v>
                </c:pt>
                <c:pt idx="56">
                  <c:v>2019
R 1</c:v>
                </c:pt>
              </c:strCache>
            </c:strRef>
          </c:cat>
          <c:val>
            <c:numRef>
              <c:f>'d08-001市町村別観光入込客数・宿泊人員の推移'!$H$1734:$BL$1734</c:f>
              <c:numCache>
                <c:formatCode>#,##0.0;[Red]\-#,##0.0</c:formatCode>
                <c:ptCount val="57"/>
                <c:pt idx="0">
                  <c:v>60.113999999999997</c:v>
                </c:pt>
                <c:pt idx="1">
                  <c:v>63.997</c:v>
                </c:pt>
                <c:pt idx="2">
                  <c:v>87.429000000000002</c:v>
                </c:pt>
                <c:pt idx="3">
                  <c:v>61.082000000000001</c:v>
                </c:pt>
                <c:pt idx="4">
                  <c:v>64.661000000000001</c:v>
                </c:pt>
                <c:pt idx="5">
                  <c:v>74.772999999999996</c:v>
                </c:pt>
                <c:pt idx="6">
                  <c:v>84.674999999999997</c:v>
                </c:pt>
                <c:pt idx="7">
                  <c:v>82.082999999999998</c:v>
                </c:pt>
                <c:pt idx="8">
                  <c:v>95.978999999999999</c:v>
                </c:pt>
                <c:pt idx="9">
                  <c:v>114.495</c:v>
                </c:pt>
                <c:pt idx="10">
                  <c:v>117.922</c:v>
                </c:pt>
                <c:pt idx="11">
                  <c:v>125.125</c:v>
                </c:pt>
                <c:pt idx="12">
                  <c:v>115.23699999999999</c:v>
                </c:pt>
                <c:pt idx="13">
                  <c:v>125.193</c:v>
                </c:pt>
                <c:pt idx="14">
                  <c:v>110.586</c:v>
                </c:pt>
                <c:pt idx="15">
                  <c:v>102.71599999999999</c:v>
                </c:pt>
                <c:pt idx="16">
                  <c:v>99.825999999999993</c:v>
                </c:pt>
                <c:pt idx="17">
                  <c:v>96.430999999999997</c:v>
                </c:pt>
                <c:pt idx="18">
                  <c:v>144.90799999999999</c:v>
                </c:pt>
                <c:pt idx="19">
                  <c:v>181.77099999999999</c:v>
                </c:pt>
                <c:pt idx="20">
                  <c:v>182.999</c:v>
                </c:pt>
                <c:pt idx="21">
                  <c:v>203.184</c:v>
                </c:pt>
                <c:pt idx="22">
                  <c:v>166.91499999999999</c:v>
                </c:pt>
                <c:pt idx="23">
                  <c:v>171.768</c:v>
                </c:pt>
                <c:pt idx="24">
                  <c:v>205.72800000000001</c:v>
                </c:pt>
                <c:pt idx="25">
                  <c:v>240.03899999999999</c:v>
                </c:pt>
                <c:pt idx="26">
                  <c:v>332.05099999999999</c:v>
                </c:pt>
                <c:pt idx="27">
                  <c:v>433.12900000000002</c:v>
                </c:pt>
                <c:pt idx="28">
                  <c:v>480.98399999999998</c:v>
                </c:pt>
                <c:pt idx="29">
                  <c:v>506.673</c:v>
                </c:pt>
                <c:pt idx="30">
                  <c:v>510.17500000000001</c:v>
                </c:pt>
                <c:pt idx="31">
                  <c:v>516.26700000000005</c:v>
                </c:pt>
                <c:pt idx="32">
                  <c:v>522.09199999999998</c:v>
                </c:pt>
                <c:pt idx="33">
                  <c:v>571.84799999999996</c:v>
                </c:pt>
                <c:pt idx="34">
                  <c:v>570.9</c:v>
                </c:pt>
                <c:pt idx="35">
                  <c:v>561.1</c:v>
                </c:pt>
                <c:pt idx="36">
                  <c:v>610</c:v>
                </c:pt>
                <c:pt idx="37">
                  <c:v>545.4</c:v>
                </c:pt>
                <c:pt idx="38">
                  <c:v>490.8</c:v>
                </c:pt>
                <c:pt idx="39">
                  <c:v>502.1</c:v>
                </c:pt>
                <c:pt idx="40">
                  <c:v>512.70000000000005</c:v>
                </c:pt>
                <c:pt idx="41">
                  <c:v>533.29999999999995</c:v>
                </c:pt>
                <c:pt idx="42">
                  <c:v>557.79999999999995</c:v>
                </c:pt>
                <c:pt idx="43">
                  <c:v>551.9</c:v>
                </c:pt>
                <c:pt idx="44">
                  <c:v>1265.7</c:v>
                </c:pt>
                <c:pt idx="45">
                  <c:v>1169.0999999999999</c:v>
                </c:pt>
                <c:pt idx="46">
                  <c:v>1085.9000000000001</c:v>
                </c:pt>
                <c:pt idx="47">
                  <c:v>981.9</c:v>
                </c:pt>
                <c:pt idx="48">
                  <c:v>927.8</c:v>
                </c:pt>
                <c:pt idx="49">
                  <c:v>1041.5</c:v>
                </c:pt>
                <c:pt idx="50">
                  <c:v>1076.3999999999999</c:v>
                </c:pt>
                <c:pt idx="51">
                  <c:v>1174.8</c:v>
                </c:pt>
                <c:pt idx="52">
                  <c:v>1260.8999999999999</c:v>
                </c:pt>
                <c:pt idx="53">
                  <c:v>1325</c:v>
                </c:pt>
                <c:pt idx="54">
                  <c:v>1403.2999999999997</c:v>
                </c:pt>
                <c:pt idx="55">
                  <c:v>1394.7</c:v>
                </c:pt>
                <c:pt idx="56">
                  <c:v>1337.8999999999999</c:v>
                </c:pt>
              </c:numCache>
            </c:numRef>
          </c:val>
          <c:smooth val="0"/>
          <c:extLst>
            <c:ext xmlns:c16="http://schemas.microsoft.com/office/drawing/2014/chart" uri="{C3380CC4-5D6E-409C-BE32-E72D297353CC}">
              <c16:uniqueId val="{00000002-F9B3-4D1D-A859-65A8F3C276C9}"/>
            </c:ext>
          </c:extLst>
        </c:ser>
        <c:dLbls>
          <c:showLegendKey val="0"/>
          <c:showVal val="0"/>
          <c:showCatName val="0"/>
          <c:showSerName val="0"/>
          <c:showPercent val="0"/>
          <c:showBubbleSize val="0"/>
        </c:dLbls>
        <c:marker val="1"/>
        <c:smooth val="0"/>
        <c:axId val="440684552"/>
        <c:axId val="440687832"/>
      </c:lineChart>
      <c:catAx>
        <c:axId val="4406845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440687832"/>
        <c:crosses val="autoZero"/>
        <c:auto val="1"/>
        <c:lblAlgn val="ctr"/>
        <c:lblOffset val="100"/>
        <c:noMultiLvlLbl val="0"/>
      </c:catAx>
      <c:valAx>
        <c:axId val="440687832"/>
        <c:scaling>
          <c:orientation val="minMax"/>
        </c:scaling>
        <c:delete val="0"/>
        <c:axPos val="l"/>
        <c:majorGridlines>
          <c:spPr>
            <a:ln w="3175" cap="flat" cmpd="sng" algn="ctr">
              <a:solidFill>
                <a:schemeClr val="tx1">
                  <a:lumMod val="15000"/>
                  <a:lumOff val="85000"/>
                </a:schemeClr>
              </a:solidFill>
              <a:prstDash val="dash"/>
              <a:round/>
            </a:ln>
            <a:effectLst/>
          </c:spPr>
        </c:majorGridlines>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440684552"/>
        <c:crosses val="autoZero"/>
        <c:crossBetween val="between"/>
      </c:valAx>
      <c:spPr>
        <a:noFill/>
        <a:ln>
          <a:noFill/>
        </a:ln>
        <a:effectLst/>
      </c:spPr>
    </c:plotArea>
    <c:legend>
      <c:legendPos val="b"/>
      <c:layout>
        <c:manualLayout>
          <c:xMode val="edge"/>
          <c:yMode val="edge"/>
          <c:x val="5.7989148415271571E-2"/>
          <c:y val="8.4984701236669749E-2"/>
          <c:w val="9.9707977679260693E-2"/>
          <c:h val="0.1006008843489158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a:latin typeface="ＭＳ ゴシック" panose="020B0609070205080204" pitchFamily="49" charset="-128"/>
                <a:ea typeface="ＭＳ ゴシック" panose="020B0609070205080204" pitchFamily="49" charset="-128"/>
              </a:rPr>
              <a:t>釧路市（旧釧路市）の観光客入込数の推移</a:t>
            </a:r>
          </a:p>
        </c:rich>
      </c:tx>
      <c:layout>
        <c:manualLayout>
          <c:xMode val="edge"/>
          <c:yMode val="edge"/>
          <c:x val="0.33473389355742295"/>
          <c:y val="0"/>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4.3970533095127814E-2"/>
          <c:y val="5.3333333333333337E-2"/>
          <c:w val="0.94239242153554337"/>
          <c:h val="0.84070823579484999"/>
        </c:manualLayout>
      </c:layout>
      <c:barChart>
        <c:barDir val="col"/>
        <c:grouping val="stacked"/>
        <c:varyColors val="0"/>
        <c:ser>
          <c:idx val="0"/>
          <c:order val="0"/>
          <c:tx>
            <c:strRef>
              <c:f>'d08-001市町村別観光入込客数・宿泊人員の推移'!$G$1744</c:f>
              <c:strCache>
                <c:ptCount val="1"/>
                <c:pt idx="0">
                  <c:v>道外</c:v>
                </c:pt>
              </c:strCache>
            </c:strRef>
          </c:tx>
          <c:spPr>
            <a:solidFill>
              <a:srgbClr val="00B0F0"/>
            </a:solidFill>
            <a:ln>
              <a:noFill/>
            </a:ln>
            <a:effectLst/>
          </c:spPr>
          <c:invertIfNegative val="0"/>
          <c:cat>
            <c:strRef>
              <c:f>'d08-001市町村別観光入込客数・宿泊人員の推移'!$H$1743:$BL$1743</c:f>
              <c:strCache>
                <c:ptCount val="57"/>
                <c:pt idx="2">
                  <c:v>1965
S40</c:v>
                </c:pt>
                <c:pt idx="7">
                  <c:v>1970
S45</c:v>
                </c:pt>
                <c:pt idx="12">
                  <c:v>1975
S50</c:v>
                </c:pt>
                <c:pt idx="17">
                  <c:v>1980
S55</c:v>
                </c:pt>
                <c:pt idx="22">
                  <c:v>1985
S60</c:v>
                </c:pt>
                <c:pt idx="27">
                  <c:v>1990
H2</c:v>
                </c:pt>
                <c:pt idx="32">
                  <c:v>1995
H7</c:v>
                </c:pt>
                <c:pt idx="37">
                  <c:v>2000
H12</c:v>
                </c:pt>
                <c:pt idx="42">
                  <c:v>2005
H17</c:v>
                </c:pt>
                <c:pt idx="47">
                  <c:v>2010
H22</c:v>
                </c:pt>
                <c:pt idx="52">
                  <c:v>2015
H27</c:v>
                </c:pt>
                <c:pt idx="56">
                  <c:v>2019
R 1</c:v>
                </c:pt>
              </c:strCache>
            </c:strRef>
          </c:cat>
          <c:val>
            <c:numRef>
              <c:f>'d08-001市町村別観光入込客数・宿泊人員の推移'!$H$1744:$BL$1744</c:f>
              <c:numCache>
                <c:formatCode>#,##0.0;[Red]\-#,##0.0</c:formatCode>
                <c:ptCount val="57"/>
                <c:pt idx="0">
                  <c:v>170.51300000000001</c:v>
                </c:pt>
                <c:pt idx="1">
                  <c:v>190.93199999999999</c:v>
                </c:pt>
                <c:pt idx="2">
                  <c:v>271.87400000000002</c:v>
                </c:pt>
                <c:pt idx="3">
                  <c:v>191.44900000000001</c:v>
                </c:pt>
                <c:pt idx="4">
                  <c:v>232.90899999999999</c:v>
                </c:pt>
                <c:pt idx="5">
                  <c:v>247.238</c:v>
                </c:pt>
                <c:pt idx="6">
                  <c:v>269.57100000000003</c:v>
                </c:pt>
                <c:pt idx="7">
                  <c:v>252.85599999999999</c:v>
                </c:pt>
                <c:pt idx="8">
                  <c:v>283.5</c:v>
                </c:pt>
                <c:pt idx="9">
                  <c:v>337.93099999999998</c:v>
                </c:pt>
                <c:pt idx="10">
                  <c:v>331.43900000000002</c:v>
                </c:pt>
                <c:pt idx="11">
                  <c:v>369.32400000000001</c:v>
                </c:pt>
                <c:pt idx="12">
                  <c:v>340.96</c:v>
                </c:pt>
                <c:pt idx="13">
                  <c:v>376.19</c:v>
                </c:pt>
                <c:pt idx="14">
                  <c:v>326.27699999999999</c:v>
                </c:pt>
                <c:pt idx="15">
                  <c:v>310.47000000000003</c:v>
                </c:pt>
                <c:pt idx="16">
                  <c:v>295.94600000000003</c:v>
                </c:pt>
                <c:pt idx="17">
                  <c:v>289.46899999999999</c:v>
                </c:pt>
                <c:pt idx="18">
                  <c:v>302.19299999999998</c:v>
                </c:pt>
                <c:pt idx="19">
                  <c:v>316.06799999999998</c:v>
                </c:pt>
                <c:pt idx="20">
                  <c:v>304.34199999999998</c:v>
                </c:pt>
                <c:pt idx="21">
                  <c:v>345.44200000000001</c:v>
                </c:pt>
                <c:pt idx="22">
                  <c:v>257.62799999999999</c:v>
                </c:pt>
                <c:pt idx="23">
                  <c:v>272.66500000000002</c:v>
                </c:pt>
                <c:pt idx="24">
                  <c:v>330.32299999999998</c:v>
                </c:pt>
                <c:pt idx="25">
                  <c:v>439.13299999999998</c:v>
                </c:pt>
                <c:pt idx="26">
                  <c:v>571.01800000000003</c:v>
                </c:pt>
                <c:pt idx="27">
                  <c:v>761.42100000000005</c:v>
                </c:pt>
                <c:pt idx="28">
                  <c:v>844.52599999999995</c:v>
                </c:pt>
                <c:pt idx="29">
                  <c:v>889.40700000000004</c:v>
                </c:pt>
                <c:pt idx="30">
                  <c:v>881.88</c:v>
                </c:pt>
                <c:pt idx="31">
                  <c:v>895.57500000000005</c:v>
                </c:pt>
                <c:pt idx="32">
                  <c:v>889.44799999999998</c:v>
                </c:pt>
                <c:pt idx="33">
                  <c:v>868.20100000000002</c:v>
                </c:pt>
                <c:pt idx="34">
                  <c:v>864.8</c:v>
                </c:pt>
                <c:pt idx="35">
                  <c:v>835.1</c:v>
                </c:pt>
                <c:pt idx="36">
                  <c:v>910.9</c:v>
                </c:pt>
                <c:pt idx="37">
                  <c:v>768.7</c:v>
                </c:pt>
                <c:pt idx="38">
                  <c:v>792.1</c:v>
                </c:pt>
                <c:pt idx="39">
                  <c:v>799.7</c:v>
                </c:pt>
                <c:pt idx="40">
                  <c:v>826.7</c:v>
                </c:pt>
                <c:pt idx="41">
                  <c:v>858.6</c:v>
                </c:pt>
                <c:pt idx="42">
                  <c:v>812.3</c:v>
                </c:pt>
                <c:pt idx="43">
                  <c:v>794.4</c:v>
                </c:pt>
                <c:pt idx="44">
                  <c:v>759.37800000000004</c:v>
                </c:pt>
                <c:pt idx="45">
                  <c:v>718.13400000000001</c:v>
                </c:pt>
                <c:pt idx="46">
                  <c:v>672.15800000000002</c:v>
                </c:pt>
                <c:pt idx="47">
                  <c:v>638.66600000000005</c:v>
                </c:pt>
                <c:pt idx="48">
                  <c:v>621.56600000000003</c:v>
                </c:pt>
                <c:pt idx="49">
                  <c:v>692.36199999999997</c:v>
                </c:pt>
                <c:pt idx="50">
                  <c:v>752.51599999999996</c:v>
                </c:pt>
                <c:pt idx="51">
                  <c:v>863.66800000000001</c:v>
                </c:pt>
                <c:pt idx="52">
                  <c:v>923.08600000000001</c:v>
                </c:pt>
                <c:pt idx="53">
                  <c:v>1056.037</c:v>
                </c:pt>
                <c:pt idx="54">
                  <c:v>1099.6669999999999</c:v>
                </c:pt>
                <c:pt idx="55">
                  <c:v>1123.8979999999999</c:v>
                </c:pt>
                <c:pt idx="56">
                  <c:v>1164.002</c:v>
                </c:pt>
              </c:numCache>
            </c:numRef>
          </c:val>
          <c:extLst>
            <c:ext xmlns:c16="http://schemas.microsoft.com/office/drawing/2014/chart" uri="{C3380CC4-5D6E-409C-BE32-E72D297353CC}">
              <c16:uniqueId val="{00000000-1046-4946-A4F7-918DD7AB0D0F}"/>
            </c:ext>
          </c:extLst>
        </c:ser>
        <c:ser>
          <c:idx val="1"/>
          <c:order val="1"/>
          <c:tx>
            <c:strRef>
              <c:f>'d08-001市町村別観光入込客数・宿泊人員の推移'!$G$1745</c:f>
              <c:strCache>
                <c:ptCount val="1"/>
                <c:pt idx="0">
                  <c:v>道内</c:v>
                </c:pt>
              </c:strCache>
            </c:strRef>
          </c:tx>
          <c:spPr>
            <a:solidFill>
              <a:srgbClr val="92D050"/>
            </a:solidFill>
            <a:ln>
              <a:noFill/>
            </a:ln>
            <a:effectLst/>
          </c:spPr>
          <c:invertIfNegative val="0"/>
          <c:cat>
            <c:strRef>
              <c:f>'d08-001市町村別観光入込客数・宿泊人員の推移'!$H$1743:$BL$1743</c:f>
              <c:strCache>
                <c:ptCount val="57"/>
                <c:pt idx="2">
                  <c:v>1965
S40</c:v>
                </c:pt>
                <c:pt idx="7">
                  <c:v>1970
S45</c:v>
                </c:pt>
                <c:pt idx="12">
                  <c:v>1975
S50</c:v>
                </c:pt>
                <c:pt idx="17">
                  <c:v>1980
S55</c:v>
                </c:pt>
                <c:pt idx="22">
                  <c:v>1985
S60</c:v>
                </c:pt>
                <c:pt idx="27">
                  <c:v>1990
H2</c:v>
                </c:pt>
                <c:pt idx="32">
                  <c:v>1995
H7</c:v>
                </c:pt>
                <c:pt idx="37">
                  <c:v>2000
H12</c:v>
                </c:pt>
                <c:pt idx="42">
                  <c:v>2005
H17</c:v>
                </c:pt>
                <c:pt idx="47">
                  <c:v>2010
H22</c:v>
                </c:pt>
                <c:pt idx="52">
                  <c:v>2015
H27</c:v>
                </c:pt>
                <c:pt idx="56">
                  <c:v>2019
R 1</c:v>
                </c:pt>
              </c:strCache>
            </c:strRef>
          </c:cat>
          <c:val>
            <c:numRef>
              <c:f>'d08-001市町村別観光入込客数・宿泊人員の推移'!$H$1745:$BL$1745</c:f>
              <c:numCache>
                <c:formatCode>#,##0.0;[Red]\-#,##0.0</c:formatCode>
                <c:ptCount val="57"/>
                <c:pt idx="0">
                  <c:v>225.256</c:v>
                </c:pt>
                <c:pt idx="1">
                  <c:v>237.40100000000001</c:v>
                </c:pt>
                <c:pt idx="2">
                  <c:v>235.69</c:v>
                </c:pt>
                <c:pt idx="3">
                  <c:v>240.017</c:v>
                </c:pt>
                <c:pt idx="4">
                  <c:v>268.71300000000002</c:v>
                </c:pt>
                <c:pt idx="5">
                  <c:v>280.62599999999998</c:v>
                </c:pt>
                <c:pt idx="6">
                  <c:v>303.48599999999999</c:v>
                </c:pt>
                <c:pt idx="7">
                  <c:v>304.27499999999998</c:v>
                </c:pt>
                <c:pt idx="8">
                  <c:v>346.11700000000002</c:v>
                </c:pt>
                <c:pt idx="9">
                  <c:v>407.98700000000002</c:v>
                </c:pt>
                <c:pt idx="10">
                  <c:v>428.37599999999998</c:v>
                </c:pt>
                <c:pt idx="11">
                  <c:v>457.16399999999999</c:v>
                </c:pt>
                <c:pt idx="12">
                  <c:v>400.02300000000002</c:v>
                </c:pt>
                <c:pt idx="13">
                  <c:v>445.09399999999999</c:v>
                </c:pt>
                <c:pt idx="14">
                  <c:v>402.78399999999999</c:v>
                </c:pt>
                <c:pt idx="15">
                  <c:v>371.84</c:v>
                </c:pt>
                <c:pt idx="16">
                  <c:v>369.3</c:v>
                </c:pt>
                <c:pt idx="17">
                  <c:v>357.37099999999998</c:v>
                </c:pt>
                <c:pt idx="18">
                  <c:v>383.98399999999998</c:v>
                </c:pt>
                <c:pt idx="19">
                  <c:v>404.37200000000001</c:v>
                </c:pt>
                <c:pt idx="20">
                  <c:v>401.72800000000001</c:v>
                </c:pt>
                <c:pt idx="21">
                  <c:v>449.90300000000002</c:v>
                </c:pt>
                <c:pt idx="22">
                  <c:v>614.55899999999997</c:v>
                </c:pt>
                <c:pt idx="23">
                  <c:v>627.80100000000004</c:v>
                </c:pt>
                <c:pt idx="24">
                  <c:v>763.14700000000005</c:v>
                </c:pt>
                <c:pt idx="25">
                  <c:v>947.33399999999995</c:v>
                </c:pt>
                <c:pt idx="26">
                  <c:v>1307.424</c:v>
                </c:pt>
                <c:pt idx="27">
                  <c:v>1571.69</c:v>
                </c:pt>
                <c:pt idx="28">
                  <c:v>1732.989</c:v>
                </c:pt>
                <c:pt idx="29">
                  <c:v>1796.6669999999999</c:v>
                </c:pt>
                <c:pt idx="30">
                  <c:v>1791.5360000000001</c:v>
                </c:pt>
                <c:pt idx="31">
                  <c:v>1794.5350000000001</c:v>
                </c:pt>
                <c:pt idx="32">
                  <c:v>1801.0429999999999</c:v>
                </c:pt>
                <c:pt idx="33">
                  <c:v>1776.0319999999999</c:v>
                </c:pt>
                <c:pt idx="34">
                  <c:v>1766.5</c:v>
                </c:pt>
                <c:pt idx="35">
                  <c:v>1732.7</c:v>
                </c:pt>
                <c:pt idx="36">
                  <c:v>1901.8</c:v>
                </c:pt>
                <c:pt idx="37">
                  <c:v>1738.5</c:v>
                </c:pt>
                <c:pt idx="38">
                  <c:v>1637.7</c:v>
                </c:pt>
                <c:pt idx="39">
                  <c:v>1674.5</c:v>
                </c:pt>
                <c:pt idx="40">
                  <c:v>1697.1</c:v>
                </c:pt>
                <c:pt idx="41">
                  <c:v>1687.5</c:v>
                </c:pt>
                <c:pt idx="42">
                  <c:v>1734.4</c:v>
                </c:pt>
                <c:pt idx="43">
                  <c:v>1723.3</c:v>
                </c:pt>
                <c:pt idx="44">
                  <c:v>1660.8869999999999</c:v>
                </c:pt>
                <c:pt idx="45">
                  <c:v>1573.8119999999999</c:v>
                </c:pt>
                <c:pt idx="46">
                  <c:v>1492.325</c:v>
                </c:pt>
                <c:pt idx="47">
                  <c:v>1431.8</c:v>
                </c:pt>
                <c:pt idx="48">
                  <c:v>1419.299</c:v>
                </c:pt>
                <c:pt idx="49">
                  <c:v>1586.441</c:v>
                </c:pt>
                <c:pt idx="50">
                  <c:v>1699.1369999999999</c:v>
                </c:pt>
                <c:pt idx="51">
                  <c:v>1913.7719999999999</c:v>
                </c:pt>
                <c:pt idx="52">
                  <c:v>2114.65</c:v>
                </c:pt>
                <c:pt idx="53">
                  <c:v>2356.4479999999999</c:v>
                </c:pt>
                <c:pt idx="54">
                  <c:v>2496.6370000000002</c:v>
                </c:pt>
                <c:pt idx="55">
                  <c:v>2557.931</c:v>
                </c:pt>
                <c:pt idx="56">
                  <c:v>2607.386</c:v>
                </c:pt>
              </c:numCache>
            </c:numRef>
          </c:val>
          <c:extLst>
            <c:ext xmlns:c16="http://schemas.microsoft.com/office/drawing/2014/chart" uri="{C3380CC4-5D6E-409C-BE32-E72D297353CC}">
              <c16:uniqueId val="{00000001-1046-4946-A4F7-918DD7AB0D0F}"/>
            </c:ext>
          </c:extLst>
        </c:ser>
        <c:dLbls>
          <c:showLegendKey val="0"/>
          <c:showVal val="0"/>
          <c:showCatName val="0"/>
          <c:showSerName val="0"/>
          <c:showPercent val="0"/>
          <c:showBubbleSize val="0"/>
        </c:dLbls>
        <c:gapWidth val="80"/>
        <c:overlap val="100"/>
        <c:axId val="440684552"/>
        <c:axId val="440687832"/>
      </c:barChart>
      <c:lineChart>
        <c:grouping val="standard"/>
        <c:varyColors val="0"/>
        <c:ser>
          <c:idx val="2"/>
          <c:order val="2"/>
          <c:tx>
            <c:strRef>
              <c:f>'d08-001市町村別観光入込客数・宿泊人員の推移'!$G$1746</c:f>
              <c:strCache>
                <c:ptCount val="1"/>
                <c:pt idx="0">
                  <c:v>宿泊客</c:v>
                </c:pt>
              </c:strCache>
            </c:strRef>
          </c:tx>
          <c:spPr>
            <a:ln w="28575" cap="rnd">
              <a:solidFill>
                <a:srgbClr val="0070C0"/>
              </a:solidFill>
              <a:round/>
            </a:ln>
            <a:effectLst/>
          </c:spPr>
          <c:marker>
            <c:symbol val="none"/>
          </c:marker>
          <c:cat>
            <c:strRef>
              <c:f>'d08-001市町村別観光入込客数・宿泊人員の推移'!$H$1743:$BL$1743</c:f>
              <c:strCache>
                <c:ptCount val="57"/>
                <c:pt idx="2">
                  <c:v>1965
S40</c:v>
                </c:pt>
                <c:pt idx="7">
                  <c:v>1970
S45</c:v>
                </c:pt>
                <c:pt idx="12">
                  <c:v>1975
S50</c:v>
                </c:pt>
                <c:pt idx="17">
                  <c:v>1980
S55</c:v>
                </c:pt>
                <c:pt idx="22">
                  <c:v>1985
S60</c:v>
                </c:pt>
                <c:pt idx="27">
                  <c:v>1990
H2</c:v>
                </c:pt>
                <c:pt idx="32">
                  <c:v>1995
H7</c:v>
                </c:pt>
                <c:pt idx="37">
                  <c:v>2000
H12</c:v>
                </c:pt>
                <c:pt idx="42">
                  <c:v>2005
H17</c:v>
                </c:pt>
                <c:pt idx="47">
                  <c:v>2010
H22</c:v>
                </c:pt>
                <c:pt idx="52">
                  <c:v>2015
H27</c:v>
                </c:pt>
                <c:pt idx="56">
                  <c:v>2019
R 1</c:v>
                </c:pt>
              </c:strCache>
            </c:strRef>
          </c:cat>
          <c:val>
            <c:numRef>
              <c:f>'d08-001市町村別観光入込客数・宿泊人員の推移'!$H$1746:$BL$1746</c:f>
              <c:numCache>
                <c:formatCode>#,##0.0;[Red]\-#,##0.0</c:formatCode>
                <c:ptCount val="57"/>
                <c:pt idx="0">
                  <c:v>60.113999999999997</c:v>
                </c:pt>
                <c:pt idx="1">
                  <c:v>63.997</c:v>
                </c:pt>
                <c:pt idx="2">
                  <c:v>87.429000000000002</c:v>
                </c:pt>
                <c:pt idx="3">
                  <c:v>61.082000000000001</c:v>
                </c:pt>
                <c:pt idx="4">
                  <c:v>64.661000000000001</c:v>
                </c:pt>
                <c:pt idx="5">
                  <c:v>74.772999999999996</c:v>
                </c:pt>
                <c:pt idx="6">
                  <c:v>84.674999999999997</c:v>
                </c:pt>
                <c:pt idx="7">
                  <c:v>82.082999999999998</c:v>
                </c:pt>
                <c:pt idx="8">
                  <c:v>95.978999999999999</c:v>
                </c:pt>
                <c:pt idx="9">
                  <c:v>114.495</c:v>
                </c:pt>
                <c:pt idx="10">
                  <c:v>117.922</c:v>
                </c:pt>
                <c:pt idx="11">
                  <c:v>125.125</c:v>
                </c:pt>
                <c:pt idx="12">
                  <c:v>115.23699999999999</c:v>
                </c:pt>
                <c:pt idx="13">
                  <c:v>125.193</c:v>
                </c:pt>
                <c:pt idx="14">
                  <c:v>110.586</c:v>
                </c:pt>
                <c:pt idx="15">
                  <c:v>102.71599999999999</c:v>
                </c:pt>
                <c:pt idx="16">
                  <c:v>99.825999999999993</c:v>
                </c:pt>
                <c:pt idx="17">
                  <c:v>96.430999999999997</c:v>
                </c:pt>
                <c:pt idx="18">
                  <c:v>144.90799999999999</c:v>
                </c:pt>
                <c:pt idx="19">
                  <c:v>181.77099999999999</c:v>
                </c:pt>
                <c:pt idx="20">
                  <c:v>182.999</c:v>
                </c:pt>
                <c:pt idx="21">
                  <c:v>203.184</c:v>
                </c:pt>
                <c:pt idx="22">
                  <c:v>166.91499999999999</c:v>
                </c:pt>
                <c:pt idx="23">
                  <c:v>171.768</c:v>
                </c:pt>
                <c:pt idx="24">
                  <c:v>205.72800000000001</c:v>
                </c:pt>
                <c:pt idx="25">
                  <c:v>240.03899999999999</c:v>
                </c:pt>
                <c:pt idx="26">
                  <c:v>332.05099999999999</c:v>
                </c:pt>
                <c:pt idx="27">
                  <c:v>433.12900000000002</c:v>
                </c:pt>
                <c:pt idx="28">
                  <c:v>480.98399999999998</c:v>
                </c:pt>
                <c:pt idx="29">
                  <c:v>506.673</c:v>
                </c:pt>
                <c:pt idx="30">
                  <c:v>510.17500000000001</c:v>
                </c:pt>
                <c:pt idx="31">
                  <c:v>516.26700000000005</c:v>
                </c:pt>
                <c:pt idx="32">
                  <c:v>522.09199999999998</c:v>
                </c:pt>
                <c:pt idx="33">
                  <c:v>571.84799999999996</c:v>
                </c:pt>
                <c:pt idx="34">
                  <c:v>570.9</c:v>
                </c:pt>
                <c:pt idx="35">
                  <c:v>561.1</c:v>
                </c:pt>
                <c:pt idx="36">
                  <c:v>610</c:v>
                </c:pt>
                <c:pt idx="37">
                  <c:v>545.4</c:v>
                </c:pt>
                <c:pt idx="38">
                  <c:v>490.8</c:v>
                </c:pt>
                <c:pt idx="39">
                  <c:v>502.1</c:v>
                </c:pt>
                <c:pt idx="40">
                  <c:v>512.70000000000005</c:v>
                </c:pt>
                <c:pt idx="41">
                  <c:v>533.29999999999995</c:v>
                </c:pt>
                <c:pt idx="42">
                  <c:v>557.79999999999995</c:v>
                </c:pt>
                <c:pt idx="43">
                  <c:v>551.9</c:v>
                </c:pt>
                <c:pt idx="44">
                  <c:v>529.26900000000001</c:v>
                </c:pt>
                <c:pt idx="45">
                  <c:v>500.07400000000001</c:v>
                </c:pt>
                <c:pt idx="46">
                  <c:v>475.10899999999998</c:v>
                </c:pt>
                <c:pt idx="47">
                  <c:v>455.04199999999997</c:v>
                </c:pt>
                <c:pt idx="48">
                  <c:v>449.649</c:v>
                </c:pt>
                <c:pt idx="49">
                  <c:v>503.029</c:v>
                </c:pt>
                <c:pt idx="50">
                  <c:v>540.21400000000006</c:v>
                </c:pt>
                <c:pt idx="51">
                  <c:v>610.67700000000002</c:v>
                </c:pt>
                <c:pt idx="52">
                  <c:v>668.74900000000002</c:v>
                </c:pt>
                <c:pt idx="53">
                  <c:v>748.16899999999998</c:v>
                </c:pt>
                <c:pt idx="54">
                  <c:v>794.22699999999998</c:v>
                </c:pt>
                <c:pt idx="55">
                  <c:v>814.14300000000003</c:v>
                </c:pt>
                <c:pt idx="56">
                  <c:v>925.77200000000005</c:v>
                </c:pt>
              </c:numCache>
            </c:numRef>
          </c:val>
          <c:smooth val="0"/>
          <c:extLst>
            <c:ext xmlns:c16="http://schemas.microsoft.com/office/drawing/2014/chart" uri="{C3380CC4-5D6E-409C-BE32-E72D297353CC}">
              <c16:uniqueId val="{00000004-1046-4946-A4F7-918DD7AB0D0F}"/>
            </c:ext>
          </c:extLst>
        </c:ser>
        <c:dLbls>
          <c:showLegendKey val="0"/>
          <c:showVal val="0"/>
          <c:showCatName val="0"/>
          <c:showSerName val="0"/>
          <c:showPercent val="0"/>
          <c:showBubbleSize val="0"/>
        </c:dLbls>
        <c:marker val="1"/>
        <c:smooth val="0"/>
        <c:axId val="440684552"/>
        <c:axId val="440687832"/>
      </c:lineChart>
      <c:catAx>
        <c:axId val="4406845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440687832"/>
        <c:crosses val="autoZero"/>
        <c:auto val="1"/>
        <c:lblAlgn val="ctr"/>
        <c:lblOffset val="100"/>
        <c:noMultiLvlLbl val="0"/>
      </c:catAx>
      <c:valAx>
        <c:axId val="440687832"/>
        <c:scaling>
          <c:orientation val="minMax"/>
        </c:scaling>
        <c:delete val="0"/>
        <c:axPos val="l"/>
        <c:majorGridlines>
          <c:spPr>
            <a:ln w="3175" cap="flat" cmpd="sng" algn="ctr">
              <a:solidFill>
                <a:schemeClr val="tx1">
                  <a:lumMod val="15000"/>
                  <a:lumOff val="85000"/>
                </a:schemeClr>
              </a:solidFill>
              <a:prstDash val="dash"/>
              <a:round/>
            </a:ln>
            <a:effectLst/>
          </c:spPr>
        </c:majorGridlines>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440684552"/>
        <c:crosses val="autoZero"/>
        <c:crossBetween val="between"/>
      </c:valAx>
      <c:spPr>
        <a:noFill/>
        <a:ln>
          <a:noFill/>
        </a:ln>
        <a:effectLst/>
      </c:spPr>
    </c:plotArea>
    <c:legend>
      <c:legendPos val="b"/>
      <c:layout>
        <c:manualLayout>
          <c:xMode val="edge"/>
          <c:yMode val="edge"/>
          <c:x val="5.7989148415271571E-2"/>
          <c:y val="8.4984701236669749E-2"/>
          <c:w val="9.9707977679260693E-2"/>
          <c:h val="0.1006008843489158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a:latin typeface="ＭＳ ゴシック" panose="020B0609070205080204" pitchFamily="49" charset="-128"/>
                <a:ea typeface="ＭＳ ゴシック" panose="020B0609070205080204" pitchFamily="49" charset="-128"/>
              </a:rPr>
              <a:t>弟子屈町の観光客入込数の推移</a:t>
            </a:r>
          </a:p>
        </c:rich>
      </c:tx>
      <c:layout>
        <c:manualLayout>
          <c:xMode val="edge"/>
          <c:yMode val="edge"/>
          <c:x val="0.33473389355742295"/>
          <c:y val="0"/>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4.3970533095127814E-2"/>
          <c:y val="5.3333333333333337E-2"/>
          <c:w val="0.94239242153554337"/>
          <c:h val="0.84070823579484999"/>
        </c:manualLayout>
      </c:layout>
      <c:barChart>
        <c:barDir val="col"/>
        <c:grouping val="stacked"/>
        <c:varyColors val="0"/>
        <c:ser>
          <c:idx val="0"/>
          <c:order val="0"/>
          <c:tx>
            <c:strRef>
              <c:f>'d08-001市町村別観光入込客数・宿泊人員の推移'!$G$1850</c:f>
              <c:strCache>
                <c:ptCount val="1"/>
                <c:pt idx="0">
                  <c:v>道外</c:v>
                </c:pt>
              </c:strCache>
            </c:strRef>
          </c:tx>
          <c:spPr>
            <a:solidFill>
              <a:srgbClr val="00B0F0"/>
            </a:solidFill>
            <a:ln>
              <a:noFill/>
            </a:ln>
            <a:effectLst/>
          </c:spPr>
          <c:invertIfNegative val="0"/>
          <c:cat>
            <c:strRef>
              <c:f>'d08-001市町村別観光入込客数・宿泊人員の推移'!$H$1849:$BL$1849</c:f>
              <c:strCache>
                <c:ptCount val="57"/>
                <c:pt idx="2">
                  <c:v>1965
S40</c:v>
                </c:pt>
                <c:pt idx="7">
                  <c:v>1970
S45</c:v>
                </c:pt>
                <c:pt idx="12">
                  <c:v>1975
S50</c:v>
                </c:pt>
                <c:pt idx="17">
                  <c:v>1980
S55</c:v>
                </c:pt>
                <c:pt idx="22">
                  <c:v>1985
S60</c:v>
                </c:pt>
                <c:pt idx="27">
                  <c:v>1990
H2</c:v>
                </c:pt>
                <c:pt idx="32">
                  <c:v>1995
H7</c:v>
                </c:pt>
                <c:pt idx="37">
                  <c:v>2000
H12</c:v>
                </c:pt>
                <c:pt idx="42">
                  <c:v>2005
H17</c:v>
                </c:pt>
                <c:pt idx="47">
                  <c:v>2010
H22</c:v>
                </c:pt>
                <c:pt idx="52">
                  <c:v>2015
H27</c:v>
                </c:pt>
                <c:pt idx="56">
                  <c:v>2019
R 1</c:v>
                </c:pt>
              </c:strCache>
            </c:strRef>
          </c:cat>
          <c:val>
            <c:numRef>
              <c:f>'d08-001市町村別観光入込客数・宿泊人員の推移'!$H$1850:$BL$1850</c:f>
              <c:numCache>
                <c:formatCode>#,##0.0;[Red]\-#,##0.0</c:formatCode>
                <c:ptCount val="57"/>
                <c:pt idx="0">
                  <c:v>28.748999999999999</c:v>
                </c:pt>
                <c:pt idx="1">
                  <c:v>215.97499999999999</c:v>
                </c:pt>
                <c:pt idx="2">
                  <c:v>195.96100000000001</c:v>
                </c:pt>
                <c:pt idx="3">
                  <c:v>159.066</c:v>
                </c:pt>
                <c:pt idx="4">
                  <c:v>264.25599999999997</c:v>
                </c:pt>
                <c:pt idx="5">
                  <c:v>316.428</c:v>
                </c:pt>
                <c:pt idx="6">
                  <c:v>288.97899999999998</c:v>
                </c:pt>
                <c:pt idx="7">
                  <c:v>336.94400000000002</c:v>
                </c:pt>
                <c:pt idx="8">
                  <c:v>409.71100000000001</c:v>
                </c:pt>
                <c:pt idx="9">
                  <c:v>489.28100000000001</c:v>
                </c:pt>
                <c:pt idx="10">
                  <c:v>548.52800000000002</c:v>
                </c:pt>
                <c:pt idx="11">
                  <c:v>627.77099999999996</c:v>
                </c:pt>
                <c:pt idx="12">
                  <c:v>482.84899999999999</c:v>
                </c:pt>
                <c:pt idx="13">
                  <c:v>498.25099999999998</c:v>
                </c:pt>
                <c:pt idx="14">
                  <c:v>463.83100000000002</c:v>
                </c:pt>
                <c:pt idx="15">
                  <c:v>398.06</c:v>
                </c:pt>
                <c:pt idx="16">
                  <c:v>492.68299999999999</c:v>
                </c:pt>
                <c:pt idx="17">
                  <c:v>454.51299999999998</c:v>
                </c:pt>
                <c:pt idx="18">
                  <c:v>444.75400000000002</c:v>
                </c:pt>
                <c:pt idx="19">
                  <c:v>436.52699999999999</c:v>
                </c:pt>
                <c:pt idx="20">
                  <c:v>445.86599999999999</c:v>
                </c:pt>
                <c:pt idx="21">
                  <c:v>441.714</c:v>
                </c:pt>
                <c:pt idx="22">
                  <c:v>465.36200000000002</c:v>
                </c:pt>
                <c:pt idx="23">
                  <c:v>474.02499999999998</c:v>
                </c:pt>
                <c:pt idx="24">
                  <c:v>573.43299999999999</c:v>
                </c:pt>
                <c:pt idx="25">
                  <c:v>530.68200000000002</c:v>
                </c:pt>
                <c:pt idx="26">
                  <c:v>591.61599999999999</c:v>
                </c:pt>
                <c:pt idx="27">
                  <c:v>637.90899999999999</c:v>
                </c:pt>
                <c:pt idx="28">
                  <c:v>681.32299999999998</c:v>
                </c:pt>
                <c:pt idx="29">
                  <c:v>674.88300000000004</c:v>
                </c:pt>
                <c:pt idx="30">
                  <c:v>630.87199999999996</c:v>
                </c:pt>
                <c:pt idx="31">
                  <c:v>682.74</c:v>
                </c:pt>
                <c:pt idx="32">
                  <c:v>668.18100000000004</c:v>
                </c:pt>
                <c:pt idx="33">
                  <c:v>691.59100000000001</c:v>
                </c:pt>
                <c:pt idx="34">
                  <c:v>705.9</c:v>
                </c:pt>
                <c:pt idx="35">
                  <c:v>732.4</c:v>
                </c:pt>
                <c:pt idx="36">
                  <c:v>749.1</c:v>
                </c:pt>
                <c:pt idx="37">
                  <c:v>714.7</c:v>
                </c:pt>
                <c:pt idx="38">
                  <c:v>726.3</c:v>
                </c:pt>
                <c:pt idx="39">
                  <c:v>633.29999999999995</c:v>
                </c:pt>
                <c:pt idx="40">
                  <c:v>631.79999999999995</c:v>
                </c:pt>
                <c:pt idx="41">
                  <c:v>554</c:v>
                </c:pt>
                <c:pt idx="42">
                  <c:v>601.79999999999995</c:v>
                </c:pt>
                <c:pt idx="43">
                  <c:v>570.5</c:v>
                </c:pt>
                <c:pt idx="44">
                  <c:v>518</c:v>
                </c:pt>
                <c:pt idx="45">
                  <c:v>461.5</c:v>
                </c:pt>
                <c:pt idx="46">
                  <c:v>425.1</c:v>
                </c:pt>
                <c:pt idx="47">
                  <c:v>356.7</c:v>
                </c:pt>
                <c:pt idx="48">
                  <c:v>358.49999999999994</c:v>
                </c:pt>
                <c:pt idx="49">
                  <c:v>426.5</c:v>
                </c:pt>
                <c:pt idx="50">
                  <c:v>399.09999999999997</c:v>
                </c:pt>
                <c:pt idx="51">
                  <c:v>507.79999999999995</c:v>
                </c:pt>
                <c:pt idx="52">
                  <c:v>532.5</c:v>
                </c:pt>
                <c:pt idx="53">
                  <c:v>514.09999999999991</c:v>
                </c:pt>
                <c:pt idx="54">
                  <c:v>529.9</c:v>
                </c:pt>
                <c:pt idx="55">
                  <c:v>491.2</c:v>
                </c:pt>
                <c:pt idx="56">
                  <c:v>559.00000000000011</c:v>
                </c:pt>
              </c:numCache>
            </c:numRef>
          </c:val>
          <c:extLst>
            <c:ext xmlns:c16="http://schemas.microsoft.com/office/drawing/2014/chart" uri="{C3380CC4-5D6E-409C-BE32-E72D297353CC}">
              <c16:uniqueId val="{00000000-7C38-4620-BA03-A1F22C6A29B2}"/>
            </c:ext>
          </c:extLst>
        </c:ser>
        <c:ser>
          <c:idx val="1"/>
          <c:order val="1"/>
          <c:tx>
            <c:strRef>
              <c:f>'d08-001市町村別観光入込客数・宿泊人員の推移'!$G$1851</c:f>
              <c:strCache>
                <c:ptCount val="1"/>
                <c:pt idx="0">
                  <c:v>道内</c:v>
                </c:pt>
              </c:strCache>
            </c:strRef>
          </c:tx>
          <c:spPr>
            <a:solidFill>
              <a:srgbClr val="92D050"/>
            </a:solidFill>
            <a:ln>
              <a:noFill/>
            </a:ln>
            <a:effectLst/>
          </c:spPr>
          <c:invertIfNegative val="0"/>
          <c:cat>
            <c:strRef>
              <c:f>'d08-001市町村別観光入込客数・宿泊人員の推移'!$H$1849:$BL$1849</c:f>
              <c:strCache>
                <c:ptCount val="57"/>
                <c:pt idx="2">
                  <c:v>1965
S40</c:v>
                </c:pt>
                <c:pt idx="7">
                  <c:v>1970
S45</c:v>
                </c:pt>
                <c:pt idx="12">
                  <c:v>1975
S50</c:v>
                </c:pt>
                <c:pt idx="17">
                  <c:v>1980
S55</c:v>
                </c:pt>
                <c:pt idx="22">
                  <c:v>1985
S60</c:v>
                </c:pt>
                <c:pt idx="27">
                  <c:v>1990
H2</c:v>
                </c:pt>
                <c:pt idx="32">
                  <c:v>1995
H7</c:v>
                </c:pt>
                <c:pt idx="37">
                  <c:v>2000
H12</c:v>
                </c:pt>
                <c:pt idx="42">
                  <c:v>2005
H17</c:v>
                </c:pt>
                <c:pt idx="47">
                  <c:v>2010
H22</c:v>
                </c:pt>
                <c:pt idx="52">
                  <c:v>2015
H27</c:v>
                </c:pt>
                <c:pt idx="56">
                  <c:v>2019
R 1</c:v>
                </c:pt>
              </c:strCache>
            </c:strRef>
          </c:cat>
          <c:val>
            <c:numRef>
              <c:f>'d08-001市町村別観光入込客数・宿泊人員の推移'!$H$1851:$BL$1851</c:f>
              <c:numCache>
                <c:formatCode>#,##0.0;[Red]\-#,##0.0</c:formatCode>
                <c:ptCount val="57"/>
                <c:pt idx="0">
                  <c:v>359.79500000000002</c:v>
                </c:pt>
                <c:pt idx="1">
                  <c:v>283.52999999999997</c:v>
                </c:pt>
                <c:pt idx="2">
                  <c:v>311.84899999999999</c:v>
                </c:pt>
                <c:pt idx="3">
                  <c:v>302.60500000000002</c:v>
                </c:pt>
                <c:pt idx="4">
                  <c:v>396.11900000000003</c:v>
                </c:pt>
                <c:pt idx="5">
                  <c:v>320.88400000000001</c:v>
                </c:pt>
                <c:pt idx="6">
                  <c:v>353.21499999999997</c:v>
                </c:pt>
                <c:pt idx="7">
                  <c:v>356.05</c:v>
                </c:pt>
                <c:pt idx="8">
                  <c:v>400.12700000000001</c:v>
                </c:pt>
                <c:pt idx="9">
                  <c:v>379.589</c:v>
                </c:pt>
                <c:pt idx="10">
                  <c:v>398.822</c:v>
                </c:pt>
                <c:pt idx="11">
                  <c:v>500.73500000000001</c:v>
                </c:pt>
                <c:pt idx="12">
                  <c:v>563.03499999999997</c:v>
                </c:pt>
                <c:pt idx="13">
                  <c:v>676.28399999999999</c:v>
                </c:pt>
                <c:pt idx="14">
                  <c:v>676.12400000000002</c:v>
                </c:pt>
                <c:pt idx="15">
                  <c:v>730.66899999999998</c:v>
                </c:pt>
                <c:pt idx="16">
                  <c:v>637.72400000000005</c:v>
                </c:pt>
                <c:pt idx="17">
                  <c:v>648.16</c:v>
                </c:pt>
                <c:pt idx="18">
                  <c:v>613.91700000000003</c:v>
                </c:pt>
                <c:pt idx="19">
                  <c:v>587.976</c:v>
                </c:pt>
                <c:pt idx="20">
                  <c:v>587.1</c:v>
                </c:pt>
                <c:pt idx="21">
                  <c:v>587.76</c:v>
                </c:pt>
                <c:pt idx="22">
                  <c:v>602.50599999999997</c:v>
                </c:pt>
                <c:pt idx="23">
                  <c:v>600.13300000000004</c:v>
                </c:pt>
                <c:pt idx="24">
                  <c:v>595.69899999999996</c:v>
                </c:pt>
                <c:pt idx="25">
                  <c:v>616.78399999999999</c:v>
                </c:pt>
                <c:pt idx="26">
                  <c:v>631.65200000000004</c:v>
                </c:pt>
                <c:pt idx="27">
                  <c:v>669.80399999999997</c:v>
                </c:pt>
                <c:pt idx="28">
                  <c:v>702.25199999999995</c:v>
                </c:pt>
                <c:pt idx="29">
                  <c:v>699.62199999999996</c:v>
                </c:pt>
                <c:pt idx="30">
                  <c:v>663.30499999999995</c:v>
                </c:pt>
                <c:pt idx="31">
                  <c:v>559.29999999999995</c:v>
                </c:pt>
                <c:pt idx="32">
                  <c:v>543.91999999999996</c:v>
                </c:pt>
                <c:pt idx="33">
                  <c:v>518.63300000000004</c:v>
                </c:pt>
                <c:pt idx="34">
                  <c:v>524.9</c:v>
                </c:pt>
                <c:pt idx="35">
                  <c:v>505.1</c:v>
                </c:pt>
                <c:pt idx="36">
                  <c:v>497</c:v>
                </c:pt>
                <c:pt idx="37">
                  <c:v>456.7</c:v>
                </c:pt>
                <c:pt idx="38">
                  <c:v>496.5</c:v>
                </c:pt>
                <c:pt idx="39">
                  <c:v>422.8</c:v>
                </c:pt>
                <c:pt idx="40">
                  <c:v>368.9</c:v>
                </c:pt>
                <c:pt idx="41">
                  <c:v>384.3</c:v>
                </c:pt>
                <c:pt idx="42">
                  <c:v>396.6</c:v>
                </c:pt>
                <c:pt idx="43">
                  <c:v>403.4</c:v>
                </c:pt>
                <c:pt idx="44">
                  <c:v>383.1</c:v>
                </c:pt>
                <c:pt idx="45">
                  <c:v>399.8</c:v>
                </c:pt>
                <c:pt idx="46">
                  <c:v>359.6</c:v>
                </c:pt>
                <c:pt idx="47">
                  <c:v>390.09999999999997</c:v>
                </c:pt>
                <c:pt idx="48">
                  <c:v>369.4</c:v>
                </c:pt>
                <c:pt idx="49">
                  <c:v>321.29999999999995</c:v>
                </c:pt>
                <c:pt idx="50">
                  <c:v>329.5</c:v>
                </c:pt>
                <c:pt idx="51">
                  <c:v>353.1</c:v>
                </c:pt>
                <c:pt idx="52">
                  <c:v>407.9</c:v>
                </c:pt>
                <c:pt idx="53">
                  <c:v>400.39999999999992</c:v>
                </c:pt>
                <c:pt idx="54">
                  <c:v>406.80000000000007</c:v>
                </c:pt>
                <c:pt idx="55">
                  <c:v>389.7</c:v>
                </c:pt>
                <c:pt idx="56">
                  <c:v>328.50000000000006</c:v>
                </c:pt>
              </c:numCache>
            </c:numRef>
          </c:val>
          <c:extLst>
            <c:ext xmlns:c16="http://schemas.microsoft.com/office/drawing/2014/chart" uri="{C3380CC4-5D6E-409C-BE32-E72D297353CC}">
              <c16:uniqueId val="{00000001-7C38-4620-BA03-A1F22C6A29B2}"/>
            </c:ext>
          </c:extLst>
        </c:ser>
        <c:dLbls>
          <c:showLegendKey val="0"/>
          <c:showVal val="0"/>
          <c:showCatName val="0"/>
          <c:showSerName val="0"/>
          <c:showPercent val="0"/>
          <c:showBubbleSize val="0"/>
        </c:dLbls>
        <c:gapWidth val="80"/>
        <c:overlap val="100"/>
        <c:axId val="440684552"/>
        <c:axId val="440687832"/>
      </c:barChart>
      <c:lineChart>
        <c:grouping val="standard"/>
        <c:varyColors val="0"/>
        <c:ser>
          <c:idx val="2"/>
          <c:order val="2"/>
          <c:tx>
            <c:strRef>
              <c:f>'d08-001市町村別観光入込客数・宿泊人員の推移'!$G$1852</c:f>
              <c:strCache>
                <c:ptCount val="1"/>
                <c:pt idx="0">
                  <c:v>宿泊客</c:v>
                </c:pt>
              </c:strCache>
            </c:strRef>
          </c:tx>
          <c:spPr>
            <a:ln w="28575" cap="rnd">
              <a:solidFill>
                <a:srgbClr val="0070C0"/>
              </a:solidFill>
              <a:round/>
            </a:ln>
            <a:effectLst/>
          </c:spPr>
          <c:marker>
            <c:symbol val="none"/>
          </c:marker>
          <c:cat>
            <c:strRef>
              <c:f>'d08-001市町村別観光入込客数・宿泊人員の推移'!$H$1849:$BL$1849</c:f>
              <c:strCache>
                <c:ptCount val="57"/>
                <c:pt idx="2">
                  <c:v>1965
S40</c:v>
                </c:pt>
                <c:pt idx="7">
                  <c:v>1970
S45</c:v>
                </c:pt>
                <c:pt idx="12">
                  <c:v>1975
S50</c:v>
                </c:pt>
                <c:pt idx="17">
                  <c:v>1980
S55</c:v>
                </c:pt>
                <c:pt idx="22">
                  <c:v>1985
S60</c:v>
                </c:pt>
                <c:pt idx="27">
                  <c:v>1990
H2</c:v>
                </c:pt>
                <c:pt idx="32">
                  <c:v>1995
H7</c:v>
                </c:pt>
                <c:pt idx="37">
                  <c:v>2000
H12</c:v>
                </c:pt>
                <c:pt idx="42">
                  <c:v>2005
H17</c:v>
                </c:pt>
                <c:pt idx="47">
                  <c:v>2010
H22</c:v>
                </c:pt>
                <c:pt idx="52">
                  <c:v>2015
H27</c:v>
                </c:pt>
                <c:pt idx="56">
                  <c:v>2019
R 1</c:v>
                </c:pt>
              </c:strCache>
            </c:strRef>
          </c:cat>
          <c:val>
            <c:numRef>
              <c:f>'d08-001市町村別観光入込客数・宿泊人員の推移'!$H$1852:$BL$1852</c:f>
              <c:numCache>
                <c:formatCode>#,##0.0;[Red]\-#,##0.0</c:formatCode>
                <c:ptCount val="57"/>
                <c:pt idx="0">
                  <c:v>236.34200000000001</c:v>
                </c:pt>
                <c:pt idx="1">
                  <c:v>226.58</c:v>
                </c:pt>
                <c:pt idx="2">
                  <c:v>324.88099999999997</c:v>
                </c:pt>
                <c:pt idx="3">
                  <c:v>324.13600000000002</c:v>
                </c:pt>
                <c:pt idx="4">
                  <c:v>419.19099999999997</c:v>
                </c:pt>
                <c:pt idx="5">
                  <c:v>375.24299999999999</c:v>
                </c:pt>
                <c:pt idx="6">
                  <c:v>381.03899999999999</c:v>
                </c:pt>
                <c:pt idx="7">
                  <c:v>430.50400000000002</c:v>
                </c:pt>
                <c:pt idx="8">
                  <c:v>478.64499999999998</c:v>
                </c:pt>
                <c:pt idx="9">
                  <c:v>471.03500000000003</c:v>
                </c:pt>
                <c:pt idx="10">
                  <c:v>496.27199999999999</c:v>
                </c:pt>
                <c:pt idx="11">
                  <c:v>581.303</c:v>
                </c:pt>
                <c:pt idx="12">
                  <c:v>581.005</c:v>
                </c:pt>
                <c:pt idx="13">
                  <c:v>635.31500000000005</c:v>
                </c:pt>
                <c:pt idx="14">
                  <c:v>581.13300000000004</c:v>
                </c:pt>
                <c:pt idx="15">
                  <c:v>650.38400000000001</c:v>
                </c:pt>
                <c:pt idx="16">
                  <c:v>647.63</c:v>
                </c:pt>
                <c:pt idx="17">
                  <c:v>685.50300000000004</c:v>
                </c:pt>
                <c:pt idx="18">
                  <c:v>649.73800000000006</c:v>
                </c:pt>
                <c:pt idx="19">
                  <c:v>600.48699999999997</c:v>
                </c:pt>
                <c:pt idx="20">
                  <c:v>613.62800000000004</c:v>
                </c:pt>
                <c:pt idx="21">
                  <c:v>591.101</c:v>
                </c:pt>
                <c:pt idx="22">
                  <c:v>581.27499999999998</c:v>
                </c:pt>
                <c:pt idx="23">
                  <c:v>575.80700000000002</c:v>
                </c:pt>
                <c:pt idx="24">
                  <c:v>609.61300000000006</c:v>
                </c:pt>
                <c:pt idx="25">
                  <c:v>619.01900000000001</c:v>
                </c:pt>
                <c:pt idx="26">
                  <c:v>649.75599999999997</c:v>
                </c:pt>
                <c:pt idx="27">
                  <c:v>696.04499999999996</c:v>
                </c:pt>
                <c:pt idx="28">
                  <c:v>734.03899999999999</c:v>
                </c:pt>
                <c:pt idx="29">
                  <c:v>696.524</c:v>
                </c:pt>
                <c:pt idx="30">
                  <c:v>678.47900000000004</c:v>
                </c:pt>
                <c:pt idx="31">
                  <c:v>684.06799999999998</c:v>
                </c:pt>
                <c:pt idx="32">
                  <c:v>636.37300000000005</c:v>
                </c:pt>
                <c:pt idx="33">
                  <c:v>578.62300000000005</c:v>
                </c:pt>
                <c:pt idx="34">
                  <c:v>516</c:v>
                </c:pt>
                <c:pt idx="35">
                  <c:v>529.4</c:v>
                </c:pt>
                <c:pt idx="36">
                  <c:v>531.4</c:v>
                </c:pt>
                <c:pt idx="37">
                  <c:v>498.3</c:v>
                </c:pt>
                <c:pt idx="38">
                  <c:v>572.4</c:v>
                </c:pt>
                <c:pt idx="39">
                  <c:v>487.1</c:v>
                </c:pt>
                <c:pt idx="40">
                  <c:v>475.1</c:v>
                </c:pt>
                <c:pt idx="41">
                  <c:v>415.4</c:v>
                </c:pt>
                <c:pt idx="42">
                  <c:v>404.7</c:v>
                </c:pt>
                <c:pt idx="43">
                  <c:v>387.9</c:v>
                </c:pt>
                <c:pt idx="44">
                  <c:v>355.6</c:v>
                </c:pt>
                <c:pt idx="45">
                  <c:v>356.7</c:v>
                </c:pt>
                <c:pt idx="46">
                  <c:v>275.5</c:v>
                </c:pt>
                <c:pt idx="47">
                  <c:v>274.10000000000002</c:v>
                </c:pt>
                <c:pt idx="48">
                  <c:v>269.90000000000003</c:v>
                </c:pt>
                <c:pt idx="49">
                  <c:v>261.3</c:v>
                </c:pt>
                <c:pt idx="50">
                  <c:v>260.10000000000002</c:v>
                </c:pt>
                <c:pt idx="51">
                  <c:v>240.4</c:v>
                </c:pt>
                <c:pt idx="52">
                  <c:v>208.19999999999996</c:v>
                </c:pt>
                <c:pt idx="53">
                  <c:v>181.10000000000002</c:v>
                </c:pt>
                <c:pt idx="54">
                  <c:v>172.4</c:v>
                </c:pt>
                <c:pt idx="55">
                  <c:v>170.6</c:v>
                </c:pt>
                <c:pt idx="56">
                  <c:v>179</c:v>
                </c:pt>
              </c:numCache>
            </c:numRef>
          </c:val>
          <c:smooth val="0"/>
          <c:extLst>
            <c:ext xmlns:c16="http://schemas.microsoft.com/office/drawing/2014/chart" uri="{C3380CC4-5D6E-409C-BE32-E72D297353CC}">
              <c16:uniqueId val="{00000002-7C38-4620-BA03-A1F22C6A29B2}"/>
            </c:ext>
          </c:extLst>
        </c:ser>
        <c:dLbls>
          <c:showLegendKey val="0"/>
          <c:showVal val="0"/>
          <c:showCatName val="0"/>
          <c:showSerName val="0"/>
          <c:showPercent val="0"/>
          <c:showBubbleSize val="0"/>
        </c:dLbls>
        <c:marker val="1"/>
        <c:smooth val="0"/>
        <c:axId val="440684552"/>
        <c:axId val="440687832"/>
      </c:lineChart>
      <c:catAx>
        <c:axId val="4406845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440687832"/>
        <c:crosses val="autoZero"/>
        <c:auto val="1"/>
        <c:lblAlgn val="ctr"/>
        <c:lblOffset val="100"/>
        <c:noMultiLvlLbl val="0"/>
      </c:catAx>
      <c:valAx>
        <c:axId val="440687832"/>
        <c:scaling>
          <c:orientation val="minMax"/>
        </c:scaling>
        <c:delete val="0"/>
        <c:axPos val="l"/>
        <c:majorGridlines>
          <c:spPr>
            <a:ln w="3175" cap="flat" cmpd="sng" algn="ctr">
              <a:solidFill>
                <a:schemeClr val="tx1">
                  <a:lumMod val="15000"/>
                  <a:lumOff val="85000"/>
                </a:schemeClr>
              </a:solidFill>
              <a:prstDash val="dash"/>
              <a:round/>
            </a:ln>
            <a:effectLst/>
          </c:spPr>
        </c:majorGridlines>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440684552"/>
        <c:crosses val="autoZero"/>
        <c:crossBetween val="between"/>
      </c:valAx>
      <c:spPr>
        <a:noFill/>
        <a:ln>
          <a:noFill/>
        </a:ln>
        <a:effectLst/>
      </c:spPr>
    </c:plotArea>
    <c:legend>
      <c:legendPos val="b"/>
      <c:layout>
        <c:manualLayout>
          <c:xMode val="edge"/>
          <c:yMode val="edge"/>
          <c:x val="5.7989148415271571E-2"/>
          <c:y val="8.4984701236669749E-2"/>
          <c:w val="9.9707977679260693E-2"/>
          <c:h val="0.1006008843489158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a:latin typeface="ＭＳ ゴシック" panose="020B0609070205080204" pitchFamily="49" charset="-128"/>
                <a:ea typeface="ＭＳ ゴシック" panose="020B0609070205080204" pitchFamily="49" charset="-128"/>
              </a:rPr>
              <a:t>弟子屈町の観光入込客数</a:t>
            </a:r>
          </a:p>
        </c:rich>
      </c:tx>
      <c:layout>
        <c:manualLayout>
          <c:xMode val="edge"/>
          <c:yMode val="edge"/>
          <c:x val="0.35403508771929826"/>
          <c:y val="0"/>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6.7964857024450889E-2"/>
          <c:y val="7.0702689328190044E-2"/>
          <c:w val="0.91762729658792652"/>
          <c:h val="0.81366951575143354"/>
        </c:manualLayout>
      </c:layout>
      <c:lineChart>
        <c:grouping val="standard"/>
        <c:varyColors val="0"/>
        <c:ser>
          <c:idx val="0"/>
          <c:order val="0"/>
          <c:tx>
            <c:strRef>
              <c:f>'d08-001市町村別観光入込客数・宿泊人員の推移'!$G$1861</c:f>
              <c:strCache>
                <c:ptCount val="1"/>
                <c:pt idx="0">
                  <c:v>摩周温泉</c:v>
                </c:pt>
              </c:strCache>
            </c:strRef>
          </c:tx>
          <c:spPr>
            <a:ln w="28575" cap="rnd">
              <a:solidFill>
                <a:schemeClr val="accent1"/>
              </a:solidFill>
              <a:round/>
            </a:ln>
            <a:effectLst/>
          </c:spPr>
          <c:marker>
            <c:symbol val="none"/>
          </c:marker>
          <c:cat>
            <c:strRef>
              <c:f>'d08-001市町村別観光入込客数・宿泊人員の推移'!$H$1860:$BL$1860</c:f>
              <c:strCache>
                <c:ptCount val="57"/>
                <c:pt idx="2">
                  <c:v>1965
S40</c:v>
                </c:pt>
                <c:pt idx="7">
                  <c:v>1970
S45</c:v>
                </c:pt>
                <c:pt idx="12">
                  <c:v>1975
S50</c:v>
                </c:pt>
                <c:pt idx="17">
                  <c:v>1980
S55</c:v>
                </c:pt>
                <c:pt idx="22">
                  <c:v>1985
S60</c:v>
                </c:pt>
                <c:pt idx="27">
                  <c:v>1990
H2</c:v>
                </c:pt>
                <c:pt idx="32">
                  <c:v>1995
H7</c:v>
                </c:pt>
                <c:pt idx="37">
                  <c:v>2000
H12</c:v>
                </c:pt>
                <c:pt idx="42">
                  <c:v>2005
H17</c:v>
                </c:pt>
                <c:pt idx="47">
                  <c:v>2010
H22</c:v>
                </c:pt>
                <c:pt idx="52">
                  <c:v>2015
H27</c:v>
                </c:pt>
                <c:pt idx="56">
                  <c:v>2019
R 1</c:v>
                </c:pt>
              </c:strCache>
            </c:strRef>
          </c:cat>
          <c:val>
            <c:numRef>
              <c:f>'d08-001市町村別観光入込客数・宿泊人員の推移'!$H$1861:$BL$1861</c:f>
              <c:numCache>
                <c:formatCode>#,##0_);[Red]\(#,##0\)</c:formatCode>
                <c:ptCount val="57"/>
                <c:pt idx="0">
                  <c:v>380783</c:v>
                </c:pt>
                <c:pt idx="1">
                  <c:v>277794</c:v>
                </c:pt>
                <c:pt idx="2">
                  <c:v>358554</c:v>
                </c:pt>
                <c:pt idx="3">
                  <c:v>378437</c:v>
                </c:pt>
                <c:pt idx="4">
                  <c:v>537111</c:v>
                </c:pt>
                <c:pt idx="5">
                  <c:v>586334</c:v>
                </c:pt>
                <c:pt idx="6">
                  <c:v>562540</c:v>
                </c:pt>
                <c:pt idx="7">
                  <c:v>523382</c:v>
                </c:pt>
                <c:pt idx="8">
                  <c:v>613634</c:v>
                </c:pt>
                <c:pt idx="9">
                  <c:v>641864</c:v>
                </c:pt>
                <c:pt idx="10">
                  <c:v>764042</c:v>
                </c:pt>
                <c:pt idx="11">
                  <c:v>919874</c:v>
                </c:pt>
                <c:pt idx="12">
                  <c:v>884411</c:v>
                </c:pt>
                <c:pt idx="13">
                  <c:v>900448</c:v>
                </c:pt>
                <c:pt idx="14">
                  <c:v>841582</c:v>
                </c:pt>
                <c:pt idx="15">
                  <c:v>814382</c:v>
                </c:pt>
                <c:pt idx="16">
                  <c:v>805977</c:v>
                </c:pt>
                <c:pt idx="17">
                  <c:v>772765</c:v>
                </c:pt>
                <c:pt idx="18">
                  <c:v>749284</c:v>
                </c:pt>
                <c:pt idx="19">
                  <c:v>733127</c:v>
                </c:pt>
                <c:pt idx="20">
                  <c:v>751702</c:v>
                </c:pt>
                <c:pt idx="21">
                  <c:v>745724</c:v>
                </c:pt>
                <c:pt idx="22">
                  <c:v>760881</c:v>
                </c:pt>
                <c:pt idx="23">
                  <c:v>753622</c:v>
                </c:pt>
                <c:pt idx="24">
                  <c:v>793997</c:v>
                </c:pt>
                <c:pt idx="25">
                  <c:v>790221</c:v>
                </c:pt>
                <c:pt idx="26">
                  <c:v>845461</c:v>
                </c:pt>
                <c:pt idx="27">
                  <c:v>890186</c:v>
                </c:pt>
                <c:pt idx="28">
                  <c:v>926108</c:v>
                </c:pt>
                <c:pt idx="29">
                  <c:v>896573</c:v>
                </c:pt>
                <c:pt idx="30">
                  <c:v>821847</c:v>
                </c:pt>
                <c:pt idx="31">
                  <c:v>779728</c:v>
                </c:pt>
                <c:pt idx="32">
                  <c:v>758564</c:v>
                </c:pt>
                <c:pt idx="33">
                  <c:v>739681</c:v>
                </c:pt>
                <c:pt idx="34">
                  <c:v>739218</c:v>
                </c:pt>
                <c:pt idx="35">
                  <c:v>746163</c:v>
                </c:pt>
                <c:pt idx="36">
                  <c:v>742163</c:v>
                </c:pt>
                <c:pt idx="37">
                  <c:v>692771</c:v>
                </c:pt>
                <c:pt idx="38">
                  <c:v>713419</c:v>
                </c:pt>
                <c:pt idx="39">
                  <c:v>571814</c:v>
                </c:pt>
                <c:pt idx="40">
                  <c:v>548777</c:v>
                </c:pt>
                <c:pt idx="41">
                  <c:v>535489</c:v>
                </c:pt>
                <c:pt idx="42">
                  <c:v>516534</c:v>
                </c:pt>
                <c:pt idx="43">
                  <c:v>486878</c:v>
                </c:pt>
                <c:pt idx="44">
                  <c:v>471666</c:v>
                </c:pt>
                <c:pt idx="45">
                  <c:v>437241</c:v>
                </c:pt>
                <c:pt idx="46">
                  <c:v>386255</c:v>
                </c:pt>
                <c:pt idx="47">
                  <c:v>374705</c:v>
                </c:pt>
                <c:pt idx="48">
                  <c:v>451468</c:v>
                </c:pt>
                <c:pt idx="49">
                  <c:v>476307</c:v>
                </c:pt>
                <c:pt idx="50">
                  <c:v>470237</c:v>
                </c:pt>
                <c:pt idx="51">
                  <c:v>921873</c:v>
                </c:pt>
                <c:pt idx="52">
                  <c:v>1011163</c:v>
                </c:pt>
                <c:pt idx="53">
                  <c:v>1020575</c:v>
                </c:pt>
                <c:pt idx="54">
                  <c:v>1037103</c:v>
                </c:pt>
                <c:pt idx="55">
                  <c:v>992601</c:v>
                </c:pt>
                <c:pt idx="56">
                  <c:v>1005738</c:v>
                </c:pt>
              </c:numCache>
            </c:numRef>
          </c:val>
          <c:smooth val="0"/>
          <c:extLst>
            <c:ext xmlns:c16="http://schemas.microsoft.com/office/drawing/2014/chart" uri="{C3380CC4-5D6E-409C-BE32-E72D297353CC}">
              <c16:uniqueId val="{00000000-3276-4A9B-9AE9-10EDBEF09AA1}"/>
            </c:ext>
          </c:extLst>
        </c:ser>
        <c:ser>
          <c:idx val="1"/>
          <c:order val="1"/>
          <c:tx>
            <c:strRef>
              <c:f>'d08-001市町村別観光入込客数・宿泊人員の推移'!$G$1862</c:f>
              <c:strCache>
                <c:ptCount val="1"/>
                <c:pt idx="0">
                  <c:v>川湯温泉</c:v>
                </c:pt>
              </c:strCache>
            </c:strRef>
          </c:tx>
          <c:spPr>
            <a:ln w="28575" cap="rnd">
              <a:solidFill>
                <a:schemeClr val="accent2"/>
              </a:solidFill>
              <a:round/>
            </a:ln>
            <a:effectLst/>
          </c:spPr>
          <c:marker>
            <c:symbol val="none"/>
          </c:marker>
          <c:cat>
            <c:strRef>
              <c:f>'d08-001市町村別観光入込客数・宿泊人員の推移'!$H$1860:$BL$1860</c:f>
              <c:strCache>
                <c:ptCount val="57"/>
                <c:pt idx="2">
                  <c:v>1965
S40</c:v>
                </c:pt>
                <c:pt idx="7">
                  <c:v>1970
S45</c:v>
                </c:pt>
                <c:pt idx="12">
                  <c:v>1975
S50</c:v>
                </c:pt>
                <c:pt idx="17">
                  <c:v>1980
S55</c:v>
                </c:pt>
                <c:pt idx="22">
                  <c:v>1985
S60</c:v>
                </c:pt>
                <c:pt idx="27">
                  <c:v>1990
H2</c:v>
                </c:pt>
                <c:pt idx="32">
                  <c:v>1995
H7</c:v>
                </c:pt>
                <c:pt idx="37">
                  <c:v>2000
H12</c:v>
                </c:pt>
                <c:pt idx="42">
                  <c:v>2005
H17</c:v>
                </c:pt>
                <c:pt idx="47">
                  <c:v>2010
H22</c:v>
                </c:pt>
                <c:pt idx="52">
                  <c:v>2015
H27</c:v>
                </c:pt>
                <c:pt idx="56">
                  <c:v>2019
R 1</c:v>
                </c:pt>
              </c:strCache>
            </c:strRef>
          </c:cat>
          <c:val>
            <c:numRef>
              <c:f>'d08-001市町村別観光入込客数・宿泊人員の推移'!$H$1862:$BL$1862</c:f>
              <c:numCache>
                <c:formatCode>#,##0_);[Red]\(#,##0\)</c:formatCode>
                <c:ptCount val="57"/>
                <c:pt idx="0">
                  <c:v>388034</c:v>
                </c:pt>
                <c:pt idx="1">
                  <c:v>318979</c:v>
                </c:pt>
                <c:pt idx="2">
                  <c:v>460510</c:v>
                </c:pt>
                <c:pt idx="3">
                  <c:v>406238</c:v>
                </c:pt>
                <c:pt idx="4">
                  <c:v>573850</c:v>
                </c:pt>
                <c:pt idx="5">
                  <c:v>607648</c:v>
                </c:pt>
                <c:pt idx="6">
                  <c:v>642194</c:v>
                </c:pt>
                <c:pt idx="7">
                  <c:v>601550</c:v>
                </c:pt>
                <c:pt idx="8">
                  <c:v>765782</c:v>
                </c:pt>
                <c:pt idx="9">
                  <c:v>829289</c:v>
                </c:pt>
                <c:pt idx="10">
                  <c:v>928823</c:v>
                </c:pt>
                <c:pt idx="11">
                  <c:v>1097072</c:v>
                </c:pt>
                <c:pt idx="12">
                  <c:v>1045884</c:v>
                </c:pt>
                <c:pt idx="13">
                  <c:v>1174535</c:v>
                </c:pt>
                <c:pt idx="14">
                  <c:v>1139955</c:v>
                </c:pt>
                <c:pt idx="15">
                  <c:v>1128729</c:v>
                </c:pt>
                <c:pt idx="16">
                  <c:v>1130407</c:v>
                </c:pt>
                <c:pt idx="17">
                  <c:v>1102673</c:v>
                </c:pt>
                <c:pt idx="18">
                  <c:v>1058671</c:v>
                </c:pt>
                <c:pt idx="19">
                  <c:v>1011645</c:v>
                </c:pt>
                <c:pt idx="20">
                  <c:v>1018583</c:v>
                </c:pt>
                <c:pt idx="21">
                  <c:v>1009762</c:v>
                </c:pt>
                <c:pt idx="22">
                  <c:v>1031459</c:v>
                </c:pt>
                <c:pt idx="23">
                  <c:v>1048339</c:v>
                </c:pt>
                <c:pt idx="24">
                  <c:v>1130820</c:v>
                </c:pt>
                <c:pt idx="25">
                  <c:v>1140079</c:v>
                </c:pt>
                <c:pt idx="26">
                  <c:v>1217497</c:v>
                </c:pt>
                <c:pt idx="27">
                  <c:v>1302918</c:v>
                </c:pt>
                <c:pt idx="28">
                  <c:v>1378848</c:v>
                </c:pt>
                <c:pt idx="29">
                  <c:v>1342187</c:v>
                </c:pt>
                <c:pt idx="30">
                  <c:v>1277448</c:v>
                </c:pt>
                <c:pt idx="31">
                  <c:v>1242040</c:v>
                </c:pt>
                <c:pt idx="32">
                  <c:v>1207063</c:v>
                </c:pt>
                <c:pt idx="33">
                  <c:v>1170458</c:v>
                </c:pt>
                <c:pt idx="34">
                  <c:v>1152639</c:v>
                </c:pt>
                <c:pt idx="35">
                  <c:v>1166893</c:v>
                </c:pt>
                <c:pt idx="36">
                  <c:v>1159047</c:v>
                </c:pt>
                <c:pt idx="37">
                  <c:v>1072539</c:v>
                </c:pt>
                <c:pt idx="38">
                  <c:v>1112519</c:v>
                </c:pt>
                <c:pt idx="39">
                  <c:v>1012662</c:v>
                </c:pt>
                <c:pt idx="40">
                  <c:v>973348</c:v>
                </c:pt>
                <c:pt idx="41">
                  <c:v>877139</c:v>
                </c:pt>
                <c:pt idx="42">
                  <c:v>920244</c:v>
                </c:pt>
                <c:pt idx="43">
                  <c:v>961082</c:v>
                </c:pt>
                <c:pt idx="44">
                  <c:v>851471</c:v>
                </c:pt>
                <c:pt idx="45">
                  <c:v>829903</c:v>
                </c:pt>
                <c:pt idx="46">
                  <c:v>788854</c:v>
                </c:pt>
                <c:pt idx="47">
                  <c:v>760754</c:v>
                </c:pt>
                <c:pt idx="48">
                  <c:v>710057</c:v>
                </c:pt>
                <c:pt idx="49">
                  <c:v>734254</c:v>
                </c:pt>
                <c:pt idx="50">
                  <c:v>716297</c:v>
                </c:pt>
                <c:pt idx="51">
                  <c:v>716311</c:v>
                </c:pt>
                <c:pt idx="52">
                  <c:v>784858</c:v>
                </c:pt>
                <c:pt idx="53">
                  <c:v>761378</c:v>
                </c:pt>
                <c:pt idx="54">
                  <c:v>788665</c:v>
                </c:pt>
                <c:pt idx="55">
                  <c:v>724986</c:v>
                </c:pt>
                <c:pt idx="56">
                  <c:v>730089</c:v>
                </c:pt>
              </c:numCache>
            </c:numRef>
          </c:val>
          <c:smooth val="0"/>
          <c:extLst>
            <c:ext xmlns:c16="http://schemas.microsoft.com/office/drawing/2014/chart" uri="{C3380CC4-5D6E-409C-BE32-E72D297353CC}">
              <c16:uniqueId val="{00000001-3276-4A9B-9AE9-10EDBEF09AA1}"/>
            </c:ext>
          </c:extLst>
        </c:ser>
        <c:ser>
          <c:idx val="2"/>
          <c:order val="2"/>
          <c:tx>
            <c:strRef>
              <c:f>'d08-001市町村別観光入込客数・宿泊人員の推移'!$G$1863</c:f>
              <c:strCache>
                <c:ptCount val="1"/>
                <c:pt idx="0">
                  <c:v>摩周湖</c:v>
                </c:pt>
              </c:strCache>
            </c:strRef>
          </c:tx>
          <c:spPr>
            <a:ln w="28575" cap="rnd">
              <a:solidFill>
                <a:srgbClr val="00B0F0"/>
              </a:solidFill>
              <a:round/>
            </a:ln>
            <a:effectLst/>
          </c:spPr>
          <c:marker>
            <c:symbol val="none"/>
          </c:marker>
          <c:cat>
            <c:strRef>
              <c:f>'d08-001市町村別観光入込客数・宿泊人員の推移'!$H$1860:$BL$1860</c:f>
              <c:strCache>
                <c:ptCount val="57"/>
                <c:pt idx="2">
                  <c:v>1965
S40</c:v>
                </c:pt>
                <c:pt idx="7">
                  <c:v>1970
S45</c:v>
                </c:pt>
                <c:pt idx="12">
                  <c:v>1975
S50</c:v>
                </c:pt>
                <c:pt idx="17">
                  <c:v>1980
S55</c:v>
                </c:pt>
                <c:pt idx="22">
                  <c:v>1985
S60</c:v>
                </c:pt>
                <c:pt idx="27">
                  <c:v>1990
H2</c:v>
                </c:pt>
                <c:pt idx="32">
                  <c:v>1995
H7</c:v>
                </c:pt>
                <c:pt idx="37">
                  <c:v>2000
H12</c:v>
                </c:pt>
                <c:pt idx="42">
                  <c:v>2005
H17</c:v>
                </c:pt>
                <c:pt idx="47">
                  <c:v>2010
H22</c:v>
                </c:pt>
                <c:pt idx="52">
                  <c:v>2015
H27</c:v>
                </c:pt>
                <c:pt idx="56">
                  <c:v>2019
R 1</c:v>
                </c:pt>
              </c:strCache>
            </c:strRef>
          </c:cat>
          <c:val>
            <c:numRef>
              <c:f>'d08-001市町村別観光入込客数・宿泊人員の推移'!$H$1863:$BL$1863</c:f>
              <c:numCache>
                <c:formatCode>#,##0_);[Red]\(#,##0\)</c:formatCode>
                <c:ptCount val="57"/>
                <c:pt idx="0">
                  <c:v>349628</c:v>
                </c:pt>
                <c:pt idx="1">
                  <c:v>499505</c:v>
                </c:pt>
                <c:pt idx="2">
                  <c:v>507810</c:v>
                </c:pt>
                <c:pt idx="3">
                  <c:v>461671</c:v>
                </c:pt>
                <c:pt idx="4">
                  <c:v>492712</c:v>
                </c:pt>
                <c:pt idx="5">
                  <c:v>535155</c:v>
                </c:pt>
                <c:pt idx="6">
                  <c:v>539605</c:v>
                </c:pt>
                <c:pt idx="7">
                  <c:v>666249</c:v>
                </c:pt>
                <c:pt idx="8">
                  <c:v>806580</c:v>
                </c:pt>
                <c:pt idx="9">
                  <c:v>850718</c:v>
                </c:pt>
                <c:pt idx="10">
                  <c:v>890596</c:v>
                </c:pt>
                <c:pt idx="11">
                  <c:v>1023974</c:v>
                </c:pt>
                <c:pt idx="12">
                  <c:v>976261</c:v>
                </c:pt>
                <c:pt idx="13">
                  <c:v>1060406</c:v>
                </c:pt>
                <c:pt idx="14">
                  <c:v>959385</c:v>
                </c:pt>
                <c:pt idx="15">
                  <c:v>1007823</c:v>
                </c:pt>
                <c:pt idx="16">
                  <c:v>1014862</c:v>
                </c:pt>
                <c:pt idx="17">
                  <c:v>989511</c:v>
                </c:pt>
                <c:pt idx="18">
                  <c:v>957246</c:v>
                </c:pt>
                <c:pt idx="19">
                  <c:v>949926</c:v>
                </c:pt>
                <c:pt idx="20">
                  <c:v>969073</c:v>
                </c:pt>
                <c:pt idx="21">
                  <c:v>963197</c:v>
                </c:pt>
                <c:pt idx="22">
                  <c:v>1024878</c:v>
                </c:pt>
                <c:pt idx="23">
                  <c:v>1034839</c:v>
                </c:pt>
                <c:pt idx="24">
                  <c:v>1114342</c:v>
                </c:pt>
                <c:pt idx="25">
                  <c:v>1132736</c:v>
                </c:pt>
                <c:pt idx="26">
                  <c:v>1212048</c:v>
                </c:pt>
                <c:pt idx="27">
                  <c:v>1291041</c:v>
                </c:pt>
                <c:pt idx="28">
                  <c:v>1357823</c:v>
                </c:pt>
                <c:pt idx="29">
                  <c:v>1334421</c:v>
                </c:pt>
                <c:pt idx="30">
                  <c:v>1262098</c:v>
                </c:pt>
                <c:pt idx="31">
                  <c:v>1227796</c:v>
                </c:pt>
                <c:pt idx="32">
                  <c:v>1185675</c:v>
                </c:pt>
                <c:pt idx="33">
                  <c:v>1193189</c:v>
                </c:pt>
                <c:pt idx="34">
                  <c:v>1226290</c:v>
                </c:pt>
                <c:pt idx="35">
                  <c:v>1188534</c:v>
                </c:pt>
                <c:pt idx="36">
                  <c:v>1196291</c:v>
                </c:pt>
                <c:pt idx="37">
                  <c:v>1075320</c:v>
                </c:pt>
                <c:pt idx="38">
                  <c:v>1091409</c:v>
                </c:pt>
                <c:pt idx="39">
                  <c:v>907075</c:v>
                </c:pt>
                <c:pt idx="40">
                  <c:v>825038</c:v>
                </c:pt>
                <c:pt idx="41">
                  <c:v>821067</c:v>
                </c:pt>
                <c:pt idx="42">
                  <c:v>844147</c:v>
                </c:pt>
                <c:pt idx="43">
                  <c:v>828032</c:v>
                </c:pt>
                <c:pt idx="44">
                  <c:v>783458</c:v>
                </c:pt>
                <c:pt idx="45">
                  <c:v>682500</c:v>
                </c:pt>
                <c:pt idx="46">
                  <c:v>618917</c:v>
                </c:pt>
                <c:pt idx="47">
                  <c:v>558737</c:v>
                </c:pt>
                <c:pt idx="48">
                  <c:v>479616</c:v>
                </c:pt>
                <c:pt idx="49">
                  <c:v>475393</c:v>
                </c:pt>
                <c:pt idx="50">
                  <c:v>456056</c:v>
                </c:pt>
                <c:pt idx="51">
                  <c:v>436937</c:v>
                </c:pt>
                <c:pt idx="52">
                  <c:v>505709</c:v>
                </c:pt>
                <c:pt idx="53">
                  <c:v>471585</c:v>
                </c:pt>
                <c:pt idx="54">
                  <c:v>491801</c:v>
                </c:pt>
                <c:pt idx="55">
                  <c:v>446384</c:v>
                </c:pt>
                <c:pt idx="56">
                  <c:v>454911</c:v>
                </c:pt>
              </c:numCache>
            </c:numRef>
          </c:val>
          <c:smooth val="0"/>
          <c:extLst>
            <c:ext xmlns:c16="http://schemas.microsoft.com/office/drawing/2014/chart" uri="{C3380CC4-5D6E-409C-BE32-E72D297353CC}">
              <c16:uniqueId val="{00000002-3276-4A9B-9AE9-10EDBEF09AA1}"/>
            </c:ext>
          </c:extLst>
        </c:ser>
        <c:ser>
          <c:idx val="3"/>
          <c:order val="3"/>
          <c:tx>
            <c:strRef>
              <c:f>'d08-001市町村別観光入込客数・宿泊人員の推移'!$G$1864</c:f>
              <c:strCache>
                <c:ptCount val="1"/>
                <c:pt idx="0">
                  <c:v>屈斜路湖</c:v>
                </c:pt>
              </c:strCache>
            </c:strRef>
          </c:tx>
          <c:spPr>
            <a:ln w="28575" cap="rnd">
              <a:solidFill>
                <a:schemeClr val="accent4"/>
              </a:solidFill>
              <a:round/>
            </a:ln>
            <a:effectLst/>
          </c:spPr>
          <c:marker>
            <c:symbol val="none"/>
          </c:marker>
          <c:cat>
            <c:strRef>
              <c:f>'d08-001市町村別観光入込客数・宿泊人員の推移'!$H$1860:$BL$1860</c:f>
              <c:strCache>
                <c:ptCount val="57"/>
                <c:pt idx="2">
                  <c:v>1965
S40</c:v>
                </c:pt>
                <c:pt idx="7">
                  <c:v>1970
S45</c:v>
                </c:pt>
                <c:pt idx="12">
                  <c:v>1975
S50</c:v>
                </c:pt>
                <c:pt idx="17">
                  <c:v>1980
S55</c:v>
                </c:pt>
                <c:pt idx="22">
                  <c:v>1985
S60</c:v>
                </c:pt>
                <c:pt idx="27">
                  <c:v>1990
H2</c:v>
                </c:pt>
                <c:pt idx="32">
                  <c:v>1995
H7</c:v>
                </c:pt>
                <c:pt idx="37">
                  <c:v>2000
H12</c:v>
                </c:pt>
                <c:pt idx="42">
                  <c:v>2005
H17</c:v>
                </c:pt>
                <c:pt idx="47">
                  <c:v>2010
H22</c:v>
                </c:pt>
                <c:pt idx="52">
                  <c:v>2015
H27</c:v>
                </c:pt>
                <c:pt idx="56">
                  <c:v>2019
R 1</c:v>
                </c:pt>
              </c:strCache>
            </c:strRef>
          </c:cat>
          <c:val>
            <c:numRef>
              <c:f>'d08-001市町村別観光入込客数・宿泊人員の推移'!$H$1864:$BL$1864</c:f>
              <c:numCache>
                <c:formatCode>#,##0_);[Red]\(#,##0\)</c:formatCode>
                <c:ptCount val="57"/>
                <c:pt idx="0">
                  <c:v>189928</c:v>
                </c:pt>
                <c:pt idx="1">
                  <c:v>265210</c:v>
                </c:pt>
                <c:pt idx="2">
                  <c:v>281475</c:v>
                </c:pt>
                <c:pt idx="3">
                  <c:v>413261</c:v>
                </c:pt>
                <c:pt idx="4">
                  <c:v>437307</c:v>
                </c:pt>
                <c:pt idx="5">
                  <c:v>440042</c:v>
                </c:pt>
                <c:pt idx="6">
                  <c:v>673370</c:v>
                </c:pt>
                <c:pt idx="7">
                  <c:v>554668</c:v>
                </c:pt>
                <c:pt idx="8">
                  <c:v>609699</c:v>
                </c:pt>
                <c:pt idx="9">
                  <c:v>611747</c:v>
                </c:pt>
                <c:pt idx="10">
                  <c:v>798192</c:v>
                </c:pt>
                <c:pt idx="11">
                  <c:v>756694</c:v>
                </c:pt>
                <c:pt idx="12">
                  <c:v>766319</c:v>
                </c:pt>
                <c:pt idx="13">
                  <c:v>710581</c:v>
                </c:pt>
                <c:pt idx="14">
                  <c:v>671915</c:v>
                </c:pt>
                <c:pt idx="15">
                  <c:v>662464</c:v>
                </c:pt>
                <c:pt idx="16">
                  <c:v>640936</c:v>
                </c:pt>
                <c:pt idx="17">
                  <c:v>632850</c:v>
                </c:pt>
                <c:pt idx="18">
                  <c:v>628216</c:v>
                </c:pt>
                <c:pt idx="19">
                  <c:v>644234</c:v>
                </c:pt>
                <c:pt idx="20">
                  <c:v>636098</c:v>
                </c:pt>
                <c:pt idx="21">
                  <c:v>635294</c:v>
                </c:pt>
                <c:pt idx="22">
                  <c:v>634590</c:v>
                </c:pt>
                <c:pt idx="23">
                  <c:v>672850</c:v>
                </c:pt>
                <c:pt idx="24">
                  <c:v>664846</c:v>
                </c:pt>
                <c:pt idx="25">
                  <c:v>724383</c:v>
                </c:pt>
                <c:pt idx="26">
                  <c:v>777987</c:v>
                </c:pt>
                <c:pt idx="27">
                  <c:v>813809</c:v>
                </c:pt>
                <c:pt idx="28">
                  <c:v>783223</c:v>
                </c:pt>
                <c:pt idx="29">
                  <c:v>716717</c:v>
                </c:pt>
                <c:pt idx="30">
                  <c:v>721905</c:v>
                </c:pt>
                <c:pt idx="31">
                  <c:v>737566</c:v>
                </c:pt>
                <c:pt idx="32">
                  <c:v>737566</c:v>
                </c:pt>
                <c:pt idx="33">
                  <c:v>733477</c:v>
                </c:pt>
                <c:pt idx="34">
                  <c:v>733334</c:v>
                </c:pt>
                <c:pt idx="35">
                  <c:v>738356</c:v>
                </c:pt>
                <c:pt idx="36">
                  <c:v>738315</c:v>
                </c:pt>
                <c:pt idx="37">
                  <c:v>727234</c:v>
                </c:pt>
                <c:pt idx="38">
                  <c:v>766075</c:v>
                </c:pt>
                <c:pt idx="39">
                  <c:v>662532</c:v>
                </c:pt>
                <c:pt idx="40">
                  <c:v>654913</c:v>
                </c:pt>
                <c:pt idx="41">
                  <c:v>581140</c:v>
                </c:pt>
                <c:pt idx="42">
                  <c:v>579945</c:v>
                </c:pt>
                <c:pt idx="43">
                  <c:v>564108</c:v>
                </c:pt>
                <c:pt idx="44">
                  <c:v>546184</c:v>
                </c:pt>
                <c:pt idx="45">
                  <c:v>540819</c:v>
                </c:pt>
                <c:pt idx="46">
                  <c:v>529264</c:v>
                </c:pt>
                <c:pt idx="47">
                  <c:v>504813</c:v>
                </c:pt>
                <c:pt idx="48">
                  <c:v>501186</c:v>
                </c:pt>
                <c:pt idx="49">
                  <c:v>529943</c:v>
                </c:pt>
                <c:pt idx="50">
                  <c:v>511257</c:v>
                </c:pt>
                <c:pt idx="51">
                  <c:v>535780</c:v>
                </c:pt>
                <c:pt idx="52">
                  <c:v>600302</c:v>
                </c:pt>
                <c:pt idx="53">
                  <c:v>595635</c:v>
                </c:pt>
                <c:pt idx="54">
                  <c:v>608753</c:v>
                </c:pt>
                <c:pt idx="55">
                  <c:v>578507</c:v>
                </c:pt>
                <c:pt idx="56">
                  <c:v>589092</c:v>
                </c:pt>
              </c:numCache>
            </c:numRef>
          </c:val>
          <c:smooth val="0"/>
          <c:extLst>
            <c:ext xmlns:c16="http://schemas.microsoft.com/office/drawing/2014/chart" uri="{C3380CC4-5D6E-409C-BE32-E72D297353CC}">
              <c16:uniqueId val="{00000003-3276-4A9B-9AE9-10EDBEF09AA1}"/>
            </c:ext>
          </c:extLst>
        </c:ser>
        <c:dLbls>
          <c:showLegendKey val="0"/>
          <c:showVal val="0"/>
          <c:showCatName val="0"/>
          <c:showSerName val="0"/>
          <c:showPercent val="0"/>
          <c:showBubbleSize val="0"/>
        </c:dLbls>
        <c:smooth val="0"/>
        <c:axId val="595057896"/>
        <c:axId val="595058224"/>
      </c:lineChart>
      <c:catAx>
        <c:axId val="5950578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595058224"/>
        <c:crosses val="autoZero"/>
        <c:auto val="1"/>
        <c:lblAlgn val="ctr"/>
        <c:lblOffset val="100"/>
        <c:noMultiLvlLbl val="0"/>
      </c:catAx>
      <c:valAx>
        <c:axId val="595058224"/>
        <c:scaling>
          <c:orientation val="minMax"/>
        </c:scaling>
        <c:delete val="0"/>
        <c:axPos val="l"/>
        <c:majorGridlines>
          <c:spPr>
            <a:ln w="3175" cap="flat" cmpd="sng" algn="ctr">
              <a:solidFill>
                <a:schemeClr val="tx1">
                  <a:lumMod val="15000"/>
                  <a:lumOff val="85000"/>
                </a:schemeClr>
              </a:solidFill>
              <a:prstDash val="dash"/>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595057896"/>
        <c:crosses val="autoZero"/>
        <c:crossBetween val="between"/>
      </c:valAx>
      <c:spPr>
        <a:noFill/>
        <a:ln>
          <a:noFill/>
        </a:ln>
        <a:effectLst/>
      </c:spPr>
    </c:plotArea>
    <c:legend>
      <c:legendPos val="b"/>
      <c:layout>
        <c:manualLayout>
          <c:xMode val="edge"/>
          <c:yMode val="edge"/>
          <c:x val="9.4947368421052641E-2"/>
          <c:y val="0.12822810938911644"/>
          <c:w val="0.13221052631578947"/>
          <c:h val="0.15105130622566385"/>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a:latin typeface="ＭＳ ゴシック" panose="020B0609070205080204" pitchFamily="49" charset="-128"/>
                <a:ea typeface="ＭＳ ゴシック" panose="020B0609070205080204" pitchFamily="49" charset="-128"/>
              </a:rPr>
              <a:t>弟子屈町の宿泊者数</a:t>
            </a:r>
          </a:p>
        </c:rich>
      </c:tx>
      <c:layout>
        <c:manualLayout>
          <c:xMode val="edge"/>
          <c:yMode val="edge"/>
          <c:x val="0.35403508771929826"/>
          <c:y val="0"/>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6.7964857024450889E-2"/>
          <c:y val="7.0702689328190044E-2"/>
          <c:w val="0.91762729658792652"/>
          <c:h val="0.81366951575143354"/>
        </c:manualLayout>
      </c:layout>
      <c:lineChart>
        <c:grouping val="standard"/>
        <c:varyColors val="0"/>
        <c:ser>
          <c:idx val="0"/>
          <c:order val="0"/>
          <c:tx>
            <c:strRef>
              <c:f>'d08-001市町村別観光入込客数・宿泊人員の推移'!$G$1870</c:f>
              <c:strCache>
                <c:ptCount val="1"/>
                <c:pt idx="0">
                  <c:v>摩周温泉</c:v>
                </c:pt>
              </c:strCache>
            </c:strRef>
          </c:tx>
          <c:spPr>
            <a:ln w="28575" cap="rnd">
              <a:solidFill>
                <a:schemeClr val="accent1"/>
              </a:solidFill>
              <a:round/>
            </a:ln>
            <a:effectLst/>
          </c:spPr>
          <c:marker>
            <c:symbol val="none"/>
          </c:marker>
          <c:cat>
            <c:strRef>
              <c:f>'d08-001市町村別観光入込客数・宿泊人員の推移'!$H$1869:$BL$1869</c:f>
              <c:strCache>
                <c:ptCount val="57"/>
                <c:pt idx="2">
                  <c:v>1965
S40</c:v>
                </c:pt>
                <c:pt idx="7">
                  <c:v>1970
S45</c:v>
                </c:pt>
                <c:pt idx="12">
                  <c:v>1975
S50</c:v>
                </c:pt>
                <c:pt idx="17">
                  <c:v>1980
S55</c:v>
                </c:pt>
                <c:pt idx="22">
                  <c:v>1985
S60</c:v>
                </c:pt>
                <c:pt idx="27">
                  <c:v>1990
H2</c:v>
                </c:pt>
                <c:pt idx="32">
                  <c:v>1995
H7</c:v>
                </c:pt>
                <c:pt idx="37">
                  <c:v>2000
H12</c:v>
                </c:pt>
                <c:pt idx="42">
                  <c:v>2005
H17</c:v>
                </c:pt>
                <c:pt idx="47">
                  <c:v>2010
H22</c:v>
                </c:pt>
                <c:pt idx="52">
                  <c:v>2015
H27</c:v>
                </c:pt>
                <c:pt idx="56">
                  <c:v>2019
R 1</c:v>
                </c:pt>
              </c:strCache>
            </c:strRef>
          </c:cat>
          <c:val>
            <c:numRef>
              <c:f>'d08-001市町村別観光入込客数・宿泊人員の推移'!$H$1870:$BL$1870</c:f>
              <c:numCache>
                <c:formatCode>#,##0_);[Red]\(#,##0\)</c:formatCode>
                <c:ptCount val="57"/>
                <c:pt idx="0">
                  <c:v>95181</c:v>
                </c:pt>
                <c:pt idx="1">
                  <c:v>79280</c:v>
                </c:pt>
                <c:pt idx="2">
                  <c:v>111587</c:v>
                </c:pt>
                <c:pt idx="3">
                  <c:v>111321</c:v>
                </c:pt>
                <c:pt idx="4">
                  <c:v>130094</c:v>
                </c:pt>
                <c:pt idx="5">
                  <c:v>113274</c:v>
                </c:pt>
                <c:pt idx="6">
                  <c:v>119274</c:v>
                </c:pt>
                <c:pt idx="7">
                  <c:v>122664</c:v>
                </c:pt>
                <c:pt idx="8">
                  <c:v>132741</c:v>
                </c:pt>
                <c:pt idx="9">
                  <c:v>117745</c:v>
                </c:pt>
                <c:pt idx="10">
                  <c:v>138642</c:v>
                </c:pt>
                <c:pt idx="11">
                  <c:v>148125</c:v>
                </c:pt>
                <c:pt idx="12">
                  <c:v>139883</c:v>
                </c:pt>
                <c:pt idx="13">
                  <c:v>138104</c:v>
                </c:pt>
                <c:pt idx="14">
                  <c:v>117371</c:v>
                </c:pt>
                <c:pt idx="15">
                  <c:v>112198</c:v>
                </c:pt>
                <c:pt idx="16">
                  <c:v>108126</c:v>
                </c:pt>
                <c:pt idx="17">
                  <c:v>134200</c:v>
                </c:pt>
                <c:pt idx="18">
                  <c:v>125131</c:v>
                </c:pt>
                <c:pt idx="19">
                  <c:v>117582</c:v>
                </c:pt>
                <c:pt idx="20">
                  <c:v>125784</c:v>
                </c:pt>
                <c:pt idx="21">
                  <c:v>122288</c:v>
                </c:pt>
                <c:pt idx="22">
                  <c:v>115174</c:v>
                </c:pt>
                <c:pt idx="23">
                  <c:v>107855</c:v>
                </c:pt>
                <c:pt idx="24">
                  <c:v>110914</c:v>
                </c:pt>
                <c:pt idx="25">
                  <c:v>111039</c:v>
                </c:pt>
                <c:pt idx="26">
                  <c:v>116168</c:v>
                </c:pt>
                <c:pt idx="27">
                  <c:v>122328</c:v>
                </c:pt>
                <c:pt idx="28">
                  <c:v>125460</c:v>
                </c:pt>
                <c:pt idx="29">
                  <c:v>113465</c:v>
                </c:pt>
                <c:pt idx="30">
                  <c:v>99600</c:v>
                </c:pt>
                <c:pt idx="31">
                  <c:v>88063</c:v>
                </c:pt>
                <c:pt idx="32">
                  <c:v>79795</c:v>
                </c:pt>
                <c:pt idx="33">
                  <c:v>77613</c:v>
                </c:pt>
                <c:pt idx="34">
                  <c:v>75449</c:v>
                </c:pt>
                <c:pt idx="35">
                  <c:v>87266</c:v>
                </c:pt>
                <c:pt idx="36">
                  <c:v>89187</c:v>
                </c:pt>
                <c:pt idx="37">
                  <c:v>64349</c:v>
                </c:pt>
                <c:pt idx="38">
                  <c:v>56960</c:v>
                </c:pt>
                <c:pt idx="39">
                  <c:v>48895</c:v>
                </c:pt>
                <c:pt idx="40">
                  <c:v>41797</c:v>
                </c:pt>
                <c:pt idx="41">
                  <c:v>39452</c:v>
                </c:pt>
                <c:pt idx="42">
                  <c:v>41308</c:v>
                </c:pt>
                <c:pt idx="43">
                  <c:v>28105</c:v>
                </c:pt>
                <c:pt idx="44">
                  <c:v>28331</c:v>
                </c:pt>
                <c:pt idx="45">
                  <c:v>21687</c:v>
                </c:pt>
                <c:pt idx="46">
                  <c:v>20408</c:v>
                </c:pt>
                <c:pt idx="47">
                  <c:v>21008</c:v>
                </c:pt>
                <c:pt idx="48">
                  <c:v>20283</c:v>
                </c:pt>
                <c:pt idx="49">
                  <c:v>17483</c:v>
                </c:pt>
                <c:pt idx="50">
                  <c:v>21628</c:v>
                </c:pt>
                <c:pt idx="51">
                  <c:v>15506</c:v>
                </c:pt>
                <c:pt idx="52">
                  <c:v>13806</c:v>
                </c:pt>
                <c:pt idx="53">
                  <c:v>12499</c:v>
                </c:pt>
                <c:pt idx="54">
                  <c:v>12371</c:v>
                </c:pt>
                <c:pt idx="55">
                  <c:v>12789</c:v>
                </c:pt>
                <c:pt idx="56">
                  <c:v>12591</c:v>
                </c:pt>
              </c:numCache>
            </c:numRef>
          </c:val>
          <c:smooth val="0"/>
          <c:extLst>
            <c:ext xmlns:c16="http://schemas.microsoft.com/office/drawing/2014/chart" uri="{C3380CC4-5D6E-409C-BE32-E72D297353CC}">
              <c16:uniqueId val="{00000000-72D0-4F58-AB44-B352B73A10C1}"/>
            </c:ext>
          </c:extLst>
        </c:ser>
        <c:ser>
          <c:idx val="1"/>
          <c:order val="1"/>
          <c:tx>
            <c:strRef>
              <c:f>'d08-001市町村別観光入込客数・宿泊人員の推移'!$G$1871</c:f>
              <c:strCache>
                <c:ptCount val="1"/>
                <c:pt idx="0">
                  <c:v>川湯温泉</c:v>
                </c:pt>
              </c:strCache>
            </c:strRef>
          </c:tx>
          <c:spPr>
            <a:ln w="28575" cap="rnd">
              <a:solidFill>
                <a:schemeClr val="accent2"/>
              </a:solidFill>
              <a:round/>
            </a:ln>
            <a:effectLst/>
          </c:spPr>
          <c:marker>
            <c:symbol val="none"/>
          </c:marker>
          <c:cat>
            <c:strRef>
              <c:f>'d08-001市町村別観光入込客数・宿泊人員の推移'!$H$1869:$BL$1869</c:f>
              <c:strCache>
                <c:ptCount val="57"/>
                <c:pt idx="2">
                  <c:v>1965
S40</c:v>
                </c:pt>
                <c:pt idx="7">
                  <c:v>1970
S45</c:v>
                </c:pt>
                <c:pt idx="12">
                  <c:v>1975
S50</c:v>
                </c:pt>
                <c:pt idx="17">
                  <c:v>1980
S55</c:v>
                </c:pt>
                <c:pt idx="22">
                  <c:v>1985
S60</c:v>
                </c:pt>
                <c:pt idx="27">
                  <c:v>1990
H2</c:v>
                </c:pt>
                <c:pt idx="32">
                  <c:v>1995
H7</c:v>
                </c:pt>
                <c:pt idx="37">
                  <c:v>2000
H12</c:v>
                </c:pt>
                <c:pt idx="42">
                  <c:v>2005
H17</c:v>
                </c:pt>
                <c:pt idx="47">
                  <c:v>2010
H22</c:v>
                </c:pt>
                <c:pt idx="52">
                  <c:v>2015
H27</c:v>
                </c:pt>
                <c:pt idx="56">
                  <c:v>2019
R 1</c:v>
                </c:pt>
              </c:strCache>
            </c:strRef>
          </c:cat>
          <c:val>
            <c:numRef>
              <c:f>'d08-001市町村別観光入込客数・宿泊人員の推移'!$H$1871:$BL$1871</c:f>
              <c:numCache>
                <c:formatCode>#,##0_);[Red]\(#,##0\)</c:formatCode>
                <c:ptCount val="57"/>
                <c:pt idx="0">
                  <c:v>141161</c:v>
                </c:pt>
                <c:pt idx="1">
                  <c:v>140662</c:v>
                </c:pt>
                <c:pt idx="2">
                  <c:v>206215</c:v>
                </c:pt>
                <c:pt idx="3">
                  <c:v>201891</c:v>
                </c:pt>
                <c:pt idx="4">
                  <c:v>269862</c:v>
                </c:pt>
                <c:pt idx="5">
                  <c:v>250266</c:v>
                </c:pt>
                <c:pt idx="6">
                  <c:v>245355</c:v>
                </c:pt>
                <c:pt idx="7">
                  <c:v>288001</c:v>
                </c:pt>
                <c:pt idx="8">
                  <c:v>319603</c:v>
                </c:pt>
                <c:pt idx="9">
                  <c:v>335385</c:v>
                </c:pt>
                <c:pt idx="10">
                  <c:v>347178</c:v>
                </c:pt>
                <c:pt idx="11">
                  <c:v>414087</c:v>
                </c:pt>
                <c:pt idx="12">
                  <c:v>419006</c:v>
                </c:pt>
                <c:pt idx="13">
                  <c:v>473883</c:v>
                </c:pt>
                <c:pt idx="14">
                  <c:v>439246</c:v>
                </c:pt>
                <c:pt idx="15">
                  <c:v>514768</c:v>
                </c:pt>
                <c:pt idx="16">
                  <c:v>516465</c:v>
                </c:pt>
                <c:pt idx="17">
                  <c:v>527386</c:v>
                </c:pt>
                <c:pt idx="18">
                  <c:v>492358</c:v>
                </c:pt>
                <c:pt idx="19">
                  <c:v>451314</c:v>
                </c:pt>
                <c:pt idx="20">
                  <c:v>449373</c:v>
                </c:pt>
                <c:pt idx="21">
                  <c:v>434356</c:v>
                </c:pt>
                <c:pt idx="22">
                  <c:v>432324</c:v>
                </c:pt>
                <c:pt idx="23">
                  <c:v>433392</c:v>
                </c:pt>
                <c:pt idx="24">
                  <c:v>461880</c:v>
                </c:pt>
                <c:pt idx="25">
                  <c:v>471417</c:v>
                </c:pt>
                <c:pt idx="26">
                  <c:v>494809</c:v>
                </c:pt>
                <c:pt idx="27">
                  <c:v>530591</c:v>
                </c:pt>
                <c:pt idx="28">
                  <c:v>564910</c:v>
                </c:pt>
                <c:pt idx="29">
                  <c:v>543114</c:v>
                </c:pt>
                <c:pt idx="30">
                  <c:v>540879</c:v>
                </c:pt>
                <c:pt idx="31">
                  <c:v>534476</c:v>
                </c:pt>
                <c:pt idx="32">
                  <c:v>493756</c:v>
                </c:pt>
                <c:pt idx="33">
                  <c:v>439895</c:v>
                </c:pt>
                <c:pt idx="34">
                  <c:v>403861</c:v>
                </c:pt>
                <c:pt idx="35">
                  <c:v>400602</c:v>
                </c:pt>
                <c:pt idx="36">
                  <c:v>401216</c:v>
                </c:pt>
                <c:pt idx="37">
                  <c:v>350667</c:v>
                </c:pt>
                <c:pt idx="38">
                  <c:v>411181</c:v>
                </c:pt>
                <c:pt idx="39">
                  <c:v>332696</c:v>
                </c:pt>
                <c:pt idx="40">
                  <c:v>321443</c:v>
                </c:pt>
                <c:pt idx="41">
                  <c:v>288513</c:v>
                </c:pt>
                <c:pt idx="42">
                  <c:v>272532</c:v>
                </c:pt>
                <c:pt idx="43">
                  <c:v>270766</c:v>
                </c:pt>
                <c:pt idx="44">
                  <c:v>239702</c:v>
                </c:pt>
                <c:pt idx="45">
                  <c:v>262501</c:v>
                </c:pt>
                <c:pt idx="46">
                  <c:v>197534</c:v>
                </c:pt>
                <c:pt idx="47">
                  <c:v>190910</c:v>
                </c:pt>
                <c:pt idx="48">
                  <c:v>187538</c:v>
                </c:pt>
                <c:pt idx="49">
                  <c:v>176719</c:v>
                </c:pt>
                <c:pt idx="50">
                  <c:v>167461</c:v>
                </c:pt>
                <c:pt idx="51">
                  <c:v>151067</c:v>
                </c:pt>
                <c:pt idx="52">
                  <c:v>124452</c:v>
                </c:pt>
                <c:pt idx="53">
                  <c:v>106341</c:v>
                </c:pt>
                <c:pt idx="54">
                  <c:v>100269</c:v>
                </c:pt>
                <c:pt idx="55">
                  <c:v>98160</c:v>
                </c:pt>
                <c:pt idx="56">
                  <c:v>86069</c:v>
                </c:pt>
              </c:numCache>
            </c:numRef>
          </c:val>
          <c:smooth val="0"/>
          <c:extLst>
            <c:ext xmlns:c16="http://schemas.microsoft.com/office/drawing/2014/chart" uri="{C3380CC4-5D6E-409C-BE32-E72D297353CC}">
              <c16:uniqueId val="{00000001-72D0-4F58-AB44-B352B73A10C1}"/>
            </c:ext>
          </c:extLst>
        </c:ser>
        <c:ser>
          <c:idx val="2"/>
          <c:order val="2"/>
          <c:tx>
            <c:strRef>
              <c:f>'d08-001市町村別観光入込客数・宿泊人員の推移'!$G$1872</c:f>
              <c:strCache>
                <c:ptCount val="1"/>
                <c:pt idx="0">
                  <c:v>屈斜路湖</c:v>
                </c:pt>
              </c:strCache>
            </c:strRef>
          </c:tx>
          <c:spPr>
            <a:ln w="28575" cap="rnd">
              <a:solidFill>
                <a:schemeClr val="accent4"/>
              </a:solidFill>
              <a:round/>
            </a:ln>
            <a:effectLst/>
          </c:spPr>
          <c:marker>
            <c:symbol val="none"/>
          </c:marker>
          <c:cat>
            <c:strRef>
              <c:f>'d08-001市町村別観光入込客数・宿泊人員の推移'!$H$1869:$BL$1869</c:f>
              <c:strCache>
                <c:ptCount val="57"/>
                <c:pt idx="2">
                  <c:v>1965
S40</c:v>
                </c:pt>
                <c:pt idx="7">
                  <c:v>1970
S45</c:v>
                </c:pt>
                <c:pt idx="12">
                  <c:v>1975
S50</c:v>
                </c:pt>
                <c:pt idx="17">
                  <c:v>1980
S55</c:v>
                </c:pt>
                <c:pt idx="22">
                  <c:v>1985
S60</c:v>
                </c:pt>
                <c:pt idx="27">
                  <c:v>1990
H2</c:v>
                </c:pt>
                <c:pt idx="32">
                  <c:v>1995
H7</c:v>
                </c:pt>
                <c:pt idx="37">
                  <c:v>2000
H12</c:v>
                </c:pt>
                <c:pt idx="42">
                  <c:v>2005
H17</c:v>
                </c:pt>
                <c:pt idx="47">
                  <c:v>2010
H22</c:v>
                </c:pt>
                <c:pt idx="52">
                  <c:v>2015
H27</c:v>
                </c:pt>
                <c:pt idx="56">
                  <c:v>2019
R 1</c:v>
                </c:pt>
              </c:strCache>
            </c:strRef>
          </c:cat>
          <c:val>
            <c:numRef>
              <c:f>'d08-001市町村別観光入込客数・宿泊人員の推移'!$H$1872:$BL$1872</c:f>
              <c:numCache>
                <c:formatCode>#,##0_);[Red]\(#,##0\)</c:formatCode>
                <c:ptCount val="57"/>
                <c:pt idx="0">
                  <c:v>0</c:v>
                </c:pt>
                <c:pt idx="1">
                  <c:v>6638</c:v>
                </c:pt>
                <c:pt idx="2">
                  <c:v>7079</c:v>
                </c:pt>
                <c:pt idx="3">
                  <c:v>10924</c:v>
                </c:pt>
                <c:pt idx="4">
                  <c:v>18570</c:v>
                </c:pt>
                <c:pt idx="5">
                  <c:v>11703</c:v>
                </c:pt>
                <c:pt idx="6">
                  <c:v>16410</c:v>
                </c:pt>
                <c:pt idx="7">
                  <c:v>19839</c:v>
                </c:pt>
                <c:pt idx="8">
                  <c:v>26301</c:v>
                </c:pt>
                <c:pt idx="9">
                  <c:v>17905</c:v>
                </c:pt>
                <c:pt idx="10">
                  <c:v>10452</c:v>
                </c:pt>
                <c:pt idx="11">
                  <c:v>19091</c:v>
                </c:pt>
                <c:pt idx="12">
                  <c:v>22116</c:v>
                </c:pt>
                <c:pt idx="13">
                  <c:v>23328</c:v>
                </c:pt>
                <c:pt idx="14">
                  <c:v>24516</c:v>
                </c:pt>
                <c:pt idx="15">
                  <c:v>23418</c:v>
                </c:pt>
                <c:pt idx="16">
                  <c:v>23039</c:v>
                </c:pt>
                <c:pt idx="17">
                  <c:v>23917</c:v>
                </c:pt>
                <c:pt idx="18">
                  <c:v>32249</c:v>
                </c:pt>
                <c:pt idx="19">
                  <c:v>31591</c:v>
                </c:pt>
                <c:pt idx="20">
                  <c:v>38471</c:v>
                </c:pt>
                <c:pt idx="21">
                  <c:v>34457</c:v>
                </c:pt>
                <c:pt idx="22">
                  <c:v>33777</c:v>
                </c:pt>
                <c:pt idx="23">
                  <c:v>34560</c:v>
                </c:pt>
                <c:pt idx="24">
                  <c:v>36819</c:v>
                </c:pt>
                <c:pt idx="25">
                  <c:v>36563</c:v>
                </c:pt>
                <c:pt idx="26">
                  <c:v>38779</c:v>
                </c:pt>
                <c:pt idx="27">
                  <c:v>43126</c:v>
                </c:pt>
                <c:pt idx="28">
                  <c:v>43669</c:v>
                </c:pt>
                <c:pt idx="29">
                  <c:v>39945</c:v>
                </c:pt>
                <c:pt idx="30">
                  <c:v>38000</c:v>
                </c:pt>
                <c:pt idx="31">
                  <c:v>61529</c:v>
                </c:pt>
                <c:pt idx="32">
                  <c:v>39718</c:v>
                </c:pt>
                <c:pt idx="33">
                  <c:v>40626</c:v>
                </c:pt>
                <c:pt idx="34">
                  <c:v>35816</c:v>
                </c:pt>
                <c:pt idx="35">
                  <c:v>41440</c:v>
                </c:pt>
                <c:pt idx="36">
                  <c:v>41072</c:v>
                </c:pt>
                <c:pt idx="37">
                  <c:v>83192</c:v>
                </c:pt>
                <c:pt idx="38">
                  <c:v>104354</c:v>
                </c:pt>
                <c:pt idx="39">
                  <c:v>105454</c:v>
                </c:pt>
                <c:pt idx="40">
                  <c:v>111903</c:v>
                </c:pt>
                <c:pt idx="41">
                  <c:v>87502</c:v>
                </c:pt>
                <c:pt idx="42">
                  <c:v>92431</c:v>
                </c:pt>
                <c:pt idx="43">
                  <c:v>89128</c:v>
                </c:pt>
                <c:pt idx="44">
                  <c:v>87549</c:v>
                </c:pt>
                <c:pt idx="45">
                  <c:v>72470</c:v>
                </c:pt>
                <c:pt idx="46">
                  <c:v>57505</c:v>
                </c:pt>
                <c:pt idx="47">
                  <c:v>62182</c:v>
                </c:pt>
                <c:pt idx="48">
                  <c:v>62198</c:v>
                </c:pt>
                <c:pt idx="49">
                  <c:v>61308</c:v>
                </c:pt>
                <c:pt idx="50">
                  <c:v>71061</c:v>
                </c:pt>
                <c:pt idx="51">
                  <c:v>73781</c:v>
                </c:pt>
                <c:pt idx="52">
                  <c:v>69788</c:v>
                </c:pt>
                <c:pt idx="53">
                  <c:v>61570</c:v>
                </c:pt>
                <c:pt idx="54">
                  <c:v>59835</c:v>
                </c:pt>
                <c:pt idx="55">
                  <c:v>59484</c:v>
                </c:pt>
                <c:pt idx="56">
                  <c:v>57336</c:v>
                </c:pt>
              </c:numCache>
            </c:numRef>
          </c:val>
          <c:smooth val="0"/>
          <c:extLst>
            <c:ext xmlns:c16="http://schemas.microsoft.com/office/drawing/2014/chart" uri="{C3380CC4-5D6E-409C-BE32-E72D297353CC}">
              <c16:uniqueId val="{00000002-72D0-4F58-AB44-B352B73A10C1}"/>
            </c:ext>
          </c:extLst>
        </c:ser>
        <c:dLbls>
          <c:showLegendKey val="0"/>
          <c:showVal val="0"/>
          <c:showCatName val="0"/>
          <c:showSerName val="0"/>
          <c:showPercent val="0"/>
          <c:showBubbleSize val="0"/>
        </c:dLbls>
        <c:smooth val="0"/>
        <c:axId val="595057896"/>
        <c:axId val="595058224"/>
      </c:lineChart>
      <c:catAx>
        <c:axId val="5950578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595058224"/>
        <c:crosses val="autoZero"/>
        <c:auto val="1"/>
        <c:lblAlgn val="ctr"/>
        <c:lblOffset val="100"/>
        <c:noMultiLvlLbl val="0"/>
      </c:catAx>
      <c:valAx>
        <c:axId val="595058224"/>
        <c:scaling>
          <c:orientation val="minMax"/>
        </c:scaling>
        <c:delete val="0"/>
        <c:axPos val="l"/>
        <c:majorGridlines>
          <c:spPr>
            <a:ln w="3175" cap="flat" cmpd="sng" algn="ctr">
              <a:solidFill>
                <a:schemeClr val="tx1">
                  <a:lumMod val="15000"/>
                  <a:lumOff val="85000"/>
                </a:schemeClr>
              </a:solidFill>
              <a:prstDash val="dash"/>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595057896"/>
        <c:crosses val="autoZero"/>
        <c:crossBetween val="between"/>
      </c:valAx>
      <c:spPr>
        <a:noFill/>
        <a:ln>
          <a:noFill/>
        </a:ln>
        <a:effectLst/>
      </c:spPr>
    </c:plotArea>
    <c:legend>
      <c:legendPos val="b"/>
      <c:layout>
        <c:manualLayout>
          <c:xMode val="edge"/>
          <c:yMode val="edge"/>
          <c:x val="9.4947368421052641E-2"/>
          <c:y val="0.12822810938911644"/>
          <c:w val="0.13221052631578947"/>
          <c:h val="0.15105130622566385"/>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a:latin typeface="ＭＳ ゴシック" panose="020B0609070205080204" pitchFamily="49" charset="-128"/>
                <a:ea typeface="ＭＳ ゴシック" panose="020B0609070205080204" pitchFamily="49" charset="-128"/>
              </a:rPr>
              <a:t>弟子屈町の宿泊者 延べ数</a:t>
            </a:r>
          </a:p>
        </c:rich>
      </c:tx>
      <c:layout>
        <c:manualLayout>
          <c:xMode val="edge"/>
          <c:yMode val="edge"/>
          <c:x val="0.35403508771929826"/>
          <c:y val="0"/>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6.7964857024450889E-2"/>
          <c:y val="7.0702689328190044E-2"/>
          <c:w val="0.91762729658792652"/>
          <c:h val="0.81366951575143354"/>
        </c:manualLayout>
      </c:layout>
      <c:lineChart>
        <c:grouping val="standard"/>
        <c:varyColors val="0"/>
        <c:ser>
          <c:idx val="0"/>
          <c:order val="0"/>
          <c:tx>
            <c:strRef>
              <c:f>'d08-001市町村別観光入込客数・宿泊人員の推移'!$G$1893</c:f>
              <c:strCache>
                <c:ptCount val="1"/>
                <c:pt idx="0">
                  <c:v>摩周温泉</c:v>
                </c:pt>
              </c:strCache>
            </c:strRef>
          </c:tx>
          <c:spPr>
            <a:ln w="28575" cap="rnd">
              <a:solidFill>
                <a:schemeClr val="accent1"/>
              </a:solidFill>
              <a:round/>
            </a:ln>
            <a:effectLst/>
          </c:spPr>
          <c:marker>
            <c:symbol val="none"/>
          </c:marker>
          <c:cat>
            <c:strRef>
              <c:f>'d08-001市町村別観光入込客数・宿泊人員の推移'!$H$1892:$BL$1892</c:f>
              <c:strCache>
                <c:ptCount val="57"/>
                <c:pt idx="2">
                  <c:v>1965
S40</c:v>
                </c:pt>
                <c:pt idx="7">
                  <c:v>1970
S45</c:v>
                </c:pt>
                <c:pt idx="12">
                  <c:v>1975
S50</c:v>
                </c:pt>
                <c:pt idx="17">
                  <c:v>1980
S55</c:v>
                </c:pt>
                <c:pt idx="22">
                  <c:v>1985
S60</c:v>
                </c:pt>
                <c:pt idx="27">
                  <c:v>1990
H2</c:v>
                </c:pt>
                <c:pt idx="32">
                  <c:v>1995
H7</c:v>
                </c:pt>
                <c:pt idx="37">
                  <c:v>2000
H12</c:v>
                </c:pt>
                <c:pt idx="42">
                  <c:v>2005
H17</c:v>
                </c:pt>
                <c:pt idx="47">
                  <c:v>2010
H22</c:v>
                </c:pt>
                <c:pt idx="52">
                  <c:v>2015
H27</c:v>
                </c:pt>
                <c:pt idx="56">
                  <c:v>2019
R 1</c:v>
                </c:pt>
              </c:strCache>
            </c:strRef>
          </c:cat>
          <c:val>
            <c:numRef>
              <c:f>'d08-001市町村別観光入込客数・宿泊人員の推移'!$H$1893:$BL$1893</c:f>
              <c:numCache>
                <c:formatCode>#,##0_);[Red]\(#,##0\)</c:formatCode>
                <c:ptCount val="57"/>
                <c:pt idx="1">
                  <c:v>84334</c:v>
                </c:pt>
                <c:pt idx="2">
                  <c:v>116682</c:v>
                </c:pt>
                <c:pt idx="3">
                  <c:v>113945</c:v>
                </c:pt>
                <c:pt idx="4">
                  <c:v>139407</c:v>
                </c:pt>
                <c:pt idx="5">
                  <c:v>127065</c:v>
                </c:pt>
                <c:pt idx="6">
                  <c:v>129359</c:v>
                </c:pt>
                <c:pt idx="7">
                  <c:v>134926</c:v>
                </c:pt>
                <c:pt idx="8">
                  <c:v>146013</c:v>
                </c:pt>
                <c:pt idx="9">
                  <c:v>129515</c:v>
                </c:pt>
                <c:pt idx="10">
                  <c:v>152447</c:v>
                </c:pt>
                <c:pt idx="11">
                  <c:v>162939</c:v>
                </c:pt>
                <c:pt idx="12">
                  <c:v>153872</c:v>
                </c:pt>
                <c:pt idx="13">
                  <c:v>151915</c:v>
                </c:pt>
                <c:pt idx="14">
                  <c:v>129108</c:v>
                </c:pt>
                <c:pt idx="15">
                  <c:v>123414</c:v>
                </c:pt>
                <c:pt idx="16">
                  <c:v>118937</c:v>
                </c:pt>
                <c:pt idx="17">
                  <c:v>147621</c:v>
                </c:pt>
                <c:pt idx="18">
                  <c:v>137645</c:v>
                </c:pt>
                <c:pt idx="19">
                  <c:v>129340</c:v>
                </c:pt>
                <c:pt idx="20">
                  <c:v>138357</c:v>
                </c:pt>
                <c:pt idx="21">
                  <c:v>134517</c:v>
                </c:pt>
                <c:pt idx="22">
                  <c:v>126690</c:v>
                </c:pt>
                <c:pt idx="23">
                  <c:v>118640</c:v>
                </c:pt>
                <c:pt idx="24">
                  <c:v>122005</c:v>
                </c:pt>
                <c:pt idx="25">
                  <c:v>122142</c:v>
                </c:pt>
                <c:pt idx="26">
                  <c:v>127785</c:v>
                </c:pt>
                <c:pt idx="27">
                  <c:v>134560</c:v>
                </c:pt>
                <c:pt idx="28">
                  <c:v>138005</c:v>
                </c:pt>
                <c:pt idx="29">
                  <c:v>124809</c:v>
                </c:pt>
                <c:pt idx="30">
                  <c:v>109559</c:v>
                </c:pt>
                <c:pt idx="31">
                  <c:v>96864</c:v>
                </c:pt>
                <c:pt idx="32">
                  <c:v>89758</c:v>
                </c:pt>
                <c:pt idx="33">
                  <c:v>87741</c:v>
                </c:pt>
                <c:pt idx="34">
                  <c:v>82993.900000000009</c:v>
                </c:pt>
                <c:pt idx="35">
                  <c:v>95992.6</c:v>
                </c:pt>
                <c:pt idx="36">
                  <c:v>98105.700000000012</c:v>
                </c:pt>
                <c:pt idx="37">
                  <c:v>70783.900000000009</c:v>
                </c:pt>
                <c:pt idx="38">
                  <c:v>62590</c:v>
                </c:pt>
                <c:pt idx="39">
                  <c:v>57601</c:v>
                </c:pt>
                <c:pt idx="40">
                  <c:v>49576</c:v>
                </c:pt>
                <c:pt idx="41">
                  <c:v>44254</c:v>
                </c:pt>
                <c:pt idx="42">
                  <c:v>48292</c:v>
                </c:pt>
                <c:pt idx="43">
                  <c:v>33801</c:v>
                </c:pt>
                <c:pt idx="44">
                  <c:v>32731</c:v>
                </c:pt>
                <c:pt idx="45">
                  <c:v>25985</c:v>
                </c:pt>
                <c:pt idx="46">
                  <c:v>25299</c:v>
                </c:pt>
                <c:pt idx="47">
                  <c:v>26378</c:v>
                </c:pt>
                <c:pt idx="48">
                  <c:v>25449</c:v>
                </c:pt>
                <c:pt idx="49">
                  <c:v>21696</c:v>
                </c:pt>
                <c:pt idx="50">
                  <c:v>29366</c:v>
                </c:pt>
                <c:pt idx="51">
                  <c:v>27337</c:v>
                </c:pt>
                <c:pt idx="52">
                  <c:v>19117</c:v>
                </c:pt>
                <c:pt idx="53">
                  <c:v>17842</c:v>
                </c:pt>
                <c:pt idx="54">
                  <c:v>17945</c:v>
                </c:pt>
                <c:pt idx="55">
                  <c:v>17076</c:v>
                </c:pt>
                <c:pt idx="56">
                  <c:v>20274</c:v>
                </c:pt>
              </c:numCache>
            </c:numRef>
          </c:val>
          <c:smooth val="0"/>
          <c:extLst>
            <c:ext xmlns:c16="http://schemas.microsoft.com/office/drawing/2014/chart" uri="{C3380CC4-5D6E-409C-BE32-E72D297353CC}">
              <c16:uniqueId val="{00000000-2BC4-4236-A826-468A0CB1B5AD}"/>
            </c:ext>
          </c:extLst>
        </c:ser>
        <c:ser>
          <c:idx val="1"/>
          <c:order val="1"/>
          <c:tx>
            <c:strRef>
              <c:f>'d08-001市町村別観光入込客数・宿泊人員の推移'!$G$1894</c:f>
              <c:strCache>
                <c:ptCount val="1"/>
                <c:pt idx="0">
                  <c:v>川湯温泉</c:v>
                </c:pt>
              </c:strCache>
            </c:strRef>
          </c:tx>
          <c:spPr>
            <a:ln w="28575" cap="rnd">
              <a:solidFill>
                <a:schemeClr val="accent2"/>
              </a:solidFill>
              <a:round/>
            </a:ln>
            <a:effectLst/>
          </c:spPr>
          <c:marker>
            <c:symbol val="none"/>
          </c:marker>
          <c:cat>
            <c:strRef>
              <c:f>'d08-001市町村別観光入込客数・宿泊人員の推移'!$H$1892:$BL$1892</c:f>
              <c:strCache>
                <c:ptCount val="57"/>
                <c:pt idx="2">
                  <c:v>1965
S40</c:v>
                </c:pt>
                <c:pt idx="7">
                  <c:v>1970
S45</c:v>
                </c:pt>
                <c:pt idx="12">
                  <c:v>1975
S50</c:v>
                </c:pt>
                <c:pt idx="17">
                  <c:v>1980
S55</c:v>
                </c:pt>
                <c:pt idx="22">
                  <c:v>1985
S60</c:v>
                </c:pt>
                <c:pt idx="27">
                  <c:v>1990
H2</c:v>
                </c:pt>
                <c:pt idx="32">
                  <c:v>1995
H7</c:v>
                </c:pt>
                <c:pt idx="37">
                  <c:v>2000
H12</c:v>
                </c:pt>
                <c:pt idx="42">
                  <c:v>2005
H17</c:v>
                </c:pt>
                <c:pt idx="47">
                  <c:v>2010
H22</c:v>
                </c:pt>
                <c:pt idx="52">
                  <c:v>2015
H27</c:v>
                </c:pt>
                <c:pt idx="56">
                  <c:v>2019
R 1</c:v>
                </c:pt>
              </c:strCache>
            </c:strRef>
          </c:cat>
          <c:val>
            <c:numRef>
              <c:f>'d08-001市町村別観光入込客数・宿泊人員の推移'!$H$1894:$BL$1894</c:f>
              <c:numCache>
                <c:formatCode>#,##0_);[Red]\(#,##0\)</c:formatCode>
                <c:ptCount val="57"/>
                <c:pt idx="1">
                  <c:v>149892</c:v>
                </c:pt>
                <c:pt idx="2">
                  <c:v>216589</c:v>
                </c:pt>
                <c:pt idx="3">
                  <c:v>205020</c:v>
                </c:pt>
                <c:pt idx="4">
                  <c:v>304396</c:v>
                </c:pt>
                <c:pt idx="5">
                  <c:v>280930</c:v>
                </c:pt>
                <c:pt idx="6">
                  <c:v>268885</c:v>
                </c:pt>
                <c:pt idx="7">
                  <c:v>316798</c:v>
                </c:pt>
                <c:pt idx="8">
                  <c:v>350295</c:v>
                </c:pt>
                <c:pt idx="9">
                  <c:v>368914</c:v>
                </c:pt>
                <c:pt idx="10">
                  <c:v>380580</c:v>
                </c:pt>
                <c:pt idx="11">
                  <c:v>455496</c:v>
                </c:pt>
                <c:pt idx="12">
                  <c:v>460904</c:v>
                </c:pt>
                <c:pt idx="13">
                  <c:v>521272</c:v>
                </c:pt>
                <c:pt idx="14">
                  <c:v>483172</c:v>
                </c:pt>
                <c:pt idx="15">
                  <c:v>565245</c:v>
                </c:pt>
                <c:pt idx="16">
                  <c:v>568048</c:v>
                </c:pt>
                <c:pt idx="17">
                  <c:v>580126</c:v>
                </c:pt>
                <c:pt idx="18">
                  <c:v>541594</c:v>
                </c:pt>
                <c:pt idx="19">
                  <c:v>496442</c:v>
                </c:pt>
                <c:pt idx="20">
                  <c:v>494304</c:v>
                </c:pt>
                <c:pt idx="21">
                  <c:v>477792</c:v>
                </c:pt>
                <c:pt idx="22">
                  <c:v>475556</c:v>
                </c:pt>
                <c:pt idx="23">
                  <c:v>476730</c:v>
                </c:pt>
                <c:pt idx="24">
                  <c:v>508098</c:v>
                </c:pt>
                <c:pt idx="25">
                  <c:v>518559</c:v>
                </c:pt>
                <c:pt idx="26">
                  <c:v>544290</c:v>
                </c:pt>
                <c:pt idx="27">
                  <c:v>583651</c:v>
                </c:pt>
                <c:pt idx="28">
                  <c:v>621400</c:v>
                </c:pt>
                <c:pt idx="29">
                  <c:v>597424</c:v>
                </c:pt>
                <c:pt idx="30">
                  <c:v>594968</c:v>
                </c:pt>
                <c:pt idx="31">
                  <c:v>587916</c:v>
                </c:pt>
                <c:pt idx="32">
                  <c:v>543127</c:v>
                </c:pt>
                <c:pt idx="33">
                  <c:v>483877</c:v>
                </c:pt>
                <c:pt idx="34">
                  <c:v>444247.10000000003</c:v>
                </c:pt>
                <c:pt idx="35">
                  <c:v>440662.2</c:v>
                </c:pt>
                <c:pt idx="36">
                  <c:v>441337.60000000003</c:v>
                </c:pt>
                <c:pt idx="37">
                  <c:v>385733.7</c:v>
                </c:pt>
                <c:pt idx="38">
                  <c:v>482724</c:v>
                </c:pt>
                <c:pt idx="39">
                  <c:v>354231</c:v>
                </c:pt>
                <c:pt idx="40">
                  <c:v>352789</c:v>
                </c:pt>
                <c:pt idx="41">
                  <c:v>302248</c:v>
                </c:pt>
                <c:pt idx="42">
                  <c:v>305418</c:v>
                </c:pt>
                <c:pt idx="43">
                  <c:v>293188</c:v>
                </c:pt>
                <c:pt idx="44">
                  <c:v>262039</c:v>
                </c:pt>
                <c:pt idx="45">
                  <c:v>280233</c:v>
                </c:pt>
                <c:pt idx="46">
                  <c:v>227060</c:v>
                </c:pt>
                <c:pt idx="47">
                  <c:v>214191</c:v>
                </c:pt>
                <c:pt idx="48">
                  <c:v>202674</c:v>
                </c:pt>
                <c:pt idx="49">
                  <c:v>192581</c:v>
                </c:pt>
                <c:pt idx="50">
                  <c:v>176464</c:v>
                </c:pt>
                <c:pt idx="51">
                  <c:v>160962</c:v>
                </c:pt>
                <c:pt idx="52">
                  <c:v>133397</c:v>
                </c:pt>
                <c:pt idx="53">
                  <c:v>116192</c:v>
                </c:pt>
                <c:pt idx="54">
                  <c:v>111370</c:v>
                </c:pt>
                <c:pt idx="55">
                  <c:v>109962</c:v>
                </c:pt>
                <c:pt idx="56">
                  <c:v>99509</c:v>
                </c:pt>
              </c:numCache>
            </c:numRef>
          </c:val>
          <c:smooth val="0"/>
          <c:extLst>
            <c:ext xmlns:c16="http://schemas.microsoft.com/office/drawing/2014/chart" uri="{C3380CC4-5D6E-409C-BE32-E72D297353CC}">
              <c16:uniqueId val="{00000001-2BC4-4236-A826-468A0CB1B5AD}"/>
            </c:ext>
          </c:extLst>
        </c:ser>
        <c:ser>
          <c:idx val="2"/>
          <c:order val="2"/>
          <c:tx>
            <c:strRef>
              <c:f>'d08-001市町村別観光入込客数・宿泊人員の推移'!$G$1895</c:f>
              <c:strCache>
                <c:ptCount val="1"/>
                <c:pt idx="0">
                  <c:v>屈斜路湖</c:v>
                </c:pt>
              </c:strCache>
            </c:strRef>
          </c:tx>
          <c:spPr>
            <a:ln w="28575" cap="rnd">
              <a:solidFill>
                <a:schemeClr val="accent4"/>
              </a:solidFill>
              <a:round/>
            </a:ln>
            <a:effectLst/>
          </c:spPr>
          <c:marker>
            <c:symbol val="none"/>
          </c:marker>
          <c:cat>
            <c:strRef>
              <c:f>'d08-001市町村別観光入込客数・宿泊人員の推移'!$H$1892:$BL$1892</c:f>
              <c:strCache>
                <c:ptCount val="57"/>
                <c:pt idx="2">
                  <c:v>1965
S40</c:v>
                </c:pt>
                <c:pt idx="7">
                  <c:v>1970
S45</c:v>
                </c:pt>
                <c:pt idx="12">
                  <c:v>1975
S50</c:v>
                </c:pt>
                <c:pt idx="17">
                  <c:v>1980
S55</c:v>
                </c:pt>
                <c:pt idx="22">
                  <c:v>1985
S60</c:v>
                </c:pt>
                <c:pt idx="27">
                  <c:v>1990
H2</c:v>
                </c:pt>
                <c:pt idx="32">
                  <c:v>1995
H7</c:v>
                </c:pt>
                <c:pt idx="37">
                  <c:v>2000
H12</c:v>
                </c:pt>
                <c:pt idx="42">
                  <c:v>2005
H17</c:v>
                </c:pt>
                <c:pt idx="47">
                  <c:v>2010
H22</c:v>
                </c:pt>
                <c:pt idx="52">
                  <c:v>2015
H27</c:v>
                </c:pt>
                <c:pt idx="56">
                  <c:v>2019
R 1</c:v>
                </c:pt>
              </c:strCache>
            </c:strRef>
          </c:cat>
          <c:val>
            <c:numRef>
              <c:f>'d08-001市町村別観光入込客数・宿泊人員の推移'!$H$1895:$BL$1895</c:f>
              <c:numCache>
                <c:formatCode>#,##0_);[Red]\(#,##0\)</c:formatCode>
                <c:ptCount val="57"/>
                <c:pt idx="1">
                  <c:v>7058</c:v>
                </c:pt>
                <c:pt idx="2">
                  <c:v>8741</c:v>
                </c:pt>
                <c:pt idx="3">
                  <c:v>11173</c:v>
                </c:pt>
                <c:pt idx="4">
                  <c:v>0</c:v>
                </c:pt>
                <c:pt idx="5">
                  <c:v>13059</c:v>
                </c:pt>
                <c:pt idx="6">
                  <c:v>18035</c:v>
                </c:pt>
                <c:pt idx="7">
                  <c:v>21810</c:v>
                </c:pt>
                <c:pt idx="8">
                  <c:v>28936</c:v>
                </c:pt>
                <c:pt idx="9">
                  <c:v>19691</c:v>
                </c:pt>
                <c:pt idx="10">
                  <c:v>11493</c:v>
                </c:pt>
                <c:pt idx="11">
                  <c:v>21001</c:v>
                </c:pt>
                <c:pt idx="12">
                  <c:v>24328</c:v>
                </c:pt>
                <c:pt idx="13">
                  <c:v>25660</c:v>
                </c:pt>
                <c:pt idx="14">
                  <c:v>26967</c:v>
                </c:pt>
                <c:pt idx="15">
                  <c:v>25760</c:v>
                </c:pt>
                <c:pt idx="16">
                  <c:v>25342</c:v>
                </c:pt>
                <c:pt idx="17">
                  <c:v>26309</c:v>
                </c:pt>
                <c:pt idx="18">
                  <c:v>35475</c:v>
                </c:pt>
                <c:pt idx="19">
                  <c:v>34751</c:v>
                </c:pt>
                <c:pt idx="20">
                  <c:v>42324</c:v>
                </c:pt>
                <c:pt idx="21">
                  <c:v>37900</c:v>
                </c:pt>
                <c:pt idx="22">
                  <c:v>37156</c:v>
                </c:pt>
                <c:pt idx="23">
                  <c:v>28016</c:v>
                </c:pt>
                <c:pt idx="24">
                  <c:v>40501</c:v>
                </c:pt>
                <c:pt idx="25">
                  <c:v>40219</c:v>
                </c:pt>
                <c:pt idx="26">
                  <c:v>42656</c:v>
                </c:pt>
                <c:pt idx="27">
                  <c:v>47438</c:v>
                </c:pt>
                <c:pt idx="28">
                  <c:v>48033</c:v>
                </c:pt>
                <c:pt idx="29">
                  <c:v>43432</c:v>
                </c:pt>
                <c:pt idx="30">
                  <c:v>41802</c:v>
                </c:pt>
                <c:pt idx="31">
                  <c:v>67677</c:v>
                </c:pt>
                <c:pt idx="32">
                  <c:v>67110</c:v>
                </c:pt>
                <c:pt idx="33">
                  <c:v>64848</c:v>
                </c:pt>
                <c:pt idx="34">
                  <c:v>39397.600000000006</c:v>
                </c:pt>
                <c:pt idx="35">
                  <c:v>45584.000000000007</c:v>
                </c:pt>
                <c:pt idx="36">
                  <c:v>45179.200000000004</c:v>
                </c:pt>
                <c:pt idx="37">
                  <c:v>91511.200000000012</c:v>
                </c:pt>
                <c:pt idx="38">
                  <c:v>108001</c:v>
                </c:pt>
                <c:pt idx="39">
                  <c:v>110373</c:v>
                </c:pt>
                <c:pt idx="40">
                  <c:v>130061</c:v>
                </c:pt>
                <c:pt idx="41">
                  <c:v>100933</c:v>
                </c:pt>
                <c:pt idx="42">
                  <c:v>93595</c:v>
                </c:pt>
                <c:pt idx="43">
                  <c:v>89762</c:v>
                </c:pt>
                <c:pt idx="44">
                  <c:v>87073</c:v>
                </c:pt>
                <c:pt idx="45">
                  <c:v>73091</c:v>
                </c:pt>
                <c:pt idx="46">
                  <c:v>65393</c:v>
                </c:pt>
                <c:pt idx="47">
                  <c:v>63003</c:v>
                </c:pt>
                <c:pt idx="48">
                  <c:v>64520</c:v>
                </c:pt>
                <c:pt idx="49">
                  <c:v>61975</c:v>
                </c:pt>
                <c:pt idx="50">
                  <c:v>71880</c:v>
                </c:pt>
                <c:pt idx="51">
                  <c:v>74882</c:v>
                </c:pt>
                <c:pt idx="52">
                  <c:v>71167</c:v>
                </c:pt>
                <c:pt idx="53">
                  <c:v>62857</c:v>
                </c:pt>
                <c:pt idx="54">
                  <c:v>61052</c:v>
                </c:pt>
                <c:pt idx="55">
                  <c:v>61347</c:v>
                </c:pt>
                <c:pt idx="56">
                  <c:v>65784</c:v>
                </c:pt>
              </c:numCache>
            </c:numRef>
          </c:val>
          <c:smooth val="0"/>
          <c:extLst>
            <c:ext xmlns:c16="http://schemas.microsoft.com/office/drawing/2014/chart" uri="{C3380CC4-5D6E-409C-BE32-E72D297353CC}">
              <c16:uniqueId val="{00000002-2BC4-4236-A826-468A0CB1B5AD}"/>
            </c:ext>
          </c:extLst>
        </c:ser>
        <c:ser>
          <c:idx val="3"/>
          <c:order val="3"/>
          <c:tx>
            <c:strRef>
              <c:f>'d08-001市町村別観光入込客数・宿泊人員の推移'!$G$1896</c:f>
              <c:strCache>
                <c:ptCount val="1"/>
                <c:pt idx="0">
                  <c:v>外国人</c:v>
                </c:pt>
              </c:strCache>
            </c:strRef>
          </c:tx>
          <c:spPr>
            <a:ln w="28575" cap="rnd">
              <a:solidFill>
                <a:srgbClr val="FF0000"/>
              </a:solidFill>
              <a:round/>
            </a:ln>
            <a:effectLst/>
          </c:spPr>
          <c:marker>
            <c:symbol val="none"/>
          </c:marker>
          <c:cat>
            <c:strRef>
              <c:f>'d08-001市町村別観光入込客数・宿泊人員の推移'!$H$1892:$BL$1892</c:f>
              <c:strCache>
                <c:ptCount val="57"/>
                <c:pt idx="2">
                  <c:v>1965
S40</c:v>
                </c:pt>
                <c:pt idx="7">
                  <c:v>1970
S45</c:v>
                </c:pt>
                <c:pt idx="12">
                  <c:v>1975
S50</c:v>
                </c:pt>
                <c:pt idx="17">
                  <c:v>1980
S55</c:v>
                </c:pt>
                <c:pt idx="22">
                  <c:v>1985
S60</c:v>
                </c:pt>
                <c:pt idx="27">
                  <c:v>1990
H2</c:v>
                </c:pt>
                <c:pt idx="32">
                  <c:v>1995
H7</c:v>
                </c:pt>
                <c:pt idx="37">
                  <c:v>2000
H12</c:v>
                </c:pt>
                <c:pt idx="42">
                  <c:v>2005
H17</c:v>
                </c:pt>
                <c:pt idx="47">
                  <c:v>2010
H22</c:v>
                </c:pt>
                <c:pt idx="52">
                  <c:v>2015
H27</c:v>
                </c:pt>
                <c:pt idx="56">
                  <c:v>2019
R 1</c:v>
                </c:pt>
              </c:strCache>
            </c:strRef>
          </c:cat>
          <c:val>
            <c:numRef>
              <c:f>'d08-001市町村別観光入込客数・宿泊人員の推移'!$H$1896:$BL$1896</c:f>
              <c:numCache>
                <c:formatCode>General</c:formatCode>
                <c:ptCount val="57"/>
                <c:pt idx="37" formatCode="#,##0_);[Red]\(#,##0\)">
                  <c:v>3678</c:v>
                </c:pt>
                <c:pt idx="38" formatCode="#,##0_);[Red]\(#,##0\)">
                  <c:v>5049</c:v>
                </c:pt>
                <c:pt idx="39" formatCode="#,##0_);[Red]\(#,##0\)">
                  <c:v>10483</c:v>
                </c:pt>
                <c:pt idx="40" formatCode="#,##0_);[Red]\(#,##0\)">
                  <c:v>9603</c:v>
                </c:pt>
                <c:pt idx="41" formatCode="#,##0_);[Red]\(#,##0\)">
                  <c:v>12795</c:v>
                </c:pt>
                <c:pt idx="42" formatCode="#,##0_);[Red]\(#,##0\)">
                  <c:v>9518</c:v>
                </c:pt>
                <c:pt idx="43" formatCode="#,##0_);[Red]\(#,##0\)">
                  <c:v>9986</c:v>
                </c:pt>
                <c:pt idx="44" formatCode="#,##0_);[Red]\(#,##0\)">
                  <c:v>11000</c:v>
                </c:pt>
                <c:pt idx="45" formatCode="#,##0_);[Red]\(#,##0\)">
                  <c:v>11810</c:v>
                </c:pt>
                <c:pt idx="46" formatCode="#,##0_);[Red]\(#,##0\)">
                  <c:v>8015</c:v>
                </c:pt>
                <c:pt idx="47" formatCode="#,##0_);[Red]\(#,##0\)">
                  <c:v>8384</c:v>
                </c:pt>
                <c:pt idx="48" formatCode="#,##0_);[Red]\(#,##0\)">
                  <c:v>6011</c:v>
                </c:pt>
                <c:pt idx="49" formatCode="#,##0_);[Red]\(#,##0\)">
                  <c:v>6857</c:v>
                </c:pt>
                <c:pt idx="50" formatCode="#,##0_);[Red]\(#,##0\)">
                  <c:v>7214</c:v>
                </c:pt>
                <c:pt idx="51" formatCode="#,##0_);[Red]\(#,##0\)">
                  <c:v>10630</c:v>
                </c:pt>
                <c:pt idx="52" formatCode="#,##0_);[Red]\(#,##0\)">
                  <c:v>15834</c:v>
                </c:pt>
                <c:pt idx="53" formatCode="#,##0_);[Red]\(#,##0\)">
                  <c:v>19110</c:v>
                </c:pt>
                <c:pt idx="54" formatCode="#,##0_);[Red]\(#,##0\)">
                  <c:v>25077</c:v>
                </c:pt>
                <c:pt idx="55" formatCode="#,##0_);[Red]\(#,##0\)">
                  <c:v>25180</c:v>
                </c:pt>
                <c:pt idx="56" formatCode="#,##0_);[Red]\(#,##0\)">
                  <c:v>25764</c:v>
                </c:pt>
              </c:numCache>
            </c:numRef>
          </c:val>
          <c:smooth val="0"/>
          <c:extLst>
            <c:ext xmlns:c16="http://schemas.microsoft.com/office/drawing/2014/chart" uri="{C3380CC4-5D6E-409C-BE32-E72D297353CC}">
              <c16:uniqueId val="{00000004-2BC4-4236-A826-468A0CB1B5AD}"/>
            </c:ext>
          </c:extLst>
        </c:ser>
        <c:dLbls>
          <c:showLegendKey val="0"/>
          <c:showVal val="0"/>
          <c:showCatName val="0"/>
          <c:showSerName val="0"/>
          <c:showPercent val="0"/>
          <c:showBubbleSize val="0"/>
        </c:dLbls>
        <c:smooth val="0"/>
        <c:axId val="595057896"/>
        <c:axId val="595058224"/>
      </c:lineChart>
      <c:catAx>
        <c:axId val="5950578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595058224"/>
        <c:crosses val="autoZero"/>
        <c:auto val="1"/>
        <c:lblAlgn val="ctr"/>
        <c:lblOffset val="100"/>
        <c:noMultiLvlLbl val="0"/>
      </c:catAx>
      <c:valAx>
        <c:axId val="595058224"/>
        <c:scaling>
          <c:orientation val="minMax"/>
        </c:scaling>
        <c:delete val="0"/>
        <c:axPos val="l"/>
        <c:majorGridlines>
          <c:spPr>
            <a:ln w="3175" cap="flat" cmpd="sng" algn="ctr">
              <a:solidFill>
                <a:schemeClr val="tx1">
                  <a:lumMod val="15000"/>
                  <a:lumOff val="85000"/>
                </a:schemeClr>
              </a:solidFill>
              <a:prstDash val="dash"/>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595057896"/>
        <c:crosses val="autoZero"/>
        <c:crossBetween val="between"/>
      </c:valAx>
      <c:spPr>
        <a:noFill/>
        <a:ln>
          <a:noFill/>
        </a:ln>
        <a:effectLst/>
      </c:spPr>
    </c:plotArea>
    <c:legend>
      <c:legendPos val="b"/>
      <c:layout>
        <c:manualLayout>
          <c:xMode val="edge"/>
          <c:yMode val="edge"/>
          <c:x val="9.4947368421052641E-2"/>
          <c:y val="0.12822810938911644"/>
          <c:w val="0.41431578947368414"/>
          <c:h val="3.819819097241664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a:latin typeface="ＭＳ ゴシック" panose="020B0609070205080204" pitchFamily="49" charset="-128"/>
                <a:ea typeface="ＭＳ ゴシック" panose="020B0609070205080204" pitchFamily="49" charset="-128"/>
              </a:rPr>
              <a:t>江差町の観光客入込数の推移</a:t>
            </a:r>
          </a:p>
        </c:rich>
      </c:tx>
      <c:layout>
        <c:manualLayout>
          <c:xMode val="edge"/>
          <c:yMode val="edge"/>
          <c:x val="0.33473389355742295"/>
          <c:y val="0"/>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4124594719777676E-2"/>
          <c:y val="6.5345345345345363E-2"/>
          <c:w val="0.95196497496636445"/>
          <c:h val="0.82869622378283792"/>
        </c:manualLayout>
      </c:layout>
      <c:barChart>
        <c:barDir val="col"/>
        <c:grouping val="stacked"/>
        <c:varyColors val="0"/>
        <c:ser>
          <c:idx val="0"/>
          <c:order val="0"/>
          <c:tx>
            <c:strRef>
              <c:f>'d08-001市町村別観光入込客数・宿泊人員の推移'!$G$102</c:f>
              <c:strCache>
                <c:ptCount val="1"/>
                <c:pt idx="0">
                  <c:v>道外</c:v>
                </c:pt>
              </c:strCache>
            </c:strRef>
          </c:tx>
          <c:spPr>
            <a:solidFill>
              <a:srgbClr val="00B0F0"/>
            </a:solidFill>
            <a:ln>
              <a:noFill/>
            </a:ln>
            <a:effectLst/>
          </c:spPr>
          <c:invertIfNegative val="0"/>
          <c:cat>
            <c:strRef>
              <c:f>'d08-001市町村別観光入込客数・宿泊人員の推移'!$H$101:$BL$101</c:f>
              <c:strCache>
                <c:ptCount val="57"/>
                <c:pt idx="2">
                  <c:v>1965
S40</c:v>
                </c:pt>
                <c:pt idx="7">
                  <c:v>1970
S45</c:v>
                </c:pt>
                <c:pt idx="12">
                  <c:v>1975
S50</c:v>
                </c:pt>
                <c:pt idx="17">
                  <c:v>1980
S55</c:v>
                </c:pt>
                <c:pt idx="22">
                  <c:v>1985
S60</c:v>
                </c:pt>
                <c:pt idx="27">
                  <c:v>1990
H2</c:v>
                </c:pt>
                <c:pt idx="32">
                  <c:v>1995
H7</c:v>
                </c:pt>
                <c:pt idx="37">
                  <c:v>2000
H12</c:v>
                </c:pt>
                <c:pt idx="42">
                  <c:v>2005
H17</c:v>
                </c:pt>
                <c:pt idx="47">
                  <c:v>2010
H22</c:v>
                </c:pt>
                <c:pt idx="52">
                  <c:v>2015
H27</c:v>
                </c:pt>
                <c:pt idx="56">
                  <c:v>2019
R 1</c:v>
                </c:pt>
              </c:strCache>
            </c:strRef>
          </c:cat>
          <c:val>
            <c:numRef>
              <c:f>'d08-001市町村別観光入込客数・宿泊人員の推移'!$H$102:$BL$102</c:f>
              <c:numCache>
                <c:formatCode>#,##0.0;[Red]\-#,##0.0</c:formatCode>
                <c:ptCount val="57"/>
                <c:pt idx="0">
                  <c:v>0.29599999999999999</c:v>
                </c:pt>
                <c:pt idx="1">
                  <c:v>0.67500000000000004</c:v>
                </c:pt>
                <c:pt idx="2">
                  <c:v>7.6239999999999997</c:v>
                </c:pt>
                <c:pt idx="3">
                  <c:v>6.69</c:v>
                </c:pt>
                <c:pt idx="4">
                  <c:v>13.273</c:v>
                </c:pt>
                <c:pt idx="5">
                  <c:v>10.08</c:v>
                </c:pt>
                <c:pt idx="6">
                  <c:v>11.989000000000001</c:v>
                </c:pt>
                <c:pt idx="7">
                  <c:v>12.612</c:v>
                </c:pt>
                <c:pt idx="8">
                  <c:v>17.97</c:v>
                </c:pt>
                <c:pt idx="9">
                  <c:v>20.98</c:v>
                </c:pt>
                <c:pt idx="10">
                  <c:v>20.606000000000002</c:v>
                </c:pt>
                <c:pt idx="11">
                  <c:v>25.634</c:v>
                </c:pt>
                <c:pt idx="12">
                  <c:v>34.006</c:v>
                </c:pt>
                <c:pt idx="13">
                  <c:v>46.944000000000003</c:v>
                </c:pt>
                <c:pt idx="14">
                  <c:v>114.178</c:v>
                </c:pt>
                <c:pt idx="15">
                  <c:v>182.10499999999999</c:v>
                </c:pt>
                <c:pt idx="16">
                  <c:v>196.49600000000001</c:v>
                </c:pt>
                <c:pt idx="17">
                  <c:v>95.085999999999999</c:v>
                </c:pt>
                <c:pt idx="18">
                  <c:v>93.953000000000003</c:v>
                </c:pt>
                <c:pt idx="19">
                  <c:v>91.373999999999995</c:v>
                </c:pt>
                <c:pt idx="20">
                  <c:v>80.695999999999998</c:v>
                </c:pt>
                <c:pt idx="21">
                  <c:v>107.02200000000001</c:v>
                </c:pt>
                <c:pt idx="22">
                  <c:v>111.36</c:v>
                </c:pt>
                <c:pt idx="23">
                  <c:v>112.732</c:v>
                </c:pt>
                <c:pt idx="24">
                  <c:v>119.14700000000001</c:v>
                </c:pt>
                <c:pt idx="25">
                  <c:v>122.205</c:v>
                </c:pt>
                <c:pt idx="26">
                  <c:v>143.68199999999999</c:v>
                </c:pt>
                <c:pt idx="27">
                  <c:v>195.536</c:v>
                </c:pt>
                <c:pt idx="28">
                  <c:v>168.59</c:v>
                </c:pt>
                <c:pt idx="29">
                  <c:v>165.49</c:v>
                </c:pt>
                <c:pt idx="30">
                  <c:v>81.584999999999994</c:v>
                </c:pt>
                <c:pt idx="31">
                  <c:v>103.849</c:v>
                </c:pt>
                <c:pt idx="32">
                  <c:v>246.90899999999999</c:v>
                </c:pt>
                <c:pt idx="33">
                  <c:v>248.512</c:v>
                </c:pt>
                <c:pt idx="34">
                  <c:v>187.6</c:v>
                </c:pt>
                <c:pt idx="35">
                  <c:v>161</c:v>
                </c:pt>
                <c:pt idx="36">
                  <c:v>165.4</c:v>
                </c:pt>
                <c:pt idx="37">
                  <c:v>206.5</c:v>
                </c:pt>
                <c:pt idx="38">
                  <c:v>204.5</c:v>
                </c:pt>
                <c:pt idx="39">
                  <c:v>186.4</c:v>
                </c:pt>
                <c:pt idx="40">
                  <c:v>191.9</c:v>
                </c:pt>
                <c:pt idx="41">
                  <c:v>194.1</c:v>
                </c:pt>
                <c:pt idx="42">
                  <c:v>207.9</c:v>
                </c:pt>
                <c:pt idx="43">
                  <c:v>174.2</c:v>
                </c:pt>
                <c:pt idx="44">
                  <c:v>174.3</c:v>
                </c:pt>
                <c:pt idx="45">
                  <c:v>152.80000000000001</c:v>
                </c:pt>
                <c:pt idx="46">
                  <c:v>138.19999999999999</c:v>
                </c:pt>
                <c:pt idx="47">
                  <c:v>99.399999999999991</c:v>
                </c:pt>
                <c:pt idx="48">
                  <c:v>86.399999999999991</c:v>
                </c:pt>
                <c:pt idx="49">
                  <c:v>79.399999999999991</c:v>
                </c:pt>
                <c:pt idx="50">
                  <c:v>89.000000000000014</c:v>
                </c:pt>
                <c:pt idx="51">
                  <c:v>98.499999999999986</c:v>
                </c:pt>
                <c:pt idx="52">
                  <c:v>103.6</c:v>
                </c:pt>
                <c:pt idx="53">
                  <c:v>175.2</c:v>
                </c:pt>
                <c:pt idx="54">
                  <c:v>172.3</c:v>
                </c:pt>
                <c:pt idx="55">
                  <c:v>167</c:v>
                </c:pt>
                <c:pt idx="56">
                  <c:v>140.4</c:v>
                </c:pt>
              </c:numCache>
            </c:numRef>
          </c:val>
          <c:extLst>
            <c:ext xmlns:c16="http://schemas.microsoft.com/office/drawing/2014/chart" uri="{C3380CC4-5D6E-409C-BE32-E72D297353CC}">
              <c16:uniqueId val="{00000000-4627-494E-BF1D-B9F18F960B76}"/>
            </c:ext>
          </c:extLst>
        </c:ser>
        <c:ser>
          <c:idx val="1"/>
          <c:order val="1"/>
          <c:tx>
            <c:strRef>
              <c:f>'d08-001市町村別観光入込客数・宿泊人員の推移'!$G$103</c:f>
              <c:strCache>
                <c:ptCount val="1"/>
                <c:pt idx="0">
                  <c:v>道内</c:v>
                </c:pt>
              </c:strCache>
            </c:strRef>
          </c:tx>
          <c:spPr>
            <a:solidFill>
              <a:srgbClr val="92D050"/>
            </a:solidFill>
            <a:ln>
              <a:noFill/>
            </a:ln>
            <a:effectLst/>
          </c:spPr>
          <c:invertIfNegative val="0"/>
          <c:cat>
            <c:strRef>
              <c:f>'d08-001市町村別観光入込客数・宿泊人員の推移'!$H$101:$BL$101</c:f>
              <c:strCache>
                <c:ptCount val="57"/>
                <c:pt idx="2">
                  <c:v>1965
S40</c:v>
                </c:pt>
                <c:pt idx="7">
                  <c:v>1970
S45</c:v>
                </c:pt>
                <c:pt idx="12">
                  <c:v>1975
S50</c:v>
                </c:pt>
                <c:pt idx="17">
                  <c:v>1980
S55</c:v>
                </c:pt>
                <c:pt idx="22">
                  <c:v>1985
S60</c:v>
                </c:pt>
                <c:pt idx="27">
                  <c:v>1990
H2</c:v>
                </c:pt>
                <c:pt idx="32">
                  <c:v>1995
H7</c:v>
                </c:pt>
                <c:pt idx="37">
                  <c:v>2000
H12</c:v>
                </c:pt>
                <c:pt idx="42">
                  <c:v>2005
H17</c:v>
                </c:pt>
                <c:pt idx="47">
                  <c:v>2010
H22</c:v>
                </c:pt>
                <c:pt idx="52">
                  <c:v>2015
H27</c:v>
                </c:pt>
                <c:pt idx="56">
                  <c:v>2019
R 1</c:v>
                </c:pt>
              </c:strCache>
            </c:strRef>
          </c:cat>
          <c:val>
            <c:numRef>
              <c:f>'d08-001市町村別観光入込客数・宿泊人員の推移'!$H$103:$BL$103</c:f>
              <c:numCache>
                <c:formatCode>#,##0.0;[Red]\-#,##0.0</c:formatCode>
                <c:ptCount val="57"/>
                <c:pt idx="0">
                  <c:v>356.43799999999999</c:v>
                </c:pt>
                <c:pt idx="1">
                  <c:v>362.57499999999999</c:v>
                </c:pt>
                <c:pt idx="2">
                  <c:v>381.76499999999999</c:v>
                </c:pt>
                <c:pt idx="3">
                  <c:v>377.46899999999999</c:v>
                </c:pt>
                <c:pt idx="4">
                  <c:v>406.137</c:v>
                </c:pt>
                <c:pt idx="5">
                  <c:v>364.601</c:v>
                </c:pt>
                <c:pt idx="6">
                  <c:v>333.96199999999999</c:v>
                </c:pt>
                <c:pt idx="7">
                  <c:v>298.54199999999997</c:v>
                </c:pt>
                <c:pt idx="8">
                  <c:v>302.23899999999998</c:v>
                </c:pt>
                <c:pt idx="9">
                  <c:v>353.66500000000002</c:v>
                </c:pt>
                <c:pt idx="10">
                  <c:v>391.50400000000002</c:v>
                </c:pt>
                <c:pt idx="11">
                  <c:v>419.45699999999999</c:v>
                </c:pt>
                <c:pt idx="12">
                  <c:v>413.92700000000002</c:v>
                </c:pt>
                <c:pt idx="13">
                  <c:v>424.01299999999998</c:v>
                </c:pt>
                <c:pt idx="14">
                  <c:v>452.74</c:v>
                </c:pt>
                <c:pt idx="15">
                  <c:v>425.57900000000001</c:v>
                </c:pt>
                <c:pt idx="16">
                  <c:v>445.41899999999998</c:v>
                </c:pt>
                <c:pt idx="17">
                  <c:v>554.26800000000003</c:v>
                </c:pt>
                <c:pt idx="18">
                  <c:v>487.26100000000002</c:v>
                </c:pt>
                <c:pt idx="19">
                  <c:v>517.85699999999997</c:v>
                </c:pt>
                <c:pt idx="20">
                  <c:v>482.30200000000002</c:v>
                </c:pt>
                <c:pt idx="21">
                  <c:v>481.27</c:v>
                </c:pt>
                <c:pt idx="22">
                  <c:v>500.61599999999999</c:v>
                </c:pt>
                <c:pt idx="23">
                  <c:v>631.91399999999999</c:v>
                </c:pt>
                <c:pt idx="24">
                  <c:v>526.827</c:v>
                </c:pt>
                <c:pt idx="25">
                  <c:v>554.31200000000001</c:v>
                </c:pt>
                <c:pt idx="26">
                  <c:v>543.86800000000005</c:v>
                </c:pt>
                <c:pt idx="27">
                  <c:v>610.88599999999997</c:v>
                </c:pt>
                <c:pt idx="28">
                  <c:v>614.01400000000001</c:v>
                </c:pt>
                <c:pt idx="29">
                  <c:v>581.36699999999996</c:v>
                </c:pt>
                <c:pt idx="30">
                  <c:v>448.36</c:v>
                </c:pt>
                <c:pt idx="31">
                  <c:v>563.62300000000005</c:v>
                </c:pt>
                <c:pt idx="32">
                  <c:v>421.48500000000001</c:v>
                </c:pt>
                <c:pt idx="33">
                  <c:v>397.09300000000002</c:v>
                </c:pt>
                <c:pt idx="34">
                  <c:v>403.4</c:v>
                </c:pt>
                <c:pt idx="35">
                  <c:v>385.5</c:v>
                </c:pt>
                <c:pt idx="36">
                  <c:v>388.2</c:v>
                </c:pt>
                <c:pt idx="37">
                  <c:v>331.8</c:v>
                </c:pt>
                <c:pt idx="38">
                  <c:v>365</c:v>
                </c:pt>
                <c:pt idx="39">
                  <c:v>350.9</c:v>
                </c:pt>
                <c:pt idx="40">
                  <c:v>365.9</c:v>
                </c:pt>
                <c:pt idx="41">
                  <c:v>344.7</c:v>
                </c:pt>
                <c:pt idx="42">
                  <c:v>342.8</c:v>
                </c:pt>
                <c:pt idx="43">
                  <c:v>290.5</c:v>
                </c:pt>
                <c:pt idx="44">
                  <c:v>268.39999999999998</c:v>
                </c:pt>
                <c:pt idx="45">
                  <c:v>250.9</c:v>
                </c:pt>
                <c:pt idx="46">
                  <c:v>240.8</c:v>
                </c:pt>
                <c:pt idx="47">
                  <c:v>261.5</c:v>
                </c:pt>
                <c:pt idx="48">
                  <c:v>268.3</c:v>
                </c:pt>
                <c:pt idx="49">
                  <c:v>286.29999999999995</c:v>
                </c:pt>
                <c:pt idx="50">
                  <c:v>283.8</c:v>
                </c:pt>
                <c:pt idx="51">
                  <c:v>227.90000000000003</c:v>
                </c:pt>
                <c:pt idx="52">
                  <c:v>231.2</c:v>
                </c:pt>
                <c:pt idx="53">
                  <c:v>170.6</c:v>
                </c:pt>
                <c:pt idx="54">
                  <c:v>173.1</c:v>
                </c:pt>
                <c:pt idx="55">
                  <c:v>118.6</c:v>
                </c:pt>
                <c:pt idx="56">
                  <c:v>183.99999999999997</c:v>
                </c:pt>
              </c:numCache>
            </c:numRef>
          </c:val>
          <c:extLst>
            <c:ext xmlns:c16="http://schemas.microsoft.com/office/drawing/2014/chart" uri="{C3380CC4-5D6E-409C-BE32-E72D297353CC}">
              <c16:uniqueId val="{00000001-4627-494E-BF1D-B9F18F960B76}"/>
            </c:ext>
          </c:extLst>
        </c:ser>
        <c:dLbls>
          <c:showLegendKey val="0"/>
          <c:showVal val="0"/>
          <c:showCatName val="0"/>
          <c:showSerName val="0"/>
          <c:showPercent val="0"/>
          <c:showBubbleSize val="0"/>
        </c:dLbls>
        <c:gapWidth val="80"/>
        <c:overlap val="100"/>
        <c:axId val="440684552"/>
        <c:axId val="440687832"/>
      </c:barChart>
      <c:lineChart>
        <c:grouping val="standard"/>
        <c:varyColors val="0"/>
        <c:ser>
          <c:idx val="2"/>
          <c:order val="2"/>
          <c:tx>
            <c:strRef>
              <c:f>'d08-001市町村別観光入込客数・宿泊人員の推移'!$G$104</c:f>
              <c:strCache>
                <c:ptCount val="1"/>
                <c:pt idx="0">
                  <c:v>宿泊客</c:v>
                </c:pt>
              </c:strCache>
            </c:strRef>
          </c:tx>
          <c:spPr>
            <a:ln w="28575" cap="rnd">
              <a:solidFill>
                <a:srgbClr val="0070C0"/>
              </a:solidFill>
              <a:round/>
            </a:ln>
            <a:effectLst/>
          </c:spPr>
          <c:marker>
            <c:symbol val="none"/>
          </c:marker>
          <c:val>
            <c:numRef>
              <c:f>'d08-001市町村別観光入込客数・宿泊人員の推移'!$H$104:$BL$104</c:f>
              <c:numCache>
                <c:formatCode>#,##0.0;[Red]\-#,##0.0</c:formatCode>
                <c:ptCount val="57"/>
                <c:pt idx="0">
                  <c:v>6.4349999999999996</c:v>
                </c:pt>
                <c:pt idx="1">
                  <c:v>15.275</c:v>
                </c:pt>
                <c:pt idx="2">
                  <c:v>72.406999999999996</c:v>
                </c:pt>
                <c:pt idx="3">
                  <c:v>67.433999999999997</c:v>
                </c:pt>
                <c:pt idx="4">
                  <c:v>69.66</c:v>
                </c:pt>
                <c:pt idx="5">
                  <c:v>65.864999999999995</c:v>
                </c:pt>
                <c:pt idx="6">
                  <c:v>62.1</c:v>
                </c:pt>
                <c:pt idx="7">
                  <c:v>69.314999999999998</c:v>
                </c:pt>
                <c:pt idx="8">
                  <c:v>70.739999999999995</c:v>
                </c:pt>
                <c:pt idx="9">
                  <c:v>82.454999999999998</c:v>
                </c:pt>
                <c:pt idx="10">
                  <c:v>82.424999999999997</c:v>
                </c:pt>
                <c:pt idx="11">
                  <c:v>89.694999999999993</c:v>
                </c:pt>
                <c:pt idx="12">
                  <c:v>89.203999999999994</c:v>
                </c:pt>
                <c:pt idx="13">
                  <c:v>99.906999999999996</c:v>
                </c:pt>
                <c:pt idx="14">
                  <c:v>119.066</c:v>
                </c:pt>
                <c:pt idx="15">
                  <c:v>148.96199999999999</c:v>
                </c:pt>
                <c:pt idx="16">
                  <c:v>152.08000000000001</c:v>
                </c:pt>
                <c:pt idx="17">
                  <c:v>177.316</c:v>
                </c:pt>
                <c:pt idx="18">
                  <c:v>164.762</c:v>
                </c:pt>
                <c:pt idx="19">
                  <c:v>173.21299999999999</c:v>
                </c:pt>
                <c:pt idx="20">
                  <c:v>150.07900000000001</c:v>
                </c:pt>
                <c:pt idx="21">
                  <c:v>165.178</c:v>
                </c:pt>
                <c:pt idx="22">
                  <c:v>171.97399999999999</c:v>
                </c:pt>
                <c:pt idx="23">
                  <c:v>214.99299999999999</c:v>
                </c:pt>
                <c:pt idx="24">
                  <c:v>157.96299999999999</c:v>
                </c:pt>
                <c:pt idx="25">
                  <c:v>188.76</c:v>
                </c:pt>
                <c:pt idx="26">
                  <c:v>193.51</c:v>
                </c:pt>
                <c:pt idx="27">
                  <c:v>225.51</c:v>
                </c:pt>
                <c:pt idx="28">
                  <c:v>216.672</c:v>
                </c:pt>
                <c:pt idx="29">
                  <c:v>196.34800000000001</c:v>
                </c:pt>
                <c:pt idx="30">
                  <c:v>110.84099999999999</c:v>
                </c:pt>
                <c:pt idx="31">
                  <c:v>138.71600000000001</c:v>
                </c:pt>
                <c:pt idx="32">
                  <c:v>115.754</c:v>
                </c:pt>
                <c:pt idx="33">
                  <c:v>119.583</c:v>
                </c:pt>
                <c:pt idx="34">
                  <c:v>88</c:v>
                </c:pt>
                <c:pt idx="35">
                  <c:v>54.7</c:v>
                </c:pt>
                <c:pt idx="36">
                  <c:v>81.5</c:v>
                </c:pt>
                <c:pt idx="37">
                  <c:v>40.5</c:v>
                </c:pt>
                <c:pt idx="38">
                  <c:v>56.7</c:v>
                </c:pt>
                <c:pt idx="39">
                  <c:v>53.5</c:v>
                </c:pt>
                <c:pt idx="40">
                  <c:v>58.9</c:v>
                </c:pt>
                <c:pt idx="41">
                  <c:v>58.1</c:v>
                </c:pt>
                <c:pt idx="42">
                  <c:v>45</c:v>
                </c:pt>
                <c:pt idx="43">
                  <c:v>42.5</c:v>
                </c:pt>
                <c:pt idx="44">
                  <c:v>39.5</c:v>
                </c:pt>
                <c:pt idx="45">
                  <c:v>34.700000000000003</c:v>
                </c:pt>
                <c:pt idx="46">
                  <c:v>25.9</c:v>
                </c:pt>
                <c:pt idx="47">
                  <c:v>23.5</c:v>
                </c:pt>
                <c:pt idx="48">
                  <c:v>21.099999999999998</c:v>
                </c:pt>
                <c:pt idx="49">
                  <c:v>24.299999999999997</c:v>
                </c:pt>
                <c:pt idx="50">
                  <c:v>28.8</c:v>
                </c:pt>
                <c:pt idx="51">
                  <c:v>22.7</c:v>
                </c:pt>
                <c:pt idx="52">
                  <c:v>21.3</c:v>
                </c:pt>
                <c:pt idx="53">
                  <c:v>17.099999999999998</c:v>
                </c:pt>
                <c:pt idx="54">
                  <c:v>21</c:v>
                </c:pt>
                <c:pt idx="55">
                  <c:v>13.3</c:v>
                </c:pt>
                <c:pt idx="56">
                  <c:v>20.100000000000001</c:v>
                </c:pt>
              </c:numCache>
            </c:numRef>
          </c:val>
          <c:smooth val="0"/>
          <c:extLst>
            <c:ext xmlns:c16="http://schemas.microsoft.com/office/drawing/2014/chart" uri="{C3380CC4-5D6E-409C-BE32-E72D297353CC}">
              <c16:uniqueId val="{00000002-4627-494E-BF1D-B9F18F960B76}"/>
            </c:ext>
          </c:extLst>
        </c:ser>
        <c:dLbls>
          <c:showLegendKey val="0"/>
          <c:showVal val="0"/>
          <c:showCatName val="0"/>
          <c:showSerName val="0"/>
          <c:showPercent val="0"/>
          <c:showBubbleSize val="0"/>
        </c:dLbls>
        <c:marker val="1"/>
        <c:smooth val="0"/>
        <c:axId val="440684552"/>
        <c:axId val="440687832"/>
      </c:lineChart>
      <c:catAx>
        <c:axId val="4406845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440687832"/>
        <c:crosses val="autoZero"/>
        <c:auto val="1"/>
        <c:lblAlgn val="ctr"/>
        <c:lblOffset val="100"/>
        <c:noMultiLvlLbl val="0"/>
      </c:catAx>
      <c:valAx>
        <c:axId val="440687832"/>
        <c:scaling>
          <c:orientation val="minMax"/>
        </c:scaling>
        <c:delete val="0"/>
        <c:axPos val="l"/>
        <c:majorGridlines>
          <c:spPr>
            <a:ln w="3175" cap="flat" cmpd="sng" algn="ctr">
              <a:solidFill>
                <a:schemeClr val="tx1">
                  <a:lumMod val="15000"/>
                  <a:lumOff val="85000"/>
                </a:schemeClr>
              </a:solidFill>
              <a:prstDash val="dash"/>
              <a:round/>
            </a:ln>
            <a:effectLst/>
          </c:spPr>
        </c:majorGridlines>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440684552"/>
        <c:crosses val="autoZero"/>
        <c:crossBetween val="between"/>
      </c:valAx>
      <c:spPr>
        <a:noFill/>
        <a:ln>
          <a:noFill/>
        </a:ln>
        <a:effectLst/>
      </c:spPr>
    </c:plotArea>
    <c:legend>
      <c:legendPos val="b"/>
      <c:layout>
        <c:manualLayout>
          <c:xMode val="edge"/>
          <c:yMode val="edge"/>
          <c:x val="7.7596991552526542E-2"/>
          <c:y val="0.12582554207751062"/>
          <c:w val="9.9707977679260693E-2"/>
          <c:h val="0.1006008843489158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a:latin typeface="ＭＳ ゴシック" panose="020B0609070205080204" pitchFamily="49" charset="-128"/>
                <a:ea typeface="ＭＳ ゴシック" panose="020B0609070205080204" pitchFamily="49" charset="-128"/>
              </a:rPr>
              <a:t>根室市の観光客入込数の推移</a:t>
            </a:r>
          </a:p>
        </c:rich>
      </c:tx>
      <c:layout>
        <c:manualLayout>
          <c:xMode val="edge"/>
          <c:yMode val="edge"/>
          <c:x val="0.13165266106442577"/>
          <c:y val="0"/>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4.3970533095127814E-2"/>
          <c:y val="5.3333333333333337E-2"/>
          <c:w val="0.94239242153554337"/>
          <c:h val="0.84070823579484999"/>
        </c:manualLayout>
      </c:layout>
      <c:barChart>
        <c:barDir val="col"/>
        <c:grouping val="stacked"/>
        <c:varyColors val="0"/>
        <c:ser>
          <c:idx val="0"/>
          <c:order val="0"/>
          <c:tx>
            <c:strRef>
              <c:f>'d08-001市町村別観光入込客数・宿泊人員の推移'!$G$1956</c:f>
              <c:strCache>
                <c:ptCount val="1"/>
                <c:pt idx="0">
                  <c:v>道外</c:v>
                </c:pt>
              </c:strCache>
            </c:strRef>
          </c:tx>
          <c:spPr>
            <a:solidFill>
              <a:srgbClr val="00B0F0"/>
            </a:solidFill>
            <a:ln>
              <a:noFill/>
            </a:ln>
            <a:effectLst/>
          </c:spPr>
          <c:invertIfNegative val="0"/>
          <c:cat>
            <c:strRef>
              <c:f>'d08-001市町村別観光入込客数・宿泊人員の推移'!$H$1955:$BL$1955</c:f>
              <c:strCache>
                <c:ptCount val="57"/>
                <c:pt idx="2">
                  <c:v>1965
S40</c:v>
                </c:pt>
                <c:pt idx="7">
                  <c:v>1970
S45</c:v>
                </c:pt>
                <c:pt idx="12">
                  <c:v>1975
S50</c:v>
                </c:pt>
                <c:pt idx="17">
                  <c:v>1980
S55</c:v>
                </c:pt>
                <c:pt idx="22">
                  <c:v>1985
S60</c:v>
                </c:pt>
                <c:pt idx="27">
                  <c:v>1990
H2</c:v>
                </c:pt>
                <c:pt idx="32">
                  <c:v>1995
H7</c:v>
                </c:pt>
                <c:pt idx="37">
                  <c:v>2000
H12</c:v>
                </c:pt>
                <c:pt idx="42">
                  <c:v>2005
H17</c:v>
                </c:pt>
                <c:pt idx="47">
                  <c:v>2010
H22</c:v>
                </c:pt>
                <c:pt idx="52">
                  <c:v>2015
H27</c:v>
                </c:pt>
                <c:pt idx="56">
                  <c:v>2019
R 1</c:v>
                </c:pt>
              </c:strCache>
            </c:strRef>
          </c:cat>
          <c:val>
            <c:numRef>
              <c:f>'d08-001市町村別観光入込客数・宿泊人員の推移'!$H$1956:$BL$1956</c:f>
              <c:numCache>
                <c:formatCode>#,##0.0;[Red]\-#,##0.0</c:formatCode>
                <c:ptCount val="57"/>
                <c:pt idx="0">
                  <c:v>0</c:v>
                </c:pt>
                <c:pt idx="1">
                  <c:v>38.320999999999998</c:v>
                </c:pt>
                <c:pt idx="2">
                  <c:v>84.221999999999994</c:v>
                </c:pt>
                <c:pt idx="3">
                  <c:v>66.734999999999999</c:v>
                </c:pt>
                <c:pt idx="4">
                  <c:v>83.927000000000007</c:v>
                </c:pt>
                <c:pt idx="5">
                  <c:v>88.658000000000001</c:v>
                </c:pt>
                <c:pt idx="6">
                  <c:v>107.76300000000001</c:v>
                </c:pt>
                <c:pt idx="7">
                  <c:v>123.56399999999999</c:v>
                </c:pt>
                <c:pt idx="8">
                  <c:v>179.55500000000001</c:v>
                </c:pt>
                <c:pt idx="9">
                  <c:v>239.96899999999999</c:v>
                </c:pt>
                <c:pt idx="10">
                  <c:v>230.79900000000001</c:v>
                </c:pt>
                <c:pt idx="11">
                  <c:v>234.29</c:v>
                </c:pt>
                <c:pt idx="12">
                  <c:v>204.06100000000001</c:v>
                </c:pt>
                <c:pt idx="13">
                  <c:v>186.12200000000001</c:v>
                </c:pt>
                <c:pt idx="14">
                  <c:v>200.32599999999999</c:v>
                </c:pt>
                <c:pt idx="15">
                  <c:v>198.733</c:v>
                </c:pt>
                <c:pt idx="16">
                  <c:v>290.31</c:v>
                </c:pt>
                <c:pt idx="17">
                  <c:v>277.49200000000002</c:v>
                </c:pt>
                <c:pt idx="18">
                  <c:v>283.47699999999998</c:v>
                </c:pt>
                <c:pt idx="19">
                  <c:v>298.19499999999999</c:v>
                </c:pt>
                <c:pt idx="20">
                  <c:v>292.76100000000002</c:v>
                </c:pt>
                <c:pt idx="21">
                  <c:v>275.30099999999999</c:v>
                </c:pt>
                <c:pt idx="22">
                  <c:v>277.88099999999997</c:v>
                </c:pt>
                <c:pt idx="23">
                  <c:v>226.12</c:v>
                </c:pt>
                <c:pt idx="24">
                  <c:v>241.54400000000001</c:v>
                </c:pt>
                <c:pt idx="25">
                  <c:v>204.34700000000001</c:v>
                </c:pt>
                <c:pt idx="26">
                  <c:v>209.07</c:v>
                </c:pt>
                <c:pt idx="27">
                  <c:v>246.68299999999999</c:v>
                </c:pt>
                <c:pt idx="28">
                  <c:v>354.97</c:v>
                </c:pt>
                <c:pt idx="29">
                  <c:v>385.75</c:v>
                </c:pt>
                <c:pt idx="30">
                  <c:v>364.16</c:v>
                </c:pt>
                <c:pt idx="31">
                  <c:v>418.33</c:v>
                </c:pt>
                <c:pt idx="32">
                  <c:v>360.76</c:v>
                </c:pt>
                <c:pt idx="33">
                  <c:v>329.46600000000001</c:v>
                </c:pt>
                <c:pt idx="34">
                  <c:v>282.10000000000002</c:v>
                </c:pt>
                <c:pt idx="35">
                  <c:v>282.60000000000002</c:v>
                </c:pt>
                <c:pt idx="36">
                  <c:v>326.39999999999998</c:v>
                </c:pt>
                <c:pt idx="37">
                  <c:v>236.1</c:v>
                </c:pt>
                <c:pt idx="38">
                  <c:v>231.9</c:v>
                </c:pt>
                <c:pt idx="39">
                  <c:v>305.60000000000002</c:v>
                </c:pt>
                <c:pt idx="40">
                  <c:v>274.39999999999998</c:v>
                </c:pt>
                <c:pt idx="41">
                  <c:v>285.3</c:v>
                </c:pt>
                <c:pt idx="42">
                  <c:v>275.10000000000002</c:v>
                </c:pt>
                <c:pt idx="43">
                  <c:v>230.5</c:v>
                </c:pt>
                <c:pt idx="44">
                  <c:v>217.5</c:v>
                </c:pt>
                <c:pt idx="45">
                  <c:v>235</c:v>
                </c:pt>
                <c:pt idx="46">
                  <c:v>211.2</c:v>
                </c:pt>
                <c:pt idx="47">
                  <c:v>215.8</c:v>
                </c:pt>
                <c:pt idx="48">
                  <c:v>121.30000000000001</c:v>
                </c:pt>
                <c:pt idx="49">
                  <c:v>129.4</c:v>
                </c:pt>
                <c:pt idx="50">
                  <c:v>151.79999999999998</c:v>
                </c:pt>
                <c:pt idx="51">
                  <c:v>172.5</c:v>
                </c:pt>
                <c:pt idx="52">
                  <c:v>188.1</c:v>
                </c:pt>
                <c:pt idx="53">
                  <c:v>169.6</c:v>
                </c:pt>
                <c:pt idx="54">
                  <c:v>196.90000000000003</c:v>
                </c:pt>
                <c:pt idx="55">
                  <c:v>160.80000000000001</c:v>
                </c:pt>
                <c:pt idx="56">
                  <c:v>165.70000000000002</c:v>
                </c:pt>
              </c:numCache>
            </c:numRef>
          </c:val>
          <c:extLst>
            <c:ext xmlns:c16="http://schemas.microsoft.com/office/drawing/2014/chart" uri="{C3380CC4-5D6E-409C-BE32-E72D297353CC}">
              <c16:uniqueId val="{00000000-8C98-470C-B6C1-E777CE925DE2}"/>
            </c:ext>
          </c:extLst>
        </c:ser>
        <c:ser>
          <c:idx val="1"/>
          <c:order val="1"/>
          <c:tx>
            <c:strRef>
              <c:f>'d08-001市町村別観光入込客数・宿泊人員の推移'!$G$1957</c:f>
              <c:strCache>
                <c:ptCount val="1"/>
                <c:pt idx="0">
                  <c:v>道内</c:v>
                </c:pt>
              </c:strCache>
            </c:strRef>
          </c:tx>
          <c:spPr>
            <a:solidFill>
              <a:srgbClr val="92D050"/>
            </a:solidFill>
            <a:ln>
              <a:noFill/>
            </a:ln>
            <a:effectLst/>
          </c:spPr>
          <c:invertIfNegative val="0"/>
          <c:cat>
            <c:strRef>
              <c:f>'d08-001市町村別観光入込客数・宿泊人員の推移'!$H$1955:$BL$1955</c:f>
              <c:strCache>
                <c:ptCount val="57"/>
                <c:pt idx="2">
                  <c:v>1965
S40</c:v>
                </c:pt>
                <c:pt idx="7">
                  <c:v>1970
S45</c:v>
                </c:pt>
                <c:pt idx="12">
                  <c:v>1975
S50</c:v>
                </c:pt>
                <c:pt idx="17">
                  <c:v>1980
S55</c:v>
                </c:pt>
                <c:pt idx="22">
                  <c:v>1985
S60</c:v>
                </c:pt>
                <c:pt idx="27">
                  <c:v>1990
H2</c:v>
                </c:pt>
                <c:pt idx="32">
                  <c:v>1995
H7</c:v>
                </c:pt>
                <c:pt idx="37">
                  <c:v>2000
H12</c:v>
                </c:pt>
                <c:pt idx="42">
                  <c:v>2005
H17</c:v>
                </c:pt>
                <c:pt idx="47">
                  <c:v>2010
H22</c:v>
                </c:pt>
                <c:pt idx="52">
                  <c:v>2015
H27</c:v>
                </c:pt>
                <c:pt idx="56">
                  <c:v>2019
R 1</c:v>
                </c:pt>
              </c:strCache>
            </c:strRef>
          </c:cat>
          <c:val>
            <c:numRef>
              <c:f>'d08-001市町村別観光入込客数・宿泊人員の推移'!$H$1957:$BL$1957</c:f>
              <c:numCache>
                <c:formatCode>#,##0.0;[Red]\-#,##0.0</c:formatCode>
                <c:ptCount val="57"/>
                <c:pt idx="0">
                  <c:v>0</c:v>
                </c:pt>
                <c:pt idx="1">
                  <c:v>59.957000000000001</c:v>
                </c:pt>
                <c:pt idx="2">
                  <c:v>61.95</c:v>
                </c:pt>
                <c:pt idx="3">
                  <c:v>59.720999999999997</c:v>
                </c:pt>
                <c:pt idx="4">
                  <c:v>55.959000000000003</c:v>
                </c:pt>
                <c:pt idx="5">
                  <c:v>62.732999999999997</c:v>
                </c:pt>
                <c:pt idx="6">
                  <c:v>69.433000000000007</c:v>
                </c:pt>
                <c:pt idx="7">
                  <c:v>86.209000000000003</c:v>
                </c:pt>
                <c:pt idx="8">
                  <c:v>122.691</c:v>
                </c:pt>
                <c:pt idx="9">
                  <c:v>188.73099999999999</c:v>
                </c:pt>
                <c:pt idx="10">
                  <c:v>336.61900000000003</c:v>
                </c:pt>
                <c:pt idx="11">
                  <c:v>431.78800000000001</c:v>
                </c:pt>
                <c:pt idx="12">
                  <c:v>319.02600000000001</c:v>
                </c:pt>
                <c:pt idx="13">
                  <c:v>288.84500000000003</c:v>
                </c:pt>
                <c:pt idx="14">
                  <c:v>205.405</c:v>
                </c:pt>
                <c:pt idx="15">
                  <c:v>332.04599999999999</c:v>
                </c:pt>
                <c:pt idx="16">
                  <c:v>259.95</c:v>
                </c:pt>
                <c:pt idx="17">
                  <c:v>244.22200000000001</c:v>
                </c:pt>
                <c:pt idx="18">
                  <c:v>255.29300000000001</c:v>
                </c:pt>
                <c:pt idx="19">
                  <c:v>256.64499999999998</c:v>
                </c:pt>
                <c:pt idx="20">
                  <c:v>240.149</c:v>
                </c:pt>
                <c:pt idx="21">
                  <c:v>258.471</c:v>
                </c:pt>
                <c:pt idx="22">
                  <c:v>245.54599999999999</c:v>
                </c:pt>
                <c:pt idx="23">
                  <c:v>254.06800000000001</c:v>
                </c:pt>
                <c:pt idx="24">
                  <c:v>262.43900000000002</c:v>
                </c:pt>
                <c:pt idx="25">
                  <c:v>231.304</c:v>
                </c:pt>
                <c:pt idx="26">
                  <c:v>245.63900000000001</c:v>
                </c:pt>
                <c:pt idx="27">
                  <c:v>290.41699999999997</c:v>
                </c:pt>
                <c:pt idx="28">
                  <c:v>398.53</c:v>
                </c:pt>
                <c:pt idx="29">
                  <c:v>371.85</c:v>
                </c:pt>
                <c:pt idx="30">
                  <c:v>375.73</c:v>
                </c:pt>
                <c:pt idx="31">
                  <c:v>327.58999999999997</c:v>
                </c:pt>
                <c:pt idx="32">
                  <c:v>378.22</c:v>
                </c:pt>
                <c:pt idx="33">
                  <c:v>277.834</c:v>
                </c:pt>
                <c:pt idx="34">
                  <c:v>258.2</c:v>
                </c:pt>
                <c:pt idx="35">
                  <c:v>216.5</c:v>
                </c:pt>
                <c:pt idx="36">
                  <c:v>254.4</c:v>
                </c:pt>
                <c:pt idx="37">
                  <c:v>214.3</c:v>
                </c:pt>
                <c:pt idx="38">
                  <c:v>284.89999999999998</c:v>
                </c:pt>
                <c:pt idx="39">
                  <c:v>237.8</c:v>
                </c:pt>
                <c:pt idx="40">
                  <c:v>236.7</c:v>
                </c:pt>
                <c:pt idx="41">
                  <c:v>205.7</c:v>
                </c:pt>
                <c:pt idx="42">
                  <c:v>194.2</c:v>
                </c:pt>
                <c:pt idx="43">
                  <c:v>172.8</c:v>
                </c:pt>
                <c:pt idx="44">
                  <c:v>194.2</c:v>
                </c:pt>
                <c:pt idx="45">
                  <c:v>182.1</c:v>
                </c:pt>
                <c:pt idx="46">
                  <c:v>193.9</c:v>
                </c:pt>
                <c:pt idx="47">
                  <c:v>176.70000000000002</c:v>
                </c:pt>
                <c:pt idx="48">
                  <c:v>197.70000000000005</c:v>
                </c:pt>
                <c:pt idx="49">
                  <c:v>245.20000000000002</c:v>
                </c:pt>
                <c:pt idx="50">
                  <c:v>220.79999999999998</c:v>
                </c:pt>
                <c:pt idx="51">
                  <c:v>178.60000000000002</c:v>
                </c:pt>
                <c:pt idx="52">
                  <c:v>205.5</c:v>
                </c:pt>
                <c:pt idx="53">
                  <c:v>207.4</c:v>
                </c:pt>
                <c:pt idx="54">
                  <c:v>200.2</c:v>
                </c:pt>
                <c:pt idx="55">
                  <c:v>209.4</c:v>
                </c:pt>
                <c:pt idx="56">
                  <c:v>234.8</c:v>
                </c:pt>
              </c:numCache>
            </c:numRef>
          </c:val>
          <c:extLst>
            <c:ext xmlns:c16="http://schemas.microsoft.com/office/drawing/2014/chart" uri="{C3380CC4-5D6E-409C-BE32-E72D297353CC}">
              <c16:uniqueId val="{00000001-8C98-470C-B6C1-E777CE925DE2}"/>
            </c:ext>
          </c:extLst>
        </c:ser>
        <c:dLbls>
          <c:showLegendKey val="0"/>
          <c:showVal val="0"/>
          <c:showCatName val="0"/>
          <c:showSerName val="0"/>
          <c:showPercent val="0"/>
          <c:showBubbleSize val="0"/>
        </c:dLbls>
        <c:gapWidth val="80"/>
        <c:overlap val="100"/>
        <c:axId val="440684552"/>
        <c:axId val="440687832"/>
      </c:barChart>
      <c:lineChart>
        <c:grouping val="standard"/>
        <c:varyColors val="0"/>
        <c:ser>
          <c:idx val="2"/>
          <c:order val="2"/>
          <c:tx>
            <c:strRef>
              <c:f>'d08-001市町村別観光入込客数・宿泊人員の推移'!$G$1958</c:f>
              <c:strCache>
                <c:ptCount val="1"/>
                <c:pt idx="0">
                  <c:v>宿泊客</c:v>
                </c:pt>
              </c:strCache>
            </c:strRef>
          </c:tx>
          <c:spPr>
            <a:ln w="28575" cap="rnd">
              <a:solidFill>
                <a:srgbClr val="0070C0"/>
              </a:solidFill>
              <a:round/>
            </a:ln>
            <a:effectLst/>
          </c:spPr>
          <c:marker>
            <c:symbol val="none"/>
          </c:marker>
          <c:cat>
            <c:strRef>
              <c:f>'d08-001市町村別観光入込客数・宿泊人員の推移'!$H$1955:$BL$1955</c:f>
              <c:strCache>
                <c:ptCount val="57"/>
                <c:pt idx="2">
                  <c:v>1965
S40</c:v>
                </c:pt>
                <c:pt idx="7">
                  <c:v>1970
S45</c:v>
                </c:pt>
                <c:pt idx="12">
                  <c:v>1975
S50</c:v>
                </c:pt>
                <c:pt idx="17">
                  <c:v>1980
S55</c:v>
                </c:pt>
                <c:pt idx="22">
                  <c:v>1985
S60</c:v>
                </c:pt>
                <c:pt idx="27">
                  <c:v>1990
H2</c:v>
                </c:pt>
                <c:pt idx="32">
                  <c:v>1995
H7</c:v>
                </c:pt>
                <c:pt idx="37">
                  <c:v>2000
H12</c:v>
                </c:pt>
                <c:pt idx="42">
                  <c:v>2005
H17</c:v>
                </c:pt>
                <c:pt idx="47">
                  <c:v>2010
H22</c:v>
                </c:pt>
                <c:pt idx="52">
                  <c:v>2015
H27</c:v>
                </c:pt>
                <c:pt idx="56">
                  <c:v>2019
R 1</c:v>
                </c:pt>
              </c:strCache>
            </c:strRef>
          </c:cat>
          <c:val>
            <c:numRef>
              <c:f>'d08-001市町村別観光入込客数・宿泊人員の推移'!$H$1958:$BL$1958</c:f>
              <c:numCache>
                <c:formatCode>#,##0.0;[Red]\-#,##0.0</c:formatCode>
                <c:ptCount val="57"/>
                <c:pt idx="1">
                  <c:v>14.347</c:v>
                </c:pt>
                <c:pt idx="2">
                  <c:v>43.148000000000003</c:v>
                </c:pt>
                <c:pt idx="3">
                  <c:v>33.204999999999998</c:v>
                </c:pt>
                <c:pt idx="4">
                  <c:v>29.809000000000001</c:v>
                </c:pt>
                <c:pt idx="5">
                  <c:v>33.078000000000003</c:v>
                </c:pt>
                <c:pt idx="6">
                  <c:v>43.011000000000003</c:v>
                </c:pt>
                <c:pt idx="7">
                  <c:v>55.277000000000001</c:v>
                </c:pt>
                <c:pt idx="8">
                  <c:v>96.010999999999996</c:v>
                </c:pt>
                <c:pt idx="9">
                  <c:v>203.26499999999999</c:v>
                </c:pt>
                <c:pt idx="10">
                  <c:v>270.17700000000002</c:v>
                </c:pt>
                <c:pt idx="11">
                  <c:v>194.946</c:v>
                </c:pt>
                <c:pt idx="12">
                  <c:v>144.727</c:v>
                </c:pt>
                <c:pt idx="13">
                  <c:v>134.416</c:v>
                </c:pt>
                <c:pt idx="14">
                  <c:v>119.833</c:v>
                </c:pt>
                <c:pt idx="15">
                  <c:v>110.428</c:v>
                </c:pt>
                <c:pt idx="16">
                  <c:v>103.12</c:v>
                </c:pt>
                <c:pt idx="17">
                  <c:v>109.541</c:v>
                </c:pt>
                <c:pt idx="18">
                  <c:v>109.845</c:v>
                </c:pt>
                <c:pt idx="19">
                  <c:v>101.675</c:v>
                </c:pt>
                <c:pt idx="20">
                  <c:v>113.52800000000001</c:v>
                </c:pt>
                <c:pt idx="21">
                  <c:v>111.371</c:v>
                </c:pt>
                <c:pt idx="22">
                  <c:v>105.758</c:v>
                </c:pt>
                <c:pt idx="23">
                  <c:v>94.617999999999995</c:v>
                </c:pt>
                <c:pt idx="24">
                  <c:v>105.905</c:v>
                </c:pt>
                <c:pt idx="25">
                  <c:v>95.254999999999995</c:v>
                </c:pt>
                <c:pt idx="26">
                  <c:v>99.95</c:v>
                </c:pt>
                <c:pt idx="27">
                  <c:v>107.54</c:v>
                </c:pt>
                <c:pt idx="28">
                  <c:v>116.55</c:v>
                </c:pt>
                <c:pt idx="29">
                  <c:v>115.85</c:v>
                </c:pt>
                <c:pt idx="30">
                  <c:v>121.03</c:v>
                </c:pt>
                <c:pt idx="31">
                  <c:v>123.86</c:v>
                </c:pt>
                <c:pt idx="32">
                  <c:v>125.63</c:v>
                </c:pt>
                <c:pt idx="33">
                  <c:v>138.36799999999999</c:v>
                </c:pt>
                <c:pt idx="34">
                  <c:v>130.5</c:v>
                </c:pt>
                <c:pt idx="35">
                  <c:v>123.1</c:v>
                </c:pt>
                <c:pt idx="36">
                  <c:v>125.2</c:v>
                </c:pt>
                <c:pt idx="37">
                  <c:v>110.6</c:v>
                </c:pt>
                <c:pt idx="38">
                  <c:v>88.4</c:v>
                </c:pt>
                <c:pt idx="39">
                  <c:v>90.2</c:v>
                </c:pt>
                <c:pt idx="40">
                  <c:v>89.5</c:v>
                </c:pt>
                <c:pt idx="41">
                  <c:v>85.6</c:v>
                </c:pt>
                <c:pt idx="42">
                  <c:v>86.1</c:v>
                </c:pt>
                <c:pt idx="43">
                  <c:v>82.1</c:v>
                </c:pt>
                <c:pt idx="44">
                  <c:v>83.3</c:v>
                </c:pt>
                <c:pt idx="45">
                  <c:v>63.6</c:v>
                </c:pt>
                <c:pt idx="46">
                  <c:v>67.2</c:v>
                </c:pt>
                <c:pt idx="47">
                  <c:v>64.699999999999989</c:v>
                </c:pt>
                <c:pt idx="48">
                  <c:v>53.099999999999987</c:v>
                </c:pt>
                <c:pt idx="49">
                  <c:v>55.5</c:v>
                </c:pt>
                <c:pt idx="50">
                  <c:v>61.29999999999999</c:v>
                </c:pt>
                <c:pt idx="51">
                  <c:v>64.7</c:v>
                </c:pt>
                <c:pt idx="52">
                  <c:v>70.5</c:v>
                </c:pt>
                <c:pt idx="53">
                  <c:v>75.900000000000006</c:v>
                </c:pt>
                <c:pt idx="54">
                  <c:v>73.000000000000014</c:v>
                </c:pt>
                <c:pt idx="55">
                  <c:v>71.099999999999994</c:v>
                </c:pt>
                <c:pt idx="56">
                  <c:v>74.899999999999977</c:v>
                </c:pt>
              </c:numCache>
            </c:numRef>
          </c:val>
          <c:smooth val="0"/>
          <c:extLst>
            <c:ext xmlns:c16="http://schemas.microsoft.com/office/drawing/2014/chart" uri="{C3380CC4-5D6E-409C-BE32-E72D297353CC}">
              <c16:uniqueId val="{00000002-8C98-470C-B6C1-E777CE925DE2}"/>
            </c:ext>
          </c:extLst>
        </c:ser>
        <c:dLbls>
          <c:showLegendKey val="0"/>
          <c:showVal val="0"/>
          <c:showCatName val="0"/>
          <c:showSerName val="0"/>
          <c:showPercent val="0"/>
          <c:showBubbleSize val="0"/>
        </c:dLbls>
        <c:marker val="1"/>
        <c:smooth val="0"/>
        <c:axId val="440684552"/>
        <c:axId val="440687832"/>
      </c:lineChart>
      <c:catAx>
        <c:axId val="4406845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440687832"/>
        <c:crosses val="autoZero"/>
        <c:auto val="1"/>
        <c:lblAlgn val="ctr"/>
        <c:lblOffset val="100"/>
        <c:noMultiLvlLbl val="0"/>
      </c:catAx>
      <c:valAx>
        <c:axId val="440687832"/>
        <c:scaling>
          <c:orientation val="minMax"/>
        </c:scaling>
        <c:delete val="0"/>
        <c:axPos val="l"/>
        <c:majorGridlines>
          <c:spPr>
            <a:ln w="3175" cap="flat" cmpd="sng" algn="ctr">
              <a:solidFill>
                <a:schemeClr val="tx1">
                  <a:lumMod val="15000"/>
                  <a:lumOff val="85000"/>
                </a:schemeClr>
              </a:solidFill>
              <a:prstDash val="dash"/>
              <a:round/>
            </a:ln>
            <a:effectLst/>
          </c:spPr>
        </c:majorGridlines>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440684552"/>
        <c:crosses val="autoZero"/>
        <c:crossBetween val="between"/>
      </c:valAx>
      <c:spPr>
        <a:noFill/>
        <a:ln>
          <a:noFill/>
        </a:ln>
        <a:effectLst/>
      </c:spPr>
    </c:plotArea>
    <c:legend>
      <c:legendPos val="b"/>
      <c:layout>
        <c:manualLayout>
          <c:xMode val="edge"/>
          <c:yMode val="edge"/>
          <c:x val="5.7989148415271571E-2"/>
          <c:y val="8.4984701236669749E-2"/>
          <c:w val="9.9707977679260693E-2"/>
          <c:h val="0.1006008843489158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a:latin typeface="ＭＳ ゴシック" panose="020B0609070205080204" pitchFamily="49" charset="-128"/>
                <a:ea typeface="ＭＳ ゴシック" panose="020B0609070205080204" pitchFamily="49" charset="-128"/>
              </a:rPr>
              <a:t>中標津町の観光客入込数の推移</a:t>
            </a:r>
          </a:p>
        </c:rich>
      </c:tx>
      <c:layout>
        <c:manualLayout>
          <c:xMode val="edge"/>
          <c:yMode val="edge"/>
          <c:x val="0.31652661064425769"/>
          <c:y val="7.2072072072072073E-3"/>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4.3970533095127814E-2"/>
          <c:y val="5.3333333333333337E-2"/>
          <c:w val="0.94239242153554337"/>
          <c:h val="0.84070823579484999"/>
        </c:manualLayout>
      </c:layout>
      <c:barChart>
        <c:barDir val="col"/>
        <c:grouping val="stacked"/>
        <c:varyColors val="0"/>
        <c:ser>
          <c:idx val="0"/>
          <c:order val="0"/>
          <c:tx>
            <c:strRef>
              <c:f>'d08-001市町村別観光入込客数・宿泊人員の推移'!$G$1988</c:f>
              <c:strCache>
                <c:ptCount val="1"/>
                <c:pt idx="0">
                  <c:v>道外</c:v>
                </c:pt>
              </c:strCache>
            </c:strRef>
          </c:tx>
          <c:spPr>
            <a:solidFill>
              <a:srgbClr val="00B0F0"/>
            </a:solidFill>
            <a:ln>
              <a:noFill/>
            </a:ln>
            <a:effectLst/>
          </c:spPr>
          <c:invertIfNegative val="0"/>
          <c:cat>
            <c:strRef>
              <c:f>'d08-001市町村別観光入込客数・宿泊人員の推移'!$H$1987:$BL$1987</c:f>
              <c:strCache>
                <c:ptCount val="57"/>
                <c:pt idx="2">
                  <c:v>1965
S40</c:v>
                </c:pt>
                <c:pt idx="7">
                  <c:v>1970
S45</c:v>
                </c:pt>
                <c:pt idx="12">
                  <c:v>1975
S50</c:v>
                </c:pt>
                <c:pt idx="17">
                  <c:v>1980
S55</c:v>
                </c:pt>
                <c:pt idx="22">
                  <c:v>1985
S60</c:v>
                </c:pt>
                <c:pt idx="27">
                  <c:v>1990
H2</c:v>
                </c:pt>
                <c:pt idx="32">
                  <c:v>1995
H7</c:v>
                </c:pt>
                <c:pt idx="37">
                  <c:v>2000
H12</c:v>
                </c:pt>
                <c:pt idx="42">
                  <c:v>2005
H17</c:v>
                </c:pt>
                <c:pt idx="47">
                  <c:v>2010
H22</c:v>
                </c:pt>
                <c:pt idx="52">
                  <c:v>2015
H27</c:v>
                </c:pt>
                <c:pt idx="56">
                  <c:v>2019
R 1</c:v>
                </c:pt>
              </c:strCache>
            </c:strRef>
          </c:cat>
          <c:val>
            <c:numRef>
              <c:f>'d08-001市町村別観光入込客数・宿泊人員の推移'!$H$1988:$BL$1988</c:f>
              <c:numCache>
                <c:formatCode>#,##0.0;[Red]\-#,##0.0</c:formatCode>
                <c:ptCount val="5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32.204000000000001</c:v>
                </c:pt>
                <c:pt idx="21">
                  <c:v>45.134</c:v>
                </c:pt>
                <c:pt idx="22">
                  <c:v>47.366</c:v>
                </c:pt>
                <c:pt idx="23">
                  <c:v>62.552999999999997</c:v>
                </c:pt>
                <c:pt idx="24">
                  <c:v>73.274000000000001</c:v>
                </c:pt>
                <c:pt idx="25">
                  <c:v>90.201999999999998</c:v>
                </c:pt>
                <c:pt idx="26">
                  <c:v>94.222999999999999</c:v>
                </c:pt>
                <c:pt idx="27">
                  <c:v>150.22300000000001</c:v>
                </c:pt>
                <c:pt idx="28">
                  <c:v>184.887</c:v>
                </c:pt>
                <c:pt idx="29">
                  <c:v>191.64400000000001</c:v>
                </c:pt>
                <c:pt idx="30">
                  <c:v>190.93899999999999</c:v>
                </c:pt>
                <c:pt idx="31">
                  <c:v>168.07</c:v>
                </c:pt>
                <c:pt idx="32">
                  <c:v>204.02199999999999</c:v>
                </c:pt>
                <c:pt idx="33">
                  <c:v>264.37599999999998</c:v>
                </c:pt>
                <c:pt idx="34">
                  <c:v>253.3</c:v>
                </c:pt>
                <c:pt idx="35">
                  <c:v>224.9</c:v>
                </c:pt>
                <c:pt idx="36">
                  <c:v>184.9</c:v>
                </c:pt>
                <c:pt idx="37">
                  <c:v>161.5</c:v>
                </c:pt>
                <c:pt idx="38">
                  <c:v>156.9</c:v>
                </c:pt>
                <c:pt idx="39">
                  <c:v>222.9</c:v>
                </c:pt>
                <c:pt idx="40">
                  <c:v>155.5</c:v>
                </c:pt>
                <c:pt idx="41">
                  <c:v>154.9</c:v>
                </c:pt>
                <c:pt idx="42">
                  <c:v>162</c:v>
                </c:pt>
                <c:pt idx="43">
                  <c:v>168.4</c:v>
                </c:pt>
                <c:pt idx="44">
                  <c:v>163.30000000000001</c:v>
                </c:pt>
                <c:pt idx="45">
                  <c:v>153.5</c:v>
                </c:pt>
                <c:pt idx="46">
                  <c:v>129.1</c:v>
                </c:pt>
                <c:pt idx="47">
                  <c:v>92.899999999999991</c:v>
                </c:pt>
                <c:pt idx="48">
                  <c:v>91.2</c:v>
                </c:pt>
                <c:pt idx="49">
                  <c:v>97.899999999999991</c:v>
                </c:pt>
                <c:pt idx="50">
                  <c:v>107.10000000000001</c:v>
                </c:pt>
                <c:pt idx="51">
                  <c:v>92.59999999999998</c:v>
                </c:pt>
                <c:pt idx="52">
                  <c:v>109.4</c:v>
                </c:pt>
                <c:pt idx="53">
                  <c:v>85.3</c:v>
                </c:pt>
                <c:pt idx="54">
                  <c:v>98.399999999999977</c:v>
                </c:pt>
                <c:pt idx="55">
                  <c:v>96.5</c:v>
                </c:pt>
                <c:pt idx="56">
                  <c:v>97.299999999999983</c:v>
                </c:pt>
              </c:numCache>
            </c:numRef>
          </c:val>
          <c:extLst>
            <c:ext xmlns:c16="http://schemas.microsoft.com/office/drawing/2014/chart" uri="{C3380CC4-5D6E-409C-BE32-E72D297353CC}">
              <c16:uniqueId val="{00000000-5D4E-4D8D-A6F6-A762B619B3DA}"/>
            </c:ext>
          </c:extLst>
        </c:ser>
        <c:ser>
          <c:idx val="1"/>
          <c:order val="1"/>
          <c:tx>
            <c:strRef>
              <c:f>'d08-001市町村別観光入込客数・宿泊人員の推移'!$G$1989</c:f>
              <c:strCache>
                <c:ptCount val="1"/>
                <c:pt idx="0">
                  <c:v>道内</c:v>
                </c:pt>
              </c:strCache>
            </c:strRef>
          </c:tx>
          <c:spPr>
            <a:solidFill>
              <a:srgbClr val="92D050"/>
            </a:solidFill>
            <a:ln>
              <a:noFill/>
            </a:ln>
            <a:effectLst/>
          </c:spPr>
          <c:invertIfNegative val="0"/>
          <c:cat>
            <c:strRef>
              <c:f>'d08-001市町村別観光入込客数・宿泊人員の推移'!$H$1987:$BL$1987</c:f>
              <c:strCache>
                <c:ptCount val="57"/>
                <c:pt idx="2">
                  <c:v>1965
S40</c:v>
                </c:pt>
                <c:pt idx="7">
                  <c:v>1970
S45</c:v>
                </c:pt>
                <c:pt idx="12">
                  <c:v>1975
S50</c:v>
                </c:pt>
                <c:pt idx="17">
                  <c:v>1980
S55</c:v>
                </c:pt>
                <c:pt idx="22">
                  <c:v>1985
S60</c:v>
                </c:pt>
                <c:pt idx="27">
                  <c:v>1990
H2</c:v>
                </c:pt>
                <c:pt idx="32">
                  <c:v>1995
H7</c:v>
                </c:pt>
                <c:pt idx="37">
                  <c:v>2000
H12</c:v>
                </c:pt>
                <c:pt idx="42">
                  <c:v>2005
H17</c:v>
                </c:pt>
                <c:pt idx="47">
                  <c:v>2010
H22</c:v>
                </c:pt>
                <c:pt idx="52">
                  <c:v>2015
H27</c:v>
                </c:pt>
                <c:pt idx="56">
                  <c:v>2019
R 1</c:v>
                </c:pt>
              </c:strCache>
            </c:strRef>
          </c:cat>
          <c:val>
            <c:numRef>
              <c:f>'d08-001市町村別観光入込客数・宿泊人員の推移'!$H$1989:$BL$1989</c:f>
              <c:numCache>
                <c:formatCode>#,##0.0;[Red]\-#,##0.0</c:formatCode>
                <c:ptCount val="5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39.384</c:v>
                </c:pt>
                <c:pt idx="21">
                  <c:v>44.118000000000002</c:v>
                </c:pt>
                <c:pt idx="22">
                  <c:v>51.024000000000001</c:v>
                </c:pt>
                <c:pt idx="23">
                  <c:v>64.171999999999997</c:v>
                </c:pt>
                <c:pt idx="24">
                  <c:v>81.385999999999996</c:v>
                </c:pt>
                <c:pt idx="25">
                  <c:v>93.147000000000006</c:v>
                </c:pt>
                <c:pt idx="26">
                  <c:v>101.084</c:v>
                </c:pt>
                <c:pt idx="27">
                  <c:v>144.32599999999999</c:v>
                </c:pt>
                <c:pt idx="28">
                  <c:v>169.99199999999999</c:v>
                </c:pt>
                <c:pt idx="29">
                  <c:v>172.429</c:v>
                </c:pt>
                <c:pt idx="30">
                  <c:v>167.37100000000001</c:v>
                </c:pt>
                <c:pt idx="31">
                  <c:v>185.62799999999999</c:v>
                </c:pt>
                <c:pt idx="32">
                  <c:v>196.958</c:v>
                </c:pt>
                <c:pt idx="33">
                  <c:v>206.631</c:v>
                </c:pt>
                <c:pt idx="34">
                  <c:v>176.8</c:v>
                </c:pt>
                <c:pt idx="35">
                  <c:v>179.9</c:v>
                </c:pt>
                <c:pt idx="36">
                  <c:v>188.2</c:v>
                </c:pt>
                <c:pt idx="37">
                  <c:v>212</c:v>
                </c:pt>
                <c:pt idx="38">
                  <c:v>234.7</c:v>
                </c:pt>
                <c:pt idx="39">
                  <c:v>199.4</c:v>
                </c:pt>
                <c:pt idx="40">
                  <c:v>292.10000000000002</c:v>
                </c:pt>
                <c:pt idx="41">
                  <c:v>270.10000000000002</c:v>
                </c:pt>
                <c:pt idx="42">
                  <c:v>268.60000000000002</c:v>
                </c:pt>
                <c:pt idx="43">
                  <c:v>271.5</c:v>
                </c:pt>
                <c:pt idx="44">
                  <c:v>265.5</c:v>
                </c:pt>
                <c:pt idx="45">
                  <c:v>264.2</c:v>
                </c:pt>
                <c:pt idx="46">
                  <c:v>241</c:v>
                </c:pt>
                <c:pt idx="47">
                  <c:v>210.6</c:v>
                </c:pt>
                <c:pt idx="48">
                  <c:v>235.60000000000002</c:v>
                </c:pt>
                <c:pt idx="49">
                  <c:v>228.20000000000002</c:v>
                </c:pt>
                <c:pt idx="50">
                  <c:v>219.2</c:v>
                </c:pt>
                <c:pt idx="51">
                  <c:v>225</c:v>
                </c:pt>
                <c:pt idx="52">
                  <c:v>226.3</c:v>
                </c:pt>
                <c:pt idx="53">
                  <c:v>203.89999999999995</c:v>
                </c:pt>
                <c:pt idx="54">
                  <c:v>187.8</c:v>
                </c:pt>
                <c:pt idx="55">
                  <c:v>202.4</c:v>
                </c:pt>
                <c:pt idx="56">
                  <c:v>204.7</c:v>
                </c:pt>
              </c:numCache>
            </c:numRef>
          </c:val>
          <c:extLst>
            <c:ext xmlns:c16="http://schemas.microsoft.com/office/drawing/2014/chart" uri="{C3380CC4-5D6E-409C-BE32-E72D297353CC}">
              <c16:uniqueId val="{00000001-5D4E-4D8D-A6F6-A762B619B3DA}"/>
            </c:ext>
          </c:extLst>
        </c:ser>
        <c:dLbls>
          <c:showLegendKey val="0"/>
          <c:showVal val="0"/>
          <c:showCatName val="0"/>
          <c:showSerName val="0"/>
          <c:showPercent val="0"/>
          <c:showBubbleSize val="0"/>
        </c:dLbls>
        <c:gapWidth val="80"/>
        <c:overlap val="100"/>
        <c:axId val="440684552"/>
        <c:axId val="440687832"/>
      </c:barChart>
      <c:lineChart>
        <c:grouping val="standard"/>
        <c:varyColors val="0"/>
        <c:ser>
          <c:idx val="2"/>
          <c:order val="2"/>
          <c:tx>
            <c:strRef>
              <c:f>'d08-001市町村別観光入込客数・宿泊人員の推移'!$G$1990</c:f>
              <c:strCache>
                <c:ptCount val="1"/>
                <c:pt idx="0">
                  <c:v>宿泊客</c:v>
                </c:pt>
              </c:strCache>
            </c:strRef>
          </c:tx>
          <c:spPr>
            <a:ln w="28575" cap="rnd">
              <a:solidFill>
                <a:srgbClr val="0070C0"/>
              </a:solidFill>
              <a:round/>
            </a:ln>
            <a:effectLst/>
          </c:spPr>
          <c:marker>
            <c:symbol val="none"/>
          </c:marker>
          <c:cat>
            <c:strRef>
              <c:f>'d08-001市町村別観光入込客数・宿泊人員の推移'!$H$1987:$BL$1987</c:f>
              <c:strCache>
                <c:ptCount val="57"/>
                <c:pt idx="2">
                  <c:v>1965
S40</c:v>
                </c:pt>
                <c:pt idx="7">
                  <c:v>1970
S45</c:v>
                </c:pt>
                <c:pt idx="12">
                  <c:v>1975
S50</c:v>
                </c:pt>
                <c:pt idx="17">
                  <c:v>1980
S55</c:v>
                </c:pt>
                <c:pt idx="22">
                  <c:v>1985
S60</c:v>
                </c:pt>
                <c:pt idx="27">
                  <c:v>1990
H2</c:v>
                </c:pt>
                <c:pt idx="32">
                  <c:v>1995
H7</c:v>
                </c:pt>
                <c:pt idx="37">
                  <c:v>2000
H12</c:v>
                </c:pt>
                <c:pt idx="42">
                  <c:v>2005
H17</c:v>
                </c:pt>
                <c:pt idx="47">
                  <c:v>2010
H22</c:v>
                </c:pt>
                <c:pt idx="52">
                  <c:v>2015
H27</c:v>
                </c:pt>
                <c:pt idx="56">
                  <c:v>2019
R 1</c:v>
                </c:pt>
              </c:strCache>
            </c:strRef>
          </c:cat>
          <c:val>
            <c:numRef>
              <c:f>'d08-001市町村別観光入込客数・宿泊人員の推移'!$H$1990:$BL$1990</c:f>
              <c:numCache>
                <c:formatCode>#,##0.0;[Red]\-#,##0.0</c:formatCode>
                <c:ptCount val="57"/>
                <c:pt idx="20">
                  <c:v>21.77</c:v>
                </c:pt>
                <c:pt idx="21">
                  <c:v>23.346</c:v>
                </c:pt>
                <c:pt idx="22">
                  <c:v>16.989000000000001</c:v>
                </c:pt>
                <c:pt idx="23">
                  <c:v>22.568999999999999</c:v>
                </c:pt>
                <c:pt idx="24">
                  <c:v>26.17</c:v>
                </c:pt>
                <c:pt idx="25">
                  <c:v>31.815999999999999</c:v>
                </c:pt>
                <c:pt idx="26">
                  <c:v>33.420999999999999</c:v>
                </c:pt>
                <c:pt idx="27">
                  <c:v>38.411999999999999</c:v>
                </c:pt>
                <c:pt idx="28">
                  <c:v>47.552999999999997</c:v>
                </c:pt>
                <c:pt idx="29">
                  <c:v>65.933000000000007</c:v>
                </c:pt>
                <c:pt idx="30">
                  <c:v>63.773000000000003</c:v>
                </c:pt>
                <c:pt idx="31">
                  <c:v>62.463999999999999</c:v>
                </c:pt>
                <c:pt idx="32">
                  <c:v>70.034000000000006</c:v>
                </c:pt>
                <c:pt idx="33">
                  <c:v>59.969000000000001</c:v>
                </c:pt>
                <c:pt idx="34">
                  <c:v>59.7</c:v>
                </c:pt>
                <c:pt idx="35">
                  <c:v>66.7</c:v>
                </c:pt>
                <c:pt idx="36">
                  <c:v>65.2</c:v>
                </c:pt>
                <c:pt idx="37">
                  <c:v>47.1</c:v>
                </c:pt>
                <c:pt idx="38">
                  <c:v>43</c:v>
                </c:pt>
                <c:pt idx="39">
                  <c:v>40.4</c:v>
                </c:pt>
                <c:pt idx="40">
                  <c:v>42.8</c:v>
                </c:pt>
                <c:pt idx="41">
                  <c:v>47.4</c:v>
                </c:pt>
                <c:pt idx="42">
                  <c:v>52</c:v>
                </c:pt>
                <c:pt idx="43">
                  <c:v>49.2</c:v>
                </c:pt>
                <c:pt idx="44">
                  <c:v>44.8</c:v>
                </c:pt>
                <c:pt idx="45">
                  <c:v>41.2</c:v>
                </c:pt>
                <c:pt idx="46">
                  <c:v>43.7</c:v>
                </c:pt>
                <c:pt idx="47">
                  <c:v>46.8</c:v>
                </c:pt>
                <c:pt idx="48">
                  <c:v>47.900000000000006</c:v>
                </c:pt>
                <c:pt idx="49">
                  <c:v>46.70000000000001</c:v>
                </c:pt>
                <c:pt idx="50">
                  <c:v>50.5</c:v>
                </c:pt>
                <c:pt idx="51">
                  <c:v>47.400000000000006</c:v>
                </c:pt>
                <c:pt idx="52">
                  <c:v>45.099999999999994</c:v>
                </c:pt>
                <c:pt idx="53">
                  <c:v>45</c:v>
                </c:pt>
                <c:pt idx="54">
                  <c:v>48.9</c:v>
                </c:pt>
                <c:pt idx="55">
                  <c:v>51</c:v>
                </c:pt>
                <c:pt idx="56">
                  <c:v>49.3</c:v>
                </c:pt>
              </c:numCache>
            </c:numRef>
          </c:val>
          <c:smooth val="0"/>
          <c:extLst>
            <c:ext xmlns:c16="http://schemas.microsoft.com/office/drawing/2014/chart" uri="{C3380CC4-5D6E-409C-BE32-E72D297353CC}">
              <c16:uniqueId val="{00000002-5D4E-4D8D-A6F6-A762B619B3DA}"/>
            </c:ext>
          </c:extLst>
        </c:ser>
        <c:dLbls>
          <c:showLegendKey val="0"/>
          <c:showVal val="0"/>
          <c:showCatName val="0"/>
          <c:showSerName val="0"/>
          <c:showPercent val="0"/>
          <c:showBubbleSize val="0"/>
        </c:dLbls>
        <c:marker val="1"/>
        <c:smooth val="0"/>
        <c:axId val="440684552"/>
        <c:axId val="440687832"/>
      </c:lineChart>
      <c:catAx>
        <c:axId val="4406845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440687832"/>
        <c:crosses val="autoZero"/>
        <c:auto val="1"/>
        <c:lblAlgn val="ctr"/>
        <c:lblOffset val="100"/>
        <c:noMultiLvlLbl val="0"/>
      </c:catAx>
      <c:valAx>
        <c:axId val="440687832"/>
        <c:scaling>
          <c:orientation val="minMax"/>
        </c:scaling>
        <c:delete val="0"/>
        <c:axPos val="l"/>
        <c:majorGridlines>
          <c:spPr>
            <a:ln w="3175" cap="flat" cmpd="sng" algn="ctr">
              <a:solidFill>
                <a:schemeClr val="tx1">
                  <a:lumMod val="15000"/>
                  <a:lumOff val="85000"/>
                </a:schemeClr>
              </a:solidFill>
              <a:prstDash val="dash"/>
              <a:round/>
            </a:ln>
            <a:effectLst/>
          </c:spPr>
        </c:majorGridlines>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440684552"/>
        <c:crosses val="autoZero"/>
        <c:crossBetween val="between"/>
      </c:valAx>
      <c:spPr>
        <a:noFill/>
        <a:ln>
          <a:noFill/>
        </a:ln>
        <a:effectLst/>
      </c:spPr>
    </c:plotArea>
    <c:legend>
      <c:legendPos val="b"/>
      <c:layout>
        <c:manualLayout>
          <c:xMode val="edge"/>
          <c:yMode val="edge"/>
          <c:x val="5.7989148415271571E-2"/>
          <c:y val="8.4984701236669749E-2"/>
          <c:w val="9.9707977679260693E-2"/>
          <c:h val="0.1006008843489158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a:latin typeface="ＭＳ ゴシック" panose="020B0609070205080204" pitchFamily="49" charset="-128"/>
                <a:ea typeface="ＭＳ ゴシック" panose="020B0609070205080204" pitchFamily="49" charset="-128"/>
              </a:rPr>
              <a:t>羅臼町の観光客入込数の推移</a:t>
            </a:r>
          </a:p>
        </c:rich>
      </c:tx>
      <c:layout>
        <c:manualLayout>
          <c:xMode val="edge"/>
          <c:yMode val="edge"/>
          <c:x val="0.31652661064425769"/>
          <c:y val="7.2072072072072073E-3"/>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4.3970533095127814E-2"/>
          <c:y val="5.3333333333333337E-2"/>
          <c:w val="0.94239242153554337"/>
          <c:h val="0.84070823579484999"/>
        </c:manualLayout>
      </c:layout>
      <c:barChart>
        <c:barDir val="col"/>
        <c:grouping val="stacked"/>
        <c:varyColors val="0"/>
        <c:ser>
          <c:idx val="0"/>
          <c:order val="0"/>
          <c:tx>
            <c:strRef>
              <c:f>'d08-001市町村別観光入込客数・宿泊人員の推移'!$G$2020</c:f>
              <c:strCache>
                <c:ptCount val="1"/>
                <c:pt idx="0">
                  <c:v>道外</c:v>
                </c:pt>
              </c:strCache>
            </c:strRef>
          </c:tx>
          <c:spPr>
            <a:solidFill>
              <a:srgbClr val="00B0F0"/>
            </a:solidFill>
            <a:ln>
              <a:noFill/>
            </a:ln>
            <a:effectLst/>
          </c:spPr>
          <c:invertIfNegative val="0"/>
          <c:cat>
            <c:strRef>
              <c:f>'d08-001市町村別観光入込客数・宿泊人員の推移'!$H$2019:$BL$2019</c:f>
              <c:strCache>
                <c:ptCount val="57"/>
                <c:pt idx="2">
                  <c:v>1965
S40</c:v>
                </c:pt>
                <c:pt idx="7">
                  <c:v>1970
S45</c:v>
                </c:pt>
                <c:pt idx="12">
                  <c:v>1975
S50</c:v>
                </c:pt>
                <c:pt idx="17">
                  <c:v>1980
S55</c:v>
                </c:pt>
                <c:pt idx="22">
                  <c:v>1985
S60</c:v>
                </c:pt>
                <c:pt idx="27">
                  <c:v>1990
H2</c:v>
                </c:pt>
                <c:pt idx="32">
                  <c:v>1995
H7</c:v>
                </c:pt>
                <c:pt idx="37">
                  <c:v>2000
H12</c:v>
                </c:pt>
                <c:pt idx="42">
                  <c:v>2005
H17</c:v>
                </c:pt>
                <c:pt idx="47">
                  <c:v>2010
H22</c:v>
                </c:pt>
                <c:pt idx="52">
                  <c:v>2015
H27</c:v>
                </c:pt>
                <c:pt idx="56">
                  <c:v>2019
R 1</c:v>
                </c:pt>
              </c:strCache>
            </c:strRef>
          </c:cat>
          <c:val>
            <c:numRef>
              <c:f>'d08-001市町村別観光入込客数・宿泊人員の推移'!$H$2020:$BL$2020</c:f>
              <c:numCache>
                <c:formatCode>#,##0.0;[Red]\-#,##0.0</c:formatCode>
                <c:ptCount val="57"/>
                <c:pt idx="0">
                  <c:v>0</c:v>
                </c:pt>
                <c:pt idx="1">
                  <c:v>0</c:v>
                </c:pt>
                <c:pt idx="2">
                  <c:v>0</c:v>
                </c:pt>
                <c:pt idx="3">
                  <c:v>0</c:v>
                </c:pt>
                <c:pt idx="4">
                  <c:v>0</c:v>
                </c:pt>
                <c:pt idx="5">
                  <c:v>0</c:v>
                </c:pt>
                <c:pt idx="6">
                  <c:v>0</c:v>
                </c:pt>
                <c:pt idx="7">
                  <c:v>0</c:v>
                </c:pt>
                <c:pt idx="8">
                  <c:v>163.78399999999999</c:v>
                </c:pt>
                <c:pt idx="9">
                  <c:v>188.15199999999999</c:v>
                </c:pt>
                <c:pt idx="10">
                  <c:v>212.19</c:v>
                </c:pt>
                <c:pt idx="11">
                  <c:v>136.81800000000001</c:v>
                </c:pt>
                <c:pt idx="12">
                  <c:v>122.258</c:v>
                </c:pt>
                <c:pt idx="13">
                  <c:v>120.94799999999999</c:v>
                </c:pt>
                <c:pt idx="14">
                  <c:v>174.50899999999999</c:v>
                </c:pt>
                <c:pt idx="15">
                  <c:v>116.29600000000001</c:v>
                </c:pt>
                <c:pt idx="16">
                  <c:v>106.85899999999999</c:v>
                </c:pt>
                <c:pt idx="17">
                  <c:v>153.26</c:v>
                </c:pt>
                <c:pt idx="18">
                  <c:v>165.85300000000001</c:v>
                </c:pt>
                <c:pt idx="19">
                  <c:v>166.73500000000001</c:v>
                </c:pt>
                <c:pt idx="20">
                  <c:v>237.173</c:v>
                </c:pt>
                <c:pt idx="21">
                  <c:v>226.93899999999999</c:v>
                </c:pt>
                <c:pt idx="22">
                  <c:v>222.423</c:v>
                </c:pt>
                <c:pt idx="23">
                  <c:v>239.69499999999999</c:v>
                </c:pt>
                <c:pt idx="24">
                  <c:v>256.27100000000002</c:v>
                </c:pt>
                <c:pt idx="25">
                  <c:v>76.393000000000001</c:v>
                </c:pt>
                <c:pt idx="26">
                  <c:v>102.919</c:v>
                </c:pt>
                <c:pt idx="27">
                  <c:v>141.642</c:v>
                </c:pt>
                <c:pt idx="28">
                  <c:v>163.142</c:v>
                </c:pt>
                <c:pt idx="29">
                  <c:v>176.059</c:v>
                </c:pt>
                <c:pt idx="30">
                  <c:v>182.44800000000001</c:v>
                </c:pt>
                <c:pt idx="31">
                  <c:v>189.85900000000001</c:v>
                </c:pt>
                <c:pt idx="32">
                  <c:v>161.94800000000001</c:v>
                </c:pt>
                <c:pt idx="33">
                  <c:v>129.72</c:v>
                </c:pt>
                <c:pt idx="34">
                  <c:v>220.7</c:v>
                </c:pt>
                <c:pt idx="35">
                  <c:v>241.8</c:v>
                </c:pt>
                <c:pt idx="36">
                  <c:v>246.9</c:v>
                </c:pt>
                <c:pt idx="37">
                  <c:v>215.6</c:v>
                </c:pt>
                <c:pt idx="38">
                  <c:v>212.6</c:v>
                </c:pt>
                <c:pt idx="39">
                  <c:v>205.7</c:v>
                </c:pt>
                <c:pt idx="40">
                  <c:v>258.39999999999998</c:v>
                </c:pt>
                <c:pt idx="41">
                  <c:v>266.39999999999998</c:v>
                </c:pt>
                <c:pt idx="42">
                  <c:v>292.39999999999998</c:v>
                </c:pt>
                <c:pt idx="43">
                  <c:v>285</c:v>
                </c:pt>
                <c:pt idx="44">
                  <c:v>247.2</c:v>
                </c:pt>
                <c:pt idx="45">
                  <c:v>220.8</c:v>
                </c:pt>
                <c:pt idx="46">
                  <c:v>210.4</c:v>
                </c:pt>
                <c:pt idx="47">
                  <c:v>189</c:v>
                </c:pt>
                <c:pt idx="48">
                  <c:v>161.1</c:v>
                </c:pt>
                <c:pt idx="49">
                  <c:v>183.29999999999995</c:v>
                </c:pt>
                <c:pt idx="50">
                  <c:v>165</c:v>
                </c:pt>
                <c:pt idx="51">
                  <c:v>167.79999999999998</c:v>
                </c:pt>
                <c:pt idx="52">
                  <c:v>166.29999999999998</c:v>
                </c:pt>
                <c:pt idx="53">
                  <c:v>168.50000000000003</c:v>
                </c:pt>
                <c:pt idx="54">
                  <c:v>186.29999999999998</c:v>
                </c:pt>
                <c:pt idx="55">
                  <c:v>350.6</c:v>
                </c:pt>
                <c:pt idx="56">
                  <c:v>176.09999999999997</c:v>
                </c:pt>
              </c:numCache>
            </c:numRef>
          </c:val>
          <c:extLst>
            <c:ext xmlns:c16="http://schemas.microsoft.com/office/drawing/2014/chart" uri="{C3380CC4-5D6E-409C-BE32-E72D297353CC}">
              <c16:uniqueId val="{00000000-DC6E-4FF7-B33E-C09B5629D87F}"/>
            </c:ext>
          </c:extLst>
        </c:ser>
        <c:ser>
          <c:idx val="1"/>
          <c:order val="1"/>
          <c:tx>
            <c:strRef>
              <c:f>'d08-001市町村別観光入込客数・宿泊人員の推移'!$G$2021</c:f>
              <c:strCache>
                <c:ptCount val="1"/>
                <c:pt idx="0">
                  <c:v>道内</c:v>
                </c:pt>
              </c:strCache>
            </c:strRef>
          </c:tx>
          <c:spPr>
            <a:solidFill>
              <a:srgbClr val="92D050"/>
            </a:solidFill>
            <a:ln>
              <a:noFill/>
            </a:ln>
            <a:effectLst/>
          </c:spPr>
          <c:invertIfNegative val="0"/>
          <c:cat>
            <c:strRef>
              <c:f>'d08-001市町村別観光入込客数・宿泊人員の推移'!$H$2019:$BL$2019</c:f>
              <c:strCache>
                <c:ptCount val="57"/>
                <c:pt idx="2">
                  <c:v>1965
S40</c:v>
                </c:pt>
                <c:pt idx="7">
                  <c:v>1970
S45</c:v>
                </c:pt>
                <c:pt idx="12">
                  <c:v>1975
S50</c:v>
                </c:pt>
                <c:pt idx="17">
                  <c:v>1980
S55</c:v>
                </c:pt>
                <c:pt idx="22">
                  <c:v>1985
S60</c:v>
                </c:pt>
                <c:pt idx="27">
                  <c:v>1990
H2</c:v>
                </c:pt>
                <c:pt idx="32">
                  <c:v>1995
H7</c:v>
                </c:pt>
                <c:pt idx="37">
                  <c:v>2000
H12</c:v>
                </c:pt>
                <c:pt idx="42">
                  <c:v>2005
H17</c:v>
                </c:pt>
                <c:pt idx="47">
                  <c:v>2010
H22</c:v>
                </c:pt>
                <c:pt idx="52">
                  <c:v>2015
H27</c:v>
                </c:pt>
                <c:pt idx="56">
                  <c:v>2019
R 1</c:v>
                </c:pt>
              </c:strCache>
            </c:strRef>
          </c:cat>
          <c:val>
            <c:numRef>
              <c:f>'d08-001市町村別観光入込客数・宿泊人員の推移'!$H$2021:$BL$2021</c:f>
              <c:numCache>
                <c:formatCode>#,##0.0;[Red]\-#,##0.0</c:formatCode>
                <c:ptCount val="57"/>
                <c:pt idx="0">
                  <c:v>0</c:v>
                </c:pt>
                <c:pt idx="1">
                  <c:v>0</c:v>
                </c:pt>
                <c:pt idx="2">
                  <c:v>0</c:v>
                </c:pt>
                <c:pt idx="3">
                  <c:v>0</c:v>
                </c:pt>
                <c:pt idx="4">
                  <c:v>0</c:v>
                </c:pt>
                <c:pt idx="5">
                  <c:v>0</c:v>
                </c:pt>
                <c:pt idx="6">
                  <c:v>0</c:v>
                </c:pt>
                <c:pt idx="7">
                  <c:v>0</c:v>
                </c:pt>
                <c:pt idx="8">
                  <c:v>341.01299999999998</c:v>
                </c:pt>
                <c:pt idx="9">
                  <c:v>250.74299999999999</c:v>
                </c:pt>
                <c:pt idx="10">
                  <c:v>316.45699999999999</c:v>
                </c:pt>
                <c:pt idx="11">
                  <c:v>418.17399999999998</c:v>
                </c:pt>
                <c:pt idx="12">
                  <c:v>373.85599999999999</c:v>
                </c:pt>
                <c:pt idx="13">
                  <c:v>363.334</c:v>
                </c:pt>
                <c:pt idx="14">
                  <c:v>318.58600000000001</c:v>
                </c:pt>
                <c:pt idx="15">
                  <c:v>348.82</c:v>
                </c:pt>
                <c:pt idx="16">
                  <c:v>321.25400000000002</c:v>
                </c:pt>
                <c:pt idx="17">
                  <c:v>402.30599999999998</c:v>
                </c:pt>
                <c:pt idx="18">
                  <c:v>455.60199999999998</c:v>
                </c:pt>
                <c:pt idx="19">
                  <c:v>514.20500000000004</c:v>
                </c:pt>
                <c:pt idx="20">
                  <c:v>399.34300000000002</c:v>
                </c:pt>
                <c:pt idx="21">
                  <c:v>448.43299999999999</c:v>
                </c:pt>
                <c:pt idx="22">
                  <c:v>476.399</c:v>
                </c:pt>
                <c:pt idx="23">
                  <c:v>483.99</c:v>
                </c:pt>
                <c:pt idx="24">
                  <c:v>489.94200000000001</c:v>
                </c:pt>
                <c:pt idx="25">
                  <c:v>558.92499999999995</c:v>
                </c:pt>
                <c:pt idx="26">
                  <c:v>585.95100000000002</c:v>
                </c:pt>
                <c:pt idx="27">
                  <c:v>602.83000000000004</c:v>
                </c:pt>
                <c:pt idx="28">
                  <c:v>648.64400000000001</c:v>
                </c:pt>
                <c:pt idx="29">
                  <c:v>613.55799999999999</c:v>
                </c:pt>
                <c:pt idx="30">
                  <c:v>576.99</c:v>
                </c:pt>
                <c:pt idx="31">
                  <c:v>632.18399999999997</c:v>
                </c:pt>
                <c:pt idx="32">
                  <c:v>579.048</c:v>
                </c:pt>
                <c:pt idx="33">
                  <c:v>558.70100000000002</c:v>
                </c:pt>
                <c:pt idx="34">
                  <c:v>429.1</c:v>
                </c:pt>
                <c:pt idx="35">
                  <c:v>369.8</c:v>
                </c:pt>
                <c:pt idx="36">
                  <c:v>406.8</c:v>
                </c:pt>
                <c:pt idx="37">
                  <c:v>414.7</c:v>
                </c:pt>
                <c:pt idx="38">
                  <c:v>465.3</c:v>
                </c:pt>
                <c:pt idx="39">
                  <c:v>460</c:v>
                </c:pt>
                <c:pt idx="40">
                  <c:v>422.1</c:v>
                </c:pt>
                <c:pt idx="41">
                  <c:v>448.8</c:v>
                </c:pt>
                <c:pt idx="42">
                  <c:v>465.6</c:v>
                </c:pt>
                <c:pt idx="43">
                  <c:v>473.9</c:v>
                </c:pt>
                <c:pt idx="44">
                  <c:v>440.9</c:v>
                </c:pt>
                <c:pt idx="45">
                  <c:v>409.2</c:v>
                </c:pt>
                <c:pt idx="46">
                  <c:v>407.3</c:v>
                </c:pt>
                <c:pt idx="47">
                  <c:v>410.1</c:v>
                </c:pt>
                <c:pt idx="48">
                  <c:v>345.6</c:v>
                </c:pt>
                <c:pt idx="49">
                  <c:v>351.6</c:v>
                </c:pt>
                <c:pt idx="50">
                  <c:v>348.30000000000007</c:v>
                </c:pt>
                <c:pt idx="51">
                  <c:v>352.80000000000007</c:v>
                </c:pt>
                <c:pt idx="52">
                  <c:v>389.00000000000011</c:v>
                </c:pt>
                <c:pt idx="53">
                  <c:v>370.50000000000006</c:v>
                </c:pt>
                <c:pt idx="54">
                  <c:v>359.90000000000003</c:v>
                </c:pt>
                <c:pt idx="55">
                  <c:v>158.19999999999999</c:v>
                </c:pt>
                <c:pt idx="56">
                  <c:v>370.5</c:v>
                </c:pt>
              </c:numCache>
            </c:numRef>
          </c:val>
          <c:extLst>
            <c:ext xmlns:c16="http://schemas.microsoft.com/office/drawing/2014/chart" uri="{C3380CC4-5D6E-409C-BE32-E72D297353CC}">
              <c16:uniqueId val="{00000001-DC6E-4FF7-B33E-C09B5629D87F}"/>
            </c:ext>
          </c:extLst>
        </c:ser>
        <c:dLbls>
          <c:showLegendKey val="0"/>
          <c:showVal val="0"/>
          <c:showCatName val="0"/>
          <c:showSerName val="0"/>
          <c:showPercent val="0"/>
          <c:showBubbleSize val="0"/>
        </c:dLbls>
        <c:gapWidth val="80"/>
        <c:overlap val="100"/>
        <c:axId val="440684552"/>
        <c:axId val="440687832"/>
      </c:barChart>
      <c:lineChart>
        <c:grouping val="standard"/>
        <c:varyColors val="0"/>
        <c:ser>
          <c:idx val="2"/>
          <c:order val="2"/>
          <c:tx>
            <c:strRef>
              <c:f>'d08-001市町村別観光入込客数・宿泊人員の推移'!$G$2022</c:f>
              <c:strCache>
                <c:ptCount val="1"/>
                <c:pt idx="0">
                  <c:v>宿泊客</c:v>
                </c:pt>
              </c:strCache>
            </c:strRef>
          </c:tx>
          <c:spPr>
            <a:ln w="28575" cap="rnd">
              <a:solidFill>
                <a:srgbClr val="0070C0"/>
              </a:solidFill>
              <a:round/>
            </a:ln>
            <a:effectLst/>
          </c:spPr>
          <c:marker>
            <c:symbol val="none"/>
          </c:marker>
          <c:cat>
            <c:strRef>
              <c:f>'d08-001市町村別観光入込客数・宿泊人員の推移'!$H$2019:$BL$2019</c:f>
              <c:strCache>
                <c:ptCount val="57"/>
                <c:pt idx="2">
                  <c:v>1965
S40</c:v>
                </c:pt>
                <c:pt idx="7">
                  <c:v>1970
S45</c:v>
                </c:pt>
                <c:pt idx="12">
                  <c:v>1975
S50</c:v>
                </c:pt>
                <c:pt idx="17">
                  <c:v>1980
S55</c:v>
                </c:pt>
                <c:pt idx="22">
                  <c:v>1985
S60</c:v>
                </c:pt>
                <c:pt idx="27">
                  <c:v>1990
H2</c:v>
                </c:pt>
                <c:pt idx="32">
                  <c:v>1995
H7</c:v>
                </c:pt>
                <c:pt idx="37">
                  <c:v>2000
H12</c:v>
                </c:pt>
                <c:pt idx="42">
                  <c:v>2005
H17</c:v>
                </c:pt>
                <c:pt idx="47">
                  <c:v>2010
H22</c:v>
                </c:pt>
                <c:pt idx="52">
                  <c:v>2015
H27</c:v>
                </c:pt>
                <c:pt idx="56">
                  <c:v>2019
R 1</c:v>
                </c:pt>
              </c:strCache>
            </c:strRef>
          </c:cat>
          <c:val>
            <c:numRef>
              <c:f>'d08-001市町村別観光入込客数・宿泊人員の推移'!$H$2022:$BL$2022</c:f>
              <c:numCache>
                <c:formatCode>#,##0.0;[Red]\-#,##0.0</c:formatCode>
                <c:ptCount val="57"/>
                <c:pt idx="8">
                  <c:v>74.531000000000006</c:v>
                </c:pt>
                <c:pt idx="9">
                  <c:v>64.623999999999995</c:v>
                </c:pt>
                <c:pt idx="10">
                  <c:v>86.631</c:v>
                </c:pt>
                <c:pt idx="11">
                  <c:v>80.052999999999997</c:v>
                </c:pt>
                <c:pt idx="12">
                  <c:v>71.08</c:v>
                </c:pt>
                <c:pt idx="13">
                  <c:v>86.17</c:v>
                </c:pt>
                <c:pt idx="14">
                  <c:v>76.486000000000004</c:v>
                </c:pt>
                <c:pt idx="15">
                  <c:v>85.022999999999996</c:v>
                </c:pt>
                <c:pt idx="16">
                  <c:v>82.046999999999997</c:v>
                </c:pt>
                <c:pt idx="17">
                  <c:v>76.959999999999994</c:v>
                </c:pt>
                <c:pt idx="18">
                  <c:v>110.652</c:v>
                </c:pt>
                <c:pt idx="19">
                  <c:v>121.536</c:v>
                </c:pt>
                <c:pt idx="20">
                  <c:v>112.455</c:v>
                </c:pt>
                <c:pt idx="21">
                  <c:v>83.063999999999993</c:v>
                </c:pt>
                <c:pt idx="22">
                  <c:v>93.141999999999996</c:v>
                </c:pt>
                <c:pt idx="23">
                  <c:v>96.787000000000006</c:v>
                </c:pt>
                <c:pt idx="24">
                  <c:v>93.388000000000005</c:v>
                </c:pt>
                <c:pt idx="25">
                  <c:v>77.388999999999996</c:v>
                </c:pt>
                <c:pt idx="26">
                  <c:v>108.69499999999999</c:v>
                </c:pt>
                <c:pt idx="27">
                  <c:v>150.19999999999999</c:v>
                </c:pt>
                <c:pt idx="28">
                  <c:v>190.70099999999999</c:v>
                </c:pt>
                <c:pt idx="29">
                  <c:v>180.62</c:v>
                </c:pt>
                <c:pt idx="30">
                  <c:v>172.005</c:v>
                </c:pt>
                <c:pt idx="31">
                  <c:v>177.94800000000001</c:v>
                </c:pt>
                <c:pt idx="32">
                  <c:v>162.31200000000001</c:v>
                </c:pt>
                <c:pt idx="33">
                  <c:v>146.697</c:v>
                </c:pt>
                <c:pt idx="34">
                  <c:v>147.80000000000001</c:v>
                </c:pt>
                <c:pt idx="35">
                  <c:v>132.1</c:v>
                </c:pt>
                <c:pt idx="36">
                  <c:v>124.8</c:v>
                </c:pt>
                <c:pt idx="37">
                  <c:v>110.4</c:v>
                </c:pt>
                <c:pt idx="38">
                  <c:v>110.1</c:v>
                </c:pt>
                <c:pt idx="39">
                  <c:v>105</c:v>
                </c:pt>
                <c:pt idx="40">
                  <c:v>101.4</c:v>
                </c:pt>
                <c:pt idx="41">
                  <c:v>125.3</c:v>
                </c:pt>
                <c:pt idx="42">
                  <c:v>144.30000000000001</c:v>
                </c:pt>
                <c:pt idx="43">
                  <c:v>108.4</c:v>
                </c:pt>
                <c:pt idx="44">
                  <c:v>106.8</c:v>
                </c:pt>
                <c:pt idx="45">
                  <c:v>63.4</c:v>
                </c:pt>
                <c:pt idx="46">
                  <c:v>71.599999999999994</c:v>
                </c:pt>
                <c:pt idx="47">
                  <c:v>69.5</c:v>
                </c:pt>
                <c:pt idx="48">
                  <c:v>69.799999999999983</c:v>
                </c:pt>
                <c:pt idx="49">
                  <c:v>76.5</c:v>
                </c:pt>
                <c:pt idx="50">
                  <c:v>72.900000000000006</c:v>
                </c:pt>
                <c:pt idx="51">
                  <c:v>63.899999999999991</c:v>
                </c:pt>
                <c:pt idx="52">
                  <c:v>77.600000000000009</c:v>
                </c:pt>
                <c:pt idx="53">
                  <c:v>66.600000000000009</c:v>
                </c:pt>
                <c:pt idx="54">
                  <c:v>64.399999999999991</c:v>
                </c:pt>
                <c:pt idx="55">
                  <c:v>49</c:v>
                </c:pt>
                <c:pt idx="56">
                  <c:v>35.300000000000004</c:v>
                </c:pt>
              </c:numCache>
            </c:numRef>
          </c:val>
          <c:smooth val="0"/>
          <c:extLst>
            <c:ext xmlns:c16="http://schemas.microsoft.com/office/drawing/2014/chart" uri="{C3380CC4-5D6E-409C-BE32-E72D297353CC}">
              <c16:uniqueId val="{00000002-DC6E-4FF7-B33E-C09B5629D87F}"/>
            </c:ext>
          </c:extLst>
        </c:ser>
        <c:dLbls>
          <c:showLegendKey val="0"/>
          <c:showVal val="0"/>
          <c:showCatName val="0"/>
          <c:showSerName val="0"/>
          <c:showPercent val="0"/>
          <c:showBubbleSize val="0"/>
        </c:dLbls>
        <c:marker val="1"/>
        <c:smooth val="0"/>
        <c:axId val="440684552"/>
        <c:axId val="440687832"/>
      </c:lineChart>
      <c:catAx>
        <c:axId val="4406845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440687832"/>
        <c:crosses val="autoZero"/>
        <c:auto val="1"/>
        <c:lblAlgn val="ctr"/>
        <c:lblOffset val="100"/>
        <c:noMultiLvlLbl val="0"/>
      </c:catAx>
      <c:valAx>
        <c:axId val="440687832"/>
        <c:scaling>
          <c:orientation val="minMax"/>
        </c:scaling>
        <c:delete val="0"/>
        <c:axPos val="l"/>
        <c:majorGridlines>
          <c:spPr>
            <a:ln w="3175" cap="flat" cmpd="sng" algn="ctr">
              <a:solidFill>
                <a:schemeClr val="tx1">
                  <a:lumMod val="15000"/>
                  <a:lumOff val="85000"/>
                </a:schemeClr>
              </a:solidFill>
              <a:prstDash val="dash"/>
              <a:round/>
            </a:ln>
            <a:effectLst/>
          </c:spPr>
        </c:majorGridlines>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440684552"/>
        <c:crosses val="autoZero"/>
        <c:crossBetween val="between"/>
      </c:valAx>
      <c:spPr>
        <a:noFill/>
        <a:ln>
          <a:noFill/>
        </a:ln>
        <a:effectLst/>
      </c:spPr>
    </c:plotArea>
    <c:legend>
      <c:legendPos val="b"/>
      <c:layout>
        <c:manualLayout>
          <c:xMode val="edge"/>
          <c:yMode val="edge"/>
          <c:x val="5.7989148415271571E-2"/>
          <c:y val="8.4984701236669749E-2"/>
          <c:w val="9.9707977679260693E-2"/>
          <c:h val="0.1006008843489158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a:latin typeface="ＭＳ ゴシック" panose="020B0609070205080204" pitchFamily="49" charset="-128"/>
                <a:ea typeface="ＭＳ ゴシック" panose="020B0609070205080204" pitchFamily="49" charset="-128"/>
              </a:rPr>
              <a:t>ニセコ地域の観光客入込数の推移</a:t>
            </a:r>
          </a:p>
        </c:rich>
      </c:tx>
      <c:layout>
        <c:manualLayout>
          <c:xMode val="edge"/>
          <c:yMode val="edge"/>
          <c:x val="0.22829131652661064"/>
          <c:y val="0"/>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4124594719777676E-2"/>
          <c:y val="6.5345345345345363E-2"/>
          <c:w val="0.95196497496636445"/>
          <c:h val="0.82869622378283792"/>
        </c:manualLayout>
      </c:layout>
      <c:barChart>
        <c:barDir val="col"/>
        <c:grouping val="stacked"/>
        <c:varyColors val="0"/>
        <c:ser>
          <c:idx val="0"/>
          <c:order val="0"/>
          <c:tx>
            <c:strRef>
              <c:f>'d08-001市町村別観光入込客数・宿泊人員の推移'!$G$325</c:f>
              <c:strCache>
                <c:ptCount val="1"/>
                <c:pt idx="0">
                  <c:v>道外</c:v>
                </c:pt>
              </c:strCache>
            </c:strRef>
          </c:tx>
          <c:spPr>
            <a:solidFill>
              <a:srgbClr val="00B0F0"/>
            </a:solidFill>
            <a:ln>
              <a:noFill/>
            </a:ln>
            <a:effectLst/>
          </c:spPr>
          <c:invertIfNegative val="0"/>
          <c:cat>
            <c:strRef>
              <c:f>'d08-001市町村別観光入込客数・宿泊人員の推移'!$H$324:$BL$324</c:f>
              <c:strCache>
                <c:ptCount val="57"/>
                <c:pt idx="2">
                  <c:v>1965
S40</c:v>
                </c:pt>
                <c:pt idx="7">
                  <c:v>1970
S45</c:v>
                </c:pt>
                <c:pt idx="12">
                  <c:v>1975
S50</c:v>
                </c:pt>
                <c:pt idx="17">
                  <c:v>1980
S55</c:v>
                </c:pt>
                <c:pt idx="22">
                  <c:v>1985
S60</c:v>
                </c:pt>
                <c:pt idx="27">
                  <c:v>1990
H2</c:v>
                </c:pt>
                <c:pt idx="32">
                  <c:v>1995
H7</c:v>
                </c:pt>
                <c:pt idx="37">
                  <c:v>2000
H12</c:v>
                </c:pt>
                <c:pt idx="42">
                  <c:v>2005
H17</c:v>
                </c:pt>
                <c:pt idx="47">
                  <c:v>2010
H22</c:v>
                </c:pt>
                <c:pt idx="52">
                  <c:v>2015
H27</c:v>
                </c:pt>
                <c:pt idx="56">
                  <c:v>2019
R 1</c:v>
                </c:pt>
              </c:strCache>
            </c:strRef>
          </c:cat>
          <c:val>
            <c:numRef>
              <c:f>'d08-001市町村別観光入込客数・宿泊人員の推移'!$H$325:$BL$325</c:f>
              <c:numCache>
                <c:formatCode>#,##0.0;[Red]\-#,##0.0</c:formatCode>
                <c:ptCount val="57"/>
                <c:pt idx="0">
                  <c:v>17.501000000000001</c:v>
                </c:pt>
                <c:pt idx="1">
                  <c:v>33.51</c:v>
                </c:pt>
                <c:pt idx="2">
                  <c:v>112.065</c:v>
                </c:pt>
                <c:pt idx="3">
                  <c:v>86.04</c:v>
                </c:pt>
                <c:pt idx="4">
                  <c:v>248.886</c:v>
                </c:pt>
                <c:pt idx="5">
                  <c:v>178.02799999999999</c:v>
                </c:pt>
                <c:pt idx="6">
                  <c:v>154.50399999999999</c:v>
                </c:pt>
                <c:pt idx="7">
                  <c:v>108.521</c:v>
                </c:pt>
                <c:pt idx="8">
                  <c:v>179.66300000000001</c:v>
                </c:pt>
                <c:pt idx="9">
                  <c:v>181.47300000000001</c:v>
                </c:pt>
                <c:pt idx="10">
                  <c:v>156.322</c:v>
                </c:pt>
                <c:pt idx="11">
                  <c:v>275.36900000000003</c:v>
                </c:pt>
                <c:pt idx="12">
                  <c:v>364.495</c:v>
                </c:pt>
                <c:pt idx="13">
                  <c:v>379.71800000000002</c:v>
                </c:pt>
                <c:pt idx="14">
                  <c:v>367.58600000000001</c:v>
                </c:pt>
                <c:pt idx="15">
                  <c:v>374.38499999999999</c:v>
                </c:pt>
                <c:pt idx="16">
                  <c:v>419.09199999999998</c:v>
                </c:pt>
                <c:pt idx="17">
                  <c:v>415.23</c:v>
                </c:pt>
                <c:pt idx="18">
                  <c:v>416.28999999999996</c:v>
                </c:pt>
                <c:pt idx="19">
                  <c:v>452.36400000000003</c:v>
                </c:pt>
                <c:pt idx="20">
                  <c:v>411.78100000000001</c:v>
                </c:pt>
                <c:pt idx="21">
                  <c:v>408.19100000000003</c:v>
                </c:pt>
                <c:pt idx="22">
                  <c:v>381.952</c:v>
                </c:pt>
                <c:pt idx="23">
                  <c:v>498.87899999999996</c:v>
                </c:pt>
                <c:pt idx="24">
                  <c:v>585.04700000000003</c:v>
                </c:pt>
                <c:pt idx="25">
                  <c:v>634.14499999999998</c:v>
                </c:pt>
                <c:pt idx="26">
                  <c:v>688.31100000000004</c:v>
                </c:pt>
                <c:pt idx="27">
                  <c:v>746.995</c:v>
                </c:pt>
                <c:pt idx="28">
                  <c:v>750.83399999999995</c:v>
                </c:pt>
                <c:pt idx="29">
                  <c:v>650.93399999999997</c:v>
                </c:pt>
                <c:pt idx="30">
                  <c:v>600.19200000000001</c:v>
                </c:pt>
                <c:pt idx="31">
                  <c:v>829.39400000000001</c:v>
                </c:pt>
                <c:pt idx="32">
                  <c:v>907.13099999999997</c:v>
                </c:pt>
                <c:pt idx="33">
                  <c:v>867.18599999999992</c:v>
                </c:pt>
                <c:pt idx="34">
                  <c:v>982.40000000000009</c:v>
                </c:pt>
                <c:pt idx="35">
                  <c:v>1248.1999999999998</c:v>
                </c:pt>
                <c:pt idx="36">
                  <c:v>1236.3</c:v>
                </c:pt>
                <c:pt idx="37">
                  <c:v>1184.3999999999999</c:v>
                </c:pt>
                <c:pt idx="38">
                  <c:v>1215.4000000000001</c:v>
                </c:pt>
                <c:pt idx="39">
                  <c:v>1226</c:v>
                </c:pt>
                <c:pt idx="40">
                  <c:v>1256</c:v>
                </c:pt>
                <c:pt idx="41">
                  <c:v>1338.2</c:v>
                </c:pt>
                <c:pt idx="42">
                  <c:v>1363.4</c:v>
                </c:pt>
                <c:pt idx="43">
                  <c:v>1358.3000000000002</c:v>
                </c:pt>
                <c:pt idx="44">
                  <c:v>1342.3</c:v>
                </c:pt>
                <c:pt idx="45">
                  <c:v>1345.8000000000002</c:v>
                </c:pt>
                <c:pt idx="46">
                  <c:v>1363.8</c:v>
                </c:pt>
                <c:pt idx="47">
                  <c:v>1427.5</c:v>
                </c:pt>
                <c:pt idx="48">
                  <c:v>1354.7</c:v>
                </c:pt>
                <c:pt idx="49">
                  <c:v>1415.6999999999998</c:v>
                </c:pt>
                <c:pt idx="50">
                  <c:v>1524.9</c:v>
                </c:pt>
                <c:pt idx="51">
                  <c:v>1599</c:v>
                </c:pt>
                <c:pt idx="52">
                  <c:v>1719.1000000000001</c:v>
                </c:pt>
                <c:pt idx="53">
                  <c:v>1625.1999999999998</c:v>
                </c:pt>
                <c:pt idx="54">
                  <c:v>1663.4</c:v>
                </c:pt>
                <c:pt idx="55">
                  <c:v>1716.1</c:v>
                </c:pt>
                <c:pt idx="56">
                  <c:v>1679.3000000000002</c:v>
                </c:pt>
              </c:numCache>
            </c:numRef>
          </c:val>
          <c:extLst>
            <c:ext xmlns:c16="http://schemas.microsoft.com/office/drawing/2014/chart" uri="{C3380CC4-5D6E-409C-BE32-E72D297353CC}">
              <c16:uniqueId val="{00000000-3D50-4E97-8FC6-3E26531BADDC}"/>
            </c:ext>
          </c:extLst>
        </c:ser>
        <c:ser>
          <c:idx val="1"/>
          <c:order val="1"/>
          <c:tx>
            <c:strRef>
              <c:f>'d08-001市町村別観光入込客数・宿泊人員の推移'!$G$326</c:f>
              <c:strCache>
                <c:ptCount val="1"/>
                <c:pt idx="0">
                  <c:v>道内</c:v>
                </c:pt>
              </c:strCache>
            </c:strRef>
          </c:tx>
          <c:spPr>
            <a:solidFill>
              <a:srgbClr val="92D050"/>
            </a:solidFill>
            <a:ln>
              <a:noFill/>
            </a:ln>
            <a:effectLst/>
          </c:spPr>
          <c:invertIfNegative val="0"/>
          <c:cat>
            <c:strRef>
              <c:f>'d08-001市町村別観光入込客数・宿泊人員の推移'!$H$324:$BL$324</c:f>
              <c:strCache>
                <c:ptCount val="57"/>
                <c:pt idx="2">
                  <c:v>1965
S40</c:v>
                </c:pt>
                <c:pt idx="7">
                  <c:v>1970
S45</c:v>
                </c:pt>
                <c:pt idx="12">
                  <c:v>1975
S50</c:v>
                </c:pt>
                <c:pt idx="17">
                  <c:v>1980
S55</c:v>
                </c:pt>
                <c:pt idx="22">
                  <c:v>1985
S60</c:v>
                </c:pt>
                <c:pt idx="27">
                  <c:v>1990
H2</c:v>
                </c:pt>
                <c:pt idx="32">
                  <c:v>1995
H7</c:v>
                </c:pt>
                <c:pt idx="37">
                  <c:v>2000
H12</c:v>
                </c:pt>
                <c:pt idx="42">
                  <c:v>2005
H17</c:v>
                </c:pt>
                <c:pt idx="47">
                  <c:v>2010
H22</c:v>
                </c:pt>
                <c:pt idx="52">
                  <c:v>2015
H27</c:v>
                </c:pt>
                <c:pt idx="56">
                  <c:v>2019
R 1</c:v>
                </c:pt>
              </c:strCache>
            </c:strRef>
          </c:cat>
          <c:val>
            <c:numRef>
              <c:f>'d08-001市町村別観光入込客数・宿泊人員の推移'!$H$326:$BL$326</c:f>
              <c:numCache>
                <c:formatCode>#,##0.0;[Red]\-#,##0.0</c:formatCode>
                <c:ptCount val="57"/>
                <c:pt idx="0">
                  <c:v>64.506</c:v>
                </c:pt>
                <c:pt idx="1">
                  <c:v>186.09399999999999</c:v>
                </c:pt>
                <c:pt idx="2">
                  <c:v>367.03899999999999</c:v>
                </c:pt>
                <c:pt idx="3">
                  <c:v>529.00099999999998</c:v>
                </c:pt>
                <c:pt idx="4">
                  <c:v>631.01199999999994</c:v>
                </c:pt>
                <c:pt idx="5">
                  <c:v>715.54200000000003</c:v>
                </c:pt>
                <c:pt idx="6">
                  <c:v>922.31799999999998</c:v>
                </c:pt>
                <c:pt idx="7">
                  <c:v>622.51599999999996</c:v>
                </c:pt>
                <c:pt idx="8">
                  <c:v>633.11500000000001</c:v>
                </c:pt>
                <c:pt idx="9">
                  <c:v>696.38199999999995</c:v>
                </c:pt>
                <c:pt idx="10">
                  <c:v>727.61699999999996</c:v>
                </c:pt>
                <c:pt idx="11">
                  <c:v>1516.393</c:v>
                </c:pt>
                <c:pt idx="12">
                  <c:v>1570.615</c:v>
                </c:pt>
                <c:pt idx="13">
                  <c:v>1609.26</c:v>
                </c:pt>
                <c:pt idx="14">
                  <c:v>1576.181</c:v>
                </c:pt>
                <c:pt idx="15">
                  <c:v>1561.8420000000001</c:v>
                </c:pt>
                <c:pt idx="16">
                  <c:v>1554.424</c:v>
                </c:pt>
                <c:pt idx="17">
                  <c:v>1521.12</c:v>
                </c:pt>
                <c:pt idx="18">
                  <c:v>1533.9160000000002</c:v>
                </c:pt>
                <c:pt idx="19">
                  <c:v>1716.5309999999999</c:v>
                </c:pt>
                <c:pt idx="20">
                  <c:v>1694.694</c:v>
                </c:pt>
                <c:pt idx="21">
                  <c:v>1804.6869999999999</c:v>
                </c:pt>
                <c:pt idx="22">
                  <c:v>1987.1609999999998</c:v>
                </c:pt>
                <c:pt idx="23">
                  <c:v>2111.7060000000001</c:v>
                </c:pt>
                <c:pt idx="24">
                  <c:v>2335.2860000000001</c:v>
                </c:pt>
                <c:pt idx="25">
                  <c:v>2524.8459999999995</c:v>
                </c:pt>
                <c:pt idx="26">
                  <c:v>2706.0689999999995</c:v>
                </c:pt>
                <c:pt idx="27">
                  <c:v>2876.1979999999999</c:v>
                </c:pt>
                <c:pt idx="28">
                  <c:v>2916.5590000000002</c:v>
                </c:pt>
                <c:pt idx="29">
                  <c:v>2800.1869999999999</c:v>
                </c:pt>
                <c:pt idx="30">
                  <c:v>2588.248</c:v>
                </c:pt>
                <c:pt idx="31">
                  <c:v>2436.4499999999998</c:v>
                </c:pt>
                <c:pt idx="32">
                  <c:v>2363.0150000000003</c:v>
                </c:pt>
                <c:pt idx="33">
                  <c:v>2408.31</c:v>
                </c:pt>
                <c:pt idx="34">
                  <c:v>2312.5</c:v>
                </c:pt>
                <c:pt idx="35">
                  <c:v>2280.3000000000002</c:v>
                </c:pt>
                <c:pt idx="36">
                  <c:v>2388.1</c:v>
                </c:pt>
                <c:pt idx="37">
                  <c:v>2479.6000000000004</c:v>
                </c:pt>
                <c:pt idx="38">
                  <c:v>2496.3000000000002</c:v>
                </c:pt>
                <c:pt idx="39">
                  <c:v>2524.1999999999998</c:v>
                </c:pt>
                <c:pt idx="40">
                  <c:v>2463.3000000000002</c:v>
                </c:pt>
                <c:pt idx="41">
                  <c:v>2537.1999999999998</c:v>
                </c:pt>
                <c:pt idx="42">
                  <c:v>2482.6000000000004</c:v>
                </c:pt>
                <c:pt idx="43">
                  <c:v>2484.9</c:v>
                </c:pt>
                <c:pt idx="44">
                  <c:v>2508.1999999999998</c:v>
                </c:pt>
                <c:pt idx="45">
                  <c:v>2433.6</c:v>
                </c:pt>
                <c:pt idx="46">
                  <c:v>2518.5</c:v>
                </c:pt>
                <c:pt idx="47">
                  <c:v>2347</c:v>
                </c:pt>
                <c:pt idx="48">
                  <c:v>2214.1000000000004</c:v>
                </c:pt>
                <c:pt idx="49">
                  <c:v>2331.1999999999998</c:v>
                </c:pt>
                <c:pt idx="50">
                  <c:v>2370.2000000000003</c:v>
                </c:pt>
                <c:pt idx="51">
                  <c:v>2308.1999999999998</c:v>
                </c:pt>
                <c:pt idx="52">
                  <c:v>2447</c:v>
                </c:pt>
                <c:pt idx="53">
                  <c:v>2440.0000000000005</c:v>
                </c:pt>
                <c:pt idx="54">
                  <c:v>2437.3000000000002</c:v>
                </c:pt>
                <c:pt idx="55">
                  <c:v>2321.9</c:v>
                </c:pt>
                <c:pt idx="56">
                  <c:v>2348.6000000000004</c:v>
                </c:pt>
              </c:numCache>
            </c:numRef>
          </c:val>
          <c:extLst>
            <c:ext xmlns:c16="http://schemas.microsoft.com/office/drawing/2014/chart" uri="{C3380CC4-5D6E-409C-BE32-E72D297353CC}">
              <c16:uniqueId val="{00000001-3D50-4E97-8FC6-3E26531BADDC}"/>
            </c:ext>
          </c:extLst>
        </c:ser>
        <c:dLbls>
          <c:showLegendKey val="0"/>
          <c:showVal val="0"/>
          <c:showCatName val="0"/>
          <c:showSerName val="0"/>
          <c:showPercent val="0"/>
          <c:showBubbleSize val="0"/>
        </c:dLbls>
        <c:gapWidth val="80"/>
        <c:overlap val="100"/>
        <c:axId val="440684552"/>
        <c:axId val="440687832"/>
      </c:barChart>
      <c:lineChart>
        <c:grouping val="standard"/>
        <c:varyColors val="0"/>
        <c:ser>
          <c:idx val="2"/>
          <c:order val="2"/>
          <c:tx>
            <c:strRef>
              <c:f>'d08-001市町村別観光入込客数・宿泊人員の推移'!$G$327</c:f>
              <c:strCache>
                <c:ptCount val="1"/>
                <c:pt idx="0">
                  <c:v>宿泊客</c:v>
                </c:pt>
              </c:strCache>
            </c:strRef>
          </c:tx>
          <c:spPr>
            <a:ln w="28575" cap="rnd">
              <a:solidFill>
                <a:srgbClr val="0070C0"/>
              </a:solidFill>
              <a:round/>
            </a:ln>
            <a:effectLst/>
          </c:spPr>
          <c:marker>
            <c:symbol val="none"/>
          </c:marker>
          <c:cat>
            <c:strRef>
              <c:f>'d08-001市町村別観光入込客数・宿泊人員の推移'!$H$324:$BL$324</c:f>
              <c:strCache>
                <c:ptCount val="57"/>
                <c:pt idx="2">
                  <c:v>1965
S40</c:v>
                </c:pt>
                <c:pt idx="7">
                  <c:v>1970
S45</c:v>
                </c:pt>
                <c:pt idx="12">
                  <c:v>1975
S50</c:v>
                </c:pt>
                <c:pt idx="17">
                  <c:v>1980
S55</c:v>
                </c:pt>
                <c:pt idx="22">
                  <c:v>1985
S60</c:v>
                </c:pt>
                <c:pt idx="27">
                  <c:v>1990
H2</c:v>
                </c:pt>
                <c:pt idx="32">
                  <c:v>1995
H7</c:v>
                </c:pt>
                <c:pt idx="37">
                  <c:v>2000
H12</c:v>
                </c:pt>
                <c:pt idx="42">
                  <c:v>2005
H17</c:v>
                </c:pt>
                <c:pt idx="47">
                  <c:v>2010
H22</c:v>
                </c:pt>
                <c:pt idx="52">
                  <c:v>2015
H27</c:v>
                </c:pt>
                <c:pt idx="56">
                  <c:v>2019
R 1</c:v>
                </c:pt>
              </c:strCache>
            </c:strRef>
          </c:cat>
          <c:val>
            <c:numRef>
              <c:f>'d08-001市町村別観光入込客数・宿泊人員の推移'!$H$327:$BL$327</c:f>
              <c:numCache>
                <c:formatCode>#,##0.0;[Red]\-#,##0.0</c:formatCode>
                <c:ptCount val="57"/>
                <c:pt idx="0">
                  <c:v>39.14</c:v>
                </c:pt>
                <c:pt idx="1">
                  <c:v>100.157</c:v>
                </c:pt>
                <c:pt idx="2">
                  <c:v>190.68199999999999</c:v>
                </c:pt>
                <c:pt idx="3">
                  <c:v>202.12100000000001</c:v>
                </c:pt>
                <c:pt idx="4">
                  <c:v>228.84</c:v>
                </c:pt>
                <c:pt idx="5">
                  <c:v>198.07900000000001</c:v>
                </c:pt>
                <c:pt idx="6">
                  <c:v>275.67099999999999</c:v>
                </c:pt>
                <c:pt idx="7">
                  <c:v>230.07900000000001</c:v>
                </c:pt>
                <c:pt idx="8">
                  <c:v>273.57799999999997</c:v>
                </c:pt>
                <c:pt idx="9">
                  <c:v>266.43799999999999</c:v>
                </c:pt>
                <c:pt idx="10">
                  <c:v>194.91300000000001</c:v>
                </c:pt>
                <c:pt idx="11">
                  <c:v>312.25900000000001</c:v>
                </c:pt>
                <c:pt idx="12">
                  <c:v>358.38099999999997</c:v>
                </c:pt>
                <c:pt idx="13">
                  <c:v>373.34199999999998</c:v>
                </c:pt>
                <c:pt idx="14">
                  <c:v>367.565</c:v>
                </c:pt>
                <c:pt idx="15">
                  <c:v>367.10399999999998</c:v>
                </c:pt>
                <c:pt idx="16">
                  <c:v>401.267</c:v>
                </c:pt>
                <c:pt idx="17">
                  <c:v>391.62400000000002</c:v>
                </c:pt>
                <c:pt idx="18">
                  <c:v>382.74099999999999</c:v>
                </c:pt>
                <c:pt idx="19">
                  <c:v>420.79999999999995</c:v>
                </c:pt>
                <c:pt idx="20">
                  <c:v>415.03499999999997</c:v>
                </c:pt>
                <c:pt idx="21">
                  <c:v>448.83299999999997</c:v>
                </c:pt>
                <c:pt idx="22">
                  <c:v>449.41599999999994</c:v>
                </c:pt>
                <c:pt idx="23">
                  <c:v>590.49400000000003</c:v>
                </c:pt>
                <c:pt idx="24">
                  <c:v>692.10899999999992</c:v>
                </c:pt>
                <c:pt idx="25">
                  <c:v>753.68499999999995</c:v>
                </c:pt>
                <c:pt idx="26">
                  <c:v>821.97699999999998</c:v>
                </c:pt>
                <c:pt idx="27">
                  <c:v>875.28199999999993</c:v>
                </c:pt>
                <c:pt idx="28">
                  <c:v>882.90699999999993</c:v>
                </c:pt>
                <c:pt idx="29">
                  <c:v>783.63200000000006</c:v>
                </c:pt>
                <c:pt idx="30">
                  <c:v>739.56399999999996</c:v>
                </c:pt>
                <c:pt idx="31">
                  <c:v>880.98799999999994</c:v>
                </c:pt>
                <c:pt idx="32">
                  <c:v>932.48900000000003</c:v>
                </c:pt>
                <c:pt idx="33">
                  <c:v>980.09300000000007</c:v>
                </c:pt>
                <c:pt idx="34">
                  <c:v>1025.2</c:v>
                </c:pt>
                <c:pt idx="35">
                  <c:v>1040.2</c:v>
                </c:pt>
                <c:pt idx="36">
                  <c:v>1017.0999999999999</c:v>
                </c:pt>
                <c:pt idx="37">
                  <c:v>1034.1999999999998</c:v>
                </c:pt>
                <c:pt idx="38">
                  <c:v>1043.7</c:v>
                </c:pt>
                <c:pt idx="39">
                  <c:v>1005.2</c:v>
                </c:pt>
                <c:pt idx="40">
                  <c:v>1000</c:v>
                </c:pt>
                <c:pt idx="41">
                  <c:v>1048.5</c:v>
                </c:pt>
                <c:pt idx="42">
                  <c:v>950.1</c:v>
                </c:pt>
                <c:pt idx="43">
                  <c:v>946.90000000000009</c:v>
                </c:pt>
                <c:pt idx="44">
                  <c:v>974.2</c:v>
                </c:pt>
                <c:pt idx="45">
                  <c:v>976.80000000000007</c:v>
                </c:pt>
                <c:pt idx="46">
                  <c:v>918.3</c:v>
                </c:pt>
                <c:pt idx="47">
                  <c:v>829.1</c:v>
                </c:pt>
                <c:pt idx="48">
                  <c:v>867.6</c:v>
                </c:pt>
                <c:pt idx="49">
                  <c:v>873.8</c:v>
                </c:pt>
                <c:pt idx="50">
                  <c:v>963.7</c:v>
                </c:pt>
                <c:pt idx="51">
                  <c:v>1016.0999999999999</c:v>
                </c:pt>
                <c:pt idx="52">
                  <c:v>1119.7</c:v>
                </c:pt>
                <c:pt idx="53">
                  <c:v>1050</c:v>
                </c:pt>
                <c:pt idx="54">
                  <c:v>995.60000000000014</c:v>
                </c:pt>
                <c:pt idx="55">
                  <c:v>990.7</c:v>
                </c:pt>
                <c:pt idx="56">
                  <c:v>895.6</c:v>
                </c:pt>
              </c:numCache>
            </c:numRef>
          </c:val>
          <c:smooth val="0"/>
          <c:extLst>
            <c:ext xmlns:c16="http://schemas.microsoft.com/office/drawing/2014/chart" uri="{C3380CC4-5D6E-409C-BE32-E72D297353CC}">
              <c16:uniqueId val="{00000002-3D50-4E97-8FC6-3E26531BADDC}"/>
            </c:ext>
          </c:extLst>
        </c:ser>
        <c:dLbls>
          <c:showLegendKey val="0"/>
          <c:showVal val="0"/>
          <c:showCatName val="0"/>
          <c:showSerName val="0"/>
          <c:showPercent val="0"/>
          <c:showBubbleSize val="0"/>
        </c:dLbls>
        <c:marker val="1"/>
        <c:smooth val="0"/>
        <c:axId val="440684552"/>
        <c:axId val="440687832"/>
      </c:lineChart>
      <c:catAx>
        <c:axId val="4406845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440687832"/>
        <c:crosses val="autoZero"/>
        <c:auto val="1"/>
        <c:lblAlgn val="ctr"/>
        <c:lblOffset val="100"/>
        <c:noMultiLvlLbl val="0"/>
      </c:catAx>
      <c:valAx>
        <c:axId val="440687832"/>
        <c:scaling>
          <c:orientation val="minMax"/>
        </c:scaling>
        <c:delete val="0"/>
        <c:axPos val="l"/>
        <c:majorGridlines>
          <c:spPr>
            <a:ln w="3175" cap="flat" cmpd="sng" algn="ctr">
              <a:solidFill>
                <a:schemeClr val="tx1">
                  <a:lumMod val="15000"/>
                  <a:lumOff val="85000"/>
                </a:schemeClr>
              </a:solidFill>
              <a:prstDash val="dash"/>
              <a:round/>
            </a:ln>
            <a:effectLst/>
          </c:spPr>
        </c:majorGridlines>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440684552"/>
        <c:crosses val="autoZero"/>
        <c:crossBetween val="between"/>
      </c:valAx>
      <c:spPr>
        <a:noFill/>
        <a:ln>
          <a:noFill/>
        </a:ln>
        <a:effectLst/>
      </c:spPr>
    </c:plotArea>
    <c:legend>
      <c:legendPos val="b"/>
      <c:layout>
        <c:manualLayout>
          <c:xMode val="edge"/>
          <c:yMode val="edge"/>
          <c:x val="7.7596991552526542E-2"/>
          <c:y val="0.12582554207751062"/>
          <c:w val="9.9707977679260693E-2"/>
          <c:h val="0.1006008843489158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a:latin typeface="ＭＳ ゴシック" panose="020B0609070205080204" pitchFamily="49" charset="-128"/>
                <a:ea typeface="ＭＳ ゴシック" panose="020B0609070205080204" pitchFamily="49" charset="-128"/>
              </a:rPr>
              <a:t>釧路市（旧阿寒町）の観光客入込数の推移</a:t>
            </a:r>
          </a:p>
        </c:rich>
      </c:tx>
      <c:layout>
        <c:manualLayout>
          <c:xMode val="edge"/>
          <c:yMode val="edge"/>
          <c:x val="0.33473389355742295"/>
          <c:y val="0"/>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4.3970533095127814E-2"/>
          <c:y val="5.3333333333333337E-2"/>
          <c:w val="0.94239242153554337"/>
          <c:h val="0.84070823579484999"/>
        </c:manualLayout>
      </c:layout>
      <c:barChart>
        <c:barDir val="col"/>
        <c:grouping val="stacked"/>
        <c:varyColors val="0"/>
        <c:ser>
          <c:idx val="0"/>
          <c:order val="0"/>
          <c:tx>
            <c:strRef>
              <c:f>'d08-001市町村別観光入込客数・宿泊人員の推移'!$G$1764</c:f>
              <c:strCache>
                <c:ptCount val="1"/>
                <c:pt idx="0">
                  <c:v>道外</c:v>
                </c:pt>
              </c:strCache>
            </c:strRef>
          </c:tx>
          <c:spPr>
            <a:solidFill>
              <a:srgbClr val="00B0F0"/>
            </a:solidFill>
            <a:ln>
              <a:noFill/>
            </a:ln>
            <a:effectLst/>
          </c:spPr>
          <c:invertIfNegative val="0"/>
          <c:cat>
            <c:strRef>
              <c:f>'d08-001市町村別観光入込客数・宿泊人員の推移'!$H$1763:$BL$1763</c:f>
              <c:strCache>
                <c:ptCount val="57"/>
                <c:pt idx="2">
                  <c:v>1965
S40</c:v>
                </c:pt>
                <c:pt idx="7">
                  <c:v>1970
S45</c:v>
                </c:pt>
                <c:pt idx="12">
                  <c:v>1975
S50</c:v>
                </c:pt>
                <c:pt idx="17">
                  <c:v>1980
S55</c:v>
                </c:pt>
                <c:pt idx="22">
                  <c:v>1985
S60</c:v>
                </c:pt>
                <c:pt idx="27">
                  <c:v>1990
H2</c:v>
                </c:pt>
                <c:pt idx="32">
                  <c:v>1995
H7</c:v>
                </c:pt>
                <c:pt idx="37">
                  <c:v>2000
H12</c:v>
                </c:pt>
                <c:pt idx="42">
                  <c:v>2005
H17</c:v>
                </c:pt>
                <c:pt idx="47">
                  <c:v>2010
H22</c:v>
                </c:pt>
                <c:pt idx="52">
                  <c:v>2015
H27</c:v>
                </c:pt>
                <c:pt idx="56">
                  <c:v>2019
R 1</c:v>
                </c:pt>
              </c:strCache>
            </c:strRef>
          </c:cat>
          <c:val>
            <c:numRef>
              <c:f>'d08-001市町村別観光入込客数・宿泊人員の推移'!$H$1764:$BL$1764</c:f>
              <c:numCache>
                <c:formatCode>#,##0.0;[Red]\-#,##0.0</c:formatCode>
                <c:ptCount val="57"/>
                <c:pt idx="0">
                  <c:v>178.001</c:v>
                </c:pt>
                <c:pt idx="1">
                  <c:v>240.16399999999999</c:v>
                </c:pt>
                <c:pt idx="2">
                  <c:v>268.892</c:v>
                </c:pt>
                <c:pt idx="3">
                  <c:v>271.14299999999997</c:v>
                </c:pt>
                <c:pt idx="4">
                  <c:v>251.56700000000001</c:v>
                </c:pt>
                <c:pt idx="5">
                  <c:v>291.822</c:v>
                </c:pt>
                <c:pt idx="6">
                  <c:v>362.024</c:v>
                </c:pt>
                <c:pt idx="7">
                  <c:v>405.762</c:v>
                </c:pt>
                <c:pt idx="8">
                  <c:v>503.50599999999997</c:v>
                </c:pt>
                <c:pt idx="9">
                  <c:v>543.50800000000004</c:v>
                </c:pt>
                <c:pt idx="10">
                  <c:v>602.79300000000001</c:v>
                </c:pt>
                <c:pt idx="11">
                  <c:v>737.22500000000002</c:v>
                </c:pt>
                <c:pt idx="12">
                  <c:v>606.01099999999997</c:v>
                </c:pt>
                <c:pt idx="13">
                  <c:v>665.19500000000005</c:v>
                </c:pt>
                <c:pt idx="14">
                  <c:v>630.10400000000004</c:v>
                </c:pt>
                <c:pt idx="15">
                  <c:v>700.07500000000005</c:v>
                </c:pt>
                <c:pt idx="16">
                  <c:v>756.19299999999998</c:v>
                </c:pt>
                <c:pt idx="17">
                  <c:v>766.64</c:v>
                </c:pt>
                <c:pt idx="18">
                  <c:v>709.73199999999997</c:v>
                </c:pt>
                <c:pt idx="19">
                  <c:v>709.63699999999994</c:v>
                </c:pt>
                <c:pt idx="20">
                  <c:v>728.59900000000005</c:v>
                </c:pt>
                <c:pt idx="21">
                  <c:v>756.11300000000006</c:v>
                </c:pt>
                <c:pt idx="22">
                  <c:v>792.62699999999995</c:v>
                </c:pt>
                <c:pt idx="23">
                  <c:v>755.91800000000001</c:v>
                </c:pt>
                <c:pt idx="24">
                  <c:v>770.80100000000004</c:v>
                </c:pt>
                <c:pt idx="25">
                  <c:v>721.04200000000003</c:v>
                </c:pt>
                <c:pt idx="26">
                  <c:v>853.52800000000002</c:v>
                </c:pt>
                <c:pt idx="27">
                  <c:v>841.91</c:v>
                </c:pt>
                <c:pt idx="28">
                  <c:v>921.48</c:v>
                </c:pt>
                <c:pt idx="29">
                  <c:v>911.66300000000001</c:v>
                </c:pt>
                <c:pt idx="30">
                  <c:v>832.99599999999998</c:v>
                </c:pt>
                <c:pt idx="31">
                  <c:v>848.56799999999998</c:v>
                </c:pt>
                <c:pt idx="32">
                  <c:v>826.78700000000003</c:v>
                </c:pt>
                <c:pt idx="33">
                  <c:v>909.74300000000005</c:v>
                </c:pt>
                <c:pt idx="34">
                  <c:v>1080.4000000000001</c:v>
                </c:pt>
                <c:pt idx="35">
                  <c:v>1348.9</c:v>
                </c:pt>
                <c:pt idx="36">
                  <c:v>1167.2</c:v>
                </c:pt>
                <c:pt idx="37">
                  <c:v>874.6</c:v>
                </c:pt>
                <c:pt idx="38">
                  <c:v>1060.8</c:v>
                </c:pt>
                <c:pt idx="39">
                  <c:v>992.9</c:v>
                </c:pt>
                <c:pt idx="40">
                  <c:v>911.5</c:v>
                </c:pt>
                <c:pt idx="41">
                  <c:v>823.1</c:v>
                </c:pt>
                <c:pt idx="42">
                  <c:v>851.8</c:v>
                </c:pt>
                <c:pt idx="43">
                  <c:v>806.4</c:v>
                </c:pt>
                <c:pt idx="44">
                  <c:v>695.51099999999997</c:v>
                </c:pt>
                <c:pt idx="45">
                  <c:v>651.78300000000002</c:v>
                </c:pt>
                <c:pt idx="46">
                  <c:v>555.03200000000004</c:v>
                </c:pt>
                <c:pt idx="47">
                  <c:v>500.22699999999998</c:v>
                </c:pt>
                <c:pt idx="48">
                  <c:v>416.98500000000001</c:v>
                </c:pt>
                <c:pt idx="49">
                  <c:v>470.97500000000002</c:v>
                </c:pt>
                <c:pt idx="50">
                  <c:v>473.68400000000003</c:v>
                </c:pt>
                <c:pt idx="51">
                  <c:v>490.488</c:v>
                </c:pt>
                <c:pt idx="52">
                  <c:v>536.32600000000002</c:v>
                </c:pt>
                <c:pt idx="53">
                  <c:v>518.58500000000004</c:v>
                </c:pt>
                <c:pt idx="54">
                  <c:v>549.33699999999999</c:v>
                </c:pt>
                <c:pt idx="55">
                  <c:v>504.05</c:v>
                </c:pt>
                <c:pt idx="56">
                  <c:v>484.327</c:v>
                </c:pt>
              </c:numCache>
            </c:numRef>
          </c:val>
          <c:extLst>
            <c:ext xmlns:c16="http://schemas.microsoft.com/office/drawing/2014/chart" uri="{C3380CC4-5D6E-409C-BE32-E72D297353CC}">
              <c16:uniqueId val="{00000000-F8FB-497C-995A-436195AC0ACE}"/>
            </c:ext>
          </c:extLst>
        </c:ser>
        <c:ser>
          <c:idx val="1"/>
          <c:order val="1"/>
          <c:tx>
            <c:strRef>
              <c:f>'d08-001市町村別観光入込客数・宿泊人員の推移'!$G$1765</c:f>
              <c:strCache>
                <c:ptCount val="1"/>
                <c:pt idx="0">
                  <c:v>道内</c:v>
                </c:pt>
              </c:strCache>
            </c:strRef>
          </c:tx>
          <c:spPr>
            <a:solidFill>
              <a:srgbClr val="92D050"/>
            </a:solidFill>
            <a:ln>
              <a:noFill/>
            </a:ln>
            <a:effectLst/>
          </c:spPr>
          <c:invertIfNegative val="0"/>
          <c:cat>
            <c:strRef>
              <c:f>'d08-001市町村別観光入込客数・宿泊人員の推移'!$H$1763:$BL$1763</c:f>
              <c:strCache>
                <c:ptCount val="57"/>
                <c:pt idx="2">
                  <c:v>1965
S40</c:v>
                </c:pt>
                <c:pt idx="7">
                  <c:v>1970
S45</c:v>
                </c:pt>
                <c:pt idx="12">
                  <c:v>1975
S50</c:v>
                </c:pt>
                <c:pt idx="17">
                  <c:v>1980
S55</c:v>
                </c:pt>
                <c:pt idx="22">
                  <c:v>1985
S60</c:v>
                </c:pt>
                <c:pt idx="27">
                  <c:v>1990
H2</c:v>
                </c:pt>
                <c:pt idx="32">
                  <c:v>1995
H7</c:v>
                </c:pt>
                <c:pt idx="37">
                  <c:v>2000
H12</c:v>
                </c:pt>
                <c:pt idx="42">
                  <c:v>2005
H17</c:v>
                </c:pt>
                <c:pt idx="47">
                  <c:v>2010
H22</c:v>
                </c:pt>
                <c:pt idx="52">
                  <c:v>2015
H27</c:v>
                </c:pt>
                <c:pt idx="56">
                  <c:v>2019
R 1</c:v>
                </c:pt>
              </c:strCache>
            </c:strRef>
          </c:cat>
          <c:val>
            <c:numRef>
              <c:f>'d08-001市町村別観光入込客数・宿泊人員の推移'!$H$1765:$BL$1765</c:f>
              <c:numCache>
                <c:formatCode>#,##0.0;[Red]\-#,##0.0</c:formatCode>
                <c:ptCount val="57"/>
                <c:pt idx="0">
                  <c:v>279.83199999999999</c:v>
                </c:pt>
                <c:pt idx="1">
                  <c:v>261.49200000000002</c:v>
                </c:pt>
                <c:pt idx="2">
                  <c:v>378.17899999999997</c:v>
                </c:pt>
                <c:pt idx="3">
                  <c:v>247.35400000000001</c:v>
                </c:pt>
                <c:pt idx="4">
                  <c:v>277.33499999999998</c:v>
                </c:pt>
                <c:pt idx="5">
                  <c:v>282.51499999999999</c:v>
                </c:pt>
                <c:pt idx="6">
                  <c:v>342.18400000000003</c:v>
                </c:pt>
                <c:pt idx="7">
                  <c:v>374.52199999999999</c:v>
                </c:pt>
                <c:pt idx="8">
                  <c:v>364.22800000000001</c:v>
                </c:pt>
                <c:pt idx="9">
                  <c:v>408.79199999999997</c:v>
                </c:pt>
                <c:pt idx="10">
                  <c:v>472.6</c:v>
                </c:pt>
                <c:pt idx="11">
                  <c:v>462.55799999999999</c:v>
                </c:pt>
                <c:pt idx="12">
                  <c:v>468.36500000000001</c:v>
                </c:pt>
                <c:pt idx="13">
                  <c:v>506.02499999999998</c:v>
                </c:pt>
                <c:pt idx="14">
                  <c:v>507.24200000000002</c:v>
                </c:pt>
                <c:pt idx="15">
                  <c:v>489.53</c:v>
                </c:pt>
                <c:pt idx="16">
                  <c:v>502.06299999999999</c:v>
                </c:pt>
                <c:pt idx="17">
                  <c:v>517.12900000000002</c:v>
                </c:pt>
                <c:pt idx="18">
                  <c:v>537.66499999999996</c:v>
                </c:pt>
                <c:pt idx="19">
                  <c:v>546.11400000000003</c:v>
                </c:pt>
                <c:pt idx="20">
                  <c:v>519.17600000000004</c:v>
                </c:pt>
                <c:pt idx="21">
                  <c:v>551.47400000000005</c:v>
                </c:pt>
                <c:pt idx="22">
                  <c:v>498.54500000000002</c:v>
                </c:pt>
                <c:pt idx="23">
                  <c:v>539.11099999999999</c:v>
                </c:pt>
                <c:pt idx="24">
                  <c:v>573.38900000000001</c:v>
                </c:pt>
                <c:pt idx="25">
                  <c:v>577.30399999999997</c:v>
                </c:pt>
                <c:pt idx="26">
                  <c:v>579.77300000000002</c:v>
                </c:pt>
                <c:pt idx="27">
                  <c:v>685.08500000000004</c:v>
                </c:pt>
                <c:pt idx="28">
                  <c:v>673.31200000000001</c:v>
                </c:pt>
                <c:pt idx="29">
                  <c:v>666.548</c:v>
                </c:pt>
                <c:pt idx="30">
                  <c:v>583.39300000000003</c:v>
                </c:pt>
                <c:pt idx="31">
                  <c:v>658.76700000000005</c:v>
                </c:pt>
                <c:pt idx="32">
                  <c:v>756.61199999999997</c:v>
                </c:pt>
                <c:pt idx="33">
                  <c:v>662.02599999999995</c:v>
                </c:pt>
                <c:pt idx="34">
                  <c:v>818.4</c:v>
                </c:pt>
                <c:pt idx="35">
                  <c:v>626.4</c:v>
                </c:pt>
                <c:pt idx="36">
                  <c:v>769.8</c:v>
                </c:pt>
                <c:pt idx="37">
                  <c:v>805.1</c:v>
                </c:pt>
                <c:pt idx="38">
                  <c:v>739.7</c:v>
                </c:pt>
                <c:pt idx="39">
                  <c:v>852.1</c:v>
                </c:pt>
                <c:pt idx="40">
                  <c:v>781.7</c:v>
                </c:pt>
                <c:pt idx="41">
                  <c:v>732.4</c:v>
                </c:pt>
                <c:pt idx="42">
                  <c:v>652</c:v>
                </c:pt>
                <c:pt idx="43">
                  <c:v>650.20000000000005</c:v>
                </c:pt>
                <c:pt idx="44">
                  <c:v>640.37099999999998</c:v>
                </c:pt>
                <c:pt idx="45">
                  <c:v>576.74199999999996</c:v>
                </c:pt>
                <c:pt idx="46">
                  <c:v>589.78399999999999</c:v>
                </c:pt>
                <c:pt idx="47">
                  <c:v>522.16200000000003</c:v>
                </c:pt>
                <c:pt idx="48">
                  <c:v>514.13300000000004</c:v>
                </c:pt>
                <c:pt idx="49">
                  <c:v>578.39800000000002</c:v>
                </c:pt>
                <c:pt idx="50">
                  <c:v>593.774</c:v>
                </c:pt>
                <c:pt idx="51">
                  <c:v>641.13199999999995</c:v>
                </c:pt>
                <c:pt idx="52">
                  <c:v>672.99300000000005</c:v>
                </c:pt>
                <c:pt idx="53">
                  <c:v>660.02499999999998</c:v>
                </c:pt>
                <c:pt idx="54">
                  <c:v>1085.4010000000001</c:v>
                </c:pt>
                <c:pt idx="55">
                  <c:v>1106.9770000000001</c:v>
                </c:pt>
                <c:pt idx="56">
                  <c:v>1043.047</c:v>
                </c:pt>
              </c:numCache>
            </c:numRef>
          </c:val>
          <c:extLst>
            <c:ext xmlns:c16="http://schemas.microsoft.com/office/drawing/2014/chart" uri="{C3380CC4-5D6E-409C-BE32-E72D297353CC}">
              <c16:uniqueId val="{00000001-F8FB-497C-995A-436195AC0ACE}"/>
            </c:ext>
          </c:extLst>
        </c:ser>
        <c:dLbls>
          <c:showLegendKey val="0"/>
          <c:showVal val="0"/>
          <c:showCatName val="0"/>
          <c:showSerName val="0"/>
          <c:showPercent val="0"/>
          <c:showBubbleSize val="0"/>
        </c:dLbls>
        <c:gapWidth val="80"/>
        <c:overlap val="100"/>
        <c:axId val="440684552"/>
        <c:axId val="440687832"/>
      </c:barChart>
      <c:lineChart>
        <c:grouping val="standard"/>
        <c:varyColors val="0"/>
        <c:ser>
          <c:idx val="2"/>
          <c:order val="2"/>
          <c:tx>
            <c:strRef>
              <c:f>'d08-001市町村別観光入込客数・宿泊人員の推移'!$G$1766</c:f>
              <c:strCache>
                <c:ptCount val="1"/>
                <c:pt idx="0">
                  <c:v>宿泊客</c:v>
                </c:pt>
              </c:strCache>
            </c:strRef>
          </c:tx>
          <c:spPr>
            <a:ln w="28575" cap="rnd">
              <a:solidFill>
                <a:srgbClr val="0070C0"/>
              </a:solidFill>
              <a:round/>
            </a:ln>
            <a:effectLst/>
          </c:spPr>
          <c:marker>
            <c:symbol val="none"/>
          </c:marker>
          <c:cat>
            <c:strRef>
              <c:f>'d08-001市町村別観光入込客数・宿泊人員の推移'!$H$1763:$BL$1763</c:f>
              <c:strCache>
                <c:ptCount val="57"/>
                <c:pt idx="2">
                  <c:v>1965
S40</c:v>
                </c:pt>
                <c:pt idx="7">
                  <c:v>1970
S45</c:v>
                </c:pt>
                <c:pt idx="12">
                  <c:v>1975
S50</c:v>
                </c:pt>
                <c:pt idx="17">
                  <c:v>1980
S55</c:v>
                </c:pt>
                <c:pt idx="22">
                  <c:v>1985
S60</c:v>
                </c:pt>
                <c:pt idx="27">
                  <c:v>1990
H2</c:v>
                </c:pt>
                <c:pt idx="32">
                  <c:v>1995
H7</c:v>
                </c:pt>
                <c:pt idx="37">
                  <c:v>2000
H12</c:v>
                </c:pt>
                <c:pt idx="42">
                  <c:v>2005
H17</c:v>
                </c:pt>
                <c:pt idx="47">
                  <c:v>2010
H22</c:v>
                </c:pt>
                <c:pt idx="52">
                  <c:v>2015
H27</c:v>
                </c:pt>
                <c:pt idx="56">
                  <c:v>2019
R 1</c:v>
                </c:pt>
              </c:strCache>
            </c:strRef>
          </c:cat>
          <c:val>
            <c:numRef>
              <c:f>'d08-001市町村別観光入込客数・宿泊人員の推移'!$H$1766:$BL$1766</c:f>
              <c:numCache>
                <c:formatCode>#,##0.0;[Red]\-#,##0.0</c:formatCode>
                <c:ptCount val="57"/>
                <c:pt idx="0">
                  <c:v>344.63799999999998</c:v>
                </c:pt>
                <c:pt idx="1">
                  <c:v>355.476</c:v>
                </c:pt>
                <c:pt idx="2">
                  <c:v>351.685</c:v>
                </c:pt>
                <c:pt idx="3">
                  <c:v>300.39499999999998</c:v>
                </c:pt>
                <c:pt idx="4">
                  <c:v>285.42599999999999</c:v>
                </c:pt>
                <c:pt idx="5">
                  <c:v>288.25799999999998</c:v>
                </c:pt>
                <c:pt idx="6">
                  <c:v>304.88799999999998</c:v>
                </c:pt>
                <c:pt idx="7">
                  <c:v>322.83100000000002</c:v>
                </c:pt>
                <c:pt idx="8">
                  <c:v>336.46800000000002</c:v>
                </c:pt>
                <c:pt idx="9">
                  <c:v>352.86099999999999</c:v>
                </c:pt>
                <c:pt idx="10">
                  <c:v>373.45400000000001</c:v>
                </c:pt>
                <c:pt idx="11">
                  <c:v>425.07400000000001</c:v>
                </c:pt>
                <c:pt idx="12">
                  <c:v>448.767</c:v>
                </c:pt>
                <c:pt idx="13">
                  <c:v>485.12900000000002</c:v>
                </c:pt>
                <c:pt idx="14">
                  <c:v>469.38499999999999</c:v>
                </c:pt>
                <c:pt idx="15">
                  <c:v>498.19600000000003</c:v>
                </c:pt>
                <c:pt idx="16">
                  <c:v>523.29200000000003</c:v>
                </c:pt>
                <c:pt idx="17">
                  <c:v>530.11400000000003</c:v>
                </c:pt>
                <c:pt idx="18">
                  <c:v>545.34400000000005</c:v>
                </c:pt>
                <c:pt idx="19">
                  <c:v>547.57000000000005</c:v>
                </c:pt>
                <c:pt idx="20">
                  <c:v>542.50199999999995</c:v>
                </c:pt>
                <c:pt idx="21">
                  <c:v>633.61699999999996</c:v>
                </c:pt>
                <c:pt idx="22">
                  <c:v>655.58199999999999</c:v>
                </c:pt>
                <c:pt idx="23">
                  <c:v>651.00400000000002</c:v>
                </c:pt>
                <c:pt idx="24">
                  <c:v>701.28599999999994</c:v>
                </c:pt>
                <c:pt idx="25">
                  <c:v>734.87699999999995</c:v>
                </c:pt>
                <c:pt idx="26">
                  <c:v>801.553</c:v>
                </c:pt>
                <c:pt idx="27">
                  <c:v>832.73900000000003</c:v>
                </c:pt>
                <c:pt idx="28">
                  <c:v>862.33699999999999</c:v>
                </c:pt>
                <c:pt idx="29">
                  <c:v>839.13499999999999</c:v>
                </c:pt>
                <c:pt idx="30">
                  <c:v>745.17600000000004</c:v>
                </c:pt>
                <c:pt idx="31">
                  <c:v>785.76599999999996</c:v>
                </c:pt>
                <c:pt idx="32">
                  <c:v>853.82600000000002</c:v>
                </c:pt>
                <c:pt idx="33">
                  <c:v>852.66800000000001</c:v>
                </c:pt>
                <c:pt idx="34">
                  <c:v>965.3</c:v>
                </c:pt>
                <c:pt idx="35">
                  <c:v>1002.6</c:v>
                </c:pt>
                <c:pt idx="36">
                  <c:v>997.4</c:v>
                </c:pt>
                <c:pt idx="37">
                  <c:v>865.3</c:v>
                </c:pt>
                <c:pt idx="38">
                  <c:v>946.6</c:v>
                </c:pt>
                <c:pt idx="39">
                  <c:v>950.8</c:v>
                </c:pt>
                <c:pt idx="40">
                  <c:v>885.7</c:v>
                </c:pt>
                <c:pt idx="41">
                  <c:v>848.8</c:v>
                </c:pt>
                <c:pt idx="42">
                  <c:v>846.4</c:v>
                </c:pt>
                <c:pt idx="43">
                  <c:v>818.5</c:v>
                </c:pt>
                <c:pt idx="44">
                  <c:v>733.25199999999995</c:v>
                </c:pt>
                <c:pt idx="45">
                  <c:v>666.17399999999998</c:v>
                </c:pt>
                <c:pt idx="46">
                  <c:v>607.87099999999998</c:v>
                </c:pt>
                <c:pt idx="47">
                  <c:v>523.81100000000004</c:v>
                </c:pt>
                <c:pt idx="48">
                  <c:v>475.2</c:v>
                </c:pt>
                <c:pt idx="49">
                  <c:v>536.03399999999999</c:v>
                </c:pt>
                <c:pt idx="50">
                  <c:v>533.53599999999994</c:v>
                </c:pt>
                <c:pt idx="51">
                  <c:v>561.75400000000002</c:v>
                </c:pt>
                <c:pt idx="52">
                  <c:v>589.72</c:v>
                </c:pt>
                <c:pt idx="53">
                  <c:v>574.98900000000003</c:v>
                </c:pt>
                <c:pt idx="54">
                  <c:v>607.30799999999999</c:v>
                </c:pt>
                <c:pt idx="55">
                  <c:v>578.40099999999995</c:v>
                </c:pt>
                <c:pt idx="56">
                  <c:v>510.041</c:v>
                </c:pt>
              </c:numCache>
            </c:numRef>
          </c:val>
          <c:smooth val="0"/>
          <c:extLst>
            <c:ext xmlns:c16="http://schemas.microsoft.com/office/drawing/2014/chart" uri="{C3380CC4-5D6E-409C-BE32-E72D297353CC}">
              <c16:uniqueId val="{00000002-F8FB-497C-995A-436195AC0ACE}"/>
            </c:ext>
          </c:extLst>
        </c:ser>
        <c:dLbls>
          <c:showLegendKey val="0"/>
          <c:showVal val="0"/>
          <c:showCatName val="0"/>
          <c:showSerName val="0"/>
          <c:showPercent val="0"/>
          <c:showBubbleSize val="0"/>
        </c:dLbls>
        <c:marker val="1"/>
        <c:smooth val="0"/>
        <c:axId val="440684552"/>
        <c:axId val="440687832"/>
      </c:lineChart>
      <c:catAx>
        <c:axId val="4406845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440687832"/>
        <c:crosses val="autoZero"/>
        <c:auto val="1"/>
        <c:lblAlgn val="ctr"/>
        <c:lblOffset val="100"/>
        <c:noMultiLvlLbl val="0"/>
      </c:catAx>
      <c:valAx>
        <c:axId val="440687832"/>
        <c:scaling>
          <c:orientation val="minMax"/>
        </c:scaling>
        <c:delete val="0"/>
        <c:axPos val="l"/>
        <c:majorGridlines>
          <c:spPr>
            <a:ln w="3175" cap="flat" cmpd="sng" algn="ctr">
              <a:solidFill>
                <a:schemeClr val="tx1">
                  <a:lumMod val="15000"/>
                  <a:lumOff val="85000"/>
                </a:schemeClr>
              </a:solidFill>
              <a:prstDash val="dash"/>
              <a:round/>
            </a:ln>
            <a:effectLst/>
          </c:spPr>
        </c:majorGridlines>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440684552"/>
        <c:crosses val="autoZero"/>
        <c:crossBetween val="between"/>
      </c:valAx>
      <c:spPr>
        <a:noFill/>
        <a:ln>
          <a:noFill/>
        </a:ln>
        <a:effectLst/>
      </c:spPr>
    </c:plotArea>
    <c:legend>
      <c:legendPos val="b"/>
      <c:layout>
        <c:manualLayout>
          <c:xMode val="edge"/>
          <c:yMode val="edge"/>
          <c:x val="5.7989148415271571E-2"/>
          <c:y val="8.4984701236669749E-2"/>
          <c:w val="9.9707977679260693E-2"/>
          <c:h val="0.1006008843489158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a:latin typeface="ＭＳ ゴシック" panose="020B0609070205080204" pitchFamily="49" charset="-128"/>
                <a:ea typeface="ＭＳ ゴシック" panose="020B0609070205080204" pitchFamily="49" charset="-128"/>
              </a:rPr>
              <a:t>宿泊延べ数の推移</a:t>
            </a:r>
          </a:p>
        </c:rich>
      </c:tx>
      <c:layout>
        <c:manualLayout>
          <c:xMode val="edge"/>
          <c:yMode val="edge"/>
          <c:x val="0.37381697950216791"/>
          <c:y val="0"/>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4.401676919722574E-2"/>
          <c:y val="7.0702702702702708E-2"/>
          <c:w val="0.92883291796727296"/>
          <c:h val="0.82574126882788312"/>
        </c:manualLayout>
      </c:layout>
      <c:barChart>
        <c:barDir val="col"/>
        <c:grouping val="stacked"/>
        <c:varyColors val="0"/>
        <c:ser>
          <c:idx val="0"/>
          <c:order val="0"/>
          <c:tx>
            <c:strRef>
              <c:f>Ｇ宿泊者数!$F$22</c:f>
              <c:strCache>
                <c:ptCount val="1"/>
                <c:pt idx="0">
                  <c:v>宿泊延べ数</c:v>
                </c:pt>
              </c:strCache>
            </c:strRef>
          </c:tx>
          <c:spPr>
            <a:gradFill flip="none" rotWithShape="1">
              <a:gsLst>
                <a:gs pos="0">
                  <a:schemeClr val="accent5">
                    <a:lumMod val="5000"/>
                    <a:lumOff val="95000"/>
                  </a:schemeClr>
                </a:gs>
                <a:gs pos="74000">
                  <a:schemeClr val="accent5">
                    <a:lumMod val="45000"/>
                    <a:lumOff val="55000"/>
                  </a:schemeClr>
                </a:gs>
                <a:gs pos="83000">
                  <a:schemeClr val="accent5">
                    <a:lumMod val="45000"/>
                    <a:lumOff val="55000"/>
                  </a:schemeClr>
                </a:gs>
                <a:gs pos="100000">
                  <a:schemeClr val="accent5">
                    <a:lumMod val="30000"/>
                    <a:lumOff val="70000"/>
                  </a:schemeClr>
                </a:gs>
              </a:gsLst>
              <a:lin ang="16200000" scaled="1"/>
              <a:tileRect/>
            </a:gradFill>
            <a:ln>
              <a:noFill/>
            </a:ln>
            <a:effectLst/>
          </c:spPr>
          <c:invertIfNegative val="0"/>
          <c:cat>
            <c:strRef>
              <c:f>Ｇ宿泊者数!$G$21:$BJ$21</c:f>
              <c:strCache>
                <c:ptCount val="56"/>
                <c:pt idx="1">
                  <c:v>1965
S40</c:v>
                </c:pt>
                <c:pt idx="6">
                  <c:v>1970
S45</c:v>
                </c:pt>
                <c:pt idx="11">
                  <c:v>1975
S50</c:v>
                </c:pt>
                <c:pt idx="16">
                  <c:v>1980
S55</c:v>
                </c:pt>
                <c:pt idx="21">
                  <c:v>1985
S60</c:v>
                </c:pt>
                <c:pt idx="26">
                  <c:v>1990
H2</c:v>
                </c:pt>
                <c:pt idx="31">
                  <c:v>1995
H7</c:v>
                </c:pt>
                <c:pt idx="36">
                  <c:v>2000
H12</c:v>
                </c:pt>
                <c:pt idx="41">
                  <c:v>2005
H17</c:v>
                </c:pt>
                <c:pt idx="46">
                  <c:v>2010
H22</c:v>
                </c:pt>
                <c:pt idx="51">
                  <c:v>2015
H27</c:v>
                </c:pt>
                <c:pt idx="55">
                  <c:v>2019
R 1</c:v>
                </c:pt>
              </c:strCache>
            </c:strRef>
          </c:cat>
          <c:val>
            <c:numRef>
              <c:f>Ｇ宿泊者数!$G$22:$BJ$22</c:f>
              <c:numCache>
                <c:formatCode>#,##0_);[Red]\(#,##0\)</c:formatCode>
                <c:ptCount val="56"/>
                <c:pt idx="0">
                  <c:v>888.47800000000007</c:v>
                </c:pt>
                <c:pt idx="1">
                  <c:v>995.07009999999991</c:v>
                </c:pt>
                <c:pt idx="2">
                  <c:v>1061.6763999999998</c:v>
                </c:pt>
                <c:pt idx="3">
                  <c:v>1278.8084000000001</c:v>
                </c:pt>
                <c:pt idx="4">
                  <c:v>1281.1212</c:v>
                </c:pt>
                <c:pt idx="5">
                  <c:v>1330.9701</c:v>
                </c:pt>
                <c:pt idx="6">
                  <c:v>1382.8686</c:v>
                </c:pt>
                <c:pt idx="7">
                  <c:v>1489.0315000000001</c:v>
                </c:pt>
                <c:pt idx="8">
                  <c:v>1589.1264999999999</c:v>
                </c:pt>
                <c:pt idx="9">
                  <c:v>1715.2399</c:v>
                </c:pt>
                <c:pt idx="10">
                  <c:v>1907.3901000000001</c:v>
                </c:pt>
                <c:pt idx="11">
                  <c:v>1710.7750000000001</c:v>
                </c:pt>
                <c:pt idx="12">
                  <c:v>1773.0395000000001</c:v>
                </c:pt>
                <c:pt idx="13">
                  <c:v>1679.8636999999999</c:v>
                </c:pt>
                <c:pt idx="14">
                  <c:v>1822.0526000000002</c:v>
                </c:pt>
                <c:pt idx="15">
                  <c:v>1865.5714</c:v>
                </c:pt>
                <c:pt idx="16">
                  <c:v>1916.979</c:v>
                </c:pt>
                <c:pt idx="17">
                  <c:v>1873.7133000000001</c:v>
                </c:pt>
                <c:pt idx="18">
                  <c:v>1930.8467000000001</c:v>
                </c:pt>
                <c:pt idx="19">
                  <c:v>1901.2506000000001</c:v>
                </c:pt>
                <c:pt idx="20">
                  <c:v>1974.7061000000001</c:v>
                </c:pt>
                <c:pt idx="21">
                  <c:v>2020.1935000000001</c:v>
                </c:pt>
                <c:pt idx="22">
                  <c:v>2167.8143</c:v>
                </c:pt>
                <c:pt idx="23">
                  <c:v>2292.6563999999998</c:v>
                </c:pt>
                <c:pt idx="24">
                  <c:v>2456.4425999999999</c:v>
                </c:pt>
                <c:pt idx="25">
                  <c:v>2793.0651000000003</c:v>
                </c:pt>
                <c:pt idx="26">
                  <c:v>3003.1395000000002</c:v>
                </c:pt>
                <c:pt idx="27">
                  <c:v>3174.1837999999998</c:v>
                </c:pt>
                <c:pt idx="28">
                  <c:v>3226.8483999999999</c:v>
                </c:pt>
                <c:pt idx="29">
                  <c:v>3024.3092000000001</c:v>
                </c:pt>
                <c:pt idx="30">
                  <c:v>3125.5639999999999</c:v>
                </c:pt>
                <c:pt idx="31">
                  <c:v>3178.9149000000002</c:v>
                </c:pt>
                <c:pt idx="32">
                  <c:v>3314.6245000000004</c:v>
                </c:pt>
                <c:pt idx="33">
                  <c:v>3481.95</c:v>
                </c:pt>
                <c:pt idx="34">
                  <c:v>3541.31</c:v>
                </c:pt>
                <c:pt idx="35">
                  <c:v>3630.7400000000002</c:v>
                </c:pt>
                <c:pt idx="36">
                  <c:v>3410.1100000000006</c:v>
                </c:pt>
                <c:pt idx="37">
                  <c:v>3564.9200000000005</c:v>
                </c:pt>
                <c:pt idx="38">
                  <c:v>3528.3399999999992</c:v>
                </c:pt>
                <c:pt idx="39">
                  <c:v>3446.1400000000003</c:v>
                </c:pt>
                <c:pt idx="40">
                  <c:v>3419.05</c:v>
                </c:pt>
                <c:pt idx="41">
                  <c:v>3397.1400000000003</c:v>
                </c:pt>
                <c:pt idx="42">
                  <c:v>3442.62</c:v>
                </c:pt>
                <c:pt idx="43">
                  <c:v>3278.88</c:v>
                </c:pt>
                <c:pt idx="44">
                  <c:v>3222</c:v>
                </c:pt>
                <c:pt idx="45">
                  <c:v>3092.17</c:v>
                </c:pt>
                <c:pt idx="46">
                  <c:v>2990.82</c:v>
                </c:pt>
                <c:pt idx="47">
                  <c:v>2887.0200000000004</c:v>
                </c:pt>
                <c:pt idx="48">
                  <c:v>3028.5319999999997</c:v>
                </c:pt>
                <c:pt idx="49">
                  <c:v>3214.64</c:v>
                </c:pt>
                <c:pt idx="50">
                  <c:v>3279.03</c:v>
                </c:pt>
                <c:pt idx="51">
                  <c:v>3471.15</c:v>
                </c:pt>
                <c:pt idx="52">
                  <c:v>3498.37</c:v>
                </c:pt>
                <c:pt idx="53">
                  <c:v>3723.3599999999997</c:v>
                </c:pt>
                <c:pt idx="54">
                  <c:v>3780.9800000000005</c:v>
                </c:pt>
                <c:pt idx="55">
                  <c:v>3620.3600000000006</c:v>
                </c:pt>
              </c:numCache>
            </c:numRef>
          </c:val>
          <c:extLst>
            <c:ext xmlns:c16="http://schemas.microsoft.com/office/drawing/2014/chart" uri="{C3380CC4-5D6E-409C-BE32-E72D297353CC}">
              <c16:uniqueId val="{00000000-7F24-4875-B816-768C01BBE011}"/>
            </c:ext>
          </c:extLst>
        </c:ser>
        <c:dLbls>
          <c:showLegendKey val="0"/>
          <c:showVal val="0"/>
          <c:showCatName val="0"/>
          <c:showSerName val="0"/>
          <c:showPercent val="0"/>
          <c:showBubbleSize val="0"/>
        </c:dLbls>
        <c:gapWidth val="50"/>
        <c:overlap val="100"/>
        <c:axId val="594657080"/>
        <c:axId val="594650520"/>
      </c:barChart>
      <c:lineChart>
        <c:grouping val="standard"/>
        <c:varyColors val="0"/>
        <c:ser>
          <c:idx val="1"/>
          <c:order val="1"/>
          <c:tx>
            <c:strRef>
              <c:f>Ｇ宿泊者数!$F$23</c:f>
              <c:strCache>
                <c:ptCount val="1"/>
                <c:pt idx="0">
                  <c:v>札幌市※</c:v>
                </c:pt>
              </c:strCache>
            </c:strRef>
          </c:tx>
          <c:spPr>
            <a:ln w="28575" cap="rnd">
              <a:solidFill>
                <a:schemeClr val="accent2"/>
              </a:solidFill>
              <a:round/>
            </a:ln>
            <a:effectLst/>
          </c:spPr>
          <c:marker>
            <c:symbol val="none"/>
          </c:marker>
          <c:val>
            <c:numRef>
              <c:f>Ｇ宿泊者数!$G$23:$BJ$23</c:f>
              <c:numCache>
                <c:formatCode>#,##0.0;[Red]\-#,##0.0</c:formatCode>
                <c:ptCount val="56"/>
                <c:pt idx="0">
                  <c:v>20.599999999999998</c:v>
                </c:pt>
                <c:pt idx="1">
                  <c:v>19.07</c:v>
                </c:pt>
                <c:pt idx="2">
                  <c:v>20.59</c:v>
                </c:pt>
                <c:pt idx="3">
                  <c:v>20.97</c:v>
                </c:pt>
                <c:pt idx="4">
                  <c:v>18.04</c:v>
                </c:pt>
                <c:pt idx="5">
                  <c:v>15.14</c:v>
                </c:pt>
                <c:pt idx="6">
                  <c:v>15.5</c:v>
                </c:pt>
                <c:pt idx="7">
                  <c:v>15.129999999999999</c:v>
                </c:pt>
                <c:pt idx="8">
                  <c:v>15.590000000000002</c:v>
                </c:pt>
                <c:pt idx="9">
                  <c:v>15.740000000000002</c:v>
                </c:pt>
                <c:pt idx="10">
                  <c:v>17.02</c:v>
                </c:pt>
                <c:pt idx="11">
                  <c:v>15.25</c:v>
                </c:pt>
                <c:pt idx="12">
                  <c:v>15.329999999999998</c:v>
                </c:pt>
                <c:pt idx="13">
                  <c:v>15.370000000000001</c:v>
                </c:pt>
                <c:pt idx="14">
                  <c:v>14.530000000000001</c:v>
                </c:pt>
                <c:pt idx="15">
                  <c:v>14.71</c:v>
                </c:pt>
                <c:pt idx="16">
                  <c:v>13.950000000000001</c:v>
                </c:pt>
                <c:pt idx="17">
                  <c:v>14.75</c:v>
                </c:pt>
                <c:pt idx="18">
                  <c:v>15.659999999999998</c:v>
                </c:pt>
                <c:pt idx="19">
                  <c:v>15.39</c:v>
                </c:pt>
                <c:pt idx="20">
                  <c:v>15.290000000000001</c:v>
                </c:pt>
                <c:pt idx="21">
                  <c:v>15.509999999999998</c:v>
                </c:pt>
                <c:pt idx="22">
                  <c:v>15.03</c:v>
                </c:pt>
                <c:pt idx="23">
                  <c:v>13.55</c:v>
                </c:pt>
                <c:pt idx="24">
                  <c:v>13.68</c:v>
                </c:pt>
                <c:pt idx="25">
                  <c:v>17.97</c:v>
                </c:pt>
                <c:pt idx="26">
                  <c:v>17.78</c:v>
                </c:pt>
                <c:pt idx="27">
                  <c:v>18.360000000000003</c:v>
                </c:pt>
                <c:pt idx="28">
                  <c:v>18.27</c:v>
                </c:pt>
                <c:pt idx="29">
                  <c:v>18.759999999999998</c:v>
                </c:pt>
                <c:pt idx="30">
                  <c:v>18.91</c:v>
                </c:pt>
                <c:pt idx="31">
                  <c:v>19.21</c:v>
                </c:pt>
                <c:pt idx="32">
                  <c:v>21.490000000000002</c:v>
                </c:pt>
                <c:pt idx="33">
                  <c:v>20.84</c:v>
                </c:pt>
                <c:pt idx="34">
                  <c:v>20.66</c:v>
                </c:pt>
                <c:pt idx="35">
                  <c:v>20.62</c:v>
                </c:pt>
                <c:pt idx="36">
                  <c:v>20.75</c:v>
                </c:pt>
                <c:pt idx="37">
                  <c:v>20.7</c:v>
                </c:pt>
                <c:pt idx="38">
                  <c:v>21.4</c:v>
                </c:pt>
                <c:pt idx="39">
                  <c:v>22.62</c:v>
                </c:pt>
                <c:pt idx="40">
                  <c:v>23.330000000000002</c:v>
                </c:pt>
                <c:pt idx="41">
                  <c:v>23.54</c:v>
                </c:pt>
                <c:pt idx="42">
                  <c:v>24.41</c:v>
                </c:pt>
                <c:pt idx="43">
                  <c:v>28.189999999999998</c:v>
                </c:pt>
                <c:pt idx="44">
                  <c:v>30.220000000000002</c:v>
                </c:pt>
                <c:pt idx="45">
                  <c:v>30.669999999999998</c:v>
                </c:pt>
                <c:pt idx="46">
                  <c:v>31.34</c:v>
                </c:pt>
                <c:pt idx="47">
                  <c:v>33.18</c:v>
                </c:pt>
                <c:pt idx="48">
                  <c:v>33.239999999999995</c:v>
                </c:pt>
                <c:pt idx="49">
                  <c:v>33.910000000000004</c:v>
                </c:pt>
                <c:pt idx="50">
                  <c:v>33.86</c:v>
                </c:pt>
                <c:pt idx="51">
                  <c:v>34.96</c:v>
                </c:pt>
                <c:pt idx="52">
                  <c:v>32.47</c:v>
                </c:pt>
                <c:pt idx="53">
                  <c:v>35.14</c:v>
                </c:pt>
                <c:pt idx="54">
                  <c:v>36.32</c:v>
                </c:pt>
                <c:pt idx="55">
                  <c:v>38.619999999999997</c:v>
                </c:pt>
              </c:numCache>
            </c:numRef>
          </c:val>
          <c:smooth val="0"/>
          <c:extLst>
            <c:ext xmlns:c16="http://schemas.microsoft.com/office/drawing/2014/chart" uri="{C3380CC4-5D6E-409C-BE32-E72D297353CC}">
              <c16:uniqueId val="{00000001-7F24-4875-B816-768C01BBE011}"/>
            </c:ext>
          </c:extLst>
        </c:ser>
        <c:ser>
          <c:idx val="2"/>
          <c:order val="2"/>
          <c:tx>
            <c:strRef>
              <c:f>Ｇ宿泊者数!$F$24</c:f>
              <c:strCache>
                <c:ptCount val="1"/>
                <c:pt idx="0">
                  <c:v>函館市</c:v>
                </c:pt>
              </c:strCache>
            </c:strRef>
          </c:tx>
          <c:spPr>
            <a:ln w="28575" cap="rnd">
              <a:solidFill>
                <a:schemeClr val="accent3"/>
              </a:solidFill>
              <a:round/>
            </a:ln>
            <a:effectLst/>
          </c:spPr>
          <c:marker>
            <c:symbol val="none"/>
          </c:marker>
          <c:val>
            <c:numRef>
              <c:f>Ｇ宿泊者数!$G$24:$BJ$24</c:f>
              <c:numCache>
                <c:formatCode>#,##0.0;[Red]\-#,##0.0</c:formatCode>
                <c:ptCount val="56"/>
                <c:pt idx="0">
                  <c:v>9.36</c:v>
                </c:pt>
                <c:pt idx="1">
                  <c:v>8.6</c:v>
                </c:pt>
                <c:pt idx="2">
                  <c:v>8.6499999999999986</c:v>
                </c:pt>
                <c:pt idx="3">
                  <c:v>7.85</c:v>
                </c:pt>
                <c:pt idx="4">
                  <c:v>8.58</c:v>
                </c:pt>
                <c:pt idx="5">
                  <c:v>8.2799999999999994</c:v>
                </c:pt>
                <c:pt idx="6">
                  <c:v>8.08</c:v>
                </c:pt>
                <c:pt idx="7">
                  <c:v>8.5</c:v>
                </c:pt>
                <c:pt idx="8">
                  <c:v>7.59</c:v>
                </c:pt>
                <c:pt idx="9">
                  <c:v>8.6499999999999986</c:v>
                </c:pt>
                <c:pt idx="10">
                  <c:v>7.53</c:v>
                </c:pt>
                <c:pt idx="11">
                  <c:v>7.64</c:v>
                </c:pt>
                <c:pt idx="12">
                  <c:v>8.27</c:v>
                </c:pt>
                <c:pt idx="13">
                  <c:v>7.93</c:v>
                </c:pt>
                <c:pt idx="14">
                  <c:v>9.92</c:v>
                </c:pt>
                <c:pt idx="15">
                  <c:v>9.93</c:v>
                </c:pt>
                <c:pt idx="16">
                  <c:v>10.85</c:v>
                </c:pt>
                <c:pt idx="17">
                  <c:v>10.440000000000001</c:v>
                </c:pt>
                <c:pt idx="18">
                  <c:v>10.199999999999999</c:v>
                </c:pt>
                <c:pt idx="19">
                  <c:v>9.9699999999999989</c:v>
                </c:pt>
                <c:pt idx="20">
                  <c:v>10.23</c:v>
                </c:pt>
                <c:pt idx="21">
                  <c:v>8.1</c:v>
                </c:pt>
                <c:pt idx="22">
                  <c:v>10.72</c:v>
                </c:pt>
                <c:pt idx="23">
                  <c:v>11.450000000000001</c:v>
                </c:pt>
                <c:pt idx="24">
                  <c:v>12.53</c:v>
                </c:pt>
                <c:pt idx="25">
                  <c:v>12.04</c:v>
                </c:pt>
                <c:pt idx="26">
                  <c:v>11.709999999999999</c:v>
                </c:pt>
                <c:pt idx="27">
                  <c:v>11.540000000000001</c:v>
                </c:pt>
                <c:pt idx="28">
                  <c:v>11.459999999999999</c:v>
                </c:pt>
                <c:pt idx="29">
                  <c:v>10.34</c:v>
                </c:pt>
                <c:pt idx="30">
                  <c:v>10.199999999999999</c:v>
                </c:pt>
                <c:pt idx="31">
                  <c:v>10.050000000000001</c:v>
                </c:pt>
                <c:pt idx="32">
                  <c:v>10.25</c:v>
                </c:pt>
                <c:pt idx="33">
                  <c:v>10.119999999999999</c:v>
                </c:pt>
                <c:pt idx="34">
                  <c:v>10.130000000000001</c:v>
                </c:pt>
                <c:pt idx="35">
                  <c:v>10.79</c:v>
                </c:pt>
                <c:pt idx="36">
                  <c:v>10.74</c:v>
                </c:pt>
                <c:pt idx="37">
                  <c:v>11.72</c:v>
                </c:pt>
                <c:pt idx="38">
                  <c:v>11.52</c:v>
                </c:pt>
                <c:pt idx="39">
                  <c:v>11.66</c:v>
                </c:pt>
                <c:pt idx="40">
                  <c:v>11.29</c:v>
                </c:pt>
                <c:pt idx="41">
                  <c:v>11.62</c:v>
                </c:pt>
                <c:pt idx="42">
                  <c:v>12.04</c:v>
                </c:pt>
                <c:pt idx="43">
                  <c:v>12.839999999999998</c:v>
                </c:pt>
                <c:pt idx="44">
                  <c:v>13.61</c:v>
                </c:pt>
                <c:pt idx="45">
                  <c:v>13.65</c:v>
                </c:pt>
                <c:pt idx="46">
                  <c:v>13.51</c:v>
                </c:pt>
                <c:pt idx="47">
                  <c:v>11.08</c:v>
                </c:pt>
                <c:pt idx="48">
                  <c:v>11.49</c:v>
                </c:pt>
                <c:pt idx="49">
                  <c:v>10.99</c:v>
                </c:pt>
                <c:pt idx="50">
                  <c:v>10.99</c:v>
                </c:pt>
                <c:pt idx="51">
                  <c:v>10.91</c:v>
                </c:pt>
                <c:pt idx="52">
                  <c:v>12.65</c:v>
                </c:pt>
                <c:pt idx="53">
                  <c:v>11.65</c:v>
                </c:pt>
                <c:pt idx="54">
                  <c:v>11.66</c:v>
                </c:pt>
                <c:pt idx="55">
                  <c:v>10.56</c:v>
                </c:pt>
              </c:numCache>
            </c:numRef>
          </c:val>
          <c:smooth val="0"/>
          <c:extLst>
            <c:ext xmlns:c16="http://schemas.microsoft.com/office/drawing/2014/chart" uri="{C3380CC4-5D6E-409C-BE32-E72D297353CC}">
              <c16:uniqueId val="{00000002-7F24-4875-B816-768C01BBE011}"/>
            </c:ext>
          </c:extLst>
        </c:ser>
        <c:ser>
          <c:idx val="3"/>
          <c:order val="3"/>
          <c:tx>
            <c:strRef>
              <c:f>Ｇ宿泊者数!$F$25</c:f>
              <c:strCache>
                <c:ptCount val="1"/>
                <c:pt idx="0">
                  <c:v>旭川市</c:v>
                </c:pt>
              </c:strCache>
            </c:strRef>
          </c:tx>
          <c:spPr>
            <a:ln w="28575" cap="rnd">
              <a:solidFill>
                <a:schemeClr val="accent4"/>
              </a:solidFill>
              <a:round/>
            </a:ln>
            <a:effectLst/>
          </c:spPr>
          <c:marker>
            <c:symbol val="none"/>
          </c:marker>
          <c:val>
            <c:numRef>
              <c:f>Ｇ宿泊者数!$G$25:$BJ$25</c:f>
              <c:numCache>
                <c:formatCode>#,##0.0;[Red]\-#,##0.0</c:formatCode>
                <c:ptCount val="56"/>
                <c:pt idx="0">
                  <c:v>2.08</c:v>
                </c:pt>
                <c:pt idx="1">
                  <c:v>1.8499999999999999</c:v>
                </c:pt>
                <c:pt idx="2">
                  <c:v>0.92999999999999994</c:v>
                </c:pt>
                <c:pt idx="3">
                  <c:v>0.8</c:v>
                </c:pt>
                <c:pt idx="4">
                  <c:v>0.6</c:v>
                </c:pt>
                <c:pt idx="5">
                  <c:v>0.6</c:v>
                </c:pt>
                <c:pt idx="6">
                  <c:v>0.55999999999999994</c:v>
                </c:pt>
                <c:pt idx="7">
                  <c:v>0.5</c:v>
                </c:pt>
                <c:pt idx="8">
                  <c:v>0.85000000000000009</c:v>
                </c:pt>
                <c:pt idx="9">
                  <c:v>0.9900000000000001</c:v>
                </c:pt>
                <c:pt idx="10">
                  <c:v>1.1400000000000001</c:v>
                </c:pt>
                <c:pt idx="11">
                  <c:v>1.44</c:v>
                </c:pt>
                <c:pt idx="12">
                  <c:v>1.4200000000000002</c:v>
                </c:pt>
                <c:pt idx="13">
                  <c:v>1.52</c:v>
                </c:pt>
                <c:pt idx="14">
                  <c:v>1.6199999999999999</c:v>
                </c:pt>
                <c:pt idx="15">
                  <c:v>1.6199999999999999</c:v>
                </c:pt>
                <c:pt idx="16">
                  <c:v>1.6500000000000001</c:v>
                </c:pt>
                <c:pt idx="17">
                  <c:v>1.6500000000000001</c:v>
                </c:pt>
                <c:pt idx="18">
                  <c:v>1.59</c:v>
                </c:pt>
                <c:pt idx="19">
                  <c:v>1.4000000000000001</c:v>
                </c:pt>
                <c:pt idx="20">
                  <c:v>1.47</c:v>
                </c:pt>
                <c:pt idx="21">
                  <c:v>1.39</c:v>
                </c:pt>
                <c:pt idx="22">
                  <c:v>1.26</c:v>
                </c:pt>
                <c:pt idx="23">
                  <c:v>1.32</c:v>
                </c:pt>
                <c:pt idx="24">
                  <c:v>1.37</c:v>
                </c:pt>
                <c:pt idx="25">
                  <c:v>1.41</c:v>
                </c:pt>
                <c:pt idx="26">
                  <c:v>1.41</c:v>
                </c:pt>
                <c:pt idx="27">
                  <c:v>1.59</c:v>
                </c:pt>
                <c:pt idx="28">
                  <c:v>1.7000000000000002</c:v>
                </c:pt>
                <c:pt idx="29">
                  <c:v>1.76</c:v>
                </c:pt>
                <c:pt idx="30">
                  <c:v>1.6400000000000001</c:v>
                </c:pt>
                <c:pt idx="31">
                  <c:v>1.66</c:v>
                </c:pt>
                <c:pt idx="32">
                  <c:v>1.5699999999999998</c:v>
                </c:pt>
                <c:pt idx="33">
                  <c:v>1.51</c:v>
                </c:pt>
                <c:pt idx="34">
                  <c:v>1.53</c:v>
                </c:pt>
                <c:pt idx="35">
                  <c:v>1.6</c:v>
                </c:pt>
                <c:pt idx="36">
                  <c:v>1.7500000000000002</c:v>
                </c:pt>
                <c:pt idx="37">
                  <c:v>1.6</c:v>
                </c:pt>
                <c:pt idx="38">
                  <c:v>1.73</c:v>
                </c:pt>
                <c:pt idx="39">
                  <c:v>1.95</c:v>
                </c:pt>
                <c:pt idx="40">
                  <c:v>1.69</c:v>
                </c:pt>
                <c:pt idx="41">
                  <c:v>1.76</c:v>
                </c:pt>
                <c:pt idx="42">
                  <c:v>2.0299999999999998</c:v>
                </c:pt>
                <c:pt idx="43">
                  <c:v>2.2800000000000002</c:v>
                </c:pt>
                <c:pt idx="44">
                  <c:v>2.15</c:v>
                </c:pt>
                <c:pt idx="45">
                  <c:v>2.1399999999999997</c:v>
                </c:pt>
                <c:pt idx="46">
                  <c:v>2.08</c:v>
                </c:pt>
                <c:pt idx="47">
                  <c:v>2.0500000000000003</c:v>
                </c:pt>
                <c:pt idx="48">
                  <c:v>2.0699999999999998</c:v>
                </c:pt>
                <c:pt idx="49">
                  <c:v>2.1399999999999997</c:v>
                </c:pt>
                <c:pt idx="50">
                  <c:v>2.27</c:v>
                </c:pt>
                <c:pt idx="51">
                  <c:v>2.33</c:v>
                </c:pt>
                <c:pt idx="52">
                  <c:v>2.4500000000000002</c:v>
                </c:pt>
                <c:pt idx="53">
                  <c:v>2.5100000000000002</c:v>
                </c:pt>
                <c:pt idx="54">
                  <c:v>2.86</c:v>
                </c:pt>
                <c:pt idx="55">
                  <c:v>2.5</c:v>
                </c:pt>
              </c:numCache>
            </c:numRef>
          </c:val>
          <c:smooth val="0"/>
          <c:extLst>
            <c:ext xmlns:c16="http://schemas.microsoft.com/office/drawing/2014/chart" uri="{C3380CC4-5D6E-409C-BE32-E72D297353CC}">
              <c16:uniqueId val="{00000003-7F24-4875-B816-768C01BBE011}"/>
            </c:ext>
          </c:extLst>
        </c:ser>
        <c:ser>
          <c:idx val="4"/>
          <c:order val="4"/>
          <c:tx>
            <c:strRef>
              <c:f>Ｇ宿泊者数!$F$26</c:f>
              <c:strCache>
                <c:ptCount val="1"/>
                <c:pt idx="0">
                  <c:v>小樽市</c:v>
                </c:pt>
              </c:strCache>
            </c:strRef>
          </c:tx>
          <c:spPr>
            <a:ln w="28575" cap="rnd">
              <a:solidFill>
                <a:schemeClr val="accent5"/>
              </a:solidFill>
              <a:round/>
            </a:ln>
            <a:effectLst/>
          </c:spPr>
          <c:marker>
            <c:symbol val="none"/>
          </c:marker>
          <c:val>
            <c:numRef>
              <c:f>Ｇ宿泊者数!$G$26:$BJ$26</c:f>
              <c:numCache>
                <c:formatCode>#,##0.0;[Red]\-#,##0.0</c:formatCode>
                <c:ptCount val="56"/>
                <c:pt idx="0">
                  <c:v>1.0900000000000001</c:v>
                </c:pt>
                <c:pt idx="1">
                  <c:v>4.26</c:v>
                </c:pt>
                <c:pt idx="2">
                  <c:v>3.73</c:v>
                </c:pt>
                <c:pt idx="3">
                  <c:v>4.18</c:v>
                </c:pt>
                <c:pt idx="4">
                  <c:v>4.87</c:v>
                </c:pt>
                <c:pt idx="5">
                  <c:v>4.22</c:v>
                </c:pt>
                <c:pt idx="6">
                  <c:v>3.52</c:v>
                </c:pt>
                <c:pt idx="7">
                  <c:v>2.39</c:v>
                </c:pt>
                <c:pt idx="8">
                  <c:v>3.1399999999999997</c:v>
                </c:pt>
                <c:pt idx="9">
                  <c:v>2.96</c:v>
                </c:pt>
                <c:pt idx="10">
                  <c:v>2.87</c:v>
                </c:pt>
                <c:pt idx="11">
                  <c:v>3.1</c:v>
                </c:pt>
                <c:pt idx="12">
                  <c:v>2.4</c:v>
                </c:pt>
                <c:pt idx="13">
                  <c:v>2.4500000000000002</c:v>
                </c:pt>
                <c:pt idx="14">
                  <c:v>2.11</c:v>
                </c:pt>
                <c:pt idx="15">
                  <c:v>1.87</c:v>
                </c:pt>
                <c:pt idx="16">
                  <c:v>1.68</c:v>
                </c:pt>
                <c:pt idx="17">
                  <c:v>1.63</c:v>
                </c:pt>
                <c:pt idx="18">
                  <c:v>1.5</c:v>
                </c:pt>
                <c:pt idx="19">
                  <c:v>1.3599999999999999</c:v>
                </c:pt>
                <c:pt idx="20">
                  <c:v>1.43</c:v>
                </c:pt>
                <c:pt idx="21">
                  <c:v>1.26</c:v>
                </c:pt>
                <c:pt idx="22">
                  <c:v>1.29</c:v>
                </c:pt>
                <c:pt idx="23">
                  <c:v>1.39</c:v>
                </c:pt>
                <c:pt idx="24">
                  <c:v>1.43</c:v>
                </c:pt>
                <c:pt idx="25">
                  <c:v>1.46</c:v>
                </c:pt>
                <c:pt idx="26">
                  <c:v>1.1900000000000002</c:v>
                </c:pt>
                <c:pt idx="27">
                  <c:v>1.7500000000000002</c:v>
                </c:pt>
                <c:pt idx="28">
                  <c:v>1.91</c:v>
                </c:pt>
                <c:pt idx="29">
                  <c:v>1.9800000000000002</c:v>
                </c:pt>
                <c:pt idx="30">
                  <c:v>1.8900000000000001</c:v>
                </c:pt>
                <c:pt idx="31">
                  <c:v>1.81</c:v>
                </c:pt>
                <c:pt idx="32">
                  <c:v>1.8399999999999999</c:v>
                </c:pt>
                <c:pt idx="33">
                  <c:v>1.81</c:v>
                </c:pt>
                <c:pt idx="34">
                  <c:v>2.04</c:v>
                </c:pt>
                <c:pt idx="35">
                  <c:v>2.3199999999999998</c:v>
                </c:pt>
                <c:pt idx="36">
                  <c:v>2.54</c:v>
                </c:pt>
                <c:pt idx="37">
                  <c:v>2.41</c:v>
                </c:pt>
                <c:pt idx="38">
                  <c:v>2.31</c:v>
                </c:pt>
                <c:pt idx="39">
                  <c:v>2.3199999999999998</c:v>
                </c:pt>
                <c:pt idx="40">
                  <c:v>2.33</c:v>
                </c:pt>
                <c:pt idx="41">
                  <c:v>2.3199999999999998</c:v>
                </c:pt>
                <c:pt idx="42">
                  <c:v>2.25</c:v>
                </c:pt>
                <c:pt idx="43">
                  <c:v>2.2399999999999998</c:v>
                </c:pt>
                <c:pt idx="44">
                  <c:v>2.1800000000000002</c:v>
                </c:pt>
                <c:pt idx="45">
                  <c:v>2.21</c:v>
                </c:pt>
                <c:pt idx="46">
                  <c:v>2.2200000000000002</c:v>
                </c:pt>
                <c:pt idx="47">
                  <c:v>2.23</c:v>
                </c:pt>
                <c:pt idx="48">
                  <c:v>2.34</c:v>
                </c:pt>
                <c:pt idx="49">
                  <c:v>2.34</c:v>
                </c:pt>
                <c:pt idx="50">
                  <c:v>2.39</c:v>
                </c:pt>
                <c:pt idx="51">
                  <c:v>2.37</c:v>
                </c:pt>
                <c:pt idx="52">
                  <c:v>2.4899999999999998</c:v>
                </c:pt>
                <c:pt idx="53">
                  <c:v>2.3800000000000003</c:v>
                </c:pt>
                <c:pt idx="54">
                  <c:v>2.5100000000000002</c:v>
                </c:pt>
                <c:pt idx="55">
                  <c:v>2.6100000000000003</c:v>
                </c:pt>
              </c:numCache>
            </c:numRef>
          </c:val>
          <c:smooth val="0"/>
          <c:extLst>
            <c:ext xmlns:c16="http://schemas.microsoft.com/office/drawing/2014/chart" uri="{C3380CC4-5D6E-409C-BE32-E72D297353CC}">
              <c16:uniqueId val="{00000004-7F24-4875-B816-768C01BBE011}"/>
            </c:ext>
          </c:extLst>
        </c:ser>
        <c:ser>
          <c:idx val="5"/>
          <c:order val="5"/>
          <c:tx>
            <c:strRef>
              <c:f>Ｇ宿泊者数!$F$27</c:f>
              <c:strCache>
                <c:ptCount val="1"/>
                <c:pt idx="0">
                  <c:v>室蘭市</c:v>
                </c:pt>
              </c:strCache>
            </c:strRef>
          </c:tx>
          <c:spPr>
            <a:ln w="28575" cap="rnd">
              <a:solidFill>
                <a:schemeClr val="accent6"/>
              </a:solidFill>
              <a:round/>
            </a:ln>
            <a:effectLst/>
          </c:spPr>
          <c:marker>
            <c:symbol val="none"/>
          </c:marker>
          <c:val>
            <c:numRef>
              <c:f>Ｇ宿泊者数!$G$27:$BJ$27</c:f>
              <c:numCache>
                <c:formatCode>#,##0.0;[Red]\-#,##0.0</c:formatCode>
                <c:ptCount val="56"/>
                <c:pt idx="0">
                  <c:v>0.54</c:v>
                </c:pt>
                <c:pt idx="1">
                  <c:v>1.1199999999999999</c:v>
                </c:pt>
                <c:pt idx="2">
                  <c:v>0.22</c:v>
                </c:pt>
                <c:pt idx="3">
                  <c:v>0.92999999999999994</c:v>
                </c:pt>
                <c:pt idx="4">
                  <c:v>0.74</c:v>
                </c:pt>
                <c:pt idx="5">
                  <c:v>1.22</c:v>
                </c:pt>
                <c:pt idx="6">
                  <c:v>0.54</c:v>
                </c:pt>
                <c:pt idx="7">
                  <c:v>0.67999999999999994</c:v>
                </c:pt>
                <c:pt idx="8">
                  <c:v>0.64</c:v>
                </c:pt>
                <c:pt idx="9">
                  <c:v>0.59</c:v>
                </c:pt>
                <c:pt idx="10">
                  <c:v>0.67</c:v>
                </c:pt>
                <c:pt idx="11">
                  <c:v>0.73</c:v>
                </c:pt>
                <c:pt idx="12">
                  <c:v>0.73</c:v>
                </c:pt>
                <c:pt idx="13">
                  <c:v>0.79</c:v>
                </c:pt>
                <c:pt idx="14">
                  <c:v>0.65</c:v>
                </c:pt>
                <c:pt idx="15">
                  <c:v>0.67</c:v>
                </c:pt>
                <c:pt idx="16">
                  <c:v>0.65</c:v>
                </c:pt>
                <c:pt idx="17">
                  <c:v>0.69</c:v>
                </c:pt>
                <c:pt idx="18">
                  <c:v>0.71000000000000008</c:v>
                </c:pt>
                <c:pt idx="19">
                  <c:v>0.91999999999999993</c:v>
                </c:pt>
                <c:pt idx="20">
                  <c:v>0.91</c:v>
                </c:pt>
                <c:pt idx="21">
                  <c:v>0.88</c:v>
                </c:pt>
                <c:pt idx="22">
                  <c:v>1.06</c:v>
                </c:pt>
                <c:pt idx="23">
                  <c:v>0.9900000000000001</c:v>
                </c:pt>
                <c:pt idx="24">
                  <c:v>1.04</c:v>
                </c:pt>
                <c:pt idx="25">
                  <c:v>0.89</c:v>
                </c:pt>
                <c:pt idx="26">
                  <c:v>0.76</c:v>
                </c:pt>
                <c:pt idx="27">
                  <c:v>0.72</c:v>
                </c:pt>
                <c:pt idx="28">
                  <c:v>0.80999999999999994</c:v>
                </c:pt>
                <c:pt idx="29">
                  <c:v>0.61</c:v>
                </c:pt>
                <c:pt idx="30">
                  <c:v>0.62</c:v>
                </c:pt>
                <c:pt idx="31">
                  <c:v>0.61</c:v>
                </c:pt>
                <c:pt idx="32">
                  <c:v>0.6</c:v>
                </c:pt>
                <c:pt idx="33">
                  <c:v>0.53</c:v>
                </c:pt>
                <c:pt idx="34">
                  <c:v>0.64</c:v>
                </c:pt>
                <c:pt idx="35">
                  <c:v>0.55999999999999994</c:v>
                </c:pt>
                <c:pt idx="36">
                  <c:v>0.6</c:v>
                </c:pt>
                <c:pt idx="37">
                  <c:v>0.54999999999999993</c:v>
                </c:pt>
                <c:pt idx="38">
                  <c:v>0.57999999999999996</c:v>
                </c:pt>
                <c:pt idx="39">
                  <c:v>0.65</c:v>
                </c:pt>
                <c:pt idx="40">
                  <c:v>0.63</c:v>
                </c:pt>
                <c:pt idx="41">
                  <c:v>0.80999999999999994</c:v>
                </c:pt>
                <c:pt idx="42">
                  <c:v>0.82000000000000006</c:v>
                </c:pt>
                <c:pt idx="43">
                  <c:v>0.88</c:v>
                </c:pt>
                <c:pt idx="44">
                  <c:v>0.84</c:v>
                </c:pt>
                <c:pt idx="45">
                  <c:v>0.91999999999999993</c:v>
                </c:pt>
                <c:pt idx="46">
                  <c:v>0.94000000000000006</c:v>
                </c:pt>
                <c:pt idx="47">
                  <c:v>1.01</c:v>
                </c:pt>
                <c:pt idx="48">
                  <c:v>0.95</c:v>
                </c:pt>
                <c:pt idx="49">
                  <c:v>0.89999999999999991</c:v>
                </c:pt>
                <c:pt idx="50">
                  <c:v>0.83</c:v>
                </c:pt>
                <c:pt idx="51">
                  <c:v>0.77999999999999992</c:v>
                </c:pt>
                <c:pt idx="52">
                  <c:v>0.92999999999999994</c:v>
                </c:pt>
                <c:pt idx="53">
                  <c:v>0.98</c:v>
                </c:pt>
                <c:pt idx="54">
                  <c:v>0.96</c:v>
                </c:pt>
                <c:pt idx="55">
                  <c:v>0.91</c:v>
                </c:pt>
              </c:numCache>
            </c:numRef>
          </c:val>
          <c:smooth val="0"/>
          <c:extLst>
            <c:ext xmlns:c16="http://schemas.microsoft.com/office/drawing/2014/chart" uri="{C3380CC4-5D6E-409C-BE32-E72D297353CC}">
              <c16:uniqueId val="{00000005-7F24-4875-B816-768C01BBE011}"/>
            </c:ext>
          </c:extLst>
        </c:ser>
        <c:ser>
          <c:idx val="6"/>
          <c:order val="6"/>
          <c:tx>
            <c:strRef>
              <c:f>Ｇ宿泊者数!$F$28</c:f>
              <c:strCache>
                <c:ptCount val="1"/>
                <c:pt idx="0">
                  <c:v>苫小牧市</c:v>
                </c:pt>
              </c:strCache>
            </c:strRef>
          </c:tx>
          <c:spPr>
            <a:ln w="28575" cap="rnd">
              <a:solidFill>
                <a:schemeClr val="accent1">
                  <a:lumMod val="60000"/>
                </a:schemeClr>
              </a:solidFill>
              <a:round/>
            </a:ln>
            <a:effectLst/>
          </c:spPr>
          <c:marker>
            <c:symbol val="none"/>
          </c:marker>
          <c:val>
            <c:numRef>
              <c:f>Ｇ宿泊者数!$G$28:$BJ$28</c:f>
              <c:numCache>
                <c:formatCode>#,##0.0;[Red]\-#,##0.0</c:formatCode>
                <c:ptCount val="56"/>
                <c:pt idx="0">
                  <c:v>1.05</c:v>
                </c:pt>
                <c:pt idx="1">
                  <c:v>0.86</c:v>
                </c:pt>
                <c:pt idx="2">
                  <c:v>0.89999999999999991</c:v>
                </c:pt>
                <c:pt idx="3">
                  <c:v>0.8</c:v>
                </c:pt>
                <c:pt idx="4">
                  <c:v>0.67999999999999994</c:v>
                </c:pt>
                <c:pt idx="5">
                  <c:v>0.88</c:v>
                </c:pt>
                <c:pt idx="6">
                  <c:v>0.80999999999999994</c:v>
                </c:pt>
                <c:pt idx="7">
                  <c:v>0.63</c:v>
                </c:pt>
                <c:pt idx="8">
                  <c:v>0.74</c:v>
                </c:pt>
                <c:pt idx="9">
                  <c:v>0.21</c:v>
                </c:pt>
                <c:pt idx="10">
                  <c:v>0.19</c:v>
                </c:pt>
                <c:pt idx="11">
                  <c:v>0.21</c:v>
                </c:pt>
                <c:pt idx="12">
                  <c:v>0.21</c:v>
                </c:pt>
                <c:pt idx="13">
                  <c:v>0.24</c:v>
                </c:pt>
                <c:pt idx="14">
                  <c:v>0.27999999999999997</c:v>
                </c:pt>
                <c:pt idx="15">
                  <c:v>0.37</c:v>
                </c:pt>
                <c:pt idx="16">
                  <c:v>0.35000000000000003</c:v>
                </c:pt>
                <c:pt idx="17">
                  <c:v>0.32</c:v>
                </c:pt>
                <c:pt idx="18">
                  <c:v>0.28999999999999998</c:v>
                </c:pt>
                <c:pt idx="19">
                  <c:v>0.31</c:v>
                </c:pt>
                <c:pt idx="20">
                  <c:v>0.25</c:v>
                </c:pt>
                <c:pt idx="21">
                  <c:v>0.3</c:v>
                </c:pt>
                <c:pt idx="22">
                  <c:v>0.28999999999999998</c:v>
                </c:pt>
                <c:pt idx="23">
                  <c:v>0.3</c:v>
                </c:pt>
                <c:pt idx="24">
                  <c:v>0.25</c:v>
                </c:pt>
                <c:pt idx="25">
                  <c:v>0.26</c:v>
                </c:pt>
                <c:pt idx="26">
                  <c:v>0.25</c:v>
                </c:pt>
                <c:pt idx="27">
                  <c:v>0.22999999999999998</c:v>
                </c:pt>
                <c:pt idx="28">
                  <c:v>0.26</c:v>
                </c:pt>
                <c:pt idx="29">
                  <c:v>0.41000000000000003</c:v>
                </c:pt>
                <c:pt idx="30">
                  <c:v>0.43</c:v>
                </c:pt>
                <c:pt idx="31">
                  <c:v>0.38</c:v>
                </c:pt>
                <c:pt idx="32">
                  <c:v>0.37</c:v>
                </c:pt>
                <c:pt idx="33">
                  <c:v>0.28999999999999998</c:v>
                </c:pt>
                <c:pt idx="34">
                  <c:v>0.26</c:v>
                </c:pt>
                <c:pt idx="35">
                  <c:v>0.26</c:v>
                </c:pt>
                <c:pt idx="36">
                  <c:v>0.24</c:v>
                </c:pt>
                <c:pt idx="37">
                  <c:v>0.22999999999999998</c:v>
                </c:pt>
                <c:pt idx="38">
                  <c:v>0.22</c:v>
                </c:pt>
                <c:pt idx="39">
                  <c:v>0.21</c:v>
                </c:pt>
                <c:pt idx="40">
                  <c:v>0.36</c:v>
                </c:pt>
                <c:pt idx="41">
                  <c:v>0.41000000000000003</c:v>
                </c:pt>
                <c:pt idx="42">
                  <c:v>0.45999999999999996</c:v>
                </c:pt>
                <c:pt idx="43">
                  <c:v>0.51</c:v>
                </c:pt>
                <c:pt idx="44">
                  <c:v>0.38999999999999996</c:v>
                </c:pt>
                <c:pt idx="45">
                  <c:v>0.41000000000000003</c:v>
                </c:pt>
                <c:pt idx="46">
                  <c:v>0.44</c:v>
                </c:pt>
                <c:pt idx="47">
                  <c:v>0.43</c:v>
                </c:pt>
                <c:pt idx="48">
                  <c:v>0.51</c:v>
                </c:pt>
                <c:pt idx="49">
                  <c:v>0.53</c:v>
                </c:pt>
                <c:pt idx="50">
                  <c:v>0.49</c:v>
                </c:pt>
                <c:pt idx="51">
                  <c:v>0.6</c:v>
                </c:pt>
                <c:pt idx="52">
                  <c:v>0.47000000000000003</c:v>
                </c:pt>
                <c:pt idx="53">
                  <c:v>0.44999999999999996</c:v>
                </c:pt>
                <c:pt idx="54">
                  <c:v>0.38999999999999996</c:v>
                </c:pt>
                <c:pt idx="55">
                  <c:v>0.44999999999999996</c:v>
                </c:pt>
              </c:numCache>
            </c:numRef>
          </c:val>
          <c:smooth val="0"/>
          <c:extLst>
            <c:ext xmlns:c16="http://schemas.microsoft.com/office/drawing/2014/chart" uri="{C3380CC4-5D6E-409C-BE32-E72D297353CC}">
              <c16:uniqueId val="{00000006-7F24-4875-B816-768C01BBE011}"/>
            </c:ext>
          </c:extLst>
        </c:ser>
        <c:ser>
          <c:idx val="7"/>
          <c:order val="7"/>
          <c:tx>
            <c:strRef>
              <c:f>Ｇ宿泊者数!$F$29</c:f>
              <c:strCache>
                <c:ptCount val="1"/>
                <c:pt idx="0">
                  <c:v>稚内市</c:v>
                </c:pt>
              </c:strCache>
            </c:strRef>
          </c:tx>
          <c:spPr>
            <a:ln w="28575" cap="rnd">
              <a:solidFill>
                <a:schemeClr val="accent2">
                  <a:lumMod val="60000"/>
                </a:schemeClr>
              </a:solidFill>
              <a:round/>
            </a:ln>
            <a:effectLst/>
          </c:spPr>
          <c:marker>
            <c:symbol val="none"/>
          </c:marker>
          <c:val>
            <c:numRef>
              <c:f>Ｇ宿泊者数!$G$29:$BJ$29</c:f>
              <c:numCache>
                <c:formatCode>#,##0.0;[Red]\-#,##0.0</c:formatCode>
                <c:ptCount val="56"/>
                <c:pt idx="0">
                  <c:v>0.22</c:v>
                </c:pt>
                <c:pt idx="1">
                  <c:v>0.15</c:v>
                </c:pt>
                <c:pt idx="2">
                  <c:v>0.3</c:v>
                </c:pt>
                <c:pt idx="3">
                  <c:v>0.59</c:v>
                </c:pt>
                <c:pt idx="4">
                  <c:v>0.45999999999999996</c:v>
                </c:pt>
                <c:pt idx="5">
                  <c:v>0.77</c:v>
                </c:pt>
                <c:pt idx="6">
                  <c:v>0.77</c:v>
                </c:pt>
                <c:pt idx="7">
                  <c:v>0.86</c:v>
                </c:pt>
                <c:pt idx="8">
                  <c:v>1.03</c:v>
                </c:pt>
                <c:pt idx="9">
                  <c:v>0.95</c:v>
                </c:pt>
                <c:pt idx="10">
                  <c:v>1.05</c:v>
                </c:pt>
                <c:pt idx="11">
                  <c:v>1.1100000000000001</c:v>
                </c:pt>
                <c:pt idx="12">
                  <c:v>0.9900000000000001</c:v>
                </c:pt>
                <c:pt idx="13">
                  <c:v>1.06</c:v>
                </c:pt>
                <c:pt idx="14">
                  <c:v>0.98</c:v>
                </c:pt>
                <c:pt idx="15">
                  <c:v>0.88</c:v>
                </c:pt>
                <c:pt idx="16">
                  <c:v>0.86999999999999988</c:v>
                </c:pt>
                <c:pt idx="17">
                  <c:v>0.89999999999999991</c:v>
                </c:pt>
                <c:pt idx="18">
                  <c:v>0.96</c:v>
                </c:pt>
                <c:pt idx="19">
                  <c:v>1.0699999999999998</c:v>
                </c:pt>
                <c:pt idx="20">
                  <c:v>1.0699999999999998</c:v>
                </c:pt>
                <c:pt idx="21">
                  <c:v>1.47</c:v>
                </c:pt>
                <c:pt idx="22">
                  <c:v>1.41</c:v>
                </c:pt>
                <c:pt idx="23">
                  <c:v>1.23</c:v>
                </c:pt>
                <c:pt idx="24">
                  <c:v>0.77999999999999992</c:v>
                </c:pt>
                <c:pt idx="25">
                  <c:v>1.17</c:v>
                </c:pt>
                <c:pt idx="26">
                  <c:v>1.2</c:v>
                </c:pt>
                <c:pt idx="27">
                  <c:v>1.1599999999999999</c:v>
                </c:pt>
                <c:pt idx="28">
                  <c:v>1.1599999999999999</c:v>
                </c:pt>
                <c:pt idx="29">
                  <c:v>1.22</c:v>
                </c:pt>
                <c:pt idx="30">
                  <c:v>1.3</c:v>
                </c:pt>
                <c:pt idx="31">
                  <c:v>1.34</c:v>
                </c:pt>
                <c:pt idx="32">
                  <c:v>1.28</c:v>
                </c:pt>
                <c:pt idx="33">
                  <c:v>1.23</c:v>
                </c:pt>
                <c:pt idx="34">
                  <c:v>1.23</c:v>
                </c:pt>
                <c:pt idx="35">
                  <c:v>1.26</c:v>
                </c:pt>
                <c:pt idx="36">
                  <c:v>1.29</c:v>
                </c:pt>
                <c:pt idx="37">
                  <c:v>1.31</c:v>
                </c:pt>
                <c:pt idx="38">
                  <c:v>1.34</c:v>
                </c:pt>
                <c:pt idx="39">
                  <c:v>1.34</c:v>
                </c:pt>
                <c:pt idx="40">
                  <c:v>1.24</c:v>
                </c:pt>
                <c:pt idx="41">
                  <c:v>1.23</c:v>
                </c:pt>
                <c:pt idx="42">
                  <c:v>1.1900000000000002</c:v>
                </c:pt>
                <c:pt idx="43">
                  <c:v>1.24</c:v>
                </c:pt>
                <c:pt idx="44">
                  <c:v>1.23</c:v>
                </c:pt>
                <c:pt idx="45">
                  <c:v>1.22</c:v>
                </c:pt>
                <c:pt idx="46">
                  <c:v>1.24</c:v>
                </c:pt>
                <c:pt idx="47">
                  <c:v>1.23</c:v>
                </c:pt>
                <c:pt idx="48">
                  <c:v>1.37</c:v>
                </c:pt>
                <c:pt idx="49">
                  <c:v>1.25</c:v>
                </c:pt>
                <c:pt idx="50">
                  <c:v>1.17</c:v>
                </c:pt>
                <c:pt idx="51">
                  <c:v>1.08</c:v>
                </c:pt>
                <c:pt idx="52">
                  <c:v>1.06</c:v>
                </c:pt>
                <c:pt idx="53">
                  <c:v>1.01</c:v>
                </c:pt>
                <c:pt idx="54">
                  <c:v>0.97</c:v>
                </c:pt>
                <c:pt idx="55">
                  <c:v>1.01</c:v>
                </c:pt>
              </c:numCache>
            </c:numRef>
          </c:val>
          <c:smooth val="0"/>
          <c:extLst>
            <c:ext xmlns:c16="http://schemas.microsoft.com/office/drawing/2014/chart" uri="{C3380CC4-5D6E-409C-BE32-E72D297353CC}">
              <c16:uniqueId val="{00000007-7F24-4875-B816-768C01BBE011}"/>
            </c:ext>
          </c:extLst>
        </c:ser>
        <c:ser>
          <c:idx val="8"/>
          <c:order val="8"/>
          <c:tx>
            <c:strRef>
              <c:f>Ｇ宿泊者数!$F$30</c:f>
              <c:strCache>
                <c:ptCount val="1"/>
                <c:pt idx="0">
                  <c:v>北見市</c:v>
                </c:pt>
              </c:strCache>
            </c:strRef>
          </c:tx>
          <c:spPr>
            <a:ln w="28575" cap="rnd">
              <a:solidFill>
                <a:schemeClr val="accent3">
                  <a:lumMod val="60000"/>
                </a:schemeClr>
              </a:solidFill>
              <a:round/>
            </a:ln>
            <a:effectLst/>
          </c:spPr>
          <c:marker>
            <c:symbol val="none"/>
          </c:marker>
          <c:val>
            <c:numRef>
              <c:f>Ｇ宿泊者数!$G$30:$BJ$30</c:f>
              <c:numCache>
                <c:formatCode>#,##0.0;[Red]\-#,##0.0</c:formatCode>
                <c:ptCount val="56"/>
                <c:pt idx="0">
                  <c:v>0.19</c:v>
                </c:pt>
                <c:pt idx="1">
                  <c:v>0.31</c:v>
                </c:pt>
                <c:pt idx="2">
                  <c:v>0.08</c:v>
                </c:pt>
                <c:pt idx="3">
                  <c:v>0.08</c:v>
                </c:pt>
                <c:pt idx="4">
                  <c:v>0.08</c:v>
                </c:pt>
                <c:pt idx="5">
                  <c:v>0.36</c:v>
                </c:pt>
                <c:pt idx="6">
                  <c:v>0.44</c:v>
                </c:pt>
                <c:pt idx="7">
                  <c:v>0.38999999999999996</c:v>
                </c:pt>
                <c:pt idx="8">
                  <c:v>0.45999999999999996</c:v>
                </c:pt>
                <c:pt idx="9">
                  <c:v>0.42</c:v>
                </c:pt>
                <c:pt idx="10">
                  <c:v>0.41000000000000003</c:v>
                </c:pt>
                <c:pt idx="11">
                  <c:v>0.55999999999999994</c:v>
                </c:pt>
                <c:pt idx="12">
                  <c:v>0.53</c:v>
                </c:pt>
                <c:pt idx="13">
                  <c:v>0.54</c:v>
                </c:pt>
                <c:pt idx="14">
                  <c:v>0.47000000000000003</c:v>
                </c:pt>
                <c:pt idx="15">
                  <c:v>0.74</c:v>
                </c:pt>
                <c:pt idx="16">
                  <c:v>1.1199999999999999</c:v>
                </c:pt>
                <c:pt idx="17">
                  <c:v>1.0999999999999999</c:v>
                </c:pt>
                <c:pt idx="18">
                  <c:v>1.1499999999999999</c:v>
                </c:pt>
                <c:pt idx="19">
                  <c:v>1.22</c:v>
                </c:pt>
                <c:pt idx="20">
                  <c:v>1.08</c:v>
                </c:pt>
                <c:pt idx="21">
                  <c:v>1.0699999999999998</c:v>
                </c:pt>
                <c:pt idx="22">
                  <c:v>0.94000000000000006</c:v>
                </c:pt>
                <c:pt idx="23">
                  <c:v>1.05</c:v>
                </c:pt>
                <c:pt idx="24">
                  <c:v>1.0999999999999999</c:v>
                </c:pt>
                <c:pt idx="25">
                  <c:v>0.97</c:v>
                </c:pt>
                <c:pt idx="26">
                  <c:v>0.91999999999999993</c:v>
                </c:pt>
                <c:pt idx="27">
                  <c:v>0.91</c:v>
                </c:pt>
                <c:pt idx="28">
                  <c:v>0.89</c:v>
                </c:pt>
                <c:pt idx="29">
                  <c:v>0.96</c:v>
                </c:pt>
                <c:pt idx="30">
                  <c:v>0.92999999999999994</c:v>
                </c:pt>
                <c:pt idx="31">
                  <c:v>0.86</c:v>
                </c:pt>
                <c:pt idx="32">
                  <c:v>0.97</c:v>
                </c:pt>
                <c:pt idx="33">
                  <c:v>0.86999999999999988</c:v>
                </c:pt>
                <c:pt idx="34">
                  <c:v>0.84</c:v>
                </c:pt>
                <c:pt idx="35">
                  <c:v>0.88</c:v>
                </c:pt>
                <c:pt idx="36">
                  <c:v>0.94000000000000006</c:v>
                </c:pt>
                <c:pt idx="37">
                  <c:v>1.0699999999999998</c:v>
                </c:pt>
                <c:pt idx="38">
                  <c:v>1.0999999999999999</c:v>
                </c:pt>
                <c:pt idx="39">
                  <c:v>1.06</c:v>
                </c:pt>
                <c:pt idx="40">
                  <c:v>1.23</c:v>
                </c:pt>
                <c:pt idx="41">
                  <c:v>1.3299999999999998</c:v>
                </c:pt>
                <c:pt idx="42">
                  <c:v>1.27</c:v>
                </c:pt>
                <c:pt idx="43">
                  <c:v>2.09</c:v>
                </c:pt>
                <c:pt idx="44">
                  <c:v>2.0299999999999998</c:v>
                </c:pt>
                <c:pt idx="45">
                  <c:v>2.15</c:v>
                </c:pt>
                <c:pt idx="46">
                  <c:v>2.36</c:v>
                </c:pt>
                <c:pt idx="47">
                  <c:v>1.68</c:v>
                </c:pt>
                <c:pt idx="48">
                  <c:v>1.63</c:v>
                </c:pt>
                <c:pt idx="49">
                  <c:v>1.6199999999999999</c:v>
                </c:pt>
                <c:pt idx="50">
                  <c:v>2.1399999999999997</c:v>
                </c:pt>
                <c:pt idx="51">
                  <c:v>2.0099999999999998</c:v>
                </c:pt>
                <c:pt idx="52">
                  <c:v>1.9900000000000002</c:v>
                </c:pt>
                <c:pt idx="53">
                  <c:v>1.9300000000000002</c:v>
                </c:pt>
                <c:pt idx="54">
                  <c:v>1.8399999999999999</c:v>
                </c:pt>
                <c:pt idx="55">
                  <c:v>1.76</c:v>
                </c:pt>
              </c:numCache>
            </c:numRef>
          </c:val>
          <c:smooth val="0"/>
          <c:extLst>
            <c:ext xmlns:c16="http://schemas.microsoft.com/office/drawing/2014/chart" uri="{C3380CC4-5D6E-409C-BE32-E72D297353CC}">
              <c16:uniqueId val="{00000008-7F24-4875-B816-768C01BBE011}"/>
            </c:ext>
          </c:extLst>
        </c:ser>
        <c:ser>
          <c:idx val="9"/>
          <c:order val="9"/>
          <c:tx>
            <c:strRef>
              <c:f>Ｇ宿泊者数!$F$31</c:f>
              <c:strCache>
                <c:ptCount val="1"/>
                <c:pt idx="0">
                  <c:v>網走市</c:v>
                </c:pt>
              </c:strCache>
            </c:strRef>
          </c:tx>
          <c:spPr>
            <a:ln w="28575" cap="rnd">
              <a:solidFill>
                <a:schemeClr val="accent4">
                  <a:lumMod val="60000"/>
                </a:schemeClr>
              </a:solidFill>
              <a:round/>
            </a:ln>
            <a:effectLst/>
          </c:spPr>
          <c:marker>
            <c:symbol val="none"/>
          </c:marker>
          <c:val>
            <c:numRef>
              <c:f>Ｇ宿泊者数!$G$31:$BJ$31</c:f>
              <c:numCache>
                <c:formatCode>#,##0.0;[Red]\-#,##0.0</c:formatCode>
                <c:ptCount val="56"/>
                <c:pt idx="0">
                  <c:v>1.6099999999999999</c:v>
                </c:pt>
                <c:pt idx="1">
                  <c:v>1.6099999999999999</c:v>
                </c:pt>
                <c:pt idx="2">
                  <c:v>1.8399999999999999</c:v>
                </c:pt>
                <c:pt idx="3">
                  <c:v>1.55</c:v>
                </c:pt>
                <c:pt idx="4">
                  <c:v>1.4500000000000002</c:v>
                </c:pt>
                <c:pt idx="5">
                  <c:v>2.0699999999999998</c:v>
                </c:pt>
                <c:pt idx="6">
                  <c:v>1.48</c:v>
                </c:pt>
                <c:pt idx="7">
                  <c:v>2.25</c:v>
                </c:pt>
                <c:pt idx="8">
                  <c:v>3.01</c:v>
                </c:pt>
                <c:pt idx="9">
                  <c:v>3.2</c:v>
                </c:pt>
                <c:pt idx="10">
                  <c:v>3.2399999999999998</c:v>
                </c:pt>
                <c:pt idx="11">
                  <c:v>2.5499999999999998</c:v>
                </c:pt>
                <c:pt idx="12">
                  <c:v>2.5100000000000002</c:v>
                </c:pt>
                <c:pt idx="13">
                  <c:v>2.1999999999999997</c:v>
                </c:pt>
                <c:pt idx="14">
                  <c:v>2.25</c:v>
                </c:pt>
                <c:pt idx="15">
                  <c:v>2.36</c:v>
                </c:pt>
                <c:pt idx="16">
                  <c:v>2.31</c:v>
                </c:pt>
                <c:pt idx="17">
                  <c:v>2.29</c:v>
                </c:pt>
                <c:pt idx="18">
                  <c:v>2.2599999999999998</c:v>
                </c:pt>
                <c:pt idx="19">
                  <c:v>2.1800000000000002</c:v>
                </c:pt>
                <c:pt idx="20">
                  <c:v>2.11</c:v>
                </c:pt>
                <c:pt idx="21">
                  <c:v>2.59</c:v>
                </c:pt>
                <c:pt idx="22">
                  <c:v>2.2999999999999998</c:v>
                </c:pt>
                <c:pt idx="23">
                  <c:v>2.37</c:v>
                </c:pt>
                <c:pt idx="24">
                  <c:v>2.36</c:v>
                </c:pt>
                <c:pt idx="25">
                  <c:v>2.09</c:v>
                </c:pt>
                <c:pt idx="26">
                  <c:v>2.17</c:v>
                </c:pt>
                <c:pt idx="27">
                  <c:v>2.2200000000000002</c:v>
                </c:pt>
                <c:pt idx="28">
                  <c:v>2.31</c:v>
                </c:pt>
                <c:pt idx="29">
                  <c:v>2.39</c:v>
                </c:pt>
                <c:pt idx="30">
                  <c:v>2.2800000000000002</c:v>
                </c:pt>
                <c:pt idx="31">
                  <c:v>2.23</c:v>
                </c:pt>
                <c:pt idx="32">
                  <c:v>2.13</c:v>
                </c:pt>
                <c:pt idx="33">
                  <c:v>2</c:v>
                </c:pt>
                <c:pt idx="34">
                  <c:v>1.91</c:v>
                </c:pt>
                <c:pt idx="35">
                  <c:v>1.83</c:v>
                </c:pt>
                <c:pt idx="36">
                  <c:v>1.77</c:v>
                </c:pt>
                <c:pt idx="37">
                  <c:v>1.73</c:v>
                </c:pt>
                <c:pt idx="38">
                  <c:v>1.82</c:v>
                </c:pt>
                <c:pt idx="39">
                  <c:v>1.7500000000000002</c:v>
                </c:pt>
                <c:pt idx="40">
                  <c:v>1.66</c:v>
                </c:pt>
                <c:pt idx="41">
                  <c:v>1.77</c:v>
                </c:pt>
                <c:pt idx="42">
                  <c:v>1.66</c:v>
                </c:pt>
                <c:pt idx="43">
                  <c:v>1.92</c:v>
                </c:pt>
                <c:pt idx="44">
                  <c:v>1.5699999999999998</c:v>
                </c:pt>
                <c:pt idx="45">
                  <c:v>1.49</c:v>
                </c:pt>
                <c:pt idx="46">
                  <c:v>1.49</c:v>
                </c:pt>
                <c:pt idx="47">
                  <c:v>1.49</c:v>
                </c:pt>
                <c:pt idx="48">
                  <c:v>1.5</c:v>
                </c:pt>
                <c:pt idx="49">
                  <c:v>1.4000000000000001</c:v>
                </c:pt>
                <c:pt idx="50">
                  <c:v>1.37</c:v>
                </c:pt>
                <c:pt idx="51">
                  <c:v>1.35</c:v>
                </c:pt>
                <c:pt idx="52">
                  <c:v>1.31</c:v>
                </c:pt>
                <c:pt idx="53">
                  <c:v>1.29</c:v>
                </c:pt>
                <c:pt idx="54">
                  <c:v>1.17</c:v>
                </c:pt>
                <c:pt idx="55">
                  <c:v>1.17</c:v>
                </c:pt>
              </c:numCache>
            </c:numRef>
          </c:val>
          <c:smooth val="0"/>
          <c:extLst>
            <c:ext xmlns:c16="http://schemas.microsoft.com/office/drawing/2014/chart" uri="{C3380CC4-5D6E-409C-BE32-E72D297353CC}">
              <c16:uniqueId val="{00000009-7F24-4875-B816-768C01BBE011}"/>
            </c:ext>
          </c:extLst>
        </c:ser>
        <c:ser>
          <c:idx val="10"/>
          <c:order val="10"/>
          <c:tx>
            <c:strRef>
              <c:f>Ｇ宿泊者数!$F$32</c:f>
              <c:strCache>
                <c:ptCount val="1"/>
                <c:pt idx="0">
                  <c:v>帯広市</c:v>
                </c:pt>
              </c:strCache>
            </c:strRef>
          </c:tx>
          <c:spPr>
            <a:ln w="28575" cap="rnd">
              <a:solidFill>
                <a:schemeClr val="accent5">
                  <a:lumMod val="60000"/>
                </a:schemeClr>
              </a:solidFill>
              <a:round/>
            </a:ln>
            <a:effectLst/>
          </c:spPr>
          <c:marker>
            <c:symbol val="none"/>
          </c:marker>
          <c:val>
            <c:numRef>
              <c:f>Ｇ宿泊者数!$G$32:$BJ$32</c:f>
              <c:numCache>
                <c:formatCode>#,##0.0;[Red]\-#,##0.0</c:formatCode>
                <c:ptCount val="56"/>
                <c:pt idx="0">
                  <c:v>0.89</c:v>
                </c:pt>
                <c:pt idx="1">
                  <c:v>0.86</c:v>
                </c:pt>
                <c:pt idx="2">
                  <c:v>0.83</c:v>
                </c:pt>
                <c:pt idx="3">
                  <c:v>0.86999999999999988</c:v>
                </c:pt>
                <c:pt idx="4">
                  <c:v>0.91999999999999993</c:v>
                </c:pt>
                <c:pt idx="5">
                  <c:v>1</c:v>
                </c:pt>
                <c:pt idx="6">
                  <c:v>1.04</c:v>
                </c:pt>
                <c:pt idx="7">
                  <c:v>1.1199999999999999</c:v>
                </c:pt>
                <c:pt idx="8">
                  <c:v>1.05</c:v>
                </c:pt>
                <c:pt idx="9">
                  <c:v>1.0900000000000001</c:v>
                </c:pt>
                <c:pt idx="10">
                  <c:v>1.05</c:v>
                </c:pt>
                <c:pt idx="11">
                  <c:v>1.06</c:v>
                </c:pt>
                <c:pt idx="12">
                  <c:v>1.1199999999999999</c:v>
                </c:pt>
                <c:pt idx="13">
                  <c:v>1.1400000000000001</c:v>
                </c:pt>
                <c:pt idx="14">
                  <c:v>1.1900000000000002</c:v>
                </c:pt>
                <c:pt idx="15">
                  <c:v>1.27</c:v>
                </c:pt>
                <c:pt idx="16">
                  <c:v>1.1900000000000002</c:v>
                </c:pt>
                <c:pt idx="17">
                  <c:v>1.25</c:v>
                </c:pt>
                <c:pt idx="18">
                  <c:v>1.28</c:v>
                </c:pt>
                <c:pt idx="19">
                  <c:v>1.1400000000000001</c:v>
                </c:pt>
                <c:pt idx="20">
                  <c:v>1.1299999999999999</c:v>
                </c:pt>
                <c:pt idx="21">
                  <c:v>1.1199999999999999</c:v>
                </c:pt>
                <c:pt idx="22">
                  <c:v>1.26</c:v>
                </c:pt>
                <c:pt idx="23">
                  <c:v>1.25</c:v>
                </c:pt>
                <c:pt idx="24">
                  <c:v>1.43</c:v>
                </c:pt>
                <c:pt idx="25">
                  <c:v>1.46</c:v>
                </c:pt>
                <c:pt idx="26">
                  <c:v>1.8499999999999999</c:v>
                </c:pt>
                <c:pt idx="27">
                  <c:v>1.77</c:v>
                </c:pt>
                <c:pt idx="28">
                  <c:v>1.55</c:v>
                </c:pt>
                <c:pt idx="29">
                  <c:v>1.49</c:v>
                </c:pt>
                <c:pt idx="30">
                  <c:v>1.4200000000000002</c:v>
                </c:pt>
                <c:pt idx="31">
                  <c:v>1.4000000000000001</c:v>
                </c:pt>
                <c:pt idx="32">
                  <c:v>1.39</c:v>
                </c:pt>
                <c:pt idx="33">
                  <c:v>2.33</c:v>
                </c:pt>
                <c:pt idx="34">
                  <c:v>2.29</c:v>
                </c:pt>
                <c:pt idx="35">
                  <c:v>2.3199999999999998</c:v>
                </c:pt>
                <c:pt idx="36">
                  <c:v>2.3199999999999998</c:v>
                </c:pt>
                <c:pt idx="37">
                  <c:v>2.48</c:v>
                </c:pt>
                <c:pt idx="38">
                  <c:v>2.4</c:v>
                </c:pt>
                <c:pt idx="39">
                  <c:v>2.34</c:v>
                </c:pt>
                <c:pt idx="40">
                  <c:v>2.2599999999999998</c:v>
                </c:pt>
                <c:pt idx="41">
                  <c:v>2.41</c:v>
                </c:pt>
                <c:pt idx="42">
                  <c:v>2.37</c:v>
                </c:pt>
                <c:pt idx="43">
                  <c:v>2.5499999999999998</c:v>
                </c:pt>
                <c:pt idx="44">
                  <c:v>2.37</c:v>
                </c:pt>
                <c:pt idx="45">
                  <c:v>2.8400000000000003</c:v>
                </c:pt>
                <c:pt idx="46">
                  <c:v>2.86</c:v>
                </c:pt>
                <c:pt idx="47">
                  <c:v>3.1399999999999997</c:v>
                </c:pt>
                <c:pt idx="48">
                  <c:v>3.15</c:v>
                </c:pt>
                <c:pt idx="49">
                  <c:v>3.02</c:v>
                </c:pt>
                <c:pt idx="50">
                  <c:v>3.1199999999999997</c:v>
                </c:pt>
                <c:pt idx="51">
                  <c:v>2.82</c:v>
                </c:pt>
                <c:pt idx="52">
                  <c:v>3.08</c:v>
                </c:pt>
                <c:pt idx="53">
                  <c:v>3.06</c:v>
                </c:pt>
                <c:pt idx="54">
                  <c:v>3.36</c:v>
                </c:pt>
                <c:pt idx="55">
                  <c:v>3.29</c:v>
                </c:pt>
              </c:numCache>
            </c:numRef>
          </c:val>
          <c:smooth val="0"/>
          <c:extLst>
            <c:ext xmlns:c16="http://schemas.microsoft.com/office/drawing/2014/chart" uri="{C3380CC4-5D6E-409C-BE32-E72D297353CC}">
              <c16:uniqueId val="{0000000A-7F24-4875-B816-768C01BBE011}"/>
            </c:ext>
          </c:extLst>
        </c:ser>
        <c:ser>
          <c:idx val="11"/>
          <c:order val="11"/>
          <c:tx>
            <c:strRef>
              <c:f>Ｇ宿泊者数!$F$33</c:f>
              <c:strCache>
                <c:ptCount val="1"/>
                <c:pt idx="0">
                  <c:v>釧路市</c:v>
                </c:pt>
              </c:strCache>
            </c:strRef>
          </c:tx>
          <c:spPr>
            <a:ln w="28575" cap="rnd">
              <a:solidFill>
                <a:schemeClr val="accent6">
                  <a:lumMod val="60000"/>
                </a:schemeClr>
              </a:solidFill>
              <a:round/>
            </a:ln>
            <a:effectLst/>
          </c:spPr>
          <c:marker>
            <c:symbol val="none"/>
          </c:marker>
          <c:val>
            <c:numRef>
              <c:f>Ｇ宿泊者数!$G$33:$BJ$33</c:f>
              <c:numCache>
                <c:formatCode>#,##0.0;[Red]\-#,##0.0</c:formatCode>
                <c:ptCount val="56"/>
                <c:pt idx="0">
                  <c:v>0.77</c:v>
                </c:pt>
                <c:pt idx="1">
                  <c:v>0.95</c:v>
                </c:pt>
                <c:pt idx="2">
                  <c:v>0.62</c:v>
                </c:pt>
                <c:pt idx="3">
                  <c:v>0.57999999999999996</c:v>
                </c:pt>
                <c:pt idx="4">
                  <c:v>0.66</c:v>
                </c:pt>
                <c:pt idx="5">
                  <c:v>0.69</c:v>
                </c:pt>
                <c:pt idx="6">
                  <c:v>0.64</c:v>
                </c:pt>
                <c:pt idx="7">
                  <c:v>0.70000000000000007</c:v>
                </c:pt>
                <c:pt idx="8">
                  <c:v>0.76</c:v>
                </c:pt>
                <c:pt idx="9">
                  <c:v>0.76</c:v>
                </c:pt>
                <c:pt idx="10">
                  <c:v>0.70000000000000007</c:v>
                </c:pt>
                <c:pt idx="11">
                  <c:v>0.73</c:v>
                </c:pt>
                <c:pt idx="12">
                  <c:v>0.75</c:v>
                </c:pt>
                <c:pt idx="13">
                  <c:v>0.70000000000000007</c:v>
                </c:pt>
                <c:pt idx="14">
                  <c:v>0.6</c:v>
                </c:pt>
                <c:pt idx="15">
                  <c:v>0.57000000000000006</c:v>
                </c:pt>
                <c:pt idx="16">
                  <c:v>0.54</c:v>
                </c:pt>
                <c:pt idx="17">
                  <c:v>0.83</c:v>
                </c:pt>
                <c:pt idx="18">
                  <c:v>1.02</c:v>
                </c:pt>
                <c:pt idx="19">
                  <c:v>1.04</c:v>
                </c:pt>
                <c:pt idx="20">
                  <c:v>1.1199999999999999</c:v>
                </c:pt>
                <c:pt idx="21">
                  <c:v>0.94000000000000006</c:v>
                </c:pt>
                <c:pt idx="22">
                  <c:v>0.84</c:v>
                </c:pt>
                <c:pt idx="23">
                  <c:v>1.06</c:v>
                </c:pt>
                <c:pt idx="24">
                  <c:v>1.0900000000000001</c:v>
                </c:pt>
                <c:pt idx="25">
                  <c:v>1.3299999999999998</c:v>
                </c:pt>
                <c:pt idx="26">
                  <c:v>1.63</c:v>
                </c:pt>
                <c:pt idx="27">
                  <c:v>1.7399999999999998</c:v>
                </c:pt>
                <c:pt idx="28">
                  <c:v>1.7999999999999998</c:v>
                </c:pt>
                <c:pt idx="29">
                  <c:v>1.95</c:v>
                </c:pt>
                <c:pt idx="30">
                  <c:v>1.9</c:v>
                </c:pt>
                <c:pt idx="31">
                  <c:v>1.8900000000000001</c:v>
                </c:pt>
                <c:pt idx="32">
                  <c:v>1.9900000000000002</c:v>
                </c:pt>
                <c:pt idx="33">
                  <c:v>1.8900000000000001</c:v>
                </c:pt>
                <c:pt idx="34">
                  <c:v>1.83</c:v>
                </c:pt>
                <c:pt idx="35">
                  <c:v>1.94</c:v>
                </c:pt>
                <c:pt idx="36">
                  <c:v>1.8499999999999999</c:v>
                </c:pt>
                <c:pt idx="37">
                  <c:v>1.55</c:v>
                </c:pt>
                <c:pt idx="38">
                  <c:v>1.6</c:v>
                </c:pt>
                <c:pt idx="39">
                  <c:v>1.67</c:v>
                </c:pt>
                <c:pt idx="40">
                  <c:v>1.77</c:v>
                </c:pt>
                <c:pt idx="41">
                  <c:v>1.9</c:v>
                </c:pt>
                <c:pt idx="42">
                  <c:v>1.8599999999999999</c:v>
                </c:pt>
                <c:pt idx="43">
                  <c:v>4.1900000000000004</c:v>
                </c:pt>
                <c:pt idx="44">
                  <c:v>3.95</c:v>
                </c:pt>
                <c:pt idx="45">
                  <c:v>3.85</c:v>
                </c:pt>
                <c:pt idx="46">
                  <c:v>3.66</c:v>
                </c:pt>
                <c:pt idx="47">
                  <c:v>3.56</c:v>
                </c:pt>
                <c:pt idx="48">
                  <c:v>3.82</c:v>
                </c:pt>
                <c:pt idx="49">
                  <c:v>3.73</c:v>
                </c:pt>
                <c:pt idx="50">
                  <c:v>3.94</c:v>
                </c:pt>
                <c:pt idx="51">
                  <c:v>3.9699999999999998</c:v>
                </c:pt>
                <c:pt idx="52">
                  <c:v>4.1500000000000004</c:v>
                </c:pt>
                <c:pt idx="53">
                  <c:v>4.12</c:v>
                </c:pt>
                <c:pt idx="54">
                  <c:v>4.05</c:v>
                </c:pt>
                <c:pt idx="55">
                  <c:v>4.08</c:v>
                </c:pt>
              </c:numCache>
            </c:numRef>
          </c:val>
          <c:smooth val="0"/>
          <c:extLst>
            <c:ext xmlns:c16="http://schemas.microsoft.com/office/drawing/2014/chart" uri="{C3380CC4-5D6E-409C-BE32-E72D297353CC}">
              <c16:uniqueId val="{0000000B-7F24-4875-B816-768C01BBE011}"/>
            </c:ext>
          </c:extLst>
        </c:ser>
        <c:ser>
          <c:idx val="12"/>
          <c:order val="12"/>
          <c:tx>
            <c:strRef>
              <c:f>Ｇ宿泊者数!$F$34</c:f>
              <c:strCache>
                <c:ptCount val="1"/>
                <c:pt idx="0">
                  <c:v>根室市</c:v>
                </c:pt>
              </c:strCache>
            </c:strRef>
          </c:tx>
          <c:spPr>
            <a:ln w="28575" cap="rnd">
              <a:solidFill>
                <a:schemeClr val="accent1">
                  <a:lumMod val="80000"/>
                  <a:lumOff val="20000"/>
                </a:schemeClr>
              </a:solidFill>
              <a:round/>
            </a:ln>
            <a:effectLst/>
          </c:spPr>
          <c:marker>
            <c:symbol val="none"/>
          </c:marker>
          <c:val>
            <c:numRef>
              <c:f>Ｇ宿泊者数!$G$34:$BJ$34</c:f>
              <c:numCache>
                <c:formatCode>#,##0.0;[Red]\-#,##0.0</c:formatCode>
                <c:ptCount val="56"/>
                <c:pt idx="0">
                  <c:v>0.16</c:v>
                </c:pt>
                <c:pt idx="1">
                  <c:v>0.43</c:v>
                </c:pt>
                <c:pt idx="2">
                  <c:v>0.31</c:v>
                </c:pt>
                <c:pt idx="3">
                  <c:v>0.22999999999999998</c:v>
                </c:pt>
                <c:pt idx="4">
                  <c:v>0.26</c:v>
                </c:pt>
                <c:pt idx="5">
                  <c:v>0.32</c:v>
                </c:pt>
                <c:pt idx="6">
                  <c:v>0.4</c:v>
                </c:pt>
                <c:pt idx="7">
                  <c:v>0.64</c:v>
                </c:pt>
                <c:pt idx="8">
                  <c:v>1.28</c:v>
                </c:pt>
                <c:pt idx="9">
                  <c:v>1.58</c:v>
                </c:pt>
                <c:pt idx="10">
                  <c:v>1.02</c:v>
                </c:pt>
                <c:pt idx="11">
                  <c:v>0.85000000000000009</c:v>
                </c:pt>
                <c:pt idx="12">
                  <c:v>0.76</c:v>
                </c:pt>
                <c:pt idx="13">
                  <c:v>0.71000000000000008</c:v>
                </c:pt>
                <c:pt idx="14">
                  <c:v>0.61</c:v>
                </c:pt>
                <c:pt idx="15">
                  <c:v>0.54999999999999993</c:v>
                </c:pt>
                <c:pt idx="16">
                  <c:v>0.57000000000000006</c:v>
                </c:pt>
                <c:pt idx="17">
                  <c:v>0.59</c:v>
                </c:pt>
                <c:pt idx="18">
                  <c:v>0.53</c:v>
                </c:pt>
                <c:pt idx="19">
                  <c:v>0.6</c:v>
                </c:pt>
                <c:pt idx="20">
                  <c:v>0.55999999999999994</c:v>
                </c:pt>
                <c:pt idx="21">
                  <c:v>0.52</c:v>
                </c:pt>
                <c:pt idx="22">
                  <c:v>0.44</c:v>
                </c:pt>
                <c:pt idx="23">
                  <c:v>0.45999999999999996</c:v>
                </c:pt>
                <c:pt idx="24">
                  <c:v>0.38999999999999996</c:v>
                </c:pt>
                <c:pt idx="25">
                  <c:v>0.36</c:v>
                </c:pt>
                <c:pt idx="26">
                  <c:v>0.36</c:v>
                </c:pt>
                <c:pt idx="27">
                  <c:v>0.37</c:v>
                </c:pt>
                <c:pt idx="28">
                  <c:v>0.36</c:v>
                </c:pt>
                <c:pt idx="29">
                  <c:v>0.4</c:v>
                </c:pt>
                <c:pt idx="30">
                  <c:v>0.4</c:v>
                </c:pt>
                <c:pt idx="31">
                  <c:v>0.4</c:v>
                </c:pt>
                <c:pt idx="32">
                  <c:v>0.42</c:v>
                </c:pt>
                <c:pt idx="33">
                  <c:v>0.4</c:v>
                </c:pt>
                <c:pt idx="34">
                  <c:v>0.35000000000000003</c:v>
                </c:pt>
                <c:pt idx="35">
                  <c:v>0.43</c:v>
                </c:pt>
                <c:pt idx="36">
                  <c:v>0.42</c:v>
                </c:pt>
                <c:pt idx="37">
                  <c:v>0.28999999999999998</c:v>
                </c:pt>
                <c:pt idx="38">
                  <c:v>0.32</c:v>
                </c:pt>
                <c:pt idx="39">
                  <c:v>0.32</c:v>
                </c:pt>
                <c:pt idx="40">
                  <c:v>0.3</c:v>
                </c:pt>
                <c:pt idx="41">
                  <c:v>0.3</c:v>
                </c:pt>
                <c:pt idx="42">
                  <c:v>0.28999999999999998</c:v>
                </c:pt>
                <c:pt idx="43">
                  <c:v>0.3</c:v>
                </c:pt>
                <c:pt idx="44">
                  <c:v>0.24</c:v>
                </c:pt>
                <c:pt idx="45">
                  <c:v>0.25</c:v>
                </c:pt>
                <c:pt idx="46">
                  <c:v>0.25</c:v>
                </c:pt>
                <c:pt idx="47">
                  <c:v>0.24</c:v>
                </c:pt>
                <c:pt idx="48">
                  <c:v>0.26</c:v>
                </c:pt>
                <c:pt idx="49">
                  <c:v>0.27999999999999997</c:v>
                </c:pt>
                <c:pt idx="50">
                  <c:v>0.27</c:v>
                </c:pt>
                <c:pt idx="51">
                  <c:v>0.25</c:v>
                </c:pt>
                <c:pt idx="52">
                  <c:v>0.27</c:v>
                </c:pt>
                <c:pt idx="53">
                  <c:v>0.27</c:v>
                </c:pt>
                <c:pt idx="54">
                  <c:v>0.25</c:v>
                </c:pt>
                <c:pt idx="55">
                  <c:v>0.28999999999999998</c:v>
                </c:pt>
              </c:numCache>
            </c:numRef>
          </c:val>
          <c:smooth val="0"/>
          <c:extLst>
            <c:ext xmlns:c16="http://schemas.microsoft.com/office/drawing/2014/chart" uri="{C3380CC4-5D6E-409C-BE32-E72D297353CC}">
              <c16:uniqueId val="{0000000C-7F24-4875-B816-768C01BBE011}"/>
            </c:ext>
          </c:extLst>
        </c:ser>
        <c:ser>
          <c:idx val="13"/>
          <c:order val="13"/>
          <c:tx>
            <c:strRef>
              <c:f>Ｇ宿泊者数!$F$35</c:f>
              <c:strCache>
                <c:ptCount val="1"/>
                <c:pt idx="0">
                  <c:v>登別市</c:v>
                </c:pt>
              </c:strCache>
            </c:strRef>
          </c:tx>
          <c:spPr>
            <a:ln w="28575" cap="rnd">
              <a:solidFill>
                <a:schemeClr val="accent2">
                  <a:lumMod val="80000"/>
                  <a:lumOff val="20000"/>
                </a:schemeClr>
              </a:solidFill>
              <a:round/>
            </a:ln>
            <a:effectLst/>
          </c:spPr>
          <c:marker>
            <c:symbol val="none"/>
          </c:marker>
          <c:val>
            <c:numRef>
              <c:f>Ｇ宿泊者数!$G$35:$BJ$35</c:f>
              <c:numCache>
                <c:formatCode>#,##0.0;[Red]\-#,##0.0</c:formatCode>
                <c:ptCount val="56"/>
                <c:pt idx="0">
                  <c:v>9.9500000000000011</c:v>
                </c:pt>
                <c:pt idx="1">
                  <c:v>10.549999999999999</c:v>
                </c:pt>
                <c:pt idx="2">
                  <c:v>10.65</c:v>
                </c:pt>
                <c:pt idx="3">
                  <c:v>11.21</c:v>
                </c:pt>
                <c:pt idx="4">
                  <c:v>11.16</c:v>
                </c:pt>
                <c:pt idx="5">
                  <c:v>11.84</c:v>
                </c:pt>
                <c:pt idx="6">
                  <c:v>8.83</c:v>
                </c:pt>
                <c:pt idx="7">
                  <c:v>7.3999999999999995</c:v>
                </c:pt>
                <c:pt idx="8">
                  <c:v>6.39</c:v>
                </c:pt>
                <c:pt idx="9">
                  <c:v>6.2600000000000007</c:v>
                </c:pt>
                <c:pt idx="10">
                  <c:v>5.91</c:v>
                </c:pt>
                <c:pt idx="11">
                  <c:v>6.32</c:v>
                </c:pt>
                <c:pt idx="12">
                  <c:v>6.47</c:v>
                </c:pt>
                <c:pt idx="13">
                  <c:v>6.660000000000001</c:v>
                </c:pt>
                <c:pt idx="14">
                  <c:v>6.49</c:v>
                </c:pt>
                <c:pt idx="15">
                  <c:v>6.1899999999999995</c:v>
                </c:pt>
                <c:pt idx="16">
                  <c:v>6.03</c:v>
                </c:pt>
                <c:pt idx="17">
                  <c:v>5.82</c:v>
                </c:pt>
                <c:pt idx="18">
                  <c:v>5.46</c:v>
                </c:pt>
                <c:pt idx="19">
                  <c:v>5.34</c:v>
                </c:pt>
                <c:pt idx="20">
                  <c:v>5.54</c:v>
                </c:pt>
                <c:pt idx="21">
                  <c:v>5.55</c:v>
                </c:pt>
                <c:pt idx="22">
                  <c:v>5.57</c:v>
                </c:pt>
                <c:pt idx="23">
                  <c:v>5.7299999999999995</c:v>
                </c:pt>
                <c:pt idx="24">
                  <c:v>5.37</c:v>
                </c:pt>
                <c:pt idx="25">
                  <c:v>5.0500000000000007</c:v>
                </c:pt>
                <c:pt idx="26">
                  <c:v>4.92</c:v>
                </c:pt>
                <c:pt idx="27">
                  <c:v>4.29</c:v>
                </c:pt>
                <c:pt idx="28">
                  <c:v>4.97</c:v>
                </c:pt>
                <c:pt idx="29">
                  <c:v>4.91</c:v>
                </c:pt>
                <c:pt idx="30">
                  <c:v>4.6399999999999997</c:v>
                </c:pt>
                <c:pt idx="31">
                  <c:v>4.51</c:v>
                </c:pt>
                <c:pt idx="32">
                  <c:v>4.4799999999999995</c:v>
                </c:pt>
                <c:pt idx="33">
                  <c:v>4.38</c:v>
                </c:pt>
                <c:pt idx="34">
                  <c:v>4.4400000000000004</c:v>
                </c:pt>
                <c:pt idx="35">
                  <c:v>4.58</c:v>
                </c:pt>
                <c:pt idx="36">
                  <c:v>4.38</c:v>
                </c:pt>
                <c:pt idx="37">
                  <c:v>4.4400000000000004</c:v>
                </c:pt>
                <c:pt idx="38">
                  <c:v>4.47</c:v>
                </c:pt>
                <c:pt idx="39">
                  <c:v>4.46</c:v>
                </c:pt>
                <c:pt idx="40">
                  <c:v>4.12</c:v>
                </c:pt>
                <c:pt idx="41">
                  <c:v>3.9800000000000004</c:v>
                </c:pt>
                <c:pt idx="42">
                  <c:v>3.81</c:v>
                </c:pt>
                <c:pt idx="43">
                  <c:v>3.9800000000000004</c:v>
                </c:pt>
                <c:pt idx="44">
                  <c:v>3.75</c:v>
                </c:pt>
                <c:pt idx="45">
                  <c:v>3.7800000000000002</c:v>
                </c:pt>
                <c:pt idx="46">
                  <c:v>3.8899999999999997</c:v>
                </c:pt>
                <c:pt idx="47">
                  <c:v>3.66</c:v>
                </c:pt>
                <c:pt idx="48">
                  <c:v>3.64</c:v>
                </c:pt>
                <c:pt idx="49">
                  <c:v>3.7699999999999996</c:v>
                </c:pt>
                <c:pt idx="50">
                  <c:v>3.6999999999999997</c:v>
                </c:pt>
                <c:pt idx="51">
                  <c:v>3.6999999999999997</c:v>
                </c:pt>
                <c:pt idx="52">
                  <c:v>3.66</c:v>
                </c:pt>
                <c:pt idx="53">
                  <c:v>3.53</c:v>
                </c:pt>
                <c:pt idx="54">
                  <c:v>3.3000000000000003</c:v>
                </c:pt>
                <c:pt idx="55">
                  <c:v>2.94</c:v>
                </c:pt>
              </c:numCache>
            </c:numRef>
          </c:val>
          <c:smooth val="0"/>
          <c:extLst>
            <c:ext xmlns:c16="http://schemas.microsoft.com/office/drawing/2014/chart" uri="{C3380CC4-5D6E-409C-BE32-E72D297353CC}">
              <c16:uniqueId val="{00000002-C1BA-4E21-A2D1-268EF64D5938}"/>
            </c:ext>
          </c:extLst>
        </c:ser>
        <c:dLbls>
          <c:showLegendKey val="0"/>
          <c:showVal val="0"/>
          <c:showCatName val="0"/>
          <c:showSerName val="0"/>
          <c:showPercent val="0"/>
          <c:showBubbleSize val="0"/>
        </c:dLbls>
        <c:marker val="1"/>
        <c:smooth val="0"/>
        <c:axId val="591860944"/>
        <c:axId val="591862584"/>
      </c:lineChart>
      <c:catAx>
        <c:axId val="5946570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594650520"/>
        <c:crosses val="autoZero"/>
        <c:auto val="1"/>
        <c:lblAlgn val="ctr"/>
        <c:lblOffset val="100"/>
        <c:noMultiLvlLbl val="0"/>
      </c:catAx>
      <c:valAx>
        <c:axId val="594650520"/>
        <c:scaling>
          <c:orientation val="minMax"/>
        </c:scaling>
        <c:delete val="0"/>
        <c:axPos val="l"/>
        <c:majorGridlines>
          <c:spPr>
            <a:ln w="3175" cap="flat" cmpd="sng" algn="ctr">
              <a:solidFill>
                <a:schemeClr val="tx1">
                  <a:lumMod val="15000"/>
                  <a:lumOff val="85000"/>
                </a:schemeClr>
              </a:solidFill>
              <a:prstDash val="dash"/>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594657080"/>
        <c:crosses val="autoZero"/>
        <c:crossBetween val="between"/>
      </c:valAx>
      <c:valAx>
        <c:axId val="591862584"/>
        <c:scaling>
          <c:orientation val="minMax"/>
        </c:scaling>
        <c:delete val="0"/>
        <c:axPos val="r"/>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591860944"/>
        <c:crosses val="max"/>
        <c:crossBetween val="between"/>
      </c:valAx>
      <c:catAx>
        <c:axId val="591860944"/>
        <c:scaling>
          <c:orientation val="minMax"/>
        </c:scaling>
        <c:delete val="1"/>
        <c:axPos val="b"/>
        <c:numFmt formatCode="General" sourceLinked="1"/>
        <c:majorTickMark val="out"/>
        <c:minorTickMark val="none"/>
        <c:tickLblPos val="nextTo"/>
        <c:crossAx val="591862584"/>
        <c:crosses val="autoZero"/>
        <c:auto val="1"/>
        <c:lblAlgn val="ctr"/>
        <c:lblOffset val="100"/>
        <c:noMultiLvlLbl val="0"/>
      </c:catAx>
      <c:spPr>
        <a:noFill/>
        <a:ln>
          <a:noFill/>
        </a:ln>
        <a:effectLst/>
      </c:spPr>
    </c:plotArea>
    <c:legend>
      <c:legendPos val="b"/>
      <c:layout>
        <c:manualLayout>
          <c:xMode val="edge"/>
          <c:yMode val="edge"/>
          <c:x val="0.12381352961794602"/>
          <c:y val="3.4534250786219287E-2"/>
          <c:w val="0.67718191377497372"/>
          <c:h val="7.747804497410795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a:latin typeface="ＭＳ ゴシック" panose="020B0609070205080204" pitchFamily="49" charset="-128"/>
                <a:ea typeface="ＭＳ ゴシック" panose="020B0609070205080204" pitchFamily="49" charset="-128"/>
              </a:rPr>
              <a:t>奥尻町の観光客入込数の推移</a:t>
            </a:r>
          </a:p>
        </c:rich>
      </c:tx>
      <c:layout>
        <c:manualLayout>
          <c:xMode val="edge"/>
          <c:yMode val="edge"/>
          <c:x val="0.33473389355742295"/>
          <c:y val="0"/>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4124594719777676E-2"/>
          <c:y val="6.5345345345345363E-2"/>
          <c:w val="0.95196497496636445"/>
          <c:h val="0.82869622378283792"/>
        </c:manualLayout>
      </c:layout>
      <c:barChart>
        <c:barDir val="col"/>
        <c:grouping val="stacked"/>
        <c:varyColors val="0"/>
        <c:ser>
          <c:idx val="0"/>
          <c:order val="0"/>
          <c:tx>
            <c:strRef>
              <c:f>'d08-001市町村別観光入込客数・宿泊人員の推移'!$G$134</c:f>
              <c:strCache>
                <c:ptCount val="1"/>
                <c:pt idx="0">
                  <c:v>道外</c:v>
                </c:pt>
              </c:strCache>
            </c:strRef>
          </c:tx>
          <c:spPr>
            <a:solidFill>
              <a:srgbClr val="00B0F0"/>
            </a:solidFill>
            <a:ln>
              <a:noFill/>
            </a:ln>
            <a:effectLst/>
          </c:spPr>
          <c:invertIfNegative val="0"/>
          <c:cat>
            <c:strRef>
              <c:f>'d08-001市町村別観光入込客数・宿泊人員の推移'!$H$133:$BL$133</c:f>
              <c:strCache>
                <c:ptCount val="57"/>
                <c:pt idx="2">
                  <c:v>1965
S40</c:v>
                </c:pt>
                <c:pt idx="7">
                  <c:v>1970
S45</c:v>
                </c:pt>
                <c:pt idx="12">
                  <c:v>1975
S50</c:v>
                </c:pt>
                <c:pt idx="17">
                  <c:v>1980
S55</c:v>
                </c:pt>
                <c:pt idx="22">
                  <c:v>1985
S60</c:v>
                </c:pt>
                <c:pt idx="27">
                  <c:v>1990
H2</c:v>
                </c:pt>
                <c:pt idx="32">
                  <c:v>1995
H7</c:v>
                </c:pt>
                <c:pt idx="37">
                  <c:v>2000
H12</c:v>
                </c:pt>
                <c:pt idx="42">
                  <c:v>2005
H17</c:v>
                </c:pt>
                <c:pt idx="47">
                  <c:v>2010
H22</c:v>
                </c:pt>
                <c:pt idx="52">
                  <c:v>2015
H27</c:v>
                </c:pt>
                <c:pt idx="56">
                  <c:v>2019
R 1</c:v>
                </c:pt>
              </c:strCache>
            </c:strRef>
          </c:cat>
          <c:val>
            <c:numRef>
              <c:f>'d08-001市町村別観光入込客数・宿泊人員の推移'!$H$134:$BL$134</c:f>
              <c:numCache>
                <c:formatCode>#,##0.0;[Red]\-#,##0.0</c:formatCode>
                <c:ptCount val="57"/>
                <c:pt idx="0">
                  <c:v>6.6000000000000003E-2</c:v>
                </c:pt>
                <c:pt idx="1">
                  <c:v>0.46</c:v>
                </c:pt>
                <c:pt idx="2">
                  <c:v>0.91</c:v>
                </c:pt>
                <c:pt idx="3">
                  <c:v>2.9359999999999999</c:v>
                </c:pt>
                <c:pt idx="4">
                  <c:v>3.117</c:v>
                </c:pt>
                <c:pt idx="5">
                  <c:v>3.3980000000000001</c:v>
                </c:pt>
                <c:pt idx="6">
                  <c:v>6.3609999999999998</c:v>
                </c:pt>
                <c:pt idx="7">
                  <c:v>10.757999999999999</c:v>
                </c:pt>
                <c:pt idx="8">
                  <c:v>54.28</c:v>
                </c:pt>
                <c:pt idx="9">
                  <c:v>31.454000000000001</c:v>
                </c:pt>
                <c:pt idx="10">
                  <c:v>29.712</c:v>
                </c:pt>
                <c:pt idx="11">
                  <c:v>12.486000000000001</c:v>
                </c:pt>
                <c:pt idx="12">
                  <c:v>16.545000000000002</c:v>
                </c:pt>
                <c:pt idx="13">
                  <c:v>13.15</c:v>
                </c:pt>
                <c:pt idx="14">
                  <c:v>9.5289999999999999</c:v>
                </c:pt>
                <c:pt idx="15">
                  <c:v>12.178000000000001</c:v>
                </c:pt>
                <c:pt idx="16">
                  <c:v>12.673999999999999</c:v>
                </c:pt>
                <c:pt idx="17">
                  <c:v>12.624000000000001</c:v>
                </c:pt>
                <c:pt idx="18">
                  <c:v>14.173</c:v>
                </c:pt>
                <c:pt idx="19">
                  <c:v>18.035</c:v>
                </c:pt>
                <c:pt idx="20">
                  <c:v>14.221</c:v>
                </c:pt>
                <c:pt idx="21">
                  <c:v>18.859000000000002</c:v>
                </c:pt>
                <c:pt idx="22">
                  <c:v>18.594000000000001</c:v>
                </c:pt>
                <c:pt idx="23">
                  <c:v>13.175000000000001</c:v>
                </c:pt>
                <c:pt idx="24">
                  <c:v>13.117000000000001</c:v>
                </c:pt>
                <c:pt idx="25">
                  <c:v>16.013999999999999</c:v>
                </c:pt>
                <c:pt idx="26">
                  <c:v>13.74</c:v>
                </c:pt>
                <c:pt idx="27">
                  <c:v>17.82</c:v>
                </c:pt>
                <c:pt idx="28">
                  <c:v>18.788</c:v>
                </c:pt>
                <c:pt idx="29">
                  <c:v>17.795999999999999</c:v>
                </c:pt>
                <c:pt idx="30">
                  <c:v>6.0229999999999997</c:v>
                </c:pt>
                <c:pt idx="31">
                  <c:v>4.0609999999999999</c:v>
                </c:pt>
                <c:pt idx="32">
                  <c:v>3.4039999999999999</c:v>
                </c:pt>
                <c:pt idx="33">
                  <c:v>4.2</c:v>
                </c:pt>
                <c:pt idx="34">
                  <c:v>5.0999999999999996</c:v>
                </c:pt>
                <c:pt idx="35">
                  <c:v>6.1</c:v>
                </c:pt>
                <c:pt idx="36">
                  <c:v>4.5</c:v>
                </c:pt>
                <c:pt idx="37">
                  <c:v>5.9</c:v>
                </c:pt>
                <c:pt idx="38">
                  <c:v>8.1</c:v>
                </c:pt>
                <c:pt idx="39">
                  <c:v>9.1</c:v>
                </c:pt>
                <c:pt idx="40">
                  <c:v>12.6</c:v>
                </c:pt>
                <c:pt idx="41">
                  <c:v>12.4</c:v>
                </c:pt>
                <c:pt idx="42">
                  <c:v>11.9</c:v>
                </c:pt>
                <c:pt idx="43">
                  <c:v>11.4</c:v>
                </c:pt>
                <c:pt idx="44">
                  <c:v>10.3</c:v>
                </c:pt>
                <c:pt idx="45">
                  <c:v>9.5</c:v>
                </c:pt>
                <c:pt idx="46">
                  <c:v>9.1999999999999993</c:v>
                </c:pt>
                <c:pt idx="47">
                  <c:v>7.8999999999999986</c:v>
                </c:pt>
                <c:pt idx="48">
                  <c:v>6.9999999999999991</c:v>
                </c:pt>
                <c:pt idx="49">
                  <c:v>7.2999999999999989</c:v>
                </c:pt>
                <c:pt idx="50">
                  <c:v>6.8</c:v>
                </c:pt>
                <c:pt idx="51">
                  <c:v>6.1999999999999993</c:v>
                </c:pt>
                <c:pt idx="52">
                  <c:v>5.9999999999999991</c:v>
                </c:pt>
                <c:pt idx="53">
                  <c:v>5.9999999999999991</c:v>
                </c:pt>
                <c:pt idx="54">
                  <c:v>9.5999999999999979</c:v>
                </c:pt>
                <c:pt idx="55">
                  <c:v>7</c:v>
                </c:pt>
                <c:pt idx="56">
                  <c:v>8.8999999999999986</c:v>
                </c:pt>
              </c:numCache>
            </c:numRef>
          </c:val>
          <c:extLst>
            <c:ext xmlns:c16="http://schemas.microsoft.com/office/drawing/2014/chart" uri="{C3380CC4-5D6E-409C-BE32-E72D297353CC}">
              <c16:uniqueId val="{00000000-4699-452A-81D1-6D24A8E26969}"/>
            </c:ext>
          </c:extLst>
        </c:ser>
        <c:ser>
          <c:idx val="1"/>
          <c:order val="1"/>
          <c:tx>
            <c:strRef>
              <c:f>'d08-001市町村別観光入込客数・宿泊人員の推移'!$G$135</c:f>
              <c:strCache>
                <c:ptCount val="1"/>
                <c:pt idx="0">
                  <c:v>道内</c:v>
                </c:pt>
              </c:strCache>
            </c:strRef>
          </c:tx>
          <c:spPr>
            <a:solidFill>
              <a:srgbClr val="92D050"/>
            </a:solidFill>
            <a:ln>
              <a:noFill/>
            </a:ln>
            <a:effectLst/>
          </c:spPr>
          <c:invertIfNegative val="0"/>
          <c:cat>
            <c:strRef>
              <c:f>'d08-001市町村別観光入込客数・宿泊人員の推移'!$H$133:$BL$133</c:f>
              <c:strCache>
                <c:ptCount val="57"/>
                <c:pt idx="2">
                  <c:v>1965
S40</c:v>
                </c:pt>
                <c:pt idx="7">
                  <c:v>1970
S45</c:v>
                </c:pt>
                <c:pt idx="12">
                  <c:v>1975
S50</c:v>
                </c:pt>
                <c:pt idx="17">
                  <c:v>1980
S55</c:v>
                </c:pt>
                <c:pt idx="22">
                  <c:v>1985
S60</c:v>
                </c:pt>
                <c:pt idx="27">
                  <c:v>1990
H2</c:v>
                </c:pt>
                <c:pt idx="32">
                  <c:v>1995
H7</c:v>
                </c:pt>
                <c:pt idx="37">
                  <c:v>2000
H12</c:v>
                </c:pt>
                <c:pt idx="42">
                  <c:v>2005
H17</c:v>
                </c:pt>
                <c:pt idx="47">
                  <c:v>2010
H22</c:v>
                </c:pt>
                <c:pt idx="52">
                  <c:v>2015
H27</c:v>
                </c:pt>
                <c:pt idx="56">
                  <c:v>2019
R 1</c:v>
                </c:pt>
              </c:strCache>
            </c:strRef>
          </c:cat>
          <c:val>
            <c:numRef>
              <c:f>'d08-001市町村別観光入込客数・宿泊人員の推移'!$H$135:$BL$135</c:f>
              <c:numCache>
                <c:formatCode>#,##0.0;[Red]\-#,##0.0</c:formatCode>
                <c:ptCount val="57"/>
                <c:pt idx="0">
                  <c:v>0.32400000000000001</c:v>
                </c:pt>
                <c:pt idx="1">
                  <c:v>1.71</c:v>
                </c:pt>
                <c:pt idx="2">
                  <c:v>2.4300000000000002</c:v>
                </c:pt>
                <c:pt idx="3">
                  <c:v>7.016</c:v>
                </c:pt>
                <c:pt idx="4">
                  <c:v>14.592000000000001</c:v>
                </c:pt>
                <c:pt idx="5">
                  <c:v>15.882999999999999</c:v>
                </c:pt>
                <c:pt idx="6">
                  <c:v>16.271999999999998</c:v>
                </c:pt>
                <c:pt idx="7">
                  <c:v>34.694000000000003</c:v>
                </c:pt>
                <c:pt idx="8">
                  <c:v>13.576000000000001</c:v>
                </c:pt>
                <c:pt idx="9">
                  <c:v>43.615000000000002</c:v>
                </c:pt>
                <c:pt idx="10">
                  <c:v>51.255000000000003</c:v>
                </c:pt>
                <c:pt idx="11">
                  <c:v>75.424000000000007</c:v>
                </c:pt>
                <c:pt idx="12">
                  <c:v>58.637999999999998</c:v>
                </c:pt>
                <c:pt idx="13">
                  <c:v>74.712999999999994</c:v>
                </c:pt>
                <c:pt idx="14">
                  <c:v>77.832999999999998</c:v>
                </c:pt>
                <c:pt idx="15">
                  <c:v>97.393000000000001</c:v>
                </c:pt>
                <c:pt idx="16">
                  <c:v>107.047</c:v>
                </c:pt>
                <c:pt idx="17">
                  <c:v>103.458</c:v>
                </c:pt>
                <c:pt idx="18">
                  <c:v>99.055000000000007</c:v>
                </c:pt>
                <c:pt idx="19">
                  <c:v>111.91800000000001</c:v>
                </c:pt>
                <c:pt idx="20">
                  <c:v>90.447000000000003</c:v>
                </c:pt>
                <c:pt idx="21">
                  <c:v>99.037999999999997</c:v>
                </c:pt>
                <c:pt idx="22">
                  <c:v>104.95099999999999</c:v>
                </c:pt>
                <c:pt idx="23">
                  <c:v>111.139</c:v>
                </c:pt>
                <c:pt idx="24">
                  <c:v>120.19199999999999</c:v>
                </c:pt>
                <c:pt idx="25">
                  <c:v>121.902</c:v>
                </c:pt>
                <c:pt idx="26">
                  <c:v>135.11699999999999</c:v>
                </c:pt>
                <c:pt idx="27">
                  <c:v>160.62700000000001</c:v>
                </c:pt>
                <c:pt idx="28">
                  <c:v>156.43600000000001</c:v>
                </c:pt>
                <c:pt idx="29">
                  <c:v>142.06200000000001</c:v>
                </c:pt>
                <c:pt idx="30">
                  <c:v>48.402000000000001</c:v>
                </c:pt>
                <c:pt idx="31">
                  <c:v>42.64</c:v>
                </c:pt>
                <c:pt idx="32">
                  <c:v>42.929000000000002</c:v>
                </c:pt>
                <c:pt idx="33">
                  <c:v>43.026000000000003</c:v>
                </c:pt>
                <c:pt idx="34">
                  <c:v>43.5</c:v>
                </c:pt>
                <c:pt idx="35">
                  <c:v>46</c:v>
                </c:pt>
                <c:pt idx="36">
                  <c:v>47.3</c:v>
                </c:pt>
                <c:pt idx="37">
                  <c:v>46.5</c:v>
                </c:pt>
                <c:pt idx="38">
                  <c:v>41.4</c:v>
                </c:pt>
                <c:pt idx="39">
                  <c:v>46.2</c:v>
                </c:pt>
                <c:pt idx="40">
                  <c:v>45</c:v>
                </c:pt>
                <c:pt idx="41">
                  <c:v>42.4</c:v>
                </c:pt>
                <c:pt idx="42">
                  <c:v>40.700000000000003</c:v>
                </c:pt>
                <c:pt idx="43">
                  <c:v>39.1</c:v>
                </c:pt>
                <c:pt idx="44">
                  <c:v>35.4</c:v>
                </c:pt>
                <c:pt idx="45">
                  <c:v>31.8</c:v>
                </c:pt>
                <c:pt idx="46">
                  <c:v>29.8</c:v>
                </c:pt>
                <c:pt idx="47">
                  <c:v>28.199999999999996</c:v>
                </c:pt>
                <c:pt idx="48">
                  <c:v>26.299999999999997</c:v>
                </c:pt>
                <c:pt idx="49">
                  <c:v>25.099999999999998</c:v>
                </c:pt>
                <c:pt idx="50">
                  <c:v>25.700000000000003</c:v>
                </c:pt>
                <c:pt idx="51">
                  <c:v>21.000000000000004</c:v>
                </c:pt>
                <c:pt idx="52">
                  <c:v>20.599999999999998</c:v>
                </c:pt>
                <c:pt idx="53">
                  <c:v>21.099999999999998</c:v>
                </c:pt>
                <c:pt idx="54">
                  <c:v>25.4</c:v>
                </c:pt>
                <c:pt idx="55">
                  <c:v>25.6</c:v>
                </c:pt>
                <c:pt idx="56">
                  <c:v>18.799999999999997</c:v>
                </c:pt>
              </c:numCache>
            </c:numRef>
          </c:val>
          <c:extLst>
            <c:ext xmlns:c16="http://schemas.microsoft.com/office/drawing/2014/chart" uri="{C3380CC4-5D6E-409C-BE32-E72D297353CC}">
              <c16:uniqueId val="{00000001-4699-452A-81D1-6D24A8E26969}"/>
            </c:ext>
          </c:extLst>
        </c:ser>
        <c:dLbls>
          <c:showLegendKey val="0"/>
          <c:showVal val="0"/>
          <c:showCatName val="0"/>
          <c:showSerName val="0"/>
          <c:showPercent val="0"/>
          <c:showBubbleSize val="0"/>
        </c:dLbls>
        <c:gapWidth val="80"/>
        <c:overlap val="100"/>
        <c:axId val="440684552"/>
        <c:axId val="440687832"/>
      </c:barChart>
      <c:lineChart>
        <c:grouping val="standard"/>
        <c:varyColors val="0"/>
        <c:ser>
          <c:idx val="2"/>
          <c:order val="2"/>
          <c:tx>
            <c:strRef>
              <c:f>'d08-001市町村別観光入込客数・宿泊人員の推移'!$G$136</c:f>
              <c:strCache>
                <c:ptCount val="1"/>
                <c:pt idx="0">
                  <c:v>宿泊客</c:v>
                </c:pt>
              </c:strCache>
            </c:strRef>
          </c:tx>
          <c:spPr>
            <a:ln w="28575" cap="rnd">
              <a:solidFill>
                <a:srgbClr val="0070C0"/>
              </a:solidFill>
              <a:round/>
            </a:ln>
            <a:effectLst/>
          </c:spPr>
          <c:marker>
            <c:symbol val="none"/>
          </c:marker>
          <c:val>
            <c:numRef>
              <c:f>'d08-001市町村別観光入込客数・宿泊人員の推移'!$H$136:$BL$136</c:f>
              <c:numCache>
                <c:formatCode>#,##0.0;[Red]\-#,##0.0</c:formatCode>
                <c:ptCount val="57"/>
                <c:pt idx="0">
                  <c:v>0.39</c:v>
                </c:pt>
                <c:pt idx="1">
                  <c:v>1.68</c:v>
                </c:pt>
                <c:pt idx="2">
                  <c:v>2.867</c:v>
                </c:pt>
                <c:pt idx="3">
                  <c:v>7.4939999999999998</c:v>
                </c:pt>
                <c:pt idx="4">
                  <c:v>15.209</c:v>
                </c:pt>
                <c:pt idx="5">
                  <c:v>17.885999999999999</c:v>
                </c:pt>
                <c:pt idx="6">
                  <c:v>18.777000000000001</c:v>
                </c:pt>
                <c:pt idx="7">
                  <c:v>45.411999999999999</c:v>
                </c:pt>
                <c:pt idx="8">
                  <c:v>65.114999999999995</c:v>
                </c:pt>
                <c:pt idx="9">
                  <c:v>75.069000000000003</c:v>
                </c:pt>
                <c:pt idx="10">
                  <c:v>77.043000000000006</c:v>
                </c:pt>
                <c:pt idx="11">
                  <c:v>85.31</c:v>
                </c:pt>
                <c:pt idx="12">
                  <c:v>74.632999999999996</c:v>
                </c:pt>
                <c:pt idx="13">
                  <c:v>85.043000000000006</c:v>
                </c:pt>
                <c:pt idx="14">
                  <c:v>84.566999999999993</c:v>
                </c:pt>
                <c:pt idx="15">
                  <c:v>105.81</c:v>
                </c:pt>
                <c:pt idx="16">
                  <c:v>115.72199999999999</c:v>
                </c:pt>
                <c:pt idx="17">
                  <c:v>113.435</c:v>
                </c:pt>
                <c:pt idx="18">
                  <c:v>110.119</c:v>
                </c:pt>
                <c:pt idx="19">
                  <c:v>126.447</c:v>
                </c:pt>
                <c:pt idx="20">
                  <c:v>102.35899999999999</c:v>
                </c:pt>
                <c:pt idx="21">
                  <c:v>114.649</c:v>
                </c:pt>
                <c:pt idx="22">
                  <c:v>119.764</c:v>
                </c:pt>
                <c:pt idx="23">
                  <c:v>120.10899999999999</c:v>
                </c:pt>
                <c:pt idx="24">
                  <c:v>128.97399999999999</c:v>
                </c:pt>
                <c:pt idx="25">
                  <c:v>136.107</c:v>
                </c:pt>
                <c:pt idx="26">
                  <c:v>147.08699999999999</c:v>
                </c:pt>
                <c:pt idx="27">
                  <c:v>176.64</c:v>
                </c:pt>
                <c:pt idx="28">
                  <c:v>173.27199999999999</c:v>
                </c:pt>
                <c:pt idx="29">
                  <c:v>157.85</c:v>
                </c:pt>
                <c:pt idx="30">
                  <c:v>53.881999999999998</c:v>
                </c:pt>
                <c:pt idx="31">
                  <c:v>46.234999999999999</c:v>
                </c:pt>
                <c:pt idx="32">
                  <c:v>45.848999999999997</c:v>
                </c:pt>
                <c:pt idx="33">
                  <c:v>46.652999999999999</c:v>
                </c:pt>
                <c:pt idx="34">
                  <c:v>48</c:v>
                </c:pt>
                <c:pt idx="35">
                  <c:v>51.4</c:v>
                </c:pt>
                <c:pt idx="36">
                  <c:v>51.3</c:v>
                </c:pt>
                <c:pt idx="37">
                  <c:v>51.7</c:v>
                </c:pt>
                <c:pt idx="38">
                  <c:v>48.7</c:v>
                </c:pt>
                <c:pt idx="39">
                  <c:v>53.3</c:v>
                </c:pt>
                <c:pt idx="40">
                  <c:v>56.6</c:v>
                </c:pt>
                <c:pt idx="41">
                  <c:v>53.7</c:v>
                </c:pt>
                <c:pt idx="42">
                  <c:v>51.7</c:v>
                </c:pt>
                <c:pt idx="43">
                  <c:v>49.6</c:v>
                </c:pt>
                <c:pt idx="44">
                  <c:v>44.8</c:v>
                </c:pt>
                <c:pt idx="45">
                  <c:v>40.6</c:v>
                </c:pt>
                <c:pt idx="46">
                  <c:v>38.1</c:v>
                </c:pt>
                <c:pt idx="47">
                  <c:v>35.4</c:v>
                </c:pt>
                <c:pt idx="48">
                  <c:v>32.599999999999994</c:v>
                </c:pt>
                <c:pt idx="49">
                  <c:v>31.7</c:v>
                </c:pt>
                <c:pt idx="50">
                  <c:v>31.700000000000003</c:v>
                </c:pt>
                <c:pt idx="51">
                  <c:v>26.500000000000007</c:v>
                </c:pt>
                <c:pt idx="52">
                  <c:v>25.500000000000004</c:v>
                </c:pt>
                <c:pt idx="53">
                  <c:v>26.499999999999993</c:v>
                </c:pt>
                <c:pt idx="54">
                  <c:v>33.600000000000009</c:v>
                </c:pt>
                <c:pt idx="55">
                  <c:v>31.8</c:v>
                </c:pt>
                <c:pt idx="56">
                  <c:v>26.999999999999996</c:v>
                </c:pt>
              </c:numCache>
            </c:numRef>
          </c:val>
          <c:smooth val="0"/>
          <c:extLst>
            <c:ext xmlns:c16="http://schemas.microsoft.com/office/drawing/2014/chart" uri="{C3380CC4-5D6E-409C-BE32-E72D297353CC}">
              <c16:uniqueId val="{00000002-4699-452A-81D1-6D24A8E26969}"/>
            </c:ext>
          </c:extLst>
        </c:ser>
        <c:dLbls>
          <c:showLegendKey val="0"/>
          <c:showVal val="0"/>
          <c:showCatName val="0"/>
          <c:showSerName val="0"/>
          <c:showPercent val="0"/>
          <c:showBubbleSize val="0"/>
        </c:dLbls>
        <c:marker val="1"/>
        <c:smooth val="0"/>
        <c:axId val="440684552"/>
        <c:axId val="440687832"/>
      </c:lineChart>
      <c:catAx>
        <c:axId val="4406845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440687832"/>
        <c:crosses val="autoZero"/>
        <c:auto val="1"/>
        <c:lblAlgn val="ctr"/>
        <c:lblOffset val="100"/>
        <c:noMultiLvlLbl val="0"/>
      </c:catAx>
      <c:valAx>
        <c:axId val="440687832"/>
        <c:scaling>
          <c:orientation val="minMax"/>
        </c:scaling>
        <c:delete val="0"/>
        <c:axPos val="l"/>
        <c:majorGridlines>
          <c:spPr>
            <a:ln w="3175" cap="flat" cmpd="sng" algn="ctr">
              <a:solidFill>
                <a:schemeClr val="tx1">
                  <a:lumMod val="15000"/>
                  <a:lumOff val="85000"/>
                </a:schemeClr>
              </a:solidFill>
              <a:prstDash val="dash"/>
              <a:round/>
            </a:ln>
            <a:effectLst/>
          </c:spPr>
        </c:majorGridlines>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440684552"/>
        <c:crosses val="autoZero"/>
        <c:crossBetween val="between"/>
      </c:valAx>
      <c:spPr>
        <a:noFill/>
        <a:ln>
          <a:noFill/>
        </a:ln>
        <a:effectLst/>
      </c:spPr>
    </c:plotArea>
    <c:legend>
      <c:legendPos val="b"/>
      <c:layout>
        <c:manualLayout>
          <c:xMode val="edge"/>
          <c:yMode val="edge"/>
          <c:x val="7.7596991552526542E-2"/>
          <c:y val="0.12582554207751062"/>
          <c:w val="9.9707977679260693E-2"/>
          <c:h val="0.1006008843489158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a:latin typeface="ＭＳ ゴシック" panose="020B0609070205080204" pitchFamily="49" charset="-128"/>
                <a:ea typeface="ＭＳ ゴシック" panose="020B0609070205080204" pitchFamily="49" charset="-128"/>
              </a:rPr>
              <a:t>札幌市の観光客入込数の推移</a:t>
            </a:r>
          </a:p>
        </c:rich>
      </c:tx>
      <c:layout>
        <c:manualLayout>
          <c:xMode val="edge"/>
          <c:yMode val="edge"/>
          <c:x val="0.33473389355742295"/>
          <c:y val="0"/>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4124594719777676E-2"/>
          <c:y val="6.5345345345345363E-2"/>
          <c:w val="0.95196497496636445"/>
          <c:h val="0.82869622378283792"/>
        </c:manualLayout>
      </c:layout>
      <c:barChart>
        <c:barDir val="col"/>
        <c:grouping val="stacked"/>
        <c:varyColors val="0"/>
        <c:ser>
          <c:idx val="0"/>
          <c:order val="0"/>
          <c:tx>
            <c:strRef>
              <c:f>'d08-001市町村別観光入込客数・宿泊人員の推移'!$G$182</c:f>
              <c:strCache>
                <c:ptCount val="1"/>
                <c:pt idx="0">
                  <c:v>道外</c:v>
                </c:pt>
              </c:strCache>
            </c:strRef>
          </c:tx>
          <c:spPr>
            <a:solidFill>
              <a:srgbClr val="00B0F0"/>
            </a:solidFill>
            <a:ln>
              <a:noFill/>
            </a:ln>
            <a:effectLst/>
          </c:spPr>
          <c:invertIfNegative val="0"/>
          <c:cat>
            <c:strRef>
              <c:f>'d08-001市町村別観光入込客数・宿泊人員の推移'!$H$181:$BL$181</c:f>
              <c:strCache>
                <c:ptCount val="57"/>
                <c:pt idx="2">
                  <c:v>1965
S40</c:v>
                </c:pt>
                <c:pt idx="7">
                  <c:v>1970
S45</c:v>
                </c:pt>
                <c:pt idx="12">
                  <c:v>1975
S50</c:v>
                </c:pt>
                <c:pt idx="17">
                  <c:v>1980
S55</c:v>
                </c:pt>
                <c:pt idx="22">
                  <c:v>1985
S60</c:v>
                </c:pt>
                <c:pt idx="27">
                  <c:v>1990
H2</c:v>
                </c:pt>
                <c:pt idx="32">
                  <c:v>1995
H7</c:v>
                </c:pt>
                <c:pt idx="37">
                  <c:v>2000
H12</c:v>
                </c:pt>
                <c:pt idx="42">
                  <c:v>2005
H17</c:v>
                </c:pt>
                <c:pt idx="47">
                  <c:v>2010
H22</c:v>
                </c:pt>
                <c:pt idx="52">
                  <c:v>2015
H27</c:v>
                </c:pt>
                <c:pt idx="56">
                  <c:v>2019
R 1</c:v>
                </c:pt>
              </c:strCache>
            </c:strRef>
          </c:cat>
          <c:val>
            <c:numRef>
              <c:f>'d08-001市町村別観光入込客数・宿泊人員の推移'!$H$182:$BL$182</c:f>
              <c:numCache>
                <c:formatCode>#,##0.0;[Red]\-#,##0.0</c:formatCode>
                <c:ptCount val="57"/>
                <c:pt idx="0">
                  <c:v>1405.327</c:v>
                </c:pt>
                <c:pt idx="1">
                  <c:v>1325.1669999999999</c:v>
                </c:pt>
                <c:pt idx="2">
                  <c:v>1432.8609999999999</c:v>
                </c:pt>
                <c:pt idx="3">
                  <c:v>1512.133</c:v>
                </c:pt>
                <c:pt idx="4">
                  <c:v>1645.307</c:v>
                </c:pt>
                <c:pt idx="5">
                  <c:v>2146.2719999999999</c:v>
                </c:pt>
                <c:pt idx="6">
                  <c:v>2247.9700000000003</c:v>
                </c:pt>
                <c:pt idx="7">
                  <c:v>2354.9250000000002</c:v>
                </c:pt>
                <c:pt idx="8">
                  <c:v>3031.4520000000002</c:v>
                </c:pt>
                <c:pt idx="9">
                  <c:v>3657.2910000000002</c:v>
                </c:pt>
                <c:pt idx="10">
                  <c:v>4090.105</c:v>
                </c:pt>
                <c:pt idx="11">
                  <c:v>4516.8980000000001</c:v>
                </c:pt>
                <c:pt idx="12">
                  <c:v>3933.893</c:v>
                </c:pt>
                <c:pt idx="13">
                  <c:v>4039.2539999999999</c:v>
                </c:pt>
                <c:pt idx="14">
                  <c:v>3174.1580000000004</c:v>
                </c:pt>
                <c:pt idx="15">
                  <c:v>3270.1220000000003</c:v>
                </c:pt>
                <c:pt idx="16">
                  <c:v>3430.2220000000002</c:v>
                </c:pt>
                <c:pt idx="17">
                  <c:v>3300.2240000000002</c:v>
                </c:pt>
                <c:pt idx="18">
                  <c:v>3034.1370000000002</c:v>
                </c:pt>
                <c:pt idx="19">
                  <c:v>3081.2150000000001</c:v>
                </c:pt>
                <c:pt idx="20">
                  <c:v>3023.0450000000001</c:v>
                </c:pt>
                <c:pt idx="21">
                  <c:v>3151.0209999999997</c:v>
                </c:pt>
                <c:pt idx="22">
                  <c:v>3203.7809999999999</c:v>
                </c:pt>
                <c:pt idx="23">
                  <c:v>3311.1710000000003</c:v>
                </c:pt>
                <c:pt idx="24">
                  <c:v>3892.482</c:v>
                </c:pt>
                <c:pt idx="25">
                  <c:v>4195.1379999999999</c:v>
                </c:pt>
                <c:pt idx="26">
                  <c:v>4568.0129999999999</c:v>
                </c:pt>
                <c:pt idx="27">
                  <c:v>4978.1610000000001</c:v>
                </c:pt>
                <c:pt idx="28">
                  <c:v>5242.3250000000007</c:v>
                </c:pt>
                <c:pt idx="29">
                  <c:v>5198.5919999999996</c:v>
                </c:pt>
                <c:pt idx="30">
                  <c:v>4979.4590000000007</c:v>
                </c:pt>
                <c:pt idx="31">
                  <c:v>5091.1869999999999</c:v>
                </c:pt>
                <c:pt idx="32">
                  <c:v>5343.6859999999997</c:v>
                </c:pt>
                <c:pt idx="33">
                  <c:v>5473.5450000000001</c:v>
                </c:pt>
                <c:pt idx="34">
                  <c:v>5684.1</c:v>
                </c:pt>
                <c:pt idx="35">
                  <c:v>5768.6</c:v>
                </c:pt>
                <c:pt idx="36">
                  <c:v>5884.4</c:v>
                </c:pt>
                <c:pt idx="37">
                  <c:v>5656.7</c:v>
                </c:pt>
                <c:pt idx="38">
                  <c:v>6037</c:v>
                </c:pt>
                <c:pt idx="39">
                  <c:v>6072.2</c:v>
                </c:pt>
                <c:pt idx="40">
                  <c:v>6217.9000000000005</c:v>
                </c:pt>
                <c:pt idx="41">
                  <c:v>5896.5</c:v>
                </c:pt>
                <c:pt idx="42">
                  <c:v>5919.3</c:v>
                </c:pt>
                <c:pt idx="43">
                  <c:v>6397.8</c:v>
                </c:pt>
                <c:pt idx="44">
                  <c:v>6103.6</c:v>
                </c:pt>
                <c:pt idx="45">
                  <c:v>5706.2</c:v>
                </c:pt>
                <c:pt idx="46">
                  <c:v>5758</c:v>
                </c:pt>
                <c:pt idx="47">
                  <c:v>5296.3</c:v>
                </c:pt>
                <c:pt idx="48">
                  <c:v>4960.8</c:v>
                </c:pt>
                <c:pt idx="49">
                  <c:v>4302.3999999999996</c:v>
                </c:pt>
                <c:pt idx="50">
                  <c:v>4534.7999999999993</c:v>
                </c:pt>
                <c:pt idx="51">
                  <c:v>4544.1000000000004</c:v>
                </c:pt>
                <c:pt idx="52">
                  <c:v>4731.4000000000005</c:v>
                </c:pt>
                <c:pt idx="53">
                  <c:v>4595.8</c:v>
                </c:pt>
                <c:pt idx="54">
                  <c:v>5836.0999999999995</c:v>
                </c:pt>
                <c:pt idx="55">
                  <c:v>6261</c:v>
                </c:pt>
                <c:pt idx="56">
                  <c:v>6206.9999999999991</c:v>
                </c:pt>
              </c:numCache>
            </c:numRef>
          </c:val>
          <c:extLst>
            <c:ext xmlns:c16="http://schemas.microsoft.com/office/drawing/2014/chart" uri="{C3380CC4-5D6E-409C-BE32-E72D297353CC}">
              <c16:uniqueId val="{00000000-77BA-4DED-A36B-D666817F5FB5}"/>
            </c:ext>
          </c:extLst>
        </c:ser>
        <c:ser>
          <c:idx val="1"/>
          <c:order val="1"/>
          <c:tx>
            <c:strRef>
              <c:f>'d08-001市町村別観光入込客数・宿泊人員の推移'!$G$183</c:f>
              <c:strCache>
                <c:ptCount val="1"/>
                <c:pt idx="0">
                  <c:v>道内</c:v>
                </c:pt>
              </c:strCache>
            </c:strRef>
          </c:tx>
          <c:spPr>
            <a:solidFill>
              <a:srgbClr val="92D050"/>
            </a:solidFill>
            <a:ln>
              <a:noFill/>
            </a:ln>
            <a:effectLst/>
          </c:spPr>
          <c:invertIfNegative val="0"/>
          <c:cat>
            <c:strRef>
              <c:f>'d08-001市町村別観光入込客数・宿泊人員の推移'!$H$181:$BL$181</c:f>
              <c:strCache>
                <c:ptCount val="57"/>
                <c:pt idx="2">
                  <c:v>1965
S40</c:v>
                </c:pt>
                <c:pt idx="7">
                  <c:v>1970
S45</c:v>
                </c:pt>
                <c:pt idx="12">
                  <c:v>1975
S50</c:v>
                </c:pt>
                <c:pt idx="17">
                  <c:v>1980
S55</c:v>
                </c:pt>
                <c:pt idx="22">
                  <c:v>1985
S60</c:v>
                </c:pt>
                <c:pt idx="27">
                  <c:v>1990
H2</c:v>
                </c:pt>
                <c:pt idx="32">
                  <c:v>1995
H7</c:v>
                </c:pt>
                <c:pt idx="37">
                  <c:v>2000
H12</c:v>
                </c:pt>
                <c:pt idx="42">
                  <c:v>2005
H17</c:v>
                </c:pt>
                <c:pt idx="47">
                  <c:v>2010
H22</c:v>
                </c:pt>
                <c:pt idx="52">
                  <c:v>2015
H27</c:v>
                </c:pt>
                <c:pt idx="56">
                  <c:v>2019
R 1</c:v>
                </c:pt>
              </c:strCache>
            </c:strRef>
          </c:cat>
          <c:val>
            <c:numRef>
              <c:f>'d08-001市町村別観光入込客数・宿泊人員の推移'!$H$183:$BL$183</c:f>
              <c:numCache>
                <c:formatCode>#,##0.0;[Red]\-#,##0.0</c:formatCode>
                <c:ptCount val="57"/>
                <c:pt idx="0">
                  <c:v>2609.8919999999998</c:v>
                </c:pt>
                <c:pt idx="1">
                  <c:v>2851.2219999999998</c:v>
                </c:pt>
                <c:pt idx="2">
                  <c:v>3213.0120000000002</c:v>
                </c:pt>
                <c:pt idx="3">
                  <c:v>3700.107</c:v>
                </c:pt>
                <c:pt idx="4">
                  <c:v>3984.3890000000001</c:v>
                </c:pt>
                <c:pt idx="5">
                  <c:v>4407.7269999999999</c:v>
                </c:pt>
                <c:pt idx="6">
                  <c:v>4629.6990000000005</c:v>
                </c:pt>
                <c:pt idx="7">
                  <c:v>4962.9929999999995</c:v>
                </c:pt>
                <c:pt idx="8">
                  <c:v>5575.3530000000001</c:v>
                </c:pt>
                <c:pt idx="9">
                  <c:v>5254.6049999999996</c:v>
                </c:pt>
                <c:pt idx="10">
                  <c:v>5523.8739999999998</c:v>
                </c:pt>
                <c:pt idx="11">
                  <c:v>5693.0789999999997</c:v>
                </c:pt>
                <c:pt idx="12">
                  <c:v>5591.5309999999999</c:v>
                </c:pt>
                <c:pt idx="13">
                  <c:v>5663.6949999999997</c:v>
                </c:pt>
                <c:pt idx="14">
                  <c:v>5324.3519999999999</c:v>
                </c:pt>
                <c:pt idx="15">
                  <c:v>5569.63</c:v>
                </c:pt>
                <c:pt idx="16">
                  <c:v>5669.8019999999997</c:v>
                </c:pt>
                <c:pt idx="17">
                  <c:v>5670.0339999999997</c:v>
                </c:pt>
                <c:pt idx="18">
                  <c:v>5750.9</c:v>
                </c:pt>
                <c:pt idx="19">
                  <c:v>6208.7390000000005</c:v>
                </c:pt>
                <c:pt idx="20">
                  <c:v>5957.7420000000002</c:v>
                </c:pt>
                <c:pt idx="21">
                  <c:v>6173.027</c:v>
                </c:pt>
                <c:pt idx="22">
                  <c:v>5985.7570000000005</c:v>
                </c:pt>
                <c:pt idx="23">
                  <c:v>6493.8069999999998</c:v>
                </c:pt>
                <c:pt idx="24">
                  <c:v>6768.5720000000001</c:v>
                </c:pt>
                <c:pt idx="25">
                  <c:v>6931.2429999999995</c:v>
                </c:pt>
                <c:pt idx="26">
                  <c:v>7278.9179999999997</c:v>
                </c:pt>
                <c:pt idx="27">
                  <c:v>7655.3539999999994</c:v>
                </c:pt>
                <c:pt idx="28">
                  <c:v>7934.4549999999999</c:v>
                </c:pt>
                <c:pt idx="29">
                  <c:v>7537.7020000000002</c:v>
                </c:pt>
                <c:pt idx="30">
                  <c:v>7066.2629999999999</c:v>
                </c:pt>
                <c:pt idx="31">
                  <c:v>7242.6939999999995</c:v>
                </c:pt>
                <c:pt idx="32">
                  <c:v>7352.7980000000007</c:v>
                </c:pt>
                <c:pt idx="33">
                  <c:v>7580.3680000000004</c:v>
                </c:pt>
                <c:pt idx="34">
                  <c:v>7422</c:v>
                </c:pt>
                <c:pt idx="35">
                  <c:v>7312.3</c:v>
                </c:pt>
                <c:pt idx="36">
                  <c:v>7420.2999999999993</c:v>
                </c:pt>
                <c:pt idx="37">
                  <c:v>7394.1</c:v>
                </c:pt>
                <c:pt idx="38">
                  <c:v>7242.7</c:v>
                </c:pt>
                <c:pt idx="39">
                  <c:v>7179</c:v>
                </c:pt>
                <c:pt idx="40">
                  <c:v>7465.6</c:v>
                </c:pt>
                <c:pt idx="41">
                  <c:v>7405.9</c:v>
                </c:pt>
                <c:pt idx="42">
                  <c:v>7403.2000000000007</c:v>
                </c:pt>
                <c:pt idx="43">
                  <c:v>7706.4</c:v>
                </c:pt>
                <c:pt idx="44">
                  <c:v>7677.5</c:v>
                </c:pt>
                <c:pt idx="45">
                  <c:v>7252.4</c:v>
                </c:pt>
                <c:pt idx="46">
                  <c:v>7256.3</c:v>
                </c:pt>
                <c:pt idx="47">
                  <c:v>7309.2000000000016</c:v>
                </c:pt>
                <c:pt idx="48">
                  <c:v>7203.8000000000011</c:v>
                </c:pt>
                <c:pt idx="49">
                  <c:v>8738.7999999999993</c:v>
                </c:pt>
                <c:pt idx="50">
                  <c:v>9023.9</c:v>
                </c:pt>
                <c:pt idx="51">
                  <c:v>8872</c:v>
                </c:pt>
                <c:pt idx="52">
                  <c:v>8921.3999999999978</c:v>
                </c:pt>
                <c:pt idx="53">
                  <c:v>9283.7000000000007</c:v>
                </c:pt>
                <c:pt idx="54">
                  <c:v>9434.8000000000011</c:v>
                </c:pt>
                <c:pt idx="55">
                  <c:v>9585.2000000000007</c:v>
                </c:pt>
                <c:pt idx="56">
                  <c:v>9057</c:v>
                </c:pt>
              </c:numCache>
            </c:numRef>
          </c:val>
          <c:extLst>
            <c:ext xmlns:c16="http://schemas.microsoft.com/office/drawing/2014/chart" uri="{C3380CC4-5D6E-409C-BE32-E72D297353CC}">
              <c16:uniqueId val="{00000001-77BA-4DED-A36B-D666817F5FB5}"/>
            </c:ext>
          </c:extLst>
        </c:ser>
        <c:dLbls>
          <c:showLegendKey val="0"/>
          <c:showVal val="0"/>
          <c:showCatName val="0"/>
          <c:showSerName val="0"/>
          <c:showPercent val="0"/>
          <c:showBubbleSize val="0"/>
        </c:dLbls>
        <c:gapWidth val="80"/>
        <c:overlap val="100"/>
        <c:axId val="440684552"/>
        <c:axId val="440687832"/>
      </c:barChart>
      <c:lineChart>
        <c:grouping val="standard"/>
        <c:varyColors val="0"/>
        <c:ser>
          <c:idx val="2"/>
          <c:order val="2"/>
          <c:tx>
            <c:strRef>
              <c:f>'d08-001市町村別観光入込客数・宿泊人員の推移'!$G$184</c:f>
              <c:strCache>
                <c:ptCount val="1"/>
                <c:pt idx="0">
                  <c:v>宿泊客</c:v>
                </c:pt>
              </c:strCache>
            </c:strRef>
          </c:tx>
          <c:spPr>
            <a:ln w="28575" cap="rnd">
              <a:solidFill>
                <a:srgbClr val="0070C0"/>
              </a:solidFill>
              <a:round/>
            </a:ln>
            <a:effectLst/>
          </c:spPr>
          <c:marker>
            <c:symbol val="none"/>
          </c:marker>
          <c:cat>
            <c:strRef>
              <c:f>'d08-001市町村別観光入込客数・宿泊人員の推移'!$H$181:$BL$181</c:f>
              <c:strCache>
                <c:ptCount val="57"/>
                <c:pt idx="2">
                  <c:v>1965
S40</c:v>
                </c:pt>
                <c:pt idx="7">
                  <c:v>1970
S45</c:v>
                </c:pt>
                <c:pt idx="12">
                  <c:v>1975
S50</c:v>
                </c:pt>
                <c:pt idx="17">
                  <c:v>1980
S55</c:v>
                </c:pt>
                <c:pt idx="22">
                  <c:v>1985
S60</c:v>
                </c:pt>
                <c:pt idx="27">
                  <c:v>1990
H2</c:v>
                </c:pt>
                <c:pt idx="32">
                  <c:v>1995
H7</c:v>
                </c:pt>
                <c:pt idx="37">
                  <c:v>2000
H12</c:v>
                </c:pt>
                <c:pt idx="42">
                  <c:v>2005
H17</c:v>
                </c:pt>
                <c:pt idx="47">
                  <c:v>2010
H22</c:v>
                </c:pt>
                <c:pt idx="52">
                  <c:v>2015
H27</c:v>
                </c:pt>
                <c:pt idx="56">
                  <c:v>2019
R 1</c:v>
                </c:pt>
              </c:strCache>
            </c:strRef>
          </c:cat>
          <c:val>
            <c:numRef>
              <c:f>'d08-001市町村別観光入込客数・宿泊人員の推移'!$H$184:$BL$184</c:f>
              <c:numCache>
                <c:formatCode>#,##0.0;[Red]\-#,##0.0</c:formatCode>
                <c:ptCount val="57"/>
                <c:pt idx="1">
                  <c:v>2968.828</c:v>
                </c:pt>
                <c:pt idx="2">
                  <c:v>3068.2809999999999</c:v>
                </c:pt>
                <c:pt idx="3">
                  <c:v>3211.8540000000003</c:v>
                </c:pt>
                <c:pt idx="4">
                  <c:v>3624.085</c:v>
                </c:pt>
                <c:pt idx="5">
                  <c:v>3493.9309999999996</c:v>
                </c:pt>
                <c:pt idx="6">
                  <c:v>2876.8440000000001</c:v>
                </c:pt>
                <c:pt idx="7">
                  <c:v>3054.1549999999997</c:v>
                </c:pt>
                <c:pt idx="8">
                  <c:v>3153.761</c:v>
                </c:pt>
                <c:pt idx="9">
                  <c:v>3167.4700000000003</c:v>
                </c:pt>
                <c:pt idx="10">
                  <c:v>3400.855</c:v>
                </c:pt>
                <c:pt idx="11">
                  <c:v>3912.0360000000001</c:v>
                </c:pt>
                <c:pt idx="12">
                  <c:v>3202.9489999999996</c:v>
                </c:pt>
                <c:pt idx="13">
                  <c:v>3341.4989999999998</c:v>
                </c:pt>
                <c:pt idx="14">
                  <c:v>3224.087</c:v>
                </c:pt>
                <c:pt idx="15">
                  <c:v>3362.982</c:v>
                </c:pt>
                <c:pt idx="16">
                  <c:v>3506.4300000000003</c:v>
                </c:pt>
                <c:pt idx="17">
                  <c:v>3421.1350000000002</c:v>
                </c:pt>
                <c:pt idx="18">
                  <c:v>3455.223</c:v>
                </c:pt>
                <c:pt idx="19">
                  <c:v>3733.3310000000001</c:v>
                </c:pt>
                <c:pt idx="20">
                  <c:v>3623.9679999999998</c:v>
                </c:pt>
                <c:pt idx="21">
                  <c:v>3755.7070000000003</c:v>
                </c:pt>
                <c:pt idx="22">
                  <c:v>3915.8500000000004</c:v>
                </c:pt>
                <c:pt idx="23">
                  <c:v>4114.0159999999996</c:v>
                </c:pt>
                <c:pt idx="24">
                  <c:v>4527.1319999999996</c:v>
                </c:pt>
                <c:pt idx="25">
                  <c:v>4765.2539999999999</c:v>
                </c:pt>
                <c:pt idx="26">
                  <c:v>5071.3599999999997</c:v>
                </c:pt>
                <c:pt idx="27">
                  <c:v>5426.7569999999996</c:v>
                </c:pt>
                <c:pt idx="28">
                  <c:v>5594.5320000000002</c:v>
                </c:pt>
                <c:pt idx="29">
                  <c:v>5633.5879999999997</c:v>
                </c:pt>
                <c:pt idx="30">
                  <c:v>5393.6</c:v>
                </c:pt>
                <c:pt idx="31">
                  <c:v>5506.4549999999999</c:v>
                </c:pt>
                <c:pt idx="32">
                  <c:v>5630.9870000000001</c:v>
                </c:pt>
                <c:pt idx="33">
                  <c:v>5829.1570000000002</c:v>
                </c:pt>
                <c:pt idx="34">
                  <c:v>6092.3</c:v>
                </c:pt>
                <c:pt idx="35">
                  <c:v>6127</c:v>
                </c:pt>
                <c:pt idx="36">
                  <c:v>6263.9</c:v>
                </c:pt>
                <c:pt idx="37">
                  <c:v>5909.7000000000007</c:v>
                </c:pt>
                <c:pt idx="38">
                  <c:v>6080.2</c:v>
                </c:pt>
                <c:pt idx="39">
                  <c:v>6251.4</c:v>
                </c:pt>
                <c:pt idx="40">
                  <c:v>6207.1</c:v>
                </c:pt>
                <c:pt idx="41">
                  <c:v>6551.2999999999993</c:v>
                </c:pt>
                <c:pt idx="42">
                  <c:v>6484.4</c:v>
                </c:pt>
                <c:pt idx="43">
                  <c:v>7117.7</c:v>
                </c:pt>
                <c:pt idx="44">
                  <c:v>6477.6</c:v>
                </c:pt>
                <c:pt idx="45">
                  <c:v>6536.9</c:v>
                </c:pt>
                <c:pt idx="46">
                  <c:v>6383.5</c:v>
                </c:pt>
                <c:pt idx="47">
                  <c:v>6172.9000000000005</c:v>
                </c:pt>
                <c:pt idx="48">
                  <c:v>6112.2000000000007</c:v>
                </c:pt>
                <c:pt idx="49">
                  <c:v>5734.2999999999993</c:v>
                </c:pt>
                <c:pt idx="50">
                  <c:v>6019.9000000000005</c:v>
                </c:pt>
                <c:pt idx="51">
                  <c:v>5982.3</c:v>
                </c:pt>
                <c:pt idx="52">
                  <c:v>6148.9</c:v>
                </c:pt>
                <c:pt idx="53">
                  <c:v>5725.3</c:v>
                </c:pt>
                <c:pt idx="54">
                  <c:v>7787.8</c:v>
                </c:pt>
                <c:pt idx="55">
                  <c:v>8142.8</c:v>
                </c:pt>
                <c:pt idx="56">
                  <c:v>8640</c:v>
                </c:pt>
              </c:numCache>
            </c:numRef>
          </c:val>
          <c:smooth val="0"/>
          <c:extLst>
            <c:ext xmlns:c16="http://schemas.microsoft.com/office/drawing/2014/chart" uri="{C3380CC4-5D6E-409C-BE32-E72D297353CC}">
              <c16:uniqueId val="{00000002-77BA-4DED-A36B-D666817F5FB5}"/>
            </c:ext>
          </c:extLst>
        </c:ser>
        <c:ser>
          <c:idx val="3"/>
          <c:order val="3"/>
          <c:tx>
            <c:strRef>
              <c:f>'d08-001市町村別観光入込客数・宿泊人員の推移'!$G$185</c:f>
              <c:strCache>
                <c:ptCount val="1"/>
                <c:pt idx="0">
                  <c:v>宿泊施設利用者数</c:v>
                </c:pt>
              </c:strCache>
            </c:strRef>
          </c:tx>
          <c:spPr>
            <a:ln w="28575" cap="rnd">
              <a:solidFill>
                <a:srgbClr val="002060"/>
              </a:solidFill>
              <a:prstDash val="sysDash"/>
              <a:round/>
            </a:ln>
            <a:effectLst/>
          </c:spPr>
          <c:marker>
            <c:symbol val="none"/>
          </c:marker>
          <c:cat>
            <c:strRef>
              <c:f>'d08-001市町村別観光入込客数・宿泊人員の推移'!$H$181:$BL$181</c:f>
              <c:strCache>
                <c:ptCount val="57"/>
                <c:pt idx="2">
                  <c:v>1965
S40</c:v>
                </c:pt>
                <c:pt idx="7">
                  <c:v>1970
S45</c:v>
                </c:pt>
                <c:pt idx="12">
                  <c:v>1975
S50</c:v>
                </c:pt>
                <c:pt idx="17">
                  <c:v>1980
S55</c:v>
                </c:pt>
                <c:pt idx="22">
                  <c:v>1985
S60</c:v>
                </c:pt>
                <c:pt idx="27">
                  <c:v>1990
H2</c:v>
                </c:pt>
                <c:pt idx="32">
                  <c:v>1995
H7</c:v>
                </c:pt>
                <c:pt idx="37">
                  <c:v>2000
H12</c:v>
                </c:pt>
                <c:pt idx="42">
                  <c:v>2005
H17</c:v>
                </c:pt>
                <c:pt idx="47">
                  <c:v>2010
H22</c:v>
                </c:pt>
                <c:pt idx="52">
                  <c:v>2015
H27</c:v>
                </c:pt>
                <c:pt idx="56">
                  <c:v>2019
R 1</c:v>
                </c:pt>
              </c:strCache>
            </c:strRef>
          </c:cat>
          <c:val>
            <c:numRef>
              <c:f>'d08-001市町村別観光入込客数・宿泊人員の推移'!$H$185:$BL$185</c:f>
              <c:numCache>
                <c:formatCode>General</c:formatCode>
                <c:ptCount val="57"/>
                <c:pt idx="35" formatCode="#,##0.0;[Red]\-#,##0.0">
                  <c:v>9210</c:v>
                </c:pt>
                <c:pt idx="36" formatCode="#,##0.0;[Red]\-#,##0.0">
                  <c:v>9418</c:v>
                </c:pt>
                <c:pt idx="37" formatCode="#,##0.0;[Red]\-#,##0.0">
                  <c:v>8889</c:v>
                </c:pt>
                <c:pt idx="38" formatCode="#,##0.0;[Red]\-#,##0.0">
                  <c:v>9331</c:v>
                </c:pt>
                <c:pt idx="39" formatCode="#,##0.0;[Red]\-#,##0.0">
                  <c:v>9478</c:v>
                </c:pt>
                <c:pt idx="40" formatCode="#,##0.0;[Red]\-#,##0.0">
                  <c:v>9477</c:v>
                </c:pt>
                <c:pt idx="41" formatCode="#,##0.0;[Red]\-#,##0.0">
                  <c:v>9946</c:v>
                </c:pt>
                <c:pt idx="42" formatCode="#,##0.0;[Red]\-#,##0.0">
                  <c:v>9682</c:v>
                </c:pt>
                <c:pt idx="43" formatCode="#,##0.0;[Red]\-#,##0.0">
                  <c:v>10096</c:v>
                </c:pt>
                <c:pt idx="44" formatCode="#,##0.0;[Red]\-#,##0.0">
                  <c:v>9242</c:v>
                </c:pt>
                <c:pt idx="45" formatCode="#,##0.0;[Red]\-#,##0.0">
                  <c:v>9737</c:v>
                </c:pt>
                <c:pt idx="46" formatCode="#,##0.0;[Red]\-#,##0.0">
                  <c:v>9483</c:v>
                </c:pt>
                <c:pt idx="47" formatCode="#,##0.0;[Red]\-#,##0.0">
                  <c:v>9374</c:v>
                </c:pt>
                <c:pt idx="48" formatCode="#,##0.0;[Red]\-#,##0.0">
                  <c:v>9578</c:v>
                </c:pt>
                <c:pt idx="49" formatCode="#,##0.0;[Red]\-#,##0.0">
                  <c:v>10066</c:v>
                </c:pt>
                <c:pt idx="50" formatCode="#,##0.0;[Red]\-#,##0.0">
                  <c:v>10898</c:v>
                </c:pt>
                <c:pt idx="51" formatCode="#,##0.0;[Red]\-#,##0.0">
                  <c:v>11103</c:v>
                </c:pt>
                <c:pt idx="52" formatCode="#,##0.0;[Red]\-#,##0.0">
                  <c:v>12133</c:v>
                </c:pt>
                <c:pt idx="53" formatCode="#,##0.0;[Red]\-#,##0.0">
                  <c:v>11370</c:v>
                </c:pt>
                <c:pt idx="54" formatCode="#,##0.0;[Red]\-#,##0.0">
                  <c:v>13083</c:v>
                </c:pt>
                <c:pt idx="55" formatCode="#,##0.0;[Red]\-#,##0.0">
                  <c:v>13742</c:v>
                </c:pt>
              </c:numCache>
            </c:numRef>
          </c:val>
          <c:smooth val="0"/>
          <c:extLst>
            <c:ext xmlns:c16="http://schemas.microsoft.com/office/drawing/2014/chart" uri="{C3380CC4-5D6E-409C-BE32-E72D297353CC}">
              <c16:uniqueId val="{00000001-8C77-4E0D-8951-D9EB84E9F3AD}"/>
            </c:ext>
          </c:extLst>
        </c:ser>
        <c:dLbls>
          <c:showLegendKey val="0"/>
          <c:showVal val="0"/>
          <c:showCatName val="0"/>
          <c:showSerName val="0"/>
          <c:showPercent val="0"/>
          <c:showBubbleSize val="0"/>
        </c:dLbls>
        <c:marker val="1"/>
        <c:smooth val="0"/>
        <c:axId val="440684552"/>
        <c:axId val="440687832"/>
      </c:lineChart>
      <c:catAx>
        <c:axId val="4406845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440687832"/>
        <c:crosses val="autoZero"/>
        <c:auto val="1"/>
        <c:lblAlgn val="ctr"/>
        <c:lblOffset val="100"/>
        <c:noMultiLvlLbl val="0"/>
      </c:catAx>
      <c:valAx>
        <c:axId val="440687832"/>
        <c:scaling>
          <c:orientation val="minMax"/>
          <c:max val="16000"/>
        </c:scaling>
        <c:delete val="0"/>
        <c:axPos val="l"/>
        <c:majorGridlines>
          <c:spPr>
            <a:ln w="3175" cap="flat" cmpd="sng" algn="ctr">
              <a:solidFill>
                <a:schemeClr val="tx1">
                  <a:lumMod val="15000"/>
                  <a:lumOff val="85000"/>
                </a:schemeClr>
              </a:solidFill>
              <a:prstDash val="dash"/>
              <a:round/>
            </a:ln>
            <a:effectLst/>
          </c:spPr>
        </c:majorGridlines>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440684552"/>
        <c:crosses val="autoZero"/>
        <c:crossBetween val="between"/>
      </c:valAx>
      <c:spPr>
        <a:noFill/>
        <a:ln>
          <a:noFill/>
        </a:ln>
        <a:effectLst/>
      </c:spPr>
    </c:plotArea>
    <c:legend>
      <c:legendPos val="b"/>
      <c:layout>
        <c:manualLayout>
          <c:xMode val="edge"/>
          <c:yMode val="edge"/>
          <c:x val="7.7596991552526542E-2"/>
          <c:y val="0.12582554207751062"/>
          <c:w val="0.43865546218487389"/>
          <c:h val="4.05408242888557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a:latin typeface="ＭＳ ゴシック" panose="020B0609070205080204" pitchFamily="49" charset="-128"/>
                <a:ea typeface="ＭＳ ゴシック" panose="020B0609070205080204" pitchFamily="49" charset="-128"/>
              </a:rPr>
              <a:t>札幌市のうち。定山渓の観光客入込数の推移</a:t>
            </a:r>
          </a:p>
        </c:rich>
      </c:tx>
      <c:layout>
        <c:manualLayout>
          <c:xMode val="edge"/>
          <c:yMode val="edge"/>
          <c:x val="0.33473389355742295"/>
          <c:y val="0"/>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4124594719777676E-2"/>
          <c:y val="6.5345345345345363E-2"/>
          <c:w val="0.95196497496636445"/>
          <c:h val="0.82869622378283792"/>
        </c:manualLayout>
      </c:layout>
      <c:barChart>
        <c:barDir val="col"/>
        <c:grouping val="stacked"/>
        <c:varyColors val="0"/>
        <c:ser>
          <c:idx val="0"/>
          <c:order val="0"/>
          <c:tx>
            <c:strRef>
              <c:f>'d08-001市町村別観光入込客数・宿泊人員の推移'!$G$174</c:f>
              <c:strCache>
                <c:ptCount val="1"/>
                <c:pt idx="0">
                  <c:v>道外</c:v>
                </c:pt>
              </c:strCache>
            </c:strRef>
          </c:tx>
          <c:spPr>
            <a:solidFill>
              <a:srgbClr val="00B0F0"/>
            </a:solidFill>
            <a:ln>
              <a:noFill/>
            </a:ln>
            <a:effectLst/>
          </c:spPr>
          <c:invertIfNegative val="0"/>
          <c:cat>
            <c:strRef>
              <c:f>'d08-001市町村別観光入込客数・宿泊人員の推移'!$H$173:$BL$173</c:f>
              <c:strCache>
                <c:ptCount val="57"/>
                <c:pt idx="2">
                  <c:v>1965
S40</c:v>
                </c:pt>
                <c:pt idx="7">
                  <c:v>1970
S45</c:v>
                </c:pt>
                <c:pt idx="12">
                  <c:v>1975
S50</c:v>
                </c:pt>
                <c:pt idx="17">
                  <c:v>1980
S55</c:v>
                </c:pt>
                <c:pt idx="22">
                  <c:v>1985
S60</c:v>
                </c:pt>
                <c:pt idx="27">
                  <c:v>1990
H2</c:v>
                </c:pt>
                <c:pt idx="32">
                  <c:v>1995
H7</c:v>
                </c:pt>
                <c:pt idx="37">
                  <c:v>2000
H12</c:v>
                </c:pt>
                <c:pt idx="42">
                  <c:v>2005
H17</c:v>
                </c:pt>
                <c:pt idx="47">
                  <c:v>2010
H22</c:v>
                </c:pt>
                <c:pt idx="52">
                  <c:v>2015
H27</c:v>
                </c:pt>
                <c:pt idx="56">
                  <c:v>2019
R 1</c:v>
                </c:pt>
              </c:strCache>
            </c:strRef>
          </c:cat>
          <c:val>
            <c:numRef>
              <c:f>'d08-001市町村別観光入込客数・宿泊人員の推移'!$H$174:$BL$174</c:f>
              <c:numCache>
                <c:formatCode>#,##0.0;[Red]\-#,##0.0</c:formatCode>
                <c:ptCount val="57"/>
                <c:pt idx="0">
                  <c:v>494.88099999999997</c:v>
                </c:pt>
                <c:pt idx="1">
                  <c:v>505.74599999999998</c:v>
                </c:pt>
                <c:pt idx="2">
                  <c:v>514.66399999999999</c:v>
                </c:pt>
                <c:pt idx="3">
                  <c:v>545.60900000000004</c:v>
                </c:pt>
                <c:pt idx="4">
                  <c:v>557.63499999999999</c:v>
                </c:pt>
                <c:pt idx="5">
                  <c:v>646.43200000000002</c:v>
                </c:pt>
                <c:pt idx="6">
                  <c:v>715.11699999999996</c:v>
                </c:pt>
                <c:pt idx="7">
                  <c:v>676.86199999999997</c:v>
                </c:pt>
                <c:pt idx="8">
                  <c:v>831.36699999999996</c:v>
                </c:pt>
                <c:pt idx="9">
                  <c:v>1077.5840000000001</c:v>
                </c:pt>
                <c:pt idx="10">
                  <c:v>1188.433</c:v>
                </c:pt>
                <c:pt idx="11">
                  <c:v>1141.8109999999999</c:v>
                </c:pt>
                <c:pt idx="12">
                  <c:v>855.05600000000004</c:v>
                </c:pt>
                <c:pt idx="13">
                  <c:v>882.76400000000001</c:v>
                </c:pt>
                <c:pt idx="14">
                  <c:v>557.47199999999998</c:v>
                </c:pt>
                <c:pt idx="15">
                  <c:v>557.20000000000005</c:v>
                </c:pt>
                <c:pt idx="16">
                  <c:v>582.404</c:v>
                </c:pt>
                <c:pt idx="17">
                  <c:v>548.36800000000005</c:v>
                </c:pt>
                <c:pt idx="18">
                  <c:v>514.88900000000001</c:v>
                </c:pt>
                <c:pt idx="19">
                  <c:v>516.35799999999995</c:v>
                </c:pt>
                <c:pt idx="20">
                  <c:v>497.99299999999999</c:v>
                </c:pt>
                <c:pt idx="21">
                  <c:v>508.34699999999998</c:v>
                </c:pt>
                <c:pt idx="22">
                  <c:v>499.065</c:v>
                </c:pt>
                <c:pt idx="23">
                  <c:v>550.39099999999996</c:v>
                </c:pt>
                <c:pt idx="24">
                  <c:v>625.96199999999999</c:v>
                </c:pt>
                <c:pt idx="25">
                  <c:v>628.69899999999996</c:v>
                </c:pt>
                <c:pt idx="26">
                  <c:v>646.76300000000003</c:v>
                </c:pt>
                <c:pt idx="27">
                  <c:v>685.45699999999999</c:v>
                </c:pt>
                <c:pt idx="28">
                  <c:v>704.49699999999996</c:v>
                </c:pt>
                <c:pt idx="29">
                  <c:v>693.89599999999996</c:v>
                </c:pt>
                <c:pt idx="30">
                  <c:v>646.34100000000001</c:v>
                </c:pt>
                <c:pt idx="31">
                  <c:v>634.077</c:v>
                </c:pt>
                <c:pt idx="32">
                  <c:v>679.72799999999995</c:v>
                </c:pt>
                <c:pt idx="33">
                  <c:v>711.51099999999997</c:v>
                </c:pt>
                <c:pt idx="34">
                  <c:v>720.3</c:v>
                </c:pt>
                <c:pt idx="35">
                  <c:v>722.1</c:v>
                </c:pt>
                <c:pt idx="36">
                  <c:v>753.2</c:v>
                </c:pt>
                <c:pt idx="37">
                  <c:v>731.5</c:v>
                </c:pt>
                <c:pt idx="38">
                  <c:v>751.5</c:v>
                </c:pt>
                <c:pt idx="39">
                  <c:v>744.4</c:v>
                </c:pt>
                <c:pt idx="40">
                  <c:v>727.1</c:v>
                </c:pt>
                <c:pt idx="41">
                  <c:v>822.3</c:v>
                </c:pt>
                <c:pt idx="42">
                  <c:v>848.8</c:v>
                </c:pt>
                <c:pt idx="43">
                  <c:v>996</c:v>
                </c:pt>
                <c:pt idx="44">
                  <c:v>0</c:v>
                </c:pt>
                <c:pt idx="45">
                  <c:v>0</c:v>
                </c:pt>
                <c:pt idx="46">
                  <c:v>0</c:v>
                </c:pt>
                <c:pt idx="47">
                  <c:v>0</c:v>
                </c:pt>
                <c:pt idx="48">
                  <c:v>0</c:v>
                </c:pt>
                <c:pt idx="49">
                  <c:v>0</c:v>
                </c:pt>
                <c:pt idx="50">
                  <c:v>0</c:v>
                </c:pt>
                <c:pt idx="51">
                  <c:v>0</c:v>
                </c:pt>
                <c:pt idx="52">
                  <c:v>0</c:v>
                </c:pt>
                <c:pt idx="53">
                  <c:v>0</c:v>
                </c:pt>
                <c:pt idx="54">
                  <c:v>0</c:v>
                </c:pt>
                <c:pt idx="55">
                  <c:v>0</c:v>
                </c:pt>
                <c:pt idx="56">
                  <c:v>0</c:v>
                </c:pt>
              </c:numCache>
            </c:numRef>
          </c:val>
          <c:extLst>
            <c:ext xmlns:c16="http://schemas.microsoft.com/office/drawing/2014/chart" uri="{C3380CC4-5D6E-409C-BE32-E72D297353CC}">
              <c16:uniqueId val="{00000000-A276-46A2-B0CA-6BEDA2B0A81D}"/>
            </c:ext>
          </c:extLst>
        </c:ser>
        <c:ser>
          <c:idx val="1"/>
          <c:order val="1"/>
          <c:tx>
            <c:strRef>
              <c:f>'d08-001市町村別観光入込客数・宿泊人員の推移'!$G$175</c:f>
              <c:strCache>
                <c:ptCount val="1"/>
                <c:pt idx="0">
                  <c:v>道内</c:v>
                </c:pt>
              </c:strCache>
            </c:strRef>
          </c:tx>
          <c:spPr>
            <a:solidFill>
              <a:srgbClr val="92D050"/>
            </a:solidFill>
            <a:ln>
              <a:noFill/>
            </a:ln>
            <a:effectLst/>
          </c:spPr>
          <c:invertIfNegative val="0"/>
          <c:cat>
            <c:strRef>
              <c:f>'d08-001市町村別観光入込客数・宿泊人員の推移'!$H$173:$BL$173</c:f>
              <c:strCache>
                <c:ptCount val="57"/>
                <c:pt idx="2">
                  <c:v>1965
S40</c:v>
                </c:pt>
                <c:pt idx="7">
                  <c:v>1970
S45</c:v>
                </c:pt>
                <c:pt idx="12">
                  <c:v>1975
S50</c:v>
                </c:pt>
                <c:pt idx="17">
                  <c:v>1980
S55</c:v>
                </c:pt>
                <c:pt idx="22">
                  <c:v>1985
S60</c:v>
                </c:pt>
                <c:pt idx="27">
                  <c:v>1990
H2</c:v>
                </c:pt>
                <c:pt idx="32">
                  <c:v>1995
H7</c:v>
                </c:pt>
                <c:pt idx="37">
                  <c:v>2000
H12</c:v>
                </c:pt>
                <c:pt idx="42">
                  <c:v>2005
H17</c:v>
                </c:pt>
                <c:pt idx="47">
                  <c:v>2010
H22</c:v>
                </c:pt>
                <c:pt idx="52">
                  <c:v>2015
H27</c:v>
                </c:pt>
                <c:pt idx="56">
                  <c:v>2019
R 1</c:v>
                </c:pt>
              </c:strCache>
            </c:strRef>
          </c:cat>
          <c:val>
            <c:numRef>
              <c:f>'d08-001市町村別観光入込客数・宿泊人員の推移'!$H$175:$BL$175</c:f>
              <c:numCache>
                <c:formatCode>#,##0.0;[Red]\-#,##0.0</c:formatCode>
                <c:ptCount val="57"/>
                <c:pt idx="0">
                  <c:v>919.07899999999995</c:v>
                </c:pt>
                <c:pt idx="1">
                  <c:v>939.25900000000001</c:v>
                </c:pt>
                <c:pt idx="2">
                  <c:v>1070.5450000000001</c:v>
                </c:pt>
                <c:pt idx="3">
                  <c:v>1235.2070000000001</c:v>
                </c:pt>
                <c:pt idx="4">
                  <c:v>1321.9290000000001</c:v>
                </c:pt>
                <c:pt idx="5">
                  <c:v>1487.1769999999999</c:v>
                </c:pt>
                <c:pt idx="6">
                  <c:v>1503.7429999999999</c:v>
                </c:pt>
                <c:pt idx="7">
                  <c:v>1657.9849999999999</c:v>
                </c:pt>
                <c:pt idx="8">
                  <c:v>1796.7239999999999</c:v>
                </c:pt>
                <c:pt idx="9">
                  <c:v>1578.6079999999999</c:v>
                </c:pt>
                <c:pt idx="10">
                  <c:v>1573.66</c:v>
                </c:pt>
                <c:pt idx="11">
                  <c:v>1512.5609999999999</c:v>
                </c:pt>
                <c:pt idx="12">
                  <c:v>1532.9259999999999</c:v>
                </c:pt>
                <c:pt idx="13">
                  <c:v>1573.9780000000001</c:v>
                </c:pt>
                <c:pt idx="14">
                  <c:v>1235.4349999999999</c:v>
                </c:pt>
                <c:pt idx="15">
                  <c:v>1328.325</c:v>
                </c:pt>
                <c:pt idx="16">
                  <c:v>1378.499</c:v>
                </c:pt>
                <c:pt idx="17">
                  <c:v>1371.9939999999999</c:v>
                </c:pt>
                <c:pt idx="18">
                  <c:v>1354.1669999999999</c:v>
                </c:pt>
                <c:pt idx="19">
                  <c:v>1397.92</c:v>
                </c:pt>
                <c:pt idx="20">
                  <c:v>1357.35</c:v>
                </c:pt>
                <c:pt idx="21">
                  <c:v>1375.3969999999999</c:v>
                </c:pt>
                <c:pt idx="22">
                  <c:v>1373.4649999999999</c:v>
                </c:pt>
                <c:pt idx="23">
                  <c:v>1482.9549999999999</c:v>
                </c:pt>
                <c:pt idx="24">
                  <c:v>1601.56</c:v>
                </c:pt>
                <c:pt idx="25">
                  <c:v>1601.9549999999999</c:v>
                </c:pt>
                <c:pt idx="26">
                  <c:v>1684.2170000000001</c:v>
                </c:pt>
                <c:pt idx="27">
                  <c:v>1770.182</c:v>
                </c:pt>
                <c:pt idx="28">
                  <c:v>1830.2349999999999</c:v>
                </c:pt>
                <c:pt idx="29">
                  <c:v>1766.08</c:v>
                </c:pt>
                <c:pt idx="30">
                  <c:v>1666.5640000000001</c:v>
                </c:pt>
                <c:pt idx="31">
                  <c:v>1681.944</c:v>
                </c:pt>
                <c:pt idx="32">
                  <c:v>1676.546</c:v>
                </c:pt>
                <c:pt idx="33">
                  <c:v>1734.3130000000001</c:v>
                </c:pt>
                <c:pt idx="34">
                  <c:v>1747.4</c:v>
                </c:pt>
                <c:pt idx="35">
                  <c:v>1792.8</c:v>
                </c:pt>
                <c:pt idx="36">
                  <c:v>1812.1</c:v>
                </c:pt>
                <c:pt idx="37">
                  <c:v>1785.8</c:v>
                </c:pt>
                <c:pt idx="38">
                  <c:v>1682.5</c:v>
                </c:pt>
                <c:pt idx="39">
                  <c:v>1647.8</c:v>
                </c:pt>
                <c:pt idx="40">
                  <c:v>1712.5</c:v>
                </c:pt>
                <c:pt idx="41">
                  <c:v>1364</c:v>
                </c:pt>
                <c:pt idx="42">
                  <c:v>1346.9</c:v>
                </c:pt>
                <c:pt idx="43">
                  <c:v>1439.1</c:v>
                </c:pt>
                <c:pt idx="44">
                  <c:v>0</c:v>
                </c:pt>
                <c:pt idx="45">
                  <c:v>0</c:v>
                </c:pt>
                <c:pt idx="46">
                  <c:v>0</c:v>
                </c:pt>
                <c:pt idx="47">
                  <c:v>0</c:v>
                </c:pt>
                <c:pt idx="48">
                  <c:v>0</c:v>
                </c:pt>
                <c:pt idx="49">
                  <c:v>0</c:v>
                </c:pt>
                <c:pt idx="50">
                  <c:v>0</c:v>
                </c:pt>
                <c:pt idx="51">
                  <c:v>0</c:v>
                </c:pt>
                <c:pt idx="52">
                  <c:v>0</c:v>
                </c:pt>
                <c:pt idx="53">
                  <c:v>0</c:v>
                </c:pt>
                <c:pt idx="54">
                  <c:v>0</c:v>
                </c:pt>
                <c:pt idx="55">
                  <c:v>0</c:v>
                </c:pt>
                <c:pt idx="56">
                  <c:v>0</c:v>
                </c:pt>
              </c:numCache>
            </c:numRef>
          </c:val>
          <c:extLst>
            <c:ext xmlns:c16="http://schemas.microsoft.com/office/drawing/2014/chart" uri="{C3380CC4-5D6E-409C-BE32-E72D297353CC}">
              <c16:uniqueId val="{00000001-A276-46A2-B0CA-6BEDA2B0A81D}"/>
            </c:ext>
          </c:extLst>
        </c:ser>
        <c:dLbls>
          <c:showLegendKey val="0"/>
          <c:showVal val="0"/>
          <c:showCatName val="0"/>
          <c:showSerName val="0"/>
          <c:showPercent val="0"/>
          <c:showBubbleSize val="0"/>
        </c:dLbls>
        <c:gapWidth val="80"/>
        <c:overlap val="100"/>
        <c:axId val="440684552"/>
        <c:axId val="440687832"/>
      </c:barChart>
      <c:lineChart>
        <c:grouping val="standard"/>
        <c:varyColors val="0"/>
        <c:ser>
          <c:idx val="2"/>
          <c:order val="2"/>
          <c:tx>
            <c:strRef>
              <c:f>'d08-001市町村別観光入込客数・宿泊人員の推移'!$G$176</c:f>
              <c:strCache>
                <c:ptCount val="1"/>
                <c:pt idx="0">
                  <c:v>宿泊客</c:v>
                </c:pt>
              </c:strCache>
            </c:strRef>
          </c:tx>
          <c:spPr>
            <a:ln w="28575" cap="rnd">
              <a:solidFill>
                <a:srgbClr val="0070C0"/>
              </a:solidFill>
              <a:round/>
            </a:ln>
            <a:effectLst/>
          </c:spPr>
          <c:marker>
            <c:symbol val="none"/>
          </c:marker>
          <c:cat>
            <c:strRef>
              <c:f>'d08-001市町村別観光入込客数・宿泊人員の推移'!$H$173:$BL$173</c:f>
              <c:strCache>
                <c:ptCount val="57"/>
                <c:pt idx="2">
                  <c:v>1965
S40</c:v>
                </c:pt>
                <c:pt idx="7">
                  <c:v>1970
S45</c:v>
                </c:pt>
                <c:pt idx="12">
                  <c:v>1975
S50</c:v>
                </c:pt>
                <c:pt idx="17">
                  <c:v>1980
S55</c:v>
                </c:pt>
                <c:pt idx="22">
                  <c:v>1985
S60</c:v>
                </c:pt>
                <c:pt idx="27">
                  <c:v>1990
H2</c:v>
                </c:pt>
                <c:pt idx="32">
                  <c:v>1995
H7</c:v>
                </c:pt>
                <c:pt idx="37">
                  <c:v>2000
H12</c:v>
                </c:pt>
                <c:pt idx="42">
                  <c:v>2005
H17</c:v>
                </c:pt>
                <c:pt idx="47">
                  <c:v>2010
H22</c:v>
                </c:pt>
                <c:pt idx="52">
                  <c:v>2015
H27</c:v>
                </c:pt>
                <c:pt idx="56">
                  <c:v>2019
R 1</c:v>
                </c:pt>
              </c:strCache>
            </c:strRef>
          </c:cat>
          <c:val>
            <c:numRef>
              <c:f>'d08-001市町村別観光入込客数・宿泊人員の推移'!$H$176:$BL$176</c:f>
              <c:numCache>
                <c:formatCode>#,##0.0;[Red]\-#,##0.0</c:formatCode>
                <c:ptCount val="57"/>
                <c:pt idx="1">
                  <c:v>1138.8040000000001</c:v>
                </c:pt>
                <c:pt idx="2">
                  <c:v>1170.664</c:v>
                </c:pt>
                <c:pt idx="3">
                  <c:v>1232.681</c:v>
                </c:pt>
                <c:pt idx="4">
                  <c:v>1299.038</c:v>
                </c:pt>
                <c:pt idx="5">
                  <c:v>1248.258</c:v>
                </c:pt>
                <c:pt idx="6">
                  <c:v>941.64599999999996</c:v>
                </c:pt>
                <c:pt idx="7">
                  <c:v>1033.308</c:v>
                </c:pt>
                <c:pt idx="8">
                  <c:v>1058.3389999999999</c:v>
                </c:pt>
                <c:pt idx="9">
                  <c:v>1037.4490000000001</c:v>
                </c:pt>
                <c:pt idx="10">
                  <c:v>1071.3510000000001</c:v>
                </c:pt>
                <c:pt idx="11">
                  <c:v>1066.6089999999999</c:v>
                </c:pt>
                <c:pt idx="12">
                  <c:v>935.20399999999995</c:v>
                </c:pt>
                <c:pt idx="13">
                  <c:v>979.23199999999997</c:v>
                </c:pt>
                <c:pt idx="14">
                  <c:v>983.25300000000004</c:v>
                </c:pt>
                <c:pt idx="15">
                  <c:v>1066.1220000000001</c:v>
                </c:pt>
                <c:pt idx="16">
                  <c:v>1125.164</c:v>
                </c:pt>
                <c:pt idx="17">
                  <c:v>1101.2360000000001</c:v>
                </c:pt>
                <c:pt idx="18">
                  <c:v>1054.4090000000001</c:v>
                </c:pt>
                <c:pt idx="19">
                  <c:v>1110.991</c:v>
                </c:pt>
                <c:pt idx="20">
                  <c:v>1086.1769999999999</c:v>
                </c:pt>
                <c:pt idx="21">
                  <c:v>1139.921</c:v>
                </c:pt>
                <c:pt idx="22">
                  <c:v>1198.231</c:v>
                </c:pt>
                <c:pt idx="23">
                  <c:v>1287.498</c:v>
                </c:pt>
                <c:pt idx="24">
                  <c:v>1420.2329999999999</c:v>
                </c:pt>
                <c:pt idx="25">
                  <c:v>1403.8989999999999</c:v>
                </c:pt>
                <c:pt idx="26">
                  <c:v>1456.24</c:v>
                </c:pt>
                <c:pt idx="27">
                  <c:v>1543.8340000000001</c:v>
                </c:pt>
                <c:pt idx="28">
                  <c:v>1612.4929999999999</c:v>
                </c:pt>
                <c:pt idx="29">
                  <c:v>1610.0630000000001</c:v>
                </c:pt>
                <c:pt idx="30">
                  <c:v>1530.4390000000001</c:v>
                </c:pt>
                <c:pt idx="31">
                  <c:v>1482.4069999999999</c:v>
                </c:pt>
                <c:pt idx="32">
                  <c:v>1477.5619999999999</c:v>
                </c:pt>
                <c:pt idx="33">
                  <c:v>1549.347</c:v>
                </c:pt>
                <c:pt idx="34">
                  <c:v>1734.7</c:v>
                </c:pt>
                <c:pt idx="35">
                  <c:v>1737.1</c:v>
                </c:pt>
                <c:pt idx="36">
                  <c:v>1772.1</c:v>
                </c:pt>
                <c:pt idx="37">
                  <c:v>1663.1</c:v>
                </c:pt>
                <c:pt idx="38">
                  <c:v>1650.5</c:v>
                </c:pt>
                <c:pt idx="39">
                  <c:v>1719.5</c:v>
                </c:pt>
                <c:pt idx="40">
                  <c:v>1528.6</c:v>
                </c:pt>
                <c:pt idx="41">
                  <c:v>1621.4</c:v>
                </c:pt>
                <c:pt idx="42">
                  <c:v>1519</c:v>
                </c:pt>
                <c:pt idx="43">
                  <c:v>1774</c:v>
                </c:pt>
              </c:numCache>
            </c:numRef>
          </c:val>
          <c:smooth val="0"/>
          <c:extLst>
            <c:ext xmlns:c16="http://schemas.microsoft.com/office/drawing/2014/chart" uri="{C3380CC4-5D6E-409C-BE32-E72D297353CC}">
              <c16:uniqueId val="{00000002-A276-46A2-B0CA-6BEDA2B0A81D}"/>
            </c:ext>
          </c:extLst>
        </c:ser>
        <c:ser>
          <c:idx val="3"/>
          <c:order val="3"/>
          <c:tx>
            <c:strRef>
              <c:f>'d08-001市町村別観光入込客数・宿泊人員の推移'!$G$177</c:f>
              <c:strCache>
                <c:ptCount val="1"/>
                <c:pt idx="0">
                  <c:v>宿泊施設利用者数</c:v>
                </c:pt>
              </c:strCache>
            </c:strRef>
          </c:tx>
          <c:spPr>
            <a:ln w="28575" cap="rnd">
              <a:solidFill>
                <a:srgbClr val="002060"/>
              </a:solidFill>
              <a:prstDash val="sysDash"/>
              <a:round/>
            </a:ln>
            <a:effectLst/>
          </c:spPr>
          <c:marker>
            <c:symbol val="none"/>
          </c:marker>
          <c:cat>
            <c:strRef>
              <c:f>'d08-001市町村別観光入込客数・宿泊人員の推移'!$H$173:$BL$173</c:f>
              <c:strCache>
                <c:ptCount val="57"/>
                <c:pt idx="2">
                  <c:v>1965
S40</c:v>
                </c:pt>
                <c:pt idx="7">
                  <c:v>1970
S45</c:v>
                </c:pt>
                <c:pt idx="12">
                  <c:v>1975
S50</c:v>
                </c:pt>
                <c:pt idx="17">
                  <c:v>1980
S55</c:v>
                </c:pt>
                <c:pt idx="22">
                  <c:v>1985
S60</c:v>
                </c:pt>
                <c:pt idx="27">
                  <c:v>1990
H2</c:v>
                </c:pt>
                <c:pt idx="32">
                  <c:v>1995
H7</c:v>
                </c:pt>
                <c:pt idx="37">
                  <c:v>2000
H12</c:v>
                </c:pt>
                <c:pt idx="42">
                  <c:v>2005
H17</c:v>
                </c:pt>
                <c:pt idx="47">
                  <c:v>2010
H22</c:v>
                </c:pt>
                <c:pt idx="52">
                  <c:v>2015
H27</c:v>
                </c:pt>
                <c:pt idx="56">
                  <c:v>2019
R 1</c:v>
                </c:pt>
              </c:strCache>
            </c:strRef>
          </c:cat>
          <c:val>
            <c:numRef>
              <c:f>'d08-001市町村別観光入込客数・宿泊人員の推移'!$H$177:$BL$177</c:f>
              <c:numCache>
                <c:formatCode>General</c:formatCode>
                <c:ptCount val="57"/>
                <c:pt idx="35" formatCode="#,##0.0;[Red]\-#,##0.0">
                  <c:v>1894</c:v>
                </c:pt>
                <c:pt idx="36" formatCode="#,##0.0;[Red]\-#,##0.0">
                  <c:v>1930</c:v>
                </c:pt>
                <c:pt idx="37" formatCode="#,##0.0;[Red]\-#,##0.0">
                  <c:v>1812</c:v>
                </c:pt>
                <c:pt idx="38" formatCode="#,##0.0;[Red]\-#,##0.0">
                  <c:v>1893</c:v>
                </c:pt>
                <c:pt idx="39" formatCode="#,##0.0;[Red]\-#,##0.0">
                  <c:v>1928</c:v>
                </c:pt>
                <c:pt idx="40" formatCode="#,##0.0;[Red]\-#,##0.0">
                  <c:v>1710</c:v>
                </c:pt>
                <c:pt idx="41" formatCode="#,##0.0;[Red]\-#,##0.0">
                  <c:v>1969</c:v>
                </c:pt>
                <c:pt idx="42" formatCode="#,##0.0;[Red]\-#,##0.0">
                  <c:v>1787</c:v>
                </c:pt>
                <c:pt idx="43" formatCode="#,##0.0;[Red]\-#,##0.0">
                  <c:v>1813</c:v>
                </c:pt>
                <c:pt idx="44" formatCode="#,##0.0;[Red]\-#,##0.0">
                  <c:v>1408</c:v>
                </c:pt>
                <c:pt idx="45" formatCode="#,##0.0;[Red]\-#,##0.0">
                  <c:v>1394</c:v>
                </c:pt>
                <c:pt idx="46" formatCode="#,##0.0;[Red]\-#,##0.0">
                  <c:v>1227</c:v>
                </c:pt>
                <c:pt idx="47" formatCode="#,##0.0;[Red]\-#,##0.0">
                  <c:v>1086</c:v>
                </c:pt>
                <c:pt idx="48" formatCode="#,##0.0;[Red]\-#,##0.0">
                  <c:v>1113</c:v>
                </c:pt>
                <c:pt idx="49" formatCode="#,##0.0;[Red]\-#,##0.0">
                  <c:v>1193</c:v>
                </c:pt>
                <c:pt idx="50" formatCode="#,##0.0;[Red]\-#,##0.0">
                  <c:v>1231</c:v>
                </c:pt>
                <c:pt idx="51" formatCode="#,##0.0;[Red]\-#,##0.0">
                  <c:v>1142</c:v>
                </c:pt>
                <c:pt idx="52" formatCode="#,##0.0;[Red]\-#,##0.0">
                  <c:v>1259</c:v>
                </c:pt>
                <c:pt idx="53" formatCode="#,##0.0;[Red]\-#,##0.0">
                  <c:v>1207</c:v>
                </c:pt>
                <c:pt idx="54" formatCode="#,##0.0;[Red]\-#,##0.0">
                  <c:v>1283</c:v>
                </c:pt>
                <c:pt idx="55" formatCode="#,##0.0;[Red]\-#,##0.0">
                  <c:v>1233</c:v>
                </c:pt>
              </c:numCache>
            </c:numRef>
          </c:val>
          <c:smooth val="0"/>
          <c:extLst>
            <c:ext xmlns:c16="http://schemas.microsoft.com/office/drawing/2014/chart" uri="{C3380CC4-5D6E-409C-BE32-E72D297353CC}">
              <c16:uniqueId val="{00000004-A276-46A2-B0CA-6BEDA2B0A81D}"/>
            </c:ext>
          </c:extLst>
        </c:ser>
        <c:dLbls>
          <c:showLegendKey val="0"/>
          <c:showVal val="0"/>
          <c:showCatName val="0"/>
          <c:showSerName val="0"/>
          <c:showPercent val="0"/>
          <c:showBubbleSize val="0"/>
        </c:dLbls>
        <c:marker val="1"/>
        <c:smooth val="0"/>
        <c:axId val="440684552"/>
        <c:axId val="440687832"/>
      </c:lineChart>
      <c:catAx>
        <c:axId val="4406845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440687832"/>
        <c:crosses val="autoZero"/>
        <c:auto val="1"/>
        <c:lblAlgn val="ctr"/>
        <c:lblOffset val="100"/>
        <c:noMultiLvlLbl val="0"/>
      </c:catAx>
      <c:valAx>
        <c:axId val="440687832"/>
        <c:scaling>
          <c:orientation val="minMax"/>
        </c:scaling>
        <c:delete val="0"/>
        <c:axPos val="l"/>
        <c:majorGridlines>
          <c:spPr>
            <a:ln w="3175" cap="flat" cmpd="sng" algn="ctr">
              <a:solidFill>
                <a:schemeClr val="tx1">
                  <a:lumMod val="15000"/>
                  <a:lumOff val="85000"/>
                </a:schemeClr>
              </a:solidFill>
              <a:prstDash val="dash"/>
              <a:round/>
            </a:ln>
            <a:effectLst/>
          </c:spPr>
        </c:majorGridlines>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440684552"/>
        <c:crosses val="autoZero"/>
        <c:crossBetween val="between"/>
      </c:valAx>
      <c:spPr>
        <a:noFill/>
        <a:ln>
          <a:noFill/>
        </a:ln>
        <a:effectLst/>
      </c:spPr>
    </c:plotArea>
    <c:legend>
      <c:legendPos val="b"/>
      <c:layout>
        <c:manualLayout>
          <c:xMode val="edge"/>
          <c:yMode val="edge"/>
          <c:x val="6.4991949535719795E-2"/>
          <c:y val="8.7387103639072136E-2"/>
          <c:w val="0.43865546218487389"/>
          <c:h val="4.05408242888557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3" Type="http://schemas.openxmlformats.org/officeDocument/2006/relationships/chart" Target="../charts/chart13.xml"/><Relationship Id="rId18" Type="http://schemas.openxmlformats.org/officeDocument/2006/relationships/chart" Target="../charts/chart18.xml"/><Relationship Id="rId26" Type="http://schemas.openxmlformats.org/officeDocument/2006/relationships/chart" Target="../charts/chart26.xml"/><Relationship Id="rId39" Type="http://schemas.openxmlformats.org/officeDocument/2006/relationships/chart" Target="../charts/chart39.xml"/><Relationship Id="rId21" Type="http://schemas.openxmlformats.org/officeDocument/2006/relationships/chart" Target="../charts/chart21.xml"/><Relationship Id="rId34" Type="http://schemas.openxmlformats.org/officeDocument/2006/relationships/chart" Target="../charts/chart34.xml"/><Relationship Id="rId42" Type="http://schemas.openxmlformats.org/officeDocument/2006/relationships/chart" Target="../charts/chart42.xml"/><Relationship Id="rId47" Type="http://schemas.openxmlformats.org/officeDocument/2006/relationships/chart" Target="../charts/chart47.xml"/><Relationship Id="rId50" Type="http://schemas.openxmlformats.org/officeDocument/2006/relationships/chart" Target="../charts/chart50.xml"/><Relationship Id="rId55" Type="http://schemas.openxmlformats.org/officeDocument/2006/relationships/chart" Target="../charts/chart55.xml"/><Relationship Id="rId63" Type="http://schemas.openxmlformats.org/officeDocument/2006/relationships/chart" Target="../charts/chart63.xml"/><Relationship Id="rId7" Type="http://schemas.openxmlformats.org/officeDocument/2006/relationships/chart" Target="../charts/chart7.xml"/><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chart" Target="../charts/chart20.xml"/><Relationship Id="rId29" Type="http://schemas.openxmlformats.org/officeDocument/2006/relationships/chart" Target="../charts/chart29.xml"/><Relationship Id="rId41" Type="http://schemas.openxmlformats.org/officeDocument/2006/relationships/chart" Target="../charts/chart41.xml"/><Relationship Id="rId54" Type="http://schemas.openxmlformats.org/officeDocument/2006/relationships/chart" Target="../charts/chart54.xml"/><Relationship Id="rId62" Type="http://schemas.openxmlformats.org/officeDocument/2006/relationships/chart" Target="../charts/chart62.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24" Type="http://schemas.openxmlformats.org/officeDocument/2006/relationships/chart" Target="../charts/chart24.xml"/><Relationship Id="rId32" Type="http://schemas.openxmlformats.org/officeDocument/2006/relationships/chart" Target="../charts/chart32.xml"/><Relationship Id="rId37" Type="http://schemas.openxmlformats.org/officeDocument/2006/relationships/chart" Target="../charts/chart37.xml"/><Relationship Id="rId40" Type="http://schemas.openxmlformats.org/officeDocument/2006/relationships/chart" Target="../charts/chart40.xml"/><Relationship Id="rId45" Type="http://schemas.openxmlformats.org/officeDocument/2006/relationships/chart" Target="../charts/chart45.xml"/><Relationship Id="rId53" Type="http://schemas.openxmlformats.org/officeDocument/2006/relationships/chart" Target="../charts/chart53.xml"/><Relationship Id="rId58" Type="http://schemas.openxmlformats.org/officeDocument/2006/relationships/chart" Target="../charts/chart58.xml"/><Relationship Id="rId5" Type="http://schemas.openxmlformats.org/officeDocument/2006/relationships/chart" Target="../charts/chart5.xml"/><Relationship Id="rId15" Type="http://schemas.openxmlformats.org/officeDocument/2006/relationships/chart" Target="../charts/chart15.xml"/><Relationship Id="rId23" Type="http://schemas.openxmlformats.org/officeDocument/2006/relationships/chart" Target="../charts/chart23.xml"/><Relationship Id="rId28" Type="http://schemas.openxmlformats.org/officeDocument/2006/relationships/chart" Target="../charts/chart28.xml"/><Relationship Id="rId36" Type="http://schemas.openxmlformats.org/officeDocument/2006/relationships/chart" Target="../charts/chart36.xml"/><Relationship Id="rId49" Type="http://schemas.openxmlformats.org/officeDocument/2006/relationships/chart" Target="../charts/chart49.xml"/><Relationship Id="rId57" Type="http://schemas.openxmlformats.org/officeDocument/2006/relationships/chart" Target="../charts/chart57.xml"/><Relationship Id="rId61" Type="http://schemas.openxmlformats.org/officeDocument/2006/relationships/chart" Target="../charts/chart61.xml"/><Relationship Id="rId10" Type="http://schemas.openxmlformats.org/officeDocument/2006/relationships/chart" Target="../charts/chart10.xml"/><Relationship Id="rId19" Type="http://schemas.openxmlformats.org/officeDocument/2006/relationships/chart" Target="../charts/chart19.xml"/><Relationship Id="rId31" Type="http://schemas.openxmlformats.org/officeDocument/2006/relationships/chart" Target="../charts/chart31.xml"/><Relationship Id="rId44" Type="http://schemas.openxmlformats.org/officeDocument/2006/relationships/chart" Target="../charts/chart44.xml"/><Relationship Id="rId52" Type="http://schemas.openxmlformats.org/officeDocument/2006/relationships/chart" Target="../charts/chart52.xml"/><Relationship Id="rId60" Type="http://schemas.openxmlformats.org/officeDocument/2006/relationships/chart" Target="../charts/chart60.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 Id="rId22" Type="http://schemas.openxmlformats.org/officeDocument/2006/relationships/chart" Target="../charts/chart22.xml"/><Relationship Id="rId27" Type="http://schemas.openxmlformats.org/officeDocument/2006/relationships/chart" Target="../charts/chart27.xml"/><Relationship Id="rId30" Type="http://schemas.openxmlformats.org/officeDocument/2006/relationships/chart" Target="../charts/chart30.xml"/><Relationship Id="rId35" Type="http://schemas.openxmlformats.org/officeDocument/2006/relationships/chart" Target="../charts/chart35.xml"/><Relationship Id="rId43" Type="http://schemas.openxmlformats.org/officeDocument/2006/relationships/chart" Target="../charts/chart43.xml"/><Relationship Id="rId48" Type="http://schemas.openxmlformats.org/officeDocument/2006/relationships/chart" Target="../charts/chart48.xml"/><Relationship Id="rId56" Type="http://schemas.openxmlformats.org/officeDocument/2006/relationships/chart" Target="../charts/chart56.xml"/><Relationship Id="rId64" Type="http://schemas.openxmlformats.org/officeDocument/2006/relationships/chart" Target="../charts/chart64.xml"/><Relationship Id="rId8" Type="http://schemas.openxmlformats.org/officeDocument/2006/relationships/chart" Target="../charts/chart8.xml"/><Relationship Id="rId51" Type="http://schemas.openxmlformats.org/officeDocument/2006/relationships/chart" Target="../charts/chart51.xml"/><Relationship Id="rId3" Type="http://schemas.openxmlformats.org/officeDocument/2006/relationships/chart" Target="../charts/chart3.xml"/><Relationship Id="rId12" Type="http://schemas.openxmlformats.org/officeDocument/2006/relationships/chart" Target="../charts/chart12.xml"/><Relationship Id="rId17" Type="http://schemas.openxmlformats.org/officeDocument/2006/relationships/chart" Target="../charts/chart17.xml"/><Relationship Id="rId25" Type="http://schemas.openxmlformats.org/officeDocument/2006/relationships/chart" Target="../charts/chart25.xml"/><Relationship Id="rId33" Type="http://schemas.openxmlformats.org/officeDocument/2006/relationships/chart" Target="../charts/chart33.xml"/><Relationship Id="rId38" Type="http://schemas.openxmlformats.org/officeDocument/2006/relationships/chart" Target="../charts/chart38.xml"/><Relationship Id="rId46" Type="http://schemas.openxmlformats.org/officeDocument/2006/relationships/chart" Target="../charts/chart46.xml"/><Relationship Id="rId59" Type="http://schemas.openxmlformats.org/officeDocument/2006/relationships/chart" Target="../charts/chart59.xml"/></Relationships>
</file>

<file path=xl/drawings/_rels/drawing66.xml.rels><?xml version="1.0" encoding="UTF-8" standalone="yes"?>
<Relationships xmlns="http://schemas.openxmlformats.org/package/2006/relationships"><Relationship Id="rId1" Type="http://schemas.openxmlformats.org/officeDocument/2006/relationships/chart" Target="../charts/chart65.xml"/></Relationships>
</file>

<file path=xl/drawings/drawing1.xml><?xml version="1.0" encoding="utf-8"?>
<xdr:wsDr xmlns:xdr="http://schemas.openxmlformats.org/drawingml/2006/spreadsheetDrawing" xmlns:a="http://schemas.openxmlformats.org/drawingml/2006/main">
  <xdr:twoCellAnchor>
    <xdr:from>
      <xdr:col>1</xdr:col>
      <xdr:colOff>0</xdr:colOff>
      <xdr:row>1345</xdr:row>
      <xdr:rowOff>171449</xdr:rowOff>
    </xdr:from>
    <xdr:to>
      <xdr:col>2</xdr:col>
      <xdr:colOff>4524375</xdr:colOff>
      <xdr:row>1376</xdr:row>
      <xdr:rowOff>142874</xdr:rowOff>
    </xdr:to>
    <xdr:graphicFrame macro="">
      <xdr:nvGraphicFramePr>
        <xdr:cNvPr id="3" name="グラフ 2">
          <a:extLst>
            <a:ext uri="{FF2B5EF4-FFF2-40B4-BE49-F238E27FC236}">
              <a16:creationId xmlns:a16="http://schemas.microsoft.com/office/drawing/2014/main" id="{3A40C307-B415-494C-B06C-581239DA75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1474</xdr:row>
      <xdr:rowOff>0</xdr:rowOff>
    </xdr:from>
    <xdr:to>
      <xdr:col>2</xdr:col>
      <xdr:colOff>4524375</xdr:colOff>
      <xdr:row>1504</xdr:row>
      <xdr:rowOff>142875</xdr:rowOff>
    </xdr:to>
    <xdr:graphicFrame macro="">
      <xdr:nvGraphicFramePr>
        <xdr:cNvPr id="4" name="グラフ 3">
          <a:extLst>
            <a:ext uri="{FF2B5EF4-FFF2-40B4-BE49-F238E27FC236}">
              <a16:creationId xmlns:a16="http://schemas.microsoft.com/office/drawing/2014/main" id="{9A8C98F9-51BA-4AEC-8D88-9C44F0D8A46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2</xdr:row>
      <xdr:rowOff>0</xdr:rowOff>
    </xdr:from>
    <xdr:to>
      <xdr:col>2</xdr:col>
      <xdr:colOff>4524375</xdr:colOff>
      <xdr:row>32</xdr:row>
      <xdr:rowOff>142875</xdr:rowOff>
    </xdr:to>
    <xdr:graphicFrame macro="">
      <xdr:nvGraphicFramePr>
        <xdr:cNvPr id="5" name="グラフ 4">
          <a:extLst>
            <a:ext uri="{FF2B5EF4-FFF2-40B4-BE49-F238E27FC236}">
              <a16:creationId xmlns:a16="http://schemas.microsoft.com/office/drawing/2014/main" id="{4B643797-17A8-4850-891A-AA11CBD9137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34</xdr:row>
      <xdr:rowOff>0</xdr:rowOff>
    </xdr:from>
    <xdr:to>
      <xdr:col>2</xdr:col>
      <xdr:colOff>4524375</xdr:colOff>
      <xdr:row>64</xdr:row>
      <xdr:rowOff>142875</xdr:rowOff>
    </xdr:to>
    <xdr:graphicFrame macro="">
      <xdr:nvGraphicFramePr>
        <xdr:cNvPr id="6" name="グラフ 5">
          <a:extLst>
            <a:ext uri="{FF2B5EF4-FFF2-40B4-BE49-F238E27FC236}">
              <a16:creationId xmlns:a16="http://schemas.microsoft.com/office/drawing/2014/main" id="{AA4EE566-EA9B-4043-8299-A444B60692A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190500</xdr:colOff>
      <xdr:row>66</xdr:row>
      <xdr:rowOff>0</xdr:rowOff>
    </xdr:from>
    <xdr:to>
      <xdr:col>2</xdr:col>
      <xdr:colOff>4514850</xdr:colOff>
      <xdr:row>96</xdr:row>
      <xdr:rowOff>142875</xdr:rowOff>
    </xdr:to>
    <xdr:graphicFrame macro="">
      <xdr:nvGraphicFramePr>
        <xdr:cNvPr id="7" name="グラフ 6">
          <a:extLst>
            <a:ext uri="{FF2B5EF4-FFF2-40B4-BE49-F238E27FC236}">
              <a16:creationId xmlns:a16="http://schemas.microsoft.com/office/drawing/2014/main" id="{1306D751-170D-432F-AC7C-8C3027222C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0</xdr:colOff>
      <xdr:row>98</xdr:row>
      <xdr:rowOff>0</xdr:rowOff>
    </xdr:from>
    <xdr:to>
      <xdr:col>2</xdr:col>
      <xdr:colOff>4524375</xdr:colOff>
      <xdr:row>128</xdr:row>
      <xdr:rowOff>142875</xdr:rowOff>
    </xdr:to>
    <xdr:graphicFrame macro="">
      <xdr:nvGraphicFramePr>
        <xdr:cNvPr id="8" name="グラフ 7">
          <a:extLst>
            <a:ext uri="{FF2B5EF4-FFF2-40B4-BE49-F238E27FC236}">
              <a16:creationId xmlns:a16="http://schemas.microsoft.com/office/drawing/2014/main" id="{F2AB1135-FD53-45F2-8E0D-1FF31BA566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0</xdr:colOff>
      <xdr:row>130</xdr:row>
      <xdr:rowOff>0</xdr:rowOff>
    </xdr:from>
    <xdr:to>
      <xdr:col>2</xdr:col>
      <xdr:colOff>4524375</xdr:colOff>
      <xdr:row>160</xdr:row>
      <xdr:rowOff>142875</xdr:rowOff>
    </xdr:to>
    <xdr:graphicFrame macro="">
      <xdr:nvGraphicFramePr>
        <xdr:cNvPr id="9" name="グラフ 8">
          <a:extLst>
            <a:ext uri="{FF2B5EF4-FFF2-40B4-BE49-F238E27FC236}">
              <a16:creationId xmlns:a16="http://schemas.microsoft.com/office/drawing/2014/main" id="{1217F5D7-390C-4F2A-808E-5A941A6B17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0</xdr:colOff>
      <xdr:row>162</xdr:row>
      <xdr:rowOff>0</xdr:rowOff>
    </xdr:from>
    <xdr:to>
      <xdr:col>2</xdr:col>
      <xdr:colOff>4524375</xdr:colOff>
      <xdr:row>192</xdr:row>
      <xdr:rowOff>142875</xdr:rowOff>
    </xdr:to>
    <xdr:graphicFrame macro="">
      <xdr:nvGraphicFramePr>
        <xdr:cNvPr id="10" name="グラフ 9">
          <a:extLst>
            <a:ext uri="{FF2B5EF4-FFF2-40B4-BE49-F238E27FC236}">
              <a16:creationId xmlns:a16="http://schemas.microsoft.com/office/drawing/2014/main" id="{7690C2AA-28E7-4E7A-91F0-B38B48FB783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0</xdr:colOff>
      <xdr:row>194</xdr:row>
      <xdr:rowOff>0</xdr:rowOff>
    </xdr:from>
    <xdr:to>
      <xdr:col>2</xdr:col>
      <xdr:colOff>4524375</xdr:colOff>
      <xdr:row>224</xdr:row>
      <xdr:rowOff>142875</xdr:rowOff>
    </xdr:to>
    <xdr:graphicFrame macro="">
      <xdr:nvGraphicFramePr>
        <xdr:cNvPr id="11" name="グラフ 10">
          <a:extLst>
            <a:ext uri="{FF2B5EF4-FFF2-40B4-BE49-F238E27FC236}">
              <a16:creationId xmlns:a16="http://schemas.microsoft.com/office/drawing/2014/main" id="{D44287B0-3C5B-44A4-B8E9-BE52B13E04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0</xdr:colOff>
      <xdr:row>226</xdr:row>
      <xdr:rowOff>0</xdr:rowOff>
    </xdr:from>
    <xdr:to>
      <xdr:col>2</xdr:col>
      <xdr:colOff>4524375</xdr:colOff>
      <xdr:row>256</xdr:row>
      <xdr:rowOff>142875</xdr:rowOff>
    </xdr:to>
    <xdr:graphicFrame macro="">
      <xdr:nvGraphicFramePr>
        <xdr:cNvPr id="12" name="グラフ 11">
          <a:extLst>
            <a:ext uri="{FF2B5EF4-FFF2-40B4-BE49-F238E27FC236}">
              <a16:creationId xmlns:a16="http://schemas.microsoft.com/office/drawing/2014/main" id="{1D4AADDA-BB09-458C-92F1-6985A96294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0</xdr:colOff>
      <xdr:row>258</xdr:row>
      <xdr:rowOff>0</xdr:rowOff>
    </xdr:from>
    <xdr:to>
      <xdr:col>2</xdr:col>
      <xdr:colOff>4524375</xdr:colOff>
      <xdr:row>288</xdr:row>
      <xdr:rowOff>142875</xdr:rowOff>
    </xdr:to>
    <xdr:graphicFrame macro="">
      <xdr:nvGraphicFramePr>
        <xdr:cNvPr id="13" name="グラフ 12">
          <a:extLst>
            <a:ext uri="{FF2B5EF4-FFF2-40B4-BE49-F238E27FC236}">
              <a16:creationId xmlns:a16="http://schemas.microsoft.com/office/drawing/2014/main" id="{E278ADD8-38AE-47C1-8FA6-FA3D314CFC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xdr:col>
      <xdr:colOff>0</xdr:colOff>
      <xdr:row>290</xdr:row>
      <xdr:rowOff>0</xdr:rowOff>
    </xdr:from>
    <xdr:to>
      <xdr:col>2</xdr:col>
      <xdr:colOff>4524375</xdr:colOff>
      <xdr:row>320</xdr:row>
      <xdr:rowOff>142875</xdr:rowOff>
    </xdr:to>
    <xdr:graphicFrame macro="">
      <xdr:nvGraphicFramePr>
        <xdr:cNvPr id="14" name="グラフ 13">
          <a:extLst>
            <a:ext uri="{FF2B5EF4-FFF2-40B4-BE49-F238E27FC236}">
              <a16:creationId xmlns:a16="http://schemas.microsoft.com/office/drawing/2014/main" id="{7E7269F9-5244-465B-82DE-7D5DF9B3AF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0</xdr:colOff>
      <xdr:row>386</xdr:row>
      <xdr:rowOff>0</xdr:rowOff>
    </xdr:from>
    <xdr:to>
      <xdr:col>2</xdr:col>
      <xdr:colOff>4524375</xdr:colOff>
      <xdr:row>416</xdr:row>
      <xdr:rowOff>142875</xdr:rowOff>
    </xdr:to>
    <xdr:graphicFrame macro="">
      <xdr:nvGraphicFramePr>
        <xdr:cNvPr id="15" name="グラフ 14">
          <a:extLst>
            <a:ext uri="{FF2B5EF4-FFF2-40B4-BE49-F238E27FC236}">
              <a16:creationId xmlns:a16="http://schemas.microsoft.com/office/drawing/2014/main" id="{088883D6-CA1B-4E1F-83C8-7E2E61A6F5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xdr:col>
      <xdr:colOff>0</xdr:colOff>
      <xdr:row>354</xdr:row>
      <xdr:rowOff>0</xdr:rowOff>
    </xdr:from>
    <xdr:to>
      <xdr:col>2</xdr:col>
      <xdr:colOff>4524375</xdr:colOff>
      <xdr:row>384</xdr:row>
      <xdr:rowOff>142875</xdr:rowOff>
    </xdr:to>
    <xdr:graphicFrame macro="">
      <xdr:nvGraphicFramePr>
        <xdr:cNvPr id="16" name="グラフ 15">
          <a:extLst>
            <a:ext uri="{FF2B5EF4-FFF2-40B4-BE49-F238E27FC236}">
              <a16:creationId xmlns:a16="http://schemas.microsoft.com/office/drawing/2014/main" id="{F7B948D8-E4E2-4357-B623-9DFCB348B2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xdr:col>
      <xdr:colOff>0</xdr:colOff>
      <xdr:row>418</xdr:row>
      <xdr:rowOff>0</xdr:rowOff>
    </xdr:from>
    <xdr:to>
      <xdr:col>2</xdr:col>
      <xdr:colOff>4524375</xdr:colOff>
      <xdr:row>448</xdr:row>
      <xdr:rowOff>142875</xdr:rowOff>
    </xdr:to>
    <xdr:graphicFrame macro="">
      <xdr:nvGraphicFramePr>
        <xdr:cNvPr id="17" name="グラフ 16">
          <a:extLst>
            <a:ext uri="{FF2B5EF4-FFF2-40B4-BE49-F238E27FC236}">
              <a16:creationId xmlns:a16="http://schemas.microsoft.com/office/drawing/2014/main" id="{24CADA53-8D8D-4CA1-A586-588987C1FCA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xdr:col>
      <xdr:colOff>0</xdr:colOff>
      <xdr:row>450</xdr:row>
      <xdr:rowOff>0</xdr:rowOff>
    </xdr:from>
    <xdr:to>
      <xdr:col>2</xdr:col>
      <xdr:colOff>4524375</xdr:colOff>
      <xdr:row>480</xdr:row>
      <xdr:rowOff>142875</xdr:rowOff>
    </xdr:to>
    <xdr:graphicFrame macro="">
      <xdr:nvGraphicFramePr>
        <xdr:cNvPr id="18" name="グラフ 17">
          <a:extLst>
            <a:ext uri="{FF2B5EF4-FFF2-40B4-BE49-F238E27FC236}">
              <a16:creationId xmlns:a16="http://schemas.microsoft.com/office/drawing/2014/main" id="{E298AA83-B081-43A2-903B-F795D7F9573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xdr:col>
      <xdr:colOff>0</xdr:colOff>
      <xdr:row>482</xdr:row>
      <xdr:rowOff>0</xdr:rowOff>
    </xdr:from>
    <xdr:to>
      <xdr:col>2</xdr:col>
      <xdr:colOff>4524375</xdr:colOff>
      <xdr:row>512</xdr:row>
      <xdr:rowOff>142875</xdr:rowOff>
    </xdr:to>
    <xdr:graphicFrame macro="">
      <xdr:nvGraphicFramePr>
        <xdr:cNvPr id="19" name="グラフ 18">
          <a:extLst>
            <a:ext uri="{FF2B5EF4-FFF2-40B4-BE49-F238E27FC236}">
              <a16:creationId xmlns:a16="http://schemas.microsoft.com/office/drawing/2014/main" id="{D686BF65-18BF-4271-9638-DDA9AC98675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xdr:col>
      <xdr:colOff>0</xdr:colOff>
      <xdr:row>514</xdr:row>
      <xdr:rowOff>0</xdr:rowOff>
    </xdr:from>
    <xdr:to>
      <xdr:col>2</xdr:col>
      <xdr:colOff>4524375</xdr:colOff>
      <xdr:row>544</xdr:row>
      <xdr:rowOff>142875</xdr:rowOff>
    </xdr:to>
    <xdr:graphicFrame macro="">
      <xdr:nvGraphicFramePr>
        <xdr:cNvPr id="20" name="グラフ 19">
          <a:extLst>
            <a:ext uri="{FF2B5EF4-FFF2-40B4-BE49-F238E27FC236}">
              <a16:creationId xmlns:a16="http://schemas.microsoft.com/office/drawing/2014/main" id="{AE94E6C7-6522-4C06-9213-36949BE502A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xdr:col>
      <xdr:colOff>0</xdr:colOff>
      <xdr:row>546</xdr:row>
      <xdr:rowOff>0</xdr:rowOff>
    </xdr:from>
    <xdr:to>
      <xdr:col>2</xdr:col>
      <xdr:colOff>4524375</xdr:colOff>
      <xdr:row>576</xdr:row>
      <xdr:rowOff>142875</xdr:rowOff>
    </xdr:to>
    <xdr:graphicFrame macro="">
      <xdr:nvGraphicFramePr>
        <xdr:cNvPr id="21" name="グラフ 20">
          <a:extLst>
            <a:ext uri="{FF2B5EF4-FFF2-40B4-BE49-F238E27FC236}">
              <a16:creationId xmlns:a16="http://schemas.microsoft.com/office/drawing/2014/main" id="{EF637ACF-6E17-41E1-84DE-3FA86EE923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xdr:col>
      <xdr:colOff>0</xdr:colOff>
      <xdr:row>578</xdr:row>
      <xdr:rowOff>0</xdr:rowOff>
    </xdr:from>
    <xdr:to>
      <xdr:col>2</xdr:col>
      <xdr:colOff>4524375</xdr:colOff>
      <xdr:row>608</xdr:row>
      <xdr:rowOff>142875</xdr:rowOff>
    </xdr:to>
    <xdr:graphicFrame macro="">
      <xdr:nvGraphicFramePr>
        <xdr:cNvPr id="23" name="グラフ 22">
          <a:extLst>
            <a:ext uri="{FF2B5EF4-FFF2-40B4-BE49-F238E27FC236}">
              <a16:creationId xmlns:a16="http://schemas.microsoft.com/office/drawing/2014/main" id="{8D119228-3353-4534-85C4-70C59CE163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xdr:col>
      <xdr:colOff>0</xdr:colOff>
      <xdr:row>610</xdr:row>
      <xdr:rowOff>0</xdr:rowOff>
    </xdr:from>
    <xdr:to>
      <xdr:col>2</xdr:col>
      <xdr:colOff>4524375</xdr:colOff>
      <xdr:row>640</xdr:row>
      <xdr:rowOff>142875</xdr:rowOff>
    </xdr:to>
    <xdr:graphicFrame macro="">
      <xdr:nvGraphicFramePr>
        <xdr:cNvPr id="24" name="グラフ 23">
          <a:extLst>
            <a:ext uri="{FF2B5EF4-FFF2-40B4-BE49-F238E27FC236}">
              <a16:creationId xmlns:a16="http://schemas.microsoft.com/office/drawing/2014/main" id="{666240E6-9AAB-4B2E-B4B4-752DB4B0C3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xdr:col>
      <xdr:colOff>0</xdr:colOff>
      <xdr:row>642</xdr:row>
      <xdr:rowOff>0</xdr:rowOff>
    </xdr:from>
    <xdr:to>
      <xdr:col>2</xdr:col>
      <xdr:colOff>4524375</xdr:colOff>
      <xdr:row>672</xdr:row>
      <xdr:rowOff>142875</xdr:rowOff>
    </xdr:to>
    <xdr:graphicFrame macro="">
      <xdr:nvGraphicFramePr>
        <xdr:cNvPr id="26" name="グラフ 25">
          <a:extLst>
            <a:ext uri="{FF2B5EF4-FFF2-40B4-BE49-F238E27FC236}">
              <a16:creationId xmlns:a16="http://schemas.microsoft.com/office/drawing/2014/main" id="{386E9509-8BD0-47FC-8B04-AAA01260531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xdr:col>
      <xdr:colOff>0</xdr:colOff>
      <xdr:row>674</xdr:row>
      <xdr:rowOff>0</xdr:rowOff>
    </xdr:from>
    <xdr:to>
      <xdr:col>2</xdr:col>
      <xdr:colOff>4524375</xdr:colOff>
      <xdr:row>704</xdr:row>
      <xdr:rowOff>142875</xdr:rowOff>
    </xdr:to>
    <xdr:graphicFrame macro="">
      <xdr:nvGraphicFramePr>
        <xdr:cNvPr id="27" name="グラフ 26">
          <a:extLst>
            <a:ext uri="{FF2B5EF4-FFF2-40B4-BE49-F238E27FC236}">
              <a16:creationId xmlns:a16="http://schemas.microsoft.com/office/drawing/2014/main" id="{B93A7E17-9FD3-44AE-955E-830D1D8D5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xdr:col>
      <xdr:colOff>0</xdr:colOff>
      <xdr:row>706</xdr:row>
      <xdr:rowOff>0</xdr:rowOff>
    </xdr:from>
    <xdr:to>
      <xdr:col>2</xdr:col>
      <xdr:colOff>4524375</xdr:colOff>
      <xdr:row>736</xdr:row>
      <xdr:rowOff>142875</xdr:rowOff>
    </xdr:to>
    <xdr:graphicFrame macro="">
      <xdr:nvGraphicFramePr>
        <xdr:cNvPr id="25" name="グラフ 24">
          <a:extLst>
            <a:ext uri="{FF2B5EF4-FFF2-40B4-BE49-F238E27FC236}">
              <a16:creationId xmlns:a16="http://schemas.microsoft.com/office/drawing/2014/main" id="{61EB2DBC-7D1B-4D28-A08A-FED629D5268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xdr:col>
      <xdr:colOff>0</xdr:colOff>
      <xdr:row>738</xdr:row>
      <xdr:rowOff>0</xdr:rowOff>
    </xdr:from>
    <xdr:to>
      <xdr:col>2</xdr:col>
      <xdr:colOff>4524375</xdr:colOff>
      <xdr:row>768</xdr:row>
      <xdr:rowOff>142875</xdr:rowOff>
    </xdr:to>
    <xdr:graphicFrame macro="">
      <xdr:nvGraphicFramePr>
        <xdr:cNvPr id="28" name="グラフ 27">
          <a:extLst>
            <a:ext uri="{FF2B5EF4-FFF2-40B4-BE49-F238E27FC236}">
              <a16:creationId xmlns:a16="http://schemas.microsoft.com/office/drawing/2014/main" id="{7D13A161-FCBD-495C-9879-67F6AE5DBA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1</xdr:col>
      <xdr:colOff>0</xdr:colOff>
      <xdr:row>770</xdr:row>
      <xdr:rowOff>0</xdr:rowOff>
    </xdr:from>
    <xdr:to>
      <xdr:col>2</xdr:col>
      <xdr:colOff>4524375</xdr:colOff>
      <xdr:row>800</xdr:row>
      <xdr:rowOff>142875</xdr:rowOff>
    </xdr:to>
    <xdr:graphicFrame macro="">
      <xdr:nvGraphicFramePr>
        <xdr:cNvPr id="29" name="グラフ 28">
          <a:extLst>
            <a:ext uri="{FF2B5EF4-FFF2-40B4-BE49-F238E27FC236}">
              <a16:creationId xmlns:a16="http://schemas.microsoft.com/office/drawing/2014/main" id="{D85062E1-E676-4158-AB6B-46FE956E4B2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xdr:col>
      <xdr:colOff>0</xdr:colOff>
      <xdr:row>802</xdr:row>
      <xdr:rowOff>0</xdr:rowOff>
    </xdr:from>
    <xdr:to>
      <xdr:col>2</xdr:col>
      <xdr:colOff>4524375</xdr:colOff>
      <xdr:row>832</xdr:row>
      <xdr:rowOff>142875</xdr:rowOff>
    </xdr:to>
    <xdr:graphicFrame macro="">
      <xdr:nvGraphicFramePr>
        <xdr:cNvPr id="30" name="グラフ 29">
          <a:extLst>
            <a:ext uri="{FF2B5EF4-FFF2-40B4-BE49-F238E27FC236}">
              <a16:creationId xmlns:a16="http://schemas.microsoft.com/office/drawing/2014/main" id="{ED501C73-DAD2-480C-9F18-E981A3F1A64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1</xdr:col>
      <xdr:colOff>0</xdr:colOff>
      <xdr:row>834</xdr:row>
      <xdr:rowOff>0</xdr:rowOff>
    </xdr:from>
    <xdr:to>
      <xdr:col>2</xdr:col>
      <xdr:colOff>4524375</xdr:colOff>
      <xdr:row>864</xdr:row>
      <xdr:rowOff>142875</xdr:rowOff>
    </xdr:to>
    <xdr:graphicFrame macro="">
      <xdr:nvGraphicFramePr>
        <xdr:cNvPr id="31" name="グラフ 30">
          <a:extLst>
            <a:ext uri="{FF2B5EF4-FFF2-40B4-BE49-F238E27FC236}">
              <a16:creationId xmlns:a16="http://schemas.microsoft.com/office/drawing/2014/main" id="{7B0C9E68-1C02-40EE-AC47-3EF6D72761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1</xdr:col>
      <xdr:colOff>0</xdr:colOff>
      <xdr:row>866</xdr:row>
      <xdr:rowOff>0</xdr:rowOff>
    </xdr:from>
    <xdr:to>
      <xdr:col>2</xdr:col>
      <xdr:colOff>4524375</xdr:colOff>
      <xdr:row>896</xdr:row>
      <xdr:rowOff>142875</xdr:rowOff>
    </xdr:to>
    <xdr:graphicFrame macro="">
      <xdr:nvGraphicFramePr>
        <xdr:cNvPr id="32" name="グラフ 31">
          <a:extLst>
            <a:ext uri="{FF2B5EF4-FFF2-40B4-BE49-F238E27FC236}">
              <a16:creationId xmlns:a16="http://schemas.microsoft.com/office/drawing/2014/main" id="{B9F0188A-E176-41F1-9022-342269E0910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1</xdr:col>
      <xdr:colOff>0</xdr:colOff>
      <xdr:row>898</xdr:row>
      <xdr:rowOff>0</xdr:rowOff>
    </xdr:from>
    <xdr:to>
      <xdr:col>2</xdr:col>
      <xdr:colOff>4524375</xdr:colOff>
      <xdr:row>928</xdr:row>
      <xdr:rowOff>142875</xdr:rowOff>
    </xdr:to>
    <xdr:graphicFrame macro="">
      <xdr:nvGraphicFramePr>
        <xdr:cNvPr id="33" name="グラフ 32">
          <a:extLst>
            <a:ext uri="{FF2B5EF4-FFF2-40B4-BE49-F238E27FC236}">
              <a16:creationId xmlns:a16="http://schemas.microsoft.com/office/drawing/2014/main" id="{CBFA6E87-8D5A-4BA6-9433-930650F4E87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1</xdr:col>
      <xdr:colOff>0</xdr:colOff>
      <xdr:row>930</xdr:row>
      <xdr:rowOff>0</xdr:rowOff>
    </xdr:from>
    <xdr:to>
      <xdr:col>2</xdr:col>
      <xdr:colOff>4524375</xdr:colOff>
      <xdr:row>960</xdr:row>
      <xdr:rowOff>142875</xdr:rowOff>
    </xdr:to>
    <xdr:graphicFrame macro="">
      <xdr:nvGraphicFramePr>
        <xdr:cNvPr id="35" name="グラフ 34">
          <a:extLst>
            <a:ext uri="{FF2B5EF4-FFF2-40B4-BE49-F238E27FC236}">
              <a16:creationId xmlns:a16="http://schemas.microsoft.com/office/drawing/2014/main" id="{75EBE8A8-C72B-4D45-A4E2-C94922E6913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1</xdr:col>
      <xdr:colOff>0</xdr:colOff>
      <xdr:row>962</xdr:row>
      <xdr:rowOff>0</xdr:rowOff>
    </xdr:from>
    <xdr:to>
      <xdr:col>2</xdr:col>
      <xdr:colOff>4524375</xdr:colOff>
      <xdr:row>992</xdr:row>
      <xdr:rowOff>142875</xdr:rowOff>
    </xdr:to>
    <xdr:graphicFrame macro="">
      <xdr:nvGraphicFramePr>
        <xdr:cNvPr id="36" name="グラフ 35">
          <a:extLst>
            <a:ext uri="{FF2B5EF4-FFF2-40B4-BE49-F238E27FC236}">
              <a16:creationId xmlns:a16="http://schemas.microsoft.com/office/drawing/2014/main" id="{0C9F1F1D-9454-43DA-928D-7B099616BB4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1</xdr:col>
      <xdr:colOff>0</xdr:colOff>
      <xdr:row>994</xdr:row>
      <xdr:rowOff>0</xdr:rowOff>
    </xdr:from>
    <xdr:to>
      <xdr:col>2</xdr:col>
      <xdr:colOff>4524375</xdr:colOff>
      <xdr:row>1024</xdr:row>
      <xdr:rowOff>142875</xdr:rowOff>
    </xdr:to>
    <xdr:graphicFrame macro="">
      <xdr:nvGraphicFramePr>
        <xdr:cNvPr id="37" name="グラフ 36">
          <a:extLst>
            <a:ext uri="{FF2B5EF4-FFF2-40B4-BE49-F238E27FC236}">
              <a16:creationId xmlns:a16="http://schemas.microsoft.com/office/drawing/2014/main" id="{ECB12DBF-78B8-4C56-A16F-E286FF4BCD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0</xdr:col>
      <xdr:colOff>190500</xdr:colOff>
      <xdr:row>1026</xdr:row>
      <xdr:rowOff>0</xdr:rowOff>
    </xdr:from>
    <xdr:to>
      <xdr:col>2</xdr:col>
      <xdr:colOff>4514850</xdr:colOff>
      <xdr:row>1056</xdr:row>
      <xdr:rowOff>142875</xdr:rowOff>
    </xdr:to>
    <xdr:graphicFrame macro="">
      <xdr:nvGraphicFramePr>
        <xdr:cNvPr id="38" name="グラフ 37">
          <a:extLst>
            <a:ext uri="{FF2B5EF4-FFF2-40B4-BE49-F238E27FC236}">
              <a16:creationId xmlns:a16="http://schemas.microsoft.com/office/drawing/2014/main" id="{A5A141D0-BEA2-4619-BA40-AF6B7AF960C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1</xdr:col>
      <xdr:colOff>0</xdr:colOff>
      <xdr:row>1058</xdr:row>
      <xdr:rowOff>0</xdr:rowOff>
    </xdr:from>
    <xdr:to>
      <xdr:col>2</xdr:col>
      <xdr:colOff>4524375</xdr:colOff>
      <xdr:row>1088</xdr:row>
      <xdr:rowOff>142875</xdr:rowOff>
    </xdr:to>
    <xdr:graphicFrame macro="">
      <xdr:nvGraphicFramePr>
        <xdr:cNvPr id="39" name="グラフ 38">
          <a:extLst>
            <a:ext uri="{FF2B5EF4-FFF2-40B4-BE49-F238E27FC236}">
              <a16:creationId xmlns:a16="http://schemas.microsoft.com/office/drawing/2014/main" id="{CB257D05-71E5-4407-8C06-38F59AAED41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1</xdr:col>
      <xdr:colOff>0</xdr:colOff>
      <xdr:row>1090</xdr:row>
      <xdr:rowOff>0</xdr:rowOff>
    </xdr:from>
    <xdr:to>
      <xdr:col>2</xdr:col>
      <xdr:colOff>4524375</xdr:colOff>
      <xdr:row>1120</xdr:row>
      <xdr:rowOff>142875</xdr:rowOff>
    </xdr:to>
    <xdr:graphicFrame macro="">
      <xdr:nvGraphicFramePr>
        <xdr:cNvPr id="40" name="グラフ 39">
          <a:extLst>
            <a:ext uri="{FF2B5EF4-FFF2-40B4-BE49-F238E27FC236}">
              <a16:creationId xmlns:a16="http://schemas.microsoft.com/office/drawing/2014/main" id="{CB7C1AE8-A062-457F-A9C5-214BFB32F60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1</xdr:col>
      <xdr:colOff>0</xdr:colOff>
      <xdr:row>1122</xdr:row>
      <xdr:rowOff>0</xdr:rowOff>
    </xdr:from>
    <xdr:to>
      <xdr:col>2</xdr:col>
      <xdr:colOff>4524375</xdr:colOff>
      <xdr:row>1152</xdr:row>
      <xdr:rowOff>142875</xdr:rowOff>
    </xdr:to>
    <xdr:graphicFrame macro="">
      <xdr:nvGraphicFramePr>
        <xdr:cNvPr id="41" name="グラフ 40">
          <a:extLst>
            <a:ext uri="{FF2B5EF4-FFF2-40B4-BE49-F238E27FC236}">
              <a16:creationId xmlns:a16="http://schemas.microsoft.com/office/drawing/2014/main" id="{159677F8-AAE7-4FBD-900C-19E22E6BE50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1</xdr:col>
      <xdr:colOff>0</xdr:colOff>
      <xdr:row>1154</xdr:row>
      <xdr:rowOff>0</xdr:rowOff>
    </xdr:from>
    <xdr:to>
      <xdr:col>2</xdr:col>
      <xdr:colOff>4524375</xdr:colOff>
      <xdr:row>1184</xdr:row>
      <xdr:rowOff>142875</xdr:rowOff>
    </xdr:to>
    <xdr:graphicFrame macro="">
      <xdr:nvGraphicFramePr>
        <xdr:cNvPr id="43" name="グラフ 42">
          <a:extLst>
            <a:ext uri="{FF2B5EF4-FFF2-40B4-BE49-F238E27FC236}">
              <a16:creationId xmlns:a16="http://schemas.microsoft.com/office/drawing/2014/main" id="{3400C6DE-DC1B-4358-9E82-E20131A012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1</xdr:col>
      <xdr:colOff>0</xdr:colOff>
      <xdr:row>1186</xdr:row>
      <xdr:rowOff>0</xdr:rowOff>
    </xdr:from>
    <xdr:to>
      <xdr:col>2</xdr:col>
      <xdr:colOff>4524375</xdr:colOff>
      <xdr:row>1216</xdr:row>
      <xdr:rowOff>142875</xdr:rowOff>
    </xdr:to>
    <xdr:graphicFrame macro="">
      <xdr:nvGraphicFramePr>
        <xdr:cNvPr id="42" name="グラフ 41">
          <a:extLst>
            <a:ext uri="{FF2B5EF4-FFF2-40B4-BE49-F238E27FC236}">
              <a16:creationId xmlns:a16="http://schemas.microsoft.com/office/drawing/2014/main" id="{EE6BC311-74F1-468A-8B2F-0853A22AE6E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1</xdr:col>
      <xdr:colOff>0</xdr:colOff>
      <xdr:row>1218</xdr:row>
      <xdr:rowOff>0</xdr:rowOff>
    </xdr:from>
    <xdr:to>
      <xdr:col>2</xdr:col>
      <xdr:colOff>4524375</xdr:colOff>
      <xdr:row>1248</xdr:row>
      <xdr:rowOff>142875</xdr:rowOff>
    </xdr:to>
    <xdr:graphicFrame macro="">
      <xdr:nvGraphicFramePr>
        <xdr:cNvPr id="44" name="グラフ 43">
          <a:extLst>
            <a:ext uri="{FF2B5EF4-FFF2-40B4-BE49-F238E27FC236}">
              <a16:creationId xmlns:a16="http://schemas.microsoft.com/office/drawing/2014/main" id="{1BE7CC09-9DE5-42C7-A792-2DD0CAB622D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1</xdr:col>
      <xdr:colOff>0</xdr:colOff>
      <xdr:row>1250</xdr:row>
      <xdr:rowOff>0</xdr:rowOff>
    </xdr:from>
    <xdr:to>
      <xdr:col>2</xdr:col>
      <xdr:colOff>4524375</xdr:colOff>
      <xdr:row>1280</xdr:row>
      <xdr:rowOff>142875</xdr:rowOff>
    </xdr:to>
    <xdr:graphicFrame macro="">
      <xdr:nvGraphicFramePr>
        <xdr:cNvPr id="45" name="グラフ 44">
          <a:extLst>
            <a:ext uri="{FF2B5EF4-FFF2-40B4-BE49-F238E27FC236}">
              <a16:creationId xmlns:a16="http://schemas.microsoft.com/office/drawing/2014/main" id="{388CAC14-2CDC-4303-ADD8-E936BA887F4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1</xdr:col>
      <xdr:colOff>0</xdr:colOff>
      <xdr:row>1282</xdr:row>
      <xdr:rowOff>0</xdr:rowOff>
    </xdr:from>
    <xdr:to>
      <xdr:col>2</xdr:col>
      <xdr:colOff>4524375</xdr:colOff>
      <xdr:row>1312</xdr:row>
      <xdr:rowOff>142875</xdr:rowOff>
    </xdr:to>
    <xdr:graphicFrame macro="">
      <xdr:nvGraphicFramePr>
        <xdr:cNvPr id="46" name="グラフ 45">
          <a:extLst>
            <a:ext uri="{FF2B5EF4-FFF2-40B4-BE49-F238E27FC236}">
              <a16:creationId xmlns:a16="http://schemas.microsoft.com/office/drawing/2014/main" id="{61DE12F5-8935-470E-BF9A-5415D7B159C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xdr:from>
      <xdr:col>1</xdr:col>
      <xdr:colOff>0</xdr:colOff>
      <xdr:row>1314</xdr:row>
      <xdr:rowOff>0</xdr:rowOff>
    </xdr:from>
    <xdr:to>
      <xdr:col>2</xdr:col>
      <xdr:colOff>4524375</xdr:colOff>
      <xdr:row>1344</xdr:row>
      <xdr:rowOff>142875</xdr:rowOff>
    </xdr:to>
    <xdr:graphicFrame macro="">
      <xdr:nvGraphicFramePr>
        <xdr:cNvPr id="48" name="グラフ 47">
          <a:extLst>
            <a:ext uri="{FF2B5EF4-FFF2-40B4-BE49-F238E27FC236}">
              <a16:creationId xmlns:a16="http://schemas.microsoft.com/office/drawing/2014/main" id="{B999D306-49FD-4B7F-AFE6-E71FF10896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xdr:from>
      <xdr:col>1</xdr:col>
      <xdr:colOff>0</xdr:colOff>
      <xdr:row>1378</xdr:row>
      <xdr:rowOff>0</xdr:rowOff>
    </xdr:from>
    <xdr:to>
      <xdr:col>2</xdr:col>
      <xdr:colOff>4524375</xdr:colOff>
      <xdr:row>1408</xdr:row>
      <xdr:rowOff>142875</xdr:rowOff>
    </xdr:to>
    <xdr:graphicFrame macro="">
      <xdr:nvGraphicFramePr>
        <xdr:cNvPr id="49" name="グラフ 48">
          <a:extLst>
            <a:ext uri="{FF2B5EF4-FFF2-40B4-BE49-F238E27FC236}">
              <a16:creationId xmlns:a16="http://schemas.microsoft.com/office/drawing/2014/main" id="{54455D44-8FE1-459C-ACE8-8EC4C3AD43E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xdr:from>
      <xdr:col>1</xdr:col>
      <xdr:colOff>0</xdr:colOff>
      <xdr:row>1410</xdr:row>
      <xdr:rowOff>0</xdr:rowOff>
    </xdr:from>
    <xdr:to>
      <xdr:col>2</xdr:col>
      <xdr:colOff>4524375</xdr:colOff>
      <xdr:row>1440</xdr:row>
      <xdr:rowOff>142875</xdr:rowOff>
    </xdr:to>
    <xdr:graphicFrame macro="">
      <xdr:nvGraphicFramePr>
        <xdr:cNvPr id="50" name="グラフ 49">
          <a:extLst>
            <a:ext uri="{FF2B5EF4-FFF2-40B4-BE49-F238E27FC236}">
              <a16:creationId xmlns:a16="http://schemas.microsoft.com/office/drawing/2014/main" id="{FAF95892-5E14-4D71-9FBD-3F87D5CE1BD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xdr:from>
      <xdr:col>1</xdr:col>
      <xdr:colOff>0</xdr:colOff>
      <xdr:row>1442</xdr:row>
      <xdr:rowOff>0</xdr:rowOff>
    </xdr:from>
    <xdr:to>
      <xdr:col>2</xdr:col>
      <xdr:colOff>4524375</xdr:colOff>
      <xdr:row>1472</xdr:row>
      <xdr:rowOff>142875</xdr:rowOff>
    </xdr:to>
    <xdr:graphicFrame macro="">
      <xdr:nvGraphicFramePr>
        <xdr:cNvPr id="51" name="グラフ 50">
          <a:extLst>
            <a:ext uri="{FF2B5EF4-FFF2-40B4-BE49-F238E27FC236}">
              <a16:creationId xmlns:a16="http://schemas.microsoft.com/office/drawing/2014/main" id="{A2BB881A-9B63-4A9A-857D-E4EA6BB68E9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xdr:from>
      <xdr:col>1</xdr:col>
      <xdr:colOff>0</xdr:colOff>
      <xdr:row>1506</xdr:row>
      <xdr:rowOff>0</xdr:rowOff>
    </xdr:from>
    <xdr:to>
      <xdr:col>2</xdr:col>
      <xdr:colOff>4524375</xdr:colOff>
      <xdr:row>1536</xdr:row>
      <xdr:rowOff>142875</xdr:rowOff>
    </xdr:to>
    <xdr:graphicFrame macro="">
      <xdr:nvGraphicFramePr>
        <xdr:cNvPr id="53" name="グラフ 52">
          <a:extLst>
            <a:ext uri="{FF2B5EF4-FFF2-40B4-BE49-F238E27FC236}">
              <a16:creationId xmlns:a16="http://schemas.microsoft.com/office/drawing/2014/main" id="{BC794B9C-C2FF-4D3F-8A65-8EF33D23AF9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xdr:from>
      <xdr:col>1</xdr:col>
      <xdr:colOff>0</xdr:colOff>
      <xdr:row>1538</xdr:row>
      <xdr:rowOff>0</xdr:rowOff>
    </xdr:from>
    <xdr:to>
      <xdr:col>2</xdr:col>
      <xdr:colOff>4524375</xdr:colOff>
      <xdr:row>1568</xdr:row>
      <xdr:rowOff>142875</xdr:rowOff>
    </xdr:to>
    <xdr:graphicFrame macro="">
      <xdr:nvGraphicFramePr>
        <xdr:cNvPr id="55" name="グラフ 54">
          <a:extLst>
            <a:ext uri="{FF2B5EF4-FFF2-40B4-BE49-F238E27FC236}">
              <a16:creationId xmlns:a16="http://schemas.microsoft.com/office/drawing/2014/main" id="{8E3BCA57-CB58-41CE-9077-AD2F2F78E9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xdr:from>
      <xdr:col>1</xdr:col>
      <xdr:colOff>0</xdr:colOff>
      <xdr:row>1570</xdr:row>
      <xdr:rowOff>0</xdr:rowOff>
    </xdr:from>
    <xdr:to>
      <xdr:col>2</xdr:col>
      <xdr:colOff>4524375</xdr:colOff>
      <xdr:row>1600</xdr:row>
      <xdr:rowOff>142875</xdr:rowOff>
    </xdr:to>
    <xdr:graphicFrame macro="">
      <xdr:nvGraphicFramePr>
        <xdr:cNvPr id="54" name="グラフ 53">
          <a:extLst>
            <a:ext uri="{FF2B5EF4-FFF2-40B4-BE49-F238E27FC236}">
              <a16:creationId xmlns:a16="http://schemas.microsoft.com/office/drawing/2014/main" id="{28F0AF66-CB39-431E-B367-D6CC281EC94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xdr:from>
      <xdr:col>1</xdr:col>
      <xdr:colOff>0</xdr:colOff>
      <xdr:row>1602</xdr:row>
      <xdr:rowOff>0</xdr:rowOff>
    </xdr:from>
    <xdr:to>
      <xdr:col>2</xdr:col>
      <xdr:colOff>4524375</xdr:colOff>
      <xdr:row>1632</xdr:row>
      <xdr:rowOff>142875</xdr:rowOff>
    </xdr:to>
    <xdr:graphicFrame macro="">
      <xdr:nvGraphicFramePr>
        <xdr:cNvPr id="57" name="グラフ 56">
          <a:extLst>
            <a:ext uri="{FF2B5EF4-FFF2-40B4-BE49-F238E27FC236}">
              <a16:creationId xmlns:a16="http://schemas.microsoft.com/office/drawing/2014/main" id="{08EAC4DA-107D-4B84-8576-23F9C8D00CF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twoCellAnchor>
    <xdr:from>
      <xdr:col>1</xdr:col>
      <xdr:colOff>0</xdr:colOff>
      <xdr:row>1634</xdr:row>
      <xdr:rowOff>0</xdr:rowOff>
    </xdr:from>
    <xdr:to>
      <xdr:col>2</xdr:col>
      <xdr:colOff>4524375</xdr:colOff>
      <xdr:row>1664</xdr:row>
      <xdr:rowOff>142875</xdr:rowOff>
    </xdr:to>
    <xdr:graphicFrame macro="">
      <xdr:nvGraphicFramePr>
        <xdr:cNvPr id="59" name="グラフ 58">
          <a:extLst>
            <a:ext uri="{FF2B5EF4-FFF2-40B4-BE49-F238E27FC236}">
              <a16:creationId xmlns:a16="http://schemas.microsoft.com/office/drawing/2014/main" id="{93CC9568-E991-4A64-8892-E3D77ED4BF4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1"/>
        </a:graphicData>
      </a:graphic>
    </xdr:graphicFrame>
    <xdr:clientData/>
  </xdr:twoCellAnchor>
  <xdr:twoCellAnchor>
    <xdr:from>
      <xdr:col>1</xdr:col>
      <xdr:colOff>0</xdr:colOff>
      <xdr:row>1666</xdr:row>
      <xdr:rowOff>0</xdr:rowOff>
    </xdr:from>
    <xdr:to>
      <xdr:col>2</xdr:col>
      <xdr:colOff>4524375</xdr:colOff>
      <xdr:row>1696</xdr:row>
      <xdr:rowOff>142875</xdr:rowOff>
    </xdr:to>
    <xdr:graphicFrame macro="">
      <xdr:nvGraphicFramePr>
        <xdr:cNvPr id="61" name="グラフ 60">
          <a:extLst>
            <a:ext uri="{FF2B5EF4-FFF2-40B4-BE49-F238E27FC236}">
              <a16:creationId xmlns:a16="http://schemas.microsoft.com/office/drawing/2014/main" id="{5BC95665-9658-4659-BC9F-E91C85ECCE8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2"/>
        </a:graphicData>
      </a:graphic>
    </xdr:graphicFrame>
    <xdr:clientData/>
  </xdr:twoCellAnchor>
  <xdr:twoCellAnchor>
    <xdr:from>
      <xdr:col>1</xdr:col>
      <xdr:colOff>0</xdr:colOff>
      <xdr:row>1698</xdr:row>
      <xdr:rowOff>0</xdr:rowOff>
    </xdr:from>
    <xdr:to>
      <xdr:col>2</xdr:col>
      <xdr:colOff>4524375</xdr:colOff>
      <xdr:row>1728</xdr:row>
      <xdr:rowOff>142875</xdr:rowOff>
    </xdr:to>
    <xdr:graphicFrame macro="">
      <xdr:nvGraphicFramePr>
        <xdr:cNvPr id="62" name="グラフ 61">
          <a:extLst>
            <a:ext uri="{FF2B5EF4-FFF2-40B4-BE49-F238E27FC236}">
              <a16:creationId xmlns:a16="http://schemas.microsoft.com/office/drawing/2014/main" id="{05EEB6EC-9D0A-459B-A58B-06CA7B09BF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3"/>
        </a:graphicData>
      </a:graphic>
    </xdr:graphicFrame>
    <xdr:clientData/>
  </xdr:twoCellAnchor>
  <xdr:twoCellAnchor>
    <xdr:from>
      <xdr:col>1</xdr:col>
      <xdr:colOff>0</xdr:colOff>
      <xdr:row>1730</xdr:row>
      <xdr:rowOff>0</xdr:rowOff>
    </xdr:from>
    <xdr:to>
      <xdr:col>2</xdr:col>
      <xdr:colOff>4524375</xdr:colOff>
      <xdr:row>1760</xdr:row>
      <xdr:rowOff>142875</xdr:rowOff>
    </xdr:to>
    <xdr:graphicFrame macro="">
      <xdr:nvGraphicFramePr>
        <xdr:cNvPr id="64" name="グラフ 63">
          <a:extLst>
            <a:ext uri="{FF2B5EF4-FFF2-40B4-BE49-F238E27FC236}">
              <a16:creationId xmlns:a16="http://schemas.microsoft.com/office/drawing/2014/main" id="{6DED8B5C-CC4E-49B8-A90F-2DB103FCD5B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4"/>
        </a:graphicData>
      </a:graphic>
    </xdr:graphicFrame>
    <xdr:clientData/>
  </xdr:twoCellAnchor>
  <xdr:twoCellAnchor>
    <xdr:from>
      <xdr:col>1</xdr:col>
      <xdr:colOff>0</xdr:colOff>
      <xdr:row>1762</xdr:row>
      <xdr:rowOff>0</xdr:rowOff>
    </xdr:from>
    <xdr:to>
      <xdr:col>2</xdr:col>
      <xdr:colOff>4524375</xdr:colOff>
      <xdr:row>1792</xdr:row>
      <xdr:rowOff>142875</xdr:rowOff>
    </xdr:to>
    <xdr:graphicFrame macro="">
      <xdr:nvGraphicFramePr>
        <xdr:cNvPr id="66" name="グラフ 65">
          <a:extLst>
            <a:ext uri="{FF2B5EF4-FFF2-40B4-BE49-F238E27FC236}">
              <a16:creationId xmlns:a16="http://schemas.microsoft.com/office/drawing/2014/main" id="{8A3E341C-9F96-4082-A99C-21F40F86A11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5"/>
        </a:graphicData>
      </a:graphic>
    </xdr:graphicFrame>
    <xdr:clientData/>
  </xdr:twoCellAnchor>
  <xdr:twoCellAnchor>
    <xdr:from>
      <xdr:col>1</xdr:col>
      <xdr:colOff>0</xdr:colOff>
      <xdr:row>1826</xdr:row>
      <xdr:rowOff>0</xdr:rowOff>
    </xdr:from>
    <xdr:to>
      <xdr:col>2</xdr:col>
      <xdr:colOff>4524375</xdr:colOff>
      <xdr:row>1856</xdr:row>
      <xdr:rowOff>142875</xdr:rowOff>
    </xdr:to>
    <xdr:graphicFrame macro="">
      <xdr:nvGraphicFramePr>
        <xdr:cNvPr id="68" name="グラフ 67">
          <a:extLst>
            <a:ext uri="{FF2B5EF4-FFF2-40B4-BE49-F238E27FC236}">
              <a16:creationId xmlns:a16="http://schemas.microsoft.com/office/drawing/2014/main" id="{75EE56F9-ED95-4467-965F-0CBDD1AD51A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6"/>
        </a:graphicData>
      </a:graphic>
    </xdr:graphicFrame>
    <xdr:clientData/>
  </xdr:twoCellAnchor>
  <xdr:twoCellAnchor>
    <xdr:from>
      <xdr:col>1</xdr:col>
      <xdr:colOff>0</xdr:colOff>
      <xdr:row>1857</xdr:row>
      <xdr:rowOff>171449</xdr:rowOff>
    </xdr:from>
    <xdr:to>
      <xdr:col>2</xdr:col>
      <xdr:colOff>4505325</xdr:colOff>
      <xdr:row>1888</xdr:row>
      <xdr:rowOff>142875</xdr:rowOff>
    </xdr:to>
    <xdr:graphicFrame macro="">
      <xdr:nvGraphicFramePr>
        <xdr:cNvPr id="69" name="グラフ 68">
          <a:extLst>
            <a:ext uri="{FF2B5EF4-FFF2-40B4-BE49-F238E27FC236}">
              <a16:creationId xmlns:a16="http://schemas.microsoft.com/office/drawing/2014/main" id="{E3607F75-5651-4DEC-A1A4-66661BF366E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7"/>
        </a:graphicData>
      </a:graphic>
    </xdr:graphicFrame>
    <xdr:clientData/>
  </xdr:twoCellAnchor>
  <xdr:twoCellAnchor>
    <xdr:from>
      <xdr:col>1</xdr:col>
      <xdr:colOff>0</xdr:colOff>
      <xdr:row>1890</xdr:row>
      <xdr:rowOff>0</xdr:rowOff>
    </xdr:from>
    <xdr:to>
      <xdr:col>2</xdr:col>
      <xdr:colOff>4505325</xdr:colOff>
      <xdr:row>1920</xdr:row>
      <xdr:rowOff>142876</xdr:rowOff>
    </xdr:to>
    <xdr:graphicFrame macro="">
      <xdr:nvGraphicFramePr>
        <xdr:cNvPr id="70" name="グラフ 69">
          <a:extLst>
            <a:ext uri="{FF2B5EF4-FFF2-40B4-BE49-F238E27FC236}">
              <a16:creationId xmlns:a16="http://schemas.microsoft.com/office/drawing/2014/main" id="{20958BEE-A2F0-4960-8F3F-6EF57C0452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8"/>
        </a:graphicData>
      </a:graphic>
    </xdr:graphicFrame>
    <xdr:clientData/>
  </xdr:twoCellAnchor>
  <xdr:twoCellAnchor>
    <xdr:from>
      <xdr:col>1</xdr:col>
      <xdr:colOff>0</xdr:colOff>
      <xdr:row>1922</xdr:row>
      <xdr:rowOff>0</xdr:rowOff>
    </xdr:from>
    <xdr:to>
      <xdr:col>2</xdr:col>
      <xdr:colOff>4505325</xdr:colOff>
      <xdr:row>1952</xdr:row>
      <xdr:rowOff>142876</xdr:rowOff>
    </xdr:to>
    <xdr:graphicFrame macro="">
      <xdr:nvGraphicFramePr>
        <xdr:cNvPr id="71" name="グラフ 70">
          <a:extLst>
            <a:ext uri="{FF2B5EF4-FFF2-40B4-BE49-F238E27FC236}">
              <a16:creationId xmlns:a16="http://schemas.microsoft.com/office/drawing/2014/main" id="{5D4E3B09-B140-4F99-996E-079F88988DC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9"/>
        </a:graphicData>
      </a:graphic>
    </xdr:graphicFrame>
    <xdr:clientData/>
  </xdr:twoCellAnchor>
  <xdr:twoCellAnchor>
    <xdr:from>
      <xdr:col>1</xdr:col>
      <xdr:colOff>0</xdr:colOff>
      <xdr:row>1954</xdr:row>
      <xdr:rowOff>0</xdr:rowOff>
    </xdr:from>
    <xdr:to>
      <xdr:col>2</xdr:col>
      <xdr:colOff>4524375</xdr:colOff>
      <xdr:row>1984</xdr:row>
      <xdr:rowOff>142875</xdr:rowOff>
    </xdr:to>
    <xdr:graphicFrame macro="">
      <xdr:nvGraphicFramePr>
        <xdr:cNvPr id="63" name="グラフ 62">
          <a:extLst>
            <a:ext uri="{FF2B5EF4-FFF2-40B4-BE49-F238E27FC236}">
              <a16:creationId xmlns:a16="http://schemas.microsoft.com/office/drawing/2014/main" id="{A90BCE3F-CFAF-469B-9FCA-40371A1DF33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0"/>
        </a:graphicData>
      </a:graphic>
    </xdr:graphicFrame>
    <xdr:clientData/>
  </xdr:twoCellAnchor>
  <xdr:twoCellAnchor>
    <xdr:from>
      <xdr:col>1</xdr:col>
      <xdr:colOff>0</xdr:colOff>
      <xdr:row>1986</xdr:row>
      <xdr:rowOff>0</xdr:rowOff>
    </xdr:from>
    <xdr:to>
      <xdr:col>2</xdr:col>
      <xdr:colOff>4524375</xdr:colOff>
      <xdr:row>2016</xdr:row>
      <xdr:rowOff>142875</xdr:rowOff>
    </xdr:to>
    <xdr:graphicFrame macro="">
      <xdr:nvGraphicFramePr>
        <xdr:cNvPr id="67" name="グラフ 66">
          <a:extLst>
            <a:ext uri="{FF2B5EF4-FFF2-40B4-BE49-F238E27FC236}">
              <a16:creationId xmlns:a16="http://schemas.microsoft.com/office/drawing/2014/main" id="{54C83565-B7AF-4AA4-A500-5C9F9490729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1"/>
        </a:graphicData>
      </a:graphic>
    </xdr:graphicFrame>
    <xdr:clientData/>
  </xdr:twoCellAnchor>
  <xdr:twoCellAnchor>
    <xdr:from>
      <xdr:col>1</xdr:col>
      <xdr:colOff>0</xdr:colOff>
      <xdr:row>2018</xdr:row>
      <xdr:rowOff>0</xdr:rowOff>
    </xdr:from>
    <xdr:to>
      <xdr:col>2</xdr:col>
      <xdr:colOff>4524375</xdr:colOff>
      <xdr:row>2048</xdr:row>
      <xdr:rowOff>142875</xdr:rowOff>
    </xdr:to>
    <xdr:graphicFrame macro="">
      <xdr:nvGraphicFramePr>
        <xdr:cNvPr id="72" name="グラフ 71">
          <a:extLst>
            <a:ext uri="{FF2B5EF4-FFF2-40B4-BE49-F238E27FC236}">
              <a16:creationId xmlns:a16="http://schemas.microsoft.com/office/drawing/2014/main" id="{E04B8BE0-722E-4507-8A49-86F8ED54A9D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2"/>
        </a:graphicData>
      </a:graphic>
    </xdr:graphicFrame>
    <xdr:clientData/>
  </xdr:twoCellAnchor>
  <xdr:twoCellAnchor>
    <xdr:from>
      <xdr:col>1</xdr:col>
      <xdr:colOff>0</xdr:colOff>
      <xdr:row>322</xdr:row>
      <xdr:rowOff>0</xdr:rowOff>
    </xdr:from>
    <xdr:to>
      <xdr:col>2</xdr:col>
      <xdr:colOff>4524375</xdr:colOff>
      <xdr:row>352</xdr:row>
      <xdr:rowOff>142875</xdr:rowOff>
    </xdr:to>
    <xdr:graphicFrame macro="">
      <xdr:nvGraphicFramePr>
        <xdr:cNvPr id="65" name="グラフ 64">
          <a:extLst>
            <a:ext uri="{FF2B5EF4-FFF2-40B4-BE49-F238E27FC236}">
              <a16:creationId xmlns:a16="http://schemas.microsoft.com/office/drawing/2014/main" id="{9EFB9467-B819-4616-86A6-BB09E500C1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3"/>
        </a:graphicData>
      </a:graphic>
    </xdr:graphicFrame>
    <xdr:clientData/>
  </xdr:twoCellAnchor>
  <xdr:twoCellAnchor>
    <xdr:from>
      <xdr:col>1</xdr:col>
      <xdr:colOff>0</xdr:colOff>
      <xdr:row>1794</xdr:row>
      <xdr:rowOff>0</xdr:rowOff>
    </xdr:from>
    <xdr:to>
      <xdr:col>2</xdr:col>
      <xdr:colOff>4524375</xdr:colOff>
      <xdr:row>1824</xdr:row>
      <xdr:rowOff>142875</xdr:rowOff>
    </xdr:to>
    <xdr:graphicFrame macro="">
      <xdr:nvGraphicFramePr>
        <xdr:cNvPr id="73" name="グラフ 72">
          <a:extLst>
            <a:ext uri="{FF2B5EF4-FFF2-40B4-BE49-F238E27FC236}">
              <a16:creationId xmlns:a16="http://schemas.microsoft.com/office/drawing/2014/main" id="{58855CFB-EDBD-42A7-A9D5-2D059E6B172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4"/>
        </a:graphicData>
      </a:graphic>
    </xdr:graphicFrame>
    <xdr:clientData/>
  </xdr:twoCellAnchor>
</xdr:wsDr>
</file>

<file path=xl/drawings/drawing10.xml><?xml version="1.0" encoding="utf-8"?>
<c:userShapes xmlns:c="http://schemas.openxmlformats.org/drawingml/2006/chart">
  <cdr:relSizeAnchor xmlns:cdr="http://schemas.openxmlformats.org/drawingml/2006/chartDrawing">
    <cdr:from>
      <cdr:x>0</cdr:x>
      <cdr:y>0.96434</cdr:y>
    </cdr:from>
    <cdr:to>
      <cdr:x>0.31606</cdr:x>
      <cdr:y>1</cdr:y>
    </cdr:to>
    <cdr:sp macro="" textlink="">
      <cdr:nvSpPr>
        <cdr:cNvPr id="2" name="テキスト ボックス 1">
          <a:extLst xmlns:a="http://schemas.openxmlformats.org/drawingml/2006/main">
            <a:ext uri="{FF2B5EF4-FFF2-40B4-BE49-F238E27FC236}">
              <a16:creationId xmlns:a16="http://schemas.microsoft.com/office/drawing/2014/main" id="{C266F102-750D-488E-BBAA-8D8978050A4C}"/>
            </a:ext>
          </a:extLst>
        </cdr:cNvPr>
        <cdr:cNvSpPr txBox="1"/>
      </cdr:nvSpPr>
      <cdr:spPr>
        <a:xfrm xmlns:a="http://schemas.openxmlformats.org/drawingml/2006/main">
          <a:off x="0" y="5097852"/>
          <a:ext cx="2865987" cy="188523"/>
        </a:xfrm>
        <a:prstGeom xmlns:a="http://schemas.openxmlformats.org/drawingml/2006/main" prst="rect">
          <a:avLst/>
        </a:prstGeom>
        <a:solidFill xmlns:a="http://schemas.openxmlformats.org/drawingml/2006/main">
          <a:schemeClr val="bg1"/>
        </a:solidFill>
      </cdr:spPr>
      <cdr:txBody>
        <a:bodyPr xmlns:a="http://schemas.openxmlformats.org/drawingml/2006/main" vertOverflow="clip" horzOverflow="clip" wrap="none" lIns="10800" tIns="10800" rIns="10800" bIns="10800" rtlCol="0" anchor="ctr" anchorCtr="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900" dirty="0">
              <a:latin typeface="ＭＳ Ｐ明朝" pitchFamily="18" charset="-128"/>
              <a:ea typeface="ＭＳ Ｐ明朝" pitchFamily="18" charset="-128"/>
            </a:rPr>
            <a:t>（資料） 北海道経済部「北海道観光入込客数調査報告書」</a:t>
          </a:r>
          <a:r>
            <a:rPr lang="ja-JP" altLang="en-US" sz="1000" dirty="0">
              <a:latin typeface="ＭＳ Ｐ明朝" pitchFamily="18" charset="-128"/>
              <a:ea typeface="ＭＳ Ｐ明朝" pitchFamily="18" charset="-128"/>
            </a:rPr>
            <a:t> </a:t>
          </a:r>
          <a:endParaRPr lang="en-US" altLang="ja-JP" sz="1000" dirty="0">
            <a:latin typeface="ＭＳ Ｐ明朝" pitchFamily="18" charset="-128"/>
            <a:ea typeface="ＭＳ Ｐ明朝" pitchFamily="18" charset="-128"/>
          </a:endParaRPr>
        </a:p>
      </cdr:txBody>
    </cdr:sp>
  </cdr:relSizeAnchor>
  <cdr:relSizeAnchor xmlns:cdr="http://schemas.openxmlformats.org/drawingml/2006/chartDrawing">
    <cdr:from>
      <cdr:x>0.03817</cdr:x>
      <cdr:y>0.01119</cdr:y>
    </cdr:from>
    <cdr:to>
      <cdr:x>0.07876</cdr:x>
      <cdr:y>0.04369</cdr:y>
    </cdr:to>
    <cdr:sp macro="" textlink="">
      <cdr:nvSpPr>
        <cdr:cNvPr id="3" name="テキスト ボックス 1">
          <a:extLst xmlns:a="http://schemas.openxmlformats.org/drawingml/2006/main">
            <a:ext uri="{FF2B5EF4-FFF2-40B4-BE49-F238E27FC236}">
              <a16:creationId xmlns:a16="http://schemas.microsoft.com/office/drawing/2014/main" id="{621E010D-01B6-4748-A9DA-9A8C545074A1}"/>
            </a:ext>
          </a:extLst>
        </cdr:cNvPr>
        <cdr:cNvSpPr txBox="1"/>
      </cdr:nvSpPr>
      <cdr:spPr>
        <a:xfrm xmlns:a="http://schemas.openxmlformats.org/drawingml/2006/main">
          <a:off x="346075" y="59135"/>
          <a:ext cx="368060" cy="171852"/>
        </a:xfrm>
        <a:prstGeom xmlns:a="http://schemas.openxmlformats.org/drawingml/2006/main" prst="rect">
          <a:avLst/>
        </a:prstGeom>
        <a:solidFill xmlns:a="http://schemas.openxmlformats.org/drawingml/2006/main">
          <a:schemeClr val="bg1"/>
        </a:solidFill>
      </cdr:spPr>
      <cdr:txBody>
        <a:bodyPr xmlns:a="http://schemas.openxmlformats.org/drawingml/2006/main" wrap="none" lIns="10800" tIns="10800" rIns="10800" bIns="10800" rtlCol="0" anchor="ctr" anchorCtr="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900" dirty="0">
              <a:latin typeface="ＭＳ Ｐ明朝" pitchFamily="18" charset="-128"/>
              <a:ea typeface="ＭＳ Ｐ明朝" pitchFamily="18" charset="-128"/>
            </a:rPr>
            <a:t>（千人）</a:t>
          </a:r>
          <a:endParaRPr lang="en-US" altLang="ja-JP" sz="1000" dirty="0">
            <a:latin typeface="ＭＳ Ｐ明朝" pitchFamily="18" charset="-128"/>
            <a:ea typeface="ＭＳ Ｐ明朝" pitchFamily="18" charset="-128"/>
          </a:endParaRPr>
        </a:p>
      </cdr:txBody>
    </cdr:sp>
  </cdr:relSizeAnchor>
</c:userShapes>
</file>

<file path=xl/drawings/drawing11.xml><?xml version="1.0" encoding="utf-8"?>
<c:userShapes xmlns:c="http://schemas.openxmlformats.org/drawingml/2006/chart">
  <cdr:relSizeAnchor xmlns:cdr="http://schemas.openxmlformats.org/drawingml/2006/chartDrawing">
    <cdr:from>
      <cdr:x>0</cdr:x>
      <cdr:y>0.96434</cdr:y>
    </cdr:from>
    <cdr:to>
      <cdr:x>0.31606</cdr:x>
      <cdr:y>1</cdr:y>
    </cdr:to>
    <cdr:sp macro="" textlink="">
      <cdr:nvSpPr>
        <cdr:cNvPr id="2" name="テキスト ボックス 1">
          <a:extLst xmlns:a="http://schemas.openxmlformats.org/drawingml/2006/main">
            <a:ext uri="{FF2B5EF4-FFF2-40B4-BE49-F238E27FC236}">
              <a16:creationId xmlns:a16="http://schemas.microsoft.com/office/drawing/2014/main" id="{C266F102-750D-488E-BBAA-8D8978050A4C}"/>
            </a:ext>
          </a:extLst>
        </cdr:cNvPr>
        <cdr:cNvSpPr txBox="1"/>
      </cdr:nvSpPr>
      <cdr:spPr>
        <a:xfrm xmlns:a="http://schemas.openxmlformats.org/drawingml/2006/main">
          <a:off x="0" y="5097852"/>
          <a:ext cx="2865987" cy="188523"/>
        </a:xfrm>
        <a:prstGeom xmlns:a="http://schemas.openxmlformats.org/drawingml/2006/main" prst="rect">
          <a:avLst/>
        </a:prstGeom>
        <a:solidFill xmlns:a="http://schemas.openxmlformats.org/drawingml/2006/main">
          <a:schemeClr val="bg1"/>
        </a:solidFill>
      </cdr:spPr>
      <cdr:txBody>
        <a:bodyPr xmlns:a="http://schemas.openxmlformats.org/drawingml/2006/main" vertOverflow="clip" horzOverflow="clip" wrap="none" lIns="10800" tIns="10800" rIns="10800" bIns="10800" rtlCol="0" anchor="ctr" anchorCtr="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900" dirty="0">
              <a:latin typeface="ＭＳ Ｐ明朝" pitchFamily="18" charset="-128"/>
              <a:ea typeface="ＭＳ Ｐ明朝" pitchFamily="18" charset="-128"/>
            </a:rPr>
            <a:t>（資料） 北海道経済部「北海道観光入込客数調査報告書」</a:t>
          </a:r>
          <a:r>
            <a:rPr lang="ja-JP" altLang="en-US" sz="1000" dirty="0">
              <a:latin typeface="ＭＳ Ｐ明朝" pitchFamily="18" charset="-128"/>
              <a:ea typeface="ＭＳ Ｐ明朝" pitchFamily="18" charset="-128"/>
            </a:rPr>
            <a:t> </a:t>
          </a:r>
          <a:endParaRPr lang="en-US" altLang="ja-JP" sz="1000" dirty="0">
            <a:latin typeface="ＭＳ Ｐ明朝" pitchFamily="18" charset="-128"/>
            <a:ea typeface="ＭＳ Ｐ明朝" pitchFamily="18" charset="-128"/>
          </a:endParaRPr>
        </a:p>
      </cdr:txBody>
    </cdr:sp>
  </cdr:relSizeAnchor>
  <cdr:relSizeAnchor xmlns:cdr="http://schemas.openxmlformats.org/drawingml/2006/chartDrawing">
    <cdr:from>
      <cdr:x>0.03817</cdr:x>
      <cdr:y>0.01119</cdr:y>
    </cdr:from>
    <cdr:to>
      <cdr:x>0.07876</cdr:x>
      <cdr:y>0.04369</cdr:y>
    </cdr:to>
    <cdr:sp macro="" textlink="">
      <cdr:nvSpPr>
        <cdr:cNvPr id="3" name="テキスト ボックス 1">
          <a:extLst xmlns:a="http://schemas.openxmlformats.org/drawingml/2006/main">
            <a:ext uri="{FF2B5EF4-FFF2-40B4-BE49-F238E27FC236}">
              <a16:creationId xmlns:a16="http://schemas.microsoft.com/office/drawing/2014/main" id="{621E010D-01B6-4748-A9DA-9A8C545074A1}"/>
            </a:ext>
          </a:extLst>
        </cdr:cNvPr>
        <cdr:cNvSpPr txBox="1"/>
      </cdr:nvSpPr>
      <cdr:spPr>
        <a:xfrm xmlns:a="http://schemas.openxmlformats.org/drawingml/2006/main">
          <a:off x="346075" y="59135"/>
          <a:ext cx="368060" cy="171852"/>
        </a:xfrm>
        <a:prstGeom xmlns:a="http://schemas.openxmlformats.org/drawingml/2006/main" prst="rect">
          <a:avLst/>
        </a:prstGeom>
        <a:solidFill xmlns:a="http://schemas.openxmlformats.org/drawingml/2006/main">
          <a:schemeClr val="bg1"/>
        </a:solidFill>
      </cdr:spPr>
      <cdr:txBody>
        <a:bodyPr xmlns:a="http://schemas.openxmlformats.org/drawingml/2006/main" wrap="none" lIns="10800" tIns="10800" rIns="10800" bIns="10800" rtlCol="0" anchor="ctr" anchorCtr="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900" dirty="0">
              <a:latin typeface="ＭＳ Ｐ明朝" pitchFamily="18" charset="-128"/>
              <a:ea typeface="ＭＳ Ｐ明朝" pitchFamily="18" charset="-128"/>
            </a:rPr>
            <a:t>（千人）</a:t>
          </a:r>
          <a:endParaRPr lang="en-US" altLang="ja-JP" sz="1000" dirty="0">
            <a:latin typeface="ＭＳ Ｐ明朝" pitchFamily="18" charset="-128"/>
            <a:ea typeface="ＭＳ Ｐ明朝" pitchFamily="18" charset="-128"/>
          </a:endParaRPr>
        </a:p>
      </cdr:txBody>
    </cdr:sp>
  </cdr:relSizeAnchor>
  <cdr:relSizeAnchor xmlns:cdr="http://schemas.openxmlformats.org/drawingml/2006/chartDrawing">
    <cdr:from>
      <cdr:x>0.59664</cdr:x>
      <cdr:y>0.16997</cdr:y>
    </cdr:from>
    <cdr:to>
      <cdr:x>0.7563</cdr:x>
      <cdr:y>0.23223</cdr:y>
    </cdr:to>
    <cdr:sp macro="" textlink="">
      <cdr:nvSpPr>
        <cdr:cNvPr id="6" name="吹き出し: 線 (枠なし) 5">
          <a:extLst xmlns:a="http://schemas.openxmlformats.org/drawingml/2006/main">
            <a:ext uri="{FF2B5EF4-FFF2-40B4-BE49-F238E27FC236}">
              <a16:creationId xmlns:a16="http://schemas.microsoft.com/office/drawing/2014/main" id="{3450A72E-F7A8-4EE7-B712-614DF6ADF113}"/>
            </a:ext>
          </a:extLst>
        </cdr:cNvPr>
        <cdr:cNvSpPr/>
      </cdr:nvSpPr>
      <cdr:spPr>
        <a:xfrm xmlns:a="http://schemas.openxmlformats.org/drawingml/2006/main">
          <a:off x="5410200" y="898508"/>
          <a:ext cx="1447760" cy="329163"/>
        </a:xfrm>
        <a:prstGeom xmlns:a="http://schemas.openxmlformats.org/drawingml/2006/main" prst="callout1">
          <a:avLst>
            <a:gd name="adj1" fmla="val 96880"/>
            <a:gd name="adj2" fmla="val 93160"/>
            <a:gd name="adj3" fmla="val 266369"/>
            <a:gd name="adj4" fmla="val 93205"/>
          </a:avLst>
        </a:prstGeom>
        <a:noFill xmlns:a="http://schemas.openxmlformats.org/drawingml/2006/main"/>
        <a:ln xmlns:a="http://schemas.openxmlformats.org/drawingml/2006/main" w="3175"/>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square" lIns="14400" tIns="14400" rIns="14400" bIns="14400" anchor="ctr" anchorCtr="0">
          <a:spAutoFit/>
        </a:bodyP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ja-JP" altLang="en-US" sz="900">
              <a:latin typeface="HG丸ｺﾞｼｯｸM-PRO" panose="020F0600000000000000" pitchFamily="50" charset="-128"/>
              <a:ea typeface="HG丸ｺﾞｼｯｸM-PRO" panose="020F0600000000000000" pitchFamily="50" charset="-128"/>
            </a:rPr>
            <a:t>千歳アウトレットモール・</a:t>
          </a:r>
          <a:endParaRPr lang="en-US" altLang="ja-JP" sz="900">
            <a:latin typeface="HG丸ｺﾞｼｯｸM-PRO" panose="020F0600000000000000" pitchFamily="50" charset="-128"/>
            <a:ea typeface="HG丸ｺﾞｼｯｸM-PRO" panose="020F0600000000000000" pitchFamily="50" charset="-128"/>
          </a:endParaRPr>
        </a:p>
        <a:p xmlns:a="http://schemas.openxmlformats.org/drawingml/2006/main">
          <a:pPr algn="r"/>
          <a:r>
            <a:rPr lang="en-US" altLang="ja-JP" sz="900">
              <a:latin typeface="HG丸ｺﾞｼｯｸM-PRO" panose="020F0600000000000000" pitchFamily="50" charset="-128"/>
              <a:ea typeface="HG丸ｺﾞｼｯｸM-PRO" panose="020F0600000000000000" pitchFamily="50" charset="-128"/>
            </a:rPr>
            <a:t>RERA</a:t>
          </a:r>
          <a:r>
            <a:rPr lang="ja-JP" altLang="en-US" sz="900">
              <a:latin typeface="HG丸ｺﾞｼｯｸM-PRO" panose="020F0600000000000000" pitchFamily="50" charset="-128"/>
              <a:ea typeface="HG丸ｺﾞｼｯｸM-PRO" panose="020F0600000000000000" pitchFamily="50" charset="-128"/>
            </a:rPr>
            <a:t>開業　　</a:t>
          </a:r>
          <a:r>
            <a:rPr lang="en-US" altLang="ja-JP" sz="900">
              <a:latin typeface="HG丸ｺﾞｼｯｸM-PRO" panose="020F0600000000000000" pitchFamily="50" charset="-128"/>
              <a:ea typeface="HG丸ｺﾞｼｯｸM-PRO" panose="020F0600000000000000" pitchFamily="50" charset="-128"/>
            </a:rPr>
            <a:t>2005.4</a:t>
          </a:r>
          <a:r>
            <a:rPr lang="ja-JP" altLang="en-US" sz="900">
              <a:latin typeface="HG丸ｺﾞｼｯｸM-PRO" panose="020F0600000000000000" pitchFamily="50" charset="-128"/>
              <a:ea typeface="HG丸ｺﾞｼｯｸM-PRO" panose="020F0600000000000000" pitchFamily="50" charset="-128"/>
            </a:rPr>
            <a:t>月</a:t>
          </a:r>
          <a:r>
            <a:rPr lang="en-US" altLang="ja-JP" sz="900">
              <a:latin typeface="HG丸ｺﾞｼｯｸM-PRO" panose="020F0600000000000000" pitchFamily="50" charset="-128"/>
              <a:ea typeface="HG丸ｺﾞｼｯｸM-PRO" panose="020F0600000000000000" pitchFamily="50" charset="-128"/>
            </a:rPr>
            <a:t> </a:t>
          </a:r>
          <a:endParaRPr lang="ja-JP" sz="900">
            <a:latin typeface="HG丸ｺﾞｼｯｸM-PRO" panose="020F0600000000000000" pitchFamily="50" charset="-128"/>
            <a:ea typeface="HG丸ｺﾞｼｯｸM-PRO" panose="020F0600000000000000" pitchFamily="50" charset="-128"/>
          </a:endParaRPr>
        </a:p>
      </cdr:txBody>
    </cdr:sp>
  </cdr:relSizeAnchor>
  <cdr:relSizeAnchor xmlns:cdr="http://schemas.openxmlformats.org/drawingml/2006/chartDrawing">
    <cdr:from>
      <cdr:x>0.18943</cdr:x>
      <cdr:y>0.50511</cdr:y>
    </cdr:from>
    <cdr:to>
      <cdr:x>0.25631</cdr:x>
      <cdr:y>0.56861</cdr:y>
    </cdr:to>
    <cdr:sp macro="" textlink="">
      <cdr:nvSpPr>
        <cdr:cNvPr id="7" name="吹き出し: 線 (枠なし) 6">
          <a:extLst xmlns:a="http://schemas.openxmlformats.org/drawingml/2006/main">
            <a:ext uri="{FF2B5EF4-FFF2-40B4-BE49-F238E27FC236}">
              <a16:creationId xmlns:a16="http://schemas.microsoft.com/office/drawing/2014/main" id="{DE8A1D05-13D6-426C-B26B-18A7EDD2D6A0}"/>
            </a:ext>
          </a:extLst>
        </cdr:cNvPr>
        <cdr:cNvSpPr/>
      </cdr:nvSpPr>
      <cdr:spPr>
        <a:xfrm xmlns:a="http://schemas.openxmlformats.org/drawingml/2006/main">
          <a:off x="1717675" y="2670175"/>
          <a:ext cx="606454" cy="335685"/>
        </a:xfrm>
        <a:prstGeom xmlns:a="http://schemas.openxmlformats.org/drawingml/2006/main" prst="callout1">
          <a:avLst>
            <a:gd name="adj1" fmla="val 96880"/>
            <a:gd name="adj2" fmla="val 93160"/>
            <a:gd name="adj3" fmla="val 164591"/>
            <a:gd name="adj4" fmla="val 93010"/>
          </a:avLst>
        </a:prstGeom>
        <a:ln xmlns:a="http://schemas.openxmlformats.org/drawingml/2006/main" w="3175"/>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square" lIns="14400" tIns="14400" rIns="14400" bIns="14400" anchor="ctr" anchorCtr="0">
          <a:spAutoFit/>
        </a:bodyP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ja-JP" altLang="en-US" sz="900">
              <a:latin typeface="HG丸ｺﾞｼｯｸM-PRO" panose="020F0600000000000000" pitchFamily="50" charset="-128"/>
              <a:ea typeface="HG丸ｺﾞｼｯｸM-PRO" panose="020F0600000000000000" pitchFamily="50" charset="-128"/>
            </a:rPr>
            <a:t>沖縄海洋博</a:t>
          </a:r>
          <a:endParaRPr lang="en-US" altLang="ja-JP" sz="900">
            <a:latin typeface="HG丸ｺﾞｼｯｸM-PRO" panose="020F0600000000000000" pitchFamily="50" charset="-128"/>
            <a:ea typeface="HG丸ｺﾞｼｯｸM-PRO" panose="020F0600000000000000" pitchFamily="50" charset="-128"/>
          </a:endParaRPr>
        </a:p>
        <a:p xmlns:a="http://schemas.openxmlformats.org/drawingml/2006/main">
          <a:pPr algn="r"/>
          <a:r>
            <a:rPr lang="en-US" altLang="ja-JP" sz="900">
              <a:latin typeface="HG丸ｺﾞｼｯｸM-PRO" panose="020F0600000000000000" pitchFamily="50" charset="-128"/>
              <a:ea typeface="HG丸ｺﾞｼｯｸM-PRO" panose="020F0600000000000000" pitchFamily="50" charset="-128"/>
            </a:rPr>
            <a:t>1975 </a:t>
          </a:r>
          <a:endParaRPr lang="ja-JP" sz="900">
            <a:latin typeface="HG丸ｺﾞｼｯｸM-PRO" panose="020F0600000000000000" pitchFamily="50" charset="-128"/>
            <a:ea typeface="HG丸ｺﾞｼｯｸM-PRO" panose="020F0600000000000000" pitchFamily="50" charset="-128"/>
          </a:endParaRPr>
        </a:p>
      </cdr:txBody>
    </cdr:sp>
  </cdr:relSizeAnchor>
  <cdr:relSizeAnchor xmlns:cdr="http://schemas.openxmlformats.org/drawingml/2006/chartDrawing">
    <cdr:from>
      <cdr:x>0.62955</cdr:x>
      <cdr:y>0.02222</cdr:y>
    </cdr:from>
    <cdr:to>
      <cdr:x>0.78921</cdr:x>
      <cdr:y>0.08449</cdr:y>
    </cdr:to>
    <cdr:sp macro="" textlink="">
      <cdr:nvSpPr>
        <cdr:cNvPr id="8" name="吹き出し: 線 (枠なし) 7">
          <a:extLst xmlns:a="http://schemas.openxmlformats.org/drawingml/2006/main">
            <a:ext uri="{FF2B5EF4-FFF2-40B4-BE49-F238E27FC236}">
              <a16:creationId xmlns:a16="http://schemas.microsoft.com/office/drawing/2014/main" id="{45908DA2-45BC-447A-927A-A7B3A956570B}"/>
            </a:ext>
          </a:extLst>
        </cdr:cNvPr>
        <cdr:cNvSpPr/>
      </cdr:nvSpPr>
      <cdr:spPr>
        <a:xfrm xmlns:a="http://schemas.openxmlformats.org/drawingml/2006/main">
          <a:off x="5708650" y="117475"/>
          <a:ext cx="1447760" cy="329163"/>
        </a:xfrm>
        <a:prstGeom xmlns:a="http://schemas.openxmlformats.org/drawingml/2006/main" prst="callout1">
          <a:avLst>
            <a:gd name="adj1" fmla="val 96880"/>
            <a:gd name="adj2" fmla="val 93160"/>
            <a:gd name="adj3" fmla="val 266369"/>
            <a:gd name="adj4" fmla="val 93205"/>
          </a:avLst>
        </a:prstGeom>
        <a:noFill xmlns:a="http://schemas.openxmlformats.org/drawingml/2006/main"/>
        <a:ln xmlns:a="http://schemas.openxmlformats.org/drawingml/2006/main" w="3175"/>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square" lIns="14400" tIns="14400" rIns="14400" bIns="14400" anchor="ctr" anchorCtr="0">
          <a:spAutoFit/>
        </a:bodyP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en-US" altLang="ja-JP" sz="900">
              <a:latin typeface="HG丸ｺﾞｼｯｸM-PRO" panose="020F0600000000000000" pitchFamily="50" charset="-128"/>
              <a:ea typeface="HG丸ｺﾞｼｯｸM-PRO" panose="020F0600000000000000" pitchFamily="50" charset="-128"/>
            </a:rPr>
            <a:t>RERA </a:t>
          </a:r>
          <a:r>
            <a:rPr lang="ja-JP" altLang="en-US" sz="900">
              <a:latin typeface="HG丸ｺﾞｼｯｸM-PRO" panose="020F0600000000000000" pitchFamily="50" charset="-128"/>
              <a:ea typeface="HG丸ｺﾞｼｯｸM-PRO" panose="020F0600000000000000" pitchFamily="50" charset="-128"/>
            </a:rPr>
            <a:t>第</a:t>
          </a:r>
          <a:r>
            <a:rPr lang="en-US" altLang="ja-JP" sz="900">
              <a:latin typeface="HG丸ｺﾞｼｯｸM-PRO" panose="020F0600000000000000" pitchFamily="50" charset="-128"/>
              <a:ea typeface="HG丸ｺﾞｼｯｸM-PRO" panose="020F0600000000000000" pitchFamily="50" charset="-128"/>
            </a:rPr>
            <a:t>2</a:t>
          </a:r>
          <a:r>
            <a:rPr lang="ja-JP" altLang="en-US" sz="900">
              <a:latin typeface="HG丸ｺﾞｼｯｸM-PRO" panose="020F0600000000000000" pitchFamily="50" charset="-128"/>
              <a:ea typeface="HG丸ｺﾞｼｯｸM-PRO" panose="020F0600000000000000" pitchFamily="50" charset="-128"/>
            </a:rPr>
            <a:t>基出店開業　　</a:t>
          </a:r>
          <a:endParaRPr lang="en-US" altLang="ja-JP" sz="900">
            <a:latin typeface="HG丸ｺﾞｼｯｸM-PRO" panose="020F0600000000000000" pitchFamily="50" charset="-128"/>
            <a:ea typeface="HG丸ｺﾞｼｯｸM-PRO" panose="020F0600000000000000" pitchFamily="50" charset="-128"/>
          </a:endParaRPr>
        </a:p>
        <a:p xmlns:a="http://schemas.openxmlformats.org/drawingml/2006/main">
          <a:pPr algn="r"/>
          <a:r>
            <a:rPr lang="en-US" altLang="ja-JP" sz="900">
              <a:latin typeface="HG丸ｺﾞｼｯｸM-PRO" panose="020F0600000000000000" pitchFamily="50" charset="-128"/>
              <a:ea typeface="HG丸ｺﾞｼｯｸM-PRO" panose="020F0600000000000000" pitchFamily="50" charset="-128"/>
            </a:rPr>
            <a:t>2007.4</a:t>
          </a:r>
          <a:r>
            <a:rPr lang="ja-JP" altLang="en-US" sz="900">
              <a:latin typeface="HG丸ｺﾞｼｯｸM-PRO" panose="020F0600000000000000" pitchFamily="50" charset="-128"/>
              <a:ea typeface="HG丸ｺﾞｼｯｸM-PRO" panose="020F0600000000000000" pitchFamily="50" charset="-128"/>
            </a:rPr>
            <a:t>月</a:t>
          </a:r>
          <a:r>
            <a:rPr lang="en-US" altLang="ja-JP" sz="900">
              <a:latin typeface="HG丸ｺﾞｼｯｸM-PRO" panose="020F0600000000000000" pitchFamily="50" charset="-128"/>
              <a:ea typeface="HG丸ｺﾞｼｯｸM-PRO" panose="020F0600000000000000" pitchFamily="50" charset="-128"/>
            </a:rPr>
            <a:t> </a:t>
          </a:r>
          <a:endParaRPr lang="ja-JP" sz="900">
            <a:latin typeface="HG丸ｺﾞｼｯｸM-PRO" panose="020F0600000000000000" pitchFamily="50" charset="-128"/>
            <a:ea typeface="HG丸ｺﾞｼｯｸM-PRO" panose="020F0600000000000000"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cdr:x>
      <cdr:y>0.96434</cdr:y>
    </cdr:from>
    <cdr:to>
      <cdr:x>0.31606</cdr:x>
      <cdr:y>1</cdr:y>
    </cdr:to>
    <cdr:sp macro="" textlink="">
      <cdr:nvSpPr>
        <cdr:cNvPr id="2" name="テキスト ボックス 1">
          <a:extLst xmlns:a="http://schemas.openxmlformats.org/drawingml/2006/main">
            <a:ext uri="{FF2B5EF4-FFF2-40B4-BE49-F238E27FC236}">
              <a16:creationId xmlns:a16="http://schemas.microsoft.com/office/drawing/2014/main" id="{C266F102-750D-488E-BBAA-8D8978050A4C}"/>
            </a:ext>
          </a:extLst>
        </cdr:cNvPr>
        <cdr:cNvSpPr txBox="1"/>
      </cdr:nvSpPr>
      <cdr:spPr>
        <a:xfrm xmlns:a="http://schemas.openxmlformats.org/drawingml/2006/main">
          <a:off x="0" y="5097852"/>
          <a:ext cx="2865987" cy="188523"/>
        </a:xfrm>
        <a:prstGeom xmlns:a="http://schemas.openxmlformats.org/drawingml/2006/main" prst="rect">
          <a:avLst/>
        </a:prstGeom>
        <a:solidFill xmlns:a="http://schemas.openxmlformats.org/drawingml/2006/main">
          <a:schemeClr val="bg1"/>
        </a:solidFill>
      </cdr:spPr>
      <cdr:txBody>
        <a:bodyPr xmlns:a="http://schemas.openxmlformats.org/drawingml/2006/main" vertOverflow="clip" horzOverflow="clip" wrap="none" lIns="10800" tIns="10800" rIns="10800" bIns="10800" rtlCol="0" anchor="ctr" anchorCtr="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900" dirty="0">
              <a:latin typeface="ＭＳ Ｐ明朝" pitchFamily="18" charset="-128"/>
              <a:ea typeface="ＭＳ Ｐ明朝" pitchFamily="18" charset="-128"/>
            </a:rPr>
            <a:t>（資料） 北海道経済部「北海道観光入込客数調査報告書」</a:t>
          </a:r>
          <a:r>
            <a:rPr lang="ja-JP" altLang="en-US" sz="1000" dirty="0">
              <a:latin typeface="ＭＳ Ｐ明朝" pitchFamily="18" charset="-128"/>
              <a:ea typeface="ＭＳ Ｐ明朝" pitchFamily="18" charset="-128"/>
            </a:rPr>
            <a:t> </a:t>
          </a:r>
          <a:endParaRPr lang="en-US" altLang="ja-JP" sz="1000" dirty="0">
            <a:latin typeface="ＭＳ Ｐ明朝" pitchFamily="18" charset="-128"/>
            <a:ea typeface="ＭＳ Ｐ明朝" pitchFamily="18" charset="-128"/>
          </a:endParaRPr>
        </a:p>
      </cdr:txBody>
    </cdr:sp>
  </cdr:relSizeAnchor>
  <cdr:relSizeAnchor xmlns:cdr="http://schemas.openxmlformats.org/drawingml/2006/chartDrawing">
    <cdr:from>
      <cdr:x>0.03817</cdr:x>
      <cdr:y>0.01119</cdr:y>
    </cdr:from>
    <cdr:to>
      <cdr:x>0.07876</cdr:x>
      <cdr:y>0.04369</cdr:y>
    </cdr:to>
    <cdr:sp macro="" textlink="">
      <cdr:nvSpPr>
        <cdr:cNvPr id="3" name="テキスト ボックス 1">
          <a:extLst xmlns:a="http://schemas.openxmlformats.org/drawingml/2006/main">
            <a:ext uri="{FF2B5EF4-FFF2-40B4-BE49-F238E27FC236}">
              <a16:creationId xmlns:a16="http://schemas.microsoft.com/office/drawing/2014/main" id="{621E010D-01B6-4748-A9DA-9A8C545074A1}"/>
            </a:ext>
          </a:extLst>
        </cdr:cNvPr>
        <cdr:cNvSpPr txBox="1"/>
      </cdr:nvSpPr>
      <cdr:spPr>
        <a:xfrm xmlns:a="http://schemas.openxmlformats.org/drawingml/2006/main">
          <a:off x="346075" y="59135"/>
          <a:ext cx="368060" cy="171852"/>
        </a:xfrm>
        <a:prstGeom xmlns:a="http://schemas.openxmlformats.org/drawingml/2006/main" prst="rect">
          <a:avLst/>
        </a:prstGeom>
        <a:solidFill xmlns:a="http://schemas.openxmlformats.org/drawingml/2006/main">
          <a:schemeClr val="bg1"/>
        </a:solidFill>
      </cdr:spPr>
      <cdr:txBody>
        <a:bodyPr xmlns:a="http://schemas.openxmlformats.org/drawingml/2006/main" wrap="none" lIns="10800" tIns="10800" rIns="10800" bIns="10800" rtlCol="0" anchor="ctr" anchorCtr="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900" dirty="0">
              <a:latin typeface="ＭＳ Ｐ明朝" pitchFamily="18" charset="-128"/>
              <a:ea typeface="ＭＳ Ｐ明朝" pitchFamily="18" charset="-128"/>
            </a:rPr>
            <a:t>（千人）</a:t>
          </a:r>
          <a:endParaRPr lang="en-US" altLang="ja-JP" sz="1000" dirty="0">
            <a:latin typeface="ＭＳ Ｐ明朝" pitchFamily="18" charset="-128"/>
            <a:ea typeface="ＭＳ Ｐ明朝" pitchFamily="18" charset="-128"/>
          </a:endParaRPr>
        </a:p>
      </cdr:txBody>
    </cdr:sp>
  </cdr:relSizeAnchor>
  <cdr:relSizeAnchor xmlns:cdr="http://schemas.openxmlformats.org/drawingml/2006/chartDrawing">
    <cdr:from>
      <cdr:x>0.34244</cdr:x>
      <cdr:y>0.49249</cdr:y>
    </cdr:from>
    <cdr:to>
      <cdr:x>0.41001</cdr:x>
      <cdr:y>0.55476</cdr:y>
    </cdr:to>
    <cdr:sp macro="" textlink="">
      <cdr:nvSpPr>
        <cdr:cNvPr id="9" name="吹き出し: 線 (枠なし) 8">
          <a:extLst xmlns:a="http://schemas.openxmlformats.org/drawingml/2006/main">
            <a:ext uri="{FF2B5EF4-FFF2-40B4-BE49-F238E27FC236}">
              <a16:creationId xmlns:a16="http://schemas.microsoft.com/office/drawing/2014/main" id="{6D96745D-3D87-46E3-BF14-E7BE5C202DB9}"/>
            </a:ext>
          </a:extLst>
        </cdr:cNvPr>
        <cdr:cNvSpPr/>
      </cdr:nvSpPr>
      <cdr:spPr>
        <a:xfrm xmlns:a="http://schemas.openxmlformats.org/drawingml/2006/main">
          <a:off x="3105149" y="2603500"/>
          <a:ext cx="612735" cy="329163"/>
        </a:xfrm>
        <a:prstGeom xmlns:a="http://schemas.openxmlformats.org/drawingml/2006/main" prst="callout1">
          <a:avLst>
            <a:gd name="adj1" fmla="val 96880"/>
            <a:gd name="adj2" fmla="val 93160"/>
            <a:gd name="adj3" fmla="val 170877"/>
            <a:gd name="adj4" fmla="val 93205"/>
          </a:avLst>
        </a:prstGeom>
        <a:noFill xmlns:a="http://schemas.openxmlformats.org/drawingml/2006/main"/>
        <a:ln xmlns:a="http://schemas.openxmlformats.org/drawingml/2006/main" w="3175"/>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square" lIns="14400" tIns="14400" rIns="14400" bIns="14400" anchor="ctr" anchorCtr="0">
          <a:spAutoFit/>
        </a:bodyP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ja-JP" altLang="en-US" sz="900">
              <a:latin typeface="HG丸ｺﾞｼｯｸM-PRO" panose="020F0600000000000000" pitchFamily="50" charset="-128"/>
              <a:ea typeface="HG丸ｺﾞｼｯｸM-PRO" panose="020F0600000000000000" pitchFamily="50" charset="-128"/>
            </a:rPr>
            <a:t>小樽博覧会</a:t>
          </a:r>
          <a:endParaRPr lang="en-US" altLang="ja-JP" sz="900">
            <a:latin typeface="HG丸ｺﾞｼｯｸM-PRO" panose="020F0600000000000000" pitchFamily="50" charset="-128"/>
            <a:ea typeface="HG丸ｺﾞｼｯｸM-PRO" panose="020F0600000000000000" pitchFamily="50" charset="-128"/>
          </a:endParaRPr>
        </a:p>
        <a:p xmlns:a="http://schemas.openxmlformats.org/drawingml/2006/main">
          <a:pPr algn="r"/>
          <a:r>
            <a:rPr lang="en-US" altLang="ja-JP" sz="900">
              <a:latin typeface="HG丸ｺﾞｼｯｸM-PRO" panose="020F0600000000000000" pitchFamily="50" charset="-128"/>
              <a:ea typeface="HG丸ｺﾞｼｯｸM-PRO" panose="020F0600000000000000" pitchFamily="50" charset="-128"/>
            </a:rPr>
            <a:t>1984.6</a:t>
          </a:r>
          <a:r>
            <a:rPr lang="ja-JP" altLang="en-US" sz="900">
              <a:latin typeface="HG丸ｺﾞｼｯｸM-PRO" panose="020F0600000000000000" pitchFamily="50" charset="-128"/>
              <a:ea typeface="HG丸ｺﾞｼｯｸM-PRO" panose="020F0600000000000000" pitchFamily="50" charset="-128"/>
            </a:rPr>
            <a:t>月</a:t>
          </a:r>
          <a:r>
            <a:rPr lang="en-US" altLang="ja-JP" sz="900">
              <a:latin typeface="HG丸ｺﾞｼｯｸM-PRO" panose="020F0600000000000000" pitchFamily="50" charset="-128"/>
              <a:ea typeface="HG丸ｺﾞｼｯｸM-PRO" panose="020F0600000000000000" pitchFamily="50" charset="-128"/>
            </a:rPr>
            <a:t> </a:t>
          </a:r>
          <a:endParaRPr lang="ja-JP" sz="900">
            <a:latin typeface="HG丸ｺﾞｼｯｸM-PRO" panose="020F0600000000000000" pitchFamily="50" charset="-128"/>
            <a:ea typeface="HG丸ｺﾞｼｯｸM-PRO" panose="020F0600000000000000" pitchFamily="50" charset="-128"/>
          </a:endParaRPr>
        </a:p>
      </cdr:txBody>
    </cdr:sp>
  </cdr:relSizeAnchor>
  <cdr:relSizeAnchor xmlns:cdr="http://schemas.openxmlformats.org/drawingml/2006/chartDrawing">
    <cdr:from>
      <cdr:x>0.57248</cdr:x>
      <cdr:y>0</cdr:y>
    </cdr:from>
    <cdr:to>
      <cdr:x>0.65511</cdr:x>
      <cdr:y>0.06227</cdr:y>
    </cdr:to>
    <cdr:sp macro="" textlink="">
      <cdr:nvSpPr>
        <cdr:cNvPr id="10" name="吹き出し: 線 (枠なし) 9">
          <a:extLst xmlns:a="http://schemas.openxmlformats.org/drawingml/2006/main">
            <a:ext uri="{FF2B5EF4-FFF2-40B4-BE49-F238E27FC236}">
              <a16:creationId xmlns:a16="http://schemas.microsoft.com/office/drawing/2014/main" id="{53B56F6C-9702-4821-8ECE-D4494AD409A2}"/>
            </a:ext>
          </a:extLst>
        </cdr:cNvPr>
        <cdr:cNvSpPr/>
      </cdr:nvSpPr>
      <cdr:spPr>
        <a:xfrm xmlns:a="http://schemas.openxmlformats.org/drawingml/2006/main">
          <a:off x="5191126" y="0"/>
          <a:ext cx="749260" cy="329163"/>
        </a:xfrm>
        <a:prstGeom xmlns:a="http://schemas.openxmlformats.org/drawingml/2006/main" prst="callout1">
          <a:avLst>
            <a:gd name="adj1" fmla="val 96880"/>
            <a:gd name="adj2" fmla="val 93160"/>
            <a:gd name="adj3" fmla="val 170877"/>
            <a:gd name="adj4" fmla="val 93205"/>
          </a:avLst>
        </a:prstGeom>
        <a:noFill xmlns:a="http://schemas.openxmlformats.org/drawingml/2006/main"/>
        <a:ln xmlns:a="http://schemas.openxmlformats.org/drawingml/2006/main" w="3175"/>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square" lIns="14400" tIns="14400" rIns="14400" bIns="14400" anchor="ctr" anchorCtr="0">
          <a:spAutoFit/>
        </a:bodyP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ja-JP" altLang="en-US" sz="900">
              <a:latin typeface="HG丸ｺﾞｼｯｸM-PRO" panose="020F0600000000000000" pitchFamily="50" charset="-128"/>
              <a:ea typeface="HG丸ｺﾞｼｯｸM-PRO" panose="020F0600000000000000" pitchFamily="50" charset="-128"/>
            </a:rPr>
            <a:t>マイカル小樽</a:t>
          </a:r>
          <a:endParaRPr lang="en-US" altLang="ja-JP" sz="900">
            <a:latin typeface="HG丸ｺﾞｼｯｸM-PRO" panose="020F0600000000000000" pitchFamily="50" charset="-128"/>
            <a:ea typeface="HG丸ｺﾞｼｯｸM-PRO" panose="020F0600000000000000" pitchFamily="50" charset="-128"/>
          </a:endParaRPr>
        </a:p>
        <a:p xmlns:a="http://schemas.openxmlformats.org/drawingml/2006/main">
          <a:pPr algn="r"/>
          <a:r>
            <a:rPr lang="en-US" altLang="ja-JP" sz="900">
              <a:latin typeface="HG丸ｺﾞｼｯｸM-PRO" panose="020F0600000000000000" pitchFamily="50" charset="-128"/>
              <a:ea typeface="HG丸ｺﾞｼｯｸM-PRO" panose="020F0600000000000000" pitchFamily="50" charset="-128"/>
            </a:rPr>
            <a:t>1999.3</a:t>
          </a:r>
          <a:r>
            <a:rPr lang="ja-JP" altLang="en-US" sz="900">
              <a:latin typeface="HG丸ｺﾞｼｯｸM-PRO" panose="020F0600000000000000" pitchFamily="50" charset="-128"/>
              <a:ea typeface="HG丸ｺﾞｼｯｸM-PRO" panose="020F0600000000000000" pitchFamily="50" charset="-128"/>
            </a:rPr>
            <a:t>月</a:t>
          </a:r>
          <a:r>
            <a:rPr lang="en-US" altLang="ja-JP" sz="900">
              <a:latin typeface="HG丸ｺﾞｼｯｸM-PRO" panose="020F0600000000000000" pitchFamily="50" charset="-128"/>
              <a:ea typeface="HG丸ｺﾞｼｯｸM-PRO" panose="020F0600000000000000" pitchFamily="50" charset="-128"/>
            </a:rPr>
            <a:t> </a:t>
          </a:r>
          <a:endParaRPr lang="ja-JP" sz="900">
            <a:latin typeface="HG丸ｺﾞｼｯｸM-PRO" panose="020F0600000000000000" pitchFamily="50" charset="-128"/>
            <a:ea typeface="HG丸ｺﾞｼｯｸM-PRO" panose="020F0600000000000000" pitchFamily="50" charset="-128"/>
          </a:endParaRPr>
        </a:p>
      </cdr:txBody>
    </cdr:sp>
  </cdr:relSizeAnchor>
  <cdr:relSizeAnchor xmlns:cdr="http://schemas.openxmlformats.org/drawingml/2006/chartDrawing">
    <cdr:from>
      <cdr:x>0.77766</cdr:x>
      <cdr:y>0.17898</cdr:y>
    </cdr:from>
    <cdr:to>
      <cdr:x>0.85748</cdr:x>
      <cdr:y>0.24125</cdr:y>
    </cdr:to>
    <cdr:sp macro="" textlink="">
      <cdr:nvSpPr>
        <cdr:cNvPr id="7" name="吹き出し: 線 (枠なし) 6">
          <a:extLst xmlns:a="http://schemas.openxmlformats.org/drawingml/2006/main">
            <a:ext uri="{FF2B5EF4-FFF2-40B4-BE49-F238E27FC236}">
              <a16:creationId xmlns:a16="http://schemas.microsoft.com/office/drawing/2014/main" id="{E288D404-11A4-4AD9-A53F-FC8AEE2BB7F4}"/>
            </a:ext>
          </a:extLst>
        </cdr:cNvPr>
        <cdr:cNvSpPr/>
      </cdr:nvSpPr>
      <cdr:spPr>
        <a:xfrm xmlns:a="http://schemas.openxmlformats.org/drawingml/2006/main">
          <a:off x="7051675" y="946150"/>
          <a:ext cx="723791" cy="329183"/>
        </a:xfrm>
        <a:prstGeom xmlns:a="http://schemas.openxmlformats.org/drawingml/2006/main" prst="callout1">
          <a:avLst>
            <a:gd name="adj1" fmla="val 102667"/>
            <a:gd name="adj2" fmla="val 86877"/>
            <a:gd name="adj3" fmla="val 407662"/>
            <a:gd name="adj4" fmla="val 87237"/>
          </a:avLst>
        </a:prstGeom>
        <a:noFill xmlns:a="http://schemas.openxmlformats.org/drawingml/2006/main"/>
        <a:ln xmlns:a="http://schemas.openxmlformats.org/drawingml/2006/main" w="3175"/>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square" lIns="14400" tIns="14400" rIns="14400" bIns="14400" anchor="ctr" anchorCtr="0">
          <a:spAutoFit/>
        </a:bodyP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ja-JP" altLang="en-US" sz="900">
              <a:latin typeface="HG丸ｺﾞｼｯｸM-PRO" panose="020F0600000000000000" pitchFamily="50" charset="-128"/>
              <a:ea typeface="HG丸ｺﾞｼｯｸM-PRO" panose="020F0600000000000000" pitchFamily="50" charset="-128"/>
            </a:rPr>
            <a:t>東日本大震災</a:t>
          </a:r>
          <a:endParaRPr lang="en-US" altLang="ja-JP" sz="900">
            <a:latin typeface="HG丸ｺﾞｼｯｸM-PRO" panose="020F0600000000000000" pitchFamily="50" charset="-128"/>
            <a:ea typeface="HG丸ｺﾞｼｯｸM-PRO" panose="020F0600000000000000" pitchFamily="50" charset="-128"/>
          </a:endParaRPr>
        </a:p>
        <a:p xmlns:a="http://schemas.openxmlformats.org/drawingml/2006/main">
          <a:pPr algn="r"/>
          <a:r>
            <a:rPr lang="en-US" altLang="ja-JP" sz="900">
              <a:latin typeface="HG丸ｺﾞｼｯｸM-PRO" panose="020F0600000000000000" pitchFamily="50" charset="-128"/>
              <a:ea typeface="HG丸ｺﾞｼｯｸM-PRO" panose="020F0600000000000000" pitchFamily="50" charset="-128"/>
            </a:rPr>
            <a:t>2011.3</a:t>
          </a:r>
          <a:r>
            <a:rPr lang="ja-JP" altLang="en-US" sz="900">
              <a:latin typeface="HG丸ｺﾞｼｯｸM-PRO" panose="020F0600000000000000" pitchFamily="50" charset="-128"/>
              <a:ea typeface="HG丸ｺﾞｼｯｸM-PRO" panose="020F0600000000000000" pitchFamily="50" charset="-128"/>
            </a:rPr>
            <a:t>月</a:t>
          </a:r>
          <a:r>
            <a:rPr lang="en-US" altLang="ja-JP" sz="900">
              <a:latin typeface="HG丸ｺﾞｼｯｸM-PRO" panose="020F0600000000000000" pitchFamily="50" charset="-128"/>
              <a:ea typeface="HG丸ｺﾞｼｯｸM-PRO" panose="020F0600000000000000" pitchFamily="50" charset="-128"/>
            </a:rPr>
            <a:t> </a:t>
          </a:r>
          <a:endParaRPr lang="ja-JP" sz="900">
            <a:latin typeface="HG丸ｺﾞｼｯｸM-PRO" panose="020F0600000000000000" pitchFamily="50" charset="-128"/>
            <a:ea typeface="HG丸ｺﾞｼｯｸM-PRO" panose="020F0600000000000000" pitchFamily="50" charset="-128"/>
          </a:endParaRPr>
        </a:p>
      </cdr:txBody>
    </cdr:sp>
  </cdr:relSizeAnchor>
</c:userShapes>
</file>

<file path=xl/drawings/drawing13.xml><?xml version="1.0" encoding="utf-8"?>
<c:userShapes xmlns:c="http://schemas.openxmlformats.org/drawingml/2006/chart">
  <cdr:relSizeAnchor xmlns:cdr="http://schemas.openxmlformats.org/drawingml/2006/chartDrawing">
    <cdr:from>
      <cdr:x>0</cdr:x>
      <cdr:y>0.96434</cdr:y>
    </cdr:from>
    <cdr:to>
      <cdr:x>0.31606</cdr:x>
      <cdr:y>1</cdr:y>
    </cdr:to>
    <cdr:sp macro="" textlink="">
      <cdr:nvSpPr>
        <cdr:cNvPr id="2" name="テキスト ボックス 1">
          <a:extLst xmlns:a="http://schemas.openxmlformats.org/drawingml/2006/main">
            <a:ext uri="{FF2B5EF4-FFF2-40B4-BE49-F238E27FC236}">
              <a16:creationId xmlns:a16="http://schemas.microsoft.com/office/drawing/2014/main" id="{C266F102-750D-488E-BBAA-8D8978050A4C}"/>
            </a:ext>
          </a:extLst>
        </cdr:cNvPr>
        <cdr:cNvSpPr txBox="1"/>
      </cdr:nvSpPr>
      <cdr:spPr>
        <a:xfrm xmlns:a="http://schemas.openxmlformats.org/drawingml/2006/main">
          <a:off x="0" y="5097852"/>
          <a:ext cx="2865987" cy="188523"/>
        </a:xfrm>
        <a:prstGeom xmlns:a="http://schemas.openxmlformats.org/drawingml/2006/main" prst="rect">
          <a:avLst/>
        </a:prstGeom>
        <a:solidFill xmlns:a="http://schemas.openxmlformats.org/drawingml/2006/main">
          <a:schemeClr val="bg1"/>
        </a:solidFill>
      </cdr:spPr>
      <cdr:txBody>
        <a:bodyPr xmlns:a="http://schemas.openxmlformats.org/drawingml/2006/main" vertOverflow="clip" horzOverflow="clip" wrap="none" lIns="10800" tIns="10800" rIns="10800" bIns="10800" rtlCol="0" anchor="ctr" anchorCtr="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900" dirty="0">
              <a:latin typeface="ＭＳ Ｐ明朝" pitchFamily="18" charset="-128"/>
              <a:ea typeface="ＭＳ Ｐ明朝" pitchFamily="18" charset="-128"/>
            </a:rPr>
            <a:t>（資料） 北海道経済部「北海道観光入込客数調査報告書」</a:t>
          </a:r>
          <a:r>
            <a:rPr lang="ja-JP" altLang="en-US" sz="1000" dirty="0">
              <a:latin typeface="ＭＳ Ｐ明朝" pitchFamily="18" charset="-128"/>
              <a:ea typeface="ＭＳ Ｐ明朝" pitchFamily="18" charset="-128"/>
            </a:rPr>
            <a:t> </a:t>
          </a:r>
          <a:endParaRPr lang="en-US" altLang="ja-JP" sz="1000" dirty="0">
            <a:latin typeface="ＭＳ Ｐ明朝" pitchFamily="18" charset="-128"/>
            <a:ea typeface="ＭＳ Ｐ明朝" pitchFamily="18" charset="-128"/>
          </a:endParaRPr>
        </a:p>
      </cdr:txBody>
    </cdr:sp>
  </cdr:relSizeAnchor>
  <cdr:relSizeAnchor xmlns:cdr="http://schemas.openxmlformats.org/drawingml/2006/chartDrawing">
    <cdr:from>
      <cdr:x>0.03817</cdr:x>
      <cdr:y>0.01119</cdr:y>
    </cdr:from>
    <cdr:to>
      <cdr:x>0.07876</cdr:x>
      <cdr:y>0.04369</cdr:y>
    </cdr:to>
    <cdr:sp macro="" textlink="">
      <cdr:nvSpPr>
        <cdr:cNvPr id="3" name="テキスト ボックス 1">
          <a:extLst xmlns:a="http://schemas.openxmlformats.org/drawingml/2006/main">
            <a:ext uri="{FF2B5EF4-FFF2-40B4-BE49-F238E27FC236}">
              <a16:creationId xmlns:a16="http://schemas.microsoft.com/office/drawing/2014/main" id="{621E010D-01B6-4748-A9DA-9A8C545074A1}"/>
            </a:ext>
          </a:extLst>
        </cdr:cNvPr>
        <cdr:cNvSpPr txBox="1"/>
      </cdr:nvSpPr>
      <cdr:spPr>
        <a:xfrm xmlns:a="http://schemas.openxmlformats.org/drawingml/2006/main">
          <a:off x="346075" y="59135"/>
          <a:ext cx="368060" cy="171852"/>
        </a:xfrm>
        <a:prstGeom xmlns:a="http://schemas.openxmlformats.org/drawingml/2006/main" prst="rect">
          <a:avLst/>
        </a:prstGeom>
        <a:solidFill xmlns:a="http://schemas.openxmlformats.org/drawingml/2006/main">
          <a:schemeClr val="bg1"/>
        </a:solidFill>
      </cdr:spPr>
      <cdr:txBody>
        <a:bodyPr xmlns:a="http://schemas.openxmlformats.org/drawingml/2006/main" wrap="none" lIns="10800" tIns="10800" rIns="10800" bIns="10800" rtlCol="0" anchor="ctr" anchorCtr="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900" dirty="0">
              <a:latin typeface="ＭＳ Ｐ明朝" pitchFamily="18" charset="-128"/>
              <a:ea typeface="ＭＳ Ｐ明朝" pitchFamily="18" charset="-128"/>
            </a:rPr>
            <a:t>（千人）</a:t>
          </a:r>
          <a:endParaRPr lang="en-US" altLang="ja-JP" sz="1000" dirty="0">
            <a:latin typeface="ＭＳ Ｐ明朝" pitchFamily="18" charset="-128"/>
            <a:ea typeface="ＭＳ Ｐ明朝" pitchFamily="18" charset="-128"/>
          </a:endParaRPr>
        </a:p>
      </cdr:txBody>
    </cdr:sp>
  </cdr:relSizeAnchor>
  <cdr:relSizeAnchor xmlns:cdr="http://schemas.openxmlformats.org/drawingml/2006/chartDrawing">
    <cdr:from>
      <cdr:x>0.22829</cdr:x>
      <cdr:y>0.53574</cdr:y>
    </cdr:from>
    <cdr:to>
      <cdr:x>0.29516</cdr:x>
      <cdr:y>0.59801</cdr:y>
    </cdr:to>
    <cdr:sp macro="" textlink="">
      <cdr:nvSpPr>
        <cdr:cNvPr id="6" name="吹き出し: 線 (枠なし) 5">
          <a:extLst xmlns:a="http://schemas.openxmlformats.org/drawingml/2006/main">
            <a:ext uri="{FF2B5EF4-FFF2-40B4-BE49-F238E27FC236}">
              <a16:creationId xmlns:a16="http://schemas.microsoft.com/office/drawing/2014/main" id="{7468E931-8BAE-4A69-B281-1A8BD0D83E15}"/>
            </a:ext>
          </a:extLst>
        </cdr:cNvPr>
        <cdr:cNvSpPr/>
      </cdr:nvSpPr>
      <cdr:spPr>
        <a:xfrm xmlns:a="http://schemas.openxmlformats.org/drawingml/2006/main">
          <a:off x="2070100" y="2832100"/>
          <a:ext cx="606364" cy="329183"/>
        </a:xfrm>
        <a:prstGeom xmlns:a="http://schemas.openxmlformats.org/drawingml/2006/main" prst="callout1">
          <a:avLst>
            <a:gd name="adj1" fmla="val 102667"/>
            <a:gd name="adj2" fmla="val 86877"/>
            <a:gd name="adj3" fmla="val 401874"/>
            <a:gd name="adj4" fmla="val 89869"/>
          </a:avLst>
        </a:prstGeom>
        <a:noFill xmlns:a="http://schemas.openxmlformats.org/drawingml/2006/main"/>
        <a:ln xmlns:a="http://schemas.openxmlformats.org/drawingml/2006/main" w="3175"/>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square" lIns="14400" tIns="14400" rIns="14400" bIns="14400" anchor="ctr" anchorCtr="0">
          <a:spAutoFit/>
        </a:bodyP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ja-JP" altLang="en-US" sz="900">
              <a:latin typeface="HG丸ｺﾞｼｯｸM-PRO" panose="020F0600000000000000" pitchFamily="50" charset="-128"/>
              <a:ea typeface="HG丸ｺﾞｼｯｸM-PRO" panose="020F0600000000000000" pitchFamily="50" charset="-128"/>
            </a:rPr>
            <a:t>有珠山噴火</a:t>
          </a:r>
          <a:endParaRPr lang="en-US" altLang="ja-JP" sz="900">
            <a:latin typeface="HG丸ｺﾞｼｯｸM-PRO" panose="020F0600000000000000" pitchFamily="50" charset="-128"/>
            <a:ea typeface="HG丸ｺﾞｼｯｸM-PRO" panose="020F0600000000000000" pitchFamily="50" charset="-128"/>
          </a:endParaRPr>
        </a:p>
        <a:p xmlns:a="http://schemas.openxmlformats.org/drawingml/2006/main">
          <a:pPr algn="r"/>
          <a:r>
            <a:rPr lang="en-US" altLang="ja-JP" sz="900">
              <a:latin typeface="HG丸ｺﾞｼｯｸM-PRO" panose="020F0600000000000000" pitchFamily="50" charset="-128"/>
              <a:ea typeface="HG丸ｺﾞｼｯｸM-PRO" panose="020F0600000000000000" pitchFamily="50" charset="-128"/>
            </a:rPr>
            <a:t>1977.8</a:t>
          </a:r>
          <a:r>
            <a:rPr lang="ja-JP" altLang="en-US" sz="900">
              <a:latin typeface="HG丸ｺﾞｼｯｸM-PRO" panose="020F0600000000000000" pitchFamily="50" charset="-128"/>
              <a:ea typeface="HG丸ｺﾞｼｯｸM-PRO" panose="020F0600000000000000" pitchFamily="50" charset="-128"/>
            </a:rPr>
            <a:t>月</a:t>
          </a:r>
          <a:r>
            <a:rPr lang="en-US" altLang="ja-JP" sz="900">
              <a:latin typeface="HG丸ｺﾞｼｯｸM-PRO" panose="020F0600000000000000" pitchFamily="50" charset="-128"/>
              <a:ea typeface="HG丸ｺﾞｼｯｸM-PRO" panose="020F0600000000000000" pitchFamily="50" charset="-128"/>
            </a:rPr>
            <a:t> </a:t>
          </a:r>
          <a:endParaRPr lang="ja-JP" sz="900">
            <a:latin typeface="HG丸ｺﾞｼｯｸM-PRO" panose="020F0600000000000000" pitchFamily="50" charset="-128"/>
            <a:ea typeface="HG丸ｺﾞｼｯｸM-PRO" panose="020F0600000000000000" pitchFamily="50" charset="-128"/>
          </a:endParaRPr>
        </a:p>
      </cdr:txBody>
    </cdr:sp>
  </cdr:relSizeAnchor>
</c:userShapes>
</file>

<file path=xl/drawings/drawing14.xml><?xml version="1.0" encoding="utf-8"?>
<c:userShapes xmlns:c="http://schemas.openxmlformats.org/drawingml/2006/chart">
  <cdr:relSizeAnchor xmlns:cdr="http://schemas.openxmlformats.org/drawingml/2006/chartDrawing">
    <cdr:from>
      <cdr:x>0</cdr:x>
      <cdr:y>0.96434</cdr:y>
    </cdr:from>
    <cdr:to>
      <cdr:x>0.31606</cdr:x>
      <cdr:y>1</cdr:y>
    </cdr:to>
    <cdr:sp macro="" textlink="">
      <cdr:nvSpPr>
        <cdr:cNvPr id="2" name="テキスト ボックス 1">
          <a:extLst xmlns:a="http://schemas.openxmlformats.org/drawingml/2006/main">
            <a:ext uri="{FF2B5EF4-FFF2-40B4-BE49-F238E27FC236}">
              <a16:creationId xmlns:a16="http://schemas.microsoft.com/office/drawing/2014/main" id="{C266F102-750D-488E-BBAA-8D8978050A4C}"/>
            </a:ext>
          </a:extLst>
        </cdr:cNvPr>
        <cdr:cNvSpPr txBox="1"/>
      </cdr:nvSpPr>
      <cdr:spPr>
        <a:xfrm xmlns:a="http://schemas.openxmlformats.org/drawingml/2006/main">
          <a:off x="0" y="5097852"/>
          <a:ext cx="2865987" cy="188523"/>
        </a:xfrm>
        <a:prstGeom xmlns:a="http://schemas.openxmlformats.org/drawingml/2006/main" prst="rect">
          <a:avLst/>
        </a:prstGeom>
        <a:solidFill xmlns:a="http://schemas.openxmlformats.org/drawingml/2006/main">
          <a:schemeClr val="bg1"/>
        </a:solidFill>
      </cdr:spPr>
      <cdr:txBody>
        <a:bodyPr xmlns:a="http://schemas.openxmlformats.org/drawingml/2006/main" vertOverflow="clip" horzOverflow="clip" wrap="none" lIns="10800" tIns="10800" rIns="10800" bIns="10800" rtlCol="0" anchor="ctr" anchorCtr="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900" dirty="0">
              <a:latin typeface="ＭＳ Ｐ明朝" pitchFamily="18" charset="-128"/>
              <a:ea typeface="ＭＳ Ｐ明朝" pitchFamily="18" charset="-128"/>
            </a:rPr>
            <a:t>（資料） 北海道経済部「北海道観光入込客数調査報告書」</a:t>
          </a:r>
          <a:r>
            <a:rPr lang="ja-JP" altLang="en-US" sz="1000" dirty="0">
              <a:latin typeface="ＭＳ Ｐ明朝" pitchFamily="18" charset="-128"/>
              <a:ea typeface="ＭＳ Ｐ明朝" pitchFamily="18" charset="-128"/>
            </a:rPr>
            <a:t> </a:t>
          </a:r>
          <a:endParaRPr lang="en-US" altLang="ja-JP" sz="1000" dirty="0">
            <a:latin typeface="ＭＳ Ｐ明朝" pitchFamily="18" charset="-128"/>
            <a:ea typeface="ＭＳ Ｐ明朝" pitchFamily="18" charset="-128"/>
          </a:endParaRPr>
        </a:p>
      </cdr:txBody>
    </cdr:sp>
  </cdr:relSizeAnchor>
  <cdr:relSizeAnchor xmlns:cdr="http://schemas.openxmlformats.org/drawingml/2006/chartDrawing">
    <cdr:from>
      <cdr:x>0.03817</cdr:x>
      <cdr:y>0.01119</cdr:y>
    </cdr:from>
    <cdr:to>
      <cdr:x>0.07876</cdr:x>
      <cdr:y>0.04369</cdr:y>
    </cdr:to>
    <cdr:sp macro="" textlink="">
      <cdr:nvSpPr>
        <cdr:cNvPr id="3" name="テキスト ボックス 1">
          <a:extLst xmlns:a="http://schemas.openxmlformats.org/drawingml/2006/main">
            <a:ext uri="{FF2B5EF4-FFF2-40B4-BE49-F238E27FC236}">
              <a16:creationId xmlns:a16="http://schemas.microsoft.com/office/drawing/2014/main" id="{621E010D-01B6-4748-A9DA-9A8C545074A1}"/>
            </a:ext>
          </a:extLst>
        </cdr:cNvPr>
        <cdr:cNvSpPr txBox="1"/>
      </cdr:nvSpPr>
      <cdr:spPr>
        <a:xfrm xmlns:a="http://schemas.openxmlformats.org/drawingml/2006/main">
          <a:off x="346075" y="59135"/>
          <a:ext cx="368060" cy="171852"/>
        </a:xfrm>
        <a:prstGeom xmlns:a="http://schemas.openxmlformats.org/drawingml/2006/main" prst="rect">
          <a:avLst/>
        </a:prstGeom>
        <a:solidFill xmlns:a="http://schemas.openxmlformats.org/drawingml/2006/main">
          <a:schemeClr val="bg1"/>
        </a:solidFill>
      </cdr:spPr>
      <cdr:txBody>
        <a:bodyPr xmlns:a="http://schemas.openxmlformats.org/drawingml/2006/main" wrap="none" lIns="10800" tIns="10800" rIns="10800" bIns="10800" rtlCol="0" anchor="ctr" anchorCtr="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900" dirty="0">
              <a:latin typeface="ＭＳ Ｐ明朝" pitchFamily="18" charset="-128"/>
              <a:ea typeface="ＭＳ Ｐ明朝" pitchFamily="18" charset="-128"/>
            </a:rPr>
            <a:t>（千人）</a:t>
          </a:r>
          <a:endParaRPr lang="en-US" altLang="ja-JP" sz="1000" dirty="0">
            <a:latin typeface="ＭＳ Ｐ明朝" pitchFamily="18" charset="-128"/>
            <a:ea typeface="ＭＳ Ｐ明朝" pitchFamily="18"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cdr:x>
      <cdr:y>0.96434</cdr:y>
    </cdr:from>
    <cdr:to>
      <cdr:x>0.31606</cdr:x>
      <cdr:y>1</cdr:y>
    </cdr:to>
    <cdr:sp macro="" textlink="">
      <cdr:nvSpPr>
        <cdr:cNvPr id="2" name="テキスト ボックス 1">
          <a:extLst xmlns:a="http://schemas.openxmlformats.org/drawingml/2006/main">
            <a:ext uri="{FF2B5EF4-FFF2-40B4-BE49-F238E27FC236}">
              <a16:creationId xmlns:a16="http://schemas.microsoft.com/office/drawing/2014/main" id="{C266F102-750D-488E-BBAA-8D8978050A4C}"/>
            </a:ext>
          </a:extLst>
        </cdr:cNvPr>
        <cdr:cNvSpPr txBox="1"/>
      </cdr:nvSpPr>
      <cdr:spPr>
        <a:xfrm xmlns:a="http://schemas.openxmlformats.org/drawingml/2006/main">
          <a:off x="0" y="5097852"/>
          <a:ext cx="2865987" cy="188523"/>
        </a:xfrm>
        <a:prstGeom xmlns:a="http://schemas.openxmlformats.org/drawingml/2006/main" prst="rect">
          <a:avLst/>
        </a:prstGeom>
        <a:solidFill xmlns:a="http://schemas.openxmlformats.org/drawingml/2006/main">
          <a:schemeClr val="bg1"/>
        </a:solidFill>
      </cdr:spPr>
      <cdr:txBody>
        <a:bodyPr xmlns:a="http://schemas.openxmlformats.org/drawingml/2006/main" vertOverflow="clip" horzOverflow="clip" wrap="none" lIns="10800" tIns="10800" rIns="10800" bIns="10800" rtlCol="0" anchor="ctr" anchorCtr="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900" dirty="0">
              <a:latin typeface="ＭＳ Ｐ明朝" pitchFamily="18" charset="-128"/>
              <a:ea typeface="ＭＳ Ｐ明朝" pitchFamily="18" charset="-128"/>
            </a:rPr>
            <a:t>（資料） 北海道経済部「北海道観光入込客数調査報告書」</a:t>
          </a:r>
          <a:r>
            <a:rPr lang="ja-JP" altLang="en-US" sz="1000" dirty="0">
              <a:latin typeface="ＭＳ Ｐ明朝" pitchFamily="18" charset="-128"/>
              <a:ea typeface="ＭＳ Ｐ明朝" pitchFamily="18" charset="-128"/>
            </a:rPr>
            <a:t> </a:t>
          </a:r>
          <a:endParaRPr lang="en-US" altLang="ja-JP" sz="1000" dirty="0">
            <a:latin typeface="ＭＳ Ｐ明朝" pitchFamily="18" charset="-128"/>
            <a:ea typeface="ＭＳ Ｐ明朝" pitchFamily="18" charset="-128"/>
          </a:endParaRPr>
        </a:p>
      </cdr:txBody>
    </cdr:sp>
  </cdr:relSizeAnchor>
  <cdr:relSizeAnchor xmlns:cdr="http://schemas.openxmlformats.org/drawingml/2006/chartDrawing">
    <cdr:from>
      <cdr:x>0.03817</cdr:x>
      <cdr:y>0.01119</cdr:y>
    </cdr:from>
    <cdr:to>
      <cdr:x>0.07876</cdr:x>
      <cdr:y>0.04369</cdr:y>
    </cdr:to>
    <cdr:sp macro="" textlink="">
      <cdr:nvSpPr>
        <cdr:cNvPr id="3" name="テキスト ボックス 1">
          <a:extLst xmlns:a="http://schemas.openxmlformats.org/drawingml/2006/main">
            <a:ext uri="{FF2B5EF4-FFF2-40B4-BE49-F238E27FC236}">
              <a16:creationId xmlns:a16="http://schemas.microsoft.com/office/drawing/2014/main" id="{621E010D-01B6-4748-A9DA-9A8C545074A1}"/>
            </a:ext>
          </a:extLst>
        </cdr:cNvPr>
        <cdr:cNvSpPr txBox="1"/>
      </cdr:nvSpPr>
      <cdr:spPr>
        <a:xfrm xmlns:a="http://schemas.openxmlformats.org/drawingml/2006/main">
          <a:off x="346075" y="59135"/>
          <a:ext cx="368060" cy="171852"/>
        </a:xfrm>
        <a:prstGeom xmlns:a="http://schemas.openxmlformats.org/drawingml/2006/main" prst="rect">
          <a:avLst/>
        </a:prstGeom>
        <a:solidFill xmlns:a="http://schemas.openxmlformats.org/drawingml/2006/main">
          <a:schemeClr val="bg1"/>
        </a:solidFill>
      </cdr:spPr>
      <cdr:txBody>
        <a:bodyPr xmlns:a="http://schemas.openxmlformats.org/drawingml/2006/main" wrap="none" lIns="10800" tIns="10800" rIns="10800" bIns="10800" rtlCol="0" anchor="ctr" anchorCtr="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900" dirty="0">
              <a:latin typeface="ＭＳ Ｐ明朝" pitchFamily="18" charset="-128"/>
              <a:ea typeface="ＭＳ Ｐ明朝" pitchFamily="18" charset="-128"/>
            </a:rPr>
            <a:t>（千人）</a:t>
          </a:r>
          <a:endParaRPr lang="en-US" altLang="ja-JP" sz="1000" dirty="0">
            <a:latin typeface="ＭＳ Ｐ明朝" pitchFamily="18" charset="-128"/>
            <a:ea typeface="ＭＳ Ｐ明朝" pitchFamily="18" charset="-128"/>
          </a:endParaRPr>
        </a:p>
      </cdr:txBody>
    </cdr:sp>
  </cdr:relSizeAnchor>
  <cdr:relSizeAnchor xmlns:cdr="http://schemas.openxmlformats.org/drawingml/2006/chartDrawing">
    <cdr:from>
      <cdr:x>0.30777</cdr:x>
      <cdr:y>0.40421</cdr:y>
    </cdr:from>
    <cdr:to>
      <cdr:x>0.43907</cdr:x>
      <cdr:y>0.46647</cdr:y>
    </cdr:to>
    <cdr:sp macro="" textlink="">
      <cdr:nvSpPr>
        <cdr:cNvPr id="4" name="吹き出し: 線 (枠なし) 3">
          <a:extLst xmlns:a="http://schemas.openxmlformats.org/drawingml/2006/main">
            <a:ext uri="{FF2B5EF4-FFF2-40B4-BE49-F238E27FC236}">
              <a16:creationId xmlns:a16="http://schemas.microsoft.com/office/drawing/2014/main" id="{24282956-2FA7-43D7-9784-E8099989CC22}"/>
            </a:ext>
          </a:extLst>
        </cdr:cNvPr>
        <cdr:cNvSpPr/>
      </cdr:nvSpPr>
      <cdr:spPr>
        <a:xfrm xmlns:a="http://schemas.openxmlformats.org/drawingml/2006/main">
          <a:off x="2790825" y="2136785"/>
          <a:ext cx="1190564" cy="329163"/>
        </a:xfrm>
        <a:prstGeom xmlns:a="http://schemas.openxmlformats.org/drawingml/2006/main" prst="callout1">
          <a:avLst>
            <a:gd name="adj1" fmla="val 102667"/>
            <a:gd name="adj2" fmla="val 86877"/>
            <a:gd name="adj3" fmla="val 291920"/>
            <a:gd name="adj4" fmla="val 86727"/>
          </a:avLst>
        </a:prstGeom>
        <a:noFill xmlns:a="http://schemas.openxmlformats.org/drawingml/2006/main"/>
        <a:ln xmlns:a="http://schemas.openxmlformats.org/drawingml/2006/main" w="3175"/>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square" lIns="14400" tIns="14400" rIns="14400" bIns="14400" anchor="ctr" anchorCtr="0">
          <a:spAutoFit/>
        </a:bodyP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ja-JP" altLang="en-US" sz="900">
              <a:latin typeface="HG丸ｺﾞｼｯｸM-PRO" panose="020F0600000000000000" pitchFamily="50" charset="-128"/>
              <a:ea typeface="HG丸ｺﾞｼｯｸM-PRO" panose="020F0600000000000000" pitchFamily="50" charset="-128"/>
            </a:rPr>
            <a:t>ホテル日航アンヌプリ</a:t>
          </a:r>
          <a:endParaRPr lang="en-US" altLang="ja-JP" sz="900">
            <a:latin typeface="HG丸ｺﾞｼｯｸM-PRO" panose="020F0600000000000000" pitchFamily="50" charset="-128"/>
            <a:ea typeface="HG丸ｺﾞｼｯｸM-PRO" panose="020F0600000000000000" pitchFamily="50" charset="-128"/>
          </a:endParaRPr>
        </a:p>
        <a:p xmlns:a="http://schemas.openxmlformats.org/drawingml/2006/main">
          <a:pPr algn="r"/>
          <a:r>
            <a:rPr lang="en-US" altLang="ja-JP" sz="900">
              <a:latin typeface="HG丸ｺﾞｼｯｸM-PRO" panose="020F0600000000000000" pitchFamily="50" charset="-128"/>
              <a:ea typeface="HG丸ｺﾞｼｯｸM-PRO" panose="020F0600000000000000" pitchFamily="50" charset="-128"/>
            </a:rPr>
            <a:t>1985.12</a:t>
          </a:r>
          <a:r>
            <a:rPr lang="ja-JP" altLang="en-US" sz="900">
              <a:latin typeface="HG丸ｺﾞｼｯｸM-PRO" panose="020F0600000000000000" pitchFamily="50" charset="-128"/>
              <a:ea typeface="HG丸ｺﾞｼｯｸM-PRO" panose="020F0600000000000000" pitchFamily="50" charset="-128"/>
            </a:rPr>
            <a:t>月</a:t>
          </a:r>
          <a:r>
            <a:rPr lang="en-US" altLang="ja-JP" sz="900">
              <a:latin typeface="HG丸ｺﾞｼｯｸM-PRO" panose="020F0600000000000000" pitchFamily="50" charset="-128"/>
              <a:ea typeface="HG丸ｺﾞｼｯｸM-PRO" panose="020F0600000000000000" pitchFamily="50" charset="-128"/>
            </a:rPr>
            <a:t> </a:t>
          </a:r>
          <a:endParaRPr lang="ja-JP" sz="900">
            <a:latin typeface="HG丸ｺﾞｼｯｸM-PRO" panose="020F0600000000000000" pitchFamily="50" charset="-128"/>
            <a:ea typeface="HG丸ｺﾞｼｯｸM-PRO" panose="020F0600000000000000" pitchFamily="50" charset="-128"/>
          </a:endParaRPr>
        </a:p>
      </cdr:txBody>
    </cdr:sp>
  </cdr:relSizeAnchor>
  <cdr:relSizeAnchor xmlns:cdr="http://schemas.openxmlformats.org/drawingml/2006/chartDrawing">
    <cdr:from>
      <cdr:x>0.23459</cdr:x>
      <cdr:y>0.47808</cdr:y>
    </cdr:from>
    <cdr:to>
      <cdr:x>0.39076</cdr:x>
      <cdr:y>0.54034</cdr:y>
    </cdr:to>
    <cdr:sp macro="" textlink="">
      <cdr:nvSpPr>
        <cdr:cNvPr id="5" name="吹き出し: 線 (枠なし) 4">
          <a:extLst xmlns:a="http://schemas.openxmlformats.org/drawingml/2006/main">
            <a:ext uri="{FF2B5EF4-FFF2-40B4-BE49-F238E27FC236}">
              <a16:creationId xmlns:a16="http://schemas.microsoft.com/office/drawing/2014/main" id="{E7B99BF7-6C75-4E91-AD0E-BF7FA8BDE822}"/>
            </a:ext>
          </a:extLst>
        </cdr:cNvPr>
        <cdr:cNvSpPr/>
      </cdr:nvSpPr>
      <cdr:spPr>
        <a:xfrm xmlns:a="http://schemas.openxmlformats.org/drawingml/2006/main">
          <a:off x="2127250" y="2527300"/>
          <a:ext cx="1416050" cy="329163"/>
        </a:xfrm>
        <a:prstGeom xmlns:a="http://schemas.openxmlformats.org/drawingml/2006/main" prst="callout1">
          <a:avLst>
            <a:gd name="adj1" fmla="val 102667"/>
            <a:gd name="adj2" fmla="val 86877"/>
            <a:gd name="adj3" fmla="val 291920"/>
            <a:gd name="adj4" fmla="val 86727"/>
          </a:avLst>
        </a:prstGeom>
        <a:noFill xmlns:a="http://schemas.openxmlformats.org/drawingml/2006/main"/>
        <a:ln xmlns:a="http://schemas.openxmlformats.org/drawingml/2006/main" w="3175"/>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square" lIns="14400" tIns="14400" rIns="14400" bIns="14400" anchor="ctr" anchorCtr="0">
          <a:spAutoFit/>
        </a:bodyP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ja-JP" altLang="en-US" sz="900">
              <a:latin typeface="HG丸ｺﾞｼｯｸM-PRO" panose="020F0600000000000000" pitchFamily="50" charset="-128"/>
              <a:ea typeface="HG丸ｺﾞｼｯｸM-PRO" panose="020F0600000000000000" pitchFamily="50" charset="-128"/>
            </a:rPr>
            <a:t>ニセコ東山プリンスホテル</a:t>
          </a:r>
          <a:endParaRPr lang="en-US" altLang="ja-JP" sz="900">
            <a:latin typeface="HG丸ｺﾞｼｯｸM-PRO" panose="020F0600000000000000" pitchFamily="50" charset="-128"/>
            <a:ea typeface="HG丸ｺﾞｼｯｸM-PRO" panose="020F0600000000000000" pitchFamily="50" charset="-128"/>
          </a:endParaRPr>
        </a:p>
        <a:p xmlns:a="http://schemas.openxmlformats.org/drawingml/2006/main">
          <a:pPr algn="r"/>
          <a:r>
            <a:rPr lang="en-US" altLang="ja-JP" sz="900">
              <a:latin typeface="HG丸ｺﾞｼｯｸM-PRO" panose="020F0600000000000000" pitchFamily="50" charset="-128"/>
              <a:ea typeface="HG丸ｺﾞｼｯｸM-PRO" panose="020F0600000000000000" pitchFamily="50" charset="-128"/>
            </a:rPr>
            <a:t>1982.12</a:t>
          </a:r>
          <a:r>
            <a:rPr lang="ja-JP" altLang="en-US" sz="900">
              <a:latin typeface="HG丸ｺﾞｼｯｸM-PRO" panose="020F0600000000000000" pitchFamily="50" charset="-128"/>
              <a:ea typeface="HG丸ｺﾞｼｯｸM-PRO" panose="020F0600000000000000" pitchFamily="50" charset="-128"/>
            </a:rPr>
            <a:t>月</a:t>
          </a:r>
          <a:r>
            <a:rPr lang="en-US" altLang="ja-JP" sz="900">
              <a:latin typeface="HG丸ｺﾞｼｯｸM-PRO" panose="020F0600000000000000" pitchFamily="50" charset="-128"/>
              <a:ea typeface="HG丸ｺﾞｼｯｸM-PRO" panose="020F0600000000000000" pitchFamily="50" charset="-128"/>
            </a:rPr>
            <a:t> </a:t>
          </a:r>
          <a:endParaRPr lang="ja-JP" sz="900">
            <a:latin typeface="HG丸ｺﾞｼｯｸM-PRO" panose="020F0600000000000000" pitchFamily="50" charset="-128"/>
            <a:ea typeface="HG丸ｺﾞｼｯｸM-PRO" panose="020F0600000000000000" pitchFamily="50" charset="-128"/>
          </a:endParaRPr>
        </a:p>
      </cdr:txBody>
    </cdr:sp>
  </cdr:relSizeAnchor>
  <cdr:relSizeAnchor xmlns:cdr="http://schemas.openxmlformats.org/drawingml/2006/chartDrawing">
    <cdr:from>
      <cdr:x>0.40966</cdr:x>
      <cdr:y>0.21141</cdr:y>
    </cdr:from>
    <cdr:to>
      <cdr:x>0.59349</cdr:x>
      <cdr:y>0.27368</cdr:y>
    </cdr:to>
    <cdr:sp macro="" textlink="">
      <cdr:nvSpPr>
        <cdr:cNvPr id="6" name="吹き出し: 線 (枠なし) 5">
          <a:extLst xmlns:a="http://schemas.openxmlformats.org/drawingml/2006/main">
            <a:ext uri="{FF2B5EF4-FFF2-40B4-BE49-F238E27FC236}">
              <a16:creationId xmlns:a16="http://schemas.microsoft.com/office/drawing/2014/main" id="{E6023B0F-025C-49FF-936E-14CB7A8A3CAC}"/>
            </a:ext>
          </a:extLst>
        </cdr:cNvPr>
        <cdr:cNvSpPr/>
      </cdr:nvSpPr>
      <cdr:spPr>
        <a:xfrm xmlns:a="http://schemas.openxmlformats.org/drawingml/2006/main">
          <a:off x="3714750" y="1117600"/>
          <a:ext cx="1666875" cy="329163"/>
        </a:xfrm>
        <a:prstGeom xmlns:a="http://schemas.openxmlformats.org/drawingml/2006/main" prst="callout1">
          <a:avLst>
            <a:gd name="adj1" fmla="val 102667"/>
            <a:gd name="adj2" fmla="val 86877"/>
            <a:gd name="adj3" fmla="val 291920"/>
            <a:gd name="adj4" fmla="val 86727"/>
          </a:avLst>
        </a:prstGeom>
        <a:noFill xmlns:a="http://schemas.openxmlformats.org/drawingml/2006/main"/>
        <a:ln xmlns:a="http://schemas.openxmlformats.org/drawingml/2006/main" w="3175"/>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square" lIns="14400" tIns="14400" rIns="14400" bIns="14400" anchor="ctr" anchorCtr="0">
          <a:spAutoFit/>
        </a:bodyP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ja-JP" altLang="en-US" sz="900">
              <a:latin typeface="HG丸ｺﾞｼｯｸM-PRO" panose="020F0600000000000000" pitchFamily="50" charset="-128"/>
              <a:ea typeface="HG丸ｺﾞｼｯｸM-PRO" panose="020F0600000000000000" pitchFamily="50" charset="-128"/>
            </a:rPr>
            <a:t>ニセコ東山プリンスホテル新館</a:t>
          </a:r>
          <a:endParaRPr lang="en-US" altLang="ja-JP" sz="900">
            <a:latin typeface="HG丸ｺﾞｼｯｸM-PRO" panose="020F0600000000000000" pitchFamily="50" charset="-128"/>
            <a:ea typeface="HG丸ｺﾞｼｯｸM-PRO" panose="020F0600000000000000" pitchFamily="50" charset="-128"/>
          </a:endParaRPr>
        </a:p>
        <a:p xmlns:a="http://schemas.openxmlformats.org/drawingml/2006/main">
          <a:pPr algn="r"/>
          <a:r>
            <a:rPr lang="en-US" altLang="ja-JP" sz="900">
              <a:latin typeface="HG丸ｺﾞｼｯｸM-PRO" panose="020F0600000000000000" pitchFamily="50" charset="-128"/>
              <a:ea typeface="HG丸ｺﾞｼｯｸM-PRO" panose="020F0600000000000000" pitchFamily="50" charset="-128"/>
            </a:rPr>
            <a:t>1994.12</a:t>
          </a:r>
          <a:r>
            <a:rPr lang="ja-JP" altLang="en-US" sz="900">
              <a:latin typeface="HG丸ｺﾞｼｯｸM-PRO" panose="020F0600000000000000" pitchFamily="50" charset="-128"/>
              <a:ea typeface="HG丸ｺﾞｼｯｸM-PRO" panose="020F0600000000000000" pitchFamily="50" charset="-128"/>
            </a:rPr>
            <a:t>月</a:t>
          </a:r>
          <a:r>
            <a:rPr lang="en-US" altLang="ja-JP" sz="900">
              <a:latin typeface="HG丸ｺﾞｼｯｸM-PRO" panose="020F0600000000000000" pitchFamily="50" charset="-128"/>
              <a:ea typeface="HG丸ｺﾞｼｯｸM-PRO" panose="020F0600000000000000" pitchFamily="50" charset="-128"/>
            </a:rPr>
            <a:t> </a:t>
          </a:r>
          <a:endParaRPr lang="ja-JP" sz="900">
            <a:latin typeface="HG丸ｺﾞｼｯｸM-PRO" panose="020F0600000000000000" pitchFamily="50" charset="-128"/>
            <a:ea typeface="HG丸ｺﾞｼｯｸM-PRO" panose="020F0600000000000000" pitchFamily="50" charset="-128"/>
          </a:endParaRPr>
        </a:p>
      </cdr:txBody>
    </cdr:sp>
  </cdr:relSizeAnchor>
  <cdr:relSizeAnchor xmlns:cdr="http://schemas.openxmlformats.org/drawingml/2006/chartDrawing">
    <cdr:from>
      <cdr:x>0.77451</cdr:x>
      <cdr:y>0.15375</cdr:y>
    </cdr:from>
    <cdr:to>
      <cdr:x>0.85433</cdr:x>
      <cdr:y>0.21602</cdr:y>
    </cdr:to>
    <cdr:sp macro="" textlink="">
      <cdr:nvSpPr>
        <cdr:cNvPr id="8" name="吹き出し: 線 (枠なし) 7">
          <a:extLst xmlns:a="http://schemas.openxmlformats.org/drawingml/2006/main">
            <a:ext uri="{FF2B5EF4-FFF2-40B4-BE49-F238E27FC236}">
              <a16:creationId xmlns:a16="http://schemas.microsoft.com/office/drawing/2014/main" id="{E288D404-11A4-4AD9-A53F-FC8AEE2BB7F4}"/>
            </a:ext>
          </a:extLst>
        </cdr:cNvPr>
        <cdr:cNvSpPr/>
      </cdr:nvSpPr>
      <cdr:spPr>
        <a:xfrm xmlns:a="http://schemas.openxmlformats.org/drawingml/2006/main">
          <a:off x="7023100" y="812800"/>
          <a:ext cx="723791" cy="329183"/>
        </a:xfrm>
        <a:prstGeom xmlns:a="http://schemas.openxmlformats.org/drawingml/2006/main" prst="callout1">
          <a:avLst>
            <a:gd name="adj1" fmla="val 102667"/>
            <a:gd name="adj2" fmla="val 86877"/>
            <a:gd name="adj3" fmla="val 407662"/>
            <a:gd name="adj4" fmla="val 87237"/>
          </a:avLst>
        </a:prstGeom>
        <a:noFill xmlns:a="http://schemas.openxmlformats.org/drawingml/2006/main"/>
        <a:ln xmlns:a="http://schemas.openxmlformats.org/drawingml/2006/main" w="3175"/>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square" lIns="14400" tIns="14400" rIns="14400" bIns="14400" anchor="ctr" anchorCtr="0">
          <a:spAutoFit/>
        </a:bodyP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ja-JP" altLang="en-US" sz="900">
              <a:latin typeface="HG丸ｺﾞｼｯｸM-PRO" panose="020F0600000000000000" pitchFamily="50" charset="-128"/>
              <a:ea typeface="HG丸ｺﾞｼｯｸM-PRO" panose="020F0600000000000000" pitchFamily="50" charset="-128"/>
            </a:rPr>
            <a:t>東日本大震災</a:t>
          </a:r>
          <a:endParaRPr lang="en-US" altLang="ja-JP" sz="900">
            <a:latin typeface="HG丸ｺﾞｼｯｸM-PRO" panose="020F0600000000000000" pitchFamily="50" charset="-128"/>
            <a:ea typeface="HG丸ｺﾞｼｯｸM-PRO" panose="020F0600000000000000" pitchFamily="50" charset="-128"/>
          </a:endParaRPr>
        </a:p>
        <a:p xmlns:a="http://schemas.openxmlformats.org/drawingml/2006/main">
          <a:pPr algn="r"/>
          <a:r>
            <a:rPr lang="en-US" altLang="ja-JP" sz="900">
              <a:latin typeface="HG丸ｺﾞｼｯｸM-PRO" panose="020F0600000000000000" pitchFamily="50" charset="-128"/>
              <a:ea typeface="HG丸ｺﾞｼｯｸM-PRO" panose="020F0600000000000000" pitchFamily="50" charset="-128"/>
            </a:rPr>
            <a:t>2011.3</a:t>
          </a:r>
          <a:r>
            <a:rPr lang="ja-JP" altLang="en-US" sz="900">
              <a:latin typeface="HG丸ｺﾞｼｯｸM-PRO" panose="020F0600000000000000" pitchFamily="50" charset="-128"/>
              <a:ea typeface="HG丸ｺﾞｼｯｸM-PRO" panose="020F0600000000000000" pitchFamily="50" charset="-128"/>
            </a:rPr>
            <a:t>月</a:t>
          </a:r>
          <a:r>
            <a:rPr lang="en-US" altLang="ja-JP" sz="900">
              <a:latin typeface="HG丸ｺﾞｼｯｸM-PRO" panose="020F0600000000000000" pitchFamily="50" charset="-128"/>
              <a:ea typeface="HG丸ｺﾞｼｯｸM-PRO" panose="020F0600000000000000" pitchFamily="50" charset="-128"/>
            </a:rPr>
            <a:t> </a:t>
          </a:r>
          <a:endParaRPr lang="ja-JP" sz="900">
            <a:latin typeface="HG丸ｺﾞｼｯｸM-PRO" panose="020F0600000000000000" pitchFamily="50" charset="-128"/>
            <a:ea typeface="HG丸ｺﾞｼｯｸM-PRO" panose="020F0600000000000000" pitchFamily="50" charset="-128"/>
          </a:endParaRPr>
        </a:p>
      </cdr:txBody>
    </cdr:sp>
  </cdr:relSizeAnchor>
</c:userShapes>
</file>

<file path=xl/drawings/drawing16.xml><?xml version="1.0" encoding="utf-8"?>
<c:userShapes xmlns:c="http://schemas.openxmlformats.org/drawingml/2006/chart">
  <cdr:relSizeAnchor xmlns:cdr="http://schemas.openxmlformats.org/drawingml/2006/chartDrawing">
    <cdr:from>
      <cdr:x>0</cdr:x>
      <cdr:y>0.96434</cdr:y>
    </cdr:from>
    <cdr:to>
      <cdr:x>0.31606</cdr:x>
      <cdr:y>1</cdr:y>
    </cdr:to>
    <cdr:sp macro="" textlink="">
      <cdr:nvSpPr>
        <cdr:cNvPr id="2" name="テキスト ボックス 1">
          <a:extLst xmlns:a="http://schemas.openxmlformats.org/drawingml/2006/main">
            <a:ext uri="{FF2B5EF4-FFF2-40B4-BE49-F238E27FC236}">
              <a16:creationId xmlns:a16="http://schemas.microsoft.com/office/drawing/2014/main" id="{C266F102-750D-488E-BBAA-8D8978050A4C}"/>
            </a:ext>
          </a:extLst>
        </cdr:cNvPr>
        <cdr:cNvSpPr txBox="1"/>
      </cdr:nvSpPr>
      <cdr:spPr>
        <a:xfrm xmlns:a="http://schemas.openxmlformats.org/drawingml/2006/main">
          <a:off x="0" y="5097852"/>
          <a:ext cx="2865987" cy="188523"/>
        </a:xfrm>
        <a:prstGeom xmlns:a="http://schemas.openxmlformats.org/drawingml/2006/main" prst="rect">
          <a:avLst/>
        </a:prstGeom>
        <a:solidFill xmlns:a="http://schemas.openxmlformats.org/drawingml/2006/main">
          <a:schemeClr val="bg1"/>
        </a:solidFill>
      </cdr:spPr>
      <cdr:txBody>
        <a:bodyPr xmlns:a="http://schemas.openxmlformats.org/drawingml/2006/main" vertOverflow="clip" horzOverflow="clip" wrap="none" lIns="10800" tIns="10800" rIns="10800" bIns="10800" rtlCol="0" anchor="ctr" anchorCtr="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900" dirty="0">
              <a:latin typeface="ＭＳ Ｐ明朝" pitchFamily="18" charset="-128"/>
              <a:ea typeface="ＭＳ Ｐ明朝" pitchFamily="18" charset="-128"/>
            </a:rPr>
            <a:t>（資料） 北海道経済部「北海道観光入込客数調査報告書」</a:t>
          </a:r>
          <a:r>
            <a:rPr lang="ja-JP" altLang="en-US" sz="1000" dirty="0">
              <a:latin typeface="ＭＳ Ｐ明朝" pitchFamily="18" charset="-128"/>
              <a:ea typeface="ＭＳ Ｐ明朝" pitchFamily="18" charset="-128"/>
            </a:rPr>
            <a:t> </a:t>
          </a:r>
          <a:endParaRPr lang="en-US" altLang="ja-JP" sz="1000" dirty="0">
            <a:latin typeface="ＭＳ Ｐ明朝" pitchFamily="18" charset="-128"/>
            <a:ea typeface="ＭＳ Ｐ明朝" pitchFamily="18" charset="-128"/>
          </a:endParaRPr>
        </a:p>
      </cdr:txBody>
    </cdr:sp>
  </cdr:relSizeAnchor>
  <cdr:relSizeAnchor xmlns:cdr="http://schemas.openxmlformats.org/drawingml/2006/chartDrawing">
    <cdr:from>
      <cdr:x>0.03817</cdr:x>
      <cdr:y>0.01119</cdr:y>
    </cdr:from>
    <cdr:to>
      <cdr:x>0.07876</cdr:x>
      <cdr:y>0.04369</cdr:y>
    </cdr:to>
    <cdr:sp macro="" textlink="">
      <cdr:nvSpPr>
        <cdr:cNvPr id="3" name="テキスト ボックス 1">
          <a:extLst xmlns:a="http://schemas.openxmlformats.org/drawingml/2006/main">
            <a:ext uri="{FF2B5EF4-FFF2-40B4-BE49-F238E27FC236}">
              <a16:creationId xmlns:a16="http://schemas.microsoft.com/office/drawing/2014/main" id="{621E010D-01B6-4748-A9DA-9A8C545074A1}"/>
            </a:ext>
          </a:extLst>
        </cdr:cNvPr>
        <cdr:cNvSpPr txBox="1"/>
      </cdr:nvSpPr>
      <cdr:spPr>
        <a:xfrm xmlns:a="http://schemas.openxmlformats.org/drawingml/2006/main">
          <a:off x="346075" y="59135"/>
          <a:ext cx="368060" cy="171852"/>
        </a:xfrm>
        <a:prstGeom xmlns:a="http://schemas.openxmlformats.org/drawingml/2006/main" prst="rect">
          <a:avLst/>
        </a:prstGeom>
        <a:solidFill xmlns:a="http://schemas.openxmlformats.org/drawingml/2006/main">
          <a:schemeClr val="bg1"/>
        </a:solidFill>
      </cdr:spPr>
      <cdr:txBody>
        <a:bodyPr xmlns:a="http://schemas.openxmlformats.org/drawingml/2006/main" wrap="none" lIns="10800" tIns="10800" rIns="10800" bIns="10800" rtlCol="0" anchor="ctr" anchorCtr="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900" dirty="0">
              <a:latin typeface="ＭＳ Ｐ明朝" pitchFamily="18" charset="-128"/>
              <a:ea typeface="ＭＳ Ｐ明朝" pitchFamily="18" charset="-128"/>
            </a:rPr>
            <a:t>（千人）</a:t>
          </a:r>
          <a:endParaRPr lang="en-US" altLang="ja-JP" sz="1000" dirty="0">
            <a:latin typeface="ＭＳ Ｐ明朝" pitchFamily="18" charset="-128"/>
            <a:ea typeface="ＭＳ Ｐ明朝" pitchFamily="18" charset="-128"/>
          </a:endParaRPr>
        </a:p>
      </cdr:txBody>
    </cdr:sp>
  </cdr:relSizeAnchor>
  <cdr:relSizeAnchor xmlns:cdr="http://schemas.openxmlformats.org/drawingml/2006/chartDrawing">
    <cdr:from>
      <cdr:x>0.51261</cdr:x>
      <cdr:y>0.12492</cdr:y>
    </cdr:from>
    <cdr:to>
      <cdr:x>0.60854</cdr:x>
      <cdr:y>0.18719</cdr:y>
    </cdr:to>
    <cdr:sp macro="" textlink="">
      <cdr:nvSpPr>
        <cdr:cNvPr id="4" name="吹き出し: 線 (枠なし) 3">
          <a:extLst xmlns:a="http://schemas.openxmlformats.org/drawingml/2006/main">
            <a:ext uri="{FF2B5EF4-FFF2-40B4-BE49-F238E27FC236}">
              <a16:creationId xmlns:a16="http://schemas.microsoft.com/office/drawing/2014/main" id="{B6F253E2-A73C-4ECC-ADED-F7AFDD0A4059}"/>
            </a:ext>
          </a:extLst>
        </cdr:cNvPr>
        <cdr:cNvSpPr/>
      </cdr:nvSpPr>
      <cdr:spPr>
        <a:xfrm xmlns:a="http://schemas.openxmlformats.org/drawingml/2006/main">
          <a:off x="4648200" y="660400"/>
          <a:ext cx="869950" cy="329163"/>
        </a:xfrm>
        <a:prstGeom xmlns:a="http://schemas.openxmlformats.org/drawingml/2006/main" prst="callout1">
          <a:avLst>
            <a:gd name="adj1" fmla="val 111348"/>
            <a:gd name="adj2" fmla="val 96731"/>
            <a:gd name="adj3" fmla="val 508948"/>
            <a:gd name="adj4" fmla="val 97676"/>
          </a:avLst>
        </a:prstGeom>
        <a:noFill xmlns:a="http://schemas.openxmlformats.org/drawingml/2006/main"/>
        <a:ln xmlns:a="http://schemas.openxmlformats.org/drawingml/2006/main" w="3175"/>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square" lIns="14400" tIns="14400" rIns="14400" bIns="14400" anchor="ctr" anchorCtr="0">
          <a:spAutoFit/>
        </a:bodyP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ja-JP" altLang="en-US" sz="900">
              <a:latin typeface="HG丸ｺﾞｼｯｸM-PRO" panose="020F0600000000000000" pitchFamily="50" charset="-128"/>
              <a:ea typeface="HG丸ｺﾞｼｯｸM-PRO" panose="020F0600000000000000" pitchFamily="50" charset="-128"/>
            </a:rPr>
            <a:t>国道</a:t>
          </a:r>
          <a:r>
            <a:rPr lang="en-US" altLang="ja-JP" sz="900">
              <a:latin typeface="HG丸ｺﾞｼｯｸM-PRO" panose="020F0600000000000000" pitchFamily="50" charset="-128"/>
              <a:ea typeface="HG丸ｺﾞｼｯｸM-PRO" panose="020F0600000000000000" pitchFamily="50" charset="-128"/>
            </a:rPr>
            <a:t>229</a:t>
          </a:r>
          <a:r>
            <a:rPr lang="ja-JP" altLang="en-US" sz="900">
              <a:latin typeface="HG丸ｺﾞｼｯｸM-PRO" panose="020F0600000000000000" pitchFamily="50" charset="-128"/>
              <a:ea typeface="HG丸ｺﾞｼｯｸM-PRO" panose="020F0600000000000000" pitchFamily="50" charset="-128"/>
            </a:rPr>
            <a:t>号開通</a:t>
          </a:r>
          <a:endParaRPr lang="en-US" altLang="ja-JP" sz="900">
            <a:latin typeface="HG丸ｺﾞｼｯｸM-PRO" panose="020F0600000000000000" pitchFamily="50" charset="-128"/>
            <a:ea typeface="HG丸ｺﾞｼｯｸM-PRO" panose="020F0600000000000000" pitchFamily="50" charset="-128"/>
          </a:endParaRPr>
        </a:p>
        <a:p xmlns:a="http://schemas.openxmlformats.org/drawingml/2006/main">
          <a:pPr algn="r"/>
          <a:r>
            <a:rPr lang="en-US" altLang="ja-JP" sz="900">
              <a:latin typeface="HG丸ｺﾞｼｯｸM-PRO" panose="020F0600000000000000" pitchFamily="50" charset="-128"/>
              <a:ea typeface="HG丸ｺﾞｼｯｸM-PRO" panose="020F0600000000000000" pitchFamily="50" charset="-128"/>
            </a:rPr>
            <a:t>1996.11</a:t>
          </a:r>
          <a:r>
            <a:rPr lang="ja-JP" altLang="en-US" sz="900">
              <a:latin typeface="HG丸ｺﾞｼｯｸM-PRO" panose="020F0600000000000000" pitchFamily="50" charset="-128"/>
              <a:ea typeface="HG丸ｺﾞｼｯｸM-PRO" panose="020F0600000000000000" pitchFamily="50" charset="-128"/>
            </a:rPr>
            <a:t>月</a:t>
          </a:r>
          <a:r>
            <a:rPr lang="en-US" altLang="ja-JP" sz="900">
              <a:latin typeface="HG丸ｺﾞｼｯｸM-PRO" panose="020F0600000000000000" pitchFamily="50" charset="-128"/>
              <a:ea typeface="HG丸ｺﾞｼｯｸM-PRO" panose="020F0600000000000000" pitchFamily="50" charset="-128"/>
            </a:rPr>
            <a:t> </a:t>
          </a:r>
          <a:endParaRPr lang="ja-JP" sz="900">
            <a:latin typeface="HG丸ｺﾞｼｯｸM-PRO" panose="020F0600000000000000" pitchFamily="50" charset="-128"/>
            <a:ea typeface="HG丸ｺﾞｼｯｸM-PRO" panose="020F0600000000000000" pitchFamily="50" charset="-128"/>
          </a:endParaRPr>
        </a:p>
      </cdr:txBody>
    </cdr:sp>
  </cdr:relSizeAnchor>
  <cdr:relSizeAnchor xmlns:cdr="http://schemas.openxmlformats.org/drawingml/2006/chartDrawing">
    <cdr:from>
      <cdr:x>0.44223</cdr:x>
      <cdr:y>0.33754</cdr:y>
    </cdr:from>
    <cdr:to>
      <cdr:x>0.59839</cdr:x>
      <cdr:y>0.3998</cdr:y>
    </cdr:to>
    <cdr:sp macro="" textlink="">
      <cdr:nvSpPr>
        <cdr:cNvPr id="5" name="吹き出し: 線 (枠なし) 4">
          <a:extLst xmlns:a="http://schemas.openxmlformats.org/drawingml/2006/main">
            <a:ext uri="{FF2B5EF4-FFF2-40B4-BE49-F238E27FC236}">
              <a16:creationId xmlns:a16="http://schemas.microsoft.com/office/drawing/2014/main" id="{9FCA5489-2929-43E4-A840-DECADD646C94}"/>
            </a:ext>
          </a:extLst>
        </cdr:cNvPr>
        <cdr:cNvSpPr/>
      </cdr:nvSpPr>
      <cdr:spPr>
        <a:xfrm xmlns:a="http://schemas.openxmlformats.org/drawingml/2006/main">
          <a:off x="4010025" y="1784350"/>
          <a:ext cx="1416050" cy="329163"/>
        </a:xfrm>
        <a:prstGeom xmlns:a="http://schemas.openxmlformats.org/drawingml/2006/main" prst="callout1">
          <a:avLst>
            <a:gd name="adj1" fmla="val 111348"/>
            <a:gd name="adj2" fmla="val 96731"/>
            <a:gd name="adj3" fmla="val 508948"/>
            <a:gd name="adj4" fmla="val 97676"/>
          </a:avLst>
        </a:prstGeom>
        <a:noFill xmlns:a="http://schemas.openxmlformats.org/drawingml/2006/main"/>
        <a:ln xmlns:a="http://schemas.openxmlformats.org/drawingml/2006/main" w="3175"/>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square" lIns="14400" tIns="14400" rIns="14400" bIns="14400" anchor="ctr" anchorCtr="0">
          <a:spAutoFit/>
        </a:bodyP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ja-JP" altLang="en-US" sz="900">
              <a:latin typeface="HG丸ｺﾞｼｯｸM-PRO" panose="020F0600000000000000" pitchFamily="50" charset="-128"/>
              <a:ea typeface="HG丸ｺﾞｼｯｸM-PRO" panose="020F0600000000000000" pitchFamily="50" charset="-128"/>
            </a:rPr>
            <a:t>豊浜トンネル岩盤崩落事故</a:t>
          </a:r>
          <a:endParaRPr lang="en-US" altLang="ja-JP" sz="900">
            <a:latin typeface="HG丸ｺﾞｼｯｸM-PRO" panose="020F0600000000000000" pitchFamily="50" charset="-128"/>
            <a:ea typeface="HG丸ｺﾞｼｯｸM-PRO" panose="020F0600000000000000" pitchFamily="50" charset="-128"/>
          </a:endParaRPr>
        </a:p>
        <a:p xmlns:a="http://schemas.openxmlformats.org/drawingml/2006/main">
          <a:pPr algn="r"/>
          <a:r>
            <a:rPr lang="en-US" altLang="ja-JP" sz="900">
              <a:latin typeface="HG丸ｺﾞｼｯｸM-PRO" panose="020F0600000000000000" pitchFamily="50" charset="-128"/>
              <a:ea typeface="HG丸ｺﾞｼｯｸM-PRO" panose="020F0600000000000000" pitchFamily="50" charset="-128"/>
            </a:rPr>
            <a:t>1996.2</a:t>
          </a:r>
          <a:r>
            <a:rPr lang="ja-JP" altLang="en-US" sz="900">
              <a:latin typeface="HG丸ｺﾞｼｯｸM-PRO" panose="020F0600000000000000" pitchFamily="50" charset="-128"/>
              <a:ea typeface="HG丸ｺﾞｼｯｸM-PRO" panose="020F0600000000000000" pitchFamily="50" charset="-128"/>
            </a:rPr>
            <a:t>月</a:t>
          </a:r>
          <a:r>
            <a:rPr lang="en-US" altLang="ja-JP" sz="900">
              <a:latin typeface="HG丸ｺﾞｼｯｸM-PRO" panose="020F0600000000000000" pitchFamily="50" charset="-128"/>
              <a:ea typeface="HG丸ｺﾞｼｯｸM-PRO" panose="020F0600000000000000" pitchFamily="50" charset="-128"/>
            </a:rPr>
            <a:t> </a:t>
          </a:r>
          <a:endParaRPr lang="ja-JP" sz="900">
            <a:latin typeface="HG丸ｺﾞｼｯｸM-PRO" panose="020F0600000000000000" pitchFamily="50" charset="-128"/>
            <a:ea typeface="HG丸ｺﾞｼｯｸM-PRO" panose="020F0600000000000000" pitchFamily="50" charset="-128"/>
          </a:endParaRPr>
        </a:p>
      </cdr:txBody>
    </cdr:sp>
  </cdr:relSizeAnchor>
  <cdr:relSizeAnchor xmlns:cdr="http://schemas.openxmlformats.org/drawingml/2006/chartDrawing">
    <cdr:from>
      <cdr:x>0.25245</cdr:x>
      <cdr:y>0.44204</cdr:y>
    </cdr:from>
    <cdr:to>
      <cdr:x>0.36134</cdr:x>
      <cdr:y>0.50431</cdr:y>
    </cdr:to>
    <cdr:sp macro="" textlink="">
      <cdr:nvSpPr>
        <cdr:cNvPr id="6" name="吹き出し: 線 (枠なし) 5">
          <a:extLst xmlns:a="http://schemas.openxmlformats.org/drawingml/2006/main">
            <a:ext uri="{FF2B5EF4-FFF2-40B4-BE49-F238E27FC236}">
              <a16:creationId xmlns:a16="http://schemas.microsoft.com/office/drawing/2014/main" id="{8DB8403D-FF16-42F4-906B-728A71398493}"/>
            </a:ext>
          </a:extLst>
        </cdr:cNvPr>
        <cdr:cNvSpPr/>
      </cdr:nvSpPr>
      <cdr:spPr>
        <a:xfrm xmlns:a="http://schemas.openxmlformats.org/drawingml/2006/main">
          <a:off x="2289175" y="2336800"/>
          <a:ext cx="987425" cy="329163"/>
        </a:xfrm>
        <a:prstGeom xmlns:a="http://schemas.openxmlformats.org/drawingml/2006/main" prst="callout1">
          <a:avLst>
            <a:gd name="adj1" fmla="val 98692"/>
            <a:gd name="adj2" fmla="val 89524"/>
            <a:gd name="adj3" fmla="val 375626"/>
            <a:gd name="adj4" fmla="val 89731"/>
          </a:avLst>
        </a:prstGeom>
        <a:noFill xmlns:a="http://schemas.openxmlformats.org/drawingml/2006/main"/>
        <a:ln xmlns:a="http://schemas.openxmlformats.org/drawingml/2006/main" w="3175"/>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square" lIns="14400" tIns="14400" rIns="14400" bIns="14400" anchor="ctr" anchorCtr="0">
          <a:spAutoFit/>
        </a:bodyP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ja-JP" altLang="en-US" sz="900">
              <a:latin typeface="HG丸ｺﾞｼｯｸM-PRO" panose="020F0600000000000000" pitchFamily="50" charset="-128"/>
              <a:ea typeface="HG丸ｺﾞｼｯｸM-PRO" panose="020F0600000000000000" pitchFamily="50" charset="-128"/>
            </a:rPr>
            <a:t>昭和</a:t>
          </a:r>
          <a:r>
            <a:rPr lang="en-US" altLang="ja-JP" sz="900">
              <a:latin typeface="HG丸ｺﾞｼｯｸM-PRO" panose="020F0600000000000000" pitchFamily="50" charset="-128"/>
              <a:ea typeface="HG丸ｺﾞｼｯｸM-PRO" panose="020F0600000000000000" pitchFamily="50" charset="-128"/>
            </a:rPr>
            <a:t>56</a:t>
          </a:r>
          <a:r>
            <a:rPr lang="ja-JP" altLang="en-US" sz="900">
              <a:latin typeface="HG丸ｺﾞｼｯｸM-PRO" panose="020F0600000000000000" pitchFamily="50" charset="-128"/>
              <a:ea typeface="HG丸ｺﾞｼｯｸM-PRO" panose="020F0600000000000000" pitchFamily="50" charset="-128"/>
            </a:rPr>
            <a:t>年</a:t>
          </a:r>
          <a:r>
            <a:rPr lang="en-US" altLang="ja-JP" sz="900">
              <a:latin typeface="HG丸ｺﾞｼｯｸM-PRO" panose="020F0600000000000000" pitchFamily="50" charset="-128"/>
              <a:ea typeface="HG丸ｺﾞｼｯｸM-PRO" panose="020F0600000000000000" pitchFamily="50" charset="-128"/>
            </a:rPr>
            <a:t>8</a:t>
          </a:r>
          <a:r>
            <a:rPr lang="ja-JP" altLang="en-US" sz="900">
              <a:latin typeface="HG丸ｺﾞｼｯｸM-PRO" panose="020F0600000000000000" pitchFamily="50" charset="-128"/>
              <a:ea typeface="HG丸ｺﾞｼｯｸM-PRO" panose="020F0600000000000000" pitchFamily="50" charset="-128"/>
            </a:rPr>
            <a:t>月水害</a:t>
          </a:r>
          <a:endParaRPr lang="en-US" altLang="ja-JP" sz="900">
            <a:latin typeface="HG丸ｺﾞｼｯｸM-PRO" panose="020F0600000000000000" pitchFamily="50" charset="-128"/>
            <a:ea typeface="HG丸ｺﾞｼｯｸM-PRO" panose="020F0600000000000000" pitchFamily="50" charset="-128"/>
          </a:endParaRPr>
        </a:p>
        <a:p xmlns:a="http://schemas.openxmlformats.org/drawingml/2006/main">
          <a:pPr algn="r"/>
          <a:r>
            <a:rPr lang="en-US" altLang="ja-JP" sz="900">
              <a:latin typeface="HG丸ｺﾞｼｯｸM-PRO" panose="020F0600000000000000" pitchFamily="50" charset="-128"/>
              <a:ea typeface="HG丸ｺﾞｼｯｸM-PRO" panose="020F0600000000000000" pitchFamily="50" charset="-128"/>
            </a:rPr>
            <a:t>1981</a:t>
          </a:r>
          <a:endParaRPr lang="ja-JP" sz="900">
            <a:latin typeface="HG丸ｺﾞｼｯｸM-PRO" panose="020F0600000000000000" pitchFamily="50" charset="-128"/>
            <a:ea typeface="HG丸ｺﾞｼｯｸM-PRO" panose="020F0600000000000000" pitchFamily="50" charset="-128"/>
          </a:endParaRPr>
        </a:p>
      </cdr:txBody>
    </cdr:sp>
  </cdr:relSizeAnchor>
</c:userShapes>
</file>

<file path=xl/drawings/drawing17.xml><?xml version="1.0" encoding="utf-8"?>
<c:userShapes xmlns:c="http://schemas.openxmlformats.org/drawingml/2006/chart">
  <cdr:relSizeAnchor xmlns:cdr="http://schemas.openxmlformats.org/drawingml/2006/chartDrawing">
    <cdr:from>
      <cdr:x>0</cdr:x>
      <cdr:y>0.96434</cdr:y>
    </cdr:from>
    <cdr:to>
      <cdr:x>0.31606</cdr:x>
      <cdr:y>1</cdr:y>
    </cdr:to>
    <cdr:sp macro="" textlink="">
      <cdr:nvSpPr>
        <cdr:cNvPr id="2" name="テキスト ボックス 1">
          <a:extLst xmlns:a="http://schemas.openxmlformats.org/drawingml/2006/main">
            <a:ext uri="{FF2B5EF4-FFF2-40B4-BE49-F238E27FC236}">
              <a16:creationId xmlns:a16="http://schemas.microsoft.com/office/drawing/2014/main" id="{C266F102-750D-488E-BBAA-8D8978050A4C}"/>
            </a:ext>
          </a:extLst>
        </cdr:cNvPr>
        <cdr:cNvSpPr txBox="1"/>
      </cdr:nvSpPr>
      <cdr:spPr>
        <a:xfrm xmlns:a="http://schemas.openxmlformats.org/drawingml/2006/main">
          <a:off x="0" y="5097852"/>
          <a:ext cx="2865987" cy="188523"/>
        </a:xfrm>
        <a:prstGeom xmlns:a="http://schemas.openxmlformats.org/drawingml/2006/main" prst="rect">
          <a:avLst/>
        </a:prstGeom>
        <a:solidFill xmlns:a="http://schemas.openxmlformats.org/drawingml/2006/main">
          <a:schemeClr val="bg1"/>
        </a:solidFill>
      </cdr:spPr>
      <cdr:txBody>
        <a:bodyPr xmlns:a="http://schemas.openxmlformats.org/drawingml/2006/main" vertOverflow="clip" horzOverflow="clip" wrap="none" lIns="10800" tIns="10800" rIns="10800" bIns="10800" rtlCol="0" anchor="ctr" anchorCtr="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900" dirty="0">
              <a:latin typeface="ＭＳ Ｐ明朝" pitchFamily="18" charset="-128"/>
              <a:ea typeface="ＭＳ Ｐ明朝" pitchFamily="18" charset="-128"/>
            </a:rPr>
            <a:t>（資料） 北海道経済部「北海道観光入込客数調査報告書」</a:t>
          </a:r>
          <a:r>
            <a:rPr lang="ja-JP" altLang="en-US" sz="1000" dirty="0">
              <a:latin typeface="ＭＳ Ｐ明朝" pitchFamily="18" charset="-128"/>
              <a:ea typeface="ＭＳ Ｐ明朝" pitchFamily="18" charset="-128"/>
            </a:rPr>
            <a:t> </a:t>
          </a:r>
          <a:endParaRPr lang="en-US" altLang="ja-JP" sz="1000" dirty="0">
            <a:latin typeface="ＭＳ Ｐ明朝" pitchFamily="18" charset="-128"/>
            <a:ea typeface="ＭＳ Ｐ明朝" pitchFamily="18" charset="-128"/>
          </a:endParaRPr>
        </a:p>
      </cdr:txBody>
    </cdr:sp>
  </cdr:relSizeAnchor>
  <cdr:relSizeAnchor xmlns:cdr="http://schemas.openxmlformats.org/drawingml/2006/chartDrawing">
    <cdr:from>
      <cdr:x>0.03817</cdr:x>
      <cdr:y>0.01119</cdr:y>
    </cdr:from>
    <cdr:to>
      <cdr:x>0.07876</cdr:x>
      <cdr:y>0.04369</cdr:y>
    </cdr:to>
    <cdr:sp macro="" textlink="">
      <cdr:nvSpPr>
        <cdr:cNvPr id="3" name="テキスト ボックス 1">
          <a:extLst xmlns:a="http://schemas.openxmlformats.org/drawingml/2006/main">
            <a:ext uri="{FF2B5EF4-FFF2-40B4-BE49-F238E27FC236}">
              <a16:creationId xmlns:a16="http://schemas.microsoft.com/office/drawing/2014/main" id="{621E010D-01B6-4748-A9DA-9A8C545074A1}"/>
            </a:ext>
          </a:extLst>
        </cdr:cNvPr>
        <cdr:cNvSpPr txBox="1"/>
      </cdr:nvSpPr>
      <cdr:spPr>
        <a:xfrm xmlns:a="http://schemas.openxmlformats.org/drawingml/2006/main">
          <a:off x="346075" y="59135"/>
          <a:ext cx="368060" cy="171852"/>
        </a:xfrm>
        <a:prstGeom xmlns:a="http://schemas.openxmlformats.org/drawingml/2006/main" prst="rect">
          <a:avLst/>
        </a:prstGeom>
        <a:solidFill xmlns:a="http://schemas.openxmlformats.org/drawingml/2006/main">
          <a:schemeClr val="bg1"/>
        </a:solidFill>
      </cdr:spPr>
      <cdr:txBody>
        <a:bodyPr xmlns:a="http://schemas.openxmlformats.org/drawingml/2006/main" wrap="none" lIns="10800" tIns="10800" rIns="10800" bIns="10800" rtlCol="0" anchor="ctr" anchorCtr="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900" dirty="0">
              <a:latin typeface="ＭＳ Ｐ明朝" pitchFamily="18" charset="-128"/>
              <a:ea typeface="ＭＳ Ｐ明朝" pitchFamily="18" charset="-128"/>
            </a:rPr>
            <a:t>（千人）</a:t>
          </a:r>
          <a:endParaRPr lang="en-US" altLang="ja-JP" sz="1000" dirty="0">
            <a:latin typeface="ＭＳ Ｐ明朝" pitchFamily="18" charset="-128"/>
            <a:ea typeface="ＭＳ Ｐ明朝" pitchFamily="18" charset="-128"/>
          </a:endParaRPr>
        </a:p>
      </cdr:txBody>
    </cdr:sp>
  </cdr:relSizeAnchor>
  <cdr:relSizeAnchor xmlns:cdr="http://schemas.openxmlformats.org/drawingml/2006/chartDrawing">
    <cdr:from>
      <cdr:x>0.40546</cdr:x>
      <cdr:y>0.57538</cdr:y>
    </cdr:from>
    <cdr:to>
      <cdr:x>0.52626</cdr:x>
      <cdr:y>0.63764</cdr:y>
    </cdr:to>
    <cdr:sp macro="" textlink="">
      <cdr:nvSpPr>
        <cdr:cNvPr id="6" name="吹き出し: 線 (枠なし) 5">
          <a:extLst xmlns:a="http://schemas.openxmlformats.org/drawingml/2006/main">
            <a:ext uri="{FF2B5EF4-FFF2-40B4-BE49-F238E27FC236}">
              <a16:creationId xmlns:a16="http://schemas.microsoft.com/office/drawing/2014/main" id="{49BFD443-D24C-451D-BAF8-FC6F6D0616B2}"/>
            </a:ext>
          </a:extLst>
        </cdr:cNvPr>
        <cdr:cNvSpPr/>
      </cdr:nvSpPr>
      <cdr:spPr>
        <a:xfrm xmlns:a="http://schemas.openxmlformats.org/drawingml/2006/main">
          <a:off x="3676650" y="3041650"/>
          <a:ext cx="1095374" cy="329163"/>
        </a:xfrm>
        <a:prstGeom xmlns:a="http://schemas.openxmlformats.org/drawingml/2006/main" prst="callout1">
          <a:avLst>
            <a:gd name="adj1" fmla="val 111348"/>
            <a:gd name="adj2" fmla="val 96731"/>
            <a:gd name="adj3" fmla="val 508948"/>
            <a:gd name="adj4" fmla="val 97676"/>
          </a:avLst>
        </a:prstGeom>
        <a:noFill xmlns:a="http://schemas.openxmlformats.org/drawingml/2006/main"/>
        <a:ln xmlns:a="http://schemas.openxmlformats.org/drawingml/2006/main" w="3175"/>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square" lIns="14400" tIns="14400" rIns="14400" bIns="14400" anchor="ctr" anchorCtr="0">
          <a:spAutoFit/>
        </a:bodyP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ja-JP" altLang="en-US" sz="900">
              <a:latin typeface="HG丸ｺﾞｼｯｸM-PRO" panose="020F0600000000000000" pitchFamily="50" charset="-128"/>
              <a:ea typeface="HG丸ｺﾞｼｯｸM-PRO" panose="020F0600000000000000" pitchFamily="50" charset="-128"/>
            </a:rPr>
            <a:t>キロロリゾート開業</a:t>
          </a:r>
          <a:endParaRPr lang="en-US" altLang="ja-JP" sz="900">
            <a:latin typeface="HG丸ｺﾞｼｯｸM-PRO" panose="020F0600000000000000" pitchFamily="50" charset="-128"/>
            <a:ea typeface="HG丸ｺﾞｼｯｸM-PRO" panose="020F0600000000000000" pitchFamily="50" charset="-128"/>
          </a:endParaRPr>
        </a:p>
        <a:p xmlns:a="http://schemas.openxmlformats.org/drawingml/2006/main">
          <a:pPr algn="r"/>
          <a:r>
            <a:rPr lang="en-US" altLang="ja-JP" sz="900">
              <a:latin typeface="HG丸ｺﾞｼｯｸM-PRO" panose="020F0600000000000000" pitchFamily="50" charset="-128"/>
              <a:ea typeface="HG丸ｺﾞｼｯｸM-PRO" panose="020F0600000000000000" pitchFamily="50" charset="-128"/>
            </a:rPr>
            <a:t>1991 </a:t>
          </a:r>
          <a:endParaRPr lang="ja-JP" sz="900">
            <a:latin typeface="HG丸ｺﾞｼｯｸM-PRO" panose="020F0600000000000000" pitchFamily="50" charset="-128"/>
            <a:ea typeface="HG丸ｺﾞｼｯｸM-PRO" panose="020F0600000000000000" pitchFamily="50" charset="-128"/>
          </a:endParaRPr>
        </a:p>
      </cdr:txBody>
    </cdr:sp>
  </cdr:relSizeAnchor>
  <cdr:relSizeAnchor xmlns:cdr="http://schemas.openxmlformats.org/drawingml/2006/chartDrawing">
    <cdr:from>
      <cdr:x>0.73634</cdr:x>
      <cdr:y>0.22583</cdr:y>
    </cdr:from>
    <cdr:to>
      <cdr:x>0.91632</cdr:x>
      <cdr:y>0.28809</cdr:y>
    </cdr:to>
    <cdr:sp macro="" textlink="">
      <cdr:nvSpPr>
        <cdr:cNvPr id="7" name="吹き出し: 線 (枠なし) 6">
          <a:extLst xmlns:a="http://schemas.openxmlformats.org/drawingml/2006/main">
            <a:ext uri="{FF2B5EF4-FFF2-40B4-BE49-F238E27FC236}">
              <a16:creationId xmlns:a16="http://schemas.microsoft.com/office/drawing/2014/main" id="{72E3A5C3-FE1E-4BB8-BB12-526C5C9855B6}"/>
            </a:ext>
          </a:extLst>
        </cdr:cNvPr>
        <cdr:cNvSpPr/>
      </cdr:nvSpPr>
      <cdr:spPr>
        <a:xfrm xmlns:a="http://schemas.openxmlformats.org/drawingml/2006/main">
          <a:off x="6677025" y="1193800"/>
          <a:ext cx="1631949" cy="329163"/>
        </a:xfrm>
        <a:prstGeom xmlns:a="http://schemas.openxmlformats.org/drawingml/2006/main" prst="callout1">
          <a:avLst>
            <a:gd name="adj1" fmla="val 111348"/>
            <a:gd name="adj2" fmla="val 96731"/>
            <a:gd name="adj3" fmla="val 205109"/>
            <a:gd name="adj4" fmla="val 96806"/>
          </a:avLst>
        </a:prstGeom>
        <a:noFill xmlns:a="http://schemas.openxmlformats.org/drawingml/2006/main"/>
        <a:ln xmlns:a="http://schemas.openxmlformats.org/drawingml/2006/main" w="3175"/>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square" lIns="14400" tIns="14400" rIns="14400" bIns="14400" anchor="ctr" anchorCtr="0">
          <a:spAutoFit/>
        </a:bodyP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ja-JP" altLang="en-US" sz="900">
              <a:latin typeface="HG丸ｺﾞｼｯｸM-PRO" panose="020F0600000000000000" pitchFamily="50" charset="-128"/>
              <a:ea typeface="HG丸ｺﾞｼｯｸM-PRO" panose="020F0600000000000000" pitchFamily="50" charset="-128"/>
            </a:rPr>
            <a:t>「道の駅あかいがわ」オープン</a:t>
          </a:r>
          <a:endParaRPr lang="en-US" altLang="ja-JP" sz="900">
            <a:latin typeface="HG丸ｺﾞｼｯｸM-PRO" panose="020F0600000000000000" pitchFamily="50" charset="-128"/>
            <a:ea typeface="HG丸ｺﾞｼｯｸM-PRO" panose="020F0600000000000000" pitchFamily="50" charset="-128"/>
          </a:endParaRPr>
        </a:p>
        <a:p xmlns:a="http://schemas.openxmlformats.org/drawingml/2006/main">
          <a:pPr algn="r"/>
          <a:r>
            <a:rPr lang="en-US" altLang="ja-JP" sz="900">
              <a:latin typeface="HG丸ｺﾞｼｯｸM-PRO" panose="020F0600000000000000" pitchFamily="50" charset="-128"/>
              <a:ea typeface="HG丸ｺﾞｼｯｸM-PRO" panose="020F0600000000000000" pitchFamily="50" charset="-128"/>
            </a:rPr>
            <a:t>2015</a:t>
          </a:r>
          <a:endParaRPr lang="ja-JP" sz="900">
            <a:latin typeface="HG丸ｺﾞｼｯｸM-PRO" panose="020F0600000000000000" pitchFamily="50" charset="-128"/>
            <a:ea typeface="HG丸ｺﾞｼｯｸM-PRO" panose="020F0600000000000000" pitchFamily="50" charset="-128"/>
          </a:endParaRPr>
        </a:p>
      </cdr:txBody>
    </cdr:sp>
  </cdr:relSizeAnchor>
  <cdr:relSizeAnchor xmlns:cdr="http://schemas.openxmlformats.org/drawingml/2006/chartDrawing">
    <cdr:from>
      <cdr:x>0.6355</cdr:x>
      <cdr:y>0.41321</cdr:y>
    </cdr:from>
    <cdr:to>
      <cdr:x>0.80007</cdr:x>
      <cdr:y>0.47548</cdr:y>
    </cdr:to>
    <cdr:sp macro="" textlink="">
      <cdr:nvSpPr>
        <cdr:cNvPr id="8" name="吹き出し: 線 (枠なし) 7">
          <a:extLst xmlns:a="http://schemas.openxmlformats.org/drawingml/2006/main">
            <a:ext uri="{FF2B5EF4-FFF2-40B4-BE49-F238E27FC236}">
              <a16:creationId xmlns:a16="http://schemas.microsoft.com/office/drawing/2014/main" id="{5167FB3B-A5E3-475E-9F51-A8AF298CDBA8}"/>
            </a:ext>
          </a:extLst>
        </cdr:cNvPr>
        <cdr:cNvSpPr/>
      </cdr:nvSpPr>
      <cdr:spPr>
        <a:xfrm xmlns:a="http://schemas.openxmlformats.org/drawingml/2006/main">
          <a:off x="5762625" y="2184400"/>
          <a:ext cx="1492250" cy="329163"/>
        </a:xfrm>
        <a:prstGeom xmlns:a="http://schemas.openxmlformats.org/drawingml/2006/main" prst="callout1">
          <a:avLst>
            <a:gd name="adj1" fmla="val 111348"/>
            <a:gd name="adj2" fmla="val 96731"/>
            <a:gd name="adj3" fmla="val 294814"/>
            <a:gd name="adj4" fmla="val 97038"/>
          </a:avLst>
        </a:prstGeom>
        <a:noFill xmlns:a="http://schemas.openxmlformats.org/drawingml/2006/main"/>
        <a:ln xmlns:a="http://schemas.openxmlformats.org/drawingml/2006/main" w="3175"/>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square" lIns="14400" tIns="14400" rIns="14400" bIns="14400" anchor="ctr" anchorCtr="0">
          <a:spAutoFit/>
        </a:bodyP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ja-JP" altLang="en-US" sz="900">
              <a:latin typeface="HG丸ｺﾞｼｯｸM-PRO" panose="020F0600000000000000" pitchFamily="50" charset="-128"/>
              <a:ea typeface="HG丸ｺﾞｼｯｸM-PRO" panose="020F0600000000000000" pitchFamily="50" charset="-128"/>
            </a:rPr>
            <a:t>国道</a:t>
          </a:r>
          <a:r>
            <a:rPr lang="en-US" altLang="ja-JP" sz="900">
              <a:latin typeface="HG丸ｺﾞｼｯｸM-PRO" panose="020F0600000000000000" pitchFamily="50" charset="-128"/>
              <a:ea typeface="HG丸ｺﾞｼｯｸM-PRO" panose="020F0600000000000000" pitchFamily="50" charset="-128"/>
            </a:rPr>
            <a:t>393</a:t>
          </a:r>
          <a:r>
            <a:rPr lang="ja-JP" altLang="en-US" sz="900">
              <a:latin typeface="HG丸ｺﾞｼｯｸM-PRO" panose="020F0600000000000000" pitchFamily="50" charset="-128"/>
              <a:ea typeface="HG丸ｺﾞｼｯｸM-PRO" panose="020F0600000000000000" pitchFamily="50" charset="-128"/>
            </a:rPr>
            <a:t>号赤井川道路開通</a:t>
          </a:r>
          <a:endParaRPr lang="en-US" altLang="ja-JP" sz="900">
            <a:latin typeface="HG丸ｺﾞｼｯｸM-PRO" panose="020F0600000000000000" pitchFamily="50" charset="-128"/>
            <a:ea typeface="HG丸ｺﾞｼｯｸM-PRO" panose="020F0600000000000000" pitchFamily="50" charset="-128"/>
          </a:endParaRPr>
        </a:p>
        <a:p xmlns:a="http://schemas.openxmlformats.org/drawingml/2006/main">
          <a:pPr algn="r"/>
          <a:r>
            <a:rPr lang="en-US" altLang="ja-JP" sz="900">
              <a:latin typeface="HG丸ｺﾞｼｯｸM-PRO" panose="020F0600000000000000" pitchFamily="50" charset="-128"/>
              <a:ea typeface="HG丸ｺﾞｼｯｸM-PRO" panose="020F0600000000000000" pitchFamily="50" charset="-128"/>
            </a:rPr>
            <a:t>2008.9</a:t>
          </a:r>
          <a:r>
            <a:rPr lang="ja-JP" altLang="en-US" sz="900">
              <a:latin typeface="HG丸ｺﾞｼｯｸM-PRO" panose="020F0600000000000000" pitchFamily="50" charset="-128"/>
              <a:ea typeface="HG丸ｺﾞｼｯｸM-PRO" panose="020F0600000000000000" pitchFamily="50" charset="-128"/>
            </a:rPr>
            <a:t>月</a:t>
          </a:r>
          <a:r>
            <a:rPr lang="en-US" altLang="ja-JP" sz="900">
              <a:latin typeface="HG丸ｺﾞｼｯｸM-PRO" panose="020F0600000000000000" pitchFamily="50" charset="-128"/>
              <a:ea typeface="HG丸ｺﾞｼｯｸM-PRO" panose="020F0600000000000000" pitchFamily="50" charset="-128"/>
            </a:rPr>
            <a:t> </a:t>
          </a:r>
          <a:endParaRPr lang="ja-JP" sz="900">
            <a:latin typeface="HG丸ｺﾞｼｯｸM-PRO" panose="020F0600000000000000" pitchFamily="50" charset="-128"/>
            <a:ea typeface="HG丸ｺﾞｼｯｸM-PRO" panose="020F0600000000000000" pitchFamily="50" charset="-128"/>
          </a:endParaRPr>
        </a:p>
      </cdr:txBody>
    </cdr:sp>
  </cdr:relSizeAnchor>
</c:userShapes>
</file>

<file path=xl/drawings/drawing18.xml><?xml version="1.0" encoding="utf-8"?>
<c:userShapes xmlns:c="http://schemas.openxmlformats.org/drawingml/2006/chart">
  <cdr:relSizeAnchor xmlns:cdr="http://schemas.openxmlformats.org/drawingml/2006/chartDrawing">
    <cdr:from>
      <cdr:x>0</cdr:x>
      <cdr:y>0.96434</cdr:y>
    </cdr:from>
    <cdr:to>
      <cdr:x>0.31606</cdr:x>
      <cdr:y>1</cdr:y>
    </cdr:to>
    <cdr:sp macro="" textlink="">
      <cdr:nvSpPr>
        <cdr:cNvPr id="2" name="テキスト ボックス 1">
          <a:extLst xmlns:a="http://schemas.openxmlformats.org/drawingml/2006/main">
            <a:ext uri="{FF2B5EF4-FFF2-40B4-BE49-F238E27FC236}">
              <a16:creationId xmlns:a16="http://schemas.microsoft.com/office/drawing/2014/main" id="{C266F102-750D-488E-BBAA-8D8978050A4C}"/>
            </a:ext>
          </a:extLst>
        </cdr:cNvPr>
        <cdr:cNvSpPr txBox="1"/>
      </cdr:nvSpPr>
      <cdr:spPr>
        <a:xfrm xmlns:a="http://schemas.openxmlformats.org/drawingml/2006/main">
          <a:off x="0" y="5097852"/>
          <a:ext cx="2865987" cy="188523"/>
        </a:xfrm>
        <a:prstGeom xmlns:a="http://schemas.openxmlformats.org/drawingml/2006/main" prst="rect">
          <a:avLst/>
        </a:prstGeom>
        <a:solidFill xmlns:a="http://schemas.openxmlformats.org/drawingml/2006/main">
          <a:schemeClr val="bg1"/>
        </a:solidFill>
      </cdr:spPr>
      <cdr:txBody>
        <a:bodyPr xmlns:a="http://schemas.openxmlformats.org/drawingml/2006/main" vertOverflow="clip" horzOverflow="clip" wrap="none" lIns="10800" tIns="10800" rIns="10800" bIns="10800" rtlCol="0" anchor="ctr" anchorCtr="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900" dirty="0">
              <a:latin typeface="ＭＳ Ｐ明朝" pitchFamily="18" charset="-128"/>
              <a:ea typeface="ＭＳ Ｐ明朝" pitchFamily="18" charset="-128"/>
            </a:rPr>
            <a:t>（資料） 北海道経済部「北海道観光入込客数調査報告書」</a:t>
          </a:r>
          <a:r>
            <a:rPr lang="ja-JP" altLang="en-US" sz="1000" dirty="0">
              <a:latin typeface="ＭＳ Ｐ明朝" pitchFamily="18" charset="-128"/>
              <a:ea typeface="ＭＳ Ｐ明朝" pitchFamily="18" charset="-128"/>
            </a:rPr>
            <a:t> </a:t>
          </a:r>
          <a:endParaRPr lang="en-US" altLang="ja-JP" sz="1000" dirty="0">
            <a:latin typeface="ＭＳ Ｐ明朝" pitchFamily="18" charset="-128"/>
            <a:ea typeface="ＭＳ Ｐ明朝" pitchFamily="18" charset="-128"/>
          </a:endParaRPr>
        </a:p>
      </cdr:txBody>
    </cdr:sp>
  </cdr:relSizeAnchor>
  <cdr:relSizeAnchor xmlns:cdr="http://schemas.openxmlformats.org/drawingml/2006/chartDrawing">
    <cdr:from>
      <cdr:x>0.03817</cdr:x>
      <cdr:y>0.01119</cdr:y>
    </cdr:from>
    <cdr:to>
      <cdr:x>0.07876</cdr:x>
      <cdr:y>0.04369</cdr:y>
    </cdr:to>
    <cdr:sp macro="" textlink="">
      <cdr:nvSpPr>
        <cdr:cNvPr id="3" name="テキスト ボックス 1">
          <a:extLst xmlns:a="http://schemas.openxmlformats.org/drawingml/2006/main">
            <a:ext uri="{FF2B5EF4-FFF2-40B4-BE49-F238E27FC236}">
              <a16:creationId xmlns:a16="http://schemas.microsoft.com/office/drawing/2014/main" id="{621E010D-01B6-4748-A9DA-9A8C545074A1}"/>
            </a:ext>
          </a:extLst>
        </cdr:cNvPr>
        <cdr:cNvSpPr txBox="1"/>
      </cdr:nvSpPr>
      <cdr:spPr>
        <a:xfrm xmlns:a="http://schemas.openxmlformats.org/drawingml/2006/main">
          <a:off x="346075" y="59135"/>
          <a:ext cx="368060" cy="171852"/>
        </a:xfrm>
        <a:prstGeom xmlns:a="http://schemas.openxmlformats.org/drawingml/2006/main" prst="rect">
          <a:avLst/>
        </a:prstGeom>
        <a:solidFill xmlns:a="http://schemas.openxmlformats.org/drawingml/2006/main">
          <a:schemeClr val="bg1"/>
        </a:solidFill>
      </cdr:spPr>
      <cdr:txBody>
        <a:bodyPr xmlns:a="http://schemas.openxmlformats.org/drawingml/2006/main" wrap="none" lIns="10800" tIns="10800" rIns="10800" bIns="10800" rtlCol="0" anchor="ctr" anchorCtr="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900" dirty="0">
              <a:latin typeface="ＭＳ Ｐ明朝" pitchFamily="18" charset="-128"/>
              <a:ea typeface="ＭＳ Ｐ明朝" pitchFamily="18" charset="-128"/>
            </a:rPr>
            <a:t>（千人）</a:t>
          </a:r>
          <a:endParaRPr lang="en-US" altLang="ja-JP" sz="1000" dirty="0">
            <a:latin typeface="ＭＳ Ｐ明朝" pitchFamily="18" charset="-128"/>
            <a:ea typeface="ＭＳ Ｐ明朝" pitchFamily="18" charset="-128"/>
          </a:endParaRPr>
        </a:p>
      </cdr:txBody>
    </cdr:sp>
  </cdr:relSizeAnchor>
  <cdr:relSizeAnchor xmlns:cdr="http://schemas.openxmlformats.org/drawingml/2006/chartDrawing">
    <cdr:from>
      <cdr:x>0.69328</cdr:x>
      <cdr:y>0.21141</cdr:y>
    </cdr:from>
    <cdr:to>
      <cdr:x>0.76506</cdr:x>
      <cdr:y>0.27368</cdr:y>
    </cdr:to>
    <cdr:sp macro="" textlink="">
      <cdr:nvSpPr>
        <cdr:cNvPr id="9" name="吹き出し: 線 (枠なし) 8">
          <a:extLst xmlns:a="http://schemas.openxmlformats.org/drawingml/2006/main">
            <a:ext uri="{FF2B5EF4-FFF2-40B4-BE49-F238E27FC236}">
              <a16:creationId xmlns:a16="http://schemas.microsoft.com/office/drawing/2014/main" id="{E75B8D06-0AF7-420D-9B3F-AD6B810A8014}"/>
            </a:ext>
          </a:extLst>
        </cdr:cNvPr>
        <cdr:cNvSpPr/>
      </cdr:nvSpPr>
      <cdr:spPr>
        <a:xfrm xmlns:a="http://schemas.openxmlformats.org/drawingml/2006/main">
          <a:off x="6286500" y="1117600"/>
          <a:ext cx="650874" cy="329163"/>
        </a:xfrm>
        <a:prstGeom xmlns:a="http://schemas.openxmlformats.org/drawingml/2006/main" prst="callout1">
          <a:avLst>
            <a:gd name="adj1" fmla="val 111348"/>
            <a:gd name="adj2" fmla="val 96731"/>
            <a:gd name="adj3" fmla="val 508948"/>
            <a:gd name="adj4" fmla="val 97676"/>
          </a:avLst>
        </a:prstGeom>
        <a:noFill xmlns:a="http://schemas.openxmlformats.org/drawingml/2006/main"/>
        <a:ln xmlns:a="http://schemas.openxmlformats.org/drawingml/2006/main" w="3175"/>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square" lIns="14400" tIns="14400" rIns="14400" bIns="14400" anchor="ctr" anchorCtr="0">
          <a:spAutoFit/>
        </a:bodyP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ja-JP" altLang="en-US" sz="900">
              <a:latin typeface="HG丸ｺﾞｼｯｸM-PRO" panose="020F0600000000000000" pitchFamily="50" charset="-128"/>
              <a:ea typeface="HG丸ｺﾞｼｯｸM-PRO" panose="020F0600000000000000" pitchFamily="50" charset="-128"/>
            </a:rPr>
            <a:t>財政破綻</a:t>
          </a:r>
          <a:endParaRPr lang="en-US" altLang="ja-JP" sz="900">
            <a:latin typeface="HG丸ｺﾞｼｯｸM-PRO" panose="020F0600000000000000" pitchFamily="50" charset="-128"/>
            <a:ea typeface="HG丸ｺﾞｼｯｸM-PRO" panose="020F0600000000000000" pitchFamily="50" charset="-128"/>
          </a:endParaRPr>
        </a:p>
        <a:p xmlns:a="http://schemas.openxmlformats.org/drawingml/2006/main">
          <a:pPr algn="r"/>
          <a:r>
            <a:rPr lang="en-US" altLang="ja-JP" sz="900">
              <a:latin typeface="HG丸ｺﾞｼｯｸM-PRO" panose="020F0600000000000000" pitchFamily="50" charset="-128"/>
              <a:ea typeface="HG丸ｺﾞｼｯｸM-PRO" panose="020F0600000000000000" pitchFamily="50" charset="-128"/>
            </a:rPr>
            <a:t>2006.6</a:t>
          </a:r>
          <a:r>
            <a:rPr lang="ja-JP" altLang="en-US" sz="900">
              <a:latin typeface="HG丸ｺﾞｼｯｸM-PRO" panose="020F0600000000000000" pitchFamily="50" charset="-128"/>
              <a:ea typeface="HG丸ｺﾞｼｯｸM-PRO" panose="020F0600000000000000" pitchFamily="50" charset="-128"/>
            </a:rPr>
            <a:t>月</a:t>
          </a:r>
          <a:r>
            <a:rPr lang="en-US" altLang="ja-JP" sz="900">
              <a:latin typeface="HG丸ｺﾞｼｯｸM-PRO" panose="020F0600000000000000" pitchFamily="50" charset="-128"/>
              <a:ea typeface="HG丸ｺﾞｼｯｸM-PRO" panose="020F0600000000000000" pitchFamily="50" charset="-128"/>
            </a:rPr>
            <a:t> </a:t>
          </a:r>
          <a:endParaRPr lang="ja-JP" sz="900">
            <a:latin typeface="HG丸ｺﾞｼｯｸM-PRO" panose="020F0600000000000000" pitchFamily="50" charset="-128"/>
            <a:ea typeface="HG丸ｺﾞｼｯｸM-PRO" panose="020F0600000000000000" pitchFamily="50" charset="-128"/>
          </a:endParaRPr>
        </a:p>
      </cdr:txBody>
    </cdr:sp>
  </cdr:relSizeAnchor>
  <cdr:relSizeAnchor xmlns:cdr="http://schemas.openxmlformats.org/drawingml/2006/chartDrawing">
    <cdr:from>
      <cdr:x>0.25735</cdr:x>
      <cdr:y>0.33574</cdr:y>
    </cdr:from>
    <cdr:to>
      <cdr:x>0.38936</cdr:x>
      <cdr:y>0.398</cdr:y>
    </cdr:to>
    <cdr:sp macro="" textlink="">
      <cdr:nvSpPr>
        <cdr:cNvPr id="10" name="吹き出し: 線 (枠なし) 9">
          <a:extLst xmlns:a="http://schemas.openxmlformats.org/drawingml/2006/main">
            <a:ext uri="{FF2B5EF4-FFF2-40B4-BE49-F238E27FC236}">
              <a16:creationId xmlns:a16="http://schemas.microsoft.com/office/drawing/2014/main" id="{D09853B2-6153-4EBB-A933-F3F2CDF977C2}"/>
            </a:ext>
          </a:extLst>
        </cdr:cNvPr>
        <cdr:cNvSpPr/>
      </cdr:nvSpPr>
      <cdr:spPr>
        <a:xfrm xmlns:a="http://schemas.openxmlformats.org/drawingml/2006/main">
          <a:off x="2333625" y="1774825"/>
          <a:ext cx="1196974" cy="329163"/>
        </a:xfrm>
        <a:prstGeom xmlns:a="http://schemas.openxmlformats.org/drawingml/2006/main" prst="callout1">
          <a:avLst>
            <a:gd name="adj1" fmla="val 111348"/>
            <a:gd name="adj2" fmla="val 96731"/>
            <a:gd name="adj3" fmla="val 205109"/>
            <a:gd name="adj4" fmla="val 96806"/>
          </a:avLst>
        </a:prstGeom>
        <a:noFill xmlns:a="http://schemas.openxmlformats.org/drawingml/2006/main"/>
        <a:ln xmlns:a="http://schemas.openxmlformats.org/drawingml/2006/main" w="3175"/>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square" lIns="14400" tIns="14400" rIns="14400" bIns="14400" anchor="ctr" anchorCtr="0">
          <a:spAutoFit/>
        </a:bodyP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ja-JP" altLang="en-US" sz="900">
              <a:latin typeface="HG丸ｺﾞｼｯｸM-PRO" panose="020F0600000000000000" pitchFamily="50" charset="-128"/>
              <a:ea typeface="HG丸ｺﾞｼｯｸM-PRO" panose="020F0600000000000000" pitchFamily="50" charset="-128"/>
            </a:rPr>
            <a:t>石炭の歴史村オープン</a:t>
          </a:r>
          <a:endParaRPr lang="en-US" altLang="ja-JP" sz="900">
            <a:latin typeface="HG丸ｺﾞｼｯｸM-PRO" panose="020F0600000000000000" pitchFamily="50" charset="-128"/>
            <a:ea typeface="HG丸ｺﾞｼｯｸM-PRO" panose="020F0600000000000000" pitchFamily="50" charset="-128"/>
          </a:endParaRPr>
        </a:p>
        <a:p xmlns:a="http://schemas.openxmlformats.org/drawingml/2006/main">
          <a:pPr algn="r"/>
          <a:r>
            <a:rPr lang="en-US" altLang="ja-JP" sz="900">
              <a:latin typeface="HG丸ｺﾞｼｯｸM-PRO" panose="020F0600000000000000" pitchFamily="50" charset="-128"/>
              <a:ea typeface="HG丸ｺﾞｼｯｸM-PRO" panose="020F0600000000000000" pitchFamily="50" charset="-128"/>
            </a:rPr>
            <a:t>1983</a:t>
          </a:r>
          <a:endParaRPr lang="ja-JP" sz="900">
            <a:latin typeface="HG丸ｺﾞｼｯｸM-PRO" panose="020F0600000000000000" pitchFamily="50" charset="-128"/>
            <a:ea typeface="HG丸ｺﾞｼｯｸM-PRO" panose="020F0600000000000000" pitchFamily="50" charset="-128"/>
          </a:endParaRPr>
        </a:p>
      </cdr:txBody>
    </cdr:sp>
  </cdr:relSizeAnchor>
  <cdr:relSizeAnchor xmlns:cdr="http://schemas.openxmlformats.org/drawingml/2006/chartDrawing">
    <cdr:from>
      <cdr:x>0.2584</cdr:x>
      <cdr:y>0.10511</cdr:y>
    </cdr:from>
    <cdr:to>
      <cdr:x>0.43908</cdr:x>
      <cdr:y>0.16737</cdr:y>
    </cdr:to>
    <cdr:sp macro="" textlink="">
      <cdr:nvSpPr>
        <cdr:cNvPr id="11" name="吹き出し: 線 (枠なし) 10">
          <a:extLst xmlns:a="http://schemas.openxmlformats.org/drawingml/2006/main">
            <a:ext uri="{FF2B5EF4-FFF2-40B4-BE49-F238E27FC236}">
              <a16:creationId xmlns:a16="http://schemas.microsoft.com/office/drawing/2014/main" id="{CEDD57D3-90FF-45F6-B8F7-47D1DB0B3CD1}"/>
            </a:ext>
          </a:extLst>
        </cdr:cNvPr>
        <cdr:cNvSpPr/>
      </cdr:nvSpPr>
      <cdr:spPr>
        <a:xfrm xmlns:a="http://schemas.openxmlformats.org/drawingml/2006/main">
          <a:off x="2343150" y="555625"/>
          <a:ext cx="1638299" cy="329163"/>
        </a:xfrm>
        <a:prstGeom xmlns:a="http://schemas.openxmlformats.org/drawingml/2006/main" prst="callout1">
          <a:avLst>
            <a:gd name="adj1" fmla="val 111348"/>
            <a:gd name="adj2" fmla="val 96731"/>
            <a:gd name="adj3" fmla="val 205109"/>
            <a:gd name="adj4" fmla="val 96806"/>
          </a:avLst>
        </a:prstGeom>
        <a:noFill xmlns:a="http://schemas.openxmlformats.org/drawingml/2006/main"/>
        <a:ln xmlns:a="http://schemas.openxmlformats.org/drawingml/2006/main" w="3175"/>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square" lIns="14400" tIns="14400" rIns="14400" bIns="14400" anchor="ctr" anchorCtr="0">
          <a:spAutoFit/>
        </a:bodyP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ja-JP" altLang="en-US" sz="900">
              <a:latin typeface="HG丸ｺﾞｼｯｸM-PRO" panose="020F0600000000000000" pitchFamily="50" charset="-128"/>
              <a:ea typeface="HG丸ｺﾞｼｯｸM-PRO" panose="020F0600000000000000" pitchFamily="50" charset="-128"/>
            </a:rPr>
            <a:t>ホテル「シューパロ」オープン</a:t>
          </a:r>
          <a:endParaRPr lang="en-US" altLang="ja-JP" sz="900">
            <a:latin typeface="HG丸ｺﾞｼｯｸM-PRO" panose="020F0600000000000000" pitchFamily="50" charset="-128"/>
            <a:ea typeface="HG丸ｺﾞｼｯｸM-PRO" panose="020F0600000000000000" pitchFamily="50" charset="-128"/>
          </a:endParaRPr>
        </a:p>
        <a:p xmlns:a="http://schemas.openxmlformats.org/drawingml/2006/main">
          <a:pPr algn="r"/>
          <a:r>
            <a:rPr lang="en-US" altLang="ja-JP" sz="900">
              <a:latin typeface="HG丸ｺﾞｼｯｸM-PRO" panose="020F0600000000000000" pitchFamily="50" charset="-128"/>
              <a:ea typeface="HG丸ｺﾞｼｯｸM-PRO" panose="020F0600000000000000" pitchFamily="50" charset="-128"/>
            </a:rPr>
            <a:t>1986</a:t>
          </a:r>
          <a:endParaRPr lang="ja-JP" sz="900">
            <a:latin typeface="HG丸ｺﾞｼｯｸM-PRO" panose="020F0600000000000000" pitchFamily="50" charset="-128"/>
            <a:ea typeface="HG丸ｺﾞｼｯｸM-PRO" panose="020F0600000000000000" pitchFamily="50" charset="-128"/>
          </a:endParaRPr>
        </a:p>
      </cdr:txBody>
    </cdr:sp>
  </cdr:relSizeAnchor>
  <cdr:relSizeAnchor xmlns:cdr="http://schemas.openxmlformats.org/drawingml/2006/chartDrawing">
    <cdr:from>
      <cdr:x>0.33403</cdr:x>
      <cdr:y>0.04925</cdr:y>
    </cdr:from>
    <cdr:to>
      <cdr:x>0.52136</cdr:x>
      <cdr:y>0.11152</cdr:y>
    </cdr:to>
    <cdr:sp macro="" textlink="">
      <cdr:nvSpPr>
        <cdr:cNvPr id="12" name="吹き出し: 線 (枠なし) 11">
          <a:extLst xmlns:a="http://schemas.openxmlformats.org/drawingml/2006/main">
            <a:ext uri="{FF2B5EF4-FFF2-40B4-BE49-F238E27FC236}">
              <a16:creationId xmlns:a16="http://schemas.microsoft.com/office/drawing/2014/main" id="{43C80533-76BE-4A95-8CD1-F864E3F91877}"/>
            </a:ext>
          </a:extLst>
        </cdr:cNvPr>
        <cdr:cNvSpPr/>
      </cdr:nvSpPr>
      <cdr:spPr>
        <a:xfrm xmlns:a="http://schemas.openxmlformats.org/drawingml/2006/main">
          <a:off x="3028951" y="260350"/>
          <a:ext cx="1698624" cy="329163"/>
        </a:xfrm>
        <a:prstGeom xmlns:a="http://schemas.openxmlformats.org/drawingml/2006/main" prst="callout1">
          <a:avLst>
            <a:gd name="adj1" fmla="val 111348"/>
            <a:gd name="adj2" fmla="val 96731"/>
            <a:gd name="adj3" fmla="val 205109"/>
            <a:gd name="adj4" fmla="val 96806"/>
          </a:avLst>
        </a:prstGeom>
        <a:noFill xmlns:a="http://schemas.openxmlformats.org/drawingml/2006/main"/>
        <a:ln xmlns:a="http://schemas.openxmlformats.org/drawingml/2006/main" w="3175"/>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square" lIns="14400" tIns="14400" rIns="14400" bIns="14400" anchor="ctr" anchorCtr="0">
          <a:spAutoFit/>
        </a:bodyP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ja-JP" altLang="en-US" sz="900">
              <a:latin typeface="HG丸ｺﾞｼｯｸM-PRO" panose="020F0600000000000000" pitchFamily="50" charset="-128"/>
              <a:ea typeface="HG丸ｺﾞｼｯｸM-PRO" panose="020F0600000000000000" pitchFamily="50" charset="-128"/>
            </a:rPr>
            <a:t>ホテル「</a:t>
          </a:r>
          <a:r>
            <a:rPr lang="en-US" altLang="ja-JP" sz="900">
              <a:latin typeface="HG丸ｺﾞｼｯｸM-PRO" panose="020F0600000000000000" pitchFamily="50" charset="-128"/>
              <a:ea typeface="HG丸ｺﾞｼｯｸM-PRO" panose="020F0600000000000000" pitchFamily="50" charset="-128"/>
            </a:rPr>
            <a:t>Mt</a:t>
          </a:r>
          <a:r>
            <a:rPr lang="ja-JP" altLang="en-US" sz="900">
              <a:latin typeface="HG丸ｺﾞｼｯｸM-PRO" panose="020F0600000000000000" pitchFamily="50" charset="-128"/>
              <a:ea typeface="HG丸ｺﾞｼｯｸM-PRO" panose="020F0600000000000000" pitchFamily="50" charset="-128"/>
            </a:rPr>
            <a:t>レースィ」オープン</a:t>
          </a:r>
          <a:endParaRPr lang="en-US" altLang="ja-JP" sz="900">
            <a:latin typeface="HG丸ｺﾞｼｯｸM-PRO" panose="020F0600000000000000" pitchFamily="50" charset="-128"/>
            <a:ea typeface="HG丸ｺﾞｼｯｸM-PRO" panose="020F0600000000000000" pitchFamily="50" charset="-128"/>
          </a:endParaRPr>
        </a:p>
        <a:p xmlns:a="http://schemas.openxmlformats.org/drawingml/2006/main">
          <a:pPr algn="r"/>
          <a:r>
            <a:rPr lang="en-US" altLang="ja-JP" sz="900">
              <a:latin typeface="HG丸ｺﾞｼｯｸM-PRO" panose="020F0600000000000000" pitchFamily="50" charset="-128"/>
              <a:ea typeface="HG丸ｺﾞｼｯｸM-PRO" panose="020F0600000000000000" pitchFamily="50" charset="-128"/>
            </a:rPr>
            <a:t>1991</a:t>
          </a:r>
          <a:endParaRPr lang="ja-JP" sz="900">
            <a:latin typeface="HG丸ｺﾞｼｯｸM-PRO" panose="020F0600000000000000" pitchFamily="50" charset="-128"/>
            <a:ea typeface="HG丸ｺﾞｼｯｸM-PRO" panose="020F0600000000000000"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cdr:x>
      <cdr:y>0.96434</cdr:y>
    </cdr:from>
    <cdr:to>
      <cdr:x>0.31606</cdr:x>
      <cdr:y>1</cdr:y>
    </cdr:to>
    <cdr:sp macro="" textlink="">
      <cdr:nvSpPr>
        <cdr:cNvPr id="2" name="テキスト ボックス 1">
          <a:extLst xmlns:a="http://schemas.openxmlformats.org/drawingml/2006/main">
            <a:ext uri="{FF2B5EF4-FFF2-40B4-BE49-F238E27FC236}">
              <a16:creationId xmlns:a16="http://schemas.microsoft.com/office/drawing/2014/main" id="{C266F102-750D-488E-BBAA-8D8978050A4C}"/>
            </a:ext>
          </a:extLst>
        </cdr:cNvPr>
        <cdr:cNvSpPr txBox="1"/>
      </cdr:nvSpPr>
      <cdr:spPr>
        <a:xfrm xmlns:a="http://schemas.openxmlformats.org/drawingml/2006/main">
          <a:off x="0" y="5097852"/>
          <a:ext cx="2865987" cy="188523"/>
        </a:xfrm>
        <a:prstGeom xmlns:a="http://schemas.openxmlformats.org/drawingml/2006/main" prst="rect">
          <a:avLst/>
        </a:prstGeom>
        <a:solidFill xmlns:a="http://schemas.openxmlformats.org/drawingml/2006/main">
          <a:schemeClr val="bg1"/>
        </a:solidFill>
      </cdr:spPr>
      <cdr:txBody>
        <a:bodyPr xmlns:a="http://schemas.openxmlformats.org/drawingml/2006/main" vertOverflow="clip" horzOverflow="clip" wrap="none" lIns="10800" tIns="10800" rIns="10800" bIns="10800" rtlCol="0" anchor="ctr" anchorCtr="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900" dirty="0">
              <a:latin typeface="ＭＳ Ｐ明朝" pitchFamily="18" charset="-128"/>
              <a:ea typeface="ＭＳ Ｐ明朝" pitchFamily="18" charset="-128"/>
            </a:rPr>
            <a:t>（資料） 北海道経済部「北海道観光入込客数調査報告書」</a:t>
          </a:r>
          <a:r>
            <a:rPr lang="ja-JP" altLang="en-US" sz="1000" dirty="0">
              <a:latin typeface="ＭＳ Ｐ明朝" pitchFamily="18" charset="-128"/>
              <a:ea typeface="ＭＳ Ｐ明朝" pitchFamily="18" charset="-128"/>
            </a:rPr>
            <a:t> </a:t>
          </a:r>
          <a:endParaRPr lang="en-US" altLang="ja-JP" sz="1000" dirty="0">
            <a:latin typeface="ＭＳ Ｐ明朝" pitchFamily="18" charset="-128"/>
            <a:ea typeface="ＭＳ Ｐ明朝" pitchFamily="18" charset="-128"/>
          </a:endParaRPr>
        </a:p>
      </cdr:txBody>
    </cdr:sp>
  </cdr:relSizeAnchor>
  <cdr:relSizeAnchor xmlns:cdr="http://schemas.openxmlformats.org/drawingml/2006/chartDrawing">
    <cdr:from>
      <cdr:x>0.03817</cdr:x>
      <cdr:y>0.01119</cdr:y>
    </cdr:from>
    <cdr:to>
      <cdr:x>0.07876</cdr:x>
      <cdr:y>0.04369</cdr:y>
    </cdr:to>
    <cdr:sp macro="" textlink="">
      <cdr:nvSpPr>
        <cdr:cNvPr id="3" name="テキスト ボックス 1">
          <a:extLst xmlns:a="http://schemas.openxmlformats.org/drawingml/2006/main">
            <a:ext uri="{FF2B5EF4-FFF2-40B4-BE49-F238E27FC236}">
              <a16:creationId xmlns:a16="http://schemas.microsoft.com/office/drawing/2014/main" id="{621E010D-01B6-4748-A9DA-9A8C545074A1}"/>
            </a:ext>
          </a:extLst>
        </cdr:cNvPr>
        <cdr:cNvSpPr txBox="1"/>
      </cdr:nvSpPr>
      <cdr:spPr>
        <a:xfrm xmlns:a="http://schemas.openxmlformats.org/drawingml/2006/main">
          <a:off x="346075" y="59135"/>
          <a:ext cx="368060" cy="171852"/>
        </a:xfrm>
        <a:prstGeom xmlns:a="http://schemas.openxmlformats.org/drawingml/2006/main" prst="rect">
          <a:avLst/>
        </a:prstGeom>
        <a:solidFill xmlns:a="http://schemas.openxmlformats.org/drawingml/2006/main">
          <a:schemeClr val="bg1"/>
        </a:solidFill>
      </cdr:spPr>
      <cdr:txBody>
        <a:bodyPr xmlns:a="http://schemas.openxmlformats.org/drawingml/2006/main" wrap="none" lIns="10800" tIns="10800" rIns="10800" bIns="10800" rtlCol="0" anchor="ctr" anchorCtr="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900" dirty="0">
              <a:latin typeface="ＭＳ Ｐ明朝" pitchFamily="18" charset="-128"/>
              <a:ea typeface="ＭＳ Ｐ明朝" pitchFamily="18" charset="-128"/>
            </a:rPr>
            <a:t>（千人）</a:t>
          </a:r>
          <a:endParaRPr lang="en-US" altLang="ja-JP" sz="1000" dirty="0">
            <a:latin typeface="ＭＳ Ｐ明朝" pitchFamily="18" charset="-128"/>
            <a:ea typeface="ＭＳ Ｐ明朝" pitchFamily="18" charset="-128"/>
          </a:endParaRPr>
        </a:p>
      </cdr:txBody>
    </cdr:sp>
  </cdr:relSizeAnchor>
  <cdr:relSizeAnchor xmlns:cdr="http://schemas.openxmlformats.org/drawingml/2006/chartDrawing">
    <cdr:from>
      <cdr:x>0.31197</cdr:x>
      <cdr:y>0.06547</cdr:y>
    </cdr:from>
    <cdr:to>
      <cdr:x>0.43803</cdr:x>
      <cdr:y>0.12773</cdr:y>
    </cdr:to>
    <cdr:sp macro="" textlink="">
      <cdr:nvSpPr>
        <cdr:cNvPr id="11" name="吹き出し: 線 (枠なし) 10">
          <a:extLst xmlns:a="http://schemas.openxmlformats.org/drawingml/2006/main">
            <a:ext uri="{FF2B5EF4-FFF2-40B4-BE49-F238E27FC236}">
              <a16:creationId xmlns:a16="http://schemas.microsoft.com/office/drawing/2014/main" id="{CEDD57D3-90FF-45F6-B8F7-47D1DB0B3CD1}"/>
            </a:ext>
          </a:extLst>
        </cdr:cNvPr>
        <cdr:cNvSpPr/>
      </cdr:nvSpPr>
      <cdr:spPr>
        <a:xfrm xmlns:a="http://schemas.openxmlformats.org/drawingml/2006/main">
          <a:off x="2828895" y="346101"/>
          <a:ext cx="1143030" cy="329130"/>
        </a:xfrm>
        <a:prstGeom xmlns:a="http://schemas.openxmlformats.org/drawingml/2006/main" prst="callout1">
          <a:avLst>
            <a:gd name="adj1" fmla="val 111348"/>
            <a:gd name="adj2" fmla="val 96731"/>
            <a:gd name="adj3" fmla="val 205109"/>
            <a:gd name="adj4" fmla="val 96806"/>
          </a:avLst>
        </a:prstGeom>
        <a:noFill xmlns:a="http://schemas.openxmlformats.org/drawingml/2006/main"/>
        <a:ln xmlns:a="http://schemas.openxmlformats.org/drawingml/2006/main" w="3175"/>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square" lIns="14400" tIns="14400" rIns="14400" bIns="14400" anchor="ctr" anchorCtr="0">
          <a:spAutoFit/>
        </a:bodyP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ja-JP" altLang="en-US" sz="900">
              <a:latin typeface="HG丸ｺﾞｼｯｸM-PRO" panose="020F0600000000000000" pitchFamily="50" charset="-128"/>
              <a:ea typeface="HG丸ｺﾞｼｯｸM-PRO" panose="020F0600000000000000" pitchFamily="50" charset="-128"/>
            </a:rPr>
            <a:t>北海道</a:t>
          </a:r>
          <a:r>
            <a:rPr lang="en-US" altLang="ja-JP" sz="900">
              <a:latin typeface="HG丸ｺﾞｼｯｸM-PRO" panose="020F0600000000000000" pitchFamily="50" charset="-128"/>
              <a:ea typeface="HG丸ｺﾞｼｯｸM-PRO" panose="020F0600000000000000" pitchFamily="50" charset="-128"/>
            </a:rPr>
            <a:t>21</a:t>
          </a:r>
          <a:r>
            <a:rPr lang="ja-JP" altLang="en-US" sz="900">
              <a:latin typeface="HG丸ｺﾞｼｯｸM-PRO" panose="020F0600000000000000" pitchFamily="50" charset="-128"/>
              <a:ea typeface="HG丸ｺﾞｼｯｸM-PRO" panose="020F0600000000000000" pitchFamily="50" charset="-128"/>
            </a:rPr>
            <a:t>世紀博覧会</a:t>
          </a:r>
          <a:endParaRPr lang="en-US" altLang="ja-JP" sz="900">
            <a:latin typeface="HG丸ｺﾞｼｯｸM-PRO" panose="020F0600000000000000" pitchFamily="50" charset="-128"/>
            <a:ea typeface="HG丸ｺﾞｼｯｸM-PRO" panose="020F0600000000000000" pitchFamily="50" charset="-128"/>
          </a:endParaRPr>
        </a:p>
        <a:p xmlns:a="http://schemas.openxmlformats.org/drawingml/2006/main">
          <a:pPr algn="r"/>
          <a:r>
            <a:rPr lang="en-US" altLang="ja-JP" sz="900">
              <a:latin typeface="HG丸ｺﾞｼｯｸM-PRO" panose="020F0600000000000000" pitchFamily="50" charset="-128"/>
              <a:ea typeface="HG丸ｺﾞｼｯｸM-PRO" panose="020F0600000000000000" pitchFamily="50" charset="-128"/>
            </a:rPr>
            <a:t>1986</a:t>
          </a:r>
          <a:endParaRPr lang="ja-JP" sz="900">
            <a:latin typeface="HG丸ｺﾞｼｯｸM-PRO" panose="020F0600000000000000" pitchFamily="50" charset="-128"/>
            <a:ea typeface="HG丸ｺﾞｼｯｸM-PRO" panose="020F0600000000000000" pitchFamily="50" charset="-128"/>
          </a:endParaRPr>
        </a:p>
      </cdr:txBody>
    </cdr:sp>
  </cdr:relSizeAnchor>
</c:userShapes>
</file>

<file path=xl/drawings/drawing2.xml><?xml version="1.0" encoding="utf-8"?>
<c:userShapes xmlns:c="http://schemas.openxmlformats.org/drawingml/2006/chart">
  <cdr:relSizeAnchor xmlns:cdr="http://schemas.openxmlformats.org/drawingml/2006/chartDrawing">
    <cdr:from>
      <cdr:x>0</cdr:x>
      <cdr:y>0.96434</cdr:y>
    </cdr:from>
    <cdr:to>
      <cdr:x>0.31606</cdr:x>
      <cdr:y>1</cdr:y>
    </cdr:to>
    <cdr:sp macro="" textlink="">
      <cdr:nvSpPr>
        <cdr:cNvPr id="2" name="テキスト ボックス 1">
          <a:extLst xmlns:a="http://schemas.openxmlformats.org/drawingml/2006/main">
            <a:ext uri="{FF2B5EF4-FFF2-40B4-BE49-F238E27FC236}">
              <a16:creationId xmlns:a16="http://schemas.microsoft.com/office/drawing/2014/main" id="{C266F102-750D-488E-BBAA-8D8978050A4C}"/>
            </a:ext>
          </a:extLst>
        </cdr:cNvPr>
        <cdr:cNvSpPr txBox="1"/>
      </cdr:nvSpPr>
      <cdr:spPr>
        <a:xfrm xmlns:a="http://schemas.openxmlformats.org/drawingml/2006/main">
          <a:off x="0" y="5097852"/>
          <a:ext cx="2865987" cy="188523"/>
        </a:xfrm>
        <a:prstGeom xmlns:a="http://schemas.openxmlformats.org/drawingml/2006/main" prst="rect">
          <a:avLst/>
        </a:prstGeom>
        <a:solidFill xmlns:a="http://schemas.openxmlformats.org/drawingml/2006/main">
          <a:schemeClr val="bg1"/>
        </a:solidFill>
      </cdr:spPr>
      <cdr:txBody>
        <a:bodyPr xmlns:a="http://schemas.openxmlformats.org/drawingml/2006/main" vertOverflow="clip" horzOverflow="clip" wrap="none" lIns="10800" tIns="10800" rIns="10800" bIns="10800" rtlCol="0" anchor="ctr" anchorCtr="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900" dirty="0">
              <a:latin typeface="ＭＳ Ｐ明朝" pitchFamily="18" charset="-128"/>
              <a:ea typeface="ＭＳ Ｐ明朝" pitchFamily="18" charset="-128"/>
            </a:rPr>
            <a:t>（資料） 北海道経済部「北海道観光入込客数調査報告書」</a:t>
          </a:r>
          <a:r>
            <a:rPr lang="ja-JP" altLang="en-US" sz="1000" dirty="0">
              <a:latin typeface="ＭＳ Ｐ明朝" pitchFamily="18" charset="-128"/>
              <a:ea typeface="ＭＳ Ｐ明朝" pitchFamily="18" charset="-128"/>
            </a:rPr>
            <a:t> </a:t>
          </a:r>
          <a:endParaRPr lang="en-US" altLang="ja-JP" sz="1000" dirty="0">
            <a:latin typeface="ＭＳ Ｐ明朝" pitchFamily="18" charset="-128"/>
            <a:ea typeface="ＭＳ Ｐ明朝" pitchFamily="18" charset="-128"/>
          </a:endParaRPr>
        </a:p>
      </cdr:txBody>
    </cdr:sp>
  </cdr:relSizeAnchor>
  <cdr:relSizeAnchor xmlns:cdr="http://schemas.openxmlformats.org/drawingml/2006/chartDrawing">
    <cdr:from>
      <cdr:x>0.03817</cdr:x>
      <cdr:y>0.01119</cdr:y>
    </cdr:from>
    <cdr:to>
      <cdr:x>0.07876</cdr:x>
      <cdr:y>0.04369</cdr:y>
    </cdr:to>
    <cdr:sp macro="" textlink="">
      <cdr:nvSpPr>
        <cdr:cNvPr id="3" name="テキスト ボックス 1">
          <a:extLst xmlns:a="http://schemas.openxmlformats.org/drawingml/2006/main">
            <a:ext uri="{FF2B5EF4-FFF2-40B4-BE49-F238E27FC236}">
              <a16:creationId xmlns:a16="http://schemas.microsoft.com/office/drawing/2014/main" id="{621E010D-01B6-4748-A9DA-9A8C545074A1}"/>
            </a:ext>
          </a:extLst>
        </cdr:cNvPr>
        <cdr:cNvSpPr txBox="1"/>
      </cdr:nvSpPr>
      <cdr:spPr>
        <a:xfrm xmlns:a="http://schemas.openxmlformats.org/drawingml/2006/main">
          <a:off x="346075" y="59135"/>
          <a:ext cx="368060" cy="171852"/>
        </a:xfrm>
        <a:prstGeom xmlns:a="http://schemas.openxmlformats.org/drawingml/2006/main" prst="rect">
          <a:avLst/>
        </a:prstGeom>
        <a:solidFill xmlns:a="http://schemas.openxmlformats.org/drawingml/2006/main">
          <a:schemeClr val="bg1"/>
        </a:solidFill>
      </cdr:spPr>
      <cdr:txBody>
        <a:bodyPr xmlns:a="http://schemas.openxmlformats.org/drawingml/2006/main" wrap="none" lIns="10800" tIns="10800" rIns="10800" bIns="10800" rtlCol="0" anchor="ctr" anchorCtr="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900" dirty="0">
              <a:latin typeface="ＭＳ Ｐ明朝" pitchFamily="18" charset="-128"/>
              <a:ea typeface="ＭＳ Ｐ明朝" pitchFamily="18" charset="-128"/>
            </a:rPr>
            <a:t>（千人）</a:t>
          </a:r>
          <a:endParaRPr lang="en-US" altLang="ja-JP" sz="1000" dirty="0">
            <a:latin typeface="ＭＳ Ｐ明朝" pitchFamily="18" charset="-128"/>
            <a:ea typeface="ＭＳ Ｐ明朝" pitchFamily="18" charset="-128"/>
          </a:endParaRPr>
        </a:p>
      </cdr:txBody>
    </cdr:sp>
  </cdr:relSizeAnchor>
  <cdr:relSizeAnchor xmlns:cdr="http://schemas.openxmlformats.org/drawingml/2006/chartDrawing">
    <cdr:from>
      <cdr:x>0.42367</cdr:x>
      <cdr:y>0.06006</cdr:y>
    </cdr:from>
    <cdr:to>
      <cdr:x>0.54482</cdr:x>
      <cdr:y>0.12233</cdr:y>
    </cdr:to>
    <cdr:sp macro="" textlink="">
      <cdr:nvSpPr>
        <cdr:cNvPr id="4" name="吹き出し: 線 (枠なし) 3">
          <a:extLst xmlns:a="http://schemas.openxmlformats.org/drawingml/2006/main">
            <a:ext uri="{FF2B5EF4-FFF2-40B4-BE49-F238E27FC236}">
              <a16:creationId xmlns:a16="http://schemas.microsoft.com/office/drawing/2014/main" id="{6A823284-256F-4A16-B681-92AD23B23773}"/>
            </a:ext>
          </a:extLst>
        </cdr:cNvPr>
        <cdr:cNvSpPr/>
      </cdr:nvSpPr>
      <cdr:spPr>
        <a:xfrm xmlns:a="http://schemas.openxmlformats.org/drawingml/2006/main">
          <a:off x="3841750" y="317510"/>
          <a:ext cx="1098564" cy="329163"/>
        </a:xfrm>
        <a:prstGeom xmlns:a="http://schemas.openxmlformats.org/drawingml/2006/main" prst="callout1">
          <a:avLst>
            <a:gd name="adj1" fmla="val 98692"/>
            <a:gd name="adj2" fmla="val 89524"/>
            <a:gd name="adj3" fmla="val 202004"/>
            <a:gd name="adj4" fmla="val 89731"/>
          </a:avLst>
        </a:prstGeom>
        <a:noFill xmlns:a="http://schemas.openxmlformats.org/drawingml/2006/main"/>
        <a:ln xmlns:a="http://schemas.openxmlformats.org/drawingml/2006/main" w="3175"/>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square" lIns="14400" tIns="14400" rIns="14400" bIns="14400" anchor="ctr" anchorCtr="0">
          <a:spAutoFit/>
        </a:bodyP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ja-JP" altLang="en-US" sz="900">
              <a:latin typeface="HG丸ｺﾞｼｯｸM-PRO" panose="020F0600000000000000" pitchFamily="50" charset="-128"/>
              <a:ea typeface="HG丸ｺﾞｼｯｸM-PRO" panose="020F0600000000000000" pitchFamily="50" charset="-128"/>
            </a:rPr>
            <a:t>国民保養温泉地指定</a:t>
          </a:r>
          <a:r>
            <a:rPr lang="en-US" altLang="ja-JP" sz="900">
              <a:latin typeface="HG丸ｺﾞｼｯｸM-PRO" panose="020F0600000000000000" pitchFamily="50" charset="-128"/>
              <a:ea typeface="HG丸ｺﾞｼｯｸM-PRO" panose="020F0600000000000000" pitchFamily="50" charset="-128"/>
            </a:rPr>
            <a:t>1992</a:t>
          </a:r>
          <a:endParaRPr lang="ja-JP" sz="900">
            <a:latin typeface="HG丸ｺﾞｼｯｸM-PRO" panose="020F0600000000000000" pitchFamily="50" charset="-128"/>
            <a:ea typeface="HG丸ｺﾞｼｯｸM-PRO" panose="020F0600000000000000" pitchFamily="50" charset="-128"/>
          </a:endParaRPr>
        </a:p>
      </cdr:txBody>
    </cdr:sp>
  </cdr:relSizeAnchor>
  <cdr:relSizeAnchor xmlns:cdr="http://schemas.openxmlformats.org/drawingml/2006/chartDrawing">
    <cdr:from>
      <cdr:x>0.28571</cdr:x>
      <cdr:y>0.24925</cdr:y>
    </cdr:from>
    <cdr:to>
      <cdr:x>0.46709</cdr:x>
      <cdr:y>0.31152</cdr:y>
    </cdr:to>
    <cdr:sp macro="" textlink="">
      <cdr:nvSpPr>
        <cdr:cNvPr id="5" name="吹き出し: 線 (枠なし) 4">
          <a:extLst xmlns:a="http://schemas.openxmlformats.org/drawingml/2006/main">
            <a:ext uri="{FF2B5EF4-FFF2-40B4-BE49-F238E27FC236}">
              <a16:creationId xmlns:a16="http://schemas.microsoft.com/office/drawing/2014/main" id="{B49AF977-ED36-4426-BCD4-0106E26F2182}"/>
            </a:ext>
          </a:extLst>
        </cdr:cNvPr>
        <cdr:cNvSpPr/>
      </cdr:nvSpPr>
      <cdr:spPr>
        <a:xfrm xmlns:a="http://schemas.openxmlformats.org/drawingml/2006/main">
          <a:off x="2590800" y="1317625"/>
          <a:ext cx="1644664" cy="329163"/>
        </a:xfrm>
        <a:prstGeom xmlns:a="http://schemas.openxmlformats.org/drawingml/2006/main" prst="callout1">
          <a:avLst>
            <a:gd name="adj1" fmla="val 98692"/>
            <a:gd name="adj2" fmla="val 89524"/>
            <a:gd name="adj3" fmla="val 202004"/>
            <a:gd name="adj4" fmla="val 89731"/>
          </a:avLst>
        </a:prstGeom>
        <a:noFill xmlns:a="http://schemas.openxmlformats.org/drawingml/2006/main"/>
        <a:ln xmlns:a="http://schemas.openxmlformats.org/drawingml/2006/main" w="3175"/>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square" lIns="14400" tIns="14400" rIns="14400" bIns="14400" anchor="ctr" anchorCtr="0">
          <a:spAutoFit/>
        </a:bodyP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ja-JP" altLang="en-US" sz="900">
              <a:latin typeface="HG丸ｺﾞｼｯｸM-PRO" panose="020F0600000000000000" pitchFamily="50" charset="-128"/>
              <a:ea typeface="HG丸ｺﾞｼｯｸM-PRO" panose="020F0600000000000000" pitchFamily="50" charset="-128"/>
            </a:rPr>
            <a:t>サロベツ湿原ビジターセンター</a:t>
          </a:r>
          <a:endParaRPr lang="en-US" altLang="ja-JP" sz="900">
            <a:latin typeface="HG丸ｺﾞｼｯｸM-PRO" panose="020F0600000000000000" pitchFamily="50" charset="-128"/>
            <a:ea typeface="HG丸ｺﾞｼｯｸM-PRO" panose="020F0600000000000000" pitchFamily="50" charset="-128"/>
          </a:endParaRPr>
        </a:p>
        <a:p xmlns:a="http://schemas.openxmlformats.org/drawingml/2006/main">
          <a:pPr algn="r"/>
          <a:r>
            <a:rPr lang="en-US" altLang="ja-JP" sz="900">
              <a:latin typeface="HG丸ｺﾞｼｯｸM-PRO" panose="020F0600000000000000" pitchFamily="50" charset="-128"/>
              <a:ea typeface="HG丸ｺﾞｼｯｸM-PRO" panose="020F0600000000000000" pitchFamily="50" charset="-128"/>
            </a:rPr>
            <a:t>1987</a:t>
          </a:r>
          <a:endParaRPr lang="ja-JP" sz="900">
            <a:latin typeface="HG丸ｺﾞｼｯｸM-PRO" panose="020F0600000000000000" pitchFamily="50" charset="-128"/>
            <a:ea typeface="HG丸ｺﾞｼｯｸM-PRO" panose="020F0600000000000000" pitchFamily="50" charset="-128"/>
          </a:endParaRPr>
        </a:p>
      </cdr:txBody>
    </cdr:sp>
  </cdr:relSizeAnchor>
</c:userShapes>
</file>

<file path=xl/drawings/drawing20.xml><?xml version="1.0" encoding="utf-8"?>
<c:userShapes xmlns:c="http://schemas.openxmlformats.org/drawingml/2006/chart">
  <cdr:relSizeAnchor xmlns:cdr="http://schemas.openxmlformats.org/drawingml/2006/chartDrawing">
    <cdr:from>
      <cdr:x>0</cdr:x>
      <cdr:y>0.96434</cdr:y>
    </cdr:from>
    <cdr:to>
      <cdr:x>0.31606</cdr:x>
      <cdr:y>1</cdr:y>
    </cdr:to>
    <cdr:sp macro="" textlink="">
      <cdr:nvSpPr>
        <cdr:cNvPr id="2" name="テキスト ボックス 1">
          <a:extLst xmlns:a="http://schemas.openxmlformats.org/drawingml/2006/main">
            <a:ext uri="{FF2B5EF4-FFF2-40B4-BE49-F238E27FC236}">
              <a16:creationId xmlns:a16="http://schemas.microsoft.com/office/drawing/2014/main" id="{C266F102-750D-488E-BBAA-8D8978050A4C}"/>
            </a:ext>
          </a:extLst>
        </cdr:cNvPr>
        <cdr:cNvSpPr txBox="1"/>
      </cdr:nvSpPr>
      <cdr:spPr>
        <a:xfrm xmlns:a="http://schemas.openxmlformats.org/drawingml/2006/main">
          <a:off x="0" y="5097852"/>
          <a:ext cx="2865987" cy="188523"/>
        </a:xfrm>
        <a:prstGeom xmlns:a="http://schemas.openxmlformats.org/drawingml/2006/main" prst="rect">
          <a:avLst/>
        </a:prstGeom>
        <a:solidFill xmlns:a="http://schemas.openxmlformats.org/drawingml/2006/main">
          <a:schemeClr val="bg1"/>
        </a:solidFill>
      </cdr:spPr>
      <cdr:txBody>
        <a:bodyPr xmlns:a="http://schemas.openxmlformats.org/drawingml/2006/main" vertOverflow="clip" horzOverflow="clip" wrap="none" lIns="10800" tIns="10800" rIns="10800" bIns="10800" rtlCol="0" anchor="ctr" anchorCtr="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900" dirty="0">
              <a:latin typeface="ＭＳ Ｐ明朝" pitchFamily="18" charset="-128"/>
              <a:ea typeface="ＭＳ Ｐ明朝" pitchFamily="18" charset="-128"/>
            </a:rPr>
            <a:t>（資料） 北海道経済部「北海道観光入込客数調査報告書」</a:t>
          </a:r>
          <a:r>
            <a:rPr lang="ja-JP" altLang="en-US" sz="1000" dirty="0">
              <a:latin typeface="ＭＳ Ｐ明朝" pitchFamily="18" charset="-128"/>
              <a:ea typeface="ＭＳ Ｐ明朝" pitchFamily="18" charset="-128"/>
            </a:rPr>
            <a:t> </a:t>
          </a:r>
          <a:endParaRPr lang="en-US" altLang="ja-JP" sz="1000" dirty="0">
            <a:latin typeface="ＭＳ Ｐ明朝" pitchFamily="18" charset="-128"/>
            <a:ea typeface="ＭＳ Ｐ明朝" pitchFamily="18" charset="-128"/>
          </a:endParaRPr>
        </a:p>
      </cdr:txBody>
    </cdr:sp>
  </cdr:relSizeAnchor>
  <cdr:relSizeAnchor xmlns:cdr="http://schemas.openxmlformats.org/drawingml/2006/chartDrawing">
    <cdr:from>
      <cdr:x>0.03817</cdr:x>
      <cdr:y>0.01119</cdr:y>
    </cdr:from>
    <cdr:to>
      <cdr:x>0.07876</cdr:x>
      <cdr:y>0.04369</cdr:y>
    </cdr:to>
    <cdr:sp macro="" textlink="">
      <cdr:nvSpPr>
        <cdr:cNvPr id="3" name="テキスト ボックス 1">
          <a:extLst xmlns:a="http://schemas.openxmlformats.org/drawingml/2006/main">
            <a:ext uri="{FF2B5EF4-FFF2-40B4-BE49-F238E27FC236}">
              <a16:creationId xmlns:a16="http://schemas.microsoft.com/office/drawing/2014/main" id="{621E010D-01B6-4748-A9DA-9A8C545074A1}"/>
            </a:ext>
          </a:extLst>
        </cdr:cNvPr>
        <cdr:cNvSpPr txBox="1"/>
      </cdr:nvSpPr>
      <cdr:spPr>
        <a:xfrm xmlns:a="http://schemas.openxmlformats.org/drawingml/2006/main">
          <a:off x="346075" y="59135"/>
          <a:ext cx="368060" cy="171852"/>
        </a:xfrm>
        <a:prstGeom xmlns:a="http://schemas.openxmlformats.org/drawingml/2006/main" prst="rect">
          <a:avLst/>
        </a:prstGeom>
        <a:solidFill xmlns:a="http://schemas.openxmlformats.org/drawingml/2006/main">
          <a:schemeClr val="bg1"/>
        </a:solidFill>
      </cdr:spPr>
      <cdr:txBody>
        <a:bodyPr xmlns:a="http://schemas.openxmlformats.org/drawingml/2006/main" wrap="none" lIns="10800" tIns="10800" rIns="10800" bIns="10800" rtlCol="0" anchor="ctr" anchorCtr="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900" dirty="0">
              <a:latin typeface="ＭＳ Ｐ明朝" pitchFamily="18" charset="-128"/>
              <a:ea typeface="ＭＳ Ｐ明朝" pitchFamily="18" charset="-128"/>
            </a:rPr>
            <a:t>（千人）</a:t>
          </a:r>
          <a:endParaRPr lang="en-US" altLang="ja-JP" sz="1000" dirty="0">
            <a:latin typeface="ＭＳ Ｐ明朝" pitchFamily="18" charset="-128"/>
            <a:ea typeface="ＭＳ Ｐ明朝" pitchFamily="18" charset="-128"/>
          </a:endParaRPr>
        </a:p>
      </cdr:txBody>
    </cdr:sp>
  </cdr:relSizeAnchor>
  <cdr:relSizeAnchor xmlns:cdr="http://schemas.openxmlformats.org/drawingml/2006/chartDrawing">
    <cdr:from>
      <cdr:x>0.31512</cdr:x>
      <cdr:y>0.21141</cdr:y>
    </cdr:from>
    <cdr:to>
      <cdr:x>0.48424</cdr:x>
      <cdr:y>0.27368</cdr:y>
    </cdr:to>
    <cdr:sp macro="" textlink="">
      <cdr:nvSpPr>
        <cdr:cNvPr id="11" name="吹き出し: 線 (枠なし) 10">
          <a:extLst xmlns:a="http://schemas.openxmlformats.org/drawingml/2006/main">
            <a:ext uri="{FF2B5EF4-FFF2-40B4-BE49-F238E27FC236}">
              <a16:creationId xmlns:a16="http://schemas.microsoft.com/office/drawing/2014/main" id="{CEDD57D3-90FF-45F6-B8F7-47D1DB0B3CD1}"/>
            </a:ext>
          </a:extLst>
        </cdr:cNvPr>
        <cdr:cNvSpPr/>
      </cdr:nvSpPr>
      <cdr:spPr>
        <a:xfrm xmlns:a="http://schemas.openxmlformats.org/drawingml/2006/main">
          <a:off x="2857457" y="1117608"/>
          <a:ext cx="1533568" cy="329163"/>
        </a:xfrm>
        <a:prstGeom xmlns:a="http://schemas.openxmlformats.org/drawingml/2006/main" prst="callout1">
          <a:avLst>
            <a:gd name="adj1" fmla="val 111348"/>
            <a:gd name="adj2" fmla="val 96731"/>
            <a:gd name="adj3" fmla="val 205109"/>
            <a:gd name="adj4" fmla="val 96806"/>
          </a:avLst>
        </a:prstGeom>
        <a:noFill xmlns:a="http://schemas.openxmlformats.org/drawingml/2006/main"/>
        <a:ln xmlns:a="http://schemas.openxmlformats.org/drawingml/2006/main" w="3175"/>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square" lIns="14400" tIns="14400" rIns="14400" bIns="14400" anchor="ctr" anchorCtr="0">
          <a:spAutoFit/>
        </a:bodyP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ja-JP" altLang="en-US" sz="900">
              <a:latin typeface="HG丸ｺﾞｼｯｸM-PRO" panose="020F0600000000000000" pitchFamily="50" charset="-128"/>
              <a:ea typeface="HG丸ｺﾞｼｯｸM-PRO" panose="020F0600000000000000" pitchFamily="50" charset="-128"/>
            </a:rPr>
            <a:t>芦別温泉スターライトホテル</a:t>
          </a:r>
          <a:endParaRPr lang="en-US" altLang="ja-JP" sz="900">
            <a:latin typeface="HG丸ｺﾞｼｯｸM-PRO" panose="020F0600000000000000" pitchFamily="50" charset="-128"/>
            <a:ea typeface="HG丸ｺﾞｼｯｸM-PRO" panose="020F0600000000000000" pitchFamily="50" charset="-128"/>
          </a:endParaRPr>
        </a:p>
        <a:p xmlns:a="http://schemas.openxmlformats.org/drawingml/2006/main">
          <a:pPr algn="r"/>
          <a:r>
            <a:rPr lang="en-US" altLang="ja-JP" sz="900">
              <a:latin typeface="HG丸ｺﾞｼｯｸM-PRO" panose="020F0600000000000000" pitchFamily="50" charset="-128"/>
              <a:ea typeface="HG丸ｺﾞｼｯｸM-PRO" panose="020F0600000000000000" pitchFamily="50" charset="-128"/>
            </a:rPr>
            <a:t>1989</a:t>
          </a:r>
          <a:endParaRPr lang="ja-JP" sz="900">
            <a:latin typeface="HG丸ｺﾞｼｯｸM-PRO" panose="020F0600000000000000" pitchFamily="50" charset="-128"/>
            <a:ea typeface="HG丸ｺﾞｼｯｸM-PRO" panose="020F0600000000000000" pitchFamily="50" charset="-128"/>
          </a:endParaRPr>
        </a:p>
      </cdr:txBody>
    </cdr:sp>
  </cdr:relSizeAnchor>
  <cdr:relSizeAnchor xmlns:cdr="http://schemas.openxmlformats.org/drawingml/2006/chartDrawing">
    <cdr:from>
      <cdr:x>0.35924</cdr:x>
      <cdr:y>0.11411</cdr:y>
    </cdr:from>
    <cdr:to>
      <cdr:x>0.50351</cdr:x>
      <cdr:y>0.17638</cdr:y>
    </cdr:to>
    <cdr:sp macro="" textlink="">
      <cdr:nvSpPr>
        <cdr:cNvPr id="5" name="吹き出し: 線 (枠なし) 4">
          <a:extLst xmlns:a="http://schemas.openxmlformats.org/drawingml/2006/main">
            <a:ext uri="{FF2B5EF4-FFF2-40B4-BE49-F238E27FC236}">
              <a16:creationId xmlns:a16="http://schemas.microsoft.com/office/drawing/2014/main" id="{C1187521-9F97-4B02-98B3-29008C846562}"/>
            </a:ext>
          </a:extLst>
        </cdr:cNvPr>
        <cdr:cNvSpPr/>
      </cdr:nvSpPr>
      <cdr:spPr>
        <a:xfrm xmlns:a="http://schemas.openxmlformats.org/drawingml/2006/main">
          <a:off x="3257549" y="603250"/>
          <a:ext cx="1308143" cy="329163"/>
        </a:xfrm>
        <a:prstGeom xmlns:a="http://schemas.openxmlformats.org/drawingml/2006/main" prst="callout1">
          <a:avLst>
            <a:gd name="adj1" fmla="val 111348"/>
            <a:gd name="adj2" fmla="val 96731"/>
            <a:gd name="adj3" fmla="val 205109"/>
            <a:gd name="adj4" fmla="val 96806"/>
          </a:avLst>
        </a:prstGeom>
        <a:noFill xmlns:a="http://schemas.openxmlformats.org/drawingml/2006/main"/>
        <a:ln xmlns:a="http://schemas.openxmlformats.org/drawingml/2006/main" w="3175"/>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square" lIns="14400" tIns="14400" rIns="14400" bIns="14400" anchor="ctr" anchorCtr="0">
          <a:spAutoFit/>
        </a:bodyP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ja-JP" altLang="en-US" sz="900">
              <a:latin typeface="HG丸ｺﾞｼｯｸM-PRO" panose="020F0600000000000000" pitchFamily="50" charset="-128"/>
              <a:ea typeface="HG丸ｺﾞｼｯｸM-PRO" panose="020F0600000000000000" pitchFamily="50" charset="-128"/>
            </a:rPr>
            <a:t>カナディアン・ワールド</a:t>
          </a:r>
          <a:endParaRPr lang="en-US" altLang="ja-JP" sz="900">
            <a:latin typeface="HG丸ｺﾞｼｯｸM-PRO" panose="020F0600000000000000" pitchFamily="50" charset="-128"/>
            <a:ea typeface="HG丸ｺﾞｼｯｸM-PRO" panose="020F0600000000000000" pitchFamily="50" charset="-128"/>
          </a:endParaRPr>
        </a:p>
        <a:p xmlns:a="http://schemas.openxmlformats.org/drawingml/2006/main">
          <a:pPr algn="r"/>
          <a:r>
            <a:rPr lang="en-US" altLang="ja-JP" sz="900">
              <a:latin typeface="HG丸ｺﾞｼｯｸM-PRO" panose="020F0600000000000000" pitchFamily="50" charset="-128"/>
              <a:ea typeface="HG丸ｺﾞｼｯｸM-PRO" panose="020F0600000000000000" pitchFamily="50" charset="-128"/>
            </a:rPr>
            <a:t>1990</a:t>
          </a:r>
          <a:endParaRPr lang="ja-JP" sz="900">
            <a:latin typeface="HG丸ｺﾞｼｯｸM-PRO" panose="020F0600000000000000" pitchFamily="50" charset="-128"/>
            <a:ea typeface="HG丸ｺﾞｼｯｸM-PRO" panose="020F0600000000000000" pitchFamily="50" charset="-128"/>
          </a:endParaRPr>
        </a:p>
      </cdr:txBody>
    </cdr:sp>
  </cdr:relSizeAnchor>
</c:userShapes>
</file>

<file path=xl/drawings/drawing21.xml><?xml version="1.0" encoding="utf-8"?>
<c:userShapes xmlns:c="http://schemas.openxmlformats.org/drawingml/2006/chart">
  <cdr:relSizeAnchor xmlns:cdr="http://schemas.openxmlformats.org/drawingml/2006/chartDrawing">
    <cdr:from>
      <cdr:x>0</cdr:x>
      <cdr:y>0.96434</cdr:y>
    </cdr:from>
    <cdr:to>
      <cdr:x>0.31606</cdr:x>
      <cdr:y>1</cdr:y>
    </cdr:to>
    <cdr:sp macro="" textlink="">
      <cdr:nvSpPr>
        <cdr:cNvPr id="2" name="テキスト ボックス 1">
          <a:extLst xmlns:a="http://schemas.openxmlformats.org/drawingml/2006/main">
            <a:ext uri="{FF2B5EF4-FFF2-40B4-BE49-F238E27FC236}">
              <a16:creationId xmlns:a16="http://schemas.microsoft.com/office/drawing/2014/main" id="{C266F102-750D-488E-BBAA-8D8978050A4C}"/>
            </a:ext>
          </a:extLst>
        </cdr:cNvPr>
        <cdr:cNvSpPr txBox="1"/>
      </cdr:nvSpPr>
      <cdr:spPr>
        <a:xfrm xmlns:a="http://schemas.openxmlformats.org/drawingml/2006/main">
          <a:off x="0" y="5097852"/>
          <a:ext cx="2865987" cy="188523"/>
        </a:xfrm>
        <a:prstGeom xmlns:a="http://schemas.openxmlformats.org/drawingml/2006/main" prst="rect">
          <a:avLst/>
        </a:prstGeom>
        <a:solidFill xmlns:a="http://schemas.openxmlformats.org/drawingml/2006/main">
          <a:schemeClr val="bg1"/>
        </a:solidFill>
      </cdr:spPr>
      <cdr:txBody>
        <a:bodyPr xmlns:a="http://schemas.openxmlformats.org/drawingml/2006/main" vertOverflow="clip" horzOverflow="clip" wrap="none" lIns="10800" tIns="10800" rIns="10800" bIns="10800" rtlCol="0" anchor="ctr" anchorCtr="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900" dirty="0">
              <a:latin typeface="ＭＳ Ｐ明朝" pitchFamily="18" charset="-128"/>
              <a:ea typeface="ＭＳ Ｐ明朝" pitchFamily="18" charset="-128"/>
            </a:rPr>
            <a:t>（資料） 北海道経済部「北海道観光入込客数調査報告書」</a:t>
          </a:r>
          <a:r>
            <a:rPr lang="ja-JP" altLang="en-US" sz="1000" dirty="0">
              <a:latin typeface="ＭＳ Ｐ明朝" pitchFamily="18" charset="-128"/>
              <a:ea typeface="ＭＳ Ｐ明朝" pitchFamily="18" charset="-128"/>
            </a:rPr>
            <a:t> </a:t>
          </a:r>
          <a:endParaRPr lang="en-US" altLang="ja-JP" sz="1000" dirty="0">
            <a:latin typeface="ＭＳ Ｐ明朝" pitchFamily="18" charset="-128"/>
            <a:ea typeface="ＭＳ Ｐ明朝" pitchFamily="18" charset="-128"/>
          </a:endParaRPr>
        </a:p>
      </cdr:txBody>
    </cdr:sp>
  </cdr:relSizeAnchor>
  <cdr:relSizeAnchor xmlns:cdr="http://schemas.openxmlformats.org/drawingml/2006/chartDrawing">
    <cdr:from>
      <cdr:x>0.03817</cdr:x>
      <cdr:y>0.01119</cdr:y>
    </cdr:from>
    <cdr:to>
      <cdr:x>0.07876</cdr:x>
      <cdr:y>0.04369</cdr:y>
    </cdr:to>
    <cdr:sp macro="" textlink="">
      <cdr:nvSpPr>
        <cdr:cNvPr id="3" name="テキスト ボックス 1">
          <a:extLst xmlns:a="http://schemas.openxmlformats.org/drawingml/2006/main">
            <a:ext uri="{FF2B5EF4-FFF2-40B4-BE49-F238E27FC236}">
              <a16:creationId xmlns:a16="http://schemas.microsoft.com/office/drawing/2014/main" id="{621E010D-01B6-4748-A9DA-9A8C545074A1}"/>
            </a:ext>
          </a:extLst>
        </cdr:cNvPr>
        <cdr:cNvSpPr txBox="1"/>
      </cdr:nvSpPr>
      <cdr:spPr>
        <a:xfrm xmlns:a="http://schemas.openxmlformats.org/drawingml/2006/main">
          <a:off x="346075" y="59135"/>
          <a:ext cx="368060" cy="171852"/>
        </a:xfrm>
        <a:prstGeom xmlns:a="http://schemas.openxmlformats.org/drawingml/2006/main" prst="rect">
          <a:avLst/>
        </a:prstGeom>
        <a:solidFill xmlns:a="http://schemas.openxmlformats.org/drawingml/2006/main">
          <a:schemeClr val="bg1"/>
        </a:solidFill>
      </cdr:spPr>
      <cdr:txBody>
        <a:bodyPr xmlns:a="http://schemas.openxmlformats.org/drawingml/2006/main" wrap="none" lIns="10800" tIns="10800" rIns="10800" bIns="10800" rtlCol="0" anchor="ctr" anchorCtr="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900" dirty="0">
              <a:latin typeface="ＭＳ Ｐ明朝" pitchFamily="18" charset="-128"/>
              <a:ea typeface="ＭＳ Ｐ明朝" pitchFamily="18" charset="-128"/>
            </a:rPr>
            <a:t>（千人）</a:t>
          </a:r>
          <a:endParaRPr lang="en-US" altLang="ja-JP" sz="1000" dirty="0">
            <a:latin typeface="ＭＳ Ｐ明朝" pitchFamily="18" charset="-128"/>
            <a:ea typeface="ＭＳ Ｐ明朝" pitchFamily="18" charset="-128"/>
          </a:endParaRPr>
        </a:p>
      </cdr:txBody>
    </cdr:sp>
  </cdr:relSizeAnchor>
  <cdr:relSizeAnchor xmlns:cdr="http://schemas.openxmlformats.org/drawingml/2006/chartDrawing">
    <cdr:from>
      <cdr:x>0.11134</cdr:x>
      <cdr:y>0.47808</cdr:y>
    </cdr:from>
    <cdr:to>
      <cdr:x>0.23214</cdr:x>
      <cdr:y>0.54035</cdr:y>
    </cdr:to>
    <cdr:sp macro="" textlink="">
      <cdr:nvSpPr>
        <cdr:cNvPr id="11" name="吹き出し: 線 (枠なし) 10">
          <a:extLst xmlns:a="http://schemas.openxmlformats.org/drawingml/2006/main">
            <a:ext uri="{FF2B5EF4-FFF2-40B4-BE49-F238E27FC236}">
              <a16:creationId xmlns:a16="http://schemas.microsoft.com/office/drawing/2014/main" id="{CEDD57D3-90FF-45F6-B8F7-47D1DB0B3CD1}"/>
            </a:ext>
          </a:extLst>
        </cdr:cNvPr>
        <cdr:cNvSpPr/>
      </cdr:nvSpPr>
      <cdr:spPr>
        <a:xfrm xmlns:a="http://schemas.openxmlformats.org/drawingml/2006/main">
          <a:off x="1009649" y="2527293"/>
          <a:ext cx="1095341" cy="329182"/>
        </a:xfrm>
        <a:prstGeom xmlns:a="http://schemas.openxmlformats.org/drawingml/2006/main" prst="callout1">
          <a:avLst>
            <a:gd name="adj1" fmla="val 111348"/>
            <a:gd name="adj2" fmla="val 96731"/>
            <a:gd name="adj3" fmla="val 205109"/>
            <a:gd name="adj4" fmla="val 96806"/>
          </a:avLst>
        </a:prstGeom>
        <a:noFill xmlns:a="http://schemas.openxmlformats.org/drawingml/2006/main"/>
        <a:ln xmlns:a="http://schemas.openxmlformats.org/drawingml/2006/main" w="3175"/>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square" lIns="14400" tIns="14400" rIns="14400" bIns="14400" anchor="ctr" anchorCtr="0">
          <a:spAutoFit/>
        </a:bodyP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ja-JP" altLang="en-US" sz="900">
              <a:latin typeface="HG丸ｺﾞｼｯｸM-PRO" panose="020F0600000000000000" pitchFamily="50" charset="-128"/>
              <a:ea typeface="HG丸ｺﾞｼｯｸM-PRO" panose="020F0600000000000000" pitchFamily="50" charset="-128"/>
            </a:rPr>
            <a:t>朱鞠内湖・道立公園</a:t>
          </a:r>
          <a:endParaRPr lang="en-US" altLang="ja-JP" sz="900">
            <a:latin typeface="HG丸ｺﾞｼｯｸM-PRO" panose="020F0600000000000000" pitchFamily="50" charset="-128"/>
            <a:ea typeface="HG丸ｺﾞｼｯｸM-PRO" panose="020F0600000000000000" pitchFamily="50" charset="-128"/>
          </a:endParaRPr>
        </a:p>
        <a:p xmlns:a="http://schemas.openxmlformats.org/drawingml/2006/main">
          <a:pPr algn="r"/>
          <a:r>
            <a:rPr lang="en-US" altLang="ja-JP" sz="900">
              <a:latin typeface="HG丸ｺﾞｼｯｸM-PRO" panose="020F0600000000000000" pitchFamily="50" charset="-128"/>
              <a:ea typeface="HG丸ｺﾞｼｯｸM-PRO" panose="020F0600000000000000" pitchFamily="50" charset="-128"/>
            </a:rPr>
            <a:t>1974</a:t>
          </a:r>
          <a:endParaRPr lang="ja-JP" sz="900">
            <a:latin typeface="HG丸ｺﾞｼｯｸM-PRO" panose="020F0600000000000000" pitchFamily="50" charset="-128"/>
            <a:ea typeface="HG丸ｺﾞｼｯｸM-PRO" panose="020F0600000000000000" pitchFamily="50" charset="-128"/>
          </a:endParaRPr>
        </a:p>
      </cdr:txBody>
    </cdr:sp>
  </cdr:relSizeAnchor>
  <cdr:relSizeAnchor xmlns:cdr="http://schemas.openxmlformats.org/drawingml/2006/chartDrawing">
    <cdr:from>
      <cdr:x>0.52101</cdr:x>
      <cdr:y>0.29249</cdr:y>
    </cdr:from>
    <cdr:to>
      <cdr:x>0.61379</cdr:x>
      <cdr:y>0.35476</cdr:y>
    </cdr:to>
    <cdr:sp macro="" textlink="">
      <cdr:nvSpPr>
        <cdr:cNvPr id="6" name="吹き出し: 線 (枠なし) 5">
          <a:extLst xmlns:a="http://schemas.openxmlformats.org/drawingml/2006/main">
            <a:ext uri="{FF2B5EF4-FFF2-40B4-BE49-F238E27FC236}">
              <a16:creationId xmlns:a16="http://schemas.microsoft.com/office/drawing/2014/main" id="{5086F9F8-70DD-4861-9939-BFD3EFCA1ADC}"/>
            </a:ext>
          </a:extLst>
        </cdr:cNvPr>
        <cdr:cNvSpPr/>
      </cdr:nvSpPr>
      <cdr:spPr>
        <a:xfrm xmlns:a="http://schemas.openxmlformats.org/drawingml/2006/main">
          <a:off x="4724400" y="1546225"/>
          <a:ext cx="841341" cy="329182"/>
        </a:xfrm>
        <a:prstGeom xmlns:a="http://schemas.openxmlformats.org/drawingml/2006/main" prst="callout1">
          <a:avLst>
            <a:gd name="adj1" fmla="val 111348"/>
            <a:gd name="adj2" fmla="val 96731"/>
            <a:gd name="adj3" fmla="val 205109"/>
            <a:gd name="adj4" fmla="val 96806"/>
          </a:avLst>
        </a:prstGeom>
        <a:noFill xmlns:a="http://schemas.openxmlformats.org/drawingml/2006/main"/>
        <a:ln xmlns:a="http://schemas.openxmlformats.org/drawingml/2006/main" w="3175"/>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square" lIns="14400" tIns="14400" rIns="14400" bIns="14400" anchor="ctr" anchorCtr="0">
          <a:spAutoFit/>
        </a:bodyP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ja-JP" altLang="en-US" sz="900">
              <a:latin typeface="HG丸ｺﾞｼｯｸM-PRO" panose="020F0600000000000000" pitchFamily="50" charset="-128"/>
              <a:ea typeface="HG丸ｺﾞｼｯｸM-PRO" panose="020F0600000000000000" pitchFamily="50" charset="-128"/>
            </a:rPr>
            <a:t>日本新そば祭り</a:t>
          </a:r>
          <a:endParaRPr lang="en-US" altLang="ja-JP" sz="900">
            <a:latin typeface="HG丸ｺﾞｼｯｸM-PRO" panose="020F0600000000000000" pitchFamily="50" charset="-128"/>
            <a:ea typeface="HG丸ｺﾞｼｯｸM-PRO" panose="020F0600000000000000" pitchFamily="50" charset="-128"/>
          </a:endParaRPr>
        </a:p>
        <a:p xmlns:a="http://schemas.openxmlformats.org/drawingml/2006/main">
          <a:pPr algn="r"/>
          <a:r>
            <a:rPr lang="en-US" altLang="ja-JP" sz="900">
              <a:latin typeface="HG丸ｺﾞｼｯｸM-PRO" panose="020F0600000000000000" pitchFamily="50" charset="-128"/>
              <a:ea typeface="HG丸ｺﾞｼｯｸM-PRO" panose="020F0600000000000000" pitchFamily="50" charset="-128"/>
            </a:rPr>
            <a:t>1997</a:t>
          </a:r>
          <a:endParaRPr lang="ja-JP" sz="900">
            <a:latin typeface="HG丸ｺﾞｼｯｸM-PRO" panose="020F0600000000000000" pitchFamily="50" charset="-128"/>
            <a:ea typeface="HG丸ｺﾞｼｯｸM-PRO" panose="020F0600000000000000" pitchFamily="50" charset="-128"/>
          </a:endParaRPr>
        </a:p>
      </cdr:txBody>
    </cdr:sp>
  </cdr:relSizeAnchor>
  <cdr:relSizeAnchor xmlns:cdr="http://schemas.openxmlformats.org/drawingml/2006/chartDrawing">
    <cdr:from>
      <cdr:x>0.46884</cdr:x>
      <cdr:y>0.46547</cdr:y>
    </cdr:from>
    <cdr:to>
      <cdr:x>0.56162</cdr:x>
      <cdr:y>0.52773</cdr:y>
    </cdr:to>
    <cdr:sp macro="" textlink="">
      <cdr:nvSpPr>
        <cdr:cNvPr id="7" name="吹き出し: 線 (枠なし) 6">
          <a:extLst xmlns:a="http://schemas.openxmlformats.org/drawingml/2006/main">
            <a:ext uri="{FF2B5EF4-FFF2-40B4-BE49-F238E27FC236}">
              <a16:creationId xmlns:a16="http://schemas.microsoft.com/office/drawing/2014/main" id="{B10242D1-950B-467E-A573-D392CEB6AE1D}"/>
            </a:ext>
          </a:extLst>
        </cdr:cNvPr>
        <cdr:cNvSpPr/>
      </cdr:nvSpPr>
      <cdr:spPr>
        <a:xfrm xmlns:a="http://schemas.openxmlformats.org/drawingml/2006/main">
          <a:off x="4251325" y="2460634"/>
          <a:ext cx="841341" cy="329163"/>
        </a:xfrm>
        <a:prstGeom xmlns:a="http://schemas.openxmlformats.org/drawingml/2006/main" prst="callout1">
          <a:avLst>
            <a:gd name="adj1" fmla="val 111348"/>
            <a:gd name="adj2" fmla="val 96731"/>
            <a:gd name="adj3" fmla="val 205109"/>
            <a:gd name="adj4" fmla="val 96806"/>
          </a:avLst>
        </a:prstGeom>
        <a:noFill xmlns:a="http://schemas.openxmlformats.org/drawingml/2006/main"/>
        <a:ln xmlns:a="http://schemas.openxmlformats.org/drawingml/2006/main" w="3175"/>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square" lIns="14400" tIns="14400" rIns="14400" bIns="14400" anchor="ctr" anchorCtr="0">
          <a:spAutoFit/>
        </a:bodyP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ja-JP" altLang="en-US" sz="900">
              <a:latin typeface="HG丸ｺﾞｼｯｸM-PRO" panose="020F0600000000000000" pitchFamily="50" charset="-128"/>
              <a:ea typeface="HG丸ｺﾞｼｯｸM-PRO" panose="020F0600000000000000" pitchFamily="50" charset="-128"/>
            </a:rPr>
            <a:t>幌加内そば祭り</a:t>
          </a:r>
          <a:endParaRPr lang="en-US" altLang="ja-JP" sz="900">
            <a:latin typeface="HG丸ｺﾞｼｯｸM-PRO" panose="020F0600000000000000" pitchFamily="50" charset="-128"/>
            <a:ea typeface="HG丸ｺﾞｼｯｸM-PRO" panose="020F0600000000000000" pitchFamily="50" charset="-128"/>
          </a:endParaRPr>
        </a:p>
        <a:p xmlns:a="http://schemas.openxmlformats.org/drawingml/2006/main">
          <a:pPr algn="r"/>
          <a:r>
            <a:rPr lang="en-US" altLang="ja-JP" sz="900">
              <a:latin typeface="HG丸ｺﾞｼｯｸM-PRO" panose="020F0600000000000000" pitchFamily="50" charset="-128"/>
              <a:ea typeface="HG丸ｺﾞｼｯｸM-PRO" panose="020F0600000000000000" pitchFamily="50" charset="-128"/>
            </a:rPr>
            <a:t>1994</a:t>
          </a:r>
          <a:endParaRPr lang="ja-JP" sz="900">
            <a:latin typeface="HG丸ｺﾞｼｯｸM-PRO" panose="020F0600000000000000" pitchFamily="50" charset="-128"/>
            <a:ea typeface="HG丸ｺﾞｼｯｸM-PRO" panose="020F0600000000000000" pitchFamily="50" charset="-128"/>
          </a:endParaRPr>
        </a:p>
      </cdr:txBody>
    </cdr:sp>
  </cdr:relSizeAnchor>
  <cdr:relSizeAnchor xmlns:cdr="http://schemas.openxmlformats.org/drawingml/2006/chartDrawing">
    <cdr:from>
      <cdr:x>0.60714</cdr:x>
      <cdr:y>0.10691</cdr:y>
    </cdr:from>
    <cdr:to>
      <cdr:x>0.71288</cdr:x>
      <cdr:y>0.16917</cdr:y>
    </cdr:to>
    <cdr:sp macro="" textlink="">
      <cdr:nvSpPr>
        <cdr:cNvPr id="8" name="吹き出し: 線 (枠なし) 7">
          <a:extLst xmlns:a="http://schemas.openxmlformats.org/drawingml/2006/main">
            <a:ext uri="{FF2B5EF4-FFF2-40B4-BE49-F238E27FC236}">
              <a16:creationId xmlns:a16="http://schemas.microsoft.com/office/drawing/2014/main" id="{B10242D1-950B-467E-A573-D392CEB6AE1D}"/>
            </a:ext>
          </a:extLst>
        </cdr:cNvPr>
        <cdr:cNvSpPr/>
      </cdr:nvSpPr>
      <cdr:spPr>
        <a:xfrm xmlns:a="http://schemas.openxmlformats.org/drawingml/2006/main">
          <a:off x="5505451" y="565159"/>
          <a:ext cx="958816" cy="329163"/>
        </a:xfrm>
        <a:prstGeom xmlns:a="http://schemas.openxmlformats.org/drawingml/2006/main" prst="callout1">
          <a:avLst>
            <a:gd name="adj1" fmla="val 111348"/>
            <a:gd name="adj2" fmla="val 96731"/>
            <a:gd name="adj3" fmla="val 205109"/>
            <a:gd name="adj4" fmla="val 96806"/>
          </a:avLst>
        </a:prstGeom>
        <a:noFill xmlns:a="http://schemas.openxmlformats.org/drawingml/2006/main"/>
        <a:ln xmlns:a="http://schemas.openxmlformats.org/drawingml/2006/main" w="3175"/>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square" lIns="14400" tIns="14400" rIns="14400" bIns="14400" anchor="ctr" anchorCtr="0">
          <a:spAutoFit/>
        </a:bodyP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ja-JP" altLang="en-US" sz="900">
              <a:latin typeface="HG丸ｺﾞｼｯｸM-PRO" panose="020F0600000000000000" pitchFamily="50" charset="-128"/>
              <a:ea typeface="HG丸ｺﾞｼｯｸM-PRO" panose="020F0600000000000000" pitchFamily="50" charset="-128"/>
            </a:rPr>
            <a:t>世界そばフェスタ</a:t>
          </a:r>
          <a:endParaRPr lang="en-US" altLang="ja-JP" sz="900">
            <a:latin typeface="HG丸ｺﾞｼｯｸM-PRO" panose="020F0600000000000000" pitchFamily="50" charset="-128"/>
            <a:ea typeface="HG丸ｺﾞｼｯｸM-PRO" panose="020F0600000000000000" pitchFamily="50" charset="-128"/>
          </a:endParaRPr>
        </a:p>
        <a:p xmlns:a="http://schemas.openxmlformats.org/drawingml/2006/main">
          <a:pPr algn="r"/>
          <a:r>
            <a:rPr lang="en-US" altLang="ja-JP" sz="900">
              <a:latin typeface="HG丸ｺﾞｼｯｸM-PRO" panose="020F0600000000000000" pitchFamily="50" charset="-128"/>
              <a:ea typeface="HG丸ｺﾞｼｯｸM-PRO" panose="020F0600000000000000" pitchFamily="50" charset="-128"/>
            </a:rPr>
            <a:t>2003</a:t>
          </a:r>
          <a:endParaRPr lang="ja-JP" sz="900">
            <a:latin typeface="HG丸ｺﾞｼｯｸM-PRO" panose="020F0600000000000000" pitchFamily="50" charset="-128"/>
            <a:ea typeface="HG丸ｺﾞｼｯｸM-PRO" panose="020F0600000000000000" pitchFamily="50" charset="-128"/>
          </a:endParaRPr>
        </a:p>
      </cdr:txBody>
    </cdr:sp>
  </cdr:relSizeAnchor>
  <cdr:relSizeAnchor xmlns:cdr="http://schemas.openxmlformats.org/drawingml/2006/chartDrawing">
    <cdr:from>
      <cdr:x>0.77346</cdr:x>
      <cdr:y>0.21141</cdr:y>
    </cdr:from>
    <cdr:to>
      <cdr:x>0.8792</cdr:x>
      <cdr:y>0.27368</cdr:y>
    </cdr:to>
    <cdr:sp macro="" textlink="">
      <cdr:nvSpPr>
        <cdr:cNvPr id="9" name="吹き出し: 線 (枠なし) 8">
          <a:extLst xmlns:a="http://schemas.openxmlformats.org/drawingml/2006/main">
            <a:ext uri="{FF2B5EF4-FFF2-40B4-BE49-F238E27FC236}">
              <a16:creationId xmlns:a16="http://schemas.microsoft.com/office/drawing/2014/main" id="{A4F19428-732C-4005-82E5-BE84087697D4}"/>
            </a:ext>
          </a:extLst>
        </cdr:cNvPr>
        <cdr:cNvSpPr/>
      </cdr:nvSpPr>
      <cdr:spPr>
        <a:xfrm xmlns:a="http://schemas.openxmlformats.org/drawingml/2006/main">
          <a:off x="7013575" y="1117600"/>
          <a:ext cx="958816" cy="329163"/>
        </a:xfrm>
        <a:prstGeom xmlns:a="http://schemas.openxmlformats.org/drawingml/2006/main" prst="callout1">
          <a:avLst>
            <a:gd name="adj1" fmla="val 111348"/>
            <a:gd name="adj2" fmla="val 96731"/>
            <a:gd name="adj3" fmla="val 205109"/>
            <a:gd name="adj4" fmla="val 96806"/>
          </a:avLst>
        </a:prstGeom>
        <a:noFill xmlns:a="http://schemas.openxmlformats.org/drawingml/2006/main"/>
        <a:ln xmlns:a="http://schemas.openxmlformats.org/drawingml/2006/main" w="3175"/>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square" lIns="14400" tIns="14400" rIns="14400" bIns="14400" anchor="ctr" anchorCtr="0">
          <a:spAutoFit/>
        </a:bodyP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ja-JP" altLang="en-US" sz="900">
              <a:latin typeface="HG丸ｺﾞｼｯｸM-PRO" panose="020F0600000000000000" pitchFamily="50" charset="-128"/>
              <a:ea typeface="HG丸ｺﾞｼｯｸM-PRO" panose="020F0600000000000000" pitchFamily="50" charset="-128"/>
            </a:rPr>
            <a:t>世界そばフェスタ</a:t>
          </a:r>
          <a:endParaRPr lang="en-US" altLang="ja-JP" sz="900">
            <a:latin typeface="HG丸ｺﾞｼｯｸM-PRO" panose="020F0600000000000000" pitchFamily="50" charset="-128"/>
            <a:ea typeface="HG丸ｺﾞｼｯｸM-PRO" panose="020F0600000000000000" pitchFamily="50" charset="-128"/>
          </a:endParaRPr>
        </a:p>
        <a:p xmlns:a="http://schemas.openxmlformats.org/drawingml/2006/main">
          <a:pPr algn="r"/>
          <a:r>
            <a:rPr lang="en-US" altLang="ja-JP" sz="900">
              <a:latin typeface="HG丸ｺﾞｼｯｸM-PRO" panose="020F0600000000000000" pitchFamily="50" charset="-128"/>
              <a:ea typeface="HG丸ｺﾞｼｯｸM-PRO" panose="020F0600000000000000" pitchFamily="50" charset="-128"/>
            </a:rPr>
            <a:t>2013</a:t>
          </a:r>
          <a:endParaRPr lang="ja-JP" sz="900">
            <a:latin typeface="HG丸ｺﾞｼｯｸM-PRO" panose="020F0600000000000000" pitchFamily="50" charset="-128"/>
            <a:ea typeface="HG丸ｺﾞｼｯｸM-PRO" panose="020F0600000000000000" pitchFamily="50" charset="-128"/>
          </a:endParaRPr>
        </a:p>
      </cdr:txBody>
    </cdr:sp>
  </cdr:relSizeAnchor>
  <cdr:relSizeAnchor xmlns:cdr="http://schemas.openxmlformats.org/drawingml/2006/chartDrawing">
    <cdr:from>
      <cdr:x>0.85854</cdr:x>
      <cdr:y>0.11051</cdr:y>
    </cdr:from>
    <cdr:to>
      <cdr:x>0.96428</cdr:x>
      <cdr:y>0.17278</cdr:y>
    </cdr:to>
    <cdr:sp macro="" textlink="">
      <cdr:nvSpPr>
        <cdr:cNvPr id="10" name="吹き出し: 線 (枠なし) 9">
          <a:extLst xmlns:a="http://schemas.openxmlformats.org/drawingml/2006/main">
            <a:ext uri="{FF2B5EF4-FFF2-40B4-BE49-F238E27FC236}">
              <a16:creationId xmlns:a16="http://schemas.microsoft.com/office/drawing/2014/main" id="{D8DA4928-2F8B-440F-A487-AD8D85B2C273}"/>
            </a:ext>
          </a:extLst>
        </cdr:cNvPr>
        <cdr:cNvSpPr/>
      </cdr:nvSpPr>
      <cdr:spPr>
        <a:xfrm xmlns:a="http://schemas.openxmlformats.org/drawingml/2006/main">
          <a:off x="7785100" y="584200"/>
          <a:ext cx="958816" cy="329163"/>
        </a:xfrm>
        <a:prstGeom xmlns:a="http://schemas.openxmlformats.org/drawingml/2006/main" prst="callout1">
          <a:avLst>
            <a:gd name="adj1" fmla="val 111348"/>
            <a:gd name="adj2" fmla="val 96731"/>
            <a:gd name="adj3" fmla="val 456861"/>
            <a:gd name="adj4" fmla="val 96806"/>
          </a:avLst>
        </a:prstGeom>
        <a:noFill xmlns:a="http://schemas.openxmlformats.org/drawingml/2006/main"/>
        <a:ln xmlns:a="http://schemas.openxmlformats.org/drawingml/2006/main" w="3175"/>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square" lIns="14400" tIns="14400" rIns="14400" bIns="14400" anchor="ctr" anchorCtr="0">
          <a:spAutoFit/>
        </a:bodyP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ja-JP" altLang="en-US" sz="900">
              <a:latin typeface="HG丸ｺﾞｼｯｸM-PRO" panose="020F0600000000000000" pitchFamily="50" charset="-128"/>
              <a:ea typeface="HG丸ｺﾞｼｯｸM-PRO" panose="020F0600000000000000" pitchFamily="50" charset="-128"/>
            </a:rPr>
            <a:t>世界そばマルシェ</a:t>
          </a:r>
          <a:endParaRPr lang="en-US" altLang="ja-JP" sz="900">
            <a:latin typeface="HG丸ｺﾞｼｯｸM-PRO" panose="020F0600000000000000" pitchFamily="50" charset="-128"/>
            <a:ea typeface="HG丸ｺﾞｼｯｸM-PRO" panose="020F0600000000000000" pitchFamily="50" charset="-128"/>
          </a:endParaRPr>
        </a:p>
        <a:p xmlns:a="http://schemas.openxmlformats.org/drawingml/2006/main">
          <a:pPr algn="r"/>
          <a:r>
            <a:rPr lang="en-US" altLang="ja-JP" sz="900">
              <a:latin typeface="HG丸ｺﾞｼｯｸM-PRO" panose="020F0600000000000000" pitchFamily="50" charset="-128"/>
              <a:ea typeface="HG丸ｺﾞｼｯｸM-PRO" panose="020F0600000000000000" pitchFamily="50" charset="-128"/>
            </a:rPr>
            <a:t>2018</a:t>
          </a:r>
          <a:endParaRPr lang="ja-JP" sz="900">
            <a:latin typeface="HG丸ｺﾞｼｯｸM-PRO" panose="020F0600000000000000" pitchFamily="50" charset="-128"/>
            <a:ea typeface="HG丸ｺﾞｼｯｸM-PRO" panose="020F0600000000000000" pitchFamily="50" charset="-128"/>
          </a:endParaRPr>
        </a:p>
      </cdr:txBody>
    </cdr:sp>
  </cdr:relSizeAnchor>
</c:userShapes>
</file>

<file path=xl/drawings/drawing22.xml><?xml version="1.0" encoding="utf-8"?>
<c:userShapes xmlns:c="http://schemas.openxmlformats.org/drawingml/2006/chart">
  <cdr:relSizeAnchor xmlns:cdr="http://schemas.openxmlformats.org/drawingml/2006/chartDrawing">
    <cdr:from>
      <cdr:x>0</cdr:x>
      <cdr:y>0.96434</cdr:y>
    </cdr:from>
    <cdr:to>
      <cdr:x>0.31606</cdr:x>
      <cdr:y>1</cdr:y>
    </cdr:to>
    <cdr:sp macro="" textlink="">
      <cdr:nvSpPr>
        <cdr:cNvPr id="2" name="テキスト ボックス 1">
          <a:extLst xmlns:a="http://schemas.openxmlformats.org/drawingml/2006/main">
            <a:ext uri="{FF2B5EF4-FFF2-40B4-BE49-F238E27FC236}">
              <a16:creationId xmlns:a16="http://schemas.microsoft.com/office/drawing/2014/main" id="{C266F102-750D-488E-BBAA-8D8978050A4C}"/>
            </a:ext>
          </a:extLst>
        </cdr:cNvPr>
        <cdr:cNvSpPr txBox="1"/>
      </cdr:nvSpPr>
      <cdr:spPr>
        <a:xfrm xmlns:a="http://schemas.openxmlformats.org/drawingml/2006/main">
          <a:off x="0" y="5097852"/>
          <a:ext cx="2865987" cy="188523"/>
        </a:xfrm>
        <a:prstGeom xmlns:a="http://schemas.openxmlformats.org/drawingml/2006/main" prst="rect">
          <a:avLst/>
        </a:prstGeom>
        <a:solidFill xmlns:a="http://schemas.openxmlformats.org/drawingml/2006/main">
          <a:schemeClr val="bg1"/>
        </a:solidFill>
      </cdr:spPr>
      <cdr:txBody>
        <a:bodyPr xmlns:a="http://schemas.openxmlformats.org/drawingml/2006/main" vertOverflow="clip" horzOverflow="clip" wrap="none" lIns="10800" tIns="10800" rIns="10800" bIns="10800" rtlCol="0" anchor="ctr" anchorCtr="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900" dirty="0">
              <a:latin typeface="ＭＳ Ｐ明朝" pitchFamily="18" charset="-128"/>
              <a:ea typeface="ＭＳ Ｐ明朝" pitchFamily="18" charset="-128"/>
            </a:rPr>
            <a:t>（資料） 北海道経済部「北海道観光入込客数調査報告書」</a:t>
          </a:r>
          <a:r>
            <a:rPr lang="ja-JP" altLang="en-US" sz="1000" dirty="0">
              <a:latin typeface="ＭＳ Ｐ明朝" pitchFamily="18" charset="-128"/>
              <a:ea typeface="ＭＳ Ｐ明朝" pitchFamily="18" charset="-128"/>
            </a:rPr>
            <a:t> </a:t>
          </a:r>
          <a:endParaRPr lang="en-US" altLang="ja-JP" sz="1000" dirty="0">
            <a:latin typeface="ＭＳ Ｐ明朝" pitchFamily="18" charset="-128"/>
            <a:ea typeface="ＭＳ Ｐ明朝" pitchFamily="18" charset="-128"/>
          </a:endParaRPr>
        </a:p>
      </cdr:txBody>
    </cdr:sp>
  </cdr:relSizeAnchor>
  <cdr:relSizeAnchor xmlns:cdr="http://schemas.openxmlformats.org/drawingml/2006/chartDrawing">
    <cdr:from>
      <cdr:x>0.03817</cdr:x>
      <cdr:y>0.01119</cdr:y>
    </cdr:from>
    <cdr:to>
      <cdr:x>0.07876</cdr:x>
      <cdr:y>0.04369</cdr:y>
    </cdr:to>
    <cdr:sp macro="" textlink="">
      <cdr:nvSpPr>
        <cdr:cNvPr id="3" name="テキスト ボックス 1">
          <a:extLst xmlns:a="http://schemas.openxmlformats.org/drawingml/2006/main">
            <a:ext uri="{FF2B5EF4-FFF2-40B4-BE49-F238E27FC236}">
              <a16:creationId xmlns:a16="http://schemas.microsoft.com/office/drawing/2014/main" id="{621E010D-01B6-4748-A9DA-9A8C545074A1}"/>
            </a:ext>
          </a:extLst>
        </cdr:cNvPr>
        <cdr:cNvSpPr txBox="1"/>
      </cdr:nvSpPr>
      <cdr:spPr>
        <a:xfrm xmlns:a="http://schemas.openxmlformats.org/drawingml/2006/main">
          <a:off x="346075" y="59135"/>
          <a:ext cx="368060" cy="171852"/>
        </a:xfrm>
        <a:prstGeom xmlns:a="http://schemas.openxmlformats.org/drawingml/2006/main" prst="rect">
          <a:avLst/>
        </a:prstGeom>
        <a:solidFill xmlns:a="http://schemas.openxmlformats.org/drawingml/2006/main">
          <a:schemeClr val="bg1"/>
        </a:solidFill>
      </cdr:spPr>
      <cdr:txBody>
        <a:bodyPr xmlns:a="http://schemas.openxmlformats.org/drawingml/2006/main" wrap="none" lIns="10800" tIns="10800" rIns="10800" bIns="10800" rtlCol="0" anchor="ctr" anchorCtr="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900" dirty="0">
              <a:latin typeface="ＭＳ Ｐ明朝" pitchFamily="18" charset="-128"/>
              <a:ea typeface="ＭＳ Ｐ明朝" pitchFamily="18" charset="-128"/>
            </a:rPr>
            <a:t>（千人）</a:t>
          </a:r>
          <a:endParaRPr lang="en-US" altLang="ja-JP" sz="1000" dirty="0">
            <a:latin typeface="ＭＳ Ｐ明朝" pitchFamily="18" charset="-128"/>
            <a:ea typeface="ＭＳ Ｐ明朝" pitchFamily="18" charset="-128"/>
          </a:endParaRPr>
        </a:p>
      </cdr:txBody>
    </cdr:sp>
  </cdr:relSizeAnchor>
  <cdr:relSizeAnchor xmlns:cdr="http://schemas.openxmlformats.org/drawingml/2006/chartDrawing">
    <cdr:from>
      <cdr:x>0.55357</cdr:x>
      <cdr:y>0.09609</cdr:y>
    </cdr:from>
    <cdr:to>
      <cdr:x>0.63586</cdr:x>
      <cdr:y>0.15836</cdr:y>
    </cdr:to>
    <cdr:sp macro="" textlink="">
      <cdr:nvSpPr>
        <cdr:cNvPr id="5" name="吹き出し: 線 (枠なし) 4">
          <a:extLst xmlns:a="http://schemas.openxmlformats.org/drawingml/2006/main">
            <a:ext uri="{FF2B5EF4-FFF2-40B4-BE49-F238E27FC236}">
              <a16:creationId xmlns:a16="http://schemas.microsoft.com/office/drawing/2014/main" id="{C1187521-9F97-4B02-98B3-29008C846562}"/>
            </a:ext>
          </a:extLst>
        </cdr:cNvPr>
        <cdr:cNvSpPr/>
      </cdr:nvSpPr>
      <cdr:spPr>
        <a:xfrm xmlns:a="http://schemas.openxmlformats.org/drawingml/2006/main">
          <a:off x="5019674" y="507988"/>
          <a:ext cx="746203" cy="329163"/>
        </a:xfrm>
        <a:prstGeom xmlns:a="http://schemas.openxmlformats.org/drawingml/2006/main" prst="callout1">
          <a:avLst>
            <a:gd name="adj1" fmla="val 111348"/>
            <a:gd name="adj2" fmla="val 96731"/>
            <a:gd name="adj3" fmla="val 205109"/>
            <a:gd name="adj4" fmla="val 96806"/>
          </a:avLst>
        </a:prstGeom>
        <a:noFill xmlns:a="http://schemas.openxmlformats.org/drawingml/2006/main"/>
        <a:ln xmlns:a="http://schemas.openxmlformats.org/drawingml/2006/main" w="3175"/>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square" lIns="14400" tIns="14400" rIns="14400" bIns="14400" anchor="ctr" anchorCtr="0">
          <a:spAutoFit/>
        </a:bodyP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ja-JP" altLang="en-US" sz="900">
              <a:latin typeface="HG丸ｺﾞｼｯｸM-PRO" panose="020F0600000000000000" pitchFamily="50" charset="-128"/>
              <a:ea typeface="HG丸ｺﾞｼｯｸM-PRO" panose="020F0600000000000000" pitchFamily="50" charset="-128"/>
            </a:rPr>
            <a:t>白鳥大橋開通</a:t>
          </a:r>
          <a:endParaRPr lang="en-US" altLang="ja-JP" sz="900">
            <a:latin typeface="HG丸ｺﾞｼｯｸM-PRO" panose="020F0600000000000000" pitchFamily="50" charset="-128"/>
            <a:ea typeface="HG丸ｺﾞｼｯｸM-PRO" panose="020F0600000000000000" pitchFamily="50" charset="-128"/>
          </a:endParaRPr>
        </a:p>
        <a:p xmlns:a="http://schemas.openxmlformats.org/drawingml/2006/main">
          <a:pPr algn="r"/>
          <a:r>
            <a:rPr lang="en-US" altLang="ja-JP" sz="900">
              <a:latin typeface="HG丸ｺﾞｼｯｸM-PRO" panose="020F0600000000000000" pitchFamily="50" charset="-128"/>
              <a:ea typeface="HG丸ｺﾞｼｯｸM-PRO" panose="020F0600000000000000" pitchFamily="50" charset="-128"/>
            </a:rPr>
            <a:t>1998</a:t>
          </a:r>
          <a:endParaRPr lang="ja-JP" sz="900">
            <a:latin typeface="HG丸ｺﾞｼｯｸM-PRO" panose="020F0600000000000000" pitchFamily="50" charset="-128"/>
            <a:ea typeface="HG丸ｺﾞｼｯｸM-PRO" panose="020F0600000000000000"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cdr:x>
      <cdr:y>0.96434</cdr:y>
    </cdr:from>
    <cdr:to>
      <cdr:x>0.31606</cdr:x>
      <cdr:y>1</cdr:y>
    </cdr:to>
    <cdr:sp macro="" textlink="">
      <cdr:nvSpPr>
        <cdr:cNvPr id="2" name="テキスト ボックス 1">
          <a:extLst xmlns:a="http://schemas.openxmlformats.org/drawingml/2006/main">
            <a:ext uri="{FF2B5EF4-FFF2-40B4-BE49-F238E27FC236}">
              <a16:creationId xmlns:a16="http://schemas.microsoft.com/office/drawing/2014/main" id="{C266F102-750D-488E-BBAA-8D8978050A4C}"/>
            </a:ext>
          </a:extLst>
        </cdr:cNvPr>
        <cdr:cNvSpPr txBox="1"/>
      </cdr:nvSpPr>
      <cdr:spPr>
        <a:xfrm xmlns:a="http://schemas.openxmlformats.org/drawingml/2006/main">
          <a:off x="0" y="5097852"/>
          <a:ext cx="2865987" cy="188523"/>
        </a:xfrm>
        <a:prstGeom xmlns:a="http://schemas.openxmlformats.org/drawingml/2006/main" prst="rect">
          <a:avLst/>
        </a:prstGeom>
        <a:solidFill xmlns:a="http://schemas.openxmlformats.org/drawingml/2006/main">
          <a:schemeClr val="bg1"/>
        </a:solidFill>
      </cdr:spPr>
      <cdr:txBody>
        <a:bodyPr xmlns:a="http://schemas.openxmlformats.org/drawingml/2006/main" vertOverflow="clip" horzOverflow="clip" wrap="none" lIns="10800" tIns="10800" rIns="10800" bIns="10800" rtlCol="0" anchor="ctr" anchorCtr="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900" dirty="0">
              <a:latin typeface="ＭＳ Ｐ明朝" pitchFamily="18" charset="-128"/>
              <a:ea typeface="ＭＳ Ｐ明朝" pitchFamily="18" charset="-128"/>
            </a:rPr>
            <a:t>（資料） 北海道経済部「北海道観光入込客数調査報告書」</a:t>
          </a:r>
          <a:r>
            <a:rPr lang="ja-JP" altLang="en-US" sz="1000" dirty="0">
              <a:latin typeface="ＭＳ Ｐ明朝" pitchFamily="18" charset="-128"/>
              <a:ea typeface="ＭＳ Ｐ明朝" pitchFamily="18" charset="-128"/>
            </a:rPr>
            <a:t> </a:t>
          </a:r>
          <a:endParaRPr lang="en-US" altLang="ja-JP" sz="1000" dirty="0">
            <a:latin typeface="ＭＳ Ｐ明朝" pitchFamily="18" charset="-128"/>
            <a:ea typeface="ＭＳ Ｐ明朝" pitchFamily="18" charset="-128"/>
          </a:endParaRPr>
        </a:p>
      </cdr:txBody>
    </cdr:sp>
  </cdr:relSizeAnchor>
  <cdr:relSizeAnchor xmlns:cdr="http://schemas.openxmlformats.org/drawingml/2006/chartDrawing">
    <cdr:from>
      <cdr:x>0.03817</cdr:x>
      <cdr:y>0.01119</cdr:y>
    </cdr:from>
    <cdr:to>
      <cdr:x>0.07876</cdr:x>
      <cdr:y>0.04369</cdr:y>
    </cdr:to>
    <cdr:sp macro="" textlink="">
      <cdr:nvSpPr>
        <cdr:cNvPr id="3" name="テキスト ボックス 1">
          <a:extLst xmlns:a="http://schemas.openxmlformats.org/drawingml/2006/main">
            <a:ext uri="{FF2B5EF4-FFF2-40B4-BE49-F238E27FC236}">
              <a16:creationId xmlns:a16="http://schemas.microsoft.com/office/drawing/2014/main" id="{621E010D-01B6-4748-A9DA-9A8C545074A1}"/>
            </a:ext>
          </a:extLst>
        </cdr:cNvPr>
        <cdr:cNvSpPr txBox="1"/>
      </cdr:nvSpPr>
      <cdr:spPr>
        <a:xfrm xmlns:a="http://schemas.openxmlformats.org/drawingml/2006/main">
          <a:off x="346075" y="59135"/>
          <a:ext cx="368060" cy="171852"/>
        </a:xfrm>
        <a:prstGeom xmlns:a="http://schemas.openxmlformats.org/drawingml/2006/main" prst="rect">
          <a:avLst/>
        </a:prstGeom>
        <a:solidFill xmlns:a="http://schemas.openxmlformats.org/drawingml/2006/main">
          <a:schemeClr val="bg1"/>
        </a:solidFill>
      </cdr:spPr>
      <cdr:txBody>
        <a:bodyPr xmlns:a="http://schemas.openxmlformats.org/drawingml/2006/main" wrap="none" lIns="10800" tIns="10800" rIns="10800" bIns="10800" rtlCol="0" anchor="ctr" anchorCtr="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900" dirty="0">
              <a:latin typeface="ＭＳ Ｐ明朝" pitchFamily="18" charset="-128"/>
              <a:ea typeface="ＭＳ Ｐ明朝" pitchFamily="18" charset="-128"/>
            </a:rPr>
            <a:t>（千人）</a:t>
          </a:r>
          <a:endParaRPr lang="en-US" altLang="ja-JP" sz="1000" dirty="0">
            <a:latin typeface="ＭＳ Ｐ明朝" pitchFamily="18" charset="-128"/>
            <a:ea typeface="ＭＳ Ｐ明朝" pitchFamily="18" charset="-128"/>
          </a:endParaRPr>
        </a:p>
      </cdr:txBody>
    </cdr:sp>
  </cdr:relSizeAnchor>
  <cdr:relSizeAnchor xmlns:cdr="http://schemas.openxmlformats.org/drawingml/2006/chartDrawing">
    <cdr:from>
      <cdr:x>0.375</cdr:x>
      <cdr:y>0.05668</cdr:y>
    </cdr:from>
    <cdr:to>
      <cdr:x>0.51856</cdr:x>
      <cdr:y>0.14733</cdr:y>
    </cdr:to>
    <cdr:sp macro="" textlink="">
      <cdr:nvSpPr>
        <cdr:cNvPr id="6" name="吹き出し: 線 (枠なし) 5">
          <a:extLst xmlns:a="http://schemas.openxmlformats.org/drawingml/2006/main">
            <a:ext uri="{FF2B5EF4-FFF2-40B4-BE49-F238E27FC236}">
              <a16:creationId xmlns:a16="http://schemas.microsoft.com/office/drawing/2014/main" id="{ED5F4FC5-6E16-44F5-A50B-541EDE92872A}"/>
            </a:ext>
          </a:extLst>
        </cdr:cNvPr>
        <cdr:cNvSpPr/>
      </cdr:nvSpPr>
      <cdr:spPr>
        <a:xfrm xmlns:a="http://schemas.openxmlformats.org/drawingml/2006/main">
          <a:off x="3400426" y="299639"/>
          <a:ext cx="1301814" cy="479204"/>
        </a:xfrm>
        <a:prstGeom xmlns:a="http://schemas.openxmlformats.org/drawingml/2006/main" prst="callout1">
          <a:avLst>
            <a:gd name="adj1" fmla="val 111348"/>
            <a:gd name="adj2" fmla="val 96731"/>
            <a:gd name="adj3" fmla="val 205109"/>
            <a:gd name="adj4" fmla="val 96806"/>
          </a:avLst>
        </a:prstGeom>
        <a:noFill xmlns:a="http://schemas.openxmlformats.org/drawingml/2006/main"/>
        <a:ln xmlns:a="http://schemas.openxmlformats.org/drawingml/2006/main" w="3175"/>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square" lIns="14400" tIns="14400" rIns="14400" bIns="14400" anchor="ctr" anchorCtr="0">
          <a:spAutoFit/>
        </a:bodyP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ja-JP" altLang="en-US" sz="900">
              <a:latin typeface="HG丸ｺﾞｼｯｸM-PRO" panose="020F0600000000000000" pitchFamily="50" charset="-128"/>
              <a:ea typeface="HG丸ｺﾞｼｯｸM-PRO" panose="020F0600000000000000" pitchFamily="50" charset="-128"/>
            </a:rPr>
            <a:t>ウトナイ湖</a:t>
          </a:r>
          <a:endParaRPr lang="en-US" altLang="ja-JP" sz="900">
            <a:latin typeface="HG丸ｺﾞｼｯｸM-PRO" panose="020F0600000000000000" pitchFamily="50" charset="-128"/>
            <a:ea typeface="HG丸ｺﾞｼｯｸM-PRO" panose="020F0600000000000000" pitchFamily="50" charset="-128"/>
          </a:endParaRPr>
        </a:p>
        <a:p xmlns:a="http://schemas.openxmlformats.org/drawingml/2006/main">
          <a:r>
            <a:rPr lang="ja-JP" altLang="en-US" sz="900">
              <a:latin typeface="HG丸ｺﾞｼｯｸM-PRO" panose="020F0600000000000000" pitchFamily="50" charset="-128"/>
              <a:ea typeface="HG丸ｺﾞｼｯｸM-PRO" panose="020F0600000000000000" pitchFamily="50" charset="-128"/>
            </a:rPr>
            <a:t>ラムサール条約湿地登録</a:t>
          </a:r>
          <a:endParaRPr lang="en-US" altLang="ja-JP" sz="900">
            <a:latin typeface="HG丸ｺﾞｼｯｸM-PRO" panose="020F0600000000000000" pitchFamily="50" charset="-128"/>
            <a:ea typeface="HG丸ｺﾞｼｯｸM-PRO" panose="020F0600000000000000" pitchFamily="50" charset="-128"/>
          </a:endParaRPr>
        </a:p>
        <a:p xmlns:a="http://schemas.openxmlformats.org/drawingml/2006/main">
          <a:pPr algn="r"/>
          <a:r>
            <a:rPr lang="en-US" altLang="ja-JP" sz="900">
              <a:latin typeface="HG丸ｺﾞｼｯｸM-PRO" panose="020F0600000000000000" pitchFamily="50" charset="-128"/>
              <a:ea typeface="HG丸ｺﾞｼｯｸM-PRO" panose="020F0600000000000000" pitchFamily="50" charset="-128"/>
            </a:rPr>
            <a:t>1991</a:t>
          </a:r>
          <a:endParaRPr lang="ja-JP" sz="900">
            <a:latin typeface="HG丸ｺﾞｼｯｸM-PRO" panose="020F0600000000000000" pitchFamily="50" charset="-128"/>
            <a:ea typeface="HG丸ｺﾞｼｯｸM-PRO" panose="020F0600000000000000" pitchFamily="50" charset="-128"/>
          </a:endParaRPr>
        </a:p>
      </cdr:txBody>
    </cdr:sp>
  </cdr:relSizeAnchor>
  <cdr:relSizeAnchor xmlns:cdr="http://schemas.openxmlformats.org/drawingml/2006/chartDrawing">
    <cdr:from>
      <cdr:x>0.23319</cdr:x>
      <cdr:y>0.2256</cdr:y>
    </cdr:from>
    <cdr:to>
      <cdr:x>0.30253</cdr:x>
      <cdr:y>0.28787</cdr:y>
    </cdr:to>
    <cdr:sp macro="" textlink="">
      <cdr:nvSpPr>
        <cdr:cNvPr id="7" name="吹き出し: 線 (枠なし) 6">
          <a:extLst xmlns:a="http://schemas.openxmlformats.org/drawingml/2006/main">
            <a:ext uri="{FF2B5EF4-FFF2-40B4-BE49-F238E27FC236}">
              <a16:creationId xmlns:a16="http://schemas.microsoft.com/office/drawing/2014/main" id="{978EDC8B-9177-40DE-BBEC-F97688A68598}"/>
            </a:ext>
          </a:extLst>
        </cdr:cNvPr>
        <cdr:cNvSpPr/>
      </cdr:nvSpPr>
      <cdr:spPr>
        <a:xfrm xmlns:a="http://schemas.openxmlformats.org/drawingml/2006/main">
          <a:off x="2114550" y="1192621"/>
          <a:ext cx="628714" cy="329163"/>
        </a:xfrm>
        <a:prstGeom xmlns:a="http://schemas.openxmlformats.org/drawingml/2006/main" prst="callout1">
          <a:avLst>
            <a:gd name="adj1" fmla="val 111348"/>
            <a:gd name="adj2" fmla="val 96731"/>
            <a:gd name="adj3" fmla="val 205109"/>
            <a:gd name="adj4" fmla="val 96806"/>
          </a:avLst>
        </a:prstGeom>
        <a:noFill xmlns:a="http://schemas.openxmlformats.org/drawingml/2006/main"/>
        <a:ln xmlns:a="http://schemas.openxmlformats.org/drawingml/2006/main" w="3175"/>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square" lIns="14400" tIns="14400" rIns="14400" bIns="14400" anchor="ctr" anchorCtr="0">
          <a:spAutoFit/>
        </a:bodyP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ja-JP" altLang="en-US" sz="900">
              <a:latin typeface="HG丸ｺﾞｼｯｸM-PRO" panose="020F0600000000000000" pitchFamily="50" charset="-128"/>
              <a:ea typeface="HG丸ｺﾞｼｯｸM-PRO" panose="020F0600000000000000" pitchFamily="50" charset="-128"/>
            </a:rPr>
            <a:t>樽前山噴火</a:t>
          </a:r>
          <a:endParaRPr lang="en-US" altLang="ja-JP" sz="900">
            <a:latin typeface="HG丸ｺﾞｼｯｸM-PRO" panose="020F0600000000000000" pitchFamily="50" charset="-128"/>
            <a:ea typeface="HG丸ｺﾞｼｯｸM-PRO" panose="020F0600000000000000" pitchFamily="50" charset="-128"/>
          </a:endParaRPr>
        </a:p>
        <a:p xmlns:a="http://schemas.openxmlformats.org/drawingml/2006/main">
          <a:pPr algn="r"/>
          <a:r>
            <a:rPr lang="en-US" altLang="ja-JP" sz="900">
              <a:latin typeface="HG丸ｺﾞｼｯｸM-PRO" panose="020F0600000000000000" pitchFamily="50" charset="-128"/>
              <a:ea typeface="HG丸ｺﾞｼｯｸM-PRO" panose="020F0600000000000000" pitchFamily="50" charset="-128"/>
            </a:rPr>
            <a:t>1978</a:t>
          </a:r>
          <a:endParaRPr lang="ja-JP" sz="900">
            <a:latin typeface="HG丸ｺﾞｼｯｸM-PRO" panose="020F0600000000000000" pitchFamily="50" charset="-128"/>
            <a:ea typeface="HG丸ｺﾞｼｯｸM-PRO" panose="020F0600000000000000"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cdr:x>
      <cdr:y>0.96434</cdr:y>
    </cdr:from>
    <cdr:to>
      <cdr:x>0.31606</cdr:x>
      <cdr:y>1</cdr:y>
    </cdr:to>
    <cdr:sp macro="" textlink="">
      <cdr:nvSpPr>
        <cdr:cNvPr id="2" name="テキスト ボックス 1">
          <a:extLst xmlns:a="http://schemas.openxmlformats.org/drawingml/2006/main">
            <a:ext uri="{FF2B5EF4-FFF2-40B4-BE49-F238E27FC236}">
              <a16:creationId xmlns:a16="http://schemas.microsoft.com/office/drawing/2014/main" id="{C266F102-750D-488E-BBAA-8D8978050A4C}"/>
            </a:ext>
          </a:extLst>
        </cdr:cNvPr>
        <cdr:cNvSpPr txBox="1"/>
      </cdr:nvSpPr>
      <cdr:spPr>
        <a:xfrm xmlns:a="http://schemas.openxmlformats.org/drawingml/2006/main">
          <a:off x="0" y="5097852"/>
          <a:ext cx="2865987" cy="188523"/>
        </a:xfrm>
        <a:prstGeom xmlns:a="http://schemas.openxmlformats.org/drawingml/2006/main" prst="rect">
          <a:avLst/>
        </a:prstGeom>
        <a:solidFill xmlns:a="http://schemas.openxmlformats.org/drawingml/2006/main">
          <a:schemeClr val="bg1"/>
        </a:solidFill>
      </cdr:spPr>
      <cdr:txBody>
        <a:bodyPr xmlns:a="http://schemas.openxmlformats.org/drawingml/2006/main" vertOverflow="clip" horzOverflow="clip" wrap="none" lIns="10800" tIns="10800" rIns="10800" bIns="10800" rtlCol="0" anchor="ctr" anchorCtr="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900" dirty="0">
              <a:latin typeface="ＭＳ Ｐ明朝" pitchFamily="18" charset="-128"/>
              <a:ea typeface="ＭＳ Ｐ明朝" pitchFamily="18" charset="-128"/>
            </a:rPr>
            <a:t>（資料） 北海道経済部「北海道観光入込客数調査報告書」</a:t>
          </a:r>
          <a:r>
            <a:rPr lang="ja-JP" altLang="en-US" sz="1000" dirty="0">
              <a:latin typeface="ＭＳ Ｐ明朝" pitchFamily="18" charset="-128"/>
              <a:ea typeface="ＭＳ Ｐ明朝" pitchFamily="18" charset="-128"/>
            </a:rPr>
            <a:t> </a:t>
          </a:r>
          <a:endParaRPr lang="en-US" altLang="ja-JP" sz="1000" dirty="0">
            <a:latin typeface="ＭＳ Ｐ明朝" pitchFamily="18" charset="-128"/>
            <a:ea typeface="ＭＳ Ｐ明朝" pitchFamily="18" charset="-128"/>
          </a:endParaRPr>
        </a:p>
      </cdr:txBody>
    </cdr:sp>
  </cdr:relSizeAnchor>
  <cdr:relSizeAnchor xmlns:cdr="http://schemas.openxmlformats.org/drawingml/2006/chartDrawing">
    <cdr:from>
      <cdr:x>0.03817</cdr:x>
      <cdr:y>0.01119</cdr:y>
    </cdr:from>
    <cdr:to>
      <cdr:x>0.07876</cdr:x>
      <cdr:y>0.04369</cdr:y>
    </cdr:to>
    <cdr:sp macro="" textlink="">
      <cdr:nvSpPr>
        <cdr:cNvPr id="3" name="テキスト ボックス 1">
          <a:extLst xmlns:a="http://schemas.openxmlformats.org/drawingml/2006/main">
            <a:ext uri="{FF2B5EF4-FFF2-40B4-BE49-F238E27FC236}">
              <a16:creationId xmlns:a16="http://schemas.microsoft.com/office/drawing/2014/main" id="{621E010D-01B6-4748-A9DA-9A8C545074A1}"/>
            </a:ext>
          </a:extLst>
        </cdr:cNvPr>
        <cdr:cNvSpPr txBox="1"/>
      </cdr:nvSpPr>
      <cdr:spPr>
        <a:xfrm xmlns:a="http://schemas.openxmlformats.org/drawingml/2006/main">
          <a:off x="346075" y="59135"/>
          <a:ext cx="368060" cy="171852"/>
        </a:xfrm>
        <a:prstGeom xmlns:a="http://schemas.openxmlformats.org/drawingml/2006/main" prst="rect">
          <a:avLst/>
        </a:prstGeom>
        <a:solidFill xmlns:a="http://schemas.openxmlformats.org/drawingml/2006/main">
          <a:schemeClr val="bg1"/>
        </a:solidFill>
      </cdr:spPr>
      <cdr:txBody>
        <a:bodyPr xmlns:a="http://schemas.openxmlformats.org/drawingml/2006/main" wrap="none" lIns="10800" tIns="10800" rIns="10800" bIns="10800" rtlCol="0" anchor="ctr" anchorCtr="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900" dirty="0">
              <a:latin typeface="ＭＳ Ｐ明朝" pitchFamily="18" charset="-128"/>
              <a:ea typeface="ＭＳ Ｐ明朝" pitchFamily="18" charset="-128"/>
            </a:rPr>
            <a:t>（千人）</a:t>
          </a:r>
          <a:endParaRPr lang="en-US" altLang="ja-JP" sz="1000" dirty="0">
            <a:latin typeface="ＭＳ Ｐ明朝" pitchFamily="18" charset="-128"/>
            <a:ea typeface="ＭＳ Ｐ明朝" pitchFamily="18" charset="-128"/>
          </a:endParaRPr>
        </a:p>
      </cdr:txBody>
    </cdr:sp>
  </cdr:relSizeAnchor>
  <cdr:relSizeAnchor xmlns:cdr="http://schemas.openxmlformats.org/drawingml/2006/chartDrawing">
    <cdr:from>
      <cdr:x>0.22724</cdr:x>
      <cdr:y>0.17718</cdr:y>
    </cdr:from>
    <cdr:to>
      <cdr:x>0.29411</cdr:x>
      <cdr:y>0.23945</cdr:y>
    </cdr:to>
    <cdr:sp macro="" textlink="">
      <cdr:nvSpPr>
        <cdr:cNvPr id="8" name="吹き出し: 線 (枠なし) 7">
          <a:extLst xmlns:a="http://schemas.openxmlformats.org/drawingml/2006/main">
            <a:ext uri="{FF2B5EF4-FFF2-40B4-BE49-F238E27FC236}">
              <a16:creationId xmlns:a16="http://schemas.microsoft.com/office/drawing/2014/main" id="{BBD3C196-58D0-4A8D-9F62-12E278B0D295}"/>
            </a:ext>
          </a:extLst>
        </cdr:cNvPr>
        <cdr:cNvSpPr/>
      </cdr:nvSpPr>
      <cdr:spPr>
        <a:xfrm xmlns:a="http://schemas.openxmlformats.org/drawingml/2006/main">
          <a:off x="2060575" y="936625"/>
          <a:ext cx="606363" cy="329183"/>
        </a:xfrm>
        <a:prstGeom xmlns:a="http://schemas.openxmlformats.org/drawingml/2006/main" prst="callout1">
          <a:avLst>
            <a:gd name="adj1" fmla="val 102667"/>
            <a:gd name="adj2" fmla="val 86877"/>
            <a:gd name="adj3" fmla="val 401874"/>
            <a:gd name="adj4" fmla="val 89869"/>
          </a:avLst>
        </a:prstGeom>
        <a:noFill xmlns:a="http://schemas.openxmlformats.org/drawingml/2006/main"/>
        <a:ln xmlns:a="http://schemas.openxmlformats.org/drawingml/2006/main" w="3175"/>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square" lIns="14400" tIns="14400" rIns="14400" bIns="14400" anchor="ctr" anchorCtr="0">
          <a:spAutoFit/>
        </a:bodyP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ja-JP" altLang="en-US" sz="900">
              <a:latin typeface="HG丸ｺﾞｼｯｸM-PRO" panose="020F0600000000000000" pitchFamily="50" charset="-128"/>
              <a:ea typeface="HG丸ｺﾞｼｯｸM-PRO" panose="020F0600000000000000" pitchFamily="50" charset="-128"/>
            </a:rPr>
            <a:t>有珠山噴火</a:t>
          </a:r>
          <a:endParaRPr lang="en-US" altLang="ja-JP" sz="900">
            <a:latin typeface="HG丸ｺﾞｼｯｸM-PRO" panose="020F0600000000000000" pitchFamily="50" charset="-128"/>
            <a:ea typeface="HG丸ｺﾞｼｯｸM-PRO" panose="020F0600000000000000" pitchFamily="50" charset="-128"/>
          </a:endParaRPr>
        </a:p>
        <a:p xmlns:a="http://schemas.openxmlformats.org/drawingml/2006/main">
          <a:pPr algn="r"/>
          <a:r>
            <a:rPr lang="en-US" altLang="ja-JP" sz="900">
              <a:latin typeface="HG丸ｺﾞｼｯｸM-PRO" panose="020F0600000000000000" pitchFamily="50" charset="-128"/>
              <a:ea typeface="HG丸ｺﾞｼｯｸM-PRO" panose="020F0600000000000000" pitchFamily="50" charset="-128"/>
            </a:rPr>
            <a:t>1977.8</a:t>
          </a:r>
          <a:r>
            <a:rPr lang="ja-JP" altLang="en-US" sz="900">
              <a:latin typeface="HG丸ｺﾞｼｯｸM-PRO" panose="020F0600000000000000" pitchFamily="50" charset="-128"/>
              <a:ea typeface="HG丸ｺﾞｼｯｸM-PRO" panose="020F0600000000000000" pitchFamily="50" charset="-128"/>
            </a:rPr>
            <a:t>月</a:t>
          </a:r>
          <a:r>
            <a:rPr lang="en-US" altLang="ja-JP" sz="900">
              <a:latin typeface="HG丸ｺﾞｼｯｸM-PRO" panose="020F0600000000000000" pitchFamily="50" charset="-128"/>
              <a:ea typeface="HG丸ｺﾞｼｯｸM-PRO" panose="020F0600000000000000" pitchFamily="50" charset="-128"/>
            </a:rPr>
            <a:t> </a:t>
          </a:r>
          <a:endParaRPr lang="ja-JP" sz="900">
            <a:latin typeface="HG丸ｺﾞｼｯｸM-PRO" panose="020F0600000000000000" pitchFamily="50" charset="-128"/>
            <a:ea typeface="HG丸ｺﾞｼｯｸM-PRO" panose="020F0600000000000000" pitchFamily="50" charset="-128"/>
          </a:endParaRPr>
        </a:p>
      </cdr:txBody>
    </cdr:sp>
  </cdr:relSizeAnchor>
  <cdr:relSizeAnchor xmlns:cdr="http://schemas.openxmlformats.org/drawingml/2006/chartDrawing">
    <cdr:from>
      <cdr:x>0.60434</cdr:x>
      <cdr:y>0.13574</cdr:y>
    </cdr:from>
    <cdr:to>
      <cdr:x>0.67121</cdr:x>
      <cdr:y>0.19801</cdr:y>
    </cdr:to>
    <cdr:sp macro="" textlink="">
      <cdr:nvSpPr>
        <cdr:cNvPr id="10" name="吹き出し: 線 (枠なし) 9">
          <a:extLst xmlns:a="http://schemas.openxmlformats.org/drawingml/2006/main">
            <a:ext uri="{FF2B5EF4-FFF2-40B4-BE49-F238E27FC236}">
              <a16:creationId xmlns:a16="http://schemas.microsoft.com/office/drawing/2014/main" id="{3098EBC1-88A2-4BED-8D10-C10BCCBCDE88}"/>
            </a:ext>
          </a:extLst>
        </cdr:cNvPr>
        <cdr:cNvSpPr/>
      </cdr:nvSpPr>
      <cdr:spPr>
        <a:xfrm xmlns:a="http://schemas.openxmlformats.org/drawingml/2006/main">
          <a:off x="5480034" y="717573"/>
          <a:ext cx="606364" cy="329182"/>
        </a:xfrm>
        <a:prstGeom xmlns:a="http://schemas.openxmlformats.org/drawingml/2006/main" prst="callout1">
          <a:avLst>
            <a:gd name="adj1" fmla="val 102667"/>
            <a:gd name="adj2" fmla="val 86877"/>
            <a:gd name="adj3" fmla="val 401874"/>
            <a:gd name="adj4" fmla="val 86727"/>
          </a:avLst>
        </a:prstGeom>
        <a:noFill xmlns:a="http://schemas.openxmlformats.org/drawingml/2006/main"/>
        <a:ln xmlns:a="http://schemas.openxmlformats.org/drawingml/2006/main" w="3175"/>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square" lIns="14400" tIns="14400" rIns="14400" bIns="14400" anchor="ctr" anchorCtr="0">
          <a:spAutoFit/>
        </a:bodyP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ja-JP" altLang="en-US" sz="900">
              <a:latin typeface="HG丸ｺﾞｼｯｸM-PRO" panose="020F0600000000000000" pitchFamily="50" charset="-128"/>
              <a:ea typeface="HG丸ｺﾞｼｯｸM-PRO" panose="020F0600000000000000" pitchFamily="50" charset="-128"/>
            </a:rPr>
            <a:t>有珠山噴火</a:t>
          </a:r>
          <a:endParaRPr lang="en-US" altLang="ja-JP" sz="900">
            <a:latin typeface="HG丸ｺﾞｼｯｸM-PRO" panose="020F0600000000000000" pitchFamily="50" charset="-128"/>
            <a:ea typeface="HG丸ｺﾞｼｯｸM-PRO" panose="020F0600000000000000" pitchFamily="50" charset="-128"/>
          </a:endParaRPr>
        </a:p>
        <a:p xmlns:a="http://schemas.openxmlformats.org/drawingml/2006/main">
          <a:pPr algn="r"/>
          <a:r>
            <a:rPr lang="en-US" altLang="ja-JP" sz="900">
              <a:latin typeface="HG丸ｺﾞｼｯｸM-PRO" panose="020F0600000000000000" pitchFamily="50" charset="-128"/>
              <a:ea typeface="HG丸ｺﾞｼｯｸM-PRO" panose="020F0600000000000000" pitchFamily="50" charset="-128"/>
            </a:rPr>
            <a:t>2000.3</a:t>
          </a:r>
          <a:r>
            <a:rPr lang="ja-JP" altLang="en-US" sz="900">
              <a:latin typeface="HG丸ｺﾞｼｯｸM-PRO" panose="020F0600000000000000" pitchFamily="50" charset="-128"/>
              <a:ea typeface="HG丸ｺﾞｼｯｸM-PRO" panose="020F0600000000000000" pitchFamily="50" charset="-128"/>
            </a:rPr>
            <a:t>月</a:t>
          </a:r>
          <a:r>
            <a:rPr lang="en-US" altLang="ja-JP" sz="900">
              <a:latin typeface="HG丸ｺﾞｼｯｸM-PRO" panose="020F0600000000000000" pitchFamily="50" charset="-128"/>
              <a:ea typeface="HG丸ｺﾞｼｯｸM-PRO" panose="020F0600000000000000" pitchFamily="50" charset="-128"/>
            </a:rPr>
            <a:t> </a:t>
          </a:r>
          <a:endParaRPr lang="ja-JP" sz="900">
            <a:latin typeface="HG丸ｺﾞｼｯｸM-PRO" panose="020F0600000000000000" pitchFamily="50" charset="-128"/>
            <a:ea typeface="HG丸ｺﾞｼｯｸM-PRO" panose="020F0600000000000000" pitchFamily="50" charset="-128"/>
          </a:endParaRPr>
        </a:p>
      </cdr:txBody>
    </cdr:sp>
  </cdr:relSizeAnchor>
  <cdr:relSizeAnchor xmlns:cdr="http://schemas.openxmlformats.org/drawingml/2006/chartDrawing">
    <cdr:from>
      <cdr:x>0.77206</cdr:x>
      <cdr:y>0.23844</cdr:y>
    </cdr:from>
    <cdr:to>
      <cdr:x>0.85188</cdr:x>
      <cdr:y>0.30071</cdr:y>
    </cdr:to>
    <cdr:sp macro="" textlink="">
      <cdr:nvSpPr>
        <cdr:cNvPr id="11" name="吹き出し: 線 (枠なし) 10">
          <a:extLst xmlns:a="http://schemas.openxmlformats.org/drawingml/2006/main">
            <a:ext uri="{FF2B5EF4-FFF2-40B4-BE49-F238E27FC236}">
              <a16:creationId xmlns:a16="http://schemas.microsoft.com/office/drawing/2014/main" id="{C893DA2B-AA76-45D4-B074-AF9F37C3CF1B}"/>
            </a:ext>
          </a:extLst>
        </cdr:cNvPr>
        <cdr:cNvSpPr/>
      </cdr:nvSpPr>
      <cdr:spPr>
        <a:xfrm xmlns:a="http://schemas.openxmlformats.org/drawingml/2006/main">
          <a:off x="7000875" y="1260485"/>
          <a:ext cx="723839" cy="329163"/>
        </a:xfrm>
        <a:prstGeom xmlns:a="http://schemas.openxmlformats.org/drawingml/2006/main" prst="callout1">
          <a:avLst>
            <a:gd name="adj1" fmla="val 102667"/>
            <a:gd name="adj2" fmla="val 86877"/>
            <a:gd name="adj3" fmla="val 407662"/>
            <a:gd name="adj4" fmla="val 87237"/>
          </a:avLst>
        </a:prstGeom>
        <a:noFill xmlns:a="http://schemas.openxmlformats.org/drawingml/2006/main"/>
        <a:ln xmlns:a="http://schemas.openxmlformats.org/drawingml/2006/main" w="3175"/>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square" lIns="14400" tIns="14400" rIns="14400" bIns="14400" anchor="ctr" anchorCtr="0">
          <a:spAutoFit/>
        </a:bodyP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ja-JP" altLang="en-US" sz="900">
              <a:latin typeface="HG丸ｺﾞｼｯｸM-PRO" panose="020F0600000000000000" pitchFamily="50" charset="-128"/>
              <a:ea typeface="HG丸ｺﾞｼｯｸM-PRO" panose="020F0600000000000000" pitchFamily="50" charset="-128"/>
            </a:rPr>
            <a:t>東日本大震災</a:t>
          </a:r>
          <a:endParaRPr lang="en-US" altLang="ja-JP" sz="900">
            <a:latin typeface="HG丸ｺﾞｼｯｸM-PRO" panose="020F0600000000000000" pitchFamily="50" charset="-128"/>
            <a:ea typeface="HG丸ｺﾞｼｯｸM-PRO" panose="020F0600000000000000" pitchFamily="50" charset="-128"/>
          </a:endParaRPr>
        </a:p>
        <a:p xmlns:a="http://schemas.openxmlformats.org/drawingml/2006/main">
          <a:pPr algn="r"/>
          <a:r>
            <a:rPr lang="en-US" altLang="ja-JP" sz="900">
              <a:latin typeface="HG丸ｺﾞｼｯｸM-PRO" panose="020F0600000000000000" pitchFamily="50" charset="-128"/>
              <a:ea typeface="HG丸ｺﾞｼｯｸM-PRO" panose="020F0600000000000000" pitchFamily="50" charset="-128"/>
            </a:rPr>
            <a:t>2011.3</a:t>
          </a:r>
          <a:r>
            <a:rPr lang="ja-JP" altLang="en-US" sz="900">
              <a:latin typeface="HG丸ｺﾞｼｯｸM-PRO" panose="020F0600000000000000" pitchFamily="50" charset="-128"/>
              <a:ea typeface="HG丸ｺﾞｼｯｸM-PRO" panose="020F0600000000000000" pitchFamily="50" charset="-128"/>
            </a:rPr>
            <a:t>月</a:t>
          </a:r>
          <a:r>
            <a:rPr lang="en-US" altLang="ja-JP" sz="900">
              <a:latin typeface="HG丸ｺﾞｼｯｸM-PRO" panose="020F0600000000000000" pitchFamily="50" charset="-128"/>
              <a:ea typeface="HG丸ｺﾞｼｯｸM-PRO" panose="020F0600000000000000" pitchFamily="50" charset="-128"/>
            </a:rPr>
            <a:t> </a:t>
          </a:r>
          <a:endParaRPr lang="ja-JP" sz="900">
            <a:latin typeface="HG丸ｺﾞｼｯｸM-PRO" panose="020F0600000000000000" pitchFamily="50" charset="-128"/>
            <a:ea typeface="HG丸ｺﾞｼｯｸM-PRO" panose="020F0600000000000000" pitchFamily="50" charset="-128"/>
          </a:endParaRPr>
        </a:p>
      </cdr:txBody>
    </cdr:sp>
  </cdr:relSizeAnchor>
  <cdr:relSizeAnchor xmlns:cdr="http://schemas.openxmlformats.org/drawingml/2006/chartDrawing">
    <cdr:from>
      <cdr:x>0.40546</cdr:x>
      <cdr:y>0.15015</cdr:y>
    </cdr:from>
    <cdr:to>
      <cdr:x>0.5126</cdr:x>
      <cdr:y>0.21242</cdr:y>
    </cdr:to>
    <cdr:sp macro="" textlink="">
      <cdr:nvSpPr>
        <cdr:cNvPr id="7" name="吹き出し: 線 (枠なし) 6">
          <a:extLst xmlns:a="http://schemas.openxmlformats.org/drawingml/2006/main">
            <a:ext uri="{FF2B5EF4-FFF2-40B4-BE49-F238E27FC236}">
              <a16:creationId xmlns:a16="http://schemas.microsoft.com/office/drawing/2014/main" id="{208FB05A-6E64-4A1E-8E8B-2EEC089C0617}"/>
            </a:ext>
          </a:extLst>
        </cdr:cNvPr>
        <cdr:cNvSpPr/>
      </cdr:nvSpPr>
      <cdr:spPr>
        <a:xfrm xmlns:a="http://schemas.openxmlformats.org/drawingml/2006/main">
          <a:off x="3676650" y="793760"/>
          <a:ext cx="971489" cy="329163"/>
        </a:xfrm>
        <a:prstGeom xmlns:a="http://schemas.openxmlformats.org/drawingml/2006/main" prst="callout1">
          <a:avLst>
            <a:gd name="adj1" fmla="val 102667"/>
            <a:gd name="adj2" fmla="val 86877"/>
            <a:gd name="adj3" fmla="val 190646"/>
            <a:gd name="adj4" fmla="val 86727"/>
          </a:avLst>
        </a:prstGeom>
        <a:noFill xmlns:a="http://schemas.openxmlformats.org/drawingml/2006/main"/>
        <a:ln xmlns:a="http://schemas.openxmlformats.org/drawingml/2006/main" w="3175"/>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square" lIns="14400" tIns="14400" rIns="14400" bIns="14400" anchor="ctr" anchorCtr="0">
          <a:spAutoFit/>
        </a:bodyP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ja-JP" altLang="en-US" sz="900">
              <a:latin typeface="HG丸ｺﾞｼｯｸM-PRO" panose="020F0600000000000000" pitchFamily="50" charset="-128"/>
              <a:ea typeface="HG丸ｺﾞｼｯｸM-PRO" panose="020F0600000000000000" pitchFamily="50" charset="-128"/>
            </a:rPr>
            <a:t>登別マリンパーク</a:t>
          </a:r>
          <a:endParaRPr lang="en-US" altLang="ja-JP" sz="900">
            <a:latin typeface="HG丸ｺﾞｼｯｸM-PRO" panose="020F0600000000000000" pitchFamily="50" charset="-128"/>
            <a:ea typeface="HG丸ｺﾞｼｯｸM-PRO" panose="020F0600000000000000" pitchFamily="50" charset="-128"/>
          </a:endParaRPr>
        </a:p>
        <a:p xmlns:a="http://schemas.openxmlformats.org/drawingml/2006/main">
          <a:pPr algn="r"/>
          <a:r>
            <a:rPr lang="en-US" altLang="ja-JP" sz="900">
              <a:latin typeface="HG丸ｺﾞｼｯｸM-PRO" panose="020F0600000000000000" pitchFamily="50" charset="-128"/>
              <a:ea typeface="HG丸ｺﾞｼｯｸM-PRO" panose="020F0600000000000000" pitchFamily="50" charset="-128"/>
            </a:rPr>
            <a:t>1990</a:t>
          </a:r>
          <a:endParaRPr lang="ja-JP" sz="900">
            <a:latin typeface="HG丸ｺﾞｼｯｸM-PRO" panose="020F0600000000000000" pitchFamily="50" charset="-128"/>
            <a:ea typeface="HG丸ｺﾞｼｯｸM-PRO" panose="020F0600000000000000" pitchFamily="50" charset="-128"/>
          </a:endParaRPr>
        </a:p>
      </cdr:txBody>
    </cdr:sp>
  </cdr:relSizeAnchor>
  <cdr:relSizeAnchor xmlns:cdr="http://schemas.openxmlformats.org/drawingml/2006/chartDrawing">
    <cdr:from>
      <cdr:x>0.44048</cdr:x>
      <cdr:y>0.07087</cdr:y>
    </cdr:from>
    <cdr:to>
      <cdr:x>0.54761</cdr:x>
      <cdr:y>0.13314</cdr:y>
    </cdr:to>
    <cdr:sp macro="" textlink="">
      <cdr:nvSpPr>
        <cdr:cNvPr id="9" name="吹き出し: 線 (枠なし) 8">
          <a:extLst xmlns:a="http://schemas.openxmlformats.org/drawingml/2006/main">
            <a:ext uri="{FF2B5EF4-FFF2-40B4-BE49-F238E27FC236}">
              <a16:creationId xmlns:a16="http://schemas.microsoft.com/office/drawing/2014/main" id="{301F16F0-4592-4F02-ADD1-138BE619A05A}"/>
            </a:ext>
          </a:extLst>
        </cdr:cNvPr>
        <cdr:cNvSpPr/>
      </cdr:nvSpPr>
      <cdr:spPr>
        <a:xfrm xmlns:a="http://schemas.openxmlformats.org/drawingml/2006/main">
          <a:off x="3994150" y="374650"/>
          <a:ext cx="971489" cy="329163"/>
        </a:xfrm>
        <a:prstGeom xmlns:a="http://schemas.openxmlformats.org/drawingml/2006/main" prst="callout1">
          <a:avLst>
            <a:gd name="adj1" fmla="val 102667"/>
            <a:gd name="adj2" fmla="val 86877"/>
            <a:gd name="adj3" fmla="val 190646"/>
            <a:gd name="adj4" fmla="val 86727"/>
          </a:avLst>
        </a:prstGeom>
        <a:noFill xmlns:a="http://schemas.openxmlformats.org/drawingml/2006/main"/>
        <a:ln xmlns:a="http://schemas.openxmlformats.org/drawingml/2006/main" w="3175"/>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square" lIns="14400" tIns="14400" rIns="14400" bIns="14400" anchor="ctr" anchorCtr="0">
          <a:spAutoFit/>
        </a:bodyP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ja-JP" altLang="en-US" sz="900">
              <a:latin typeface="HG丸ｺﾞｼｯｸM-PRO" panose="020F0600000000000000" pitchFamily="50" charset="-128"/>
              <a:ea typeface="HG丸ｺﾞｼｯｸM-PRO" panose="020F0600000000000000" pitchFamily="50" charset="-128"/>
            </a:rPr>
            <a:t>登別伊達時代村</a:t>
          </a:r>
          <a:endParaRPr lang="en-US" altLang="ja-JP" sz="900">
            <a:latin typeface="HG丸ｺﾞｼｯｸM-PRO" panose="020F0600000000000000" pitchFamily="50" charset="-128"/>
            <a:ea typeface="HG丸ｺﾞｼｯｸM-PRO" panose="020F0600000000000000" pitchFamily="50" charset="-128"/>
          </a:endParaRPr>
        </a:p>
        <a:p xmlns:a="http://schemas.openxmlformats.org/drawingml/2006/main">
          <a:pPr algn="r"/>
          <a:r>
            <a:rPr lang="en-US" altLang="ja-JP" sz="900">
              <a:latin typeface="HG丸ｺﾞｼｯｸM-PRO" panose="020F0600000000000000" pitchFamily="50" charset="-128"/>
              <a:ea typeface="HG丸ｺﾞｼｯｸM-PRO" panose="020F0600000000000000" pitchFamily="50" charset="-128"/>
            </a:rPr>
            <a:t>1992</a:t>
          </a:r>
          <a:endParaRPr lang="ja-JP" sz="900">
            <a:latin typeface="HG丸ｺﾞｼｯｸM-PRO" panose="020F0600000000000000" pitchFamily="50" charset="-128"/>
            <a:ea typeface="HG丸ｺﾞｼｯｸM-PRO" panose="020F0600000000000000" pitchFamily="50" charset="-128"/>
          </a:endParaRPr>
        </a:p>
      </cdr:txBody>
    </cdr:sp>
  </cdr:relSizeAnchor>
  <cdr:relSizeAnchor xmlns:cdr="http://schemas.openxmlformats.org/drawingml/2006/chartDrawing">
    <cdr:from>
      <cdr:x>0.36345</cdr:x>
      <cdr:y>0.25285</cdr:y>
    </cdr:from>
    <cdr:to>
      <cdr:x>0.44362</cdr:x>
      <cdr:y>0.31512</cdr:y>
    </cdr:to>
    <cdr:sp macro="" textlink="">
      <cdr:nvSpPr>
        <cdr:cNvPr id="12" name="吹き出し: 線 (枠なし) 11">
          <a:extLst xmlns:a="http://schemas.openxmlformats.org/drawingml/2006/main">
            <a:ext uri="{FF2B5EF4-FFF2-40B4-BE49-F238E27FC236}">
              <a16:creationId xmlns:a16="http://schemas.microsoft.com/office/drawing/2014/main" id="{E24D84CC-584D-4FED-8236-35802A42871B}"/>
            </a:ext>
          </a:extLst>
        </cdr:cNvPr>
        <cdr:cNvSpPr/>
      </cdr:nvSpPr>
      <cdr:spPr>
        <a:xfrm xmlns:a="http://schemas.openxmlformats.org/drawingml/2006/main">
          <a:off x="3295650" y="1336675"/>
          <a:ext cx="727014" cy="329163"/>
        </a:xfrm>
        <a:prstGeom xmlns:a="http://schemas.openxmlformats.org/drawingml/2006/main" prst="callout1">
          <a:avLst>
            <a:gd name="adj1" fmla="val 102667"/>
            <a:gd name="adj2" fmla="val 86877"/>
            <a:gd name="adj3" fmla="val 190646"/>
            <a:gd name="adj4" fmla="val 86727"/>
          </a:avLst>
        </a:prstGeom>
        <a:noFill xmlns:a="http://schemas.openxmlformats.org/drawingml/2006/main"/>
        <a:ln xmlns:a="http://schemas.openxmlformats.org/drawingml/2006/main" w="3175"/>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square" lIns="14400" tIns="14400" rIns="14400" bIns="14400" anchor="ctr" anchorCtr="0">
          <a:spAutoFit/>
        </a:bodyP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ja-JP" altLang="en-US" sz="900">
              <a:latin typeface="HG丸ｺﾞｼｯｸM-PRO" panose="020F0600000000000000" pitchFamily="50" charset="-128"/>
              <a:ea typeface="HG丸ｺﾞｼｯｸM-PRO" panose="020F0600000000000000" pitchFamily="50" charset="-128"/>
            </a:rPr>
            <a:t>登別大橋完成</a:t>
          </a:r>
          <a:endParaRPr lang="en-US" altLang="ja-JP" sz="900">
            <a:latin typeface="HG丸ｺﾞｼｯｸM-PRO" panose="020F0600000000000000" pitchFamily="50" charset="-128"/>
            <a:ea typeface="HG丸ｺﾞｼｯｸM-PRO" panose="020F0600000000000000" pitchFamily="50" charset="-128"/>
          </a:endParaRPr>
        </a:p>
        <a:p xmlns:a="http://schemas.openxmlformats.org/drawingml/2006/main">
          <a:pPr algn="r"/>
          <a:r>
            <a:rPr lang="en-US" altLang="ja-JP" sz="900">
              <a:latin typeface="HG丸ｺﾞｼｯｸM-PRO" panose="020F0600000000000000" pitchFamily="50" charset="-128"/>
              <a:ea typeface="HG丸ｺﾞｼｯｸM-PRO" panose="020F0600000000000000" pitchFamily="50" charset="-128"/>
            </a:rPr>
            <a:t>1986</a:t>
          </a:r>
          <a:endParaRPr lang="ja-JP" sz="900">
            <a:latin typeface="HG丸ｺﾞｼｯｸM-PRO" panose="020F0600000000000000" pitchFamily="50" charset="-128"/>
            <a:ea typeface="HG丸ｺﾞｼｯｸM-PRO" panose="020F0600000000000000" pitchFamily="50" charset="-128"/>
          </a:endParaRPr>
        </a:p>
      </cdr:txBody>
    </cdr:sp>
  </cdr:relSizeAnchor>
  <cdr:relSizeAnchor xmlns:cdr="http://schemas.openxmlformats.org/drawingml/2006/chartDrawing">
    <cdr:from>
      <cdr:x>0.34699</cdr:x>
      <cdr:y>0.31772</cdr:y>
    </cdr:from>
    <cdr:to>
      <cdr:x>0.42716</cdr:x>
      <cdr:y>0.37998</cdr:y>
    </cdr:to>
    <cdr:sp macro="" textlink="">
      <cdr:nvSpPr>
        <cdr:cNvPr id="13" name="吹き出し: 線 (枠なし) 12">
          <a:extLst xmlns:a="http://schemas.openxmlformats.org/drawingml/2006/main">
            <a:ext uri="{FF2B5EF4-FFF2-40B4-BE49-F238E27FC236}">
              <a16:creationId xmlns:a16="http://schemas.microsoft.com/office/drawing/2014/main" id="{9B7B7390-904D-4A1D-8EC6-DC745A020704}"/>
            </a:ext>
          </a:extLst>
        </cdr:cNvPr>
        <cdr:cNvSpPr/>
      </cdr:nvSpPr>
      <cdr:spPr>
        <a:xfrm xmlns:a="http://schemas.openxmlformats.org/drawingml/2006/main">
          <a:off x="3146425" y="1679575"/>
          <a:ext cx="727014" cy="329163"/>
        </a:xfrm>
        <a:prstGeom xmlns:a="http://schemas.openxmlformats.org/drawingml/2006/main" prst="callout1">
          <a:avLst>
            <a:gd name="adj1" fmla="val 102667"/>
            <a:gd name="adj2" fmla="val 86877"/>
            <a:gd name="adj3" fmla="val 190646"/>
            <a:gd name="adj4" fmla="val 86727"/>
          </a:avLst>
        </a:prstGeom>
        <a:noFill xmlns:a="http://schemas.openxmlformats.org/drawingml/2006/main"/>
        <a:ln xmlns:a="http://schemas.openxmlformats.org/drawingml/2006/main" w="3175"/>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square" lIns="14400" tIns="14400" rIns="14400" bIns="14400" anchor="ctr" anchorCtr="0">
          <a:spAutoFit/>
        </a:bodyP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ja-JP" altLang="en-US" sz="900">
              <a:latin typeface="HG丸ｺﾞｼｯｸM-PRO" panose="020F0600000000000000" pitchFamily="50" charset="-128"/>
              <a:ea typeface="HG丸ｺﾞｼｯｸM-PRO" panose="020F0600000000000000" pitchFamily="50" charset="-128"/>
            </a:rPr>
            <a:t>登別東ＩＣ</a:t>
          </a:r>
          <a:endParaRPr lang="en-US" altLang="ja-JP" sz="900">
            <a:latin typeface="HG丸ｺﾞｼｯｸM-PRO" panose="020F0600000000000000" pitchFamily="50" charset="-128"/>
            <a:ea typeface="HG丸ｺﾞｼｯｸM-PRO" panose="020F0600000000000000" pitchFamily="50" charset="-128"/>
          </a:endParaRPr>
        </a:p>
        <a:p xmlns:a="http://schemas.openxmlformats.org/drawingml/2006/main">
          <a:pPr algn="r"/>
          <a:r>
            <a:rPr lang="en-US" altLang="ja-JP" sz="900">
              <a:latin typeface="HG丸ｺﾞｼｯｸM-PRO" panose="020F0600000000000000" pitchFamily="50" charset="-128"/>
              <a:ea typeface="HG丸ｺﾞｼｯｸM-PRO" panose="020F0600000000000000" pitchFamily="50" charset="-128"/>
            </a:rPr>
            <a:t>1985</a:t>
          </a:r>
          <a:endParaRPr lang="ja-JP" sz="900">
            <a:latin typeface="HG丸ｺﾞｼｯｸM-PRO" panose="020F0600000000000000" pitchFamily="50" charset="-128"/>
            <a:ea typeface="HG丸ｺﾞｼｯｸM-PRO" panose="020F0600000000000000" pitchFamily="50" charset="-128"/>
          </a:endParaRPr>
        </a:p>
      </cdr:txBody>
    </cdr:sp>
  </cdr:relSizeAnchor>
  <cdr:relSizeAnchor xmlns:cdr="http://schemas.openxmlformats.org/drawingml/2006/chartDrawing">
    <cdr:from>
      <cdr:x>0.24825</cdr:x>
      <cdr:y>0.11772</cdr:y>
    </cdr:from>
    <cdr:to>
      <cdr:x>0.35714</cdr:x>
      <cdr:y>0.17998</cdr:y>
    </cdr:to>
    <cdr:sp macro="" textlink="">
      <cdr:nvSpPr>
        <cdr:cNvPr id="14" name="吹き出し: 線 (枠なし) 13">
          <a:extLst xmlns:a="http://schemas.openxmlformats.org/drawingml/2006/main">
            <a:ext uri="{FF2B5EF4-FFF2-40B4-BE49-F238E27FC236}">
              <a16:creationId xmlns:a16="http://schemas.microsoft.com/office/drawing/2014/main" id="{8DB8403D-FF16-42F4-906B-728A71398493}"/>
            </a:ext>
          </a:extLst>
        </cdr:cNvPr>
        <cdr:cNvSpPr/>
      </cdr:nvSpPr>
      <cdr:spPr>
        <a:xfrm xmlns:a="http://schemas.openxmlformats.org/drawingml/2006/main">
          <a:off x="2251075" y="622300"/>
          <a:ext cx="987425" cy="329163"/>
        </a:xfrm>
        <a:prstGeom xmlns:a="http://schemas.openxmlformats.org/drawingml/2006/main" prst="callout1">
          <a:avLst>
            <a:gd name="adj1" fmla="val 98692"/>
            <a:gd name="adj2" fmla="val 89524"/>
            <a:gd name="adj3" fmla="val 537673"/>
            <a:gd name="adj4" fmla="val 90696"/>
          </a:avLst>
        </a:prstGeom>
        <a:noFill xmlns:a="http://schemas.openxmlformats.org/drawingml/2006/main"/>
        <a:ln xmlns:a="http://schemas.openxmlformats.org/drawingml/2006/main" w="3175"/>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square" lIns="14400" tIns="14400" rIns="14400" bIns="14400" anchor="ctr" anchorCtr="0">
          <a:spAutoFit/>
        </a:bodyP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ja-JP" altLang="en-US" sz="900">
              <a:latin typeface="HG丸ｺﾞｼｯｸM-PRO" panose="020F0600000000000000" pitchFamily="50" charset="-128"/>
              <a:ea typeface="HG丸ｺﾞｼｯｸM-PRO" panose="020F0600000000000000" pitchFamily="50" charset="-128"/>
            </a:rPr>
            <a:t>昭和</a:t>
          </a:r>
          <a:r>
            <a:rPr lang="en-US" altLang="ja-JP" sz="900">
              <a:latin typeface="HG丸ｺﾞｼｯｸM-PRO" panose="020F0600000000000000" pitchFamily="50" charset="-128"/>
              <a:ea typeface="HG丸ｺﾞｼｯｸM-PRO" panose="020F0600000000000000" pitchFamily="50" charset="-128"/>
            </a:rPr>
            <a:t>56</a:t>
          </a:r>
          <a:r>
            <a:rPr lang="ja-JP" altLang="en-US" sz="900">
              <a:latin typeface="HG丸ｺﾞｼｯｸM-PRO" panose="020F0600000000000000" pitchFamily="50" charset="-128"/>
              <a:ea typeface="HG丸ｺﾞｼｯｸM-PRO" panose="020F0600000000000000" pitchFamily="50" charset="-128"/>
            </a:rPr>
            <a:t>年</a:t>
          </a:r>
          <a:r>
            <a:rPr lang="en-US" altLang="ja-JP" sz="900">
              <a:latin typeface="HG丸ｺﾞｼｯｸM-PRO" panose="020F0600000000000000" pitchFamily="50" charset="-128"/>
              <a:ea typeface="HG丸ｺﾞｼｯｸM-PRO" panose="020F0600000000000000" pitchFamily="50" charset="-128"/>
            </a:rPr>
            <a:t>8</a:t>
          </a:r>
          <a:r>
            <a:rPr lang="ja-JP" altLang="en-US" sz="900">
              <a:latin typeface="HG丸ｺﾞｼｯｸM-PRO" panose="020F0600000000000000" pitchFamily="50" charset="-128"/>
              <a:ea typeface="HG丸ｺﾞｼｯｸM-PRO" panose="020F0600000000000000" pitchFamily="50" charset="-128"/>
            </a:rPr>
            <a:t>月水害</a:t>
          </a:r>
          <a:endParaRPr lang="en-US" altLang="ja-JP" sz="900">
            <a:latin typeface="HG丸ｺﾞｼｯｸM-PRO" panose="020F0600000000000000" pitchFamily="50" charset="-128"/>
            <a:ea typeface="HG丸ｺﾞｼｯｸM-PRO" panose="020F0600000000000000" pitchFamily="50" charset="-128"/>
          </a:endParaRPr>
        </a:p>
        <a:p xmlns:a="http://schemas.openxmlformats.org/drawingml/2006/main">
          <a:pPr algn="r"/>
          <a:r>
            <a:rPr lang="en-US" altLang="ja-JP" sz="900">
              <a:latin typeface="HG丸ｺﾞｼｯｸM-PRO" panose="020F0600000000000000" pitchFamily="50" charset="-128"/>
              <a:ea typeface="HG丸ｺﾞｼｯｸM-PRO" panose="020F0600000000000000" pitchFamily="50" charset="-128"/>
            </a:rPr>
            <a:t>1981</a:t>
          </a:r>
          <a:endParaRPr lang="ja-JP" sz="900">
            <a:latin typeface="HG丸ｺﾞｼｯｸM-PRO" panose="020F0600000000000000" pitchFamily="50" charset="-128"/>
            <a:ea typeface="HG丸ｺﾞｼｯｸM-PRO" panose="020F0600000000000000"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cdr:x>
      <cdr:y>0.96434</cdr:y>
    </cdr:from>
    <cdr:to>
      <cdr:x>0.31606</cdr:x>
      <cdr:y>1</cdr:y>
    </cdr:to>
    <cdr:sp macro="" textlink="">
      <cdr:nvSpPr>
        <cdr:cNvPr id="2" name="テキスト ボックス 1">
          <a:extLst xmlns:a="http://schemas.openxmlformats.org/drawingml/2006/main">
            <a:ext uri="{FF2B5EF4-FFF2-40B4-BE49-F238E27FC236}">
              <a16:creationId xmlns:a16="http://schemas.microsoft.com/office/drawing/2014/main" id="{C266F102-750D-488E-BBAA-8D8978050A4C}"/>
            </a:ext>
          </a:extLst>
        </cdr:cNvPr>
        <cdr:cNvSpPr txBox="1"/>
      </cdr:nvSpPr>
      <cdr:spPr>
        <a:xfrm xmlns:a="http://schemas.openxmlformats.org/drawingml/2006/main">
          <a:off x="0" y="5097852"/>
          <a:ext cx="2865987" cy="188523"/>
        </a:xfrm>
        <a:prstGeom xmlns:a="http://schemas.openxmlformats.org/drawingml/2006/main" prst="rect">
          <a:avLst/>
        </a:prstGeom>
        <a:solidFill xmlns:a="http://schemas.openxmlformats.org/drawingml/2006/main">
          <a:schemeClr val="bg1"/>
        </a:solidFill>
      </cdr:spPr>
      <cdr:txBody>
        <a:bodyPr xmlns:a="http://schemas.openxmlformats.org/drawingml/2006/main" vertOverflow="clip" horzOverflow="clip" wrap="none" lIns="10800" tIns="10800" rIns="10800" bIns="10800" rtlCol="0" anchor="ctr" anchorCtr="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900" dirty="0">
              <a:latin typeface="ＭＳ Ｐ明朝" pitchFamily="18" charset="-128"/>
              <a:ea typeface="ＭＳ Ｐ明朝" pitchFamily="18" charset="-128"/>
            </a:rPr>
            <a:t>（資料） 北海道経済部「北海道観光入込客数調査報告書」</a:t>
          </a:r>
          <a:r>
            <a:rPr lang="ja-JP" altLang="en-US" sz="1000" dirty="0">
              <a:latin typeface="ＭＳ Ｐ明朝" pitchFamily="18" charset="-128"/>
              <a:ea typeface="ＭＳ Ｐ明朝" pitchFamily="18" charset="-128"/>
            </a:rPr>
            <a:t> </a:t>
          </a:r>
          <a:endParaRPr lang="en-US" altLang="ja-JP" sz="1000" dirty="0">
            <a:latin typeface="ＭＳ Ｐ明朝" pitchFamily="18" charset="-128"/>
            <a:ea typeface="ＭＳ Ｐ明朝" pitchFamily="18" charset="-128"/>
          </a:endParaRPr>
        </a:p>
      </cdr:txBody>
    </cdr:sp>
  </cdr:relSizeAnchor>
  <cdr:relSizeAnchor xmlns:cdr="http://schemas.openxmlformats.org/drawingml/2006/chartDrawing">
    <cdr:from>
      <cdr:x>0.03817</cdr:x>
      <cdr:y>0.01119</cdr:y>
    </cdr:from>
    <cdr:to>
      <cdr:x>0.07876</cdr:x>
      <cdr:y>0.04369</cdr:y>
    </cdr:to>
    <cdr:sp macro="" textlink="">
      <cdr:nvSpPr>
        <cdr:cNvPr id="3" name="テキスト ボックス 1">
          <a:extLst xmlns:a="http://schemas.openxmlformats.org/drawingml/2006/main">
            <a:ext uri="{FF2B5EF4-FFF2-40B4-BE49-F238E27FC236}">
              <a16:creationId xmlns:a16="http://schemas.microsoft.com/office/drawing/2014/main" id="{621E010D-01B6-4748-A9DA-9A8C545074A1}"/>
            </a:ext>
          </a:extLst>
        </cdr:cNvPr>
        <cdr:cNvSpPr txBox="1"/>
      </cdr:nvSpPr>
      <cdr:spPr>
        <a:xfrm xmlns:a="http://schemas.openxmlformats.org/drawingml/2006/main">
          <a:off x="346075" y="59135"/>
          <a:ext cx="368060" cy="171852"/>
        </a:xfrm>
        <a:prstGeom xmlns:a="http://schemas.openxmlformats.org/drawingml/2006/main" prst="rect">
          <a:avLst/>
        </a:prstGeom>
        <a:solidFill xmlns:a="http://schemas.openxmlformats.org/drawingml/2006/main">
          <a:schemeClr val="bg1"/>
        </a:solidFill>
      </cdr:spPr>
      <cdr:txBody>
        <a:bodyPr xmlns:a="http://schemas.openxmlformats.org/drawingml/2006/main" wrap="none" lIns="10800" tIns="10800" rIns="10800" bIns="10800" rtlCol="0" anchor="ctr" anchorCtr="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900" dirty="0">
              <a:latin typeface="ＭＳ Ｐ明朝" pitchFamily="18" charset="-128"/>
              <a:ea typeface="ＭＳ Ｐ明朝" pitchFamily="18" charset="-128"/>
            </a:rPr>
            <a:t>（千人）</a:t>
          </a:r>
          <a:endParaRPr lang="en-US" altLang="ja-JP" sz="1000" dirty="0">
            <a:latin typeface="ＭＳ Ｐ明朝" pitchFamily="18" charset="-128"/>
            <a:ea typeface="ＭＳ Ｐ明朝" pitchFamily="18" charset="-128"/>
          </a:endParaRPr>
        </a:p>
      </cdr:txBody>
    </cdr:sp>
  </cdr:relSizeAnchor>
  <cdr:relSizeAnchor xmlns:cdr="http://schemas.openxmlformats.org/drawingml/2006/chartDrawing">
    <cdr:from>
      <cdr:x>0.7596</cdr:x>
      <cdr:y>0.96749</cdr:y>
    </cdr:from>
    <cdr:to>
      <cdr:x>0.99688</cdr:x>
      <cdr:y>1</cdr:y>
    </cdr:to>
    <cdr:sp macro="" textlink="">
      <cdr:nvSpPr>
        <cdr:cNvPr id="8" name="テキスト ボックス 1">
          <a:extLst xmlns:a="http://schemas.openxmlformats.org/drawingml/2006/main">
            <a:ext uri="{FF2B5EF4-FFF2-40B4-BE49-F238E27FC236}">
              <a16:creationId xmlns:a16="http://schemas.microsoft.com/office/drawing/2014/main" id="{BDB449F4-20D5-41E1-A246-5C942C622EAD}"/>
            </a:ext>
          </a:extLst>
        </cdr:cNvPr>
        <cdr:cNvSpPr txBox="1"/>
      </cdr:nvSpPr>
      <cdr:spPr>
        <a:xfrm xmlns:a="http://schemas.openxmlformats.org/drawingml/2006/main">
          <a:off x="6887863" y="5114523"/>
          <a:ext cx="2151625" cy="171852"/>
        </a:xfrm>
        <a:prstGeom xmlns:a="http://schemas.openxmlformats.org/drawingml/2006/main" prst="rect">
          <a:avLst/>
        </a:prstGeom>
        <a:solidFill xmlns:a="http://schemas.openxmlformats.org/drawingml/2006/main">
          <a:schemeClr val="bg1"/>
        </a:solidFill>
      </cdr:spPr>
      <cdr:txBody>
        <a:bodyPr xmlns:a="http://schemas.openxmlformats.org/drawingml/2006/main" wrap="none" lIns="10800" tIns="10800" rIns="10800" bIns="10800" rtlCol="0" anchor="ctr" anchorCtr="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altLang="ja-JP" sz="900" dirty="0">
              <a:latin typeface="HG丸ｺﾞｼｯｸM-PRO" panose="020F0600000000000000" pitchFamily="50" charset="-128"/>
              <a:ea typeface="HG丸ｺﾞｼｯｸM-PRO" panose="020F0600000000000000" pitchFamily="50" charset="-128"/>
            </a:rPr>
            <a:t>※2006</a:t>
          </a:r>
          <a:r>
            <a:rPr lang="ja-JP" altLang="en-US" sz="900" dirty="0">
              <a:latin typeface="HG丸ｺﾞｼｯｸM-PRO" panose="020F0600000000000000" pitchFamily="50" charset="-128"/>
              <a:ea typeface="HG丸ｺﾞｼｯｸM-PRO" panose="020F0600000000000000" pitchFamily="50" charset="-128"/>
            </a:rPr>
            <a:t>（平成</a:t>
          </a:r>
          <a:r>
            <a:rPr lang="en-US" altLang="ja-JP" sz="900" dirty="0">
              <a:latin typeface="HG丸ｺﾞｼｯｸM-PRO" panose="020F0600000000000000" pitchFamily="50" charset="-128"/>
              <a:ea typeface="HG丸ｺﾞｼｯｸM-PRO" panose="020F0600000000000000" pitchFamily="50" charset="-128"/>
            </a:rPr>
            <a:t>18</a:t>
          </a:r>
          <a:r>
            <a:rPr lang="ja-JP" altLang="en-US" sz="900" dirty="0">
              <a:latin typeface="HG丸ｺﾞｼｯｸM-PRO" panose="020F0600000000000000" pitchFamily="50" charset="-128"/>
              <a:ea typeface="HG丸ｺﾞｼｯｸM-PRO" panose="020F0600000000000000" pitchFamily="50" charset="-128"/>
            </a:rPr>
            <a:t>）年に旧大滝村と合併</a:t>
          </a:r>
          <a:endParaRPr lang="en-US" altLang="ja-JP" sz="1000" dirty="0">
            <a:latin typeface="HG丸ｺﾞｼｯｸM-PRO" panose="020F0600000000000000" pitchFamily="50" charset="-128"/>
            <a:ea typeface="HG丸ｺﾞｼｯｸM-PRO" panose="020F0600000000000000"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cdr:x>
      <cdr:y>0.96434</cdr:y>
    </cdr:from>
    <cdr:to>
      <cdr:x>0.31606</cdr:x>
      <cdr:y>1</cdr:y>
    </cdr:to>
    <cdr:sp macro="" textlink="">
      <cdr:nvSpPr>
        <cdr:cNvPr id="2" name="テキスト ボックス 1">
          <a:extLst xmlns:a="http://schemas.openxmlformats.org/drawingml/2006/main">
            <a:ext uri="{FF2B5EF4-FFF2-40B4-BE49-F238E27FC236}">
              <a16:creationId xmlns:a16="http://schemas.microsoft.com/office/drawing/2014/main" id="{C266F102-750D-488E-BBAA-8D8978050A4C}"/>
            </a:ext>
          </a:extLst>
        </cdr:cNvPr>
        <cdr:cNvSpPr txBox="1"/>
      </cdr:nvSpPr>
      <cdr:spPr>
        <a:xfrm xmlns:a="http://schemas.openxmlformats.org/drawingml/2006/main">
          <a:off x="0" y="5097852"/>
          <a:ext cx="2865987" cy="188523"/>
        </a:xfrm>
        <a:prstGeom xmlns:a="http://schemas.openxmlformats.org/drawingml/2006/main" prst="rect">
          <a:avLst/>
        </a:prstGeom>
        <a:solidFill xmlns:a="http://schemas.openxmlformats.org/drawingml/2006/main">
          <a:schemeClr val="bg1"/>
        </a:solidFill>
      </cdr:spPr>
      <cdr:txBody>
        <a:bodyPr xmlns:a="http://schemas.openxmlformats.org/drawingml/2006/main" vertOverflow="clip" horzOverflow="clip" wrap="none" lIns="10800" tIns="10800" rIns="10800" bIns="10800" rtlCol="0" anchor="ctr" anchorCtr="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900" dirty="0">
              <a:latin typeface="ＭＳ Ｐ明朝" pitchFamily="18" charset="-128"/>
              <a:ea typeface="ＭＳ Ｐ明朝" pitchFamily="18" charset="-128"/>
            </a:rPr>
            <a:t>（資料） 北海道経済部「北海道観光入込客数調査報告書」</a:t>
          </a:r>
          <a:r>
            <a:rPr lang="ja-JP" altLang="en-US" sz="1000" dirty="0">
              <a:latin typeface="ＭＳ Ｐ明朝" pitchFamily="18" charset="-128"/>
              <a:ea typeface="ＭＳ Ｐ明朝" pitchFamily="18" charset="-128"/>
            </a:rPr>
            <a:t> </a:t>
          </a:r>
          <a:endParaRPr lang="en-US" altLang="ja-JP" sz="1000" dirty="0">
            <a:latin typeface="ＭＳ Ｐ明朝" pitchFamily="18" charset="-128"/>
            <a:ea typeface="ＭＳ Ｐ明朝" pitchFamily="18" charset="-128"/>
          </a:endParaRPr>
        </a:p>
      </cdr:txBody>
    </cdr:sp>
  </cdr:relSizeAnchor>
  <cdr:relSizeAnchor xmlns:cdr="http://schemas.openxmlformats.org/drawingml/2006/chartDrawing">
    <cdr:from>
      <cdr:x>0.03817</cdr:x>
      <cdr:y>0.01119</cdr:y>
    </cdr:from>
    <cdr:to>
      <cdr:x>0.07876</cdr:x>
      <cdr:y>0.04369</cdr:y>
    </cdr:to>
    <cdr:sp macro="" textlink="">
      <cdr:nvSpPr>
        <cdr:cNvPr id="3" name="テキスト ボックス 1">
          <a:extLst xmlns:a="http://schemas.openxmlformats.org/drawingml/2006/main">
            <a:ext uri="{FF2B5EF4-FFF2-40B4-BE49-F238E27FC236}">
              <a16:creationId xmlns:a16="http://schemas.microsoft.com/office/drawing/2014/main" id="{621E010D-01B6-4748-A9DA-9A8C545074A1}"/>
            </a:ext>
          </a:extLst>
        </cdr:cNvPr>
        <cdr:cNvSpPr txBox="1"/>
      </cdr:nvSpPr>
      <cdr:spPr>
        <a:xfrm xmlns:a="http://schemas.openxmlformats.org/drawingml/2006/main">
          <a:off x="346075" y="59135"/>
          <a:ext cx="368060" cy="171852"/>
        </a:xfrm>
        <a:prstGeom xmlns:a="http://schemas.openxmlformats.org/drawingml/2006/main" prst="rect">
          <a:avLst/>
        </a:prstGeom>
        <a:solidFill xmlns:a="http://schemas.openxmlformats.org/drawingml/2006/main">
          <a:schemeClr val="bg1"/>
        </a:solidFill>
      </cdr:spPr>
      <cdr:txBody>
        <a:bodyPr xmlns:a="http://schemas.openxmlformats.org/drawingml/2006/main" wrap="none" lIns="10800" tIns="10800" rIns="10800" bIns="10800" rtlCol="0" anchor="ctr" anchorCtr="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900" dirty="0">
              <a:latin typeface="ＭＳ Ｐ明朝" pitchFamily="18" charset="-128"/>
              <a:ea typeface="ＭＳ Ｐ明朝" pitchFamily="18" charset="-128"/>
            </a:rPr>
            <a:t>（千人）</a:t>
          </a:r>
          <a:endParaRPr lang="en-US" altLang="ja-JP" sz="1000" dirty="0">
            <a:latin typeface="ＭＳ Ｐ明朝" pitchFamily="18" charset="-128"/>
            <a:ea typeface="ＭＳ Ｐ明朝" pitchFamily="18" charset="-128"/>
          </a:endParaRPr>
        </a:p>
      </cdr:txBody>
    </cdr:sp>
  </cdr:relSizeAnchor>
  <cdr:relSizeAnchor xmlns:cdr="http://schemas.openxmlformats.org/drawingml/2006/chartDrawing">
    <cdr:from>
      <cdr:x>0.75849</cdr:x>
      <cdr:y>0.96749</cdr:y>
    </cdr:from>
    <cdr:to>
      <cdr:x>0.98727</cdr:x>
      <cdr:y>1</cdr:y>
    </cdr:to>
    <cdr:sp macro="" textlink="">
      <cdr:nvSpPr>
        <cdr:cNvPr id="8" name="テキスト ボックス 1">
          <a:extLst xmlns:a="http://schemas.openxmlformats.org/drawingml/2006/main">
            <a:ext uri="{FF2B5EF4-FFF2-40B4-BE49-F238E27FC236}">
              <a16:creationId xmlns:a16="http://schemas.microsoft.com/office/drawing/2014/main" id="{BDB449F4-20D5-41E1-A246-5C942C622EAD}"/>
            </a:ext>
          </a:extLst>
        </cdr:cNvPr>
        <cdr:cNvSpPr txBox="1"/>
      </cdr:nvSpPr>
      <cdr:spPr>
        <a:xfrm xmlns:a="http://schemas.openxmlformats.org/drawingml/2006/main">
          <a:off x="6877831" y="5114519"/>
          <a:ext cx="2074552" cy="171852"/>
        </a:xfrm>
        <a:prstGeom xmlns:a="http://schemas.openxmlformats.org/drawingml/2006/main" prst="rect">
          <a:avLst/>
        </a:prstGeom>
        <a:solidFill xmlns:a="http://schemas.openxmlformats.org/drawingml/2006/main">
          <a:schemeClr val="bg1"/>
        </a:solidFill>
      </cdr:spPr>
      <cdr:txBody>
        <a:bodyPr xmlns:a="http://schemas.openxmlformats.org/drawingml/2006/main" wrap="none" lIns="10800" tIns="10800" rIns="10800" bIns="10800" rtlCol="0" anchor="ctr" anchorCtr="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altLang="ja-JP" sz="900" dirty="0">
              <a:latin typeface="HG丸ｺﾞｼｯｸM-PRO" panose="020F0600000000000000" pitchFamily="50" charset="-128"/>
              <a:ea typeface="HG丸ｺﾞｼｯｸM-PRO" panose="020F0600000000000000" pitchFamily="50" charset="-128"/>
            </a:rPr>
            <a:t>※2006</a:t>
          </a:r>
          <a:r>
            <a:rPr lang="ja-JP" altLang="en-US" sz="900" dirty="0">
              <a:latin typeface="HG丸ｺﾞｼｯｸM-PRO" panose="020F0600000000000000" pitchFamily="50" charset="-128"/>
              <a:ea typeface="HG丸ｺﾞｼｯｸM-PRO" panose="020F0600000000000000" pitchFamily="50" charset="-128"/>
            </a:rPr>
            <a:t>（平成</a:t>
          </a:r>
          <a:r>
            <a:rPr lang="en-US" altLang="ja-JP" sz="900" dirty="0">
              <a:latin typeface="HG丸ｺﾞｼｯｸM-PRO" panose="020F0600000000000000" pitchFamily="50" charset="-128"/>
              <a:ea typeface="HG丸ｺﾞｼｯｸM-PRO" panose="020F0600000000000000" pitchFamily="50" charset="-128"/>
            </a:rPr>
            <a:t>18</a:t>
          </a:r>
          <a:r>
            <a:rPr lang="ja-JP" altLang="en-US" sz="900" dirty="0">
              <a:latin typeface="HG丸ｺﾞｼｯｸM-PRO" panose="020F0600000000000000" pitchFamily="50" charset="-128"/>
              <a:ea typeface="HG丸ｺﾞｼｯｸM-PRO" panose="020F0600000000000000" pitchFamily="50" charset="-128"/>
            </a:rPr>
            <a:t>）年 旧伊達市と合併</a:t>
          </a:r>
          <a:endParaRPr lang="en-US" altLang="ja-JP" sz="1000" dirty="0">
            <a:latin typeface="HG丸ｺﾞｼｯｸM-PRO" panose="020F0600000000000000" pitchFamily="50" charset="-128"/>
            <a:ea typeface="HG丸ｺﾞｼｯｸM-PRO" panose="020F0600000000000000" pitchFamily="50" charset="-128"/>
          </a:endParaRPr>
        </a:p>
      </cdr:txBody>
    </cdr:sp>
  </cdr:relSizeAnchor>
  <cdr:relSizeAnchor xmlns:cdr="http://schemas.openxmlformats.org/drawingml/2006/chartDrawing">
    <cdr:from>
      <cdr:x>0.04027</cdr:x>
      <cdr:y>0.72132</cdr:y>
    </cdr:from>
    <cdr:to>
      <cdr:x>0.15756</cdr:x>
      <cdr:y>0.78359</cdr:y>
    </cdr:to>
    <cdr:sp macro="" textlink="">
      <cdr:nvSpPr>
        <cdr:cNvPr id="5" name="吹き出し: 線 (枠なし) 4">
          <a:extLst xmlns:a="http://schemas.openxmlformats.org/drawingml/2006/main">
            <a:ext uri="{FF2B5EF4-FFF2-40B4-BE49-F238E27FC236}">
              <a16:creationId xmlns:a16="http://schemas.microsoft.com/office/drawing/2014/main" id="{2AC01416-4CE3-4EB4-B67C-77D5A4FA2843}"/>
            </a:ext>
          </a:extLst>
        </cdr:cNvPr>
        <cdr:cNvSpPr/>
      </cdr:nvSpPr>
      <cdr:spPr>
        <a:xfrm xmlns:a="http://schemas.openxmlformats.org/drawingml/2006/main">
          <a:off x="365124" y="3813184"/>
          <a:ext cx="1063625" cy="329163"/>
        </a:xfrm>
        <a:prstGeom xmlns:a="http://schemas.openxmlformats.org/drawingml/2006/main" prst="callout1">
          <a:avLst>
            <a:gd name="adj1" fmla="val 96880"/>
            <a:gd name="adj2" fmla="val 2698"/>
            <a:gd name="adj3" fmla="val 268764"/>
            <a:gd name="adj4" fmla="val 3003"/>
          </a:avLst>
        </a:prstGeom>
        <a:noFill xmlns:a="http://schemas.openxmlformats.org/drawingml/2006/main"/>
        <a:ln xmlns:a="http://schemas.openxmlformats.org/drawingml/2006/main" w="3175"/>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square" lIns="14400" tIns="14400" rIns="14400" bIns="14400" anchor="ctr" anchorCtr="0">
          <a:spAutoFit/>
        </a:bodyP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l"/>
          <a:r>
            <a:rPr lang="ja-JP" altLang="en-US" sz="900">
              <a:latin typeface="HG丸ｺﾞｼｯｸM-PRO" panose="020F0600000000000000" pitchFamily="50" charset="-128"/>
              <a:ea typeface="HG丸ｺﾞｼｯｸM-PRO" panose="020F0600000000000000" pitchFamily="50" charset="-128"/>
            </a:rPr>
            <a:t>国民宿舎ホロホロ荘</a:t>
          </a:r>
          <a:endParaRPr lang="en-US" altLang="ja-JP" sz="900">
            <a:latin typeface="HG丸ｺﾞｼｯｸM-PRO" panose="020F0600000000000000" pitchFamily="50" charset="-128"/>
            <a:ea typeface="HG丸ｺﾞｼｯｸM-PRO" panose="020F0600000000000000" pitchFamily="50" charset="-128"/>
          </a:endParaRPr>
        </a:p>
        <a:p xmlns:a="http://schemas.openxmlformats.org/drawingml/2006/main">
          <a:pPr algn="l"/>
          <a:r>
            <a:rPr lang="en-US" altLang="ja-JP" sz="900">
              <a:latin typeface="HG丸ｺﾞｼｯｸM-PRO" panose="020F0600000000000000" pitchFamily="50" charset="-128"/>
              <a:ea typeface="HG丸ｺﾞｼｯｸM-PRO" panose="020F0600000000000000" pitchFamily="50" charset="-128"/>
            </a:rPr>
            <a:t>1959 </a:t>
          </a:r>
          <a:endParaRPr lang="ja-JP" sz="900">
            <a:latin typeface="HG丸ｺﾞｼｯｸM-PRO" panose="020F0600000000000000" pitchFamily="50" charset="-128"/>
            <a:ea typeface="HG丸ｺﾞｼｯｸM-PRO" panose="020F0600000000000000" pitchFamily="50" charset="-128"/>
          </a:endParaRPr>
        </a:p>
      </cdr:txBody>
    </cdr:sp>
  </cdr:relSizeAnchor>
  <cdr:relSizeAnchor xmlns:cdr="http://schemas.openxmlformats.org/drawingml/2006/chartDrawing">
    <cdr:from>
      <cdr:x>0.53081</cdr:x>
      <cdr:y>0.33213</cdr:y>
    </cdr:from>
    <cdr:to>
      <cdr:x>0.61099</cdr:x>
      <cdr:y>0.3944</cdr:y>
    </cdr:to>
    <cdr:sp macro="" textlink="">
      <cdr:nvSpPr>
        <cdr:cNvPr id="6" name="吹き出し: 線 (枠なし) 5">
          <a:extLst xmlns:a="http://schemas.openxmlformats.org/drawingml/2006/main">
            <a:ext uri="{FF2B5EF4-FFF2-40B4-BE49-F238E27FC236}">
              <a16:creationId xmlns:a16="http://schemas.microsoft.com/office/drawing/2014/main" id="{20DB2760-61C6-42BA-82C2-BA0A074FCEFD}"/>
            </a:ext>
          </a:extLst>
        </cdr:cNvPr>
        <cdr:cNvSpPr/>
      </cdr:nvSpPr>
      <cdr:spPr>
        <a:xfrm xmlns:a="http://schemas.openxmlformats.org/drawingml/2006/main">
          <a:off x="4813300" y="1755775"/>
          <a:ext cx="727014" cy="329163"/>
        </a:xfrm>
        <a:prstGeom xmlns:a="http://schemas.openxmlformats.org/drawingml/2006/main" prst="callout1">
          <a:avLst>
            <a:gd name="adj1" fmla="val 102667"/>
            <a:gd name="adj2" fmla="val 86877"/>
            <a:gd name="adj3" fmla="val 190646"/>
            <a:gd name="adj4" fmla="val 86727"/>
          </a:avLst>
        </a:prstGeom>
        <a:noFill xmlns:a="http://schemas.openxmlformats.org/drawingml/2006/main"/>
        <a:ln xmlns:a="http://schemas.openxmlformats.org/drawingml/2006/main" w="3175"/>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square" lIns="14400" tIns="14400" rIns="14400" bIns="14400" anchor="ctr" anchorCtr="0">
          <a:spAutoFit/>
        </a:bodyP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ja-JP" altLang="en-US" sz="900">
              <a:latin typeface="HG丸ｺﾞｼｯｸM-PRO" panose="020F0600000000000000" pitchFamily="50" charset="-128"/>
              <a:ea typeface="HG丸ｺﾞｼｯｸM-PRO" panose="020F0600000000000000" pitchFamily="50" charset="-128"/>
            </a:rPr>
            <a:t>湯元 名水亭</a:t>
          </a:r>
          <a:endParaRPr lang="en-US" altLang="ja-JP" sz="900">
            <a:latin typeface="HG丸ｺﾞｼｯｸM-PRO" panose="020F0600000000000000" pitchFamily="50" charset="-128"/>
            <a:ea typeface="HG丸ｺﾞｼｯｸM-PRO" panose="020F0600000000000000" pitchFamily="50" charset="-128"/>
          </a:endParaRPr>
        </a:p>
        <a:p xmlns:a="http://schemas.openxmlformats.org/drawingml/2006/main">
          <a:pPr algn="r"/>
          <a:r>
            <a:rPr lang="en-US" altLang="ja-JP" sz="900">
              <a:latin typeface="HG丸ｺﾞｼｯｸM-PRO" panose="020F0600000000000000" pitchFamily="50" charset="-128"/>
              <a:ea typeface="HG丸ｺﾞｼｯｸM-PRO" panose="020F0600000000000000" pitchFamily="50" charset="-128"/>
            </a:rPr>
            <a:t>1996</a:t>
          </a:r>
          <a:endParaRPr lang="ja-JP" sz="900">
            <a:latin typeface="HG丸ｺﾞｼｯｸM-PRO" panose="020F0600000000000000" pitchFamily="50" charset="-128"/>
            <a:ea typeface="HG丸ｺﾞｼｯｸM-PRO" panose="020F0600000000000000" pitchFamily="50" charset="-128"/>
          </a:endParaRPr>
        </a:p>
      </cdr:txBody>
    </cdr:sp>
  </cdr:relSizeAnchor>
  <cdr:relSizeAnchor xmlns:cdr="http://schemas.openxmlformats.org/drawingml/2006/chartDrawing">
    <cdr:from>
      <cdr:x>0.59559</cdr:x>
      <cdr:y>0.08709</cdr:y>
    </cdr:from>
    <cdr:to>
      <cdr:x>0.69292</cdr:x>
      <cdr:y>0.14935</cdr:y>
    </cdr:to>
    <cdr:sp macro="" textlink="">
      <cdr:nvSpPr>
        <cdr:cNvPr id="7" name="吹き出し: 線 (枠なし) 6">
          <a:extLst xmlns:a="http://schemas.openxmlformats.org/drawingml/2006/main">
            <a:ext uri="{FF2B5EF4-FFF2-40B4-BE49-F238E27FC236}">
              <a16:creationId xmlns:a16="http://schemas.microsoft.com/office/drawing/2014/main" id="{DCB64EBE-37E4-4B8F-A0CE-640A75C6FA6C}"/>
            </a:ext>
          </a:extLst>
        </cdr:cNvPr>
        <cdr:cNvSpPr/>
      </cdr:nvSpPr>
      <cdr:spPr>
        <a:xfrm xmlns:a="http://schemas.openxmlformats.org/drawingml/2006/main">
          <a:off x="5400675" y="460375"/>
          <a:ext cx="882589" cy="329163"/>
        </a:xfrm>
        <a:prstGeom xmlns:a="http://schemas.openxmlformats.org/drawingml/2006/main" prst="callout1">
          <a:avLst>
            <a:gd name="adj1" fmla="val 102667"/>
            <a:gd name="adj2" fmla="val 86877"/>
            <a:gd name="adj3" fmla="val 190646"/>
            <a:gd name="adj4" fmla="val 86727"/>
          </a:avLst>
        </a:prstGeom>
        <a:noFill xmlns:a="http://schemas.openxmlformats.org/drawingml/2006/main"/>
        <a:ln xmlns:a="http://schemas.openxmlformats.org/drawingml/2006/main" w="3175"/>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square" lIns="14400" tIns="14400" rIns="14400" bIns="14400" anchor="ctr" anchorCtr="0">
          <a:spAutoFit/>
        </a:bodyP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ja-JP" altLang="en-US" sz="900">
              <a:latin typeface="HG丸ｺﾞｼｯｸM-PRO" panose="020F0600000000000000" pitchFamily="50" charset="-128"/>
              <a:ea typeface="HG丸ｺﾞｼｯｸM-PRO" panose="020F0600000000000000" pitchFamily="50" charset="-128"/>
            </a:rPr>
            <a:t>湯元 第二名水亭</a:t>
          </a:r>
          <a:endParaRPr lang="en-US" altLang="ja-JP" sz="900">
            <a:latin typeface="HG丸ｺﾞｼｯｸM-PRO" panose="020F0600000000000000" pitchFamily="50" charset="-128"/>
            <a:ea typeface="HG丸ｺﾞｼｯｸM-PRO" panose="020F0600000000000000" pitchFamily="50" charset="-128"/>
          </a:endParaRPr>
        </a:p>
        <a:p xmlns:a="http://schemas.openxmlformats.org/drawingml/2006/main">
          <a:pPr algn="r"/>
          <a:r>
            <a:rPr lang="en-US" altLang="ja-JP" sz="900">
              <a:latin typeface="HG丸ｺﾞｼｯｸM-PRO" panose="020F0600000000000000" pitchFamily="50" charset="-128"/>
              <a:ea typeface="HG丸ｺﾞｼｯｸM-PRO" panose="020F0600000000000000" pitchFamily="50" charset="-128"/>
            </a:rPr>
            <a:t>2001</a:t>
          </a:r>
          <a:endParaRPr lang="ja-JP" sz="900">
            <a:latin typeface="HG丸ｺﾞｼｯｸM-PRO" panose="020F0600000000000000" pitchFamily="50" charset="-128"/>
            <a:ea typeface="HG丸ｺﾞｼｯｸM-PRO" panose="020F0600000000000000" pitchFamily="50" charset="-128"/>
          </a:endParaRPr>
        </a:p>
      </cdr:txBody>
    </cdr:sp>
  </cdr:relSizeAnchor>
  <cdr:relSizeAnchor xmlns:cdr="http://schemas.openxmlformats.org/drawingml/2006/chartDrawing">
    <cdr:from>
      <cdr:x>0.60539</cdr:x>
      <cdr:y>0.27207</cdr:y>
    </cdr:from>
    <cdr:to>
      <cdr:x>0.67226</cdr:x>
      <cdr:y>0.34054</cdr:y>
    </cdr:to>
    <cdr:sp macro="" textlink="">
      <cdr:nvSpPr>
        <cdr:cNvPr id="9" name="吹き出し: 線 (枠なし) 8">
          <a:extLst xmlns:a="http://schemas.openxmlformats.org/drawingml/2006/main">
            <a:ext uri="{FF2B5EF4-FFF2-40B4-BE49-F238E27FC236}">
              <a16:creationId xmlns:a16="http://schemas.microsoft.com/office/drawing/2014/main" id="{6441B689-5D60-4EBD-8782-5BC8DADCE2EC}"/>
            </a:ext>
          </a:extLst>
        </cdr:cNvPr>
        <cdr:cNvSpPr/>
      </cdr:nvSpPr>
      <cdr:spPr>
        <a:xfrm xmlns:a="http://schemas.openxmlformats.org/drawingml/2006/main">
          <a:off x="5489575" y="1438276"/>
          <a:ext cx="606364" cy="361950"/>
        </a:xfrm>
        <a:prstGeom xmlns:a="http://schemas.openxmlformats.org/drawingml/2006/main" prst="callout1">
          <a:avLst>
            <a:gd name="adj1" fmla="val 102667"/>
            <a:gd name="adj2" fmla="val 86877"/>
            <a:gd name="adj3" fmla="val 251410"/>
            <a:gd name="adj4" fmla="val 88298"/>
          </a:avLst>
        </a:prstGeom>
        <a:noFill xmlns:a="http://schemas.openxmlformats.org/drawingml/2006/main"/>
        <a:ln xmlns:a="http://schemas.openxmlformats.org/drawingml/2006/main" w="3175"/>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square" lIns="14400" tIns="14400" rIns="14400" bIns="14400" anchor="ctr" anchorCtr="0">
          <a:noAutofit/>
        </a:bodyP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ja-JP" altLang="en-US" sz="900">
              <a:latin typeface="HG丸ｺﾞｼｯｸM-PRO" panose="020F0600000000000000" pitchFamily="50" charset="-128"/>
              <a:ea typeface="HG丸ｺﾞｼｯｸM-PRO" panose="020F0600000000000000" pitchFamily="50" charset="-128"/>
            </a:rPr>
            <a:t>有珠山噴火</a:t>
          </a:r>
          <a:endParaRPr lang="en-US" altLang="ja-JP" sz="900">
            <a:latin typeface="HG丸ｺﾞｼｯｸM-PRO" panose="020F0600000000000000" pitchFamily="50" charset="-128"/>
            <a:ea typeface="HG丸ｺﾞｼｯｸM-PRO" panose="020F0600000000000000" pitchFamily="50" charset="-128"/>
          </a:endParaRPr>
        </a:p>
        <a:p xmlns:a="http://schemas.openxmlformats.org/drawingml/2006/main">
          <a:pPr algn="r"/>
          <a:r>
            <a:rPr lang="en-US" altLang="ja-JP" sz="900">
              <a:latin typeface="HG丸ｺﾞｼｯｸM-PRO" panose="020F0600000000000000" pitchFamily="50" charset="-128"/>
              <a:ea typeface="HG丸ｺﾞｼｯｸM-PRO" panose="020F0600000000000000" pitchFamily="50" charset="-128"/>
            </a:rPr>
            <a:t>2000.3</a:t>
          </a:r>
          <a:r>
            <a:rPr lang="ja-JP" altLang="en-US" sz="900">
              <a:latin typeface="HG丸ｺﾞｼｯｸM-PRO" panose="020F0600000000000000" pitchFamily="50" charset="-128"/>
              <a:ea typeface="HG丸ｺﾞｼｯｸM-PRO" panose="020F0600000000000000" pitchFamily="50" charset="-128"/>
            </a:rPr>
            <a:t>月</a:t>
          </a:r>
          <a:r>
            <a:rPr lang="en-US" altLang="ja-JP" sz="900">
              <a:latin typeface="HG丸ｺﾞｼｯｸM-PRO" panose="020F0600000000000000" pitchFamily="50" charset="-128"/>
              <a:ea typeface="HG丸ｺﾞｼｯｸM-PRO" panose="020F0600000000000000" pitchFamily="50" charset="-128"/>
            </a:rPr>
            <a:t> </a:t>
          </a:r>
          <a:endParaRPr lang="ja-JP" sz="900">
            <a:latin typeface="HG丸ｺﾞｼｯｸM-PRO" panose="020F0600000000000000" pitchFamily="50" charset="-128"/>
            <a:ea typeface="HG丸ｺﾞｼｯｸM-PRO" panose="020F0600000000000000" pitchFamily="50" charset="-128"/>
          </a:endParaRPr>
        </a:p>
      </cdr:txBody>
    </cdr:sp>
  </cdr:relSizeAnchor>
  <cdr:relSizeAnchor xmlns:cdr="http://schemas.openxmlformats.org/drawingml/2006/chartDrawing">
    <cdr:from>
      <cdr:x>0.30462</cdr:x>
      <cdr:y>0.56096</cdr:y>
    </cdr:from>
    <cdr:to>
      <cdr:x>0.41141</cdr:x>
      <cdr:y>0.62323</cdr:y>
    </cdr:to>
    <cdr:sp macro="" textlink="">
      <cdr:nvSpPr>
        <cdr:cNvPr id="10" name="吹き出し: 線 (枠なし) 9">
          <a:extLst xmlns:a="http://schemas.openxmlformats.org/drawingml/2006/main">
            <a:ext uri="{FF2B5EF4-FFF2-40B4-BE49-F238E27FC236}">
              <a16:creationId xmlns:a16="http://schemas.microsoft.com/office/drawing/2014/main" id="{3E4D68E1-B72B-4D2E-9771-57BAB8593AB5}"/>
            </a:ext>
          </a:extLst>
        </cdr:cNvPr>
        <cdr:cNvSpPr/>
      </cdr:nvSpPr>
      <cdr:spPr>
        <a:xfrm xmlns:a="http://schemas.openxmlformats.org/drawingml/2006/main">
          <a:off x="2762250" y="2965450"/>
          <a:ext cx="968314" cy="329163"/>
        </a:xfrm>
        <a:prstGeom xmlns:a="http://schemas.openxmlformats.org/drawingml/2006/main" prst="callout1">
          <a:avLst>
            <a:gd name="adj1" fmla="val 102667"/>
            <a:gd name="adj2" fmla="val 86877"/>
            <a:gd name="adj3" fmla="val 190646"/>
            <a:gd name="adj4" fmla="val 86727"/>
          </a:avLst>
        </a:prstGeom>
        <a:noFill xmlns:a="http://schemas.openxmlformats.org/drawingml/2006/main"/>
        <a:ln xmlns:a="http://schemas.openxmlformats.org/drawingml/2006/main" w="3175"/>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square" lIns="14400" tIns="14400" rIns="14400" bIns="14400" anchor="ctr" anchorCtr="0">
          <a:spAutoFit/>
        </a:bodyP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en-US" altLang="ja-JP" sz="900">
              <a:latin typeface="HG丸ｺﾞｼｯｸM-PRO" panose="020F0600000000000000" pitchFamily="50" charset="-128"/>
              <a:ea typeface="HG丸ｺﾞｼｯｸM-PRO" panose="020F0600000000000000" pitchFamily="50" charset="-128"/>
            </a:rPr>
            <a:t>R276</a:t>
          </a:r>
          <a:r>
            <a:rPr lang="ja-JP" altLang="en-US" sz="900">
              <a:latin typeface="HG丸ｺﾞｼｯｸM-PRO" panose="020F0600000000000000" pitchFamily="50" charset="-128"/>
              <a:ea typeface="HG丸ｺﾞｼｯｸM-PRO" panose="020F0600000000000000" pitchFamily="50" charset="-128"/>
            </a:rPr>
            <a:t>美笛峠開通</a:t>
          </a:r>
          <a:endParaRPr lang="en-US" altLang="ja-JP" sz="900">
            <a:latin typeface="HG丸ｺﾞｼｯｸM-PRO" panose="020F0600000000000000" pitchFamily="50" charset="-128"/>
            <a:ea typeface="HG丸ｺﾞｼｯｸM-PRO" panose="020F0600000000000000" pitchFamily="50" charset="-128"/>
          </a:endParaRPr>
        </a:p>
        <a:p xmlns:a="http://schemas.openxmlformats.org/drawingml/2006/main">
          <a:pPr algn="r"/>
          <a:r>
            <a:rPr lang="en-US" altLang="ja-JP" sz="900">
              <a:latin typeface="HG丸ｺﾞｼｯｸM-PRO" panose="020F0600000000000000" pitchFamily="50" charset="-128"/>
              <a:ea typeface="HG丸ｺﾞｼｯｸM-PRO" panose="020F0600000000000000" pitchFamily="50" charset="-128"/>
            </a:rPr>
            <a:t>1984</a:t>
          </a:r>
          <a:endParaRPr lang="ja-JP" sz="900">
            <a:latin typeface="HG丸ｺﾞｼｯｸM-PRO" panose="020F0600000000000000" pitchFamily="50" charset="-128"/>
            <a:ea typeface="HG丸ｺﾞｼｯｸM-PRO" panose="020F0600000000000000" pitchFamily="50" charset="-128"/>
          </a:endParaRPr>
        </a:p>
      </cdr:txBody>
    </cdr:sp>
  </cdr:relSizeAnchor>
  <cdr:relSizeAnchor xmlns:cdr="http://schemas.openxmlformats.org/drawingml/2006/chartDrawing">
    <cdr:from>
      <cdr:x>0.36345</cdr:x>
      <cdr:y>0.30691</cdr:y>
    </cdr:from>
    <cdr:to>
      <cdr:x>0.5175</cdr:x>
      <cdr:y>0.36917</cdr:y>
    </cdr:to>
    <cdr:sp macro="" textlink="">
      <cdr:nvSpPr>
        <cdr:cNvPr id="11" name="吹き出し: 線 (枠なし) 10">
          <a:extLst xmlns:a="http://schemas.openxmlformats.org/drawingml/2006/main">
            <a:ext uri="{FF2B5EF4-FFF2-40B4-BE49-F238E27FC236}">
              <a16:creationId xmlns:a16="http://schemas.microsoft.com/office/drawing/2014/main" id="{0BC1A48D-8451-4717-82B0-1099C9F9BB59}"/>
            </a:ext>
          </a:extLst>
        </cdr:cNvPr>
        <cdr:cNvSpPr/>
      </cdr:nvSpPr>
      <cdr:spPr>
        <a:xfrm xmlns:a="http://schemas.openxmlformats.org/drawingml/2006/main">
          <a:off x="3295650" y="1622425"/>
          <a:ext cx="1396939" cy="329163"/>
        </a:xfrm>
        <a:prstGeom xmlns:a="http://schemas.openxmlformats.org/drawingml/2006/main" prst="callout1">
          <a:avLst>
            <a:gd name="adj1" fmla="val 102667"/>
            <a:gd name="adj2" fmla="val 86877"/>
            <a:gd name="adj3" fmla="val 190646"/>
            <a:gd name="adj4" fmla="val 86727"/>
          </a:avLst>
        </a:prstGeom>
        <a:noFill xmlns:a="http://schemas.openxmlformats.org/drawingml/2006/main"/>
        <a:ln xmlns:a="http://schemas.openxmlformats.org/drawingml/2006/main" w="3175"/>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square" lIns="14400" tIns="14400" rIns="14400" bIns="14400" anchor="ctr" anchorCtr="0">
          <a:spAutoFit/>
        </a:bodyP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ja-JP" altLang="en-US" sz="900">
              <a:latin typeface="HG丸ｺﾞｼｯｸM-PRO" panose="020F0600000000000000" pitchFamily="50" charset="-128"/>
              <a:ea typeface="HG丸ｺﾞｼｯｸM-PRO" panose="020F0600000000000000" pitchFamily="50" charset="-128"/>
            </a:rPr>
            <a:t>道の駅フォーレスト</a:t>
          </a:r>
          <a:r>
            <a:rPr lang="en-US" altLang="ja-JP" sz="900">
              <a:latin typeface="HG丸ｺﾞｼｯｸM-PRO" panose="020F0600000000000000" pitchFamily="50" charset="-128"/>
              <a:ea typeface="HG丸ｺﾞｼｯｸM-PRO" panose="020F0600000000000000" pitchFamily="50" charset="-128"/>
            </a:rPr>
            <a:t>276</a:t>
          </a:r>
        </a:p>
        <a:p xmlns:a="http://schemas.openxmlformats.org/drawingml/2006/main">
          <a:pPr algn="r"/>
          <a:r>
            <a:rPr lang="en-US" altLang="ja-JP" sz="900">
              <a:latin typeface="HG丸ｺﾞｼｯｸM-PRO" panose="020F0600000000000000" pitchFamily="50" charset="-128"/>
              <a:ea typeface="HG丸ｺﾞｼｯｸM-PRO" panose="020F0600000000000000" pitchFamily="50" charset="-128"/>
            </a:rPr>
            <a:t>1990</a:t>
          </a:r>
          <a:endParaRPr lang="ja-JP" sz="900">
            <a:latin typeface="HG丸ｺﾞｼｯｸM-PRO" panose="020F0600000000000000" pitchFamily="50" charset="-128"/>
            <a:ea typeface="HG丸ｺﾞｼｯｸM-PRO" panose="020F0600000000000000" pitchFamily="50" charset="-128"/>
          </a:endParaRPr>
        </a:p>
      </cdr:txBody>
    </cdr:sp>
  </cdr:relSizeAnchor>
  <cdr:relSizeAnchor xmlns:cdr="http://schemas.openxmlformats.org/drawingml/2006/chartDrawing">
    <cdr:from>
      <cdr:x>0.34174</cdr:x>
      <cdr:y>0.35736</cdr:y>
    </cdr:from>
    <cdr:to>
      <cdr:x>0.44852</cdr:x>
      <cdr:y>0.41962</cdr:y>
    </cdr:to>
    <cdr:sp macro="" textlink="">
      <cdr:nvSpPr>
        <cdr:cNvPr id="12" name="吹き出し: 線 (枠なし) 11">
          <a:extLst xmlns:a="http://schemas.openxmlformats.org/drawingml/2006/main">
            <a:ext uri="{FF2B5EF4-FFF2-40B4-BE49-F238E27FC236}">
              <a16:creationId xmlns:a16="http://schemas.microsoft.com/office/drawing/2014/main" id="{1EA36B19-C5A2-4E08-A70C-DD2FE01079E5}"/>
            </a:ext>
          </a:extLst>
        </cdr:cNvPr>
        <cdr:cNvSpPr/>
      </cdr:nvSpPr>
      <cdr:spPr>
        <a:xfrm xmlns:a="http://schemas.openxmlformats.org/drawingml/2006/main">
          <a:off x="3098800" y="1889125"/>
          <a:ext cx="968314" cy="329163"/>
        </a:xfrm>
        <a:prstGeom xmlns:a="http://schemas.openxmlformats.org/drawingml/2006/main" prst="callout1">
          <a:avLst>
            <a:gd name="adj1" fmla="val 102667"/>
            <a:gd name="adj2" fmla="val 86877"/>
            <a:gd name="adj3" fmla="val 190646"/>
            <a:gd name="adj4" fmla="val 86727"/>
          </a:avLst>
        </a:prstGeom>
        <a:noFill xmlns:a="http://schemas.openxmlformats.org/drawingml/2006/main"/>
        <a:ln xmlns:a="http://schemas.openxmlformats.org/drawingml/2006/main" w="3175"/>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square" lIns="14400" tIns="14400" rIns="14400" bIns="14400" anchor="ctr" anchorCtr="0">
          <a:spAutoFit/>
        </a:bodyP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ja-JP" altLang="en-US" sz="900">
              <a:latin typeface="HG丸ｺﾞｼｯｸM-PRO" panose="020F0600000000000000" pitchFamily="50" charset="-128"/>
              <a:ea typeface="HG丸ｺﾞｼｯｸM-PRO" panose="020F0600000000000000" pitchFamily="50" charset="-128"/>
            </a:rPr>
            <a:t>国鉄胆振線廃止</a:t>
          </a:r>
          <a:endParaRPr lang="en-US" altLang="ja-JP" sz="900">
            <a:latin typeface="HG丸ｺﾞｼｯｸM-PRO" panose="020F0600000000000000" pitchFamily="50" charset="-128"/>
            <a:ea typeface="HG丸ｺﾞｼｯｸM-PRO" panose="020F0600000000000000" pitchFamily="50" charset="-128"/>
          </a:endParaRPr>
        </a:p>
        <a:p xmlns:a="http://schemas.openxmlformats.org/drawingml/2006/main">
          <a:pPr algn="r"/>
          <a:r>
            <a:rPr lang="en-US" altLang="ja-JP" sz="900">
              <a:latin typeface="HG丸ｺﾞｼｯｸM-PRO" panose="020F0600000000000000" pitchFamily="50" charset="-128"/>
              <a:ea typeface="HG丸ｺﾞｼｯｸM-PRO" panose="020F0600000000000000" pitchFamily="50" charset="-128"/>
            </a:rPr>
            <a:t>1986</a:t>
          </a:r>
          <a:endParaRPr lang="ja-JP" sz="900">
            <a:latin typeface="HG丸ｺﾞｼｯｸM-PRO" panose="020F0600000000000000" pitchFamily="50" charset="-128"/>
            <a:ea typeface="HG丸ｺﾞｼｯｸM-PRO" panose="020F0600000000000000" pitchFamily="50" charset="-128"/>
          </a:endParaRPr>
        </a:p>
      </cdr:txBody>
    </cdr:sp>
  </cdr:relSizeAnchor>
</c:userShapes>
</file>

<file path=xl/drawings/drawing27.xml><?xml version="1.0" encoding="utf-8"?>
<c:userShapes xmlns:c="http://schemas.openxmlformats.org/drawingml/2006/chart">
  <cdr:relSizeAnchor xmlns:cdr="http://schemas.openxmlformats.org/drawingml/2006/chartDrawing">
    <cdr:from>
      <cdr:x>0</cdr:x>
      <cdr:y>0.96434</cdr:y>
    </cdr:from>
    <cdr:to>
      <cdr:x>0.31606</cdr:x>
      <cdr:y>1</cdr:y>
    </cdr:to>
    <cdr:sp macro="" textlink="">
      <cdr:nvSpPr>
        <cdr:cNvPr id="2" name="テキスト ボックス 1">
          <a:extLst xmlns:a="http://schemas.openxmlformats.org/drawingml/2006/main">
            <a:ext uri="{FF2B5EF4-FFF2-40B4-BE49-F238E27FC236}">
              <a16:creationId xmlns:a16="http://schemas.microsoft.com/office/drawing/2014/main" id="{C266F102-750D-488E-BBAA-8D8978050A4C}"/>
            </a:ext>
          </a:extLst>
        </cdr:cNvPr>
        <cdr:cNvSpPr txBox="1"/>
      </cdr:nvSpPr>
      <cdr:spPr>
        <a:xfrm xmlns:a="http://schemas.openxmlformats.org/drawingml/2006/main">
          <a:off x="0" y="5097852"/>
          <a:ext cx="2865987" cy="188523"/>
        </a:xfrm>
        <a:prstGeom xmlns:a="http://schemas.openxmlformats.org/drawingml/2006/main" prst="rect">
          <a:avLst/>
        </a:prstGeom>
        <a:solidFill xmlns:a="http://schemas.openxmlformats.org/drawingml/2006/main">
          <a:schemeClr val="bg1"/>
        </a:solidFill>
      </cdr:spPr>
      <cdr:txBody>
        <a:bodyPr xmlns:a="http://schemas.openxmlformats.org/drawingml/2006/main" vertOverflow="clip" horzOverflow="clip" wrap="none" lIns="10800" tIns="10800" rIns="10800" bIns="10800" rtlCol="0" anchor="ctr" anchorCtr="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900" dirty="0">
              <a:latin typeface="ＭＳ Ｐ明朝" pitchFamily="18" charset="-128"/>
              <a:ea typeface="ＭＳ Ｐ明朝" pitchFamily="18" charset="-128"/>
            </a:rPr>
            <a:t>（資料） 北海道経済部「北海道観光入込客数調査報告書」</a:t>
          </a:r>
          <a:r>
            <a:rPr lang="ja-JP" altLang="en-US" sz="1000" dirty="0">
              <a:latin typeface="ＭＳ Ｐ明朝" pitchFamily="18" charset="-128"/>
              <a:ea typeface="ＭＳ Ｐ明朝" pitchFamily="18" charset="-128"/>
            </a:rPr>
            <a:t> </a:t>
          </a:r>
          <a:endParaRPr lang="en-US" altLang="ja-JP" sz="1000" dirty="0">
            <a:latin typeface="ＭＳ Ｐ明朝" pitchFamily="18" charset="-128"/>
            <a:ea typeface="ＭＳ Ｐ明朝" pitchFamily="18" charset="-128"/>
          </a:endParaRPr>
        </a:p>
      </cdr:txBody>
    </cdr:sp>
  </cdr:relSizeAnchor>
  <cdr:relSizeAnchor xmlns:cdr="http://schemas.openxmlformats.org/drawingml/2006/chartDrawing">
    <cdr:from>
      <cdr:x>0.03817</cdr:x>
      <cdr:y>0.01119</cdr:y>
    </cdr:from>
    <cdr:to>
      <cdr:x>0.07876</cdr:x>
      <cdr:y>0.04369</cdr:y>
    </cdr:to>
    <cdr:sp macro="" textlink="">
      <cdr:nvSpPr>
        <cdr:cNvPr id="3" name="テキスト ボックス 1">
          <a:extLst xmlns:a="http://schemas.openxmlformats.org/drawingml/2006/main">
            <a:ext uri="{FF2B5EF4-FFF2-40B4-BE49-F238E27FC236}">
              <a16:creationId xmlns:a16="http://schemas.microsoft.com/office/drawing/2014/main" id="{621E010D-01B6-4748-A9DA-9A8C545074A1}"/>
            </a:ext>
          </a:extLst>
        </cdr:cNvPr>
        <cdr:cNvSpPr txBox="1"/>
      </cdr:nvSpPr>
      <cdr:spPr>
        <a:xfrm xmlns:a="http://schemas.openxmlformats.org/drawingml/2006/main">
          <a:off x="346075" y="59135"/>
          <a:ext cx="368060" cy="171852"/>
        </a:xfrm>
        <a:prstGeom xmlns:a="http://schemas.openxmlformats.org/drawingml/2006/main" prst="rect">
          <a:avLst/>
        </a:prstGeom>
        <a:solidFill xmlns:a="http://schemas.openxmlformats.org/drawingml/2006/main">
          <a:schemeClr val="bg1"/>
        </a:solidFill>
      </cdr:spPr>
      <cdr:txBody>
        <a:bodyPr xmlns:a="http://schemas.openxmlformats.org/drawingml/2006/main" wrap="none" lIns="10800" tIns="10800" rIns="10800" bIns="10800" rtlCol="0" anchor="ctr" anchorCtr="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900" dirty="0">
              <a:latin typeface="ＭＳ Ｐ明朝" pitchFamily="18" charset="-128"/>
              <a:ea typeface="ＭＳ Ｐ明朝" pitchFamily="18" charset="-128"/>
            </a:rPr>
            <a:t>（千人）</a:t>
          </a:r>
          <a:endParaRPr lang="en-US" altLang="ja-JP" sz="1000" dirty="0">
            <a:latin typeface="ＭＳ Ｐ明朝" pitchFamily="18" charset="-128"/>
            <a:ea typeface="ＭＳ Ｐ明朝" pitchFamily="18" charset="-128"/>
          </a:endParaRPr>
        </a:p>
      </cdr:txBody>
    </cdr:sp>
  </cdr:relSizeAnchor>
  <cdr:relSizeAnchor xmlns:cdr="http://schemas.openxmlformats.org/drawingml/2006/chartDrawing">
    <cdr:from>
      <cdr:x>0.68635</cdr:x>
      <cdr:y>0.96749</cdr:y>
    </cdr:from>
    <cdr:to>
      <cdr:x>0.98727</cdr:x>
      <cdr:y>1</cdr:y>
    </cdr:to>
    <cdr:sp macro="" textlink="">
      <cdr:nvSpPr>
        <cdr:cNvPr id="8" name="テキスト ボックス 1">
          <a:extLst xmlns:a="http://schemas.openxmlformats.org/drawingml/2006/main">
            <a:ext uri="{FF2B5EF4-FFF2-40B4-BE49-F238E27FC236}">
              <a16:creationId xmlns:a16="http://schemas.microsoft.com/office/drawing/2014/main" id="{BDB449F4-20D5-41E1-A246-5C942C622EAD}"/>
            </a:ext>
          </a:extLst>
        </cdr:cNvPr>
        <cdr:cNvSpPr txBox="1"/>
      </cdr:nvSpPr>
      <cdr:spPr>
        <a:xfrm xmlns:a="http://schemas.openxmlformats.org/drawingml/2006/main">
          <a:off x="6223678" y="5114519"/>
          <a:ext cx="2728706" cy="171852"/>
        </a:xfrm>
        <a:prstGeom xmlns:a="http://schemas.openxmlformats.org/drawingml/2006/main" prst="rect">
          <a:avLst/>
        </a:prstGeom>
        <a:solidFill xmlns:a="http://schemas.openxmlformats.org/drawingml/2006/main">
          <a:schemeClr val="bg1"/>
        </a:solidFill>
      </cdr:spPr>
      <cdr:txBody>
        <a:bodyPr xmlns:a="http://schemas.openxmlformats.org/drawingml/2006/main" wrap="none" lIns="10800" tIns="10800" rIns="10800" bIns="10800" rtlCol="0" anchor="ctr" anchorCtr="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altLang="ja-JP" sz="900" dirty="0">
              <a:latin typeface="HG丸ｺﾞｼｯｸM-PRO" panose="020F0600000000000000" pitchFamily="50" charset="-128"/>
              <a:ea typeface="HG丸ｺﾞｼｯｸM-PRO" panose="020F0600000000000000" pitchFamily="50" charset="-128"/>
            </a:rPr>
            <a:t>※2006</a:t>
          </a:r>
          <a:r>
            <a:rPr lang="ja-JP" altLang="en-US" sz="900" dirty="0">
              <a:latin typeface="HG丸ｺﾞｼｯｸM-PRO" panose="020F0600000000000000" pitchFamily="50" charset="-128"/>
              <a:ea typeface="HG丸ｺﾞｼｯｸM-PRO" panose="020F0600000000000000" pitchFamily="50" charset="-128"/>
            </a:rPr>
            <a:t>（平成</a:t>
          </a:r>
          <a:r>
            <a:rPr lang="en-US" altLang="ja-JP" sz="900" dirty="0">
              <a:latin typeface="HG丸ｺﾞｼｯｸM-PRO" panose="020F0600000000000000" pitchFamily="50" charset="-128"/>
              <a:ea typeface="HG丸ｺﾞｼｯｸM-PRO" panose="020F0600000000000000" pitchFamily="50" charset="-128"/>
            </a:rPr>
            <a:t>18</a:t>
          </a:r>
          <a:r>
            <a:rPr lang="ja-JP" altLang="en-US" sz="900" dirty="0">
              <a:latin typeface="HG丸ｺﾞｼｯｸM-PRO" panose="020F0600000000000000" pitchFamily="50" charset="-128"/>
              <a:ea typeface="HG丸ｺﾞｼｯｸM-PRO" panose="020F0600000000000000" pitchFamily="50" charset="-128"/>
            </a:rPr>
            <a:t>）年に旧虻田町と旧洞爺村が合併</a:t>
          </a:r>
          <a:endParaRPr lang="en-US" altLang="ja-JP" sz="1000" dirty="0">
            <a:latin typeface="HG丸ｺﾞｼｯｸM-PRO" panose="020F0600000000000000" pitchFamily="50" charset="-128"/>
            <a:ea typeface="HG丸ｺﾞｼｯｸM-PRO" panose="020F0600000000000000" pitchFamily="50" charset="-128"/>
          </a:endParaRPr>
        </a:p>
      </cdr:txBody>
    </cdr:sp>
  </cdr:relSizeAnchor>
  <cdr:relSizeAnchor xmlns:cdr="http://schemas.openxmlformats.org/drawingml/2006/chartDrawing">
    <cdr:from>
      <cdr:x>0.23144</cdr:x>
      <cdr:y>0.16276</cdr:y>
    </cdr:from>
    <cdr:to>
      <cdr:x>0.29831</cdr:x>
      <cdr:y>0.22503</cdr:y>
    </cdr:to>
    <cdr:sp macro="" textlink="">
      <cdr:nvSpPr>
        <cdr:cNvPr id="5" name="吹き出し: 線 (枠なし) 4">
          <a:extLst xmlns:a="http://schemas.openxmlformats.org/drawingml/2006/main">
            <a:ext uri="{FF2B5EF4-FFF2-40B4-BE49-F238E27FC236}">
              <a16:creationId xmlns:a16="http://schemas.microsoft.com/office/drawing/2014/main" id="{8826DF4B-BC4C-4234-AD32-A09D4228D358}"/>
            </a:ext>
          </a:extLst>
        </cdr:cNvPr>
        <cdr:cNvSpPr/>
      </cdr:nvSpPr>
      <cdr:spPr>
        <a:xfrm xmlns:a="http://schemas.openxmlformats.org/drawingml/2006/main">
          <a:off x="2098675" y="860425"/>
          <a:ext cx="606364" cy="329182"/>
        </a:xfrm>
        <a:prstGeom xmlns:a="http://schemas.openxmlformats.org/drawingml/2006/main" prst="callout1">
          <a:avLst>
            <a:gd name="adj1" fmla="val 102667"/>
            <a:gd name="adj2" fmla="val 86877"/>
            <a:gd name="adj3" fmla="val 668079"/>
            <a:gd name="adj4" fmla="val 85156"/>
          </a:avLst>
        </a:prstGeom>
        <a:noFill xmlns:a="http://schemas.openxmlformats.org/drawingml/2006/main"/>
        <a:ln xmlns:a="http://schemas.openxmlformats.org/drawingml/2006/main" w="3175"/>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square" lIns="14400" tIns="14400" rIns="14400" bIns="14400" anchor="ctr" anchorCtr="0">
          <a:spAutoFit/>
        </a:bodyP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ja-JP" altLang="en-US" sz="900">
              <a:latin typeface="HG丸ｺﾞｼｯｸM-PRO" panose="020F0600000000000000" pitchFamily="50" charset="-128"/>
              <a:ea typeface="HG丸ｺﾞｼｯｸM-PRO" panose="020F0600000000000000" pitchFamily="50" charset="-128"/>
            </a:rPr>
            <a:t>有珠山噴火</a:t>
          </a:r>
          <a:endParaRPr lang="en-US" altLang="ja-JP" sz="900">
            <a:latin typeface="HG丸ｺﾞｼｯｸM-PRO" panose="020F0600000000000000" pitchFamily="50" charset="-128"/>
            <a:ea typeface="HG丸ｺﾞｼｯｸM-PRO" panose="020F0600000000000000" pitchFamily="50" charset="-128"/>
          </a:endParaRPr>
        </a:p>
        <a:p xmlns:a="http://schemas.openxmlformats.org/drawingml/2006/main">
          <a:pPr algn="r"/>
          <a:r>
            <a:rPr lang="en-US" altLang="ja-JP" sz="900">
              <a:latin typeface="HG丸ｺﾞｼｯｸM-PRO" panose="020F0600000000000000" pitchFamily="50" charset="-128"/>
              <a:ea typeface="HG丸ｺﾞｼｯｸM-PRO" panose="020F0600000000000000" pitchFamily="50" charset="-128"/>
            </a:rPr>
            <a:t>1977.8</a:t>
          </a:r>
          <a:r>
            <a:rPr lang="ja-JP" altLang="en-US" sz="900">
              <a:latin typeface="HG丸ｺﾞｼｯｸM-PRO" panose="020F0600000000000000" pitchFamily="50" charset="-128"/>
              <a:ea typeface="HG丸ｺﾞｼｯｸM-PRO" panose="020F0600000000000000" pitchFamily="50" charset="-128"/>
            </a:rPr>
            <a:t>月</a:t>
          </a:r>
          <a:r>
            <a:rPr lang="en-US" altLang="ja-JP" sz="900">
              <a:latin typeface="HG丸ｺﾞｼｯｸM-PRO" panose="020F0600000000000000" pitchFamily="50" charset="-128"/>
              <a:ea typeface="HG丸ｺﾞｼｯｸM-PRO" panose="020F0600000000000000" pitchFamily="50" charset="-128"/>
            </a:rPr>
            <a:t> </a:t>
          </a:r>
          <a:endParaRPr lang="ja-JP" sz="900">
            <a:latin typeface="HG丸ｺﾞｼｯｸM-PRO" panose="020F0600000000000000" pitchFamily="50" charset="-128"/>
            <a:ea typeface="HG丸ｺﾞｼｯｸM-PRO" panose="020F0600000000000000" pitchFamily="50" charset="-128"/>
          </a:endParaRPr>
        </a:p>
      </cdr:txBody>
    </cdr:sp>
  </cdr:relSizeAnchor>
  <cdr:relSizeAnchor xmlns:cdr="http://schemas.openxmlformats.org/drawingml/2006/chartDrawing">
    <cdr:from>
      <cdr:x>0.60749</cdr:x>
      <cdr:y>0.06366</cdr:y>
    </cdr:from>
    <cdr:to>
      <cdr:x>0.67436</cdr:x>
      <cdr:y>0.12593</cdr:y>
    </cdr:to>
    <cdr:sp macro="" textlink="">
      <cdr:nvSpPr>
        <cdr:cNvPr id="6" name="吹き出し: 線 (枠なし) 5">
          <a:extLst xmlns:a="http://schemas.openxmlformats.org/drawingml/2006/main">
            <a:ext uri="{FF2B5EF4-FFF2-40B4-BE49-F238E27FC236}">
              <a16:creationId xmlns:a16="http://schemas.microsoft.com/office/drawing/2014/main" id="{306F163B-C726-4F5C-A11D-960F0D5A2F7F}"/>
            </a:ext>
          </a:extLst>
        </cdr:cNvPr>
        <cdr:cNvSpPr/>
      </cdr:nvSpPr>
      <cdr:spPr>
        <a:xfrm xmlns:a="http://schemas.openxmlformats.org/drawingml/2006/main">
          <a:off x="5508625" y="336550"/>
          <a:ext cx="606364" cy="329182"/>
        </a:xfrm>
        <a:prstGeom xmlns:a="http://schemas.openxmlformats.org/drawingml/2006/main" prst="callout1">
          <a:avLst>
            <a:gd name="adj1" fmla="val 102667"/>
            <a:gd name="adj2" fmla="val 86877"/>
            <a:gd name="adj3" fmla="val 995049"/>
            <a:gd name="adj4" fmla="val 86727"/>
          </a:avLst>
        </a:prstGeom>
        <a:noFill xmlns:a="http://schemas.openxmlformats.org/drawingml/2006/main"/>
        <a:ln xmlns:a="http://schemas.openxmlformats.org/drawingml/2006/main" w="3175"/>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square" lIns="14400" tIns="14400" rIns="14400" bIns="14400" anchor="ctr" anchorCtr="0">
          <a:spAutoFit/>
        </a:bodyP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ja-JP" altLang="en-US" sz="900">
              <a:latin typeface="HG丸ｺﾞｼｯｸM-PRO" panose="020F0600000000000000" pitchFamily="50" charset="-128"/>
              <a:ea typeface="HG丸ｺﾞｼｯｸM-PRO" panose="020F0600000000000000" pitchFamily="50" charset="-128"/>
            </a:rPr>
            <a:t>有珠山噴火</a:t>
          </a:r>
          <a:endParaRPr lang="en-US" altLang="ja-JP" sz="900">
            <a:latin typeface="HG丸ｺﾞｼｯｸM-PRO" panose="020F0600000000000000" pitchFamily="50" charset="-128"/>
            <a:ea typeface="HG丸ｺﾞｼｯｸM-PRO" panose="020F0600000000000000" pitchFamily="50" charset="-128"/>
          </a:endParaRPr>
        </a:p>
        <a:p xmlns:a="http://schemas.openxmlformats.org/drawingml/2006/main">
          <a:pPr algn="r"/>
          <a:r>
            <a:rPr lang="en-US" altLang="ja-JP" sz="900">
              <a:latin typeface="HG丸ｺﾞｼｯｸM-PRO" panose="020F0600000000000000" pitchFamily="50" charset="-128"/>
              <a:ea typeface="HG丸ｺﾞｼｯｸM-PRO" panose="020F0600000000000000" pitchFamily="50" charset="-128"/>
            </a:rPr>
            <a:t>2000.3</a:t>
          </a:r>
          <a:r>
            <a:rPr lang="ja-JP" altLang="en-US" sz="900">
              <a:latin typeface="HG丸ｺﾞｼｯｸM-PRO" panose="020F0600000000000000" pitchFamily="50" charset="-128"/>
              <a:ea typeface="HG丸ｺﾞｼｯｸM-PRO" panose="020F0600000000000000" pitchFamily="50" charset="-128"/>
            </a:rPr>
            <a:t>月</a:t>
          </a:r>
          <a:r>
            <a:rPr lang="en-US" altLang="ja-JP" sz="900">
              <a:latin typeface="HG丸ｺﾞｼｯｸM-PRO" panose="020F0600000000000000" pitchFamily="50" charset="-128"/>
              <a:ea typeface="HG丸ｺﾞｼｯｸM-PRO" panose="020F0600000000000000" pitchFamily="50" charset="-128"/>
            </a:rPr>
            <a:t> </a:t>
          </a:r>
          <a:endParaRPr lang="ja-JP" sz="900">
            <a:latin typeface="HG丸ｺﾞｼｯｸM-PRO" panose="020F0600000000000000" pitchFamily="50" charset="-128"/>
            <a:ea typeface="HG丸ｺﾞｼｯｸM-PRO" panose="020F0600000000000000" pitchFamily="50" charset="-128"/>
          </a:endParaRPr>
        </a:p>
      </cdr:txBody>
    </cdr:sp>
  </cdr:relSizeAnchor>
  <cdr:relSizeAnchor xmlns:cdr="http://schemas.openxmlformats.org/drawingml/2006/chartDrawing">
    <cdr:from>
      <cdr:x>0.78081</cdr:x>
      <cdr:y>0.25105</cdr:y>
    </cdr:from>
    <cdr:to>
      <cdr:x>0.86063</cdr:x>
      <cdr:y>0.31332</cdr:y>
    </cdr:to>
    <cdr:sp macro="" textlink="">
      <cdr:nvSpPr>
        <cdr:cNvPr id="7" name="吹き出し: 線 (枠なし) 6">
          <a:extLst xmlns:a="http://schemas.openxmlformats.org/drawingml/2006/main">
            <a:ext uri="{FF2B5EF4-FFF2-40B4-BE49-F238E27FC236}">
              <a16:creationId xmlns:a16="http://schemas.microsoft.com/office/drawing/2014/main" id="{2794D25D-5DD2-46E9-8FBE-0F33981E3421}"/>
            </a:ext>
          </a:extLst>
        </cdr:cNvPr>
        <cdr:cNvSpPr/>
      </cdr:nvSpPr>
      <cdr:spPr>
        <a:xfrm xmlns:a="http://schemas.openxmlformats.org/drawingml/2006/main">
          <a:off x="7080250" y="1327150"/>
          <a:ext cx="723791" cy="329183"/>
        </a:xfrm>
        <a:prstGeom xmlns:a="http://schemas.openxmlformats.org/drawingml/2006/main" prst="callout1">
          <a:avLst>
            <a:gd name="adj1" fmla="val 102667"/>
            <a:gd name="adj2" fmla="val 86877"/>
            <a:gd name="adj3" fmla="val 494468"/>
            <a:gd name="adj4" fmla="val 85921"/>
          </a:avLst>
        </a:prstGeom>
        <a:noFill xmlns:a="http://schemas.openxmlformats.org/drawingml/2006/main"/>
        <a:ln xmlns:a="http://schemas.openxmlformats.org/drawingml/2006/main" w="3175"/>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square" lIns="14400" tIns="14400" rIns="14400" bIns="14400" anchor="ctr" anchorCtr="0">
          <a:spAutoFit/>
        </a:bodyP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ja-JP" altLang="en-US" sz="900">
              <a:latin typeface="HG丸ｺﾞｼｯｸM-PRO" panose="020F0600000000000000" pitchFamily="50" charset="-128"/>
              <a:ea typeface="HG丸ｺﾞｼｯｸM-PRO" panose="020F0600000000000000" pitchFamily="50" charset="-128"/>
            </a:rPr>
            <a:t>東日本大震災</a:t>
          </a:r>
          <a:endParaRPr lang="en-US" altLang="ja-JP" sz="900">
            <a:latin typeface="HG丸ｺﾞｼｯｸM-PRO" panose="020F0600000000000000" pitchFamily="50" charset="-128"/>
            <a:ea typeface="HG丸ｺﾞｼｯｸM-PRO" panose="020F0600000000000000" pitchFamily="50" charset="-128"/>
          </a:endParaRPr>
        </a:p>
        <a:p xmlns:a="http://schemas.openxmlformats.org/drawingml/2006/main">
          <a:pPr algn="r"/>
          <a:r>
            <a:rPr lang="en-US" altLang="ja-JP" sz="900">
              <a:latin typeface="HG丸ｺﾞｼｯｸM-PRO" panose="020F0600000000000000" pitchFamily="50" charset="-128"/>
              <a:ea typeface="HG丸ｺﾞｼｯｸM-PRO" panose="020F0600000000000000" pitchFamily="50" charset="-128"/>
            </a:rPr>
            <a:t>2011.3</a:t>
          </a:r>
          <a:r>
            <a:rPr lang="ja-JP" altLang="en-US" sz="900">
              <a:latin typeface="HG丸ｺﾞｼｯｸM-PRO" panose="020F0600000000000000" pitchFamily="50" charset="-128"/>
              <a:ea typeface="HG丸ｺﾞｼｯｸM-PRO" panose="020F0600000000000000" pitchFamily="50" charset="-128"/>
            </a:rPr>
            <a:t>月</a:t>
          </a:r>
          <a:r>
            <a:rPr lang="en-US" altLang="ja-JP" sz="900">
              <a:latin typeface="HG丸ｺﾞｼｯｸM-PRO" panose="020F0600000000000000" pitchFamily="50" charset="-128"/>
              <a:ea typeface="HG丸ｺﾞｼｯｸM-PRO" panose="020F0600000000000000" pitchFamily="50" charset="-128"/>
            </a:rPr>
            <a:t> </a:t>
          </a:r>
          <a:endParaRPr lang="ja-JP" sz="900">
            <a:latin typeface="HG丸ｺﾞｼｯｸM-PRO" panose="020F0600000000000000" pitchFamily="50" charset="-128"/>
            <a:ea typeface="HG丸ｺﾞｼｯｸM-PRO" panose="020F0600000000000000" pitchFamily="50" charset="-128"/>
          </a:endParaRPr>
        </a:p>
      </cdr:txBody>
    </cdr:sp>
  </cdr:relSizeAnchor>
</c:userShapes>
</file>

<file path=xl/drawings/drawing28.xml><?xml version="1.0" encoding="utf-8"?>
<c:userShapes xmlns:c="http://schemas.openxmlformats.org/drawingml/2006/chart">
  <cdr:relSizeAnchor xmlns:cdr="http://schemas.openxmlformats.org/drawingml/2006/chartDrawing">
    <cdr:from>
      <cdr:x>0</cdr:x>
      <cdr:y>0.96434</cdr:y>
    </cdr:from>
    <cdr:to>
      <cdr:x>0.31606</cdr:x>
      <cdr:y>1</cdr:y>
    </cdr:to>
    <cdr:sp macro="" textlink="">
      <cdr:nvSpPr>
        <cdr:cNvPr id="2" name="テキスト ボックス 1">
          <a:extLst xmlns:a="http://schemas.openxmlformats.org/drawingml/2006/main">
            <a:ext uri="{FF2B5EF4-FFF2-40B4-BE49-F238E27FC236}">
              <a16:creationId xmlns:a16="http://schemas.microsoft.com/office/drawing/2014/main" id="{C266F102-750D-488E-BBAA-8D8978050A4C}"/>
            </a:ext>
          </a:extLst>
        </cdr:cNvPr>
        <cdr:cNvSpPr txBox="1"/>
      </cdr:nvSpPr>
      <cdr:spPr>
        <a:xfrm xmlns:a="http://schemas.openxmlformats.org/drawingml/2006/main">
          <a:off x="0" y="5097852"/>
          <a:ext cx="2865987" cy="188523"/>
        </a:xfrm>
        <a:prstGeom xmlns:a="http://schemas.openxmlformats.org/drawingml/2006/main" prst="rect">
          <a:avLst/>
        </a:prstGeom>
        <a:solidFill xmlns:a="http://schemas.openxmlformats.org/drawingml/2006/main">
          <a:schemeClr val="bg1"/>
        </a:solidFill>
      </cdr:spPr>
      <cdr:txBody>
        <a:bodyPr xmlns:a="http://schemas.openxmlformats.org/drawingml/2006/main" vertOverflow="clip" horzOverflow="clip" wrap="none" lIns="10800" tIns="10800" rIns="10800" bIns="10800" rtlCol="0" anchor="ctr" anchorCtr="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900" dirty="0">
              <a:latin typeface="ＭＳ Ｐ明朝" pitchFamily="18" charset="-128"/>
              <a:ea typeface="ＭＳ Ｐ明朝" pitchFamily="18" charset="-128"/>
            </a:rPr>
            <a:t>（資料） 北海道経済部「北海道観光入込客数調査報告書」</a:t>
          </a:r>
          <a:r>
            <a:rPr lang="ja-JP" altLang="en-US" sz="1000" dirty="0">
              <a:latin typeface="ＭＳ Ｐ明朝" pitchFamily="18" charset="-128"/>
              <a:ea typeface="ＭＳ Ｐ明朝" pitchFamily="18" charset="-128"/>
            </a:rPr>
            <a:t> </a:t>
          </a:r>
          <a:endParaRPr lang="en-US" altLang="ja-JP" sz="1000" dirty="0">
            <a:latin typeface="ＭＳ Ｐ明朝" pitchFamily="18" charset="-128"/>
            <a:ea typeface="ＭＳ Ｐ明朝" pitchFamily="18" charset="-128"/>
          </a:endParaRPr>
        </a:p>
      </cdr:txBody>
    </cdr:sp>
  </cdr:relSizeAnchor>
  <cdr:relSizeAnchor xmlns:cdr="http://schemas.openxmlformats.org/drawingml/2006/chartDrawing">
    <cdr:from>
      <cdr:x>0.03817</cdr:x>
      <cdr:y>0.01119</cdr:y>
    </cdr:from>
    <cdr:to>
      <cdr:x>0.07876</cdr:x>
      <cdr:y>0.04369</cdr:y>
    </cdr:to>
    <cdr:sp macro="" textlink="">
      <cdr:nvSpPr>
        <cdr:cNvPr id="3" name="テキスト ボックス 1">
          <a:extLst xmlns:a="http://schemas.openxmlformats.org/drawingml/2006/main">
            <a:ext uri="{FF2B5EF4-FFF2-40B4-BE49-F238E27FC236}">
              <a16:creationId xmlns:a16="http://schemas.microsoft.com/office/drawing/2014/main" id="{621E010D-01B6-4748-A9DA-9A8C545074A1}"/>
            </a:ext>
          </a:extLst>
        </cdr:cNvPr>
        <cdr:cNvSpPr txBox="1"/>
      </cdr:nvSpPr>
      <cdr:spPr>
        <a:xfrm xmlns:a="http://schemas.openxmlformats.org/drawingml/2006/main">
          <a:off x="346075" y="59135"/>
          <a:ext cx="368060" cy="171852"/>
        </a:xfrm>
        <a:prstGeom xmlns:a="http://schemas.openxmlformats.org/drawingml/2006/main" prst="rect">
          <a:avLst/>
        </a:prstGeom>
        <a:solidFill xmlns:a="http://schemas.openxmlformats.org/drawingml/2006/main">
          <a:schemeClr val="bg1"/>
        </a:solidFill>
      </cdr:spPr>
      <cdr:txBody>
        <a:bodyPr xmlns:a="http://schemas.openxmlformats.org/drawingml/2006/main" wrap="none" lIns="10800" tIns="10800" rIns="10800" bIns="10800" rtlCol="0" anchor="ctr" anchorCtr="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900" dirty="0">
              <a:latin typeface="ＭＳ Ｐ明朝" pitchFamily="18" charset="-128"/>
              <a:ea typeface="ＭＳ Ｐ明朝" pitchFamily="18" charset="-128"/>
            </a:rPr>
            <a:t>（千人）</a:t>
          </a:r>
          <a:endParaRPr lang="en-US" altLang="ja-JP" sz="1000" dirty="0">
            <a:latin typeface="ＭＳ Ｐ明朝" pitchFamily="18" charset="-128"/>
            <a:ea typeface="ＭＳ Ｐ明朝" pitchFamily="18" charset="-128"/>
          </a:endParaRPr>
        </a:p>
      </cdr:txBody>
    </cdr:sp>
  </cdr:relSizeAnchor>
  <cdr:relSizeAnchor xmlns:cdr="http://schemas.openxmlformats.org/drawingml/2006/chartDrawing">
    <cdr:from>
      <cdr:x>0.68635</cdr:x>
      <cdr:y>0.96749</cdr:y>
    </cdr:from>
    <cdr:to>
      <cdr:x>0.98727</cdr:x>
      <cdr:y>1</cdr:y>
    </cdr:to>
    <cdr:sp macro="" textlink="">
      <cdr:nvSpPr>
        <cdr:cNvPr id="8" name="テキスト ボックス 1">
          <a:extLst xmlns:a="http://schemas.openxmlformats.org/drawingml/2006/main">
            <a:ext uri="{FF2B5EF4-FFF2-40B4-BE49-F238E27FC236}">
              <a16:creationId xmlns:a16="http://schemas.microsoft.com/office/drawing/2014/main" id="{BDB449F4-20D5-41E1-A246-5C942C622EAD}"/>
            </a:ext>
          </a:extLst>
        </cdr:cNvPr>
        <cdr:cNvSpPr txBox="1"/>
      </cdr:nvSpPr>
      <cdr:spPr>
        <a:xfrm xmlns:a="http://schemas.openxmlformats.org/drawingml/2006/main">
          <a:off x="6223678" y="5114519"/>
          <a:ext cx="2728706" cy="171852"/>
        </a:xfrm>
        <a:prstGeom xmlns:a="http://schemas.openxmlformats.org/drawingml/2006/main" prst="rect">
          <a:avLst/>
        </a:prstGeom>
        <a:solidFill xmlns:a="http://schemas.openxmlformats.org/drawingml/2006/main">
          <a:schemeClr val="bg1"/>
        </a:solidFill>
      </cdr:spPr>
      <cdr:txBody>
        <a:bodyPr xmlns:a="http://schemas.openxmlformats.org/drawingml/2006/main" wrap="none" lIns="10800" tIns="10800" rIns="10800" bIns="10800" rtlCol="0" anchor="ctr" anchorCtr="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altLang="ja-JP" sz="900" dirty="0">
              <a:latin typeface="HG丸ｺﾞｼｯｸM-PRO" panose="020F0600000000000000" pitchFamily="50" charset="-128"/>
              <a:ea typeface="HG丸ｺﾞｼｯｸM-PRO" panose="020F0600000000000000" pitchFamily="50" charset="-128"/>
            </a:rPr>
            <a:t>※2006</a:t>
          </a:r>
          <a:r>
            <a:rPr lang="ja-JP" altLang="en-US" sz="900" dirty="0">
              <a:latin typeface="HG丸ｺﾞｼｯｸM-PRO" panose="020F0600000000000000" pitchFamily="50" charset="-128"/>
              <a:ea typeface="HG丸ｺﾞｼｯｸM-PRO" panose="020F0600000000000000" pitchFamily="50" charset="-128"/>
            </a:rPr>
            <a:t>（平成</a:t>
          </a:r>
          <a:r>
            <a:rPr lang="en-US" altLang="ja-JP" sz="900" dirty="0">
              <a:latin typeface="HG丸ｺﾞｼｯｸM-PRO" panose="020F0600000000000000" pitchFamily="50" charset="-128"/>
              <a:ea typeface="HG丸ｺﾞｼｯｸM-PRO" panose="020F0600000000000000" pitchFamily="50" charset="-128"/>
            </a:rPr>
            <a:t>18</a:t>
          </a:r>
          <a:r>
            <a:rPr lang="ja-JP" altLang="en-US" sz="900" dirty="0">
              <a:latin typeface="HG丸ｺﾞｼｯｸM-PRO" panose="020F0600000000000000" pitchFamily="50" charset="-128"/>
              <a:ea typeface="HG丸ｺﾞｼｯｸM-PRO" panose="020F0600000000000000" pitchFamily="50" charset="-128"/>
            </a:rPr>
            <a:t>）年に旧虻田町と旧洞爺村が合併</a:t>
          </a:r>
          <a:endParaRPr lang="en-US" altLang="ja-JP" sz="1000" dirty="0">
            <a:latin typeface="HG丸ｺﾞｼｯｸM-PRO" panose="020F0600000000000000" pitchFamily="50" charset="-128"/>
            <a:ea typeface="HG丸ｺﾞｼｯｸM-PRO" panose="020F0600000000000000" pitchFamily="50" charset="-128"/>
          </a:endParaRPr>
        </a:p>
      </cdr:txBody>
    </cdr:sp>
  </cdr:relSizeAnchor>
</c:userShapes>
</file>

<file path=xl/drawings/drawing29.xml><?xml version="1.0" encoding="utf-8"?>
<c:userShapes xmlns:c="http://schemas.openxmlformats.org/drawingml/2006/chart">
  <cdr:relSizeAnchor xmlns:cdr="http://schemas.openxmlformats.org/drawingml/2006/chartDrawing">
    <cdr:from>
      <cdr:x>0</cdr:x>
      <cdr:y>0.96434</cdr:y>
    </cdr:from>
    <cdr:to>
      <cdr:x>0.31606</cdr:x>
      <cdr:y>1</cdr:y>
    </cdr:to>
    <cdr:sp macro="" textlink="">
      <cdr:nvSpPr>
        <cdr:cNvPr id="2" name="テキスト ボックス 1">
          <a:extLst xmlns:a="http://schemas.openxmlformats.org/drawingml/2006/main">
            <a:ext uri="{FF2B5EF4-FFF2-40B4-BE49-F238E27FC236}">
              <a16:creationId xmlns:a16="http://schemas.microsoft.com/office/drawing/2014/main" id="{C266F102-750D-488E-BBAA-8D8978050A4C}"/>
            </a:ext>
          </a:extLst>
        </cdr:cNvPr>
        <cdr:cNvSpPr txBox="1"/>
      </cdr:nvSpPr>
      <cdr:spPr>
        <a:xfrm xmlns:a="http://schemas.openxmlformats.org/drawingml/2006/main">
          <a:off x="0" y="5097852"/>
          <a:ext cx="2865987" cy="188523"/>
        </a:xfrm>
        <a:prstGeom xmlns:a="http://schemas.openxmlformats.org/drawingml/2006/main" prst="rect">
          <a:avLst/>
        </a:prstGeom>
        <a:solidFill xmlns:a="http://schemas.openxmlformats.org/drawingml/2006/main">
          <a:schemeClr val="bg1"/>
        </a:solidFill>
      </cdr:spPr>
      <cdr:txBody>
        <a:bodyPr xmlns:a="http://schemas.openxmlformats.org/drawingml/2006/main" vertOverflow="clip" horzOverflow="clip" wrap="none" lIns="10800" tIns="10800" rIns="10800" bIns="10800" rtlCol="0" anchor="ctr" anchorCtr="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900" dirty="0">
              <a:latin typeface="ＭＳ Ｐ明朝" pitchFamily="18" charset="-128"/>
              <a:ea typeface="ＭＳ Ｐ明朝" pitchFamily="18" charset="-128"/>
            </a:rPr>
            <a:t>（資料） 北海道経済部「北海道観光入込客数調査報告書」</a:t>
          </a:r>
          <a:r>
            <a:rPr lang="ja-JP" altLang="en-US" sz="1000" dirty="0">
              <a:latin typeface="ＭＳ Ｐ明朝" pitchFamily="18" charset="-128"/>
              <a:ea typeface="ＭＳ Ｐ明朝" pitchFamily="18" charset="-128"/>
            </a:rPr>
            <a:t> </a:t>
          </a:r>
          <a:endParaRPr lang="en-US" altLang="ja-JP" sz="1000" dirty="0">
            <a:latin typeface="ＭＳ Ｐ明朝" pitchFamily="18" charset="-128"/>
            <a:ea typeface="ＭＳ Ｐ明朝" pitchFamily="18" charset="-128"/>
          </a:endParaRPr>
        </a:p>
      </cdr:txBody>
    </cdr:sp>
  </cdr:relSizeAnchor>
  <cdr:relSizeAnchor xmlns:cdr="http://schemas.openxmlformats.org/drawingml/2006/chartDrawing">
    <cdr:from>
      <cdr:x>0.03817</cdr:x>
      <cdr:y>0.01119</cdr:y>
    </cdr:from>
    <cdr:to>
      <cdr:x>0.07876</cdr:x>
      <cdr:y>0.04369</cdr:y>
    </cdr:to>
    <cdr:sp macro="" textlink="">
      <cdr:nvSpPr>
        <cdr:cNvPr id="3" name="テキスト ボックス 1">
          <a:extLst xmlns:a="http://schemas.openxmlformats.org/drawingml/2006/main">
            <a:ext uri="{FF2B5EF4-FFF2-40B4-BE49-F238E27FC236}">
              <a16:creationId xmlns:a16="http://schemas.microsoft.com/office/drawing/2014/main" id="{621E010D-01B6-4748-A9DA-9A8C545074A1}"/>
            </a:ext>
          </a:extLst>
        </cdr:cNvPr>
        <cdr:cNvSpPr txBox="1"/>
      </cdr:nvSpPr>
      <cdr:spPr>
        <a:xfrm xmlns:a="http://schemas.openxmlformats.org/drawingml/2006/main">
          <a:off x="346075" y="59135"/>
          <a:ext cx="368060" cy="171852"/>
        </a:xfrm>
        <a:prstGeom xmlns:a="http://schemas.openxmlformats.org/drawingml/2006/main" prst="rect">
          <a:avLst/>
        </a:prstGeom>
        <a:solidFill xmlns:a="http://schemas.openxmlformats.org/drawingml/2006/main">
          <a:schemeClr val="bg1"/>
        </a:solidFill>
      </cdr:spPr>
      <cdr:txBody>
        <a:bodyPr xmlns:a="http://schemas.openxmlformats.org/drawingml/2006/main" wrap="none" lIns="10800" tIns="10800" rIns="10800" bIns="10800" rtlCol="0" anchor="ctr" anchorCtr="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900" dirty="0">
              <a:latin typeface="ＭＳ Ｐ明朝" pitchFamily="18" charset="-128"/>
              <a:ea typeface="ＭＳ Ｐ明朝" pitchFamily="18" charset="-128"/>
            </a:rPr>
            <a:t>（千人）</a:t>
          </a:r>
          <a:endParaRPr lang="en-US" altLang="ja-JP" sz="1000" dirty="0">
            <a:latin typeface="ＭＳ Ｐ明朝" pitchFamily="18" charset="-128"/>
            <a:ea typeface="ＭＳ Ｐ明朝" pitchFamily="18" charset="-128"/>
          </a:endParaRPr>
        </a:p>
      </cdr:txBody>
    </cdr:sp>
  </cdr:relSizeAnchor>
  <cdr:relSizeAnchor xmlns:cdr="http://schemas.openxmlformats.org/drawingml/2006/chartDrawing">
    <cdr:from>
      <cdr:x>0.22934</cdr:x>
      <cdr:y>0.03123</cdr:y>
    </cdr:from>
    <cdr:to>
      <cdr:x>0.29621</cdr:x>
      <cdr:y>0.0935</cdr:y>
    </cdr:to>
    <cdr:sp macro="" textlink="">
      <cdr:nvSpPr>
        <cdr:cNvPr id="5" name="吹き出し: 線 (枠なし) 4">
          <a:extLst xmlns:a="http://schemas.openxmlformats.org/drawingml/2006/main">
            <a:ext uri="{FF2B5EF4-FFF2-40B4-BE49-F238E27FC236}">
              <a16:creationId xmlns:a16="http://schemas.microsoft.com/office/drawing/2014/main" id="{8826DF4B-BC4C-4234-AD32-A09D4228D358}"/>
            </a:ext>
          </a:extLst>
        </cdr:cNvPr>
        <cdr:cNvSpPr/>
      </cdr:nvSpPr>
      <cdr:spPr>
        <a:xfrm xmlns:a="http://schemas.openxmlformats.org/drawingml/2006/main">
          <a:off x="2079602" y="165085"/>
          <a:ext cx="606363" cy="329183"/>
        </a:xfrm>
        <a:prstGeom xmlns:a="http://schemas.openxmlformats.org/drawingml/2006/main" prst="callout1">
          <a:avLst>
            <a:gd name="adj1" fmla="val 102667"/>
            <a:gd name="adj2" fmla="val 86877"/>
            <a:gd name="adj3" fmla="val 804075"/>
            <a:gd name="adj4" fmla="val 83585"/>
          </a:avLst>
        </a:prstGeom>
        <a:noFill xmlns:a="http://schemas.openxmlformats.org/drawingml/2006/main"/>
        <a:ln xmlns:a="http://schemas.openxmlformats.org/drawingml/2006/main" w="3175"/>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square" lIns="14400" tIns="14400" rIns="14400" bIns="14400" anchor="ctr" anchorCtr="0">
          <a:spAutoFit/>
        </a:bodyP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ja-JP" altLang="en-US" sz="900">
              <a:latin typeface="HG丸ｺﾞｼｯｸM-PRO" panose="020F0600000000000000" pitchFamily="50" charset="-128"/>
              <a:ea typeface="HG丸ｺﾞｼｯｸM-PRO" panose="020F0600000000000000" pitchFamily="50" charset="-128"/>
            </a:rPr>
            <a:t>有珠山噴火</a:t>
          </a:r>
          <a:endParaRPr lang="en-US" altLang="ja-JP" sz="900">
            <a:latin typeface="HG丸ｺﾞｼｯｸM-PRO" panose="020F0600000000000000" pitchFamily="50" charset="-128"/>
            <a:ea typeface="HG丸ｺﾞｼｯｸM-PRO" panose="020F0600000000000000" pitchFamily="50" charset="-128"/>
          </a:endParaRPr>
        </a:p>
        <a:p xmlns:a="http://schemas.openxmlformats.org/drawingml/2006/main">
          <a:pPr algn="r"/>
          <a:r>
            <a:rPr lang="en-US" altLang="ja-JP" sz="900">
              <a:latin typeface="HG丸ｺﾞｼｯｸM-PRO" panose="020F0600000000000000" pitchFamily="50" charset="-128"/>
              <a:ea typeface="HG丸ｺﾞｼｯｸM-PRO" panose="020F0600000000000000" pitchFamily="50" charset="-128"/>
            </a:rPr>
            <a:t>1977.8</a:t>
          </a:r>
          <a:r>
            <a:rPr lang="ja-JP" altLang="en-US" sz="900">
              <a:latin typeface="HG丸ｺﾞｼｯｸM-PRO" panose="020F0600000000000000" pitchFamily="50" charset="-128"/>
              <a:ea typeface="HG丸ｺﾞｼｯｸM-PRO" panose="020F0600000000000000" pitchFamily="50" charset="-128"/>
            </a:rPr>
            <a:t>月</a:t>
          </a:r>
          <a:r>
            <a:rPr lang="en-US" altLang="ja-JP" sz="900">
              <a:latin typeface="HG丸ｺﾞｼｯｸM-PRO" panose="020F0600000000000000" pitchFamily="50" charset="-128"/>
              <a:ea typeface="HG丸ｺﾞｼｯｸM-PRO" panose="020F0600000000000000" pitchFamily="50" charset="-128"/>
            </a:rPr>
            <a:t> </a:t>
          </a:r>
          <a:endParaRPr lang="ja-JP" sz="900">
            <a:latin typeface="HG丸ｺﾞｼｯｸM-PRO" panose="020F0600000000000000" pitchFamily="50" charset="-128"/>
            <a:ea typeface="HG丸ｺﾞｼｯｸM-PRO" panose="020F0600000000000000" pitchFamily="50" charset="-128"/>
          </a:endParaRPr>
        </a:p>
      </cdr:txBody>
    </cdr:sp>
  </cdr:relSizeAnchor>
  <cdr:relSizeAnchor xmlns:cdr="http://schemas.openxmlformats.org/drawingml/2006/chartDrawing">
    <cdr:from>
      <cdr:x>0.60749</cdr:x>
      <cdr:y>0.06366</cdr:y>
    </cdr:from>
    <cdr:to>
      <cdr:x>0.67436</cdr:x>
      <cdr:y>0.12593</cdr:y>
    </cdr:to>
    <cdr:sp macro="" textlink="">
      <cdr:nvSpPr>
        <cdr:cNvPr id="6" name="吹き出し: 線 (枠なし) 5">
          <a:extLst xmlns:a="http://schemas.openxmlformats.org/drawingml/2006/main">
            <a:ext uri="{FF2B5EF4-FFF2-40B4-BE49-F238E27FC236}">
              <a16:creationId xmlns:a16="http://schemas.microsoft.com/office/drawing/2014/main" id="{306F163B-C726-4F5C-A11D-960F0D5A2F7F}"/>
            </a:ext>
          </a:extLst>
        </cdr:cNvPr>
        <cdr:cNvSpPr/>
      </cdr:nvSpPr>
      <cdr:spPr>
        <a:xfrm xmlns:a="http://schemas.openxmlformats.org/drawingml/2006/main">
          <a:off x="5508625" y="336550"/>
          <a:ext cx="606364" cy="329182"/>
        </a:xfrm>
        <a:prstGeom xmlns:a="http://schemas.openxmlformats.org/drawingml/2006/main" prst="callout1">
          <a:avLst>
            <a:gd name="adj1" fmla="val 102667"/>
            <a:gd name="adj2" fmla="val 86877"/>
            <a:gd name="adj3" fmla="val 995049"/>
            <a:gd name="adj4" fmla="val 86727"/>
          </a:avLst>
        </a:prstGeom>
        <a:noFill xmlns:a="http://schemas.openxmlformats.org/drawingml/2006/main"/>
        <a:ln xmlns:a="http://schemas.openxmlformats.org/drawingml/2006/main" w="3175"/>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square" lIns="14400" tIns="14400" rIns="14400" bIns="14400" anchor="ctr" anchorCtr="0">
          <a:spAutoFit/>
        </a:bodyP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ja-JP" altLang="en-US" sz="900">
              <a:latin typeface="HG丸ｺﾞｼｯｸM-PRO" panose="020F0600000000000000" pitchFamily="50" charset="-128"/>
              <a:ea typeface="HG丸ｺﾞｼｯｸM-PRO" panose="020F0600000000000000" pitchFamily="50" charset="-128"/>
            </a:rPr>
            <a:t>有珠山噴火</a:t>
          </a:r>
          <a:endParaRPr lang="en-US" altLang="ja-JP" sz="900">
            <a:latin typeface="HG丸ｺﾞｼｯｸM-PRO" panose="020F0600000000000000" pitchFamily="50" charset="-128"/>
            <a:ea typeface="HG丸ｺﾞｼｯｸM-PRO" panose="020F0600000000000000" pitchFamily="50" charset="-128"/>
          </a:endParaRPr>
        </a:p>
        <a:p xmlns:a="http://schemas.openxmlformats.org/drawingml/2006/main">
          <a:pPr algn="r"/>
          <a:r>
            <a:rPr lang="en-US" altLang="ja-JP" sz="900">
              <a:latin typeface="HG丸ｺﾞｼｯｸM-PRO" panose="020F0600000000000000" pitchFamily="50" charset="-128"/>
              <a:ea typeface="HG丸ｺﾞｼｯｸM-PRO" panose="020F0600000000000000" pitchFamily="50" charset="-128"/>
            </a:rPr>
            <a:t>2000.3</a:t>
          </a:r>
          <a:r>
            <a:rPr lang="ja-JP" altLang="en-US" sz="900">
              <a:latin typeface="HG丸ｺﾞｼｯｸM-PRO" panose="020F0600000000000000" pitchFamily="50" charset="-128"/>
              <a:ea typeface="HG丸ｺﾞｼｯｸM-PRO" panose="020F0600000000000000" pitchFamily="50" charset="-128"/>
            </a:rPr>
            <a:t>月</a:t>
          </a:r>
          <a:r>
            <a:rPr lang="en-US" altLang="ja-JP" sz="900">
              <a:latin typeface="HG丸ｺﾞｼｯｸM-PRO" panose="020F0600000000000000" pitchFamily="50" charset="-128"/>
              <a:ea typeface="HG丸ｺﾞｼｯｸM-PRO" panose="020F0600000000000000" pitchFamily="50" charset="-128"/>
            </a:rPr>
            <a:t> </a:t>
          </a:r>
          <a:endParaRPr lang="ja-JP" sz="900">
            <a:latin typeface="HG丸ｺﾞｼｯｸM-PRO" panose="020F0600000000000000" pitchFamily="50" charset="-128"/>
            <a:ea typeface="HG丸ｺﾞｼｯｸM-PRO" panose="020F0600000000000000" pitchFamily="50" charset="-128"/>
          </a:endParaRPr>
        </a:p>
      </cdr:txBody>
    </cdr:sp>
  </cdr:relSizeAnchor>
  <cdr:relSizeAnchor xmlns:cdr="http://schemas.openxmlformats.org/drawingml/2006/chartDrawing">
    <cdr:from>
      <cdr:x>0.77766</cdr:x>
      <cdr:y>0.25105</cdr:y>
    </cdr:from>
    <cdr:to>
      <cdr:x>0.85748</cdr:x>
      <cdr:y>0.31332</cdr:y>
    </cdr:to>
    <cdr:sp macro="" textlink="">
      <cdr:nvSpPr>
        <cdr:cNvPr id="7" name="吹き出し: 線 (枠なし) 6">
          <a:extLst xmlns:a="http://schemas.openxmlformats.org/drawingml/2006/main">
            <a:ext uri="{FF2B5EF4-FFF2-40B4-BE49-F238E27FC236}">
              <a16:creationId xmlns:a16="http://schemas.microsoft.com/office/drawing/2014/main" id="{2794D25D-5DD2-46E9-8FBE-0F33981E3421}"/>
            </a:ext>
          </a:extLst>
        </cdr:cNvPr>
        <cdr:cNvSpPr/>
      </cdr:nvSpPr>
      <cdr:spPr>
        <a:xfrm xmlns:a="http://schemas.openxmlformats.org/drawingml/2006/main">
          <a:off x="7051654" y="1327144"/>
          <a:ext cx="723792" cy="329183"/>
        </a:xfrm>
        <a:prstGeom xmlns:a="http://schemas.openxmlformats.org/drawingml/2006/main" prst="callout1">
          <a:avLst>
            <a:gd name="adj1" fmla="val 102667"/>
            <a:gd name="adj2" fmla="val 86877"/>
            <a:gd name="adj3" fmla="val 555232"/>
            <a:gd name="adj4" fmla="val 85921"/>
          </a:avLst>
        </a:prstGeom>
        <a:noFill xmlns:a="http://schemas.openxmlformats.org/drawingml/2006/main"/>
        <a:ln xmlns:a="http://schemas.openxmlformats.org/drawingml/2006/main" w="3175"/>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square" lIns="14400" tIns="14400" rIns="14400" bIns="14400" anchor="ctr" anchorCtr="0">
          <a:spAutoFit/>
        </a:bodyP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ja-JP" altLang="en-US" sz="900">
              <a:latin typeface="HG丸ｺﾞｼｯｸM-PRO" panose="020F0600000000000000" pitchFamily="50" charset="-128"/>
              <a:ea typeface="HG丸ｺﾞｼｯｸM-PRO" panose="020F0600000000000000" pitchFamily="50" charset="-128"/>
            </a:rPr>
            <a:t>東日本大震災</a:t>
          </a:r>
          <a:endParaRPr lang="en-US" altLang="ja-JP" sz="900">
            <a:latin typeface="HG丸ｺﾞｼｯｸM-PRO" panose="020F0600000000000000" pitchFamily="50" charset="-128"/>
            <a:ea typeface="HG丸ｺﾞｼｯｸM-PRO" panose="020F0600000000000000" pitchFamily="50" charset="-128"/>
          </a:endParaRPr>
        </a:p>
        <a:p xmlns:a="http://schemas.openxmlformats.org/drawingml/2006/main">
          <a:pPr algn="r"/>
          <a:r>
            <a:rPr lang="en-US" altLang="ja-JP" sz="900">
              <a:latin typeface="HG丸ｺﾞｼｯｸM-PRO" panose="020F0600000000000000" pitchFamily="50" charset="-128"/>
              <a:ea typeface="HG丸ｺﾞｼｯｸM-PRO" panose="020F0600000000000000" pitchFamily="50" charset="-128"/>
            </a:rPr>
            <a:t>2011.3</a:t>
          </a:r>
          <a:r>
            <a:rPr lang="ja-JP" altLang="en-US" sz="900">
              <a:latin typeface="HG丸ｺﾞｼｯｸM-PRO" panose="020F0600000000000000" pitchFamily="50" charset="-128"/>
              <a:ea typeface="HG丸ｺﾞｼｯｸM-PRO" panose="020F0600000000000000" pitchFamily="50" charset="-128"/>
            </a:rPr>
            <a:t>月</a:t>
          </a:r>
          <a:r>
            <a:rPr lang="en-US" altLang="ja-JP" sz="900">
              <a:latin typeface="HG丸ｺﾞｼｯｸM-PRO" panose="020F0600000000000000" pitchFamily="50" charset="-128"/>
              <a:ea typeface="HG丸ｺﾞｼｯｸM-PRO" panose="020F0600000000000000" pitchFamily="50" charset="-128"/>
            </a:rPr>
            <a:t> </a:t>
          </a:r>
          <a:endParaRPr lang="ja-JP" sz="900">
            <a:latin typeface="HG丸ｺﾞｼｯｸM-PRO" panose="020F0600000000000000" pitchFamily="50" charset="-128"/>
            <a:ea typeface="HG丸ｺﾞｼｯｸM-PRO" panose="020F0600000000000000" pitchFamily="50" charset="-128"/>
          </a:endParaRPr>
        </a:p>
      </cdr:txBody>
    </cdr:sp>
  </cdr:relSizeAnchor>
  <cdr:relSizeAnchor xmlns:cdr="http://schemas.openxmlformats.org/drawingml/2006/chartDrawing">
    <cdr:from>
      <cdr:x>0.40546</cdr:x>
      <cdr:y>0.0979</cdr:y>
    </cdr:from>
    <cdr:to>
      <cdr:x>0.49789</cdr:x>
      <cdr:y>0.16017</cdr:y>
    </cdr:to>
    <cdr:sp macro="" textlink="">
      <cdr:nvSpPr>
        <cdr:cNvPr id="9" name="吹き出し: 線 (枠なし) 8">
          <a:extLst xmlns:a="http://schemas.openxmlformats.org/drawingml/2006/main">
            <a:ext uri="{FF2B5EF4-FFF2-40B4-BE49-F238E27FC236}">
              <a16:creationId xmlns:a16="http://schemas.microsoft.com/office/drawing/2014/main" id="{B937DEE7-88BB-4F3A-9D42-3BC850B2248E}"/>
            </a:ext>
          </a:extLst>
        </cdr:cNvPr>
        <cdr:cNvSpPr/>
      </cdr:nvSpPr>
      <cdr:spPr>
        <a:xfrm xmlns:a="http://schemas.openxmlformats.org/drawingml/2006/main">
          <a:off x="3676650" y="517535"/>
          <a:ext cx="838139" cy="329163"/>
        </a:xfrm>
        <a:prstGeom xmlns:a="http://schemas.openxmlformats.org/drawingml/2006/main" prst="callout1">
          <a:avLst>
            <a:gd name="adj1" fmla="val 102667"/>
            <a:gd name="adj2" fmla="val 86877"/>
            <a:gd name="adj3" fmla="val 300560"/>
            <a:gd name="adj4" fmla="val 86727"/>
          </a:avLst>
        </a:prstGeom>
        <a:noFill xmlns:a="http://schemas.openxmlformats.org/drawingml/2006/main"/>
        <a:ln xmlns:a="http://schemas.openxmlformats.org/drawingml/2006/main" w="3175"/>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square" lIns="14400" tIns="14400" rIns="14400" bIns="14400" anchor="ctr" anchorCtr="0">
          <a:spAutoFit/>
        </a:bodyP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ja-JP" altLang="en-US" sz="900">
              <a:latin typeface="HG丸ｺﾞｼｯｸM-PRO" panose="020F0600000000000000" pitchFamily="50" charset="-128"/>
              <a:ea typeface="HG丸ｺﾞｼｯｸM-PRO" panose="020F0600000000000000" pitchFamily="50" charset="-128"/>
            </a:rPr>
            <a:t>昭和新山雪合戦</a:t>
          </a:r>
          <a:endParaRPr lang="en-US" altLang="ja-JP" sz="900">
            <a:latin typeface="HG丸ｺﾞｼｯｸM-PRO" panose="020F0600000000000000" pitchFamily="50" charset="-128"/>
            <a:ea typeface="HG丸ｺﾞｼｯｸM-PRO" panose="020F0600000000000000" pitchFamily="50" charset="-128"/>
          </a:endParaRPr>
        </a:p>
        <a:p xmlns:a="http://schemas.openxmlformats.org/drawingml/2006/main">
          <a:pPr algn="r"/>
          <a:r>
            <a:rPr lang="en-US" altLang="ja-JP" sz="900">
              <a:latin typeface="HG丸ｺﾞｼｯｸM-PRO" panose="020F0600000000000000" pitchFamily="50" charset="-128"/>
              <a:ea typeface="HG丸ｺﾞｼｯｸM-PRO" panose="020F0600000000000000" pitchFamily="50" charset="-128"/>
            </a:rPr>
            <a:t>1989 </a:t>
          </a:r>
          <a:endParaRPr lang="ja-JP" sz="900">
            <a:latin typeface="HG丸ｺﾞｼｯｸM-PRO" panose="020F0600000000000000" pitchFamily="50" charset="-128"/>
            <a:ea typeface="HG丸ｺﾞｼｯｸM-PRO" panose="020F0600000000000000" pitchFamily="50" charset="-128"/>
          </a:endParaRPr>
        </a:p>
      </cdr:txBody>
    </cdr:sp>
  </cdr:relSizeAnchor>
</c:userShapes>
</file>

<file path=xl/drawings/drawing3.xml><?xml version="1.0" encoding="utf-8"?>
<c:userShapes xmlns:c="http://schemas.openxmlformats.org/drawingml/2006/chart">
  <cdr:relSizeAnchor xmlns:cdr="http://schemas.openxmlformats.org/drawingml/2006/chartDrawing">
    <cdr:from>
      <cdr:x>0</cdr:x>
      <cdr:y>0.96434</cdr:y>
    </cdr:from>
    <cdr:to>
      <cdr:x>0.31606</cdr:x>
      <cdr:y>1</cdr:y>
    </cdr:to>
    <cdr:sp macro="" textlink="">
      <cdr:nvSpPr>
        <cdr:cNvPr id="2" name="テキスト ボックス 1">
          <a:extLst xmlns:a="http://schemas.openxmlformats.org/drawingml/2006/main">
            <a:ext uri="{FF2B5EF4-FFF2-40B4-BE49-F238E27FC236}">
              <a16:creationId xmlns:a16="http://schemas.microsoft.com/office/drawing/2014/main" id="{C266F102-750D-488E-BBAA-8D8978050A4C}"/>
            </a:ext>
          </a:extLst>
        </cdr:cNvPr>
        <cdr:cNvSpPr txBox="1"/>
      </cdr:nvSpPr>
      <cdr:spPr>
        <a:xfrm xmlns:a="http://schemas.openxmlformats.org/drawingml/2006/main">
          <a:off x="0" y="5097852"/>
          <a:ext cx="2865987" cy="188523"/>
        </a:xfrm>
        <a:prstGeom xmlns:a="http://schemas.openxmlformats.org/drawingml/2006/main" prst="rect">
          <a:avLst/>
        </a:prstGeom>
        <a:solidFill xmlns:a="http://schemas.openxmlformats.org/drawingml/2006/main">
          <a:schemeClr val="bg1"/>
        </a:solidFill>
      </cdr:spPr>
      <cdr:txBody>
        <a:bodyPr xmlns:a="http://schemas.openxmlformats.org/drawingml/2006/main" vertOverflow="clip" horzOverflow="clip" wrap="none" lIns="10800" tIns="10800" rIns="10800" bIns="10800" rtlCol="0" anchor="ctr" anchorCtr="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900" dirty="0">
              <a:latin typeface="ＭＳ Ｐ明朝" pitchFamily="18" charset="-128"/>
              <a:ea typeface="ＭＳ Ｐ明朝" pitchFamily="18" charset="-128"/>
            </a:rPr>
            <a:t>（資料） 北海道経済部「北海道観光入込客数調査報告書」</a:t>
          </a:r>
          <a:r>
            <a:rPr lang="ja-JP" altLang="en-US" sz="1000" dirty="0">
              <a:latin typeface="ＭＳ Ｐ明朝" pitchFamily="18" charset="-128"/>
              <a:ea typeface="ＭＳ Ｐ明朝" pitchFamily="18" charset="-128"/>
            </a:rPr>
            <a:t> </a:t>
          </a:r>
          <a:endParaRPr lang="en-US" altLang="ja-JP" sz="1000" dirty="0">
            <a:latin typeface="ＭＳ Ｐ明朝" pitchFamily="18" charset="-128"/>
            <a:ea typeface="ＭＳ Ｐ明朝" pitchFamily="18" charset="-128"/>
          </a:endParaRPr>
        </a:p>
      </cdr:txBody>
    </cdr:sp>
  </cdr:relSizeAnchor>
  <cdr:relSizeAnchor xmlns:cdr="http://schemas.openxmlformats.org/drawingml/2006/chartDrawing">
    <cdr:from>
      <cdr:x>0.03817</cdr:x>
      <cdr:y>0.01119</cdr:y>
    </cdr:from>
    <cdr:to>
      <cdr:x>0.07876</cdr:x>
      <cdr:y>0.04369</cdr:y>
    </cdr:to>
    <cdr:sp macro="" textlink="">
      <cdr:nvSpPr>
        <cdr:cNvPr id="3" name="テキスト ボックス 1">
          <a:extLst xmlns:a="http://schemas.openxmlformats.org/drawingml/2006/main">
            <a:ext uri="{FF2B5EF4-FFF2-40B4-BE49-F238E27FC236}">
              <a16:creationId xmlns:a16="http://schemas.microsoft.com/office/drawing/2014/main" id="{621E010D-01B6-4748-A9DA-9A8C545074A1}"/>
            </a:ext>
          </a:extLst>
        </cdr:cNvPr>
        <cdr:cNvSpPr txBox="1"/>
      </cdr:nvSpPr>
      <cdr:spPr>
        <a:xfrm xmlns:a="http://schemas.openxmlformats.org/drawingml/2006/main">
          <a:off x="346075" y="59135"/>
          <a:ext cx="368060" cy="171852"/>
        </a:xfrm>
        <a:prstGeom xmlns:a="http://schemas.openxmlformats.org/drawingml/2006/main" prst="rect">
          <a:avLst/>
        </a:prstGeom>
        <a:solidFill xmlns:a="http://schemas.openxmlformats.org/drawingml/2006/main">
          <a:schemeClr val="bg1"/>
        </a:solidFill>
      </cdr:spPr>
      <cdr:txBody>
        <a:bodyPr xmlns:a="http://schemas.openxmlformats.org/drawingml/2006/main" wrap="none" lIns="10800" tIns="10800" rIns="10800" bIns="10800" rtlCol="0" anchor="ctr" anchorCtr="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900" dirty="0">
              <a:latin typeface="ＭＳ Ｐ明朝" pitchFamily="18" charset="-128"/>
              <a:ea typeface="ＭＳ Ｐ明朝" pitchFamily="18" charset="-128"/>
            </a:rPr>
            <a:t>（千人）</a:t>
          </a:r>
          <a:endParaRPr lang="en-US" altLang="ja-JP" sz="1000" dirty="0">
            <a:latin typeface="ＭＳ Ｐ明朝" pitchFamily="18" charset="-128"/>
            <a:ea typeface="ＭＳ Ｐ明朝" pitchFamily="18" charset="-128"/>
          </a:endParaRPr>
        </a:p>
      </cdr:txBody>
    </cdr:sp>
  </cdr:relSizeAnchor>
  <cdr:relSizeAnchor xmlns:cdr="http://schemas.openxmlformats.org/drawingml/2006/chartDrawing">
    <cdr:from>
      <cdr:x>0.05357</cdr:x>
      <cdr:y>0.2979</cdr:y>
    </cdr:from>
    <cdr:to>
      <cdr:x>0.19853</cdr:x>
      <cdr:y>0.36016</cdr:y>
    </cdr:to>
    <cdr:sp macro="" textlink="">
      <cdr:nvSpPr>
        <cdr:cNvPr id="4" name="吹き出し: 線 (枠なし) 3">
          <a:extLst xmlns:a="http://schemas.openxmlformats.org/drawingml/2006/main">
            <a:ext uri="{FF2B5EF4-FFF2-40B4-BE49-F238E27FC236}">
              <a16:creationId xmlns:a16="http://schemas.microsoft.com/office/drawing/2014/main" id="{AE8F7718-3DF0-4366-8642-C1E9C24ABD51}"/>
            </a:ext>
          </a:extLst>
        </cdr:cNvPr>
        <cdr:cNvSpPr/>
      </cdr:nvSpPr>
      <cdr:spPr>
        <a:xfrm xmlns:a="http://schemas.openxmlformats.org/drawingml/2006/main">
          <a:off x="485775" y="1574800"/>
          <a:ext cx="1314464" cy="329163"/>
        </a:xfrm>
        <a:prstGeom xmlns:a="http://schemas.openxmlformats.org/drawingml/2006/main" prst="callout1">
          <a:avLst>
            <a:gd name="adj1" fmla="val 98692"/>
            <a:gd name="adj2" fmla="val 89524"/>
            <a:gd name="adj3" fmla="val 202004"/>
            <a:gd name="adj4" fmla="val 89731"/>
          </a:avLst>
        </a:prstGeom>
        <a:noFill xmlns:a="http://schemas.openxmlformats.org/drawingml/2006/main"/>
        <a:ln xmlns:a="http://schemas.openxmlformats.org/drawingml/2006/main" w="3175"/>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square" lIns="14400" tIns="14400" rIns="14400" bIns="14400" anchor="ctr" anchorCtr="0">
          <a:spAutoFit/>
        </a:bodyP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ja-JP" altLang="en-US" sz="900">
              <a:latin typeface="HG丸ｺﾞｼｯｸM-PRO" panose="020F0600000000000000" pitchFamily="50" charset="-128"/>
              <a:ea typeface="HG丸ｺﾞｼｯｸM-PRO" panose="020F0600000000000000" pitchFamily="50" charset="-128"/>
            </a:rPr>
            <a:t>「知床旅情」加藤登紀子</a:t>
          </a:r>
          <a:endParaRPr lang="en-US" altLang="ja-JP" sz="900">
            <a:latin typeface="HG丸ｺﾞｼｯｸM-PRO" panose="020F0600000000000000" pitchFamily="50" charset="-128"/>
            <a:ea typeface="HG丸ｺﾞｼｯｸM-PRO" panose="020F0600000000000000" pitchFamily="50" charset="-128"/>
          </a:endParaRPr>
        </a:p>
        <a:p xmlns:a="http://schemas.openxmlformats.org/drawingml/2006/main">
          <a:pPr algn="r"/>
          <a:r>
            <a:rPr lang="en-US" altLang="ja-JP" sz="900">
              <a:latin typeface="HG丸ｺﾞｼｯｸM-PRO" panose="020F0600000000000000" pitchFamily="50" charset="-128"/>
              <a:ea typeface="HG丸ｺﾞｼｯｸM-PRO" panose="020F0600000000000000" pitchFamily="50" charset="-128"/>
            </a:rPr>
            <a:t>1971</a:t>
          </a:r>
          <a:endParaRPr lang="ja-JP" sz="900">
            <a:latin typeface="HG丸ｺﾞｼｯｸM-PRO" panose="020F0600000000000000" pitchFamily="50" charset="-128"/>
            <a:ea typeface="HG丸ｺﾞｼｯｸM-PRO" panose="020F0600000000000000" pitchFamily="50" charset="-128"/>
          </a:endParaRPr>
        </a:p>
      </cdr:txBody>
    </cdr:sp>
  </cdr:relSizeAnchor>
  <cdr:relSizeAnchor xmlns:cdr="http://schemas.openxmlformats.org/drawingml/2006/chartDrawing">
    <cdr:from>
      <cdr:x>0.03782</cdr:x>
      <cdr:y>0.58438</cdr:y>
    </cdr:from>
    <cdr:to>
      <cdr:x>0.125</cdr:x>
      <cdr:y>0.64665</cdr:y>
    </cdr:to>
    <cdr:sp macro="" textlink="">
      <cdr:nvSpPr>
        <cdr:cNvPr id="5" name="吹き出し: 線 (枠なし) 4">
          <a:extLst xmlns:a="http://schemas.openxmlformats.org/drawingml/2006/main">
            <a:ext uri="{FF2B5EF4-FFF2-40B4-BE49-F238E27FC236}">
              <a16:creationId xmlns:a16="http://schemas.microsoft.com/office/drawing/2014/main" id="{94D56077-D96D-458B-BB2E-6274CDA27B99}"/>
            </a:ext>
          </a:extLst>
        </cdr:cNvPr>
        <cdr:cNvSpPr/>
      </cdr:nvSpPr>
      <cdr:spPr>
        <a:xfrm xmlns:a="http://schemas.openxmlformats.org/drawingml/2006/main">
          <a:off x="342900" y="3089275"/>
          <a:ext cx="790575" cy="329163"/>
        </a:xfrm>
        <a:prstGeom xmlns:a="http://schemas.openxmlformats.org/drawingml/2006/main" prst="callout1">
          <a:avLst>
            <a:gd name="adj1" fmla="val 107374"/>
            <a:gd name="adj2" fmla="val 29283"/>
            <a:gd name="adj3" fmla="val 271453"/>
            <a:gd name="adj4" fmla="val 29490"/>
          </a:avLst>
        </a:prstGeom>
        <a:noFill xmlns:a="http://schemas.openxmlformats.org/drawingml/2006/main"/>
        <a:ln xmlns:a="http://schemas.openxmlformats.org/drawingml/2006/main" w="3175"/>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square" lIns="14400" tIns="14400" rIns="14400" bIns="14400" anchor="ctr" anchorCtr="0">
          <a:spAutoFit/>
        </a:bodyP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l"/>
          <a:r>
            <a:rPr lang="ja-JP" altLang="en-US" sz="900">
              <a:latin typeface="HG丸ｺﾞｼｯｸM-PRO" panose="020F0600000000000000" pitchFamily="50" charset="-128"/>
              <a:ea typeface="HG丸ｺﾞｼｯｸM-PRO" panose="020F0600000000000000" pitchFamily="50" charset="-128"/>
            </a:rPr>
            <a:t>知床国立公園</a:t>
          </a:r>
          <a:endParaRPr lang="en-US" altLang="ja-JP" sz="900">
            <a:latin typeface="HG丸ｺﾞｼｯｸM-PRO" panose="020F0600000000000000" pitchFamily="50" charset="-128"/>
            <a:ea typeface="HG丸ｺﾞｼｯｸM-PRO" panose="020F0600000000000000" pitchFamily="50" charset="-128"/>
          </a:endParaRPr>
        </a:p>
        <a:p xmlns:a="http://schemas.openxmlformats.org/drawingml/2006/main">
          <a:pPr algn="l"/>
          <a:r>
            <a:rPr lang="en-US" altLang="ja-JP" sz="900">
              <a:latin typeface="HG丸ｺﾞｼｯｸM-PRO" panose="020F0600000000000000" pitchFamily="50" charset="-128"/>
              <a:ea typeface="HG丸ｺﾞｼｯｸM-PRO" panose="020F0600000000000000" pitchFamily="50" charset="-128"/>
            </a:rPr>
            <a:t>1964</a:t>
          </a:r>
          <a:endParaRPr lang="ja-JP" sz="900">
            <a:latin typeface="HG丸ｺﾞｼｯｸM-PRO" panose="020F0600000000000000" pitchFamily="50" charset="-128"/>
            <a:ea typeface="HG丸ｺﾞｼｯｸM-PRO" panose="020F0600000000000000" pitchFamily="50" charset="-128"/>
          </a:endParaRPr>
        </a:p>
      </cdr:txBody>
    </cdr:sp>
  </cdr:relSizeAnchor>
  <cdr:relSizeAnchor xmlns:cdr="http://schemas.openxmlformats.org/drawingml/2006/chartDrawing">
    <cdr:from>
      <cdr:x>0.26891</cdr:x>
      <cdr:y>0.20601</cdr:y>
    </cdr:from>
    <cdr:to>
      <cdr:x>0.34804</cdr:x>
      <cdr:y>0.26827</cdr:y>
    </cdr:to>
    <cdr:sp macro="" textlink="">
      <cdr:nvSpPr>
        <cdr:cNvPr id="6" name="吹き出し: 線 (枠なし) 5">
          <a:extLst xmlns:a="http://schemas.openxmlformats.org/drawingml/2006/main">
            <a:ext uri="{FF2B5EF4-FFF2-40B4-BE49-F238E27FC236}">
              <a16:creationId xmlns:a16="http://schemas.microsoft.com/office/drawing/2014/main" id="{94D56077-D96D-458B-BB2E-6274CDA27B99}"/>
            </a:ext>
          </a:extLst>
        </cdr:cNvPr>
        <cdr:cNvSpPr/>
      </cdr:nvSpPr>
      <cdr:spPr>
        <a:xfrm xmlns:a="http://schemas.openxmlformats.org/drawingml/2006/main">
          <a:off x="2438400" y="1089025"/>
          <a:ext cx="717564" cy="329163"/>
        </a:xfrm>
        <a:prstGeom xmlns:a="http://schemas.openxmlformats.org/drawingml/2006/main" prst="callout1">
          <a:avLst>
            <a:gd name="adj1" fmla="val 98692"/>
            <a:gd name="adj2" fmla="val 89524"/>
            <a:gd name="adj3" fmla="val 636059"/>
            <a:gd name="adj4" fmla="val 88404"/>
          </a:avLst>
        </a:prstGeom>
        <a:noFill xmlns:a="http://schemas.openxmlformats.org/drawingml/2006/main"/>
        <a:ln xmlns:a="http://schemas.openxmlformats.org/drawingml/2006/main" w="3175"/>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square" lIns="14400" tIns="14400" rIns="14400" bIns="14400" anchor="ctr" anchorCtr="0">
          <a:spAutoFit/>
        </a:bodyP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ja-JP" altLang="en-US" sz="900">
              <a:latin typeface="HG丸ｺﾞｼｯｸM-PRO" panose="020F0600000000000000" pitchFamily="50" charset="-128"/>
              <a:ea typeface="HG丸ｺﾞｼｯｸM-PRO" panose="020F0600000000000000" pitchFamily="50" charset="-128"/>
            </a:rPr>
            <a:t>知床横断道路</a:t>
          </a:r>
          <a:endParaRPr lang="en-US" altLang="ja-JP" sz="900">
            <a:latin typeface="HG丸ｺﾞｼｯｸM-PRO" panose="020F0600000000000000" pitchFamily="50" charset="-128"/>
            <a:ea typeface="HG丸ｺﾞｼｯｸM-PRO" panose="020F0600000000000000" pitchFamily="50" charset="-128"/>
          </a:endParaRPr>
        </a:p>
        <a:p xmlns:a="http://schemas.openxmlformats.org/drawingml/2006/main">
          <a:pPr algn="r"/>
          <a:r>
            <a:rPr lang="en-US" altLang="ja-JP" sz="900">
              <a:latin typeface="HG丸ｺﾞｼｯｸM-PRO" panose="020F0600000000000000" pitchFamily="50" charset="-128"/>
              <a:ea typeface="HG丸ｺﾞｼｯｸM-PRO" panose="020F0600000000000000" pitchFamily="50" charset="-128"/>
            </a:rPr>
            <a:t>1980</a:t>
          </a:r>
          <a:endParaRPr lang="ja-JP" sz="900">
            <a:latin typeface="HG丸ｺﾞｼｯｸM-PRO" panose="020F0600000000000000" pitchFamily="50" charset="-128"/>
            <a:ea typeface="HG丸ｺﾞｼｯｸM-PRO" panose="020F0600000000000000" pitchFamily="50" charset="-128"/>
          </a:endParaRPr>
        </a:p>
      </cdr:txBody>
    </cdr:sp>
  </cdr:relSizeAnchor>
  <cdr:relSizeAnchor xmlns:cdr="http://schemas.openxmlformats.org/drawingml/2006/chartDrawing">
    <cdr:from>
      <cdr:x>0.35714</cdr:x>
      <cdr:y>0.23483</cdr:y>
    </cdr:from>
    <cdr:to>
      <cdr:x>0.46779</cdr:x>
      <cdr:y>0.2971</cdr:y>
    </cdr:to>
    <cdr:sp macro="" textlink="">
      <cdr:nvSpPr>
        <cdr:cNvPr id="7" name="吹き出し: 線 (枠なし) 6">
          <a:extLst xmlns:a="http://schemas.openxmlformats.org/drawingml/2006/main">
            <a:ext uri="{FF2B5EF4-FFF2-40B4-BE49-F238E27FC236}">
              <a16:creationId xmlns:a16="http://schemas.microsoft.com/office/drawing/2014/main" id="{94D56077-D96D-458B-BB2E-6274CDA27B99}"/>
            </a:ext>
          </a:extLst>
        </cdr:cNvPr>
        <cdr:cNvSpPr/>
      </cdr:nvSpPr>
      <cdr:spPr>
        <a:xfrm xmlns:a="http://schemas.openxmlformats.org/drawingml/2006/main">
          <a:off x="3238500" y="1241425"/>
          <a:ext cx="1003314" cy="329163"/>
        </a:xfrm>
        <a:prstGeom xmlns:a="http://schemas.openxmlformats.org/drawingml/2006/main" prst="callout1">
          <a:avLst>
            <a:gd name="adj1" fmla="val 98692"/>
            <a:gd name="adj2" fmla="val 89524"/>
            <a:gd name="adj3" fmla="val 202004"/>
            <a:gd name="adj4" fmla="val 89731"/>
          </a:avLst>
        </a:prstGeom>
        <a:noFill xmlns:a="http://schemas.openxmlformats.org/drawingml/2006/main"/>
        <a:ln xmlns:a="http://schemas.openxmlformats.org/drawingml/2006/main" w="3175"/>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square" lIns="14400" tIns="14400" rIns="14400" bIns="14400" anchor="ctr" anchorCtr="0">
          <a:spAutoFit/>
        </a:bodyP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ja-JP" altLang="en-US" sz="900">
              <a:latin typeface="HG丸ｺﾞｼｯｸM-PRO" panose="020F0600000000000000" pitchFamily="50" charset="-128"/>
              <a:ea typeface="HG丸ｺﾞｼｯｸM-PRO" panose="020F0600000000000000" pitchFamily="50" charset="-128"/>
            </a:rPr>
            <a:t>知床ファンタジア</a:t>
          </a:r>
          <a:endParaRPr lang="en-US" altLang="ja-JP" sz="900">
            <a:latin typeface="HG丸ｺﾞｼｯｸM-PRO" panose="020F0600000000000000" pitchFamily="50" charset="-128"/>
            <a:ea typeface="HG丸ｺﾞｼｯｸM-PRO" panose="020F0600000000000000" pitchFamily="50" charset="-128"/>
          </a:endParaRPr>
        </a:p>
        <a:p xmlns:a="http://schemas.openxmlformats.org/drawingml/2006/main">
          <a:pPr algn="r"/>
          <a:r>
            <a:rPr lang="en-US" altLang="ja-JP" sz="900">
              <a:latin typeface="HG丸ｺﾞｼｯｸM-PRO" panose="020F0600000000000000" pitchFamily="50" charset="-128"/>
              <a:ea typeface="HG丸ｺﾞｼｯｸM-PRO" panose="020F0600000000000000" pitchFamily="50" charset="-128"/>
            </a:rPr>
            <a:t>1987</a:t>
          </a:r>
          <a:endParaRPr lang="ja-JP" sz="900">
            <a:latin typeface="HG丸ｺﾞｼｯｸM-PRO" panose="020F0600000000000000" pitchFamily="50" charset="-128"/>
            <a:ea typeface="HG丸ｺﾞｼｯｸM-PRO" panose="020F0600000000000000" pitchFamily="50" charset="-128"/>
          </a:endParaRPr>
        </a:p>
      </cdr:txBody>
    </cdr:sp>
  </cdr:relSizeAnchor>
  <cdr:relSizeAnchor xmlns:cdr="http://schemas.openxmlformats.org/drawingml/2006/chartDrawing">
    <cdr:from>
      <cdr:x>0.66176</cdr:x>
      <cdr:y>0.06907</cdr:y>
    </cdr:from>
    <cdr:to>
      <cdr:x>0.77346</cdr:x>
      <cdr:y>0.13134</cdr:y>
    </cdr:to>
    <cdr:sp macro="" textlink="">
      <cdr:nvSpPr>
        <cdr:cNvPr id="8" name="吹き出し: 線 (枠なし) 7">
          <a:extLst xmlns:a="http://schemas.openxmlformats.org/drawingml/2006/main">
            <a:ext uri="{FF2B5EF4-FFF2-40B4-BE49-F238E27FC236}">
              <a16:creationId xmlns:a16="http://schemas.microsoft.com/office/drawing/2014/main" id="{94D56077-D96D-458B-BB2E-6274CDA27B99}"/>
            </a:ext>
          </a:extLst>
        </cdr:cNvPr>
        <cdr:cNvSpPr/>
      </cdr:nvSpPr>
      <cdr:spPr>
        <a:xfrm xmlns:a="http://schemas.openxmlformats.org/drawingml/2006/main">
          <a:off x="6000749" y="365125"/>
          <a:ext cx="1012839" cy="329163"/>
        </a:xfrm>
        <a:prstGeom xmlns:a="http://schemas.openxmlformats.org/drawingml/2006/main" prst="callout1">
          <a:avLst>
            <a:gd name="adj1" fmla="val 98692"/>
            <a:gd name="adj2" fmla="val 89524"/>
            <a:gd name="adj3" fmla="val 202004"/>
            <a:gd name="adj4" fmla="val 89731"/>
          </a:avLst>
        </a:prstGeom>
        <a:noFill xmlns:a="http://schemas.openxmlformats.org/drawingml/2006/main"/>
        <a:ln xmlns:a="http://schemas.openxmlformats.org/drawingml/2006/main" w="3175"/>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square" lIns="14400" tIns="14400" rIns="14400" bIns="14400" anchor="ctr" anchorCtr="0">
          <a:spAutoFit/>
        </a:bodyP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ja-JP" altLang="en-US" sz="900">
              <a:latin typeface="HG丸ｺﾞｼｯｸM-PRO" panose="020F0600000000000000" pitchFamily="50" charset="-128"/>
              <a:ea typeface="HG丸ｺﾞｼｯｸM-PRO" panose="020F0600000000000000" pitchFamily="50" charset="-128"/>
            </a:rPr>
            <a:t>世界自然遺産登録</a:t>
          </a:r>
          <a:endParaRPr lang="en-US" altLang="ja-JP" sz="900">
            <a:latin typeface="HG丸ｺﾞｼｯｸM-PRO" panose="020F0600000000000000" pitchFamily="50" charset="-128"/>
            <a:ea typeface="HG丸ｺﾞｼｯｸM-PRO" panose="020F0600000000000000" pitchFamily="50" charset="-128"/>
          </a:endParaRPr>
        </a:p>
        <a:p xmlns:a="http://schemas.openxmlformats.org/drawingml/2006/main">
          <a:pPr algn="r"/>
          <a:r>
            <a:rPr lang="en-US" altLang="ja-JP" sz="900">
              <a:latin typeface="HG丸ｺﾞｼｯｸM-PRO" panose="020F0600000000000000" pitchFamily="50" charset="-128"/>
              <a:ea typeface="HG丸ｺﾞｼｯｸM-PRO" panose="020F0600000000000000" pitchFamily="50" charset="-128"/>
            </a:rPr>
            <a:t>2005</a:t>
          </a:r>
          <a:endParaRPr lang="ja-JP" sz="900">
            <a:latin typeface="HG丸ｺﾞｼｯｸM-PRO" panose="020F0600000000000000" pitchFamily="50" charset="-128"/>
            <a:ea typeface="HG丸ｺﾞｼｯｸM-PRO" panose="020F0600000000000000" pitchFamily="50" charset="-128"/>
          </a:endParaRPr>
        </a:p>
      </cdr:txBody>
    </cdr:sp>
  </cdr:relSizeAnchor>
</c:userShapes>
</file>

<file path=xl/drawings/drawing30.xml><?xml version="1.0" encoding="utf-8"?>
<c:userShapes xmlns:c="http://schemas.openxmlformats.org/drawingml/2006/chart">
  <cdr:relSizeAnchor xmlns:cdr="http://schemas.openxmlformats.org/drawingml/2006/chartDrawing">
    <cdr:from>
      <cdr:x>0</cdr:x>
      <cdr:y>0.96434</cdr:y>
    </cdr:from>
    <cdr:to>
      <cdr:x>0.31606</cdr:x>
      <cdr:y>1</cdr:y>
    </cdr:to>
    <cdr:sp macro="" textlink="">
      <cdr:nvSpPr>
        <cdr:cNvPr id="2" name="テキスト ボックス 1">
          <a:extLst xmlns:a="http://schemas.openxmlformats.org/drawingml/2006/main">
            <a:ext uri="{FF2B5EF4-FFF2-40B4-BE49-F238E27FC236}">
              <a16:creationId xmlns:a16="http://schemas.microsoft.com/office/drawing/2014/main" id="{C266F102-750D-488E-BBAA-8D8978050A4C}"/>
            </a:ext>
          </a:extLst>
        </cdr:cNvPr>
        <cdr:cNvSpPr txBox="1"/>
      </cdr:nvSpPr>
      <cdr:spPr>
        <a:xfrm xmlns:a="http://schemas.openxmlformats.org/drawingml/2006/main">
          <a:off x="0" y="5097852"/>
          <a:ext cx="2865987" cy="188523"/>
        </a:xfrm>
        <a:prstGeom xmlns:a="http://schemas.openxmlformats.org/drawingml/2006/main" prst="rect">
          <a:avLst/>
        </a:prstGeom>
        <a:solidFill xmlns:a="http://schemas.openxmlformats.org/drawingml/2006/main">
          <a:schemeClr val="bg1"/>
        </a:solidFill>
      </cdr:spPr>
      <cdr:txBody>
        <a:bodyPr xmlns:a="http://schemas.openxmlformats.org/drawingml/2006/main" vertOverflow="clip" horzOverflow="clip" wrap="none" lIns="10800" tIns="10800" rIns="10800" bIns="10800" rtlCol="0" anchor="ctr" anchorCtr="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900" dirty="0">
              <a:latin typeface="ＭＳ Ｐ明朝" pitchFamily="18" charset="-128"/>
              <a:ea typeface="ＭＳ Ｐ明朝" pitchFamily="18" charset="-128"/>
            </a:rPr>
            <a:t>（資料） 北海道経済部「北海道観光入込客数調査報告書」</a:t>
          </a:r>
          <a:r>
            <a:rPr lang="ja-JP" altLang="en-US" sz="1000" dirty="0">
              <a:latin typeface="ＭＳ Ｐ明朝" pitchFamily="18" charset="-128"/>
              <a:ea typeface="ＭＳ Ｐ明朝" pitchFamily="18" charset="-128"/>
            </a:rPr>
            <a:t> </a:t>
          </a:r>
          <a:endParaRPr lang="en-US" altLang="ja-JP" sz="1000" dirty="0">
            <a:latin typeface="ＭＳ Ｐ明朝" pitchFamily="18" charset="-128"/>
            <a:ea typeface="ＭＳ Ｐ明朝" pitchFamily="18" charset="-128"/>
          </a:endParaRPr>
        </a:p>
      </cdr:txBody>
    </cdr:sp>
  </cdr:relSizeAnchor>
  <cdr:relSizeAnchor xmlns:cdr="http://schemas.openxmlformats.org/drawingml/2006/chartDrawing">
    <cdr:from>
      <cdr:x>0.03817</cdr:x>
      <cdr:y>0.01119</cdr:y>
    </cdr:from>
    <cdr:to>
      <cdr:x>0.07876</cdr:x>
      <cdr:y>0.04369</cdr:y>
    </cdr:to>
    <cdr:sp macro="" textlink="">
      <cdr:nvSpPr>
        <cdr:cNvPr id="3" name="テキスト ボックス 1">
          <a:extLst xmlns:a="http://schemas.openxmlformats.org/drawingml/2006/main">
            <a:ext uri="{FF2B5EF4-FFF2-40B4-BE49-F238E27FC236}">
              <a16:creationId xmlns:a16="http://schemas.microsoft.com/office/drawing/2014/main" id="{621E010D-01B6-4748-A9DA-9A8C545074A1}"/>
            </a:ext>
          </a:extLst>
        </cdr:cNvPr>
        <cdr:cNvSpPr txBox="1"/>
      </cdr:nvSpPr>
      <cdr:spPr>
        <a:xfrm xmlns:a="http://schemas.openxmlformats.org/drawingml/2006/main">
          <a:off x="346075" y="59135"/>
          <a:ext cx="368060" cy="171852"/>
        </a:xfrm>
        <a:prstGeom xmlns:a="http://schemas.openxmlformats.org/drawingml/2006/main" prst="rect">
          <a:avLst/>
        </a:prstGeom>
        <a:solidFill xmlns:a="http://schemas.openxmlformats.org/drawingml/2006/main">
          <a:schemeClr val="bg1"/>
        </a:solidFill>
      </cdr:spPr>
      <cdr:txBody>
        <a:bodyPr xmlns:a="http://schemas.openxmlformats.org/drawingml/2006/main" wrap="none" lIns="10800" tIns="10800" rIns="10800" bIns="10800" rtlCol="0" anchor="ctr" anchorCtr="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900" dirty="0">
              <a:latin typeface="ＭＳ Ｐ明朝" pitchFamily="18" charset="-128"/>
              <a:ea typeface="ＭＳ Ｐ明朝" pitchFamily="18" charset="-128"/>
            </a:rPr>
            <a:t>（千人）</a:t>
          </a:r>
          <a:endParaRPr lang="en-US" altLang="ja-JP" sz="1000" dirty="0">
            <a:latin typeface="ＭＳ Ｐ明朝" pitchFamily="18" charset="-128"/>
            <a:ea typeface="ＭＳ Ｐ明朝" pitchFamily="18" charset="-128"/>
          </a:endParaRPr>
        </a:p>
      </cdr:txBody>
    </cdr:sp>
  </cdr:relSizeAnchor>
  <cdr:relSizeAnchor xmlns:cdr="http://schemas.openxmlformats.org/drawingml/2006/chartDrawing">
    <cdr:from>
      <cdr:x>0.22934</cdr:x>
      <cdr:y>0.03123</cdr:y>
    </cdr:from>
    <cdr:to>
      <cdr:x>0.29621</cdr:x>
      <cdr:y>0.0935</cdr:y>
    </cdr:to>
    <cdr:sp macro="" textlink="">
      <cdr:nvSpPr>
        <cdr:cNvPr id="5" name="吹き出し: 線 (枠なし) 4">
          <a:extLst xmlns:a="http://schemas.openxmlformats.org/drawingml/2006/main">
            <a:ext uri="{FF2B5EF4-FFF2-40B4-BE49-F238E27FC236}">
              <a16:creationId xmlns:a16="http://schemas.microsoft.com/office/drawing/2014/main" id="{8826DF4B-BC4C-4234-AD32-A09D4228D358}"/>
            </a:ext>
          </a:extLst>
        </cdr:cNvPr>
        <cdr:cNvSpPr/>
      </cdr:nvSpPr>
      <cdr:spPr>
        <a:xfrm xmlns:a="http://schemas.openxmlformats.org/drawingml/2006/main">
          <a:off x="2079602" y="165085"/>
          <a:ext cx="606363" cy="329183"/>
        </a:xfrm>
        <a:prstGeom xmlns:a="http://schemas.openxmlformats.org/drawingml/2006/main" prst="callout1">
          <a:avLst>
            <a:gd name="adj1" fmla="val 102667"/>
            <a:gd name="adj2" fmla="val 86877"/>
            <a:gd name="adj3" fmla="val 804075"/>
            <a:gd name="adj4" fmla="val 83585"/>
          </a:avLst>
        </a:prstGeom>
        <a:noFill xmlns:a="http://schemas.openxmlformats.org/drawingml/2006/main"/>
        <a:ln xmlns:a="http://schemas.openxmlformats.org/drawingml/2006/main" w="3175"/>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square" lIns="14400" tIns="14400" rIns="14400" bIns="14400" anchor="ctr" anchorCtr="0">
          <a:spAutoFit/>
        </a:bodyP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ja-JP" altLang="en-US" sz="900">
              <a:latin typeface="HG丸ｺﾞｼｯｸM-PRO" panose="020F0600000000000000" pitchFamily="50" charset="-128"/>
              <a:ea typeface="HG丸ｺﾞｼｯｸM-PRO" panose="020F0600000000000000" pitchFamily="50" charset="-128"/>
            </a:rPr>
            <a:t>有珠山噴火</a:t>
          </a:r>
          <a:endParaRPr lang="en-US" altLang="ja-JP" sz="900">
            <a:latin typeface="HG丸ｺﾞｼｯｸM-PRO" panose="020F0600000000000000" pitchFamily="50" charset="-128"/>
            <a:ea typeface="HG丸ｺﾞｼｯｸM-PRO" panose="020F0600000000000000" pitchFamily="50" charset="-128"/>
          </a:endParaRPr>
        </a:p>
        <a:p xmlns:a="http://schemas.openxmlformats.org/drawingml/2006/main">
          <a:pPr algn="r"/>
          <a:r>
            <a:rPr lang="en-US" altLang="ja-JP" sz="900">
              <a:latin typeface="HG丸ｺﾞｼｯｸM-PRO" panose="020F0600000000000000" pitchFamily="50" charset="-128"/>
              <a:ea typeface="HG丸ｺﾞｼｯｸM-PRO" panose="020F0600000000000000" pitchFamily="50" charset="-128"/>
            </a:rPr>
            <a:t>1977.8</a:t>
          </a:r>
          <a:r>
            <a:rPr lang="ja-JP" altLang="en-US" sz="900">
              <a:latin typeface="HG丸ｺﾞｼｯｸM-PRO" panose="020F0600000000000000" pitchFamily="50" charset="-128"/>
              <a:ea typeface="HG丸ｺﾞｼｯｸM-PRO" panose="020F0600000000000000" pitchFamily="50" charset="-128"/>
            </a:rPr>
            <a:t>月</a:t>
          </a:r>
          <a:r>
            <a:rPr lang="en-US" altLang="ja-JP" sz="900">
              <a:latin typeface="HG丸ｺﾞｼｯｸM-PRO" panose="020F0600000000000000" pitchFamily="50" charset="-128"/>
              <a:ea typeface="HG丸ｺﾞｼｯｸM-PRO" panose="020F0600000000000000" pitchFamily="50" charset="-128"/>
            </a:rPr>
            <a:t> </a:t>
          </a:r>
          <a:endParaRPr lang="ja-JP" sz="900">
            <a:latin typeface="HG丸ｺﾞｼｯｸM-PRO" panose="020F0600000000000000" pitchFamily="50" charset="-128"/>
            <a:ea typeface="HG丸ｺﾞｼｯｸM-PRO" panose="020F0600000000000000" pitchFamily="50" charset="-128"/>
          </a:endParaRPr>
        </a:p>
      </cdr:txBody>
    </cdr:sp>
  </cdr:relSizeAnchor>
  <cdr:relSizeAnchor xmlns:cdr="http://schemas.openxmlformats.org/drawingml/2006/chartDrawing">
    <cdr:from>
      <cdr:x>0.60749</cdr:x>
      <cdr:y>0.06366</cdr:y>
    </cdr:from>
    <cdr:to>
      <cdr:x>0.67436</cdr:x>
      <cdr:y>0.12593</cdr:y>
    </cdr:to>
    <cdr:sp macro="" textlink="">
      <cdr:nvSpPr>
        <cdr:cNvPr id="6" name="吹き出し: 線 (枠なし) 5">
          <a:extLst xmlns:a="http://schemas.openxmlformats.org/drawingml/2006/main">
            <a:ext uri="{FF2B5EF4-FFF2-40B4-BE49-F238E27FC236}">
              <a16:creationId xmlns:a16="http://schemas.microsoft.com/office/drawing/2014/main" id="{306F163B-C726-4F5C-A11D-960F0D5A2F7F}"/>
            </a:ext>
          </a:extLst>
        </cdr:cNvPr>
        <cdr:cNvSpPr/>
      </cdr:nvSpPr>
      <cdr:spPr>
        <a:xfrm xmlns:a="http://schemas.openxmlformats.org/drawingml/2006/main">
          <a:off x="5508625" y="336550"/>
          <a:ext cx="606364" cy="329182"/>
        </a:xfrm>
        <a:prstGeom xmlns:a="http://schemas.openxmlformats.org/drawingml/2006/main" prst="callout1">
          <a:avLst>
            <a:gd name="adj1" fmla="val 102667"/>
            <a:gd name="adj2" fmla="val 86877"/>
            <a:gd name="adj3" fmla="val 995049"/>
            <a:gd name="adj4" fmla="val 86727"/>
          </a:avLst>
        </a:prstGeom>
        <a:noFill xmlns:a="http://schemas.openxmlformats.org/drawingml/2006/main"/>
        <a:ln xmlns:a="http://schemas.openxmlformats.org/drawingml/2006/main" w="3175"/>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square" lIns="14400" tIns="14400" rIns="14400" bIns="14400" anchor="ctr" anchorCtr="0">
          <a:spAutoFit/>
        </a:bodyP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ja-JP" altLang="en-US" sz="900">
              <a:latin typeface="HG丸ｺﾞｼｯｸM-PRO" panose="020F0600000000000000" pitchFamily="50" charset="-128"/>
              <a:ea typeface="HG丸ｺﾞｼｯｸM-PRO" panose="020F0600000000000000" pitchFamily="50" charset="-128"/>
            </a:rPr>
            <a:t>有珠山噴火</a:t>
          </a:r>
          <a:endParaRPr lang="en-US" altLang="ja-JP" sz="900">
            <a:latin typeface="HG丸ｺﾞｼｯｸM-PRO" panose="020F0600000000000000" pitchFamily="50" charset="-128"/>
            <a:ea typeface="HG丸ｺﾞｼｯｸM-PRO" panose="020F0600000000000000" pitchFamily="50" charset="-128"/>
          </a:endParaRPr>
        </a:p>
        <a:p xmlns:a="http://schemas.openxmlformats.org/drawingml/2006/main">
          <a:pPr algn="r"/>
          <a:r>
            <a:rPr lang="en-US" altLang="ja-JP" sz="900">
              <a:latin typeface="HG丸ｺﾞｼｯｸM-PRO" panose="020F0600000000000000" pitchFamily="50" charset="-128"/>
              <a:ea typeface="HG丸ｺﾞｼｯｸM-PRO" panose="020F0600000000000000" pitchFamily="50" charset="-128"/>
            </a:rPr>
            <a:t>2000.3</a:t>
          </a:r>
          <a:r>
            <a:rPr lang="ja-JP" altLang="en-US" sz="900">
              <a:latin typeface="HG丸ｺﾞｼｯｸM-PRO" panose="020F0600000000000000" pitchFamily="50" charset="-128"/>
              <a:ea typeface="HG丸ｺﾞｼｯｸM-PRO" panose="020F0600000000000000" pitchFamily="50" charset="-128"/>
            </a:rPr>
            <a:t>月</a:t>
          </a:r>
          <a:r>
            <a:rPr lang="en-US" altLang="ja-JP" sz="900">
              <a:latin typeface="HG丸ｺﾞｼｯｸM-PRO" panose="020F0600000000000000" pitchFamily="50" charset="-128"/>
              <a:ea typeface="HG丸ｺﾞｼｯｸM-PRO" panose="020F0600000000000000" pitchFamily="50" charset="-128"/>
            </a:rPr>
            <a:t> </a:t>
          </a:r>
          <a:endParaRPr lang="ja-JP" sz="900">
            <a:latin typeface="HG丸ｺﾞｼｯｸM-PRO" panose="020F0600000000000000" pitchFamily="50" charset="-128"/>
            <a:ea typeface="HG丸ｺﾞｼｯｸM-PRO" panose="020F0600000000000000" pitchFamily="50" charset="-128"/>
          </a:endParaRPr>
        </a:p>
      </cdr:txBody>
    </cdr:sp>
  </cdr:relSizeAnchor>
  <cdr:relSizeAnchor xmlns:cdr="http://schemas.openxmlformats.org/drawingml/2006/chartDrawing">
    <cdr:from>
      <cdr:x>0.77766</cdr:x>
      <cdr:y>0.25105</cdr:y>
    </cdr:from>
    <cdr:to>
      <cdr:x>0.85748</cdr:x>
      <cdr:y>0.31332</cdr:y>
    </cdr:to>
    <cdr:sp macro="" textlink="">
      <cdr:nvSpPr>
        <cdr:cNvPr id="7" name="吹き出し: 線 (枠なし) 6">
          <a:extLst xmlns:a="http://schemas.openxmlformats.org/drawingml/2006/main">
            <a:ext uri="{FF2B5EF4-FFF2-40B4-BE49-F238E27FC236}">
              <a16:creationId xmlns:a16="http://schemas.microsoft.com/office/drawing/2014/main" id="{2794D25D-5DD2-46E9-8FBE-0F33981E3421}"/>
            </a:ext>
          </a:extLst>
        </cdr:cNvPr>
        <cdr:cNvSpPr/>
      </cdr:nvSpPr>
      <cdr:spPr>
        <a:xfrm xmlns:a="http://schemas.openxmlformats.org/drawingml/2006/main">
          <a:off x="7051654" y="1327144"/>
          <a:ext cx="723792" cy="329183"/>
        </a:xfrm>
        <a:prstGeom xmlns:a="http://schemas.openxmlformats.org/drawingml/2006/main" prst="callout1">
          <a:avLst>
            <a:gd name="adj1" fmla="val 102667"/>
            <a:gd name="adj2" fmla="val 86877"/>
            <a:gd name="adj3" fmla="val 555232"/>
            <a:gd name="adj4" fmla="val 85921"/>
          </a:avLst>
        </a:prstGeom>
        <a:noFill xmlns:a="http://schemas.openxmlformats.org/drawingml/2006/main"/>
        <a:ln xmlns:a="http://schemas.openxmlformats.org/drawingml/2006/main" w="3175"/>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square" lIns="14400" tIns="14400" rIns="14400" bIns="14400" anchor="ctr" anchorCtr="0">
          <a:spAutoFit/>
        </a:bodyP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ja-JP" altLang="en-US" sz="900">
              <a:latin typeface="HG丸ｺﾞｼｯｸM-PRO" panose="020F0600000000000000" pitchFamily="50" charset="-128"/>
              <a:ea typeface="HG丸ｺﾞｼｯｸM-PRO" panose="020F0600000000000000" pitchFamily="50" charset="-128"/>
            </a:rPr>
            <a:t>東日本大震災</a:t>
          </a:r>
          <a:endParaRPr lang="en-US" altLang="ja-JP" sz="900">
            <a:latin typeface="HG丸ｺﾞｼｯｸM-PRO" panose="020F0600000000000000" pitchFamily="50" charset="-128"/>
            <a:ea typeface="HG丸ｺﾞｼｯｸM-PRO" panose="020F0600000000000000" pitchFamily="50" charset="-128"/>
          </a:endParaRPr>
        </a:p>
        <a:p xmlns:a="http://schemas.openxmlformats.org/drawingml/2006/main">
          <a:pPr algn="r"/>
          <a:r>
            <a:rPr lang="en-US" altLang="ja-JP" sz="900">
              <a:latin typeface="HG丸ｺﾞｼｯｸM-PRO" panose="020F0600000000000000" pitchFamily="50" charset="-128"/>
              <a:ea typeface="HG丸ｺﾞｼｯｸM-PRO" panose="020F0600000000000000" pitchFamily="50" charset="-128"/>
            </a:rPr>
            <a:t>2011.3</a:t>
          </a:r>
          <a:r>
            <a:rPr lang="ja-JP" altLang="en-US" sz="900">
              <a:latin typeface="HG丸ｺﾞｼｯｸM-PRO" panose="020F0600000000000000" pitchFamily="50" charset="-128"/>
              <a:ea typeface="HG丸ｺﾞｼｯｸM-PRO" panose="020F0600000000000000" pitchFamily="50" charset="-128"/>
            </a:rPr>
            <a:t>月</a:t>
          </a:r>
          <a:r>
            <a:rPr lang="en-US" altLang="ja-JP" sz="900">
              <a:latin typeface="HG丸ｺﾞｼｯｸM-PRO" panose="020F0600000000000000" pitchFamily="50" charset="-128"/>
              <a:ea typeface="HG丸ｺﾞｼｯｸM-PRO" panose="020F0600000000000000" pitchFamily="50" charset="-128"/>
            </a:rPr>
            <a:t> </a:t>
          </a:r>
          <a:endParaRPr lang="ja-JP" sz="900">
            <a:latin typeface="HG丸ｺﾞｼｯｸM-PRO" panose="020F0600000000000000" pitchFamily="50" charset="-128"/>
            <a:ea typeface="HG丸ｺﾞｼｯｸM-PRO" panose="020F0600000000000000" pitchFamily="50" charset="-128"/>
          </a:endParaRPr>
        </a:p>
      </cdr:txBody>
    </cdr:sp>
  </cdr:relSizeAnchor>
  <cdr:relSizeAnchor xmlns:cdr="http://schemas.openxmlformats.org/drawingml/2006/chartDrawing">
    <cdr:from>
      <cdr:x>0.01891</cdr:x>
      <cdr:y>0.64385</cdr:y>
    </cdr:from>
    <cdr:to>
      <cdr:x>0.09873</cdr:x>
      <cdr:y>0.70611</cdr:y>
    </cdr:to>
    <cdr:sp macro="" textlink="">
      <cdr:nvSpPr>
        <cdr:cNvPr id="10" name="吹き出し: 線 (枠なし) 9">
          <a:extLst xmlns:a="http://schemas.openxmlformats.org/drawingml/2006/main">
            <a:ext uri="{FF2B5EF4-FFF2-40B4-BE49-F238E27FC236}">
              <a16:creationId xmlns:a16="http://schemas.microsoft.com/office/drawing/2014/main" id="{7E825023-776A-4E6A-9044-4E11C7DAB26E}"/>
            </a:ext>
          </a:extLst>
        </cdr:cNvPr>
        <cdr:cNvSpPr/>
      </cdr:nvSpPr>
      <cdr:spPr>
        <a:xfrm xmlns:a="http://schemas.openxmlformats.org/drawingml/2006/main">
          <a:off x="171450" y="3403610"/>
          <a:ext cx="723839" cy="329163"/>
        </a:xfrm>
        <a:prstGeom xmlns:a="http://schemas.openxmlformats.org/drawingml/2006/main" prst="callout1">
          <a:avLst>
            <a:gd name="adj1" fmla="val 102667"/>
            <a:gd name="adj2" fmla="val 86877"/>
            <a:gd name="adj3" fmla="val 199291"/>
            <a:gd name="adj4" fmla="val 87534"/>
          </a:avLst>
        </a:prstGeom>
        <a:noFill xmlns:a="http://schemas.openxmlformats.org/drawingml/2006/main"/>
        <a:ln xmlns:a="http://schemas.openxmlformats.org/drawingml/2006/main" w="3175"/>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square" lIns="14400" tIns="14400" rIns="14400" bIns="14400" anchor="ctr" anchorCtr="0">
          <a:spAutoFit/>
        </a:bodyP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ja-JP" altLang="en-US" sz="900">
              <a:latin typeface="HG丸ｺﾞｼｯｸM-PRO" panose="020F0600000000000000" pitchFamily="50" charset="-128"/>
              <a:ea typeface="HG丸ｺﾞｼｯｸM-PRO" panose="020F0600000000000000" pitchFamily="50" charset="-128"/>
            </a:rPr>
            <a:t>ポロトコタン</a:t>
          </a:r>
          <a:endParaRPr lang="en-US" altLang="ja-JP" sz="900">
            <a:latin typeface="HG丸ｺﾞｼｯｸM-PRO" panose="020F0600000000000000" pitchFamily="50" charset="-128"/>
            <a:ea typeface="HG丸ｺﾞｼｯｸM-PRO" panose="020F0600000000000000" pitchFamily="50" charset="-128"/>
          </a:endParaRPr>
        </a:p>
        <a:p xmlns:a="http://schemas.openxmlformats.org/drawingml/2006/main">
          <a:pPr algn="r"/>
          <a:r>
            <a:rPr lang="en-US" altLang="ja-JP" sz="900">
              <a:latin typeface="HG丸ｺﾞｼｯｸM-PRO" panose="020F0600000000000000" pitchFamily="50" charset="-128"/>
              <a:ea typeface="HG丸ｺﾞｼｯｸM-PRO" panose="020F0600000000000000" pitchFamily="50" charset="-128"/>
            </a:rPr>
            <a:t>1965 </a:t>
          </a:r>
          <a:endParaRPr lang="ja-JP" sz="900">
            <a:latin typeface="HG丸ｺﾞｼｯｸM-PRO" panose="020F0600000000000000" pitchFamily="50" charset="-128"/>
            <a:ea typeface="HG丸ｺﾞｼｯｸM-PRO" panose="020F0600000000000000" pitchFamily="50" charset="-128"/>
          </a:endParaRPr>
        </a:p>
      </cdr:txBody>
    </cdr:sp>
  </cdr:relSizeAnchor>
  <cdr:relSizeAnchor xmlns:cdr="http://schemas.openxmlformats.org/drawingml/2006/chartDrawing">
    <cdr:from>
      <cdr:x>0.30567</cdr:x>
      <cdr:y>0.26907</cdr:y>
    </cdr:from>
    <cdr:to>
      <cdr:x>0.41315</cdr:x>
      <cdr:y>0.33134</cdr:y>
    </cdr:to>
    <cdr:sp macro="" textlink="">
      <cdr:nvSpPr>
        <cdr:cNvPr id="11" name="吹き出し: 線 (枠なし) 10">
          <a:extLst xmlns:a="http://schemas.openxmlformats.org/drawingml/2006/main">
            <a:ext uri="{FF2B5EF4-FFF2-40B4-BE49-F238E27FC236}">
              <a16:creationId xmlns:a16="http://schemas.microsoft.com/office/drawing/2014/main" id="{20CC65BF-71C3-4727-A0BA-020750E7780A}"/>
            </a:ext>
          </a:extLst>
        </cdr:cNvPr>
        <cdr:cNvSpPr/>
      </cdr:nvSpPr>
      <cdr:spPr>
        <a:xfrm xmlns:a="http://schemas.openxmlformats.org/drawingml/2006/main">
          <a:off x="2771775" y="1422410"/>
          <a:ext cx="974617" cy="329163"/>
        </a:xfrm>
        <a:prstGeom xmlns:a="http://schemas.openxmlformats.org/drawingml/2006/main" prst="callout1">
          <a:avLst>
            <a:gd name="adj1" fmla="val 102667"/>
            <a:gd name="adj2" fmla="val 86877"/>
            <a:gd name="adj3" fmla="val 372929"/>
            <a:gd name="adj4" fmla="val 87876"/>
          </a:avLst>
        </a:prstGeom>
        <a:noFill xmlns:a="http://schemas.openxmlformats.org/drawingml/2006/main"/>
        <a:ln xmlns:a="http://schemas.openxmlformats.org/drawingml/2006/main" w="3175"/>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square" lIns="14400" tIns="14400" rIns="14400" bIns="14400" anchor="ctr" anchorCtr="0">
          <a:spAutoFit/>
        </a:bodyP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ja-JP" altLang="en-US" sz="900">
              <a:latin typeface="HG丸ｺﾞｼｯｸM-PRO" panose="020F0600000000000000" pitchFamily="50" charset="-128"/>
              <a:ea typeface="HG丸ｺﾞｼｯｸM-PRO" panose="020F0600000000000000" pitchFamily="50" charset="-128"/>
            </a:rPr>
            <a:t>アイヌ民族博物館</a:t>
          </a:r>
          <a:endParaRPr lang="en-US" altLang="ja-JP" sz="900">
            <a:latin typeface="HG丸ｺﾞｼｯｸM-PRO" panose="020F0600000000000000" pitchFamily="50" charset="-128"/>
            <a:ea typeface="HG丸ｺﾞｼｯｸM-PRO" panose="020F0600000000000000" pitchFamily="50" charset="-128"/>
          </a:endParaRPr>
        </a:p>
        <a:p xmlns:a="http://schemas.openxmlformats.org/drawingml/2006/main">
          <a:pPr algn="r"/>
          <a:r>
            <a:rPr lang="ja-JP" altLang="en-US" sz="900">
              <a:latin typeface="HG丸ｺﾞｼｯｸM-PRO" panose="020F0600000000000000" pitchFamily="50" charset="-128"/>
              <a:ea typeface="HG丸ｺﾞｼｯｸM-PRO" panose="020F0600000000000000" pitchFamily="50" charset="-128"/>
            </a:rPr>
            <a:t>（新築）</a:t>
          </a:r>
          <a:r>
            <a:rPr lang="en-US" altLang="ja-JP" sz="900">
              <a:latin typeface="HG丸ｺﾞｼｯｸM-PRO" panose="020F0600000000000000" pitchFamily="50" charset="-128"/>
              <a:ea typeface="HG丸ｺﾞｼｯｸM-PRO" panose="020F0600000000000000" pitchFamily="50" charset="-128"/>
            </a:rPr>
            <a:t>1984</a:t>
          </a:r>
          <a:endParaRPr lang="ja-JP" sz="900">
            <a:latin typeface="HG丸ｺﾞｼｯｸM-PRO" panose="020F0600000000000000" pitchFamily="50" charset="-128"/>
            <a:ea typeface="HG丸ｺﾞｼｯｸM-PRO" panose="020F0600000000000000" pitchFamily="50" charset="-128"/>
          </a:endParaRPr>
        </a:p>
      </cdr:txBody>
    </cdr:sp>
  </cdr:relSizeAnchor>
  <cdr:relSizeAnchor xmlns:cdr="http://schemas.openxmlformats.org/drawingml/2006/chartDrawing">
    <cdr:from>
      <cdr:x>0.15791</cdr:x>
      <cdr:y>0.2961</cdr:y>
    </cdr:from>
    <cdr:to>
      <cdr:x>0.26539</cdr:x>
      <cdr:y>0.35836</cdr:y>
    </cdr:to>
    <cdr:sp macro="" textlink="">
      <cdr:nvSpPr>
        <cdr:cNvPr id="12" name="吹き出し: 線 (枠なし) 11">
          <a:extLst xmlns:a="http://schemas.openxmlformats.org/drawingml/2006/main">
            <a:ext uri="{FF2B5EF4-FFF2-40B4-BE49-F238E27FC236}">
              <a16:creationId xmlns:a16="http://schemas.microsoft.com/office/drawing/2014/main" id="{C9B27D76-B0DD-4610-8683-531919B7B0DE}"/>
            </a:ext>
          </a:extLst>
        </cdr:cNvPr>
        <cdr:cNvSpPr/>
      </cdr:nvSpPr>
      <cdr:spPr>
        <a:xfrm xmlns:a="http://schemas.openxmlformats.org/drawingml/2006/main">
          <a:off x="1431925" y="1565275"/>
          <a:ext cx="974617" cy="329163"/>
        </a:xfrm>
        <a:prstGeom xmlns:a="http://schemas.openxmlformats.org/drawingml/2006/main" prst="callout1">
          <a:avLst>
            <a:gd name="adj1" fmla="val 102667"/>
            <a:gd name="adj2" fmla="val 86877"/>
            <a:gd name="adj3" fmla="val 372929"/>
            <a:gd name="adj4" fmla="val 87876"/>
          </a:avLst>
        </a:prstGeom>
        <a:noFill xmlns:a="http://schemas.openxmlformats.org/drawingml/2006/main"/>
        <a:ln xmlns:a="http://schemas.openxmlformats.org/drawingml/2006/main" w="3175"/>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square" lIns="14400" tIns="14400" rIns="14400" bIns="14400" anchor="ctr" anchorCtr="0">
          <a:spAutoFit/>
        </a:bodyP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ja-JP" altLang="en-US" sz="900">
              <a:latin typeface="HG丸ｺﾞｼｯｸM-PRO" panose="020F0600000000000000" pitchFamily="50" charset="-128"/>
              <a:ea typeface="HG丸ｺﾞｼｯｸM-PRO" panose="020F0600000000000000" pitchFamily="50" charset="-128"/>
            </a:rPr>
            <a:t>アイヌ民族博物館</a:t>
          </a:r>
          <a:endParaRPr lang="en-US" altLang="ja-JP" sz="900">
            <a:latin typeface="HG丸ｺﾞｼｯｸM-PRO" panose="020F0600000000000000" pitchFamily="50" charset="-128"/>
            <a:ea typeface="HG丸ｺﾞｼｯｸM-PRO" panose="020F0600000000000000" pitchFamily="50" charset="-128"/>
          </a:endParaRPr>
        </a:p>
        <a:p xmlns:a="http://schemas.openxmlformats.org/drawingml/2006/main">
          <a:pPr algn="r"/>
          <a:r>
            <a:rPr lang="ja-JP" altLang="en-US" sz="900">
              <a:latin typeface="HG丸ｺﾞｼｯｸM-PRO" panose="020F0600000000000000" pitchFamily="50" charset="-128"/>
              <a:ea typeface="HG丸ｺﾞｼｯｸM-PRO" panose="020F0600000000000000" pitchFamily="50" charset="-128"/>
            </a:rPr>
            <a:t>（設立）</a:t>
          </a:r>
          <a:r>
            <a:rPr lang="en-US" altLang="ja-JP" sz="900">
              <a:latin typeface="HG丸ｺﾞｼｯｸM-PRO" panose="020F0600000000000000" pitchFamily="50" charset="-128"/>
              <a:ea typeface="HG丸ｺﾞｼｯｸM-PRO" panose="020F0600000000000000" pitchFamily="50" charset="-128"/>
            </a:rPr>
            <a:t>1975</a:t>
          </a:r>
          <a:endParaRPr lang="ja-JP" sz="900">
            <a:latin typeface="HG丸ｺﾞｼｯｸM-PRO" panose="020F0600000000000000" pitchFamily="50" charset="-128"/>
            <a:ea typeface="HG丸ｺﾞｼｯｸM-PRO" panose="020F0600000000000000" pitchFamily="50" charset="-128"/>
          </a:endParaRPr>
        </a:p>
      </cdr:txBody>
    </cdr:sp>
  </cdr:relSizeAnchor>
</c:userShapes>
</file>

<file path=xl/drawings/drawing31.xml><?xml version="1.0" encoding="utf-8"?>
<c:userShapes xmlns:c="http://schemas.openxmlformats.org/drawingml/2006/chart">
  <cdr:relSizeAnchor xmlns:cdr="http://schemas.openxmlformats.org/drawingml/2006/chartDrawing">
    <cdr:from>
      <cdr:x>0</cdr:x>
      <cdr:y>0.96434</cdr:y>
    </cdr:from>
    <cdr:to>
      <cdr:x>0.31606</cdr:x>
      <cdr:y>1</cdr:y>
    </cdr:to>
    <cdr:sp macro="" textlink="">
      <cdr:nvSpPr>
        <cdr:cNvPr id="2" name="テキスト ボックス 1">
          <a:extLst xmlns:a="http://schemas.openxmlformats.org/drawingml/2006/main">
            <a:ext uri="{FF2B5EF4-FFF2-40B4-BE49-F238E27FC236}">
              <a16:creationId xmlns:a16="http://schemas.microsoft.com/office/drawing/2014/main" id="{C266F102-750D-488E-BBAA-8D8978050A4C}"/>
            </a:ext>
          </a:extLst>
        </cdr:cNvPr>
        <cdr:cNvSpPr txBox="1"/>
      </cdr:nvSpPr>
      <cdr:spPr>
        <a:xfrm xmlns:a="http://schemas.openxmlformats.org/drawingml/2006/main">
          <a:off x="0" y="5097852"/>
          <a:ext cx="2865987" cy="188523"/>
        </a:xfrm>
        <a:prstGeom xmlns:a="http://schemas.openxmlformats.org/drawingml/2006/main" prst="rect">
          <a:avLst/>
        </a:prstGeom>
        <a:solidFill xmlns:a="http://schemas.openxmlformats.org/drawingml/2006/main">
          <a:schemeClr val="bg1"/>
        </a:solidFill>
      </cdr:spPr>
      <cdr:txBody>
        <a:bodyPr xmlns:a="http://schemas.openxmlformats.org/drawingml/2006/main" vertOverflow="clip" horzOverflow="clip" wrap="none" lIns="10800" tIns="10800" rIns="10800" bIns="10800" rtlCol="0" anchor="ctr" anchorCtr="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900" dirty="0">
              <a:latin typeface="ＭＳ Ｐ明朝" pitchFamily="18" charset="-128"/>
              <a:ea typeface="ＭＳ Ｐ明朝" pitchFamily="18" charset="-128"/>
            </a:rPr>
            <a:t>（資料） 北海道経済部「北海道観光入込客数調査報告書」</a:t>
          </a:r>
          <a:r>
            <a:rPr lang="ja-JP" altLang="en-US" sz="1000" dirty="0">
              <a:latin typeface="ＭＳ Ｐ明朝" pitchFamily="18" charset="-128"/>
              <a:ea typeface="ＭＳ Ｐ明朝" pitchFamily="18" charset="-128"/>
            </a:rPr>
            <a:t> </a:t>
          </a:r>
          <a:endParaRPr lang="en-US" altLang="ja-JP" sz="1000" dirty="0">
            <a:latin typeface="ＭＳ Ｐ明朝" pitchFamily="18" charset="-128"/>
            <a:ea typeface="ＭＳ Ｐ明朝" pitchFamily="18" charset="-128"/>
          </a:endParaRPr>
        </a:p>
      </cdr:txBody>
    </cdr:sp>
  </cdr:relSizeAnchor>
  <cdr:relSizeAnchor xmlns:cdr="http://schemas.openxmlformats.org/drawingml/2006/chartDrawing">
    <cdr:from>
      <cdr:x>0.03817</cdr:x>
      <cdr:y>0.01119</cdr:y>
    </cdr:from>
    <cdr:to>
      <cdr:x>0.07876</cdr:x>
      <cdr:y>0.04369</cdr:y>
    </cdr:to>
    <cdr:sp macro="" textlink="">
      <cdr:nvSpPr>
        <cdr:cNvPr id="3" name="テキスト ボックス 1">
          <a:extLst xmlns:a="http://schemas.openxmlformats.org/drawingml/2006/main">
            <a:ext uri="{FF2B5EF4-FFF2-40B4-BE49-F238E27FC236}">
              <a16:creationId xmlns:a16="http://schemas.microsoft.com/office/drawing/2014/main" id="{621E010D-01B6-4748-A9DA-9A8C545074A1}"/>
            </a:ext>
          </a:extLst>
        </cdr:cNvPr>
        <cdr:cNvSpPr txBox="1"/>
      </cdr:nvSpPr>
      <cdr:spPr>
        <a:xfrm xmlns:a="http://schemas.openxmlformats.org/drawingml/2006/main">
          <a:off x="346075" y="59135"/>
          <a:ext cx="368060" cy="171852"/>
        </a:xfrm>
        <a:prstGeom xmlns:a="http://schemas.openxmlformats.org/drawingml/2006/main" prst="rect">
          <a:avLst/>
        </a:prstGeom>
        <a:solidFill xmlns:a="http://schemas.openxmlformats.org/drawingml/2006/main">
          <a:schemeClr val="bg1"/>
        </a:solidFill>
      </cdr:spPr>
      <cdr:txBody>
        <a:bodyPr xmlns:a="http://schemas.openxmlformats.org/drawingml/2006/main" wrap="none" lIns="10800" tIns="10800" rIns="10800" bIns="10800" rtlCol="0" anchor="ctr" anchorCtr="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900" dirty="0">
              <a:latin typeface="ＭＳ Ｐ明朝" pitchFamily="18" charset="-128"/>
              <a:ea typeface="ＭＳ Ｐ明朝" pitchFamily="18" charset="-128"/>
            </a:rPr>
            <a:t>（千人）</a:t>
          </a:r>
          <a:endParaRPr lang="en-US" altLang="ja-JP" sz="1000" dirty="0">
            <a:latin typeface="ＭＳ Ｐ明朝" pitchFamily="18" charset="-128"/>
            <a:ea typeface="ＭＳ Ｐ明朝" pitchFamily="18" charset="-128"/>
          </a:endParaRPr>
        </a:p>
      </cdr:txBody>
    </cdr:sp>
  </cdr:relSizeAnchor>
  <cdr:relSizeAnchor xmlns:cdr="http://schemas.openxmlformats.org/drawingml/2006/chartDrawing">
    <cdr:from>
      <cdr:x>0.68635</cdr:x>
      <cdr:y>0.96749</cdr:y>
    </cdr:from>
    <cdr:to>
      <cdr:x>1</cdr:x>
      <cdr:y>1</cdr:y>
    </cdr:to>
    <cdr:sp macro="" textlink="">
      <cdr:nvSpPr>
        <cdr:cNvPr id="8" name="テキスト ボックス 1">
          <a:extLst xmlns:a="http://schemas.openxmlformats.org/drawingml/2006/main">
            <a:ext uri="{FF2B5EF4-FFF2-40B4-BE49-F238E27FC236}">
              <a16:creationId xmlns:a16="http://schemas.microsoft.com/office/drawing/2014/main" id="{BDB449F4-20D5-41E1-A246-5C942C622EAD}"/>
            </a:ext>
          </a:extLst>
        </cdr:cNvPr>
        <cdr:cNvSpPr txBox="1"/>
      </cdr:nvSpPr>
      <cdr:spPr>
        <a:xfrm xmlns:a="http://schemas.openxmlformats.org/drawingml/2006/main">
          <a:off x="6223678" y="5114523"/>
          <a:ext cx="2844122" cy="171852"/>
        </a:xfrm>
        <a:prstGeom xmlns:a="http://schemas.openxmlformats.org/drawingml/2006/main" prst="rect">
          <a:avLst/>
        </a:prstGeom>
        <a:solidFill xmlns:a="http://schemas.openxmlformats.org/drawingml/2006/main">
          <a:schemeClr val="bg1"/>
        </a:solidFill>
      </cdr:spPr>
      <cdr:txBody>
        <a:bodyPr xmlns:a="http://schemas.openxmlformats.org/drawingml/2006/main" wrap="none" lIns="10800" tIns="10800" rIns="10800" bIns="10800" rtlCol="0" anchor="ctr" anchorCtr="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altLang="ja-JP" sz="900" dirty="0">
              <a:latin typeface="HG丸ｺﾞｼｯｸM-PRO" panose="020F0600000000000000" pitchFamily="50" charset="-128"/>
              <a:ea typeface="HG丸ｺﾞｼｯｸM-PRO" panose="020F0600000000000000" pitchFamily="50" charset="-128"/>
            </a:rPr>
            <a:t>※2006</a:t>
          </a:r>
          <a:r>
            <a:rPr lang="ja-JP" altLang="en-US" sz="900" dirty="0">
              <a:latin typeface="HG丸ｺﾞｼｯｸM-PRO" panose="020F0600000000000000" pitchFamily="50" charset="-128"/>
              <a:ea typeface="HG丸ｺﾞｼｯｸM-PRO" panose="020F0600000000000000" pitchFamily="50" charset="-128"/>
            </a:rPr>
            <a:t>（平成</a:t>
          </a:r>
          <a:r>
            <a:rPr lang="en-US" altLang="ja-JP" sz="900" dirty="0">
              <a:latin typeface="HG丸ｺﾞｼｯｸM-PRO" panose="020F0600000000000000" pitchFamily="50" charset="-128"/>
              <a:ea typeface="HG丸ｺﾞｼｯｸM-PRO" panose="020F0600000000000000" pitchFamily="50" charset="-128"/>
            </a:rPr>
            <a:t>18</a:t>
          </a:r>
          <a:r>
            <a:rPr lang="ja-JP" altLang="en-US" sz="900" dirty="0">
              <a:latin typeface="HG丸ｺﾞｼｯｸM-PRO" panose="020F0600000000000000" pitchFamily="50" charset="-128"/>
              <a:ea typeface="HG丸ｺﾞｼｯｸM-PRO" panose="020F0600000000000000" pitchFamily="50" charset="-128"/>
            </a:rPr>
            <a:t>）年に旧静内町と旧洞三石町が合併</a:t>
          </a:r>
          <a:endParaRPr lang="en-US" altLang="ja-JP" sz="1000" dirty="0">
            <a:latin typeface="HG丸ｺﾞｼｯｸM-PRO" panose="020F0600000000000000" pitchFamily="50" charset="-128"/>
            <a:ea typeface="HG丸ｺﾞｼｯｸM-PRO" panose="020F0600000000000000" pitchFamily="50" charset="-128"/>
          </a:endParaRPr>
        </a:p>
      </cdr:txBody>
    </cdr:sp>
  </cdr:relSizeAnchor>
  <cdr:relSizeAnchor xmlns:cdr="http://schemas.openxmlformats.org/drawingml/2006/chartDrawing">
    <cdr:from>
      <cdr:x>0.22094</cdr:x>
      <cdr:y>0.58979</cdr:y>
    </cdr:from>
    <cdr:to>
      <cdr:x>0.28781</cdr:x>
      <cdr:y>0.65206</cdr:y>
    </cdr:to>
    <cdr:sp macro="" textlink="">
      <cdr:nvSpPr>
        <cdr:cNvPr id="5" name="吹き出し: 線 (枠なし) 4">
          <a:extLst xmlns:a="http://schemas.openxmlformats.org/drawingml/2006/main">
            <a:ext uri="{FF2B5EF4-FFF2-40B4-BE49-F238E27FC236}">
              <a16:creationId xmlns:a16="http://schemas.microsoft.com/office/drawing/2014/main" id="{8826DF4B-BC4C-4234-AD32-A09D4228D358}"/>
            </a:ext>
          </a:extLst>
        </cdr:cNvPr>
        <cdr:cNvSpPr/>
      </cdr:nvSpPr>
      <cdr:spPr>
        <a:xfrm xmlns:a="http://schemas.openxmlformats.org/drawingml/2006/main">
          <a:off x="2003409" y="3117843"/>
          <a:ext cx="606364" cy="329183"/>
        </a:xfrm>
        <a:prstGeom xmlns:a="http://schemas.openxmlformats.org/drawingml/2006/main" prst="callout1">
          <a:avLst>
            <a:gd name="adj1" fmla="val 102667"/>
            <a:gd name="adj2" fmla="val 86877"/>
            <a:gd name="adj3" fmla="val 300601"/>
            <a:gd name="adj4" fmla="val 86727"/>
          </a:avLst>
        </a:prstGeom>
        <a:noFill xmlns:a="http://schemas.openxmlformats.org/drawingml/2006/main"/>
        <a:ln xmlns:a="http://schemas.openxmlformats.org/drawingml/2006/main" w="3175"/>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square" lIns="14400" tIns="14400" rIns="14400" bIns="14400" anchor="ctr" anchorCtr="0">
          <a:spAutoFit/>
        </a:bodyP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ja-JP" altLang="en-US" sz="900">
              <a:latin typeface="HG丸ｺﾞｼｯｸM-PRO" panose="020F0600000000000000" pitchFamily="50" charset="-128"/>
              <a:ea typeface="HG丸ｺﾞｼｯｸM-PRO" panose="020F0600000000000000" pitchFamily="50" charset="-128"/>
            </a:rPr>
            <a:t>有珠山噴火</a:t>
          </a:r>
          <a:endParaRPr lang="en-US" altLang="ja-JP" sz="900">
            <a:latin typeface="HG丸ｺﾞｼｯｸM-PRO" panose="020F0600000000000000" pitchFamily="50" charset="-128"/>
            <a:ea typeface="HG丸ｺﾞｼｯｸM-PRO" panose="020F0600000000000000" pitchFamily="50" charset="-128"/>
          </a:endParaRPr>
        </a:p>
        <a:p xmlns:a="http://schemas.openxmlformats.org/drawingml/2006/main">
          <a:pPr algn="r"/>
          <a:r>
            <a:rPr lang="en-US" altLang="ja-JP" sz="900">
              <a:latin typeface="HG丸ｺﾞｼｯｸM-PRO" panose="020F0600000000000000" pitchFamily="50" charset="-128"/>
              <a:ea typeface="HG丸ｺﾞｼｯｸM-PRO" panose="020F0600000000000000" pitchFamily="50" charset="-128"/>
            </a:rPr>
            <a:t>1977.8</a:t>
          </a:r>
          <a:r>
            <a:rPr lang="ja-JP" altLang="en-US" sz="900">
              <a:latin typeface="HG丸ｺﾞｼｯｸM-PRO" panose="020F0600000000000000" pitchFamily="50" charset="-128"/>
              <a:ea typeface="HG丸ｺﾞｼｯｸM-PRO" panose="020F0600000000000000" pitchFamily="50" charset="-128"/>
            </a:rPr>
            <a:t>月</a:t>
          </a:r>
          <a:r>
            <a:rPr lang="en-US" altLang="ja-JP" sz="900">
              <a:latin typeface="HG丸ｺﾞｼｯｸM-PRO" panose="020F0600000000000000" pitchFamily="50" charset="-128"/>
              <a:ea typeface="HG丸ｺﾞｼｯｸM-PRO" panose="020F0600000000000000" pitchFamily="50" charset="-128"/>
            </a:rPr>
            <a:t> </a:t>
          </a:r>
          <a:endParaRPr lang="ja-JP" sz="900">
            <a:latin typeface="HG丸ｺﾞｼｯｸM-PRO" panose="020F0600000000000000" pitchFamily="50" charset="-128"/>
            <a:ea typeface="HG丸ｺﾞｼｯｸM-PRO" panose="020F0600000000000000" pitchFamily="50" charset="-128"/>
          </a:endParaRPr>
        </a:p>
      </cdr:txBody>
    </cdr:sp>
  </cdr:relSizeAnchor>
  <cdr:relSizeAnchor xmlns:cdr="http://schemas.openxmlformats.org/drawingml/2006/chartDrawing">
    <cdr:from>
      <cdr:x>0.60749</cdr:x>
      <cdr:y>0.06366</cdr:y>
    </cdr:from>
    <cdr:to>
      <cdr:x>0.67436</cdr:x>
      <cdr:y>0.12593</cdr:y>
    </cdr:to>
    <cdr:sp macro="" textlink="">
      <cdr:nvSpPr>
        <cdr:cNvPr id="6" name="吹き出し: 線 (枠なし) 5">
          <a:extLst xmlns:a="http://schemas.openxmlformats.org/drawingml/2006/main">
            <a:ext uri="{FF2B5EF4-FFF2-40B4-BE49-F238E27FC236}">
              <a16:creationId xmlns:a16="http://schemas.microsoft.com/office/drawing/2014/main" id="{306F163B-C726-4F5C-A11D-960F0D5A2F7F}"/>
            </a:ext>
          </a:extLst>
        </cdr:cNvPr>
        <cdr:cNvSpPr/>
      </cdr:nvSpPr>
      <cdr:spPr>
        <a:xfrm xmlns:a="http://schemas.openxmlformats.org/drawingml/2006/main">
          <a:off x="5508625" y="336550"/>
          <a:ext cx="606364" cy="329182"/>
        </a:xfrm>
        <a:prstGeom xmlns:a="http://schemas.openxmlformats.org/drawingml/2006/main" prst="callout1">
          <a:avLst>
            <a:gd name="adj1" fmla="val 102667"/>
            <a:gd name="adj2" fmla="val 86877"/>
            <a:gd name="adj3" fmla="val 995049"/>
            <a:gd name="adj4" fmla="val 86727"/>
          </a:avLst>
        </a:prstGeom>
        <a:noFill xmlns:a="http://schemas.openxmlformats.org/drawingml/2006/main"/>
        <a:ln xmlns:a="http://schemas.openxmlformats.org/drawingml/2006/main" w="3175"/>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square" lIns="14400" tIns="14400" rIns="14400" bIns="14400" anchor="ctr" anchorCtr="0">
          <a:spAutoFit/>
        </a:bodyP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ja-JP" altLang="en-US" sz="900">
              <a:latin typeface="HG丸ｺﾞｼｯｸM-PRO" panose="020F0600000000000000" pitchFamily="50" charset="-128"/>
              <a:ea typeface="HG丸ｺﾞｼｯｸM-PRO" panose="020F0600000000000000" pitchFamily="50" charset="-128"/>
            </a:rPr>
            <a:t>有珠山噴火</a:t>
          </a:r>
          <a:endParaRPr lang="en-US" altLang="ja-JP" sz="900">
            <a:latin typeface="HG丸ｺﾞｼｯｸM-PRO" panose="020F0600000000000000" pitchFamily="50" charset="-128"/>
            <a:ea typeface="HG丸ｺﾞｼｯｸM-PRO" panose="020F0600000000000000" pitchFamily="50" charset="-128"/>
          </a:endParaRPr>
        </a:p>
        <a:p xmlns:a="http://schemas.openxmlformats.org/drawingml/2006/main">
          <a:pPr algn="r"/>
          <a:r>
            <a:rPr lang="en-US" altLang="ja-JP" sz="900">
              <a:latin typeface="HG丸ｺﾞｼｯｸM-PRO" panose="020F0600000000000000" pitchFamily="50" charset="-128"/>
              <a:ea typeface="HG丸ｺﾞｼｯｸM-PRO" panose="020F0600000000000000" pitchFamily="50" charset="-128"/>
            </a:rPr>
            <a:t>2000.3</a:t>
          </a:r>
          <a:r>
            <a:rPr lang="ja-JP" altLang="en-US" sz="900">
              <a:latin typeface="HG丸ｺﾞｼｯｸM-PRO" panose="020F0600000000000000" pitchFamily="50" charset="-128"/>
              <a:ea typeface="HG丸ｺﾞｼｯｸM-PRO" panose="020F0600000000000000" pitchFamily="50" charset="-128"/>
            </a:rPr>
            <a:t>月</a:t>
          </a:r>
          <a:r>
            <a:rPr lang="en-US" altLang="ja-JP" sz="900">
              <a:latin typeface="HG丸ｺﾞｼｯｸM-PRO" panose="020F0600000000000000" pitchFamily="50" charset="-128"/>
              <a:ea typeface="HG丸ｺﾞｼｯｸM-PRO" panose="020F0600000000000000" pitchFamily="50" charset="-128"/>
            </a:rPr>
            <a:t> </a:t>
          </a:r>
          <a:endParaRPr lang="ja-JP" sz="900">
            <a:latin typeface="HG丸ｺﾞｼｯｸM-PRO" panose="020F0600000000000000" pitchFamily="50" charset="-128"/>
            <a:ea typeface="HG丸ｺﾞｼｯｸM-PRO" panose="020F0600000000000000" pitchFamily="50" charset="-128"/>
          </a:endParaRPr>
        </a:p>
      </cdr:txBody>
    </cdr:sp>
  </cdr:relSizeAnchor>
  <cdr:relSizeAnchor xmlns:cdr="http://schemas.openxmlformats.org/drawingml/2006/chartDrawing">
    <cdr:from>
      <cdr:x>0.77451</cdr:x>
      <cdr:y>0.0042</cdr:y>
    </cdr:from>
    <cdr:to>
      <cdr:x>0.85433</cdr:x>
      <cdr:y>0.06647</cdr:y>
    </cdr:to>
    <cdr:sp macro="" textlink="">
      <cdr:nvSpPr>
        <cdr:cNvPr id="7" name="吹き出し: 線 (枠なし) 6">
          <a:extLst xmlns:a="http://schemas.openxmlformats.org/drawingml/2006/main">
            <a:ext uri="{FF2B5EF4-FFF2-40B4-BE49-F238E27FC236}">
              <a16:creationId xmlns:a16="http://schemas.microsoft.com/office/drawing/2014/main" id="{2794D25D-5DD2-46E9-8FBE-0F33981E3421}"/>
            </a:ext>
          </a:extLst>
        </cdr:cNvPr>
        <cdr:cNvSpPr/>
      </cdr:nvSpPr>
      <cdr:spPr>
        <a:xfrm xmlns:a="http://schemas.openxmlformats.org/drawingml/2006/main">
          <a:off x="7023090" y="22219"/>
          <a:ext cx="723792" cy="329183"/>
        </a:xfrm>
        <a:prstGeom xmlns:a="http://schemas.openxmlformats.org/drawingml/2006/main" prst="callout1">
          <a:avLst>
            <a:gd name="adj1" fmla="val 102667"/>
            <a:gd name="adj2" fmla="val 86877"/>
            <a:gd name="adj3" fmla="val 856159"/>
            <a:gd name="adj4" fmla="val 85921"/>
          </a:avLst>
        </a:prstGeom>
        <a:noFill xmlns:a="http://schemas.openxmlformats.org/drawingml/2006/main"/>
        <a:ln xmlns:a="http://schemas.openxmlformats.org/drawingml/2006/main" w="3175"/>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square" lIns="14400" tIns="14400" rIns="14400" bIns="14400" anchor="ctr" anchorCtr="0">
          <a:spAutoFit/>
        </a:bodyP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ja-JP" altLang="en-US" sz="900">
              <a:latin typeface="HG丸ｺﾞｼｯｸM-PRO" panose="020F0600000000000000" pitchFamily="50" charset="-128"/>
              <a:ea typeface="HG丸ｺﾞｼｯｸM-PRO" panose="020F0600000000000000" pitchFamily="50" charset="-128"/>
            </a:rPr>
            <a:t>東日本大震災</a:t>
          </a:r>
          <a:endParaRPr lang="en-US" altLang="ja-JP" sz="900">
            <a:latin typeface="HG丸ｺﾞｼｯｸM-PRO" panose="020F0600000000000000" pitchFamily="50" charset="-128"/>
            <a:ea typeface="HG丸ｺﾞｼｯｸM-PRO" panose="020F0600000000000000" pitchFamily="50" charset="-128"/>
          </a:endParaRPr>
        </a:p>
        <a:p xmlns:a="http://schemas.openxmlformats.org/drawingml/2006/main">
          <a:pPr algn="r"/>
          <a:r>
            <a:rPr lang="en-US" altLang="ja-JP" sz="900">
              <a:latin typeface="HG丸ｺﾞｼｯｸM-PRO" panose="020F0600000000000000" pitchFamily="50" charset="-128"/>
              <a:ea typeface="HG丸ｺﾞｼｯｸM-PRO" panose="020F0600000000000000" pitchFamily="50" charset="-128"/>
            </a:rPr>
            <a:t>2011.3</a:t>
          </a:r>
          <a:r>
            <a:rPr lang="ja-JP" altLang="en-US" sz="900">
              <a:latin typeface="HG丸ｺﾞｼｯｸM-PRO" panose="020F0600000000000000" pitchFamily="50" charset="-128"/>
              <a:ea typeface="HG丸ｺﾞｼｯｸM-PRO" panose="020F0600000000000000" pitchFamily="50" charset="-128"/>
            </a:rPr>
            <a:t>月</a:t>
          </a:r>
          <a:r>
            <a:rPr lang="en-US" altLang="ja-JP" sz="900">
              <a:latin typeface="HG丸ｺﾞｼｯｸM-PRO" panose="020F0600000000000000" pitchFamily="50" charset="-128"/>
              <a:ea typeface="HG丸ｺﾞｼｯｸM-PRO" panose="020F0600000000000000" pitchFamily="50" charset="-128"/>
            </a:rPr>
            <a:t> </a:t>
          </a:r>
          <a:endParaRPr lang="ja-JP" sz="900">
            <a:latin typeface="HG丸ｺﾞｼｯｸM-PRO" panose="020F0600000000000000" pitchFamily="50" charset="-128"/>
            <a:ea typeface="HG丸ｺﾞｼｯｸM-PRO" panose="020F0600000000000000" pitchFamily="50" charset="-128"/>
          </a:endParaRPr>
        </a:p>
      </cdr:txBody>
    </cdr:sp>
  </cdr:relSizeAnchor>
  <cdr:relSizeAnchor xmlns:cdr="http://schemas.openxmlformats.org/drawingml/2006/chartDrawing">
    <cdr:from>
      <cdr:x>0.39916</cdr:x>
      <cdr:y>0.08348</cdr:y>
    </cdr:from>
    <cdr:to>
      <cdr:x>0.54726</cdr:x>
      <cdr:y>0.16757</cdr:y>
    </cdr:to>
    <cdr:sp macro="" textlink="">
      <cdr:nvSpPr>
        <cdr:cNvPr id="9" name="吹き出し: 線 (枠なし) 8">
          <a:extLst xmlns:a="http://schemas.openxmlformats.org/drawingml/2006/main">
            <a:ext uri="{FF2B5EF4-FFF2-40B4-BE49-F238E27FC236}">
              <a16:creationId xmlns:a16="http://schemas.microsoft.com/office/drawing/2014/main" id="{CD53F47E-374E-49C2-BB53-DBAB352056F1}"/>
            </a:ext>
          </a:extLst>
        </cdr:cNvPr>
        <cdr:cNvSpPr/>
      </cdr:nvSpPr>
      <cdr:spPr>
        <a:xfrm xmlns:a="http://schemas.openxmlformats.org/drawingml/2006/main">
          <a:off x="3619500" y="441325"/>
          <a:ext cx="1342964" cy="444500"/>
        </a:xfrm>
        <a:prstGeom xmlns:a="http://schemas.openxmlformats.org/drawingml/2006/main" prst="callout1">
          <a:avLst>
            <a:gd name="adj1" fmla="val 102667"/>
            <a:gd name="adj2" fmla="val 86877"/>
            <a:gd name="adj3" fmla="val 350049"/>
            <a:gd name="adj4" fmla="val 86727"/>
          </a:avLst>
        </a:prstGeom>
        <a:noFill xmlns:a="http://schemas.openxmlformats.org/drawingml/2006/main"/>
        <a:ln xmlns:a="http://schemas.openxmlformats.org/drawingml/2006/main" w="3175"/>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square" lIns="14400" tIns="14400" rIns="14400" bIns="14400" anchor="ctr" anchorCtr="0">
          <a:noAutofit/>
        </a:bodyP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ja-JP" altLang="en-US" sz="900">
              <a:latin typeface="HG丸ｺﾞｼｯｸM-PRO" panose="020F0600000000000000" pitchFamily="50" charset="-128"/>
              <a:ea typeface="HG丸ｺﾞｼｯｸM-PRO" panose="020F0600000000000000" pitchFamily="50" charset="-128"/>
            </a:rPr>
            <a:t>しずない桜祭り・ピーク</a:t>
          </a:r>
          <a:endParaRPr lang="en-US" altLang="ja-JP" sz="900">
            <a:latin typeface="HG丸ｺﾞｼｯｸM-PRO" panose="020F0600000000000000" pitchFamily="50" charset="-128"/>
            <a:ea typeface="HG丸ｺﾞｼｯｸM-PRO" panose="020F0600000000000000" pitchFamily="50" charset="-128"/>
          </a:endParaRPr>
        </a:p>
        <a:p xmlns:a="http://schemas.openxmlformats.org/drawingml/2006/main">
          <a:pPr algn="r"/>
          <a:r>
            <a:rPr lang="en-US" altLang="ja-JP" sz="900">
              <a:latin typeface="HG丸ｺﾞｼｯｸM-PRO" panose="020F0600000000000000" pitchFamily="50" charset="-128"/>
              <a:ea typeface="HG丸ｺﾞｼｯｸM-PRO" panose="020F0600000000000000" pitchFamily="50" charset="-128"/>
            </a:rPr>
            <a:t>1992</a:t>
          </a:r>
          <a:endParaRPr lang="ja-JP" sz="900">
            <a:latin typeface="HG丸ｺﾞｼｯｸM-PRO" panose="020F0600000000000000" pitchFamily="50" charset="-128"/>
            <a:ea typeface="HG丸ｺﾞｼｯｸM-PRO" panose="020F0600000000000000" pitchFamily="50" charset="-128"/>
          </a:endParaRPr>
        </a:p>
      </cdr:txBody>
    </cdr:sp>
  </cdr:relSizeAnchor>
  <cdr:relSizeAnchor xmlns:cdr="http://schemas.openxmlformats.org/drawingml/2006/chartDrawing">
    <cdr:from>
      <cdr:x>0.28151</cdr:x>
      <cdr:y>0.4024</cdr:y>
    </cdr:from>
    <cdr:to>
      <cdr:x>0.45272</cdr:x>
      <cdr:y>0.46467</cdr:y>
    </cdr:to>
    <cdr:sp macro="" textlink="">
      <cdr:nvSpPr>
        <cdr:cNvPr id="10" name="吹き出し: 線 (枠なし) 9">
          <a:extLst xmlns:a="http://schemas.openxmlformats.org/drawingml/2006/main">
            <a:ext uri="{FF2B5EF4-FFF2-40B4-BE49-F238E27FC236}">
              <a16:creationId xmlns:a16="http://schemas.microsoft.com/office/drawing/2014/main" id="{22321033-E9EF-4ABE-BB07-1C35D4CDB741}"/>
            </a:ext>
          </a:extLst>
        </cdr:cNvPr>
        <cdr:cNvSpPr/>
      </cdr:nvSpPr>
      <cdr:spPr>
        <a:xfrm xmlns:a="http://schemas.openxmlformats.org/drawingml/2006/main">
          <a:off x="2552700" y="2127260"/>
          <a:ext cx="1552514" cy="329163"/>
        </a:xfrm>
        <a:prstGeom xmlns:a="http://schemas.openxmlformats.org/drawingml/2006/main" prst="callout1">
          <a:avLst>
            <a:gd name="adj1" fmla="val 102667"/>
            <a:gd name="adj2" fmla="val 86877"/>
            <a:gd name="adj3" fmla="val 280315"/>
            <a:gd name="adj4" fmla="val 86653"/>
          </a:avLst>
        </a:prstGeom>
        <a:noFill xmlns:a="http://schemas.openxmlformats.org/drawingml/2006/main"/>
        <a:ln xmlns:a="http://schemas.openxmlformats.org/drawingml/2006/main" w="3175"/>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square" lIns="14400" tIns="14400" rIns="14400" bIns="14400" anchor="ctr" anchorCtr="0">
          <a:spAutoFit/>
        </a:bodyP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ja-JP" altLang="en-US" sz="900">
              <a:latin typeface="HG丸ｺﾞｼｯｸM-PRO" panose="020F0600000000000000" pitchFamily="50" charset="-128"/>
              <a:ea typeface="HG丸ｺﾞｼｯｸM-PRO" panose="020F0600000000000000" pitchFamily="50" charset="-128"/>
            </a:rPr>
            <a:t>二十間道路「日本の道百選」</a:t>
          </a:r>
          <a:endParaRPr lang="en-US" altLang="ja-JP" sz="900">
            <a:latin typeface="HG丸ｺﾞｼｯｸM-PRO" panose="020F0600000000000000" pitchFamily="50" charset="-128"/>
            <a:ea typeface="HG丸ｺﾞｼｯｸM-PRO" panose="020F0600000000000000" pitchFamily="50" charset="-128"/>
          </a:endParaRPr>
        </a:p>
        <a:p xmlns:a="http://schemas.openxmlformats.org/drawingml/2006/main">
          <a:pPr algn="r"/>
          <a:r>
            <a:rPr lang="en-US" altLang="ja-JP" sz="900">
              <a:latin typeface="HG丸ｺﾞｼｯｸM-PRO" panose="020F0600000000000000" pitchFamily="50" charset="-128"/>
              <a:ea typeface="HG丸ｺﾞｼｯｸM-PRO" panose="020F0600000000000000" pitchFamily="50" charset="-128"/>
            </a:rPr>
            <a:t>1986</a:t>
          </a:r>
          <a:endParaRPr lang="ja-JP" sz="900">
            <a:latin typeface="HG丸ｺﾞｼｯｸM-PRO" panose="020F0600000000000000" pitchFamily="50" charset="-128"/>
            <a:ea typeface="HG丸ｺﾞｼｯｸM-PRO" panose="020F0600000000000000" pitchFamily="50" charset="-128"/>
          </a:endParaRPr>
        </a:p>
      </cdr:txBody>
    </cdr:sp>
  </cdr:relSizeAnchor>
</c:userShapes>
</file>

<file path=xl/drawings/drawing32.xml><?xml version="1.0" encoding="utf-8"?>
<c:userShapes xmlns:c="http://schemas.openxmlformats.org/drawingml/2006/chart">
  <cdr:relSizeAnchor xmlns:cdr="http://schemas.openxmlformats.org/drawingml/2006/chartDrawing">
    <cdr:from>
      <cdr:x>0</cdr:x>
      <cdr:y>0.96434</cdr:y>
    </cdr:from>
    <cdr:to>
      <cdr:x>0.31606</cdr:x>
      <cdr:y>1</cdr:y>
    </cdr:to>
    <cdr:sp macro="" textlink="">
      <cdr:nvSpPr>
        <cdr:cNvPr id="2" name="テキスト ボックス 1">
          <a:extLst xmlns:a="http://schemas.openxmlformats.org/drawingml/2006/main">
            <a:ext uri="{FF2B5EF4-FFF2-40B4-BE49-F238E27FC236}">
              <a16:creationId xmlns:a16="http://schemas.microsoft.com/office/drawing/2014/main" id="{C266F102-750D-488E-BBAA-8D8978050A4C}"/>
            </a:ext>
          </a:extLst>
        </cdr:cNvPr>
        <cdr:cNvSpPr txBox="1"/>
      </cdr:nvSpPr>
      <cdr:spPr>
        <a:xfrm xmlns:a="http://schemas.openxmlformats.org/drawingml/2006/main">
          <a:off x="0" y="5097852"/>
          <a:ext cx="2865987" cy="188523"/>
        </a:xfrm>
        <a:prstGeom xmlns:a="http://schemas.openxmlformats.org/drawingml/2006/main" prst="rect">
          <a:avLst/>
        </a:prstGeom>
        <a:solidFill xmlns:a="http://schemas.openxmlformats.org/drawingml/2006/main">
          <a:schemeClr val="bg1"/>
        </a:solidFill>
      </cdr:spPr>
      <cdr:txBody>
        <a:bodyPr xmlns:a="http://schemas.openxmlformats.org/drawingml/2006/main" vertOverflow="clip" horzOverflow="clip" wrap="none" lIns="10800" tIns="10800" rIns="10800" bIns="10800" rtlCol="0" anchor="ctr" anchorCtr="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900" dirty="0">
              <a:latin typeface="ＭＳ Ｐ明朝" pitchFamily="18" charset="-128"/>
              <a:ea typeface="ＭＳ Ｐ明朝" pitchFamily="18" charset="-128"/>
            </a:rPr>
            <a:t>（資料） 北海道経済部「北海道観光入込客数調査報告書」</a:t>
          </a:r>
          <a:r>
            <a:rPr lang="ja-JP" altLang="en-US" sz="1000" dirty="0">
              <a:latin typeface="ＭＳ Ｐ明朝" pitchFamily="18" charset="-128"/>
              <a:ea typeface="ＭＳ Ｐ明朝" pitchFamily="18" charset="-128"/>
            </a:rPr>
            <a:t> </a:t>
          </a:r>
          <a:endParaRPr lang="en-US" altLang="ja-JP" sz="1000" dirty="0">
            <a:latin typeface="ＭＳ Ｐ明朝" pitchFamily="18" charset="-128"/>
            <a:ea typeface="ＭＳ Ｐ明朝" pitchFamily="18" charset="-128"/>
          </a:endParaRPr>
        </a:p>
      </cdr:txBody>
    </cdr:sp>
  </cdr:relSizeAnchor>
  <cdr:relSizeAnchor xmlns:cdr="http://schemas.openxmlformats.org/drawingml/2006/chartDrawing">
    <cdr:from>
      <cdr:x>0.03817</cdr:x>
      <cdr:y>0.01119</cdr:y>
    </cdr:from>
    <cdr:to>
      <cdr:x>0.07876</cdr:x>
      <cdr:y>0.04369</cdr:y>
    </cdr:to>
    <cdr:sp macro="" textlink="">
      <cdr:nvSpPr>
        <cdr:cNvPr id="3" name="テキスト ボックス 1">
          <a:extLst xmlns:a="http://schemas.openxmlformats.org/drawingml/2006/main">
            <a:ext uri="{FF2B5EF4-FFF2-40B4-BE49-F238E27FC236}">
              <a16:creationId xmlns:a16="http://schemas.microsoft.com/office/drawing/2014/main" id="{621E010D-01B6-4748-A9DA-9A8C545074A1}"/>
            </a:ext>
          </a:extLst>
        </cdr:cNvPr>
        <cdr:cNvSpPr txBox="1"/>
      </cdr:nvSpPr>
      <cdr:spPr>
        <a:xfrm xmlns:a="http://schemas.openxmlformats.org/drawingml/2006/main">
          <a:off x="346075" y="59135"/>
          <a:ext cx="368060" cy="171852"/>
        </a:xfrm>
        <a:prstGeom xmlns:a="http://schemas.openxmlformats.org/drawingml/2006/main" prst="rect">
          <a:avLst/>
        </a:prstGeom>
        <a:solidFill xmlns:a="http://schemas.openxmlformats.org/drawingml/2006/main">
          <a:schemeClr val="bg1"/>
        </a:solidFill>
      </cdr:spPr>
      <cdr:txBody>
        <a:bodyPr xmlns:a="http://schemas.openxmlformats.org/drawingml/2006/main" wrap="none" lIns="10800" tIns="10800" rIns="10800" bIns="10800" rtlCol="0" anchor="ctr" anchorCtr="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900" dirty="0">
              <a:latin typeface="ＭＳ Ｐ明朝" pitchFamily="18" charset="-128"/>
              <a:ea typeface="ＭＳ Ｐ明朝" pitchFamily="18" charset="-128"/>
            </a:rPr>
            <a:t>（千人）</a:t>
          </a:r>
          <a:endParaRPr lang="en-US" altLang="ja-JP" sz="1000" dirty="0">
            <a:latin typeface="ＭＳ Ｐ明朝" pitchFamily="18" charset="-128"/>
            <a:ea typeface="ＭＳ Ｐ明朝" pitchFamily="18" charset="-128"/>
          </a:endParaRPr>
        </a:p>
      </cdr:txBody>
    </cdr:sp>
  </cdr:relSizeAnchor>
  <cdr:relSizeAnchor xmlns:cdr="http://schemas.openxmlformats.org/drawingml/2006/chartDrawing">
    <cdr:from>
      <cdr:x>0.60749</cdr:x>
      <cdr:y>0.06366</cdr:y>
    </cdr:from>
    <cdr:to>
      <cdr:x>0.67436</cdr:x>
      <cdr:y>0.12593</cdr:y>
    </cdr:to>
    <cdr:sp macro="" textlink="">
      <cdr:nvSpPr>
        <cdr:cNvPr id="6" name="吹き出し: 線 (枠なし) 5">
          <a:extLst xmlns:a="http://schemas.openxmlformats.org/drawingml/2006/main">
            <a:ext uri="{FF2B5EF4-FFF2-40B4-BE49-F238E27FC236}">
              <a16:creationId xmlns:a16="http://schemas.microsoft.com/office/drawing/2014/main" id="{306F163B-C726-4F5C-A11D-960F0D5A2F7F}"/>
            </a:ext>
          </a:extLst>
        </cdr:cNvPr>
        <cdr:cNvSpPr/>
      </cdr:nvSpPr>
      <cdr:spPr>
        <a:xfrm xmlns:a="http://schemas.openxmlformats.org/drawingml/2006/main">
          <a:off x="5508625" y="336550"/>
          <a:ext cx="606364" cy="329182"/>
        </a:xfrm>
        <a:prstGeom xmlns:a="http://schemas.openxmlformats.org/drawingml/2006/main" prst="callout1">
          <a:avLst>
            <a:gd name="adj1" fmla="val 102667"/>
            <a:gd name="adj2" fmla="val 86877"/>
            <a:gd name="adj3" fmla="val 995049"/>
            <a:gd name="adj4" fmla="val 86727"/>
          </a:avLst>
        </a:prstGeom>
        <a:noFill xmlns:a="http://schemas.openxmlformats.org/drawingml/2006/main"/>
        <a:ln xmlns:a="http://schemas.openxmlformats.org/drawingml/2006/main" w="3175"/>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square" lIns="14400" tIns="14400" rIns="14400" bIns="14400" anchor="ctr" anchorCtr="0">
          <a:spAutoFit/>
        </a:bodyP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ja-JP" altLang="en-US" sz="900">
              <a:latin typeface="HG丸ｺﾞｼｯｸM-PRO" panose="020F0600000000000000" pitchFamily="50" charset="-128"/>
              <a:ea typeface="HG丸ｺﾞｼｯｸM-PRO" panose="020F0600000000000000" pitchFamily="50" charset="-128"/>
            </a:rPr>
            <a:t>有珠山噴火</a:t>
          </a:r>
          <a:endParaRPr lang="en-US" altLang="ja-JP" sz="900">
            <a:latin typeface="HG丸ｺﾞｼｯｸM-PRO" panose="020F0600000000000000" pitchFamily="50" charset="-128"/>
            <a:ea typeface="HG丸ｺﾞｼｯｸM-PRO" panose="020F0600000000000000" pitchFamily="50" charset="-128"/>
          </a:endParaRPr>
        </a:p>
        <a:p xmlns:a="http://schemas.openxmlformats.org/drawingml/2006/main">
          <a:pPr algn="r"/>
          <a:r>
            <a:rPr lang="en-US" altLang="ja-JP" sz="900">
              <a:latin typeface="HG丸ｺﾞｼｯｸM-PRO" panose="020F0600000000000000" pitchFamily="50" charset="-128"/>
              <a:ea typeface="HG丸ｺﾞｼｯｸM-PRO" panose="020F0600000000000000" pitchFamily="50" charset="-128"/>
            </a:rPr>
            <a:t>2000.3</a:t>
          </a:r>
          <a:r>
            <a:rPr lang="ja-JP" altLang="en-US" sz="900">
              <a:latin typeface="HG丸ｺﾞｼｯｸM-PRO" panose="020F0600000000000000" pitchFamily="50" charset="-128"/>
              <a:ea typeface="HG丸ｺﾞｼｯｸM-PRO" panose="020F0600000000000000" pitchFamily="50" charset="-128"/>
            </a:rPr>
            <a:t>月</a:t>
          </a:r>
          <a:r>
            <a:rPr lang="en-US" altLang="ja-JP" sz="900">
              <a:latin typeface="HG丸ｺﾞｼｯｸM-PRO" panose="020F0600000000000000" pitchFamily="50" charset="-128"/>
              <a:ea typeface="HG丸ｺﾞｼｯｸM-PRO" panose="020F0600000000000000" pitchFamily="50" charset="-128"/>
            </a:rPr>
            <a:t> </a:t>
          </a:r>
          <a:endParaRPr lang="ja-JP" sz="900">
            <a:latin typeface="HG丸ｺﾞｼｯｸM-PRO" panose="020F0600000000000000" pitchFamily="50" charset="-128"/>
            <a:ea typeface="HG丸ｺﾞｼｯｸM-PRO" panose="020F0600000000000000" pitchFamily="50" charset="-128"/>
          </a:endParaRPr>
        </a:p>
      </cdr:txBody>
    </cdr:sp>
  </cdr:relSizeAnchor>
  <cdr:relSizeAnchor xmlns:cdr="http://schemas.openxmlformats.org/drawingml/2006/chartDrawing">
    <cdr:from>
      <cdr:x>0.77661</cdr:x>
      <cdr:y>0.25285</cdr:y>
    </cdr:from>
    <cdr:to>
      <cdr:x>0.85643</cdr:x>
      <cdr:y>0.31512</cdr:y>
    </cdr:to>
    <cdr:sp macro="" textlink="">
      <cdr:nvSpPr>
        <cdr:cNvPr id="7" name="吹き出し: 線 (枠なし) 6">
          <a:extLst xmlns:a="http://schemas.openxmlformats.org/drawingml/2006/main">
            <a:ext uri="{FF2B5EF4-FFF2-40B4-BE49-F238E27FC236}">
              <a16:creationId xmlns:a16="http://schemas.microsoft.com/office/drawing/2014/main" id="{2794D25D-5DD2-46E9-8FBE-0F33981E3421}"/>
            </a:ext>
          </a:extLst>
        </cdr:cNvPr>
        <cdr:cNvSpPr/>
      </cdr:nvSpPr>
      <cdr:spPr>
        <a:xfrm xmlns:a="http://schemas.openxmlformats.org/drawingml/2006/main">
          <a:off x="7042152" y="1336653"/>
          <a:ext cx="723792" cy="329182"/>
        </a:xfrm>
        <a:prstGeom xmlns:a="http://schemas.openxmlformats.org/drawingml/2006/main" prst="callout1">
          <a:avLst>
            <a:gd name="adj1" fmla="val 102667"/>
            <a:gd name="adj2" fmla="val 86877"/>
            <a:gd name="adj3" fmla="val 856159"/>
            <a:gd name="adj4" fmla="val 85921"/>
          </a:avLst>
        </a:prstGeom>
        <a:noFill xmlns:a="http://schemas.openxmlformats.org/drawingml/2006/main"/>
        <a:ln xmlns:a="http://schemas.openxmlformats.org/drawingml/2006/main" w="3175"/>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square" lIns="14400" tIns="14400" rIns="14400" bIns="14400" anchor="ctr" anchorCtr="0">
          <a:spAutoFit/>
        </a:bodyP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ja-JP" altLang="en-US" sz="900">
              <a:latin typeface="HG丸ｺﾞｼｯｸM-PRO" panose="020F0600000000000000" pitchFamily="50" charset="-128"/>
              <a:ea typeface="HG丸ｺﾞｼｯｸM-PRO" panose="020F0600000000000000" pitchFamily="50" charset="-128"/>
            </a:rPr>
            <a:t>東日本大震災</a:t>
          </a:r>
          <a:endParaRPr lang="en-US" altLang="ja-JP" sz="900">
            <a:latin typeface="HG丸ｺﾞｼｯｸM-PRO" panose="020F0600000000000000" pitchFamily="50" charset="-128"/>
            <a:ea typeface="HG丸ｺﾞｼｯｸM-PRO" panose="020F0600000000000000" pitchFamily="50" charset="-128"/>
          </a:endParaRPr>
        </a:p>
        <a:p xmlns:a="http://schemas.openxmlformats.org/drawingml/2006/main">
          <a:pPr algn="r"/>
          <a:r>
            <a:rPr lang="en-US" altLang="ja-JP" sz="900">
              <a:latin typeface="HG丸ｺﾞｼｯｸM-PRO" panose="020F0600000000000000" pitchFamily="50" charset="-128"/>
              <a:ea typeface="HG丸ｺﾞｼｯｸM-PRO" panose="020F0600000000000000" pitchFamily="50" charset="-128"/>
            </a:rPr>
            <a:t>2011.3</a:t>
          </a:r>
          <a:r>
            <a:rPr lang="ja-JP" altLang="en-US" sz="900">
              <a:latin typeface="HG丸ｺﾞｼｯｸM-PRO" panose="020F0600000000000000" pitchFamily="50" charset="-128"/>
              <a:ea typeface="HG丸ｺﾞｼｯｸM-PRO" panose="020F0600000000000000" pitchFamily="50" charset="-128"/>
            </a:rPr>
            <a:t>月</a:t>
          </a:r>
          <a:r>
            <a:rPr lang="en-US" altLang="ja-JP" sz="900">
              <a:latin typeface="HG丸ｺﾞｼｯｸM-PRO" panose="020F0600000000000000" pitchFamily="50" charset="-128"/>
              <a:ea typeface="HG丸ｺﾞｼｯｸM-PRO" panose="020F0600000000000000" pitchFamily="50" charset="-128"/>
            </a:rPr>
            <a:t> </a:t>
          </a:r>
          <a:endParaRPr lang="ja-JP" sz="900">
            <a:latin typeface="HG丸ｺﾞｼｯｸM-PRO" panose="020F0600000000000000" pitchFamily="50" charset="-128"/>
            <a:ea typeface="HG丸ｺﾞｼｯｸM-PRO" panose="020F0600000000000000" pitchFamily="50" charset="-128"/>
          </a:endParaRPr>
        </a:p>
      </cdr:txBody>
    </cdr:sp>
  </cdr:relSizeAnchor>
  <cdr:relSizeAnchor xmlns:cdr="http://schemas.openxmlformats.org/drawingml/2006/chartDrawing">
    <cdr:from>
      <cdr:x>0.03081</cdr:x>
      <cdr:y>0.5738</cdr:y>
    </cdr:from>
    <cdr:to>
      <cdr:x>0.09768</cdr:x>
      <cdr:y>0.66445</cdr:y>
    </cdr:to>
    <cdr:sp macro="" textlink="">
      <cdr:nvSpPr>
        <cdr:cNvPr id="11" name="吹き出し: 線 (枠なし) 10">
          <a:extLst xmlns:a="http://schemas.openxmlformats.org/drawingml/2006/main">
            <a:ext uri="{FF2B5EF4-FFF2-40B4-BE49-F238E27FC236}">
              <a16:creationId xmlns:a16="http://schemas.microsoft.com/office/drawing/2014/main" id="{C0D48842-A9B3-4A9C-BEFB-9EEF0DEBB856}"/>
            </a:ext>
          </a:extLst>
        </cdr:cNvPr>
        <cdr:cNvSpPr/>
      </cdr:nvSpPr>
      <cdr:spPr>
        <a:xfrm xmlns:a="http://schemas.openxmlformats.org/drawingml/2006/main">
          <a:off x="279400" y="3033314"/>
          <a:ext cx="606364" cy="479204"/>
        </a:xfrm>
        <a:prstGeom xmlns:a="http://schemas.openxmlformats.org/drawingml/2006/main" prst="callout1">
          <a:avLst>
            <a:gd name="adj1" fmla="val 98692"/>
            <a:gd name="adj2" fmla="val 3623"/>
            <a:gd name="adj3" fmla="val 337130"/>
            <a:gd name="adj4" fmla="val 5043"/>
          </a:avLst>
        </a:prstGeom>
        <a:noFill xmlns:a="http://schemas.openxmlformats.org/drawingml/2006/main"/>
        <a:ln xmlns:a="http://schemas.openxmlformats.org/drawingml/2006/main" w="3175"/>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square" lIns="14400" tIns="14400" rIns="14400" bIns="14400" anchor="ctr" anchorCtr="0">
          <a:spAutoFit/>
        </a:bodyP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l"/>
          <a:r>
            <a:rPr lang="ja-JP" altLang="en-US" sz="900">
              <a:latin typeface="HG丸ｺﾞｼｯｸM-PRO" panose="020F0600000000000000" pitchFamily="50" charset="-128"/>
              <a:ea typeface="HG丸ｺﾞｼｯｸM-PRO" panose="020F0600000000000000" pitchFamily="50" charset="-128"/>
            </a:rPr>
            <a:t>「襟裳岬」</a:t>
          </a:r>
          <a:endParaRPr lang="en-US" altLang="ja-JP" sz="900">
            <a:latin typeface="HG丸ｺﾞｼｯｸM-PRO" panose="020F0600000000000000" pitchFamily="50" charset="-128"/>
            <a:ea typeface="HG丸ｺﾞｼｯｸM-PRO" panose="020F0600000000000000" pitchFamily="50" charset="-128"/>
          </a:endParaRPr>
        </a:p>
        <a:p xmlns:a="http://schemas.openxmlformats.org/drawingml/2006/main">
          <a:pPr algn="l"/>
          <a:r>
            <a:rPr lang="ja-JP" altLang="en-US" sz="900">
              <a:latin typeface="HG丸ｺﾞｼｯｸM-PRO" panose="020F0600000000000000" pitchFamily="50" charset="-128"/>
              <a:ea typeface="HG丸ｺﾞｼｯｸM-PRO" panose="020F0600000000000000" pitchFamily="50" charset="-128"/>
            </a:rPr>
            <a:t>島倉千代子</a:t>
          </a:r>
          <a:endParaRPr lang="en-US" altLang="ja-JP" sz="900">
            <a:latin typeface="HG丸ｺﾞｼｯｸM-PRO" panose="020F0600000000000000" pitchFamily="50" charset="-128"/>
            <a:ea typeface="HG丸ｺﾞｼｯｸM-PRO" panose="020F0600000000000000" pitchFamily="50" charset="-128"/>
          </a:endParaRPr>
        </a:p>
        <a:p xmlns:a="http://schemas.openxmlformats.org/drawingml/2006/main">
          <a:pPr algn="l"/>
          <a:r>
            <a:rPr lang="en-US" altLang="ja-JP" sz="900">
              <a:latin typeface="HG丸ｺﾞｼｯｸM-PRO" panose="020F0600000000000000" pitchFamily="50" charset="-128"/>
              <a:ea typeface="HG丸ｺﾞｼｯｸM-PRO" panose="020F0600000000000000" pitchFamily="50" charset="-128"/>
            </a:rPr>
            <a:t>1961</a:t>
          </a:r>
          <a:endParaRPr lang="ja-JP" sz="900">
            <a:latin typeface="HG丸ｺﾞｼｯｸM-PRO" panose="020F0600000000000000" pitchFamily="50" charset="-128"/>
            <a:ea typeface="HG丸ｺﾞｼｯｸM-PRO" panose="020F0600000000000000" pitchFamily="50" charset="-128"/>
          </a:endParaRPr>
        </a:p>
      </cdr:txBody>
    </cdr:sp>
  </cdr:relSizeAnchor>
  <cdr:relSizeAnchor xmlns:cdr="http://schemas.openxmlformats.org/drawingml/2006/chartDrawing">
    <cdr:from>
      <cdr:x>0.17367</cdr:x>
      <cdr:y>0.02583</cdr:y>
    </cdr:from>
    <cdr:to>
      <cdr:x>0.24054</cdr:x>
      <cdr:y>0.11647</cdr:y>
    </cdr:to>
    <cdr:sp macro="" textlink="">
      <cdr:nvSpPr>
        <cdr:cNvPr id="12" name="吹き出し: 線 (枠なし) 11">
          <a:extLst xmlns:a="http://schemas.openxmlformats.org/drawingml/2006/main">
            <a:ext uri="{FF2B5EF4-FFF2-40B4-BE49-F238E27FC236}">
              <a16:creationId xmlns:a16="http://schemas.microsoft.com/office/drawing/2014/main" id="{57BC18E3-8518-4CFE-A196-3AA748E786F3}"/>
            </a:ext>
          </a:extLst>
        </cdr:cNvPr>
        <cdr:cNvSpPr/>
      </cdr:nvSpPr>
      <cdr:spPr>
        <a:xfrm xmlns:a="http://schemas.openxmlformats.org/drawingml/2006/main">
          <a:off x="1574800" y="136525"/>
          <a:ext cx="606364" cy="479204"/>
        </a:xfrm>
        <a:prstGeom xmlns:a="http://schemas.openxmlformats.org/drawingml/2006/main" prst="callout1">
          <a:avLst>
            <a:gd name="adj1" fmla="val 98692"/>
            <a:gd name="adj2" fmla="val 83736"/>
            <a:gd name="adj3" fmla="val 366945"/>
            <a:gd name="adj4" fmla="val 82014"/>
          </a:avLst>
        </a:prstGeom>
        <a:noFill xmlns:a="http://schemas.openxmlformats.org/drawingml/2006/main"/>
        <a:ln xmlns:a="http://schemas.openxmlformats.org/drawingml/2006/main" w="3175"/>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square" lIns="14400" tIns="14400" rIns="14400" bIns="14400" anchor="ctr" anchorCtr="0">
          <a:spAutoFit/>
        </a:bodyP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ja-JP" altLang="en-US" sz="900">
              <a:latin typeface="HG丸ｺﾞｼｯｸM-PRO" panose="020F0600000000000000" pitchFamily="50" charset="-128"/>
              <a:ea typeface="HG丸ｺﾞｼｯｸM-PRO" panose="020F0600000000000000" pitchFamily="50" charset="-128"/>
            </a:rPr>
            <a:t>「襟裳岬」</a:t>
          </a:r>
          <a:endParaRPr lang="en-US" altLang="ja-JP" sz="900">
            <a:latin typeface="HG丸ｺﾞｼｯｸM-PRO" panose="020F0600000000000000" pitchFamily="50" charset="-128"/>
            <a:ea typeface="HG丸ｺﾞｼｯｸM-PRO" panose="020F0600000000000000" pitchFamily="50" charset="-128"/>
          </a:endParaRPr>
        </a:p>
        <a:p xmlns:a="http://schemas.openxmlformats.org/drawingml/2006/main">
          <a:pPr algn="r"/>
          <a:r>
            <a:rPr lang="ja-JP" altLang="en-US" sz="900">
              <a:latin typeface="HG丸ｺﾞｼｯｸM-PRO" panose="020F0600000000000000" pitchFamily="50" charset="-128"/>
              <a:ea typeface="HG丸ｺﾞｼｯｸM-PRO" panose="020F0600000000000000" pitchFamily="50" charset="-128"/>
            </a:rPr>
            <a:t>森進一</a:t>
          </a:r>
          <a:endParaRPr lang="en-US" altLang="ja-JP" sz="900">
            <a:latin typeface="HG丸ｺﾞｼｯｸM-PRO" panose="020F0600000000000000" pitchFamily="50" charset="-128"/>
            <a:ea typeface="HG丸ｺﾞｼｯｸM-PRO" panose="020F0600000000000000" pitchFamily="50" charset="-128"/>
          </a:endParaRPr>
        </a:p>
        <a:p xmlns:a="http://schemas.openxmlformats.org/drawingml/2006/main">
          <a:pPr algn="r"/>
          <a:r>
            <a:rPr lang="en-US" altLang="ja-JP" sz="900">
              <a:latin typeface="HG丸ｺﾞｼｯｸM-PRO" panose="020F0600000000000000" pitchFamily="50" charset="-128"/>
              <a:ea typeface="HG丸ｺﾞｼｯｸM-PRO" panose="020F0600000000000000" pitchFamily="50" charset="-128"/>
            </a:rPr>
            <a:t>1974</a:t>
          </a:r>
          <a:endParaRPr lang="ja-JP" sz="900">
            <a:latin typeface="HG丸ｺﾞｼｯｸM-PRO" panose="020F0600000000000000" pitchFamily="50" charset="-128"/>
            <a:ea typeface="HG丸ｺﾞｼｯｸM-PRO" panose="020F0600000000000000" pitchFamily="50" charset="-128"/>
          </a:endParaRPr>
        </a:p>
      </cdr:txBody>
    </cdr:sp>
  </cdr:relSizeAnchor>
  <cdr:relSizeAnchor xmlns:cdr="http://schemas.openxmlformats.org/drawingml/2006/chartDrawing">
    <cdr:from>
      <cdr:x>0.2493</cdr:x>
      <cdr:y>0.27966</cdr:y>
    </cdr:from>
    <cdr:to>
      <cdr:x>0.35819</cdr:x>
      <cdr:y>0.34192</cdr:y>
    </cdr:to>
    <cdr:sp macro="" textlink="">
      <cdr:nvSpPr>
        <cdr:cNvPr id="13" name="吹き出し: 線 (枠なし) 12">
          <a:extLst xmlns:a="http://schemas.openxmlformats.org/drawingml/2006/main">
            <a:ext uri="{FF2B5EF4-FFF2-40B4-BE49-F238E27FC236}">
              <a16:creationId xmlns:a16="http://schemas.microsoft.com/office/drawing/2014/main" id="{89F2E29B-A902-4821-8B08-CC42FD4344B8}"/>
            </a:ext>
          </a:extLst>
        </cdr:cNvPr>
        <cdr:cNvSpPr/>
      </cdr:nvSpPr>
      <cdr:spPr>
        <a:xfrm xmlns:a="http://schemas.openxmlformats.org/drawingml/2006/main">
          <a:off x="2260599" y="1478370"/>
          <a:ext cx="987425" cy="329163"/>
        </a:xfrm>
        <a:prstGeom xmlns:a="http://schemas.openxmlformats.org/drawingml/2006/main" prst="callout1">
          <a:avLst>
            <a:gd name="adj1" fmla="val 98692"/>
            <a:gd name="adj2" fmla="val 89524"/>
            <a:gd name="adj3" fmla="val 375626"/>
            <a:gd name="adj4" fmla="val 89731"/>
          </a:avLst>
        </a:prstGeom>
        <a:noFill xmlns:a="http://schemas.openxmlformats.org/drawingml/2006/main"/>
        <a:ln xmlns:a="http://schemas.openxmlformats.org/drawingml/2006/main" w="3175"/>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square" lIns="14400" tIns="14400" rIns="14400" bIns="14400" anchor="ctr" anchorCtr="0">
          <a:spAutoFit/>
        </a:bodyP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ja-JP" altLang="en-US" sz="900">
              <a:latin typeface="HG丸ｺﾞｼｯｸM-PRO" panose="020F0600000000000000" pitchFamily="50" charset="-128"/>
              <a:ea typeface="HG丸ｺﾞｼｯｸM-PRO" panose="020F0600000000000000" pitchFamily="50" charset="-128"/>
            </a:rPr>
            <a:t>昭和</a:t>
          </a:r>
          <a:r>
            <a:rPr lang="en-US" altLang="ja-JP" sz="900">
              <a:latin typeface="HG丸ｺﾞｼｯｸM-PRO" panose="020F0600000000000000" pitchFamily="50" charset="-128"/>
              <a:ea typeface="HG丸ｺﾞｼｯｸM-PRO" panose="020F0600000000000000" pitchFamily="50" charset="-128"/>
            </a:rPr>
            <a:t>56</a:t>
          </a:r>
          <a:r>
            <a:rPr lang="ja-JP" altLang="en-US" sz="900">
              <a:latin typeface="HG丸ｺﾞｼｯｸM-PRO" panose="020F0600000000000000" pitchFamily="50" charset="-128"/>
              <a:ea typeface="HG丸ｺﾞｼｯｸM-PRO" panose="020F0600000000000000" pitchFamily="50" charset="-128"/>
            </a:rPr>
            <a:t>年</a:t>
          </a:r>
          <a:r>
            <a:rPr lang="en-US" altLang="ja-JP" sz="900">
              <a:latin typeface="HG丸ｺﾞｼｯｸM-PRO" panose="020F0600000000000000" pitchFamily="50" charset="-128"/>
              <a:ea typeface="HG丸ｺﾞｼｯｸM-PRO" panose="020F0600000000000000" pitchFamily="50" charset="-128"/>
            </a:rPr>
            <a:t>8</a:t>
          </a:r>
          <a:r>
            <a:rPr lang="ja-JP" altLang="en-US" sz="900">
              <a:latin typeface="HG丸ｺﾞｼｯｸM-PRO" panose="020F0600000000000000" pitchFamily="50" charset="-128"/>
              <a:ea typeface="HG丸ｺﾞｼｯｸM-PRO" panose="020F0600000000000000" pitchFamily="50" charset="-128"/>
            </a:rPr>
            <a:t>月水害</a:t>
          </a:r>
          <a:endParaRPr lang="en-US" altLang="ja-JP" sz="900">
            <a:latin typeface="HG丸ｺﾞｼｯｸM-PRO" panose="020F0600000000000000" pitchFamily="50" charset="-128"/>
            <a:ea typeface="HG丸ｺﾞｼｯｸM-PRO" panose="020F0600000000000000" pitchFamily="50" charset="-128"/>
          </a:endParaRPr>
        </a:p>
        <a:p xmlns:a="http://schemas.openxmlformats.org/drawingml/2006/main">
          <a:pPr algn="r"/>
          <a:r>
            <a:rPr lang="en-US" altLang="ja-JP" sz="900">
              <a:latin typeface="HG丸ｺﾞｼｯｸM-PRO" panose="020F0600000000000000" pitchFamily="50" charset="-128"/>
              <a:ea typeface="HG丸ｺﾞｼｯｸM-PRO" panose="020F0600000000000000" pitchFamily="50" charset="-128"/>
            </a:rPr>
            <a:t>1981</a:t>
          </a:r>
          <a:endParaRPr lang="ja-JP" sz="900">
            <a:latin typeface="HG丸ｺﾞｼｯｸM-PRO" panose="020F0600000000000000" pitchFamily="50" charset="-128"/>
            <a:ea typeface="HG丸ｺﾞｼｯｸM-PRO" panose="020F0600000000000000" pitchFamily="50" charset="-128"/>
          </a:endParaRPr>
        </a:p>
      </cdr:txBody>
    </cdr:sp>
  </cdr:relSizeAnchor>
</c:userShapes>
</file>

<file path=xl/drawings/drawing33.xml><?xml version="1.0" encoding="utf-8"?>
<c:userShapes xmlns:c="http://schemas.openxmlformats.org/drawingml/2006/chart">
  <cdr:relSizeAnchor xmlns:cdr="http://schemas.openxmlformats.org/drawingml/2006/chartDrawing">
    <cdr:from>
      <cdr:x>0</cdr:x>
      <cdr:y>0.96434</cdr:y>
    </cdr:from>
    <cdr:to>
      <cdr:x>0.31606</cdr:x>
      <cdr:y>1</cdr:y>
    </cdr:to>
    <cdr:sp macro="" textlink="">
      <cdr:nvSpPr>
        <cdr:cNvPr id="2" name="テキスト ボックス 1">
          <a:extLst xmlns:a="http://schemas.openxmlformats.org/drawingml/2006/main">
            <a:ext uri="{FF2B5EF4-FFF2-40B4-BE49-F238E27FC236}">
              <a16:creationId xmlns:a16="http://schemas.microsoft.com/office/drawing/2014/main" id="{C266F102-750D-488E-BBAA-8D8978050A4C}"/>
            </a:ext>
          </a:extLst>
        </cdr:cNvPr>
        <cdr:cNvSpPr txBox="1"/>
      </cdr:nvSpPr>
      <cdr:spPr>
        <a:xfrm xmlns:a="http://schemas.openxmlformats.org/drawingml/2006/main">
          <a:off x="0" y="5097852"/>
          <a:ext cx="2865987" cy="188523"/>
        </a:xfrm>
        <a:prstGeom xmlns:a="http://schemas.openxmlformats.org/drawingml/2006/main" prst="rect">
          <a:avLst/>
        </a:prstGeom>
        <a:solidFill xmlns:a="http://schemas.openxmlformats.org/drawingml/2006/main">
          <a:schemeClr val="bg1"/>
        </a:solidFill>
      </cdr:spPr>
      <cdr:txBody>
        <a:bodyPr xmlns:a="http://schemas.openxmlformats.org/drawingml/2006/main" vertOverflow="clip" horzOverflow="clip" wrap="none" lIns="10800" tIns="10800" rIns="10800" bIns="10800" rtlCol="0" anchor="ctr" anchorCtr="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900" dirty="0">
              <a:latin typeface="ＭＳ Ｐ明朝" pitchFamily="18" charset="-128"/>
              <a:ea typeface="ＭＳ Ｐ明朝" pitchFamily="18" charset="-128"/>
            </a:rPr>
            <a:t>（資料） 北海道経済部「北海道観光入込客数調査報告書」</a:t>
          </a:r>
          <a:r>
            <a:rPr lang="ja-JP" altLang="en-US" sz="1000" dirty="0">
              <a:latin typeface="ＭＳ Ｐ明朝" pitchFamily="18" charset="-128"/>
              <a:ea typeface="ＭＳ Ｐ明朝" pitchFamily="18" charset="-128"/>
            </a:rPr>
            <a:t> </a:t>
          </a:r>
          <a:endParaRPr lang="en-US" altLang="ja-JP" sz="1000" dirty="0">
            <a:latin typeface="ＭＳ Ｐ明朝" pitchFamily="18" charset="-128"/>
            <a:ea typeface="ＭＳ Ｐ明朝" pitchFamily="18" charset="-128"/>
          </a:endParaRPr>
        </a:p>
      </cdr:txBody>
    </cdr:sp>
  </cdr:relSizeAnchor>
  <cdr:relSizeAnchor xmlns:cdr="http://schemas.openxmlformats.org/drawingml/2006/chartDrawing">
    <cdr:from>
      <cdr:x>0.03817</cdr:x>
      <cdr:y>0.01119</cdr:y>
    </cdr:from>
    <cdr:to>
      <cdr:x>0.07876</cdr:x>
      <cdr:y>0.04369</cdr:y>
    </cdr:to>
    <cdr:sp macro="" textlink="">
      <cdr:nvSpPr>
        <cdr:cNvPr id="3" name="テキスト ボックス 1">
          <a:extLst xmlns:a="http://schemas.openxmlformats.org/drawingml/2006/main">
            <a:ext uri="{FF2B5EF4-FFF2-40B4-BE49-F238E27FC236}">
              <a16:creationId xmlns:a16="http://schemas.microsoft.com/office/drawing/2014/main" id="{621E010D-01B6-4748-A9DA-9A8C545074A1}"/>
            </a:ext>
          </a:extLst>
        </cdr:cNvPr>
        <cdr:cNvSpPr txBox="1"/>
      </cdr:nvSpPr>
      <cdr:spPr>
        <a:xfrm xmlns:a="http://schemas.openxmlformats.org/drawingml/2006/main">
          <a:off x="346075" y="59135"/>
          <a:ext cx="368060" cy="171852"/>
        </a:xfrm>
        <a:prstGeom xmlns:a="http://schemas.openxmlformats.org/drawingml/2006/main" prst="rect">
          <a:avLst/>
        </a:prstGeom>
        <a:solidFill xmlns:a="http://schemas.openxmlformats.org/drawingml/2006/main">
          <a:schemeClr val="bg1"/>
        </a:solidFill>
      </cdr:spPr>
      <cdr:txBody>
        <a:bodyPr xmlns:a="http://schemas.openxmlformats.org/drawingml/2006/main" wrap="none" lIns="10800" tIns="10800" rIns="10800" bIns="10800" rtlCol="0" anchor="ctr" anchorCtr="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900" dirty="0">
              <a:latin typeface="ＭＳ Ｐ明朝" pitchFamily="18" charset="-128"/>
              <a:ea typeface="ＭＳ Ｐ明朝" pitchFamily="18" charset="-128"/>
            </a:rPr>
            <a:t>（千人）</a:t>
          </a:r>
          <a:endParaRPr lang="en-US" altLang="ja-JP" sz="1000" dirty="0">
            <a:latin typeface="ＭＳ Ｐ明朝" pitchFamily="18" charset="-128"/>
            <a:ea typeface="ＭＳ Ｐ明朝" pitchFamily="18" charset="-128"/>
          </a:endParaRPr>
        </a:p>
      </cdr:txBody>
    </cdr:sp>
  </cdr:relSizeAnchor>
  <cdr:relSizeAnchor xmlns:cdr="http://schemas.openxmlformats.org/drawingml/2006/chartDrawing">
    <cdr:from>
      <cdr:x>0.67052</cdr:x>
      <cdr:y>0.33055</cdr:y>
    </cdr:from>
    <cdr:to>
      <cdr:x>0.73739</cdr:x>
      <cdr:y>0.4212</cdr:y>
    </cdr:to>
    <cdr:sp macro="" textlink="">
      <cdr:nvSpPr>
        <cdr:cNvPr id="6" name="吹き出し: 線 (枠なし) 5">
          <a:extLst xmlns:a="http://schemas.openxmlformats.org/drawingml/2006/main">
            <a:ext uri="{FF2B5EF4-FFF2-40B4-BE49-F238E27FC236}">
              <a16:creationId xmlns:a16="http://schemas.microsoft.com/office/drawing/2014/main" id="{306F163B-C726-4F5C-A11D-960F0D5A2F7F}"/>
            </a:ext>
          </a:extLst>
        </cdr:cNvPr>
        <cdr:cNvSpPr/>
      </cdr:nvSpPr>
      <cdr:spPr>
        <a:xfrm xmlns:a="http://schemas.openxmlformats.org/drawingml/2006/main">
          <a:off x="6080098" y="1747420"/>
          <a:ext cx="606364" cy="479204"/>
        </a:xfrm>
        <a:prstGeom xmlns:a="http://schemas.openxmlformats.org/drawingml/2006/main" prst="callout1">
          <a:avLst>
            <a:gd name="adj1" fmla="val 102667"/>
            <a:gd name="adj2" fmla="val 86877"/>
            <a:gd name="adj3" fmla="val 222475"/>
            <a:gd name="adj4" fmla="val 86727"/>
          </a:avLst>
        </a:prstGeom>
        <a:noFill xmlns:a="http://schemas.openxmlformats.org/drawingml/2006/main"/>
        <a:ln xmlns:a="http://schemas.openxmlformats.org/drawingml/2006/main" w="3175"/>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square" lIns="14400" tIns="14400" rIns="14400" bIns="14400" anchor="ctr" anchorCtr="0">
          <a:spAutoFit/>
        </a:bodyP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ja-JP" altLang="en-US" sz="900">
              <a:latin typeface="HG丸ｺﾞｼｯｸM-PRO" panose="020F0600000000000000" pitchFamily="50" charset="-128"/>
              <a:ea typeface="HG丸ｺﾞｼｯｸM-PRO" panose="020F0600000000000000" pitchFamily="50" charset="-128"/>
            </a:rPr>
            <a:t>旭山動物園</a:t>
          </a:r>
          <a:endParaRPr lang="en-US" altLang="ja-JP" sz="900">
            <a:latin typeface="HG丸ｺﾞｼｯｸM-PRO" panose="020F0600000000000000" pitchFamily="50" charset="-128"/>
            <a:ea typeface="HG丸ｺﾞｼｯｸM-PRO" panose="020F0600000000000000" pitchFamily="50" charset="-128"/>
          </a:endParaRPr>
        </a:p>
        <a:p xmlns:a="http://schemas.openxmlformats.org/drawingml/2006/main">
          <a:r>
            <a:rPr lang="en-US" altLang="ja-JP" sz="900">
              <a:latin typeface="HG丸ｺﾞｼｯｸM-PRO" panose="020F0600000000000000" pitchFamily="50" charset="-128"/>
              <a:ea typeface="HG丸ｺﾞｼｯｸM-PRO" panose="020F0600000000000000" pitchFamily="50" charset="-128"/>
            </a:rPr>
            <a:t>145</a:t>
          </a:r>
          <a:r>
            <a:rPr lang="ja-JP" altLang="en-US" sz="900">
              <a:latin typeface="HG丸ｺﾞｼｯｸM-PRO" panose="020F0600000000000000" pitchFamily="50" charset="-128"/>
              <a:ea typeface="HG丸ｺﾞｼｯｸM-PRO" panose="020F0600000000000000" pitchFamily="50" charset="-128"/>
            </a:rPr>
            <a:t>万人</a:t>
          </a:r>
          <a:endParaRPr lang="en-US" altLang="ja-JP" sz="900">
            <a:latin typeface="HG丸ｺﾞｼｯｸM-PRO" panose="020F0600000000000000" pitchFamily="50" charset="-128"/>
            <a:ea typeface="HG丸ｺﾞｼｯｸM-PRO" panose="020F0600000000000000" pitchFamily="50" charset="-128"/>
          </a:endParaRPr>
        </a:p>
        <a:p xmlns:a="http://schemas.openxmlformats.org/drawingml/2006/main">
          <a:pPr algn="r"/>
          <a:r>
            <a:rPr lang="en-US" altLang="ja-JP" sz="900">
              <a:latin typeface="HG丸ｺﾞｼｯｸM-PRO" panose="020F0600000000000000" pitchFamily="50" charset="-128"/>
              <a:ea typeface="HG丸ｺﾞｼｯｸM-PRO" panose="020F0600000000000000" pitchFamily="50" charset="-128"/>
            </a:rPr>
            <a:t>2004</a:t>
          </a:r>
          <a:endParaRPr lang="ja-JP" sz="900">
            <a:latin typeface="HG丸ｺﾞｼｯｸM-PRO" panose="020F0600000000000000" pitchFamily="50" charset="-128"/>
            <a:ea typeface="HG丸ｺﾞｼｯｸM-PRO" panose="020F0600000000000000" pitchFamily="50" charset="-128"/>
          </a:endParaRPr>
        </a:p>
      </cdr:txBody>
    </cdr:sp>
  </cdr:relSizeAnchor>
  <cdr:relSizeAnchor xmlns:cdr="http://schemas.openxmlformats.org/drawingml/2006/chartDrawing">
    <cdr:from>
      <cdr:x>0.81968</cdr:x>
      <cdr:y>0.10871</cdr:y>
    </cdr:from>
    <cdr:to>
      <cdr:x>0.8995</cdr:x>
      <cdr:y>0.17098</cdr:y>
    </cdr:to>
    <cdr:sp macro="" textlink="">
      <cdr:nvSpPr>
        <cdr:cNvPr id="7" name="吹き出し: 線 (枠なし) 6">
          <a:extLst xmlns:a="http://schemas.openxmlformats.org/drawingml/2006/main">
            <a:ext uri="{FF2B5EF4-FFF2-40B4-BE49-F238E27FC236}">
              <a16:creationId xmlns:a16="http://schemas.microsoft.com/office/drawing/2014/main" id="{2794D25D-5DD2-46E9-8FBE-0F33981E3421}"/>
            </a:ext>
          </a:extLst>
        </cdr:cNvPr>
        <cdr:cNvSpPr/>
      </cdr:nvSpPr>
      <cdr:spPr>
        <a:xfrm xmlns:a="http://schemas.openxmlformats.org/drawingml/2006/main">
          <a:off x="7432669" y="574660"/>
          <a:ext cx="723792" cy="329182"/>
        </a:xfrm>
        <a:prstGeom xmlns:a="http://schemas.openxmlformats.org/drawingml/2006/main" prst="callout1">
          <a:avLst>
            <a:gd name="adj1" fmla="val 105560"/>
            <a:gd name="adj2" fmla="val 34238"/>
            <a:gd name="adj3" fmla="val 396087"/>
            <a:gd name="adj4" fmla="val 34598"/>
          </a:avLst>
        </a:prstGeom>
        <a:noFill xmlns:a="http://schemas.openxmlformats.org/drawingml/2006/main"/>
        <a:ln xmlns:a="http://schemas.openxmlformats.org/drawingml/2006/main" w="3175"/>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square" lIns="14400" tIns="14400" rIns="14400" bIns="14400" anchor="ctr" anchorCtr="0">
          <a:spAutoFit/>
        </a:bodyP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ja-JP" altLang="en-US" sz="900">
              <a:latin typeface="HG丸ｺﾞｼｯｸM-PRO" panose="020F0600000000000000" pitchFamily="50" charset="-128"/>
              <a:ea typeface="HG丸ｺﾞｼｯｸM-PRO" panose="020F0600000000000000" pitchFamily="50" charset="-128"/>
            </a:rPr>
            <a:t>東日本大震災</a:t>
          </a:r>
          <a:endParaRPr lang="en-US" altLang="ja-JP" sz="900">
            <a:latin typeface="HG丸ｺﾞｼｯｸM-PRO" panose="020F0600000000000000" pitchFamily="50" charset="-128"/>
            <a:ea typeface="HG丸ｺﾞｼｯｸM-PRO" panose="020F0600000000000000" pitchFamily="50" charset="-128"/>
          </a:endParaRPr>
        </a:p>
        <a:p xmlns:a="http://schemas.openxmlformats.org/drawingml/2006/main">
          <a:pPr algn="r"/>
          <a:r>
            <a:rPr lang="en-US" altLang="ja-JP" sz="900">
              <a:latin typeface="HG丸ｺﾞｼｯｸM-PRO" panose="020F0600000000000000" pitchFamily="50" charset="-128"/>
              <a:ea typeface="HG丸ｺﾞｼｯｸM-PRO" panose="020F0600000000000000" pitchFamily="50" charset="-128"/>
            </a:rPr>
            <a:t>2011.3</a:t>
          </a:r>
          <a:r>
            <a:rPr lang="ja-JP" altLang="en-US" sz="900">
              <a:latin typeface="HG丸ｺﾞｼｯｸM-PRO" panose="020F0600000000000000" pitchFamily="50" charset="-128"/>
              <a:ea typeface="HG丸ｺﾞｼｯｸM-PRO" panose="020F0600000000000000" pitchFamily="50" charset="-128"/>
            </a:rPr>
            <a:t>月</a:t>
          </a:r>
          <a:r>
            <a:rPr lang="en-US" altLang="ja-JP" sz="900">
              <a:latin typeface="HG丸ｺﾞｼｯｸM-PRO" panose="020F0600000000000000" pitchFamily="50" charset="-128"/>
              <a:ea typeface="HG丸ｺﾞｼｯｸM-PRO" panose="020F0600000000000000" pitchFamily="50" charset="-128"/>
            </a:rPr>
            <a:t> </a:t>
          </a:r>
          <a:endParaRPr lang="ja-JP" sz="900">
            <a:latin typeface="HG丸ｺﾞｼｯｸM-PRO" panose="020F0600000000000000" pitchFamily="50" charset="-128"/>
            <a:ea typeface="HG丸ｺﾞｼｯｸM-PRO" panose="020F0600000000000000" pitchFamily="50" charset="-128"/>
          </a:endParaRPr>
        </a:p>
      </cdr:txBody>
    </cdr:sp>
  </cdr:relSizeAnchor>
  <cdr:relSizeAnchor xmlns:cdr="http://schemas.openxmlformats.org/drawingml/2006/chartDrawing">
    <cdr:from>
      <cdr:x>0.25245</cdr:x>
      <cdr:y>0.45624</cdr:y>
    </cdr:from>
    <cdr:to>
      <cdr:x>0.36134</cdr:x>
      <cdr:y>0.5185</cdr:y>
    </cdr:to>
    <cdr:sp macro="" textlink="">
      <cdr:nvSpPr>
        <cdr:cNvPr id="13" name="吹き出し: 線 (枠なし) 12">
          <a:extLst xmlns:a="http://schemas.openxmlformats.org/drawingml/2006/main">
            <a:ext uri="{FF2B5EF4-FFF2-40B4-BE49-F238E27FC236}">
              <a16:creationId xmlns:a16="http://schemas.microsoft.com/office/drawing/2014/main" id="{89F2E29B-A902-4821-8B08-CC42FD4344B8}"/>
            </a:ext>
          </a:extLst>
        </cdr:cNvPr>
        <cdr:cNvSpPr/>
      </cdr:nvSpPr>
      <cdr:spPr>
        <a:xfrm xmlns:a="http://schemas.openxmlformats.org/drawingml/2006/main">
          <a:off x="2289178" y="2411838"/>
          <a:ext cx="987392" cy="329129"/>
        </a:xfrm>
        <a:prstGeom xmlns:a="http://schemas.openxmlformats.org/drawingml/2006/main" prst="callout1">
          <a:avLst>
            <a:gd name="adj1" fmla="val 98692"/>
            <a:gd name="adj2" fmla="val 89524"/>
            <a:gd name="adj3" fmla="val 375626"/>
            <a:gd name="adj4" fmla="val 89731"/>
          </a:avLst>
        </a:prstGeom>
        <a:noFill xmlns:a="http://schemas.openxmlformats.org/drawingml/2006/main"/>
        <a:ln xmlns:a="http://schemas.openxmlformats.org/drawingml/2006/main" w="3175"/>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square" lIns="14400" tIns="14400" rIns="14400" bIns="14400" anchor="ctr" anchorCtr="0">
          <a:spAutoFit/>
        </a:bodyP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ja-JP" altLang="en-US" sz="900">
              <a:latin typeface="HG丸ｺﾞｼｯｸM-PRO" panose="020F0600000000000000" pitchFamily="50" charset="-128"/>
              <a:ea typeface="HG丸ｺﾞｼｯｸM-PRO" panose="020F0600000000000000" pitchFamily="50" charset="-128"/>
            </a:rPr>
            <a:t>昭和</a:t>
          </a:r>
          <a:r>
            <a:rPr lang="en-US" altLang="ja-JP" sz="900">
              <a:latin typeface="HG丸ｺﾞｼｯｸM-PRO" panose="020F0600000000000000" pitchFamily="50" charset="-128"/>
              <a:ea typeface="HG丸ｺﾞｼｯｸM-PRO" panose="020F0600000000000000" pitchFamily="50" charset="-128"/>
            </a:rPr>
            <a:t>56</a:t>
          </a:r>
          <a:r>
            <a:rPr lang="ja-JP" altLang="en-US" sz="900">
              <a:latin typeface="HG丸ｺﾞｼｯｸM-PRO" panose="020F0600000000000000" pitchFamily="50" charset="-128"/>
              <a:ea typeface="HG丸ｺﾞｼｯｸM-PRO" panose="020F0600000000000000" pitchFamily="50" charset="-128"/>
            </a:rPr>
            <a:t>年</a:t>
          </a:r>
          <a:r>
            <a:rPr lang="en-US" altLang="ja-JP" sz="900">
              <a:latin typeface="HG丸ｺﾞｼｯｸM-PRO" panose="020F0600000000000000" pitchFamily="50" charset="-128"/>
              <a:ea typeface="HG丸ｺﾞｼｯｸM-PRO" panose="020F0600000000000000" pitchFamily="50" charset="-128"/>
            </a:rPr>
            <a:t>8</a:t>
          </a:r>
          <a:r>
            <a:rPr lang="ja-JP" altLang="en-US" sz="900">
              <a:latin typeface="HG丸ｺﾞｼｯｸM-PRO" panose="020F0600000000000000" pitchFamily="50" charset="-128"/>
              <a:ea typeface="HG丸ｺﾞｼｯｸM-PRO" panose="020F0600000000000000" pitchFamily="50" charset="-128"/>
            </a:rPr>
            <a:t>月水害</a:t>
          </a:r>
          <a:endParaRPr lang="en-US" altLang="ja-JP" sz="900">
            <a:latin typeface="HG丸ｺﾞｼｯｸM-PRO" panose="020F0600000000000000" pitchFamily="50" charset="-128"/>
            <a:ea typeface="HG丸ｺﾞｼｯｸM-PRO" panose="020F0600000000000000" pitchFamily="50" charset="-128"/>
          </a:endParaRPr>
        </a:p>
        <a:p xmlns:a="http://schemas.openxmlformats.org/drawingml/2006/main">
          <a:pPr algn="r"/>
          <a:r>
            <a:rPr lang="en-US" altLang="ja-JP" sz="900">
              <a:latin typeface="HG丸ｺﾞｼｯｸM-PRO" panose="020F0600000000000000" pitchFamily="50" charset="-128"/>
              <a:ea typeface="HG丸ｺﾞｼｯｸM-PRO" panose="020F0600000000000000" pitchFamily="50" charset="-128"/>
            </a:rPr>
            <a:t>1981</a:t>
          </a:r>
          <a:endParaRPr lang="ja-JP" sz="900">
            <a:latin typeface="HG丸ｺﾞｼｯｸM-PRO" panose="020F0600000000000000" pitchFamily="50" charset="-128"/>
            <a:ea typeface="HG丸ｺﾞｼｯｸM-PRO" panose="020F0600000000000000" pitchFamily="50" charset="-128"/>
          </a:endParaRPr>
        </a:p>
      </cdr:txBody>
    </cdr:sp>
  </cdr:relSizeAnchor>
  <cdr:relSizeAnchor xmlns:cdr="http://schemas.openxmlformats.org/drawingml/2006/chartDrawing">
    <cdr:from>
      <cdr:x>0.72304</cdr:x>
      <cdr:y>0.02222</cdr:y>
    </cdr:from>
    <cdr:to>
      <cdr:x>0.78991</cdr:x>
      <cdr:y>0.11287</cdr:y>
    </cdr:to>
    <cdr:sp macro="" textlink="">
      <cdr:nvSpPr>
        <cdr:cNvPr id="9" name="吹き出し: 線 (枠なし) 8">
          <a:extLst xmlns:a="http://schemas.openxmlformats.org/drawingml/2006/main">
            <a:ext uri="{FF2B5EF4-FFF2-40B4-BE49-F238E27FC236}">
              <a16:creationId xmlns:a16="http://schemas.microsoft.com/office/drawing/2014/main" id="{CB54BAFF-973C-43F9-8517-3103119790C7}"/>
            </a:ext>
          </a:extLst>
        </cdr:cNvPr>
        <cdr:cNvSpPr/>
      </cdr:nvSpPr>
      <cdr:spPr>
        <a:xfrm xmlns:a="http://schemas.openxmlformats.org/drawingml/2006/main">
          <a:off x="6556375" y="117475"/>
          <a:ext cx="606364" cy="479204"/>
        </a:xfrm>
        <a:prstGeom xmlns:a="http://schemas.openxmlformats.org/drawingml/2006/main" prst="callout1">
          <a:avLst>
            <a:gd name="adj1" fmla="val 102667"/>
            <a:gd name="adj2" fmla="val 86877"/>
            <a:gd name="adj3" fmla="val 222475"/>
            <a:gd name="adj4" fmla="val 86727"/>
          </a:avLst>
        </a:prstGeom>
        <a:noFill xmlns:a="http://schemas.openxmlformats.org/drawingml/2006/main"/>
        <a:ln xmlns:a="http://schemas.openxmlformats.org/drawingml/2006/main" w="3175"/>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square" lIns="14400" tIns="14400" rIns="14400" bIns="14400" anchor="ctr" anchorCtr="0">
          <a:spAutoFit/>
        </a:bodyP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ja-JP" altLang="en-US" sz="900">
              <a:latin typeface="HG丸ｺﾞｼｯｸM-PRO" panose="020F0600000000000000" pitchFamily="50" charset="-128"/>
              <a:ea typeface="HG丸ｺﾞｼｯｸM-PRO" panose="020F0600000000000000" pitchFamily="50" charset="-128"/>
            </a:rPr>
            <a:t>旭山動物園</a:t>
          </a:r>
          <a:endParaRPr lang="en-US" altLang="ja-JP" sz="900">
            <a:latin typeface="HG丸ｺﾞｼｯｸM-PRO" panose="020F0600000000000000" pitchFamily="50" charset="-128"/>
            <a:ea typeface="HG丸ｺﾞｼｯｸM-PRO" panose="020F0600000000000000" pitchFamily="50" charset="-128"/>
          </a:endParaRPr>
        </a:p>
        <a:p xmlns:a="http://schemas.openxmlformats.org/drawingml/2006/main">
          <a:r>
            <a:rPr lang="en-US" altLang="ja-JP" sz="900">
              <a:latin typeface="HG丸ｺﾞｼｯｸM-PRO" panose="020F0600000000000000" pitchFamily="50" charset="-128"/>
              <a:ea typeface="HG丸ｺﾞｼｯｸM-PRO" panose="020F0600000000000000" pitchFamily="50" charset="-128"/>
            </a:rPr>
            <a:t>307</a:t>
          </a:r>
          <a:r>
            <a:rPr lang="ja-JP" altLang="en-US" sz="900">
              <a:latin typeface="HG丸ｺﾞｼｯｸM-PRO" panose="020F0600000000000000" pitchFamily="50" charset="-128"/>
              <a:ea typeface="HG丸ｺﾞｼｯｸM-PRO" panose="020F0600000000000000" pitchFamily="50" charset="-128"/>
            </a:rPr>
            <a:t>万人</a:t>
          </a:r>
          <a:endParaRPr lang="en-US" altLang="ja-JP" sz="900">
            <a:latin typeface="HG丸ｺﾞｼｯｸM-PRO" panose="020F0600000000000000" pitchFamily="50" charset="-128"/>
            <a:ea typeface="HG丸ｺﾞｼｯｸM-PRO" panose="020F0600000000000000" pitchFamily="50" charset="-128"/>
          </a:endParaRPr>
        </a:p>
        <a:p xmlns:a="http://schemas.openxmlformats.org/drawingml/2006/main">
          <a:pPr algn="r"/>
          <a:r>
            <a:rPr lang="en-US" altLang="ja-JP" sz="900">
              <a:latin typeface="HG丸ｺﾞｼｯｸM-PRO" panose="020F0600000000000000" pitchFamily="50" charset="-128"/>
              <a:ea typeface="HG丸ｺﾞｼｯｸM-PRO" panose="020F0600000000000000" pitchFamily="50" charset="-128"/>
            </a:rPr>
            <a:t>2007</a:t>
          </a:r>
          <a:endParaRPr lang="ja-JP" sz="900">
            <a:latin typeface="HG丸ｺﾞｼｯｸM-PRO" panose="020F0600000000000000" pitchFamily="50" charset="-128"/>
            <a:ea typeface="HG丸ｺﾞｼｯｸM-PRO" panose="020F0600000000000000" pitchFamily="50" charset="-128"/>
          </a:endParaRPr>
        </a:p>
      </cdr:txBody>
    </cdr:sp>
  </cdr:relSizeAnchor>
  <cdr:relSizeAnchor xmlns:cdr="http://schemas.openxmlformats.org/drawingml/2006/chartDrawing">
    <cdr:from>
      <cdr:x>0.04552</cdr:x>
      <cdr:y>0.65804</cdr:y>
    </cdr:from>
    <cdr:to>
      <cdr:x>0.11239</cdr:x>
      <cdr:y>0.7203</cdr:y>
    </cdr:to>
    <cdr:sp macro="" textlink="">
      <cdr:nvSpPr>
        <cdr:cNvPr id="10" name="吹き出し: 線 (枠なし) 9">
          <a:extLst xmlns:a="http://schemas.openxmlformats.org/drawingml/2006/main">
            <a:ext uri="{FF2B5EF4-FFF2-40B4-BE49-F238E27FC236}">
              <a16:creationId xmlns:a16="http://schemas.microsoft.com/office/drawing/2014/main" id="{8D4709F8-7A80-4552-835C-2C440830EB1C}"/>
            </a:ext>
          </a:extLst>
        </cdr:cNvPr>
        <cdr:cNvSpPr/>
      </cdr:nvSpPr>
      <cdr:spPr>
        <a:xfrm xmlns:a="http://schemas.openxmlformats.org/drawingml/2006/main">
          <a:off x="412750" y="3478620"/>
          <a:ext cx="606364" cy="329163"/>
        </a:xfrm>
        <a:prstGeom xmlns:a="http://schemas.openxmlformats.org/drawingml/2006/main" prst="callout1">
          <a:avLst>
            <a:gd name="adj1" fmla="val 102667"/>
            <a:gd name="adj2" fmla="val 86877"/>
            <a:gd name="adj3" fmla="val 222475"/>
            <a:gd name="adj4" fmla="val 86727"/>
          </a:avLst>
        </a:prstGeom>
        <a:noFill xmlns:a="http://schemas.openxmlformats.org/drawingml/2006/main"/>
        <a:ln xmlns:a="http://schemas.openxmlformats.org/drawingml/2006/main" w="3175"/>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square" lIns="14400" tIns="14400" rIns="14400" bIns="14400" anchor="ctr" anchorCtr="0">
          <a:spAutoFit/>
        </a:bodyP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ja-JP" altLang="en-US" sz="900">
              <a:latin typeface="HG丸ｺﾞｼｯｸM-PRO" panose="020F0600000000000000" pitchFamily="50" charset="-128"/>
              <a:ea typeface="HG丸ｺﾞｼｯｸM-PRO" panose="020F0600000000000000" pitchFamily="50" charset="-128"/>
            </a:rPr>
            <a:t>旭川空港</a:t>
          </a:r>
          <a:endParaRPr lang="en-US" altLang="ja-JP" sz="900">
            <a:latin typeface="HG丸ｺﾞｼｯｸM-PRO" panose="020F0600000000000000" pitchFamily="50" charset="-128"/>
            <a:ea typeface="HG丸ｺﾞｼｯｸM-PRO" panose="020F0600000000000000" pitchFamily="50" charset="-128"/>
          </a:endParaRPr>
        </a:p>
        <a:p xmlns:a="http://schemas.openxmlformats.org/drawingml/2006/main">
          <a:pPr algn="r"/>
          <a:r>
            <a:rPr lang="en-US" altLang="ja-JP" sz="900">
              <a:latin typeface="HG丸ｺﾞｼｯｸM-PRO" panose="020F0600000000000000" pitchFamily="50" charset="-128"/>
              <a:ea typeface="HG丸ｺﾞｼｯｸM-PRO" panose="020F0600000000000000" pitchFamily="50" charset="-128"/>
            </a:rPr>
            <a:t>1966</a:t>
          </a:r>
          <a:endParaRPr lang="ja-JP" sz="900">
            <a:latin typeface="HG丸ｺﾞｼｯｸM-PRO" panose="020F0600000000000000" pitchFamily="50" charset="-128"/>
            <a:ea typeface="HG丸ｺﾞｼｯｸM-PRO" panose="020F0600000000000000" pitchFamily="50" charset="-128"/>
          </a:endParaRPr>
        </a:p>
      </cdr:txBody>
    </cdr:sp>
  </cdr:relSizeAnchor>
  <cdr:relSizeAnchor xmlns:cdr="http://schemas.openxmlformats.org/drawingml/2006/chartDrawing">
    <cdr:from>
      <cdr:x>0.125</cdr:x>
      <cdr:y>0.6042</cdr:y>
    </cdr:from>
    <cdr:to>
      <cdr:x>0.21743</cdr:x>
      <cdr:y>0.66647</cdr:y>
    </cdr:to>
    <cdr:sp macro="" textlink="">
      <cdr:nvSpPr>
        <cdr:cNvPr id="14" name="吹き出し: 線 (枠なし) 13">
          <a:extLst xmlns:a="http://schemas.openxmlformats.org/drawingml/2006/main">
            <a:ext uri="{FF2B5EF4-FFF2-40B4-BE49-F238E27FC236}">
              <a16:creationId xmlns:a16="http://schemas.microsoft.com/office/drawing/2014/main" id="{0CA9AD8D-F427-47BA-AF2A-4AD38D1AF7B6}"/>
            </a:ext>
          </a:extLst>
        </cdr:cNvPr>
        <cdr:cNvSpPr/>
      </cdr:nvSpPr>
      <cdr:spPr>
        <a:xfrm xmlns:a="http://schemas.openxmlformats.org/drawingml/2006/main">
          <a:off x="1133475" y="3194050"/>
          <a:ext cx="838139" cy="329163"/>
        </a:xfrm>
        <a:prstGeom xmlns:a="http://schemas.openxmlformats.org/drawingml/2006/main" prst="callout1">
          <a:avLst>
            <a:gd name="adj1" fmla="val 102667"/>
            <a:gd name="adj2" fmla="val 86877"/>
            <a:gd name="adj3" fmla="val 222475"/>
            <a:gd name="adj4" fmla="val 86727"/>
          </a:avLst>
        </a:prstGeom>
        <a:noFill xmlns:a="http://schemas.openxmlformats.org/drawingml/2006/main"/>
        <a:ln xmlns:a="http://schemas.openxmlformats.org/drawingml/2006/main" w="3175"/>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square" lIns="14400" tIns="14400" rIns="14400" bIns="14400" anchor="ctr" anchorCtr="0">
          <a:spAutoFit/>
        </a:bodyP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ja-JP" altLang="en-US" sz="900">
              <a:latin typeface="HG丸ｺﾞｼｯｸM-PRO" panose="020F0600000000000000" pitchFamily="50" charset="-128"/>
              <a:ea typeface="HG丸ｺﾞｼｯｸM-PRO" panose="020F0600000000000000" pitchFamily="50" charset="-128"/>
            </a:rPr>
            <a:t>平和透買物公園</a:t>
          </a:r>
          <a:endParaRPr lang="en-US" altLang="ja-JP" sz="900">
            <a:latin typeface="HG丸ｺﾞｼｯｸM-PRO" panose="020F0600000000000000" pitchFamily="50" charset="-128"/>
            <a:ea typeface="HG丸ｺﾞｼｯｸM-PRO" panose="020F0600000000000000" pitchFamily="50" charset="-128"/>
          </a:endParaRPr>
        </a:p>
        <a:p xmlns:a="http://schemas.openxmlformats.org/drawingml/2006/main">
          <a:pPr algn="r"/>
          <a:r>
            <a:rPr lang="en-US" altLang="ja-JP" sz="900">
              <a:latin typeface="HG丸ｺﾞｼｯｸM-PRO" panose="020F0600000000000000" pitchFamily="50" charset="-128"/>
              <a:ea typeface="HG丸ｺﾞｼｯｸM-PRO" panose="020F0600000000000000" pitchFamily="50" charset="-128"/>
            </a:rPr>
            <a:t>1972</a:t>
          </a:r>
          <a:endParaRPr lang="ja-JP" sz="900">
            <a:latin typeface="HG丸ｺﾞｼｯｸM-PRO" panose="020F0600000000000000" pitchFamily="50" charset="-128"/>
            <a:ea typeface="HG丸ｺﾞｼｯｸM-PRO" panose="020F0600000000000000" pitchFamily="50" charset="-128"/>
          </a:endParaRPr>
        </a:p>
      </cdr:txBody>
    </cdr:sp>
  </cdr:relSizeAnchor>
</c:userShapes>
</file>

<file path=xl/drawings/drawing34.xml><?xml version="1.0" encoding="utf-8"?>
<c:userShapes xmlns:c="http://schemas.openxmlformats.org/drawingml/2006/chart">
  <cdr:relSizeAnchor xmlns:cdr="http://schemas.openxmlformats.org/drawingml/2006/chartDrawing">
    <cdr:from>
      <cdr:x>0</cdr:x>
      <cdr:y>0.96434</cdr:y>
    </cdr:from>
    <cdr:to>
      <cdr:x>0.31606</cdr:x>
      <cdr:y>1</cdr:y>
    </cdr:to>
    <cdr:sp macro="" textlink="">
      <cdr:nvSpPr>
        <cdr:cNvPr id="2" name="テキスト ボックス 1">
          <a:extLst xmlns:a="http://schemas.openxmlformats.org/drawingml/2006/main">
            <a:ext uri="{FF2B5EF4-FFF2-40B4-BE49-F238E27FC236}">
              <a16:creationId xmlns:a16="http://schemas.microsoft.com/office/drawing/2014/main" id="{C266F102-750D-488E-BBAA-8D8978050A4C}"/>
            </a:ext>
          </a:extLst>
        </cdr:cNvPr>
        <cdr:cNvSpPr txBox="1"/>
      </cdr:nvSpPr>
      <cdr:spPr>
        <a:xfrm xmlns:a="http://schemas.openxmlformats.org/drawingml/2006/main">
          <a:off x="0" y="5097852"/>
          <a:ext cx="2865987" cy="188523"/>
        </a:xfrm>
        <a:prstGeom xmlns:a="http://schemas.openxmlformats.org/drawingml/2006/main" prst="rect">
          <a:avLst/>
        </a:prstGeom>
        <a:solidFill xmlns:a="http://schemas.openxmlformats.org/drawingml/2006/main">
          <a:schemeClr val="bg1"/>
        </a:solidFill>
      </cdr:spPr>
      <cdr:txBody>
        <a:bodyPr xmlns:a="http://schemas.openxmlformats.org/drawingml/2006/main" vertOverflow="clip" horzOverflow="clip" wrap="none" lIns="10800" tIns="10800" rIns="10800" bIns="10800" rtlCol="0" anchor="ctr" anchorCtr="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900" dirty="0">
              <a:latin typeface="ＭＳ Ｐ明朝" pitchFamily="18" charset="-128"/>
              <a:ea typeface="ＭＳ Ｐ明朝" pitchFamily="18" charset="-128"/>
            </a:rPr>
            <a:t>（資料） 北海道経済部「北海道観光入込客数調査報告書」</a:t>
          </a:r>
          <a:r>
            <a:rPr lang="ja-JP" altLang="en-US" sz="1000" dirty="0">
              <a:latin typeface="ＭＳ Ｐ明朝" pitchFamily="18" charset="-128"/>
              <a:ea typeface="ＭＳ Ｐ明朝" pitchFamily="18" charset="-128"/>
            </a:rPr>
            <a:t> </a:t>
          </a:r>
          <a:endParaRPr lang="en-US" altLang="ja-JP" sz="1000" dirty="0">
            <a:latin typeface="ＭＳ Ｐ明朝" pitchFamily="18" charset="-128"/>
            <a:ea typeface="ＭＳ Ｐ明朝" pitchFamily="18" charset="-128"/>
          </a:endParaRPr>
        </a:p>
      </cdr:txBody>
    </cdr:sp>
  </cdr:relSizeAnchor>
  <cdr:relSizeAnchor xmlns:cdr="http://schemas.openxmlformats.org/drawingml/2006/chartDrawing">
    <cdr:from>
      <cdr:x>0.03817</cdr:x>
      <cdr:y>0.01119</cdr:y>
    </cdr:from>
    <cdr:to>
      <cdr:x>0.07876</cdr:x>
      <cdr:y>0.04369</cdr:y>
    </cdr:to>
    <cdr:sp macro="" textlink="">
      <cdr:nvSpPr>
        <cdr:cNvPr id="3" name="テキスト ボックス 1">
          <a:extLst xmlns:a="http://schemas.openxmlformats.org/drawingml/2006/main">
            <a:ext uri="{FF2B5EF4-FFF2-40B4-BE49-F238E27FC236}">
              <a16:creationId xmlns:a16="http://schemas.microsoft.com/office/drawing/2014/main" id="{621E010D-01B6-4748-A9DA-9A8C545074A1}"/>
            </a:ext>
          </a:extLst>
        </cdr:cNvPr>
        <cdr:cNvSpPr txBox="1"/>
      </cdr:nvSpPr>
      <cdr:spPr>
        <a:xfrm xmlns:a="http://schemas.openxmlformats.org/drawingml/2006/main">
          <a:off x="346075" y="59135"/>
          <a:ext cx="368060" cy="171852"/>
        </a:xfrm>
        <a:prstGeom xmlns:a="http://schemas.openxmlformats.org/drawingml/2006/main" prst="rect">
          <a:avLst/>
        </a:prstGeom>
        <a:solidFill xmlns:a="http://schemas.openxmlformats.org/drawingml/2006/main">
          <a:schemeClr val="bg1"/>
        </a:solidFill>
      </cdr:spPr>
      <cdr:txBody>
        <a:bodyPr xmlns:a="http://schemas.openxmlformats.org/drawingml/2006/main" wrap="none" lIns="10800" tIns="10800" rIns="10800" bIns="10800" rtlCol="0" anchor="ctr" anchorCtr="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900" dirty="0">
              <a:latin typeface="ＭＳ Ｐ明朝" pitchFamily="18" charset="-128"/>
              <a:ea typeface="ＭＳ Ｐ明朝" pitchFamily="18" charset="-128"/>
            </a:rPr>
            <a:t>（千人）</a:t>
          </a:r>
          <a:endParaRPr lang="en-US" altLang="ja-JP" sz="1000" dirty="0">
            <a:latin typeface="ＭＳ Ｐ明朝" pitchFamily="18" charset="-128"/>
            <a:ea typeface="ＭＳ Ｐ明朝" pitchFamily="18" charset="-128"/>
          </a:endParaRPr>
        </a:p>
      </cdr:txBody>
    </cdr:sp>
  </cdr:relSizeAnchor>
  <cdr:relSizeAnchor xmlns:cdr="http://schemas.openxmlformats.org/drawingml/2006/chartDrawing">
    <cdr:from>
      <cdr:x>0.81968</cdr:x>
      <cdr:y>0.17538</cdr:y>
    </cdr:from>
    <cdr:to>
      <cdr:x>0.8995</cdr:x>
      <cdr:y>0.23765</cdr:y>
    </cdr:to>
    <cdr:sp macro="" textlink="">
      <cdr:nvSpPr>
        <cdr:cNvPr id="7" name="吹き出し: 線 (枠なし) 6">
          <a:extLst xmlns:a="http://schemas.openxmlformats.org/drawingml/2006/main">
            <a:ext uri="{FF2B5EF4-FFF2-40B4-BE49-F238E27FC236}">
              <a16:creationId xmlns:a16="http://schemas.microsoft.com/office/drawing/2014/main" id="{2794D25D-5DD2-46E9-8FBE-0F33981E3421}"/>
            </a:ext>
          </a:extLst>
        </cdr:cNvPr>
        <cdr:cNvSpPr/>
      </cdr:nvSpPr>
      <cdr:spPr>
        <a:xfrm xmlns:a="http://schemas.openxmlformats.org/drawingml/2006/main">
          <a:off x="7432694" y="927107"/>
          <a:ext cx="723792" cy="329182"/>
        </a:xfrm>
        <a:prstGeom xmlns:a="http://schemas.openxmlformats.org/drawingml/2006/main" prst="callout1">
          <a:avLst>
            <a:gd name="adj1" fmla="val 105560"/>
            <a:gd name="adj2" fmla="val 34238"/>
            <a:gd name="adj3" fmla="val 396087"/>
            <a:gd name="adj4" fmla="val 34598"/>
          </a:avLst>
        </a:prstGeom>
        <a:noFill xmlns:a="http://schemas.openxmlformats.org/drawingml/2006/main"/>
        <a:ln xmlns:a="http://schemas.openxmlformats.org/drawingml/2006/main" w="3175"/>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square" lIns="14400" tIns="14400" rIns="14400" bIns="14400" anchor="ctr" anchorCtr="0">
          <a:spAutoFit/>
        </a:bodyP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ja-JP" altLang="en-US" sz="900">
              <a:latin typeface="HG丸ｺﾞｼｯｸM-PRO" panose="020F0600000000000000" pitchFamily="50" charset="-128"/>
              <a:ea typeface="HG丸ｺﾞｼｯｸM-PRO" panose="020F0600000000000000" pitchFamily="50" charset="-128"/>
            </a:rPr>
            <a:t>東日本大震災</a:t>
          </a:r>
          <a:endParaRPr lang="en-US" altLang="ja-JP" sz="900">
            <a:latin typeface="HG丸ｺﾞｼｯｸM-PRO" panose="020F0600000000000000" pitchFamily="50" charset="-128"/>
            <a:ea typeface="HG丸ｺﾞｼｯｸM-PRO" panose="020F0600000000000000" pitchFamily="50" charset="-128"/>
          </a:endParaRPr>
        </a:p>
        <a:p xmlns:a="http://schemas.openxmlformats.org/drawingml/2006/main">
          <a:pPr algn="r"/>
          <a:r>
            <a:rPr lang="en-US" altLang="ja-JP" sz="900">
              <a:latin typeface="HG丸ｺﾞｼｯｸM-PRO" panose="020F0600000000000000" pitchFamily="50" charset="-128"/>
              <a:ea typeface="HG丸ｺﾞｼｯｸM-PRO" panose="020F0600000000000000" pitchFamily="50" charset="-128"/>
            </a:rPr>
            <a:t>2011.3</a:t>
          </a:r>
          <a:r>
            <a:rPr lang="ja-JP" altLang="en-US" sz="900">
              <a:latin typeface="HG丸ｺﾞｼｯｸM-PRO" panose="020F0600000000000000" pitchFamily="50" charset="-128"/>
              <a:ea typeface="HG丸ｺﾞｼｯｸM-PRO" panose="020F0600000000000000" pitchFamily="50" charset="-128"/>
            </a:rPr>
            <a:t>月</a:t>
          </a:r>
          <a:r>
            <a:rPr lang="en-US" altLang="ja-JP" sz="900">
              <a:latin typeface="HG丸ｺﾞｼｯｸM-PRO" panose="020F0600000000000000" pitchFamily="50" charset="-128"/>
              <a:ea typeface="HG丸ｺﾞｼｯｸM-PRO" panose="020F0600000000000000" pitchFamily="50" charset="-128"/>
            </a:rPr>
            <a:t> </a:t>
          </a:r>
          <a:endParaRPr lang="ja-JP" sz="900">
            <a:latin typeface="HG丸ｺﾞｼｯｸM-PRO" panose="020F0600000000000000" pitchFamily="50" charset="-128"/>
            <a:ea typeface="HG丸ｺﾞｼｯｸM-PRO" panose="020F0600000000000000" pitchFamily="50" charset="-128"/>
          </a:endParaRPr>
        </a:p>
      </cdr:txBody>
    </cdr:sp>
  </cdr:relSizeAnchor>
  <cdr:relSizeAnchor xmlns:cdr="http://schemas.openxmlformats.org/drawingml/2006/chartDrawing">
    <cdr:from>
      <cdr:x>0.15476</cdr:x>
      <cdr:y>0.60961</cdr:y>
    </cdr:from>
    <cdr:to>
      <cdr:x>0.26365</cdr:x>
      <cdr:y>0.67187</cdr:y>
    </cdr:to>
    <cdr:sp macro="" textlink="">
      <cdr:nvSpPr>
        <cdr:cNvPr id="11" name="吹き出し: 線 (枠なし) 10">
          <a:extLst xmlns:a="http://schemas.openxmlformats.org/drawingml/2006/main">
            <a:ext uri="{FF2B5EF4-FFF2-40B4-BE49-F238E27FC236}">
              <a16:creationId xmlns:a16="http://schemas.microsoft.com/office/drawing/2014/main" id="{B96F594B-8747-4C12-BB60-8F141DE2942A}"/>
            </a:ext>
          </a:extLst>
        </cdr:cNvPr>
        <cdr:cNvSpPr/>
      </cdr:nvSpPr>
      <cdr:spPr>
        <a:xfrm xmlns:a="http://schemas.openxmlformats.org/drawingml/2006/main">
          <a:off x="1403350" y="3222608"/>
          <a:ext cx="987393" cy="329163"/>
        </a:xfrm>
        <a:prstGeom xmlns:a="http://schemas.openxmlformats.org/drawingml/2006/main" prst="callout1">
          <a:avLst>
            <a:gd name="adj1" fmla="val 98692"/>
            <a:gd name="adj2" fmla="val 89524"/>
            <a:gd name="adj3" fmla="val 202004"/>
            <a:gd name="adj4" fmla="val 89731"/>
          </a:avLst>
        </a:prstGeom>
        <a:noFill xmlns:a="http://schemas.openxmlformats.org/drawingml/2006/main"/>
        <a:ln xmlns:a="http://schemas.openxmlformats.org/drawingml/2006/main" w="3175"/>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square" lIns="14400" tIns="14400" rIns="14400" bIns="14400" anchor="ctr" anchorCtr="0">
          <a:spAutoFit/>
        </a:bodyP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ja-JP" altLang="en-US" sz="900">
              <a:latin typeface="HG丸ｺﾞｼｯｸM-PRO" panose="020F0600000000000000" pitchFamily="50" charset="-128"/>
              <a:ea typeface="HG丸ｺﾞｼｯｸM-PRO" panose="020F0600000000000000" pitchFamily="50" charset="-128"/>
            </a:rPr>
            <a:t>第</a:t>
          </a:r>
          <a:r>
            <a:rPr lang="en-US" altLang="ja-JP" sz="900">
              <a:latin typeface="HG丸ｺﾞｼｯｸM-PRO" panose="020F0600000000000000" pitchFamily="50" charset="-128"/>
              <a:ea typeface="HG丸ｺﾞｼｯｸM-PRO" panose="020F0600000000000000" pitchFamily="50" charset="-128"/>
            </a:rPr>
            <a:t>30</a:t>
          </a:r>
          <a:r>
            <a:rPr lang="ja-JP" altLang="en-US" sz="900">
              <a:latin typeface="HG丸ｺﾞｼｯｸM-PRO" panose="020F0600000000000000" pitchFamily="50" charset="-128"/>
              <a:ea typeface="HG丸ｺﾞｼｯｸM-PRO" panose="020F0600000000000000" pitchFamily="50" charset="-128"/>
            </a:rPr>
            <a:t>回冬季国体</a:t>
          </a:r>
          <a:endParaRPr lang="en-US" altLang="ja-JP" sz="900">
            <a:latin typeface="HG丸ｺﾞｼｯｸM-PRO" panose="020F0600000000000000" pitchFamily="50" charset="-128"/>
            <a:ea typeface="HG丸ｺﾞｼｯｸM-PRO" panose="020F0600000000000000" pitchFamily="50" charset="-128"/>
          </a:endParaRPr>
        </a:p>
        <a:p xmlns:a="http://schemas.openxmlformats.org/drawingml/2006/main">
          <a:pPr algn="r"/>
          <a:r>
            <a:rPr lang="en-US" altLang="ja-JP" sz="900">
              <a:latin typeface="HG丸ｺﾞｼｯｸM-PRO" panose="020F0600000000000000" pitchFamily="50" charset="-128"/>
              <a:ea typeface="HG丸ｺﾞｼｯｸM-PRO" panose="020F0600000000000000" pitchFamily="50" charset="-128"/>
            </a:rPr>
            <a:t>1975</a:t>
          </a:r>
          <a:endParaRPr lang="ja-JP" sz="900">
            <a:latin typeface="HG丸ｺﾞｼｯｸM-PRO" panose="020F0600000000000000" pitchFamily="50" charset="-128"/>
            <a:ea typeface="HG丸ｺﾞｼｯｸM-PRO" panose="020F0600000000000000" pitchFamily="50" charset="-128"/>
          </a:endParaRPr>
        </a:p>
      </cdr:txBody>
    </cdr:sp>
  </cdr:relSizeAnchor>
  <cdr:relSizeAnchor xmlns:cdr="http://schemas.openxmlformats.org/drawingml/2006/chartDrawing">
    <cdr:from>
      <cdr:x>0.1334</cdr:x>
      <cdr:y>0.53574</cdr:y>
    </cdr:from>
    <cdr:to>
      <cdr:x>0.30147</cdr:x>
      <cdr:y>0.598</cdr:y>
    </cdr:to>
    <cdr:sp macro="" textlink="">
      <cdr:nvSpPr>
        <cdr:cNvPr id="12" name="吹き出し: 線 (枠なし) 11">
          <a:extLst xmlns:a="http://schemas.openxmlformats.org/drawingml/2006/main">
            <a:ext uri="{FF2B5EF4-FFF2-40B4-BE49-F238E27FC236}">
              <a16:creationId xmlns:a16="http://schemas.microsoft.com/office/drawing/2014/main" id="{2AD540A1-12F3-4850-A9D2-D5E08E4A35CE}"/>
            </a:ext>
          </a:extLst>
        </cdr:cNvPr>
        <cdr:cNvSpPr/>
      </cdr:nvSpPr>
      <cdr:spPr>
        <a:xfrm xmlns:a="http://schemas.openxmlformats.org/drawingml/2006/main">
          <a:off x="1209676" y="2832100"/>
          <a:ext cx="1523968" cy="329163"/>
        </a:xfrm>
        <a:prstGeom xmlns:a="http://schemas.openxmlformats.org/drawingml/2006/main" prst="callout1">
          <a:avLst>
            <a:gd name="adj1" fmla="val 98692"/>
            <a:gd name="adj2" fmla="val 89524"/>
            <a:gd name="adj3" fmla="val 202004"/>
            <a:gd name="adj4" fmla="val 89731"/>
          </a:avLst>
        </a:prstGeom>
        <a:noFill xmlns:a="http://schemas.openxmlformats.org/drawingml/2006/main"/>
        <a:ln xmlns:a="http://schemas.openxmlformats.org/drawingml/2006/main" w="3175"/>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square" lIns="14400" tIns="14400" rIns="14400" bIns="14400" anchor="ctr" anchorCtr="0">
          <a:spAutoFit/>
        </a:bodyP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ja-JP" altLang="en-US" sz="900">
              <a:latin typeface="HG丸ｺﾞｼｯｸM-PRO" panose="020F0600000000000000" pitchFamily="50" charset="-128"/>
              <a:ea typeface="HG丸ｺﾞｼｯｸM-PRO" panose="020F0600000000000000" pitchFamily="50" charset="-128"/>
            </a:rPr>
            <a:t>ワールドカップ・スキー大会</a:t>
          </a:r>
          <a:endParaRPr lang="en-US" altLang="ja-JP" sz="900">
            <a:latin typeface="HG丸ｺﾞｼｯｸM-PRO" panose="020F0600000000000000" pitchFamily="50" charset="-128"/>
            <a:ea typeface="HG丸ｺﾞｼｯｸM-PRO" panose="020F0600000000000000" pitchFamily="50" charset="-128"/>
          </a:endParaRPr>
        </a:p>
        <a:p xmlns:a="http://schemas.openxmlformats.org/drawingml/2006/main">
          <a:pPr algn="r"/>
          <a:r>
            <a:rPr lang="en-US" altLang="ja-JP" sz="900">
              <a:latin typeface="HG丸ｺﾞｼｯｸM-PRO" panose="020F0600000000000000" pitchFamily="50" charset="-128"/>
              <a:ea typeface="HG丸ｺﾞｼｯｸM-PRO" panose="020F0600000000000000" pitchFamily="50" charset="-128"/>
            </a:rPr>
            <a:t>1977</a:t>
          </a:r>
          <a:endParaRPr lang="ja-JP" sz="900">
            <a:latin typeface="HG丸ｺﾞｼｯｸM-PRO" panose="020F0600000000000000" pitchFamily="50" charset="-128"/>
            <a:ea typeface="HG丸ｺﾞｼｯｸM-PRO" panose="020F0600000000000000" pitchFamily="50" charset="-128"/>
          </a:endParaRPr>
        </a:p>
      </cdr:txBody>
    </cdr:sp>
  </cdr:relSizeAnchor>
  <cdr:relSizeAnchor xmlns:cdr="http://schemas.openxmlformats.org/drawingml/2006/chartDrawing">
    <cdr:from>
      <cdr:x>0.22269</cdr:x>
      <cdr:y>0.39339</cdr:y>
    </cdr:from>
    <cdr:to>
      <cdr:x>0.36764</cdr:x>
      <cdr:y>0.45566</cdr:y>
    </cdr:to>
    <cdr:sp macro="" textlink="">
      <cdr:nvSpPr>
        <cdr:cNvPr id="15" name="吹き出し: 線 (枠なし) 14">
          <a:extLst xmlns:a="http://schemas.openxmlformats.org/drawingml/2006/main">
            <a:ext uri="{FF2B5EF4-FFF2-40B4-BE49-F238E27FC236}">
              <a16:creationId xmlns:a16="http://schemas.microsoft.com/office/drawing/2014/main" id="{E916781A-5063-43F6-A660-C9EBBF3D4747}"/>
            </a:ext>
          </a:extLst>
        </cdr:cNvPr>
        <cdr:cNvSpPr/>
      </cdr:nvSpPr>
      <cdr:spPr>
        <a:xfrm xmlns:a="http://schemas.openxmlformats.org/drawingml/2006/main">
          <a:off x="2019301" y="2079608"/>
          <a:ext cx="1314418" cy="329163"/>
        </a:xfrm>
        <a:prstGeom xmlns:a="http://schemas.openxmlformats.org/drawingml/2006/main" prst="callout1">
          <a:avLst>
            <a:gd name="adj1" fmla="val 98692"/>
            <a:gd name="adj2" fmla="val 89524"/>
            <a:gd name="adj3" fmla="val 375626"/>
            <a:gd name="adj4" fmla="val 89731"/>
          </a:avLst>
        </a:prstGeom>
        <a:noFill xmlns:a="http://schemas.openxmlformats.org/drawingml/2006/main"/>
        <a:ln xmlns:a="http://schemas.openxmlformats.org/drawingml/2006/main" w="3175"/>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square" lIns="14400" tIns="14400" rIns="14400" bIns="14400" anchor="ctr" anchorCtr="0">
          <a:spAutoFit/>
        </a:bodyP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ja-JP" altLang="en-US" sz="900">
              <a:latin typeface="HG丸ｺﾞｼｯｸM-PRO" panose="020F0600000000000000" pitchFamily="50" charset="-128"/>
              <a:ea typeface="HG丸ｺﾞｼｯｸM-PRO" panose="020F0600000000000000" pitchFamily="50" charset="-128"/>
            </a:rPr>
            <a:t>「北の国から」放映開始</a:t>
          </a:r>
          <a:endParaRPr lang="en-US" altLang="ja-JP" sz="900">
            <a:latin typeface="HG丸ｺﾞｼｯｸM-PRO" panose="020F0600000000000000" pitchFamily="50" charset="-128"/>
            <a:ea typeface="HG丸ｺﾞｼｯｸM-PRO" panose="020F0600000000000000" pitchFamily="50" charset="-128"/>
          </a:endParaRPr>
        </a:p>
        <a:p xmlns:a="http://schemas.openxmlformats.org/drawingml/2006/main">
          <a:pPr algn="r"/>
          <a:r>
            <a:rPr lang="en-US" altLang="ja-JP" sz="900">
              <a:latin typeface="HG丸ｺﾞｼｯｸM-PRO" panose="020F0600000000000000" pitchFamily="50" charset="-128"/>
              <a:ea typeface="HG丸ｺﾞｼｯｸM-PRO" panose="020F0600000000000000" pitchFamily="50" charset="-128"/>
            </a:rPr>
            <a:t>1981</a:t>
          </a:r>
          <a:endParaRPr lang="ja-JP" sz="900">
            <a:latin typeface="HG丸ｺﾞｼｯｸM-PRO" panose="020F0600000000000000" pitchFamily="50" charset="-128"/>
            <a:ea typeface="HG丸ｺﾞｼｯｸM-PRO" panose="020F0600000000000000" pitchFamily="50" charset="-128"/>
          </a:endParaRPr>
        </a:p>
      </cdr:txBody>
    </cdr:sp>
  </cdr:relSizeAnchor>
</c:userShapes>
</file>

<file path=xl/drawings/drawing35.xml><?xml version="1.0" encoding="utf-8"?>
<c:userShapes xmlns:c="http://schemas.openxmlformats.org/drawingml/2006/chart">
  <cdr:relSizeAnchor xmlns:cdr="http://schemas.openxmlformats.org/drawingml/2006/chartDrawing">
    <cdr:from>
      <cdr:x>0</cdr:x>
      <cdr:y>0.96434</cdr:y>
    </cdr:from>
    <cdr:to>
      <cdr:x>0.31606</cdr:x>
      <cdr:y>1</cdr:y>
    </cdr:to>
    <cdr:sp macro="" textlink="">
      <cdr:nvSpPr>
        <cdr:cNvPr id="2" name="テキスト ボックス 1">
          <a:extLst xmlns:a="http://schemas.openxmlformats.org/drawingml/2006/main">
            <a:ext uri="{FF2B5EF4-FFF2-40B4-BE49-F238E27FC236}">
              <a16:creationId xmlns:a16="http://schemas.microsoft.com/office/drawing/2014/main" id="{C266F102-750D-488E-BBAA-8D8978050A4C}"/>
            </a:ext>
          </a:extLst>
        </cdr:cNvPr>
        <cdr:cNvSpPr txBox="1"/>
      </cdr:nvSpPr>
      <cdr:spPr>
        <a:xfrm xmlns:a="http://schemas.openxmlformats.org/drawingml/2006/main">
          <a:off x="0" y="5097852"/>
          <a:ext cx="2865987" cy="188523"/>
        </a:xfrm>
        <a:prstGeom xmlns:a="http://schemas.openxmlformats.org/drawingml/2006/main" prst="rect">
          <a:avLst/>
        </a:prstGeom>
        <a:solidFill xmlns:a="http://schemas.openxmlformats.org/drawingml/2006/main">
          <a:schemeClr val="bg1"/>
        </a:solidFill>
      </cdr:spPr>
      <cdr:txBody>
        <a:bodyPr xmlns:a="http://schemas.openxmlformats.org/drawingml/2006/main" vertOverflow="clip" horzOverflow="clip" wrap="none" lIns="10800" tIns="10800" rIns="10800" bIns="10800" rtlCol="0" anchor="ctr" anchorCtr="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900" dirty="0">
              <a:latin typeface="ＭＳ Ｐ明朝" pitchFamily="18" charset="-128"/>
              <a:ea typeface="ＭＳ Ｐ明朝" pitchFamily="18" charset="-128"/>
            </a:rPr>
            <a:t>（資料） 北海道経済部「北海道観光入込客数調査報告書」</a:t>
          </a:r>
          <a:r>
            <a:rPr lang="ja-JP" altLang="en-US" sz="1000" dirty="0">
              <a:latin typeface="ＭＳ Ｐ明朝" pitchFamily="18" charset="-128"/>
              <a:ea typeface="ＭＳ Ｐ明朝" pitchFamily="18" charset="-128"/>
            </a:rPr>
            <a:t> </a:t>
          </a:r>
          <a:endParaRPr lang="en-US" altLang="ja-JP" sz="1000" dirty="0">
            <a:latin typeface="ＭＳ Ｐ明朝" pitchFamily="18" charset="-128"/>
            <a:ea typeface="ＭＳ Ｐ明朝" pitchFamily="18" charset="-128"/>
          </a:endParaRPr>
        </a:p>
      </cdr:txBody>
    </cdr:sp>
  </cdr:relSizeAnchor>
  <cdr:relSizeAnchor xmlns:cdr="http://schemas.openxmlformats.org/drawingml/2006/chartDrawing">
    <cdr:from>
      <cdr:x>0.03817</cdr:x>
      <cdr:y>0.01119</cdr:y>
    </cdr:from>
    <cdr:to>
      <cdr:x>0.07876</cdr:x>
      <cdr:y>0.04369</cdr:y>
    </cdr:to>
    <cdr:sp macro="" textlink="">
      <cdr:nvSpPr>
        <cdr:cNvPr id="3" name="テキスト ボックス 1">
          <a:extLst xmlns:a="http://schemas.openxmlformats.org/drawingml/2006/main">
            <a:ext uri="{FF2B5EF4-FFF2-40B4-BE49-F238E27FC236}">
              <a16:creationId xmlns:a16="http://schemas.microsoft.com/office/drawing/2014/main" id="{621E010D-01B6-4748-A9DA-9A8C545074A1}"/>
            </a:ext>
          </a:extLst>
        </cdr:cNvPr>
        <cdr:cNvSpPr txBox="1"/>
      </cdr:nvSpPr>
      <cdr:spPr>
        <a:xfrm xmlns:a="http://schemas.openxmlformats.org/drawingml/2006/main">
          <a:off x="346075" y="59135"/>
          <a:ext cx="368060" cy="171852"/>
        </a:xfrm>
        <a:prstGeom xmlns:a="http://schemas.openxmlformats.org/drawingml/2006/main" prst="rect">
          <a:avLst/>
        </a:prstGeom>
        <a:solidFill xmlns:a="http://schemas.openxmlformats.org/drawingml/2006/main">
          <a:schemeClr val="bg1"/>
        </a:solidFill>
      </cdr:spPr>
      <cdr:txBody>
        <a:bodyPr xmlns:a="http://schemas.openxmlformats.org/drawingml/2006/main" wrap="none" lIns="10800" tIns="10800" rIns="10800" bIns="10800" rtlCol="0" anchor="ctr" anchorCtr="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900" dirty="0">
              <a:latin typeface="ＭＳ Ｐ明朝" pitchFamily="18" charset="-128"/>
              <a:ea typeface="ＭＳ Ｐ明朝" pitchFamily="18" charset="-128"/>
            </a:rPr>
            <a:t>（千人）</a:t>
          </a:r>
          <a:endParaRPr lang="en-US" altLang="ja-JP" sz="1000" dirty="0">
            <a:latin typeface="ＭＳ Ｐ明朝" pitchFamily="18" charset="-128"/>
            <a:ea typeface="ＭＳ Ｐ明朝" pitchFamily="18" charset="-128"/>
          </a:endParaRPr>
        </a:p>
      </cdr:txBody>
    </cdr:sp>
  </cdr:relSizeAnchor>
  <cdr:relSizeAnchor xmlns:cdr="http://schemas.openxmlformats.org/drawingml/2006/chartDrawing">
    <cdr:from>
      <cdr:x>0.81758</cdr:x>
      <cdr:y>0.24925</cdr:y>
    </cdr:from>
    <cdr:to>
      <cdr:x>0.8974</cdr:x>
      <cdr:y>0.31152</cdr:y>
    </cdr:to>
    <cdr:sp macro="" textlink="">
      <cdr:nvSpPr>
        <cdr:cNvPr id="7" name="吹き出し: 線 (枠なし) 6">
          <a:extLst xmlns:a="http://schemas.openxmlformats.org/drawingml/2006/main">
            <a:ext uri="{FF2B5EF4-FFF2-40B4-BE49-F238E27FC236}">
              <a16:creationId xmlns:a16="http://schemas.microsoft.com/office/drawing/2014/main" id="{2794D25D-5DD2-46E9-8FBE-0F33981E3421}"/>
            </a:ext>
          </a:extLst>
        </cdr:cNvPr>
        <cdr:cNvSpPr/>
      </cdr:nvSpPr>
      <cdr:spPr>
        <a:xfrm xmlns:a="http://schemas.openxmlformats.org/drawingml/2006/main">
          <a:off x="7413644" y="1317649"/>
          <a:ext cx="723792" cy="329183"/>
        </a:xfrm>
        <a:prstGeom xmlns:a="http://schemas.openxmlformats.org/drawingml/2006/main" prst="callout1">
          <a:avLst>
            <a:gd name="adj1" fmla="val 105560"/>
            <a:gd name="adj2" fmla="val 34238"/>
            <a:gd name="adj3" fmla="val 396087"/>
            <a:gd name="adj4" fmla="val 34598"/>
          </a:avLst>
        </a:prstGeom>
        <a:noFill xmlns:a="http://schemas.openxmlformats.org/drawingml/2006/main"/>
        <a:ln xmlns:a="http://schemas.openxmlformats.org/drawingml/2006/main" w="3175"/>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square" lIns="14400" tIns="14400" rIns="14400" bIns="14400" anchor="ctr" anchorCtr="0">
          <a:spAutoFit/>
        </a:bodyP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ja-JP" altLang="en-US" sz="900">
              <a:latin typeface="HG丸ｺﾞｼｯｸM-PRO" panose="020F0600000000000000" pitchFamily="50" charset="-128"/>
              <a:ea typeface="HG丸ｺﾞｼｯｸM-PRO" panose="020F0600000000000000" pitchFamily="50" charset="-128"/>
            </a:rPr>
            <a:t>東日本大震災</a:t>
          </a:r>
          <a:endParaRPr lang="en-US" altLang="ja-JP" sz="900">
            <a:latin typeface="HG丸ｺﾞｼｯｸM-PRO" panose="020F0600000000000000" pitchFamily="50" charset="-128"/>
            <a:ea typeface="HG丸ｺﾞｼｯｸM-PRO" panose="020F0600000000000000" pitchFamily="50" charset="-128"/>
          </a:endParaRPr>
        </a:p>
        <a:p xmlns:a="http://schemas.openxmlformats.org/drawingml/2006/main">
          <a:pPr algn="r"/>
          <a:r>
            <a:rPr lang="en-US" altLang="ja-JP" sz="900">
              <a:latin typeface="HG丸ｺﾞｼｯｸM-PRO" panose="020F0600000000000000" pitchFamily="50" charset="-128"/>
              <a:ea typeface="HG丸ｺﾞｼｯｸM-PRO" panose="020F0600000000000000" pitchFamily="50" charset="-128"/>
            </a:rPr>
            <a:t>2011.3</a:t>
          </a:r>
          <a:r>
            <a:rPr lang="ja-JP" altLang="en-US" sz="900">
              <a:latin typeface="HG丸ｺﾞｼｯｸM-PRO" panose="020F0600000000000000" pitchFamily="50" charset="-128"/>
              <a:ea typeface="HG丸ｺﾞｼｯｸM-PRO" panose="020F0600000000000000" pitchFamily="50" charset="-128"/>
            </a:rPr>
            <a:t>月</a:t>
          </a:r>
          <a:r>
            <a:rPr lang="en-US" altLang="ja-JP" sz="900">
              <a:latin typeface="HG丸ｺﾞｼｯｸM-PRO" panose="020F0600000000000000" pitchFamily="50" charset="-128"/>
              <a:ea typeface="HG丸ｺﾞｼｯｸM-PRO" panose="020F0600000000000000" pitchFamily="50" charset="-128"/>
            </a:rPr>
            <a:t> </a:t>
          </a:r>
          <a:endParaRPr lang="ja-JP" sz="900">
            <a:latin typeface="HG丸ｺﾞｼｯｸM-PRO" panose="020F0600000000000000" pitchFamily="50" charset="-128"/>
            <a:ea typeface="HG丸ｺﾞｼｯｸM-PRO" panose="020F0600000000000000" pitchFamily="50" charset="-128"/>
          </a:endParaRPr>
        </a:p>
      </cdr:txBody>
    </cdr:sp>
  </cdr:relSizeAnchor>
  <cdr:relSizeAnchor xmlns:cdr="http://schemas.openxmlformats.org/drawingml/2006/chartDrawing">
    <cdr:from>
      <cdr:x>0.01155</cdr:x>
      <cdr:y>0.50691</cdr:y>
    </cdr:from>
    <cdr:to>
      <cdr:x>0.13305</cdr:x>
      <cdr:y>0.56917</cdr:y>
    </cdr:to>
    <cdr:sp macro="" textlink="">
      <cdr:nvSpPr>
        <cdr:cNvPr id="8" name="吹き出し: 線 (枠なし) 7">
          <a:extLst xmlns:a="http://schemas.openxmlformats.org/drawingml/2006/main">
            <a:ext uri="{FF2B5EF4-FFF2-40B4-BE49-F238E27FC236}">
              <a16:creationId xmlns:a16="http://schemas.microsoft.com/office/drawing/2014/main" id="{8DD25640-B03F-4864-8EDC-92FBF28B4A1A}"/>
            </a:ext>
          </a:extLst>
        </cdr:cNvPr>
        <cdr:cNvSpPr/>
      </cdr:nvSpPr>
      <cdr:spPr>
        <a:xfrm xmlns:a="http://schemas.openxmlformats.org/drawingml/2006/main">
          <a:off x="104775" y="2679700"/>
          <a:ext cx="1101725" cy="329163"/>
        </a:xfrm>
        <a:prstGeom xmlns:a="http://schemas.openxmlformats.org/drawingml/2006/main" prst="callout1">
          <a:avLst>
            <a:gd name="adj1" fmla="val 98692"/>
            <a:gd name="adj2" fmla="val 89524"/>
            <a:gd name="adj3" fmla="val 202004"/>
            <a:gd name="adj4" fmla="val 89731"/>
          </a:avLst>
        </a:prstGeom>
        <a:noFill xmlns:a="http://schemas.openxmlformats.org/drawingml/2006/main"/>
        <a:ln xmlns:a="http://schemas.openxmlformats.org/drawingml/2006/main" w="3175"/>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square" lIns="14400" tIns="14400" rIns="14400" bIns="14400" anchor="ctr" anchorCtr="0">
          <a:spAutoFit/>
        </a:bodyP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ja-JP" altLang="en-US" sz="900">
              <a:latin typeface="HG丸ｺﾞｼｯｸM-PRO" panose="020F0600000000000000" pitchFamily="50" charset="-128"/>
              <a:ea typeface="HG丸ｺﾞｼｯｸM-PRO" panose="020F0600000000000000" pitchFamily="50" charset="-128"/>
            </a:rPr>
            <a:t>層雲峡ロープウェイ</a:t>
          </a:r>
          <a:endParaRPr lang="en-US" altLang="ja-JP" sz="900">
            <a:latin typeface="HG丸ｺﾞｼｯｸM-PRO" panose="020F0600000000000000" pitchFamily="50" charset="-128"/>
            <a:ea typeface="HG丸ｺﾞｼｯｸM-PRO" panose="020F0600000000000000" pitchFamily="50" charset="-128"/>
          </a:endParaRPr>
        </a:p>
        <a:p xmlns:a="http://schemas.openxmlformats.org/drawingml/2006/main">
          <a:pPr algn="r"/>
          <a:r>
            <a:rPr lang="en-US" altLang="ja-JP" sz="900">
              <a:latin typeface="HG丸ｺﾞｼｯｸM-PRO" panose="020F0600000000000000" pitchFamily="50" charset="-128"/>
              <a:ea typeface="HG丸ｺﾞｼｯｸM-PRO" panose="020F0600000000000000" pitchFamily="50" charset="-128"/>
            </a:rPr>
            <a:t>1967</a:t>
          </a:r>
          <a:endParaRPr lang="ja-JP" sz="900">
            <a:latin typeface="HG丸ｺﾞｼｯｸM-PRO" panose="020F0600000000000000" pitchFamily="50" charset="-128"/>
            <a:ea typeface="HG丸ｺﾞｼｯｸM-PRO" panose="020F0600000000000000" pitchFamily="50" charset="-128"/>
          </a:endParaRPr>
        </a:p>
      </cdr:txBody>
    </cdr:sp>
  </cdr:relSizeAnchor>
  <cdr:relSizeAnchor xmlns:cdr="http://schemas.openxmlformats.org/drawingml/2006/chartDrawing">
    <cdr:from>
      <cdr:x>0.10504</cdr:x>
      <cdr:y>0.41321</cdr:y>
    </cdr:from>
    <cdr:to>
      <cdr:x>0.19328</cdr:x>
      <cdr:y>0.47548</cdr:y>
    </cdr:to>
    <cdr:sp macro="" textlink="">
      <cdr:nvSpPr>
        <cdr:cNvPr id="9" name="吹き出し: 線 (枠なし) 8">
          <a:extLst xmlns:a="http://schemas.openxmlformats.org/drawingml/2006/main">
            <a:ext uri="{FF2B5EF4-FFF2-40B4-BE49-F238E27FC236}">
              <a16:creationId xmlns:a16="http://schemas.microsoft.com/office/drawing/2014/main" id="{50ED4617-0835-43D8-9313-3E1783EC2B56}"/>
            </a:ext>
          </a:extLst>
        </cdr:cNvPr>
        <cdr:cNvSpPr/>
      </cdr:nvSpPr>
      <cdr:spPr>
        <a:xfrm xmlns:a="http://schemas.openxmlformats.org/drawingml/2006/main">
          <a:off x="952500" y="2184400"/>
          <a:ext cx="800100" cy="329163"/>
        </a:xfrm>
        <a:prstGeom xmlns:a="http://schemas.openxmlformats.org/drawingml/2006/main" prst="callout1">
          <a:avLst>
            <a:gd name="adj1" fmla="val 98692"/>
            <a:gd name="adj2" fmla="val 89524"/>
            <a:gd name="adj3" fmla="val 202004"/>
            <a:gd name="adj4" fmla="val 89731"/>
          </a:avLst>
        </a:prstGeom>
        <a:noFill xmlns:a="http://schemas.openxmlformats.org/drawingml/2006/main"/>
        <a:ln xmlns:a="http://schemas.openxmlformats.org/drawingml/2006/main" w="3175"/>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square" lIns="14400" tIns="14400" rIns="14400" bIns="14400" anchor="ctr" anchorCtr="0">
          <a:spAutoFit/>
        </a:bodyP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ja-JP" altLang="en-US" sz="900">
              <a:latin typeface="HG丸ｺﾞｼｯｸM-PRO" panose="020F0600000000000000" pitchFamily="50" charset="-128"/>
              <a:ea typeface="HG丸ｺﾞｼｯｸM-PRO" panose="020F0600000000000000" pitchFamily="50" charset="-128"/>
            </a:rPr>
            <a:t>アイヌモシリ</a:t>
          </a:r>
          <a:endParaRPr lang="en-US" altLang="ja-JP" sz="900">
            <a:latin typeface="HG丸ｺﾞｼｯｸM-PRO" panose="020F0600000000000000" pitchFamily="50" charset="-128"/>
            <a:ea typeface="HG丸ｺﾞｼｯｸM-PRO" panose="020F0600000000000000" pitchFamily="50" charset="-128"/>
          </a:endParaRPr>
        </a:p>
        <a:p xmlns:a="http://schemas.openxmlformats.org/drawingml/2006/main">
          <a:pPr algn="r"/>
          <a:r>
            <a:rPr lang="en-US" altLang="ja-JP" sz="900">
              <a:latin typeface="HG丸ｺﾞｼｯｸM-PRO" panose="020F0600000000000000" pitchFamily="50" charset="-128"/>
              <a:ea typeface="HG丸ｺﾞｼｯｸM-PRO" panose="020F0600000000000000" pitchFamily="50" charset="-128"/>
            </a:rPr>
            <a:t>1972</a:t>
          </a:r>
          <a:endParaRPr lang="ja-JP" sz="900">
            <a:latin typeface="HG丸ｺﾞｼｯｸM-PRO" panose="020F0600000000000000" pitchFamily="50" charset="-128"/>
            <a:ea typeface="HG丸ｺﾞｼｯｸM-PRO" panose="020F0600000000000000" pitchFamily="50" charset="-128"/>
          </a:endParaRPr>
        </a:p>
      </cdr:txBody>
    </cdr:sp>
  </cdr:relSizeAnchor>
  <cdr:relSizeAnchor xmlns:cdr="http://schemas.openxmlformats.org/drawingml/2006/chartDrawing">
    <cdr:from>
      <cdr:x>0.21008</cdr:x>
      <cdr:y>0.14474</cdr:y>
    </cdr:from>
    <cdr:to>
      <cdr:x>0.28081</cdr:x>
      <cdr:y>0.20701</cdr:y>
    </cdr:to>
    <cdr:sp macro="" textlink="">
      <cdr:nvSpPr>
        <cdr:cNvPr id="13" name="吹き出し: 線 (枠なし) 12">
          <a:extLst xmlns:a="http://schemas.openxmlformats.org/drawingml/2006/main">
            <a:ext uri="{FF2B5EF4-FFF2-40B4-BE49-F238E27FC236}">
              <a16:creationId xmlns:a16="http://schemas.microsoft.com/office/drawing/2014/main" id="{46863F64-BB35-4288-83D6-5E18E196A354}"/>
            </a:ext>
          </a:extLst>
        </cdr:cNvPr>
        <cdr:cNvSpPr/>
      </cdr:nvSpPr>
      <cdr:spPr>
        <a:xfrm xmlns:a="http://schemas.openxmlformats.org/drawingml/2006/main">
          <a:off x="1905000" y="765175"/>
          <a:ext cx="641350" cy="329163"/>
        </a:xfrm>
        <a:prstGeom xmlns:a="http://schemas.openxmlformats.org/drawingml/2006/main" prst="callout1">
          <a:avLst>
            <a:gd name="adj1" fmla="val 98692"/>
            <a:gd name="adj2" fmla="val 89524"/>
            <a:gd name="adj3" fmla="val 202004"/>
            <a:gd name="adj4" fmla="val 89731"/>
          </a:avLst>
        </a:prstGeom>
        <a:noFill xmlns:a="http://schemas.openxmlformats.org/drawingml/2006/main"/>
        <a:ln xmlns:a="http://schemas.openxmlformats.org/drawingml/2006/main" w="3175"/>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square" lIns="14400" tIns="14400" rIns="14400" bIns="14400" anchor="ctr" anchorCtr="0">
          <a:spAutoFit/>
        </a:bodyP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ja-JP" altLang="en-US" sz="900">
              <a:latin typeface="HG丸ｺﾞｼｯｸM-PRO" panose="020F0600000000000000" pitchFamily="50" charset="-128"/>
              <a:ea typeface="HG丸ｺﾞｼｯｸM-PRO" panose="020F0600000000000000" pitchFamily="50" charset="-128"/>
            </a:rPr>
            <a:t>氷瀑まつり</a:t>
          </a:r>
          <a:endParaRPr lang="en-US" altLang="ja-JP" sz="900">
            <a:latin typeface="HG丸ｺﾞｼｯｸM-PRO" panose="020F0600000000000000" pitchFamily="50" charset="-128"/>
            <a:ea typeface="HG丸ｺﾞｼｯｸM-PRO" panose="020F0600000000000000" pitchFamily="50" charset="-128"/>
          </a:endParaRPr>
        </a:p>
        <a:p xmlns:a="http://schemas.openxmlformats.org/drawingml/2006/main">
          <a:pPr algn="r"/>
          <a:r>
            <a:rPr lang="en-US" altLang="ja-JP" sz="900">
              <a:latin typeface="HG丸ｺﾞｼｯｸM-PRO" panose="020F0600000000000000" pitchFamily="50" charset="-128"/>
              <a:ea typeface="HG丸ｺﾞｼｯｸM-PRO" panose="020F0600000000000000" pitchFamily="50" charset="-128"/>
            </a:rPr>
            <a:t>1976</a:t>
          </a:r>
          <a:endParaRPr lang="ja-JP" sz="900">
            <a:latin typeface="HG丸ｺﾞｼｯｸM-PRO" panose="020F0600000000000000" pitchFamily="50" charset="-128"/>
            <a:ea typeface="HG丸ｺﾞｼｯｸM-PRO" panose="020F0600000000000000" pitchFamily="50" charset="-128"/>
          </a:endParaRPr>
        </a:p>
      </cdr:txBody>
    </cdr:sp>
  </cdr:relSizeAnchor>
  <cdr:relSizeAnchor xmlns:cdr="http://schemas.openxmlformats.org/drawingml/2006/chartDrawing">
    <cdr:from>
      <cdr:x>0.53571</cdr:x>
      <cdr:y>0.13033</cdr:y>
    </cdr:from>
    <cdr:to>
      <cdr:x>0.68032</cdr:x>
      <cdr:y>0.1926</cdr:y>
    </cdr:to>
    <cdr:sp macro="" textlink="">
      <cdr:nvSpPr>
        <cdr:cNvPr id="14" name="吹き出し: 線 (枠なし) 13">
          <a:extLst xmlns:a="http://schemas.openxmlformats.org/drawingml/2006/main">
            <a:ext uri="{FF2B5EF4-FFF2-40B4-BE49-F238E27FC236}">
              <a16:creationId xmlns:a16="http://schemas.microsoft.com/office/drawing/2014/main" id="{4A647333-A30A-4306-A954-6EE4282C0E63}"/>
            </a:ext>
          </a:extLst>
        </cdr:cNvPr>
        <cdr:cNvSpPr/>
      </cdr:nvSpPr>
      <cdr:spPr>
        <a:xfrm xmlns:a="http://schemas.openxmlformats.org/drawingml/2006/main">
          <a:off x="4857750" y="688975"/>
          <a:ext cx="1311275" cy="329163"/>
        </a:xfrm>
        <a:prstGeom xmlns:a="http://schemas.openxmlformats.org/drawingml/2006/main" prst="callout1">
          <a:avLst>
            <a:gd name="adj1" fmla="val 98692"/>
            <a:gd name="adj2" fmla="val 89524"/>
            <a:gd name="adj3" fmla="val 202004"/>
            <a:gd name="adj4" fmla="val 89731"/>
          </a:avLst>
        </a:prstGeom>
        <a:noFill xmlns:a="http://schemas.openxmlformats.org/drawingml/2006/main"/>
        <a:ln xmlns:a="http://schemas.openxmlformats.org/drawingml/2006/main" w="3175"/>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square" lIns="14400" tIns="14400" rIns="14400" bIns="14400" anchor="ctr" anchorCtr="0">
          <a:spAutoFit/>
        </a:bodyP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ja-JP" altLang="en-US" sz="900">
              <a:latin typeface="HG丸ｺﾞｼｯｸM-PRO" panose="020F0600000000000000" pitchFamily="50" charset="-128"/>
              <a:ea typeface="HG丸ｺﾞｼｯｸM-PRO" panose="020F0600000000000000" pitchFamily="50" charset="-128"/>
            </a:rPr>
            <a:t>層雲峡ビジターセンター</a:t>
          </a:r>
          <a:r>
            <a:rPr lang="en-US" altLang="ja-JP" sz="900">
              <a:latin typeface="HG丸ｺﾞｼｯｸM-PRO" panose="020F0600000000000000" pitchFamily="50" charset="-128"/>
              <a:ea typeface="HG丸ｺﾞｼｯｸM-PRO" panose="020F0600000000000000" pitchFamily="50" charset="-128"/>
            </a:rPr>
            <a:t>2000</a:t>
          </a:r>
          <a:endParaRPr lang="ja-JP" sz="900">
            <a:latin typeface="HG丸ｺﾞｼｯｸM-PRO" panose="020F0600000000000000" pitchFamily="50" charset="-128"/>
            <a:ea typeface="HG丸ｺﾞｼｯｸM-PRO" panose="020F0600000000000000" pitchFamily="50" charset="-128"/>
          </a:endParaRPr>
        </a:p>
      </cdr:txBody>
    </cdr:sp>
  </cdr:relSizeAnchor>
</c:userShapes>
</file>

<file path=xl/drawings/drawing36.xml><?xml version="1.0" encoding="utf-8"?>
<c:userShapes xmlns:c="http://schemas.openxmlformats.org/drawingml/2006/chart">
  <cdr:relSizeAnchor xmlns:cdr="http://schemas.openxmlformats.org/drawingml/2006/chartDrawing">
    <cdr:from>
      <cdr:x>0</cdr:x>
      <cdr:y>0.96434</cdr:y>
    </cdr:from>
    <cdr:to>
      <cdr:x>0.31606</cdr:x>
      <cdr:y>1</cdr:y>
    </cdr:to>
    <cdr:sp macro="" textlink="">
      <cdr:nvSpPr>
        <cdr:cNvPr id="2" name="テキスト ボックス 1">
          <a:extLst xmlns:a="http://schemas.openxmlformats.org/drawingml/2006/main">
            <a:ext uri="{FF2B5EF4-FFF2-40B4-BE49-F238E27FC236}">
              <a16:creationId xmlns:a16="http://schemas.microsoft.com/office/drawing/2014/main" id="{C266F102-750D-488E-BBAA-8D8978050A4C}"/>
            </a:ext>
          </a:extLst>
        </cdr:cNvPr>
        <cdr:cNvSpPr txBox="1"/>
      </cdr:nvSpPr>
      <cdr:spPr>
        <a:xfrm xmlns:a="http://schemas.openxmlformats.org/drawingml/2006/main">
          <a:off x="0" y="5097852"/>
          <a:ext cx="2865987" cy="188523"/>
        </a:xfrm>
        <a:prstGeom xmlns:a="http://schemas.openxmlformats.org/drawingml/2006/main" prst="rect">
          <a:avLst/>
        </a:prstGeom>
        <a:solidFill xmlns:a="http://schemas.openxmlformats.org/drawingml/2006/main">
          <a:schemeClr val="bg1"/>
        </a:solidFill>
      </cdr:spPr>
      <cdr:txBody>
        <a:bodyPr xmlns:a="http://schemas.openxmlformats.org/drawingml/2006/main" vertOverflow="clip" horzOverflow="clip" wrap="none" lIns="10800" tIns="10800" rIns="10800" bIns="10800" rtlCol="0" anchor="ctr" anchorCtr="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900" dirty="0">
              <a:latin typeface="ＭＳ Ｐ明朝" pitchFamily="18" charset="-128"/>
              <a:ea typeface="ＭＳ Ｐ明朝" pitchFamily="18" charset="-128"/>
            </a:rPr>
            <a:t>（資料） 北海道経済部「北海道観光入込客数調査報告書」</a:t>
          </a:r>
          <a:r>
            <a:rPr lang="ja-JP" altLang="en-US" sz="1000" dirty="0">
              <a:latin typeface="ＭＳ Ｐ明朝" pitchFamily="18" charset="-128"/>
              <a:ea typeface="ＭＳ Ｐ明朝" pitchFamily="18" charset="-128"/>
            </a:rPr>
            <a:t> </a:t>
          </a:r>
          <a:endParaRPr lang="en-US" altLang="ja-JP" sz="1000" dirty="0">
            <a:latin typeface="ＭＳ Ｐ明朝" pitchFamily="18" charset="-128"/>
            <a:ea typeface="ＭＳ Ｐ明朝" pitchFamily="18" charset="-128"/>
          </a:endParaRPr>
        </a:p>
      </cdr:txBody>
    </cdr:sp>
  </cdr:relSizeAnchor>
  <cdr:relSizeAnchor xmlns:cdr="http://schemas.openxmlformats.org/drawingml/2006/chartDrawing">
    <cdr:from>
      <cdr:x>0.03817</cdr:x>
      <cdr:y>0.01119</cdr:y>
    </cdr:from>
    <cdr:to>
      <cdr:x>0.07876</cdr:x>
      <cdr:y>0.04369</cdr:y>
    </cdr:to>
    <cdr:sp macro="" textlink="">
      <cdr:nvSpPr>
        <cdr:cNvPr id="3" name="テキスト ボックス 1">
          <a:extLst xmlns:a="http://schemas.openxmlformats.org/drawingml/2006/main">
            <a:ext uri="{FF2B5EF4-FFF2-40B4-BE49-F238E27FC236}">
              <a16:creationId xmlns:a16="http://schemas.microsoft.com/office/drawing/2014/main" id="{621E010D-01B6-4748-A9DA-9A8C545074A1}"/>
            </a:ext>
          </a:extLst>
        </cdr:cNvPr>
        <cdr:cNvSpPr txBox="1"/>
      </cdr:nvSpPr>
      <cdr:spPr>
        <a:xfrm xmlns:a="http://schemas.openxmlformats.org/drawingml/2006/main">
          <a:off x="346075" y="59135"/>
          <a:ext cx="368060" cy="171852"/>
        </a:xfrm>
        <a:prstGeom xmlns:a="http://schemas.openxmlformats.org/drawingml/2006/main" prst="rect">
          <a:avLst/>
        </a:prstGeom>
        <a:solidFill xmlns:a="http://schemas.openxmlformats.org/drawingml/2006/main">
          <a:schemeClr val="bg1"/>
        </a:solidFill>
      </cdr:spPr>
      <cdr:txBody>
        <a:bodyPr xmlns:a="http://schemas.openxmlformats.org/drawingml/2006/main" wrap="none" lIns="10800" tIns="10800" rIns="10800" bIns="10800" rtlCol="0" anchor="ctr" anchorCtr="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900" dirty="0">
              <a:latin typeface="ＭＳ Ｐ明朝" pitchFamily="18" charset="-128"/>
              <a:ea typeface="ＭＳ Ｐ明朝" pitchFamily="18" charset="-128"/>
            </a:rPr>
            <a:t>（千人）</a:t>
          </a:r>
          <a:endParaRPr lang="en-US" altLang="ja-JP" sz="1000" dirty="0">
            <a:latin typeface="ＭＳ Ｐ明朝" pitchFamily="18" charset="-128"/>
            <a:ea typeface="ＭＳ Ｐ明朝" pitchFamily="18" charset="-128"/>
          </a:endParaRPr>
        </a:p>
      </cdr:txBody>
    </cdr:sp>
  </cdr:relSizeAnchor>
  <cdr:relSizeAnchor xmlns:cdr="http://schemas.openxmlformats.org/drawingml/2006/chartDrawing">
    <cdr:from>
      <cdr:x>0.81653</cdr:x>
      <cdr:y>0.17357</cdr:y>
    </cdr:from>
    <cdr:to>
      <cdr:x>0.89635</cdr:x>
      <cdr:y>0.23584</cdr:y>
    </cdr:to>
    <cdr:sp macro="" textlink="">
      <cdr:nvSpPr>
        <cdr:cNvPr id="7" name="吹き出し: 線 (枠なし) 6">
          <a:extLst xmlns:a="http://schemas.openxmlformats.org/drawingml/2006/main">
            <a:ext uri="{FF2B5EF4-FFF2-40B4-BE49-F238E27FC236}">
              <a16:creationId xmlns:a16="http://schemas.microsoft.com/office/drawing/2014/main" id="{2794D25D-5DD2-46E9-8FBE-0F33981E3421}"/>
            </a:ext>
          </a:extLst>
        </cdr:cNvPr>
        <cdr:cNvSpPr/>
      </cdr:nvSpPr>
      <cdr:spPr>
        <a:xfrm xmlns:a="http://schemas.openxmlformats.org/drawingml/2006/main">
          <a:off x="7404127" y="917579"/>
          <a:ext cx="723792" cy="329183"/>
        </a:xfrm>
        <a:prstGeom xmlns:a="http://schemas.openxmlformats.org/drawingml/2006/main" prst="callout1">
          <a:avLst>
            <a:gd name="adj1" fmla="val 105560"/>
            <a:gd name="adj2" fmla="val 34238"/>
            <a:gd name="adj3" fmla="val 396087"/>
            <a:gd name="adj4" fmla="val 34598"/>
          </a:avLst>
        </a:prstGeom>
        <a:noFill xmlns:a="http://schemas.openxmlformats.org/drawingml/2006/main"/>
        <a:ln xmlns:a="http://schemas.openxmlformats.org/drawingml/2006/main" w="3175"/>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square" lIns="14400" tIns="14400" rIns="14400" bIns="14400" anchor="ctr" anchorCtr="0">
          <a:spAutoFit/>
        </a:bodyP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ja-JP" altLang="en-US" sz="900">
              <a:latin typeface="HG丸ｺﾞｼｯｸM-PRO" panose="020F0600000000000000" pitchFamily="50" charset="-128"/>
              <a:ea typeface="HG丸ｺﾞｼｯｸM-PRO" panose="020F0600000000000000" pitchFamily="50" charset="-128"/>
            </a:rPr>
            <a:t>東日本大震災</a:t>
          </a:r>
          <a:endParaRPr lang="en-US" altLang="ja-JP" sz="900">
            <a:latin typeface="HG丸ｺﾞｼｯｸM-PRO" panose="020F0600000000000000" pitchFamily="50" charset="-128"/>
            <a:ea typeface="HG丸ｺﾞｼｯｸM-PRO" panose="020F0600000000000000" pitchFamily="50" charset="-128"/>
          </a:endParaRPr>
        </a:p>
        <a:p xmlns:a="http://schemas.openxmlformats.org/drawingml/2006/main">
          <a:pPr algn="r"/>
          <a:r>
            <a:rPr lang="en-US" altLang="ja-JP" sz="900">
              <a:latin typeface="HG丸ｺﾞｼｯｸM-PRO" panose="020F0600000000000000" pitchFamily="50" charset="-128"/>
              <a:ea typeface="HG丸ｺﾞｼｯｸM-PRO" panose="020F0600000000000000" pitchFamily="50" charset="-128"/>
            </a:rPr>
            <a:t>2011.3</a:t>
          </a:r>
          <a:r>
            <a:rPr lang="ja-JP" altLang="en-US" sz="900">
              <a:latin typeface="HG丸ｺﾞｼｯｸM-PRO" panose="020F0600000000000000" pitchFamily="50" charset="-128"/>
              <a:ea typeface="HG丸ｺﾞｼｯｸM-PRO" panose="020F0600000000000000" pitchFamily="50" charset="-128"/>
            </a:rPr>
            <a:t>月</a:t>
          </a:r>
          <a:r>
            <a:rPr lang="en-US" altLang="ja-JP" sz="900">
              <a:latin typeface="HG丸ｺﾞｼｯｸM-PRO" panose="020F0600000000000000" pitchFamily="50" charset="-128"/>
              <a:ea typeface="HG丸ｺﾞｼｯｸM-PRO" panose="020F0600000000000000" pitchFamily="50" charset="-128"/>
            </a:rPr>
            <a:t> </a:t>
          </a:r>
          <a:endParaRPr lang="ja-JP" sz="900">
            <a:latin typeface="HG丸ｺﾞｼｯｸM-PRO" panose="020F0600000000000000" pitchFamily="50" charset="-128"/>
            <a:ea typeface="HG丸ｺﾞｼｯｸM-PRO" panose="020F0600000000000000" pitchFamily="50" charset="-128"/>
          </a:endParaRPr>
        </a:p>
      </cdr:txBody>
    </cdr:sp>
  </cdr:relSizeAnchor>
  <cdr:relSizeAnchor xmlns:cdr="http://schemas.openxmlformats.org/drawingml/2006/chartDrawing">
    <cdr:from>
      <cdr:x>0.04202</cdr:x>
      <cdr:y>0.51592</cdr:y>
    </cdr:from>
    <cdr:to>
      <cdr:x>0.14811</cdr:x>
      <cdr:y>0.57818</cdr:y>
    </cdr:to>
    <cdr:sp macro="" textlink="">
      <cdr:nvSpPr>
        <cdr:cNvPr id="10" name="吹き出し: 線 (枠なし) 9">
          <a:extLst xmlns:a="http://schemas.openxmlformats.org/drawingml/2006/main">
            <a:ext uri="{FF2B5EF4-FFF2-40B4-BE49-F238E27FC236}">
              <a16:creationId xmlns:a16="http://schemas.microsoft.com/office/drawing/2014/main" id="{615A6B27-D53C-405E-A486-EF15B088CCC5}"/>
            </a:ext>
          </a:extLst>
        </cdr:cNvPr>
        <cdr:cNvSpPr/>
      </cdr:nvSpPr>
      <cdr:spPr>
        <a:xfrm xmlns:a="http://schemas.openxmlformats.org/drawingml/2006/main">
          <a:off x="381000" y="2727325"/>
          <a:ext cx="962025" cy="329163"/>
        </a:xfrm>
        <a:prstGeom xmlns:a="http://schemas.openxmlformats.org/drawingml/2006/main" prst="callout1">
          <a:avLst>
            <a:gd name="adj1" fmla="val 98692"/>
            <a:gd name="adj2" fmla="val 89524"/>
            <a:gd name="adj3" fmla="val 202004"/>
            <a:gd name="adj4" fmla="val 89731"/>
          </a:avLst>
        </a:prstGeom>
        <a:noFill xmlns:a="http://schemas.openxmlformats.org/drawingml/2006/main"/>
        <a:ln xmlns:a="http://schemas.openxmlformats.org/drawingml/2006/main" w="3175"/>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square" lIns="14400" tIns="14400" rIns="14400" bIns="14400" anchor="ctr" anchorCtr="0">
          <a:spAutoFit/>
        </a:bodyP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ja-JP" altLang="en-US" sz="900">
              <a:latin typeface="HG丸ｺﾞｼｯｸM-PRO" panose="020F0600000000000000" pitchFamily="50" charset="-128"/>
              <a:ea typeface="HG丸ｺﾞｼｯｸM-PRO" panose="020F0600000000000000" pitchFamily="50" charset="-128"/>
            </a:rPr>
            <a:t>旭岳ロープウェイ</a:t>
          </a:r>
          <a:endParaRPr lang="en-US" altLang="ja-JP" sz="900">
            <a:latin typeface="HG丸ｺﾞｼｯｸM-PRO" panose="020F0600000000000000" pitchFamily="50" charset="-128"/>
            <a:ea typeface="HG丸ｺﾞｼｯｸM-PRO" panose="020F0600000000000000" pitchFamily="50" charset="-128"/>
          </a:endParaRPr>
        </a:p>
        <a:p xmlns:a="http://schemas.openxmlformats.org/drawingml/2006/main">
          <a:pPr algn="r"/>
          <a:r>
            <a:rPr lang="en-US" altLang="ja-JP" sz="900">
              <a:latin typeface="HG丸ｺﾞｼｯｸM-PRO" panose="020F0600000000000000" pitchFamily="50" charset="-128"/>
              <a:ea typeface="HG丸ｺﾞｼｯｸM-PRO" panose="020F0600000000000000" pitchFamily="50" charset="-128"/>
            </a:rPr>
            <a:t>1967</a:t>
          </a:r>
          <a:endParaRPr lang="ja-JP" sz="900">
            <a:latin typeface="HG丸ｺﾞｼｯｸM-PRO" panose="020F0600000000000000" pitchFamily="50" charset="-128"/>
            <a:ea typeface="HG丸ｺﾞｼｯｸM-PRO" panose="020F0600000000000000" pitchFamily="50" charset="-128"/>
          </a:endParaRPr>
        </a:p>
      </cdr:txBody>
    </cdr:sp>
  </cdr:relSizeAnchor>
  <cdr:relSizeAnchor xmlns:cdr="http://schemas.openxmlformats.org/drawingml/2006/chartDrawing">
    <cdr:from>
      <cdr:x>0.09454</cdr:x>
      <cdr:y>0.35736</cdr:y>
    </cdr:from>
    <cdr:to>
      <cdr:x>0.23249</cdr:x>
      <cdr:y>0.41962</cdr:y>
    </cdr:to>
    <cdr:sp macro="" textlink="">
      <cdr:nvSpPr>
        <cdr:cNvPr id="11" name="吹き出し: 線 (枠なし) 10">
          <a:extLst xmlns:a="http://schemas.openxmlformats.org/drawingml/2006/main">
            <a:ext uri="{FF2B5EF4-FFF2-40B4-BE49-F238E27FC236}">
              <a16:creationId xmlns:a16="http://schemas.microsoft.com/office/drawing/2014/main" id="{244C279B-726D-436A-A440-71766AD22E99}"/>
            </a:ext>
          </a:extLst>
        </cdr:cNvPr>
        <cdr:cNvSpPr/>
      </cdr:nvSpPr>
      <cdr:spPr>
        <a:xfrm xmlns:a="http://schemas.openxmlformats.org/drawingml/2006/main">
          <a:off x="857251" y="1889125"/>
          <a:ext cx="1250950" cy="329163"/>
        </a:xfrm>
        <a:prstGeom xmlns:a="http://schemas.openxmlformats.org/drawingml/2006/main" prst="callout1">
          <a:avLst>
            <a:gd name="adj1" fmla="val 98692"/>
            <a:gd name="adj2" fmla="val 89524"/>
            <a:gd name="adj3" fmla="val 202004"/>
            <a:gd name="adj4" fmla="val 89731"/>
          </a:avLst>
        </a:prstGeom>
        <a:noFill xmlns:a="http://schemas.openxmlformats.org/drawingml/2006/main"/>
        <a:ln xmlns:a="http://schemas.openxmlformats.org/drawingml/2006/main" w="3175"/>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square" lIns="14400" tIns="14400" rIns="14400" bIns="14400" anchor="ctr" anchorCtr="0">
          <a:spAutoFit/>
        </a:bodyP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ja-JP" altLang="en-US" sz="900">
              <a:latin typeface="HG丸ｺﾞｼｯｸM-PRO" panose="020F0600000000000000" pitchFamily="50" charset="-128"/>
              <a:ea typeface="HG丸ｺﾞｼｯｸM-PRO" panose="020F0600000000000000" pitchFamily="50" charset="-128"/>
            </a:rPr>
            <a:t>キトウシ国際スキー場</a:t>
          </a:r>
          <a:endParaRPr lang="en-US" altLang="ja-JP" sz="900">
            <a:latin typeface="HG丸ｺﾞｼｯｸM-PRO" panose="020F0600000000000000" pitchFamily="50" charset="-128"/>
            <a:ea typeface="HG丸ｺﾞｼｯｸM-PRO" panose="020F0600000000000000" pitchFamily="50" charset="-128"/>
          </a:endParaRPr>
        </a:p>
        <a:p xmlns:a="http://schemas.openxmlformats.org/drawingml/2006/main">
          <a:pPr algn="r"/>
          <a:r>
            <a:rPr lang="en-US" altLang="ja-JP" sz="900">
              <a:latin typeface="HG丸ｺﾞｼｯｸM-PRO" panose="020F0600000000000000" pitchFamily="50" charset="-128"/>
              <a:ea typeface="HG丸ｺﾞｼｯｸM-PRO" panose="020F0600000000000000" pitchFamily="50" charset="-128"/>
            </a:rPr>
            <a:t>1973</a:t>
          </a:r>
          <a:endParaRPr lang="ja-JP" sz="900">
            <a:latin typeface="HG丸ｺﾞｼｯｸM-PRO" panose="020F0600000000000000" pitchFamily="50" charset="-128"/>
            <a:ea typeface="HG丸ｺﾞｼｯｸM-PRO" panose="020F0600000000000000" pitchFamily="50" charset="-128"/>
          </a:endParaRPr>
        </a:p>
      </cdr:txBody>
    </cdr:sp>
  </cdr:relSizeAnchor>
  <cdr:relSizeAnchor xmlns:cdr="http://schemas.openxmlformats.org/drawingml/2006/chartDrawing">
    <cdr:from>
      <cdr:x>0.31303</cdr:x>
      <cdr:y>0.37357</cdr:y>
    </cdr:from>
    <cdr:to>
      <cdr:x>0.42507</cdr:x>
      <cdr:y>0.43584</cdr:y>
    </cdr:to>
    <cdr:sp macro="" textlink="">
      <cdr:nvSpPr>
        <cdr:cNvPr id="15" name="吹き出し: 線 (枠なし) 14">
          <a:extLst xmlns:a="http://schemas.openxmlformats.org/drawingml/2006/main">
            <a:ext uri="{FF2B5EF4-FFF2-40B4-BE49-F238E27FC236}">
              <a16:creationId xmlns:a16="http://schemas.microsoft.com/office/drawing/2014/main" id="{34D616CC-8172-4D09-B49C-299FE893AA7B}"/>
            </a:ext>
          </a:extLst>
        </cdr:cNvPr>
        <cdr:cNvSpPr/>
      </cdr:nvSpPr>
      <cdr:spPr>
        <a:xfrm xmlns:a="http://schemas.openxmlformats.org/drawingml/2006/main">
          <a:off x="2838450" y="1974850"/>
          <a:ext cx="1016000" cy="329163"/>
        </a:xfrm>
        <a:prstGeom xmlns:a="http://schemas.openxmlformats.org/drawingml/2006/main" prst="callout1">
          <a:avLst>
            <a:gd name="adj1" fmla="val 98692"/>
            <a:gd name="adj2" fmla="val 89524"/>
            <a:gd name="adj3" fmla="val 202004"/>
            <a:gd name="adj4" fmla="val 89731"/>
          </a:avLst>
        </a:prstGeom>
        <a:noFill xmlns:a="http://schemas.openxmlformats.org/drawingml/2006/main"/>
        <a:ln xmlns:a="http://schemas.openxmlformats.org/drawingml/2006/main" w="3175"/>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square" lIns="14400" tIns="14400" rIns="14400" bIns="14400" anchor="ctr" anchorCtr="0">
          <a:spAutoFit/>
        </a:bodyP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ja-JP" altLang="en-US" sz="900">
              <a:latin typeface="HG丸ｺﾞｼｯｸM-PRO" panose="020F0600000000000000" pitchFamily="50" charset="-128"/>
              <a:ea typeface="HG丸ｺﾞｼｯｸM-PRO" panose="020F0600000000000000" pitchFamily="50" charset="-128"/>
            </a:rPr>
            <a:t>国際写真フェスタ</a:t>
          </a:r>
          <a:endParaRPr lang="en-US" altLang="ja-JP" sz="900">
            <a:latin typeface="HG丸ｺﾞｼｯｸM-PRO" panose="020F0600000000000000" pitchFamily="50" charset="-128"/>
            <a:ea typeface="HG丸ｺﾞｼｯｸM-PRO" panose="020F0600000000000000" pitchFamily="50" charset="-128"/>
          </a:endParaRPr>
        </a:p>
        <a:p xmlns:a="http://schemas.openxmlformats.org/drawingml/2006/main">
          <a:pPr algn="r"/>
          <a:r>
            <a:rPr lang="en-US" altLang="ja-JP" sz="900">
              <a:latin typeface="HG丸ｺﾞｼｯｸM-PRO" panose="020F0600000000000000" pitchFamily="50" charset="-128"/>
              <a:ea typeface="HG丸ｺﾞｼｯｸM-PRO" panose="020F0600000000000000" pitchFamily="50" charset="-128"/>
            </a:rPr>
            <a:t>1985</a:t>
          </a:r>
          <a:endParaRPr lang="ja-JP" sz="900">
            <a:latin typeface="HG丸ｺﾞｼｯｸM-PRO" panose="020F0600000000000000" pitchFamily="50" charset="-128"/>
            <a:ea typeface="HG丸ｺﾞｼｯｸM-PRO" panose="020F0600000000000000" pitchFamily="50" charset="-128"/>
          </a:endParaRPr>
        </a:p>
      </cdr:txBody>
    </cdr:sp>
  </cdr:relSizeAnchor>
  <cdr:relSizeAnchor xmlns:cdr="http://schemas.openxmlformats.org/drawingml/2006/chartDrawing">
    <cdr:from>
      <cdr:x>0.3729</cdr:x>
      <cdr:y>0.28529</cdr:y>
    </cdr:from>
    <cdr:to>
      <cdr:x>0.4937</cdr:x>
      <cdr:y>0.34755</cdr:y>
    </cdr:to>
    <cdr:sp macro="" textlink="">
      <cdr:nvSpPr>
        <cdr:cNvPr id="16" name="吹き出し: 線 (枠なし) 15">
          <a:extLst xmlns:a="http://schemas.openxmlformats.org/drawingml/2006/main">
            <a:ext uri="{FF2B5EF4-FFF2-40B4-BE49-F238E27FC236}">
              <a16:creationId xmlns:a16="http://schemas.microsoft.com/office/drawing/2014/main" id="{07487587-8969-45BC-9C67-9611453EF8D1}"/>
            </a:ext>
          </a:extLst>
        </cdr:cNvPr>
        <cdr:cNvSpPr/>
      </cdr:nvSpPr>
      <cdr:spPr>
        <a:xfrm xmlns:a="http://schemas.openxmlformats.org/drawingml/2006/main">
          <a:off x="3381375" y="1508125"/>
          <a:ext cx="1095375" cy="329163"/>
        </a:xfrm>
        <a:prstGeom xmlns:a="http://schemas.openxmlformats.org/drawingml/2006/main" prst="callout1">
          <a:avLst>
            <a:gd name="adj1" fmla="val 98692"/>
            <a:gd name="adj2" fmla="val 89524"/>
            <a:gd name="adj3" fmla="val 202004"/>
            <a:gd name="adj4" fmla="val 89731"/>
          </a:avLst>
        </a:prstGeom>
        <a:noFill xmlns:a="http://schemas.openxmlformats.org/drawingml/2006/main"/>
        <a:ln xmlns:a="http://schemas.openxmlformats.org/drawingml/2006/main" w="3175"/>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square" lIns="14400" tIns="14400" rIns="14400" bIns="14400" anchor="ctr" anchorCtr="0">
          <a:spAutoFit/>
        </a:bodyP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ja-JP" altLang="en-US" sz="900">
              <a:latin typeface="HG丸ｺﾞｼｯｸM-PRO" panose="020F0600000000000000" pitchFamily="50" charset="-128"/>
              <a:ea typeface="HG丸ｺﾞｼｯｸM-PRO" panose="020F0600000000000000" pitchFamily="50" charset="-128"/>
            </a:rPr>
            <a:t>キトウシ家族旅行村</a:t>
          </a:r>
          <a:endParaRPr lang="en-US" altLang="ja-JP" sz="900">
            <a:latin typeface="HG丸ｺﾞｼｯｸM-PRO" panose="020F0600000000000000" pitchFamily="50" charset="-128"/>
            <a:ea typeface="HG丸ｺﾞｼｯｸM-PRO" panose="020F0600000000000000" pitchFamily="50" charset="-128"/>
          </a:endParaRPr>
        </a:p>
        <a:p xmlns:a="http://schemas.openxmlformats.org/drawingml/2006/main">
          <a:pPr algn="r"/>
          <a:r>
            <a:rPr lang="en-US" altLang="ja-JP" sz="900">
              <a:latin typeface="HG丸ｺﾞｼｯｸM-PRO" panose="020F0600000000000000" pitchFamily="50" charset="-128"/>
              <a:ea typeface="HG丸ｺﾞｼｯｸM-PRO" panose="020F0600000000000000" pitchFamily="50" charset="-128"/>
            </a:rPr>
            <a:t>1989</a:t>
          </a:r>
          <a:endParaRPr lang="ja-JP" sz="900">
            <a:latin typeface="HG丸ｺﾞｼｯｸM-PRO" panose="020F0600000000000000" pitchFamily="50" charset="-128"/>
            <a:ea typeface="HG丸ｺﾞｼｯｸM-PRO" panose="020F0600000000000000" pitchFamily="50" charset="-128"/>
          </a:endParaRPr>
        </a:p>
      </cdr:txBody>
    </cdr:sp>
  </cdr:relSizeAnchor>
  <cdr:relSizeAnchor xmlns:cdr="http://schemas.openxmlformats.org/drawingml/2006/chartDrawing">
    <cdr:from>
      <cdr:x>0.67542</cdr:x>
      <cdr:y>0.26727</cdr:y>
    </cdr:from>
    <cdr:to>
      <cdr:x>0.83123</cdr:x>
      <cdr:y>0.32953</cdr:y>
    </cdr:to>
    <cdr:sp macro="" textlink="">
      <cdr:nvSpPr>
        <cdr:cNvPr id="17" name="吹き出し: 線 (枠なし) 16">
          <a:extLst xmlns:a="http://schemas.openxmlformats.org/drawingml/2006/main">
            <a:ext uri="{FF2B5EF4-FFF2-40B4-BE49-F238E27FC236}">
              <a16:creationId xmlns:a16="http://schemas.microsoft.com/office/drawing/2014/main" id="{00F2C5F9-298B-4B25-95CF-F0D2D7A87CBA}"/>
            </a:ext>
          </a:extLst>
        </cdr:cNvPr>
        <cdr:cNvSpPr/>
      </cdr:nvSpPr>
      <cdr:spPr>
        <a:xfrm xmlns:a="http://schemas.openxmlformats.org/drawingml/2006/main">
          <a:off x="6124575" y="1412875"/>
          <a:ext cx="1412875" cy="329163"/>
        </a:xfrm>
        <a:prstGeom xmlns:a="http://schemas.openxmlformats.org/drawingml/2006/main" prst="callout1">
          <a:avLst>
            <a:gd name="adj1" fmla="val 98692"/>
            <a:gd name="adj2" fmla="val 89524"/>
            <a:gd name="adj3" fmla="val 288815"/>
            <a:gd name="adj4" fmla="val 89731"/>
          </a:avLst>
        </a:prstGeom>
        <a:noFill xmlns:a="http://schemas.openxmlformats.org/drawingml/2006/main"/>
        <a:ln xmlns:a="http://schemas.openxmlformats.org/drawingml/2006/main" w="3175"/>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square" lIns="14400" tIns="14400" rIns="14400" bIns="14400" anchor="ctr" anchorCtr="0">
          <a:spAutoFit/>
        </a:bodyP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ja-JP" altLang="en-US" sz="900">
              <a:latin typeface="HG丸ｺﾞｼｯｸM-PRO" panose="020F0600000000000000" pitchFamily="50" charset="-128"/>
              <a:ea typeface="HG丸ｺﾞｼｯｸM-PRO" panose="020F0600000000000000" pitchFamily="50" charset="-128"/>
            </a:rPr>
            <a:t>「天人閣」民事再生手続き</a:t>
          </a:r>
          <a:endParaRPr lang="en-US" altLang="ja-JP" sz="900">
            <a:latin typeface="HG丸ｺﾞｼｯｸM-PRO" panose="020F0600000000000000" pitchFamily="50" charset="-128"/>
            <a:ea typeface="HG丸ｺﾞｼｯｸM-PRO" panose="020F0600000000000000" pitchFamily="50" charset="-128"/>
          </a:endParaRPr>
        </a:p>
        <a:p xmlns:a="http://schemas.openxmlformats.org/drawingml/2006/main">
          <a:pPr algn="r"/>
          <a:r>
            <a:rPr lang="en-US" altLang="ja-JP" sz="900">
              <a:latin typeface="HG丸ｺﾞｼｯｸM-PRO" panose="020F0600000000000000" pitchFamily="50" charset="-128"/>
              <a:ea typeface="HG丸ｺﾞｼｯｸM-PRO" panose="020F0600000000000000" pitchFamily="50" charset="-128"/>
            </a:rPr>
            <a:t>2009.12</a:t>
          </a:r>
          <a:r>
            <a:rPr lang="ja-JP" altLang="en-US" sz="900">
              <a:latin typeface="HG丸ｺﾞｼｯｸM-PRO" panose="020F0600000000000000" pitchFamily="50" charset="-128"/>
              <a:ea typeface="HG丸ｺﾞｼｯｸM-PRO" panose="020F0600000000000000" pitchFamily="50" charset="-128"/>
            </a:rPr>
            <a:t>月</a:t>
          </a:r>
          <a:endParaRPr lang="ja-JP" sz="900">
            <a:latin typeface="HG丸ｺﾞｼｯｸM-PRO" panose="020F0600000000000000" pitchFamily="50" charset="-128"/>
            <a:ea typeface="HG丸ｺﾞｼｯｸM-PRO" panose="020F0600000000000000" pitchFamily="50" charset="-128"/>
          </a:endParaRPr>
        </a:p>
      </cdr:txBody>
    </cdr:sp>
  </cdr:relSizeAnchor>
</c:userShapes>
</file>

<file path=xl/drawings/drawing37.xml><?xml version="1.0" encoding="utf-8"?>
<c:userShapes xmlns:c="http://schemas.openxmlformats.org/drawingml/2006/chart">
  <cdr:relSizeAnchor xmlns:cdr="http://schemas.openxmlformats.org/drawingml/2006/chartDrawing">
    <cdr:from>
      <cdr:x>0</cdr:x>
      <cdr:y>0.96434</cdr:y>
    </cdr:from>
    <cdr:to>
      <cdr:x>0.31606</cdr:x>
      <cdr:y>1</cdr:y>
    </cdr:to>
    <cdr:sp macro="" textlink="">
      <cdr:nvSpPr>
        <cdr:cNvPr id="2" name="テキスト ボックス 1">
          <a:extLst xmlns:a="http://schemas.openxmlformats.org/drawingml/2006/main">
            <a:ext uri="{FF2B5EF4-FFF2-40B4-BE49-F238E27FC236}">
              <a16:creationId xmlns:a16="http://schemas.microsoft.com/office/drawing/2014/main" id="{C266F102-750D-488E-BBAA-8D8978050A4C}"/>
            </a:ext>
          </a:extLst>
        </cdr:cNvPr>
        <cdr:cNvSpPr txBox="1"/>
      </cdr:nvSpPr>
      <cdr:spPr>
        <a:xfrm xmlns:a="http://schemas.openxmlformats.org/drawingml/2006/main">
          <a:off x="0" y="5097852"/>
          <a:ext cx="2865987" cy="188523"/>
        </a:xfrm>
        <a:prstGeom xmlns:a="http://schemas.openxmlformats.org/drawingml/2006/main" prst="rect">
          <a:avLst/>
        </a:prstGeom>
        <a:solidFill xmlns:a="http://schemas.openxmlformats.org/drawingml/2006/main">
          <a:schemeClr val="bg1"/>
        </a:solidFill>
      </cdr:spPr>
      <cdr:txBody>
        <a:bodyPr xmlns:a="http://schemas.openxmlformats.org/drawingml/2006/main" vertOverflow="clip" horzOverflow="clip" wrap="none" lIns="10800" tIns="10800" rIns="10800" bIns="10800" rtlCol="0" anchor="ctr" anchorCtr="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900" dirty="0">
              <a:latin typeface="ＭＳ Ｐ明朝" pitchFamily="18" charset="-128"/>
              <a:ea typeface="ＭＳ Ｐ明朝" pitchFamily="18" charset="-128"/>
            </a:rPr>
            <a:t>（資料） 北海道経済部「北海道観光入込客数調査報告書」</a:t>
          </a:r>
          <a:r>
            <a:rPr lang="ja-JP" altLang="en-US" sz="1000" dirty="0">
              <a:latin typeface="ＭＳ Ｐ明朝" pitchFamily="18" charset="-128"/>
              <a:ea typeface="ＭＳ Ｐ明朝" pitchFamily="18" charset="-128"/>
            </a:rPr>
            <a:t> </a:t>
          </a:r>
          <a:endParaRPr lang="en-US" altLang="ja-JP" sz="1000" dirty="0">
            <a:latin typeface="ＭＳ Ｐ明朝" pitchFamily="18" charset="-128"/>
            <a:ea typeface="ＭＳ Ｐ明朝" pitchFamily="18" charset="-128"/>
          </a:endParaRPr>
        </a:p>
      </cdr:txBody>
    </cdr:sp>
  </cdr:relSizeAnchor>
  <cdr:relSizeAnchor xmlns:cdr="http://schemas.openxmlformats.org/drawingml/2006/chartDrawing">
    <cdr:from>
      <cdr:x>0.03817</cdr:x>
      <cdr:y>0.01119</cdr:y>
    </cdr:from>
    <cdr:to>
      <cdr:x>0.07876</cdr:x>
      <cdr:y>0.04369</cdr:y>
    </cdr:to>
    <cdr:sp macro="" textlink="">
      <cdr:nvSpPr>
        <cdr:cNvPr id="3" name="テキスト ボックス 1">
          <a:extLst xmlns:a="http://schemas.openxmlformats.org/drawingml/2006/main">
            <a:ext uri="{FF2B5EF4-FFF2-40B4-BE49-F238E27FC236}">
              <a16:creationId xmlns:a16="http://schemas.microsoft.com/office/drawing/2014/main" id="{621E010D-01B6-4748-A9DA-9A8C545074A1}"/>
            </a:ext>
          </a:extLst>
        </cdr:cNvPr>
        <cdr:cNvSpPr txBox="1"/>
      </cdr:nvSpPr>
      <cdr:spPr>
        <a:xfrm xmlns:a="http://schemas.openxmlformats.org/drawingml/2006/main">
          <a:off x="346075" y="59135"/>
          <a:ext cx="368060" cy="171852"/>
        </a:xfrm>
        <a:prstGeom xmlns:a="http://schemas.openxmlformats.org/drawingml/2006/main" prst="rect">
          <a:avLst/>
        </a:prstGeom>
        <a:solidFill xmlns:a="http://schemas.openxmlformats.org/drawingml/2006/main">
          <a:schemeClr val="bg1"/>
        </a:solidFill>
      </cdr:spPr>
      <cdr:txBody>
        <a:bodyPr xmlns:a="http://schemas.openxmlformats.org/drawingml/2006/main" wrap="none" lIns="10800" tIns="10800" rIns="10800" bIns="10800" rtlCol="0" anchor="ctr" anchorCtr="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900" dirty="0">
              <a:latin typeface="ＭＳ Ｐ明朝" pitchFamily="18" charset="-128"/>
              <a:ea typeface="ＭＳ Ｐ明朝" pitchFamily="18" charset="-128"/>
            </a:rPr>
            <a:t>（千人）</a:t>
          </a:r>
          <a:endParaRPr lang="en-US" altLang="ja-JP" sz="1000" dirty="0">
            <a:latin typeface="ＭＳ Ｐ明朝" pitchFamily="18" charset="-128"/>
            <a:ea typeface="ＭＳ Ｐ明朝" pitchFamily="18" charset="-128"/>
          </a:endParaRPr>
        </a:p>
      </cdr:txBody>
    </cdr:sp>
  </cdr:relSizeAnchor>
  <cdr:relSizeAnchor xmlns:cdr="http://schemas.openxmlformats.org/drawingml/2006/chartDrawing">
    <cdr:from>
      <cdr:x>0.81968</cdr:x>
      <cdr:y>0.33213</cdr:y>
    </cdr:from>
    <cdr:to>
      <cdr:x>0.8995</cdr:x>
      <cdr:y>0.3944</cdr:y>
    </cdr:to>
    <cdr:sp macro="" textlink="">
      <cdr:nvSpPr>
        <cdr:cNvPr id="7" name="吹き出し: 線 (枠なし) 6">
          <a:extLst xmlns:a="http://schemas.openxmlformats.org/drawingml/2006/main">
            <a:ext uri="{FF2B5EF4-FFF2-40B4-BE49-F238E27FC236}">
              <a16:creationId xmlns:a16="http://schemas.microsoft.com/office/drawing/2014/main" id="{2794D25D-5DD2-46E9-8FBE-0F33981E3421}"/>
            </a:ext>
          </a:extLst>
        </cdr:cNvPr>
        <cdr:cNvSpPr/>
      </cdr:nvSpPr>
      <cdr:spPr>
        <a:xfrm xmlns:a="http://schemas.openxmlformats.org/drawingml/2006/main">
          <a:off x="7432706" y="1755756"/>
          <a:ext cx="723792" cy="329183"/>
        </a:xfrm>
        <a:prstGeom xmlns:a="http://schemas.openxmlformats.org/drawingml/2006/main" prst="callout1">
          <a:avLst>
            <a:gd name="adj1" fmla="val 105560"/>
            <a:gd name="adj2" fmla="val 34238"/>
            <a:gd name="adj3" fmla="val 396087"/>
            <a:gd name="adj4" fmla="val 34598"/>
          </a:avLst>
        </a:prstGeom>
        <a:noFill xmlns:a="http://schemas.openxmlformats.org/drawingml/2006/main"/>
        <a:ln xmlns:a="http://schemas.openxmlformats.org/drawingml/2006/main" w="3175"/>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square" lIns="14400" tIns="14400" rIns="14400" bIns="14400" anchor="ctr" anchorCtr="0">
          <a:spAutoFit/>
        </a:bodyP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ja-JP" altLang="en-US" sz="900">
              <a:latin typeface="HG丸ｺﾞｼｯｸM-PRO" panose="020F0600000000000000" pitchFamily="50" charset="-128"/>
              <a:ea typeface="HG丸ｺﾞｼｯｸM-PRO" panose="020F0600000000000000" pitchFamily="50" charset="-128"/>
            </a:rPr>
            <a:t>東日本大震災</a:t>
          </a:r>
          <a:endParaRPr lang="en-US" altLang="ja-JP" sz="900">
            <a:latin typeface="HG丸ｺﾞｼｯｸM-PRO" panose="020F0600000000000000" pitchFamily="50" charset="-128"/>
            <a:ea typeface="HG丸ｺﾞｼｯｸM-PRO" panose="020F0600000000000000" pitchFamily="50" charset="-128"/>
          </a:endParaRPr>
        </a:p>
        <a:p xmlns:a="http://schemas.openxmlformats.org/drawingml/2006/main">
          <a:pPr algn="r"/>
          <a:r>
            <a:rPr lang="en-US" altLang="ja-JP" sz="900">
              <a:latin typeface="HG丸ｺﾞｼｯｸM-PRO" panose="020F0600000000000000" pitchFamily="50" charset="-128"/>
              <a:ea typeface="HG丸ｺﾞｼｯｸM-PRO" panose="020F0600000000000000" pitchFamily="50" charset="-128"/>
            </a:rPr>
            <a:t>2011.3</a:t>
          </a:r>
          <a:r>
            <a:rPr lang="ja-JP" altLang="en-US" sz="900">
              <a:latin typeface="HG丸ｺﾞｼｯｸM-PRO" panose="020F0600000000000000" pitchFamily="50" charset="-128"/>
              <a:ea typeface="HG丸ｺﾞｼｯｸM-PRO" panose="020F0600000000000000" pitchFamily="50" charset="-128"/>
            </a:rPr>
            <a:t>月</a:t>
          </a:r>
          <a:r>
            <a:rPr lang="en-US" altLang="ja-JP" sz="900">
              <a:latin typeface="HG丸ｺﾞｼｯｸM-PRO" panose="020F0600000000000000" pitchFamily="50" charset="-128"/>
              <a:ea typeface="HG丸ｺﾞｼｯｸM-PRO" panose="020F0600000000000000" pitchFamily="50" charset="-128"/>
            </a:rPr>
            <a:t> </a:t>
          </a:r>
          <a:endParaRPr lang="ja-JP" sz="900">
            <a:latin typeface="HG丸ｺﾞｼｯｸM-PRO" panose="020F0600000000000000" pitchFamily="50" charset="-128"/>
            <a:ea typeface="HG丸ｺﾞｼｯｸM-PRO" panose="020F0600000000000000" pitchFamily="50" charset="-128"/>
          </a:endParaRPr>
        </a:p>
      </cdr:txBody>
    </cdr:sp>
  </cdr:relSizeAnchor>
  <cdr:relSizeAnchor xmlns:cdr="http://schemas.openxmlformats.org/drawingml/2006/chartDrawing">
    <cdr:from>
      <cdr:x>0.34244</cdr:x>
      <cdr:y>0.65826</cdr:y>
    </cdr:from>
    <cdr:to>
      <cdr:x>0.46113</cdr:x>
      <cdr:y>0.72052</cdr:y>
    </cdr:to>
    <cdr:sp macro="" textlink="">
      <cdr:nvSpPr>
        <cdr:cNvPr id="12" name="吹き出し: 線 (枠なし) 11">
          <a:extLst xmlns:a="http://schemas.openxmlformats.org/drawingml/2006/main">
            <a:ext uri="{FF2B5EF4-FFF2-40B4-BE49-F238E27FC236}">
              <a16:creationId xmlns:a16="http://schemas.microsoft.com/office/drawing/2014/main" id="{F107BF1A-B26A-4E6A-9C6A-7BDD8CA4A23D}"/>
            </a:ext>
          </a:extLst>
        </cdr:cNvPr>
        <cdr:cNvSpPr/>
      </cdr:nvSpPr>
      <cdr:spPr>
        <a:xfrm xmlns:a="http://schemas.openxmlformats.org/drawingml/2006/main">
          <a:off x="3105150" y="3479800"/>
          <a:ext cx="1076325" cy="329163"/>
        </a:xfrm>
        <a:prstGeom xmlns:a="http://schemas.openxmlformats.org/drawingml/2006/main" prst="callout1">
          <a:avLst>
            <a:gd name="adj1" fmla="val 98692"/>
            <a:gd name="adj2" fmla="val 89524"/>
            <a:gd name="adj3" fmla="val 202004"/>
            <a:gd name="adj4" fmla="val 89731"/>
          </a:avLst>
        </a:prstGeom>
        <a:noFill xmlns:a="http://schemas.openxmlformats.org/drawingml/2006/main"/>
        <a:ln xmlns:a="http://schemas.openxmlformats.org/drawingml/2006/main" w="3175"/>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square" lIns="14400" tIns="14400" rIns="14400" bIns="14400" anchor="ctr" anchorCtr="0">
          <a:spAutoFit/>
        </a:bodyP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ja-JP" altLang="en-US" sz="900">
              <a:latin typeface="HG丸ｺﾞｼｯｸM-PRO" panose="020F0600000000000000" pitchFamily="50" charset="-128"/>
              <a:ea typeface="HG丸ｺﾞｼｯｸM-PRO" panose="020F0600000000000000" pitchFamily="50" charset="-128"/>
            </a:rPr>
            <a:t>「拓真館」オープン</a:t>
          </a:r>
          <a:endParaRPr lang="en-US" altLang="ja-JP" sz="900">
            <a:latin typeface="HG丸ｺﾞｼｯｸM-PRO" panose="020F0600000000000000" pitchFamily="50" charset="-128"/>
            <a:ea typeface="HG丸ｺﾞｼｯｸM-PRO" panose="020F0600000000000000" pitchFamily="50" charset="-128"/>
          </a:endParaRPr>
        </a:p>
        <a:p xmlns:a="http://schemas.openxmlformats.org/drawingml/2006/main">
          <a:pPr algn="r"/>
          <a:r>
            <a:rPr lang="en-US" altLang="ja-JP" sz="900">
              <a:latin typeface="HG丸ｺﾞｼｯｸM-PRO" panose="020F0600000000000000" pitchFamily="50" charset="-128"/>
              <a:ea typeface="HG丸ｺﾞｼｯｸM-PRO" panose="020F0600000000000000" pitchFamily="50" charset="-128"/>
            </a:rPr>
            <a:t>1987</a:t>
          </a:r>
          <a:endParaRPr lang="ja-JP" sz="900">
            <a:latin typeface="HG丸ｺﾞｼｯｸM-PRO" panose="020F0600000000000000" pitchFamily="50" charset="-128"/>
            <a:ea typeface="HG丸ｺﾞｼｯｸM-PRO" panose="020F0600000000000000" pitchFamily="50" charset="-128"/>
          </a:endParaRPr>
        </a:p>
      </cdr:txBody>
    </cdr:sp>
  </cdr:relSizeAnchor>
</c:userShapes>
</file>

<file path=xl/drawings/drawing38.xml><?xml version="1.0" encoding="utf-8"?>
<c:userShapes xmlns:c="http://schemas.openxmlformats.org/drawingml/2006/chart">
  <cdr:relSizeAnchor xmlns:cdr="http://schemas.openxmlformats.org/drawingml/2006/chartDrawing">
    <cdr:from>
      <cdr:x>0</cdr:x>
      <cdr:y>0.96434</cdr:y>
    </cdr:from>
    <cdr:to>
      <cdr:x>0.31606</cdr:x>
      <cdr:y>1</cdr:y>
    </cdr:to>
    <cdr:sp macro="" textlink="">
      <cdr:nvSpPr>
        <cdr:cNvPr id="2" name="テキスト ボックス 1">
          <a:extLst xmlns:a="http://schemas.openxmlformats.org/drawingml/2006/main">
            <a:ext uri="{FF2B5EF4-FFF2-40B4-BE49-F238E27FC236}">
              <a16:creationId xmlns:a16="http://schemas.microsoft.com/office/drawing/2014/main" id="{C266F102-750D-488E-BBAA-8D8978050A4C}"/>
            </a:ext>
          </a:extLst>
        </cdr:cNvPr>
        <cdr:cNvSpPr txBox="1"/>
      </cdr:nvSpPr>
      <cdr:spPr>
        <a:xfrm xmlns:a="http://schemas.openxmlformats.org/drawingml/2006/main">
          <a:off x="0" y="5097852"/>
          <a:ext cx="2865987" cy="188523"/>
        </a:xfrm>
        <a:prstGeom xmlns:a="http://schemas.openxmlformats.org/drawingml/2006/main" prst="rect">
          <a:avLst/>
        </a:prstGeom>
        <a:solidFill xmlns:a="http://schemas.openxmlformats.org/drawingml/2006/main">
          <a:schemeClr val="bg1"/>
        </a:solidFill>
      </cdr:spPr>
      <cdr:txBody>
        <a:bodyPr xmlns:a="http://schemas.openxmlformats.org/drawingml/2006/main" vertOverflow="clip" horzOverflow="clip" wrap="none" lIns="10800" tIns="10800" rIns="10800" bIns="10800" rtlCol="0" anchor="ctr" anchorCtr="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900" dirty="0">
              <a:latin typeface="ＭＳ Ｐ明朝" pitchFamily="18" charset="-128"/>
              <a:ea typeface="ＭＳ Ｐ明朝" pitchFamily="18" charset="-128"/>
            </a:rPr>
            <a:t>（資料） 北海道経済部「北海道観光入込客数調査報告書」</a:t>
          </a:r>
          <a:r>
            <a:rPr lang="ja-JP" altLang="en-US" sz="1000" dirty="0">
              <a:latin typeface="ＭＳ Ｐ明朝" pitchFamily="18" charset="-128"/>
              <a:ea typeface="ＭＳ Ｐ明朝" pitchFamily="18" charset="-128"/>
            </a:rPr>
            <a:t> </a:t>
          </a:r>
          <a:endParaRPr lang="en-US" altLang="ja-JP" sz="1000" dirty="0">
            <a:latin typeface="ＭＳ Ｐ明朝" pitchFamily="18" charset="-128"/>
            <a:ea typeface="ＭＳ Ｐ明朝" pitchFamily="18" charset="-128"/>
          </a:endParaRPr>
        </a:p>
      </cdr:txBody>
    </cdr:sp>
  </cdr:relSizeAnchor>
  <cdr:relSizeAnchor xmlns:cdr="http://schemas.openxmlformats.org/drawingml/2006/chartDrawing">
    <cdr:from>
      <cdr:x>0.03817</cdr:x>
      <cdr:y>0.01119</cdr:y>
    </cdr:from>
    <cdr:to>
      <cdr:x>0.07876</cdr:x>
      <cdr:y>0.04369</cdr:y>
    </cdr:to>
    <cdr:sp macro="" textlink="">
      <cdr:nvSpPr>
        <cdr:cNvPr id="3" name="テキスト ボックス 1">
          <a:extLst xmlns:a="http://schemas.openxmlformats.org/drawingml/2006/main">
            <a:ext uri="{FF2B5EF4-FFF2-40B4-BE49-F238E27FC236}">
              <a16:creationId xmlns:a16="http://schemas.microsoft.com/office/drawing/2014/main" id="{621E010D-01B6-4748-A9DA-9A8C545074A1}"/>
            </a:ext>
          </a:extLst>
        </cdr:cNvPr>
        <cdr:cNvSpPr txBox="1"/>
      </cdr:nvSpPr>
      <cdr:spPr>
        <a:xfrm xmlns:a="http://schemas.openxmlformats.org/drawingml/2006/main">
          <a:off x="346075" y="59135"/>
          <a:ext cx="368060" cy="171852"/>
        </a:xfrm>
        <a:prstGeom xmlns:a="http://schemas.openxmlformats.org/drawingml/2006/main" prst="rect">
          <a:avLst/>
        </a:prstGeom>
        <a:solidFill xmlns:a="http://schemas.openxmlformats.org/drawingml/2006/main">
          <a:schemeClr val="bg1"/>
        </a:solidFill>
      </cdr:spPr>
      <cdr:txBody>
        <a:bodyPr xmlns:a="http://schemas.openxmlformats.org/drawingml/2006/main" wrap="none" lIns="10800" tIns="10800" rIns="10800" bIns="10800" rtlCol="0" anchor="ctr" anchorCtr="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900" dirty="0">
              <a:latin typeface="ＭＳ Ｐ明朝" pitchFamily="18" charset="-128"/>
              <a:ea typeface="ＭＳ Ｐ明朝" pitchFamily="18" charset="-128"/>
            </a:rPr>
            <a:t>（千人）</a:t>
          </a:r>
          <a:endParaRPr lang="en-US" altLang="ja-JP" sz="1000" dirty="0">
            <a:latin typeface="ＭＳ Ｐ明朝" pitchFamily="18" charset="-128"/>
            <a:ea typeface="ＭＳ Ｐ明朝" pitchFamily="18" charset="-128"/>
          </a:endParaRPr>
        </a:p>
      </cdr:txBody>
    </cdr:sp>
  </cdr:relSizeAnchor>
  <cdr:relSizeAnchor xmlns:cdr="http://schemas.openxmlformats.org/drawingml/2006/chartDrawing">
    <cdr:from>
      <cdr:x>0.81863</cdr:x>
      <cdr:y>0.22042</cdr:y>
    </cdr:from>
    <cdr:to>
      <cdr:x>0.89845</cdr:x>
      <cdr:y>0.28269</cdr:y>
    </cdr:to>
    <cdr:sp macro="" textlink="">
      <cdr:nvSpPr>
        <cdr:cNvPr id="7" name="吹き出し: 線 (枠なし) 6">
          <a:extLst xmlns:a="http://schemas.openxmlformats.org/drawingml/2006/main">
            <a:ext uri="{FF2B5EF4-FFF2-40B4-BE49-F238E27FC236}">
              <a16:creationId xmlns:a16="http://schemas.microsoft.com/office/drawing/2014/main" id="{2794D25D-5DD2-46E9-8FBE-0F33981E3421}"/>
            </a:ext>
          </a:extLst>
        </cdr:cNvPr>
        <cdr:cNvSpPr/>
      </cdr:nvSpPr>
      <cdr:spPr>
        <a:xfrm xmlns:a="http://schemas.openxmlformats.org/drawingml/2006/main">
          <a:off x="7423169" y="1165214"/>
          <a:ext cx="723792" cy="329182"/>
        </a:xfrm>
        <a:prstGeom xmlns:a="http://schemas.openxmlformats.org/drawingml/2006/main" prst="callout1">
          <a:avLst>
            <a:gd name="adj1" fmla="val 105560"/>
            <a:gd name="adj2" fmla="val 34238"/>
            <a:gd name="adj3" fmla="val 396087"/>
            <a:gd name="adj4" fmla="val 34598"/>
          </a:avLst>
        </a:prstGeom>
        <a:noFill xmlns:a="http://schemas.openxmlformats.org/drawingml/2006/main"/>
        <a:ln xmlns:a="http://schemas.openxmlformats.org/drawingml/2006/main" w="3175"/>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square" lIns="14400" tIns="14400" rIns="14400" bIns="14400" anchor="ctr" anchorCtr="0">
          <a:spAutoFit/>
        </a:bodyP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ja-JP" altLang="en-US" sz="900">
              <a:latin typeface="HG丸ｺﾞｼｯｸM-PRO" panose="020F0600000000000000" pitchFamily="50" charset="-128"/>
              <a:ea typeface="HG丸ｺﾞｼｯｸM-PRO" panose="020F0600000000000000" pitchFamily="50" charset="-128"/>
            </a:rPr>
            <a:t>東日本大震災</a:t>
          </a:r>
          <a:endParaRPr lang="en-US" altLang="ja-JP" sz="900">
            <a:latin typeface="HG丸ｺﾞｼｯｸM-PRO" panose="020F0600000000000000" pitchFamily="50" charset="-128"/>
            <a:ea typeface="HG丸ｺﾞｼｯｸM-PRO" panose="020F0600000000000000" pitchFamily="50" charset="-128"/>
          </a:endParaRPr>
        </a:p>
        <a:p xmlns:a="http://schemas.openxmlformats.org/drawingml/2006/main">
          <a:pPr algn="r"/>
          <a:r>
            <a:rPr lang="en-US" altLang="ja-JP" sz="900">
              <a:latin typeface="HG丸ｺﾞｼｯｸM-PRO" panose="020F0600000000000000" pitchFamily="50" charset="-128"/>
              <a:ea typeface="HG丸ｺﾞｼｯｸM-PRO" panose="020F0600000000000000" pitchFamily="50" charset="-128"/>
            </a:rPr>
            <a:t>2011.3</a:t>
          </a:r>
          <a:r>
            <a:rPr lang="ja-JP" altLang="en-US" sz="900">
              <a:latin typeface="HG丸ｺﾞｼｯｸM-PRO" panose="020F0600000000000000" pitchFamily="50" charset="-128"/>
              <a:ea typeface="HG丸ｺﾞｼｯｸM-PRO" panose="020F0600000000000000" pitchFamily="50" charset="-128"/>
            </a:rPr>
            <a:t>月</a:t>
          </a:r>
          <a:r>
            <a:rPr lang="en-US" altLang="ja-JP" sz="900">
              <a:latin typeface="HG丸ｺﾞｼｯｸM-PRO" panose="020F0600000000000000" pitchFamily="50" charset="-128"/>
              <a:ea typeface="HG丸ｺﾞｼｯｸM-PRO" panose="020F0600000000000000" pitchFamily="50" charset="-128"/>
            </a:rPr>
            <a:t> </a:t>
          </a:r>
          <a:endParaRPr lang="ja-JP" sz="900">
            <a:latin typeface="HG丸ｺﾞｼｯｸM-PRO" panose="020F0600000000000000" pitchFamily="50" charset="-128"/>
            <a:ea typeface="HG丸ｺﾞｼｯｸM-PRO" panose="020F0600000000000000" pitchFamily="50" charset="-128"/>
          </a:endParaRPr>
        </a:p>
      </cdr:txBody>
    </cdr:sp>
  </cdr:relSizeAnchor>
  <cdr:relSizeAnchor xmlns:cdr="http://schemas.openxmlformats.org/drawingml/2006/chartDrawing">
    <cdr:from>
      <cdr:x>0.27311</cdr:x>
      <cdr:y>0.61141</cdr:y>
    </cdr:from>
    <cdr:to>
      <cdr:x>0.41632</cdr:x>
      <cdr:y>0.67368</cdr:y>
    </cdr:to>
    <cdr:sp macro="" textlink="">
      <cdr:nvSpPr>
        <cdr:cNvPr id="6" name="吹き出し: 線 (枠なし) 5">
          <a:extLst xmlns:a="http://schemas.openxmlformats.org/drawingml/2006/main">
            <a:ext uri="{FF2B5EF4-FFF2-40B4-BE49-F238E27FC236}">
              <a16:creationId xmlns:a16="http://schemas.microsoft.com/office/drawing/2014/main" id="{2F9260B7-19D4-4B71-A70D-DD2CBA3FF61C}"/>
            </a:ext>
          </a:extLst>
        </cdr:cNvPr>
        <cdr:cNvSpPr/>
      </cdr:nvSpPr>
      <cdr:spPr>
        <a:xfrm xmlns:a="http://schemas.openxmlformats.org/drawingml/2006/main">
          <a:off x="2476500" y="3232150"/>
          <a:ext cx="1298575" cy="329163"/>
        </a:xfrm>
        <a:prstGeom xmlns:a="http://schemas.openxmlformats.org/drawingml/2006/main" prst="callout1">
          <a:avLst>
            <a:gd name="adj1" fmla="val 98692"/>
            <a:gd name="adj2" fmla="val 89524"/>
            <a:gd name="adj3" fmla="val 202004"/>
            <a:gd name="adj4" fmla="val 89731"/>
          </a:avLst>
        </a:prstGeom>
        <a:noFill xmlns:a="http://schemas.openxmlformats.org/drawingml/2006/main"/>
        <a:ln xmlns:a="http://schemas.openxmlformats.org/drawingml/2006/main" w="3175"/>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square" lIns="14400" tIns="14400" rIns="14400" bIns="14400" anchor="ctr" anchorCtr="0">
          <a:spAutoFit/>
        </a:bodyP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ja-JP" altLang="en-US" sz="900">
              <a:latin typeface="HG丸ｺﾞｼｯｸM-PRO" panose="020F0600000000000000" pitchFamily="50" charset="-128"/>
              <a:ea typeface="HG丸ｺﾞｼｯｸM-PRO" panose="020F0600000000000000" pitchFamily="50" charset="-128"/>
            </a:rPr>
            <a:t>ラベンダーオーナー制度</a:t>
          </a:r>
          <a:endParaRPr lang="en-US" altLang="ja-JP" sz="900">
            <a:latin typeface="HG丸ｺﾞｼｯｸM-PRO" panose="020F0600000000000000" pitchFamily="50" charset="-128"/>
            <a:ea typeface="HG丸ｺﾞｼｯｸM-PRO" panose="020F0600000000000000" pitchFamily="50" charset="-128"/>
          </a:endParaRPr>
        </a:p>
        <a:p xmlns:a="http://schemas.openxmlformats.org/drawingml/2006/main">
          <a:pPr algn="r"/>
          <a:r>
            <a:rPr lang="en-US" altLang="ja-JP" sz="900">
              <a:latin typeface="HG丸ｺﾞｼｯｸM-PRO" panose="020F0600000000000000" pitchFamily="50" charset="-128"/>
              <a:ea typeface="HG丸ｺﾞｼｯｸM-PRO" panose="020F0600000000000000" pitchFamily="50" charset="-128"/>
            </a:rPr>
            <a:t>1984</a:t>
          </a:r>
          <a:endParaRPr lang="ja-JP" sz="900">
            <a:latin typeface="HG丸ｺﾞｼｯｸM-PRO" panose="020F0600000000000000" pitchFamily="50" charset="-128"/>
            <a:ea typeface="HG丸ｺﾞｼｯｸM-PRO" panose="020F0600000000000000" pitchFamily="50" charset="-128"/>
          </a:endParaRPr>
        </a:p>
      </cdr:txBody>
    </cdr:sp>
  </cdr:relSizeAnchor>
  <cdr:relSizeAnchor xmlns:cdr="http://schemas.openxmlformats.org/drawingml/2006/chartDrawing">
    <cdr:from>
      <cdr:x>0.34384</cdr:x>
      <cdr:y>0.44227</cdr:y>
    </cdr:from>
    <cdr:to>
      <cdr:x>0.49895</cdr:x>
      <cdr:y>0.53291</cdr:y>
    </cdr:to>
    <cdr:sp macro="" textlink="">
      <cdr:nvSpPr>
        <cdr:cNvPr id="9" name="吹き出し: 線 (枠なし) 8">
          <a:extLst xmlns:a="http://schemas.openxmlformats.org/drawingml/2006/main">
            <a:ext uri="{FF2B5EF4-FFF2-40B4-BE49-F238E27FC236}">
              <a16:creationId xmlns:a16="http://schemas.microsoft.com/office/drawing/2014/main" id="{7E74C50C-34C6-445D-9E35-7330765BB478}"/>
            </a:ext>
          </a:extLst>
        </cdr:cNvPr>
        <cdr:cNvSpPr/>
      </cdr:nvSpPr>
      <cdr:spPr>
        <a:xfrm xmlns:a="http://schemas.openxmlformats.org/drawingml/2006/main">
          <a:off x="3117850" y="2337980"/>
          <a:ext cx="1406525" cy="479204"/>
        </a:xfrm>
        <a:prstGeom xmlns:a="http://schemas.openxmlformats.org/drawingml/2006/main" prst="callout1">
          <a:avLst>
            <a:gd name="adj1" fmla="val 98692"/>
            <a:gd name="adj2" fmla="val 89524"/>
            <a:gd name="adj3" fmla="val 202004"/>
            <a:gd name="adj4" fmla="val 89731"/>
          </a:avLst>
        </a:prstGeom>
        <a:noFill xmlns:a="http://schemas.openxmlformats.org/drawingml/2006/main"/>
        <a:ln xmlns:a="http://schemas.openxmlformats.org/drawingml/2006/main" w="3175"/>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square" lIns="14400" tIns="14400" rIns="14400" bIns="14400" anchor="ctr" anchorCtr="0">
          <a:spAutoFit/>
        </a:bodyP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ja-JP" altLang="en-US" sz="900">
              <a:latin typeface="HG丸ｺﾞｼｯｸM-PRO" panose="020F0600000000000000" pitchFamily="50" charset="-128"/>
              <a:ea typeface="HG丸ｺﾞｼｯｸM-PRO" panose="020F0600000000000000" pitchFamily="50" charset="-128"/>
            </a:rPr>
            <a:t>日の出公園ラベンダー園北海道まちづくり</a:t>
          </a:r>
          <a:r>
            <a:rPr lang="en-US" altLang="ja-JP" sz="900">
              <a:latin typeface="HG丸ｺﾞｼｯｸM-PRO" panose="020F0600000000000000" pitchFamily="50" charset="-128"/>
              <a:ea typeface="HG丸ｺﾞｼｯｸM-PRO" panose="020F0600000000000000" pitchFamily="50" charset="-128"/>
            </a:rPr>
            <a:t>100</a:t>
          </a:r>
          <a:r>
            <a:rPr lang="ja-JP" altLang="en-US" sz="900">
              <a:latin typeface="HG丸ｺﾞｼｯｸM-PRO" panose="020F0600000000000000" pitchFamily="50" charset="-128"/>
              <a:ea typeface="HG丸ｺﾞｼｯｸM-PRO" panose="020F0600000000000000" pitchFamily="50" charset="-128"/>
            </a:rPr>
            <a:t>選</a:t>
          </a:r>
          <a:endParaRPr lang="en-US" altLang="ja-JP" sz="900">
            <a:latin typeface="HG丸ｺﾞｼｯｸM-PRO" panose="020F0600000000000000" pitchFamily="50" charset="-128"/>
            <a:ea typeface="HG丸ｺﾞｼｯｸM-PRO" panose="020F0600000000000000" pitchFamily="50" charset="-128"/>
          </a:endParaRPr>
        </a:p>
        <a:p xmlns:a="http://schemas.openxmlformats.org/drawingml/2006/main">
          <a:pPr algn="r"/>
          <a:r>
            <a:rPr lang="en-US" altLang="ja-JP" sz="900">
              <a:latin typeface="HG丸ｺﾞｼｯｸM-PRO" panose="020F0600000000000000" pitchFamily="50" charset="-128"/>
              <a:ea typeface="HG丸ｺﾞｼｯｸM-PRO" panose="020F0600000000000000" pitchFamily="50" charset="-128"/>
            </a:rPr>
            <a:t>1989</a:t>
          </a:r>
          <a:endParaRPr lang="ja-JP" sz="900">
            <a:latin typeface="HG丸ｺﾞｼｯｸM-PRO" panose="020F0600000000000000" pitchFamily="50" charset="-128"/>
            <a:ea typeface="HG丸ｺﾞｼｯｸM-PRO" panose="020F0600000000000000" pitchFamily="50" charset="-128"/>
          </a:endParaRPr>
        </a:p>
      </cdr:txBody>
    </cdr:sp>
  </cdr:relSizeAnchor>
</c:userShapes>
</file>

<file path=xl/drawings/drawing39.xml><?xml version="1.0" encoding="utf-8"?>
<c:userShapes xmlns:c="http://schemas.openxmlformats.org/drawingml/2006/chart">
  <cdr:relSizeAnchor xmlns:cdr="http://schemas.openxmlformats.org/drawingml/2006/chartDrawing">
    <cdr:from>
      <cdr:x>0</cdr:x>
      <cdr:y>0.96434</cdr:y>
    </cdr:from>
    <cdr:to>
      <cdr:x>0.31606</cdr:x>
      <cdr:y>1</cdr:y>
    </cdr:to>
    <cdr:sp macro="" textlink="">
      <cdr:nvSpPr>
        <cdr:cNvPr id="2" name="テキスト ボックス 1">
          <a:extLst xmlns:a="http://schemas.openxmlformats.org/drawingml/2006/main">
            <a:ext uri="{FF2B5EF4-FFF2-40B4-BE49-F238E27FC236}">
              <a16:creationId xmlns:a16="http://schemas.microsoft.com/office/drawing/2014/main" id="{C266F102-750D-488E-BBAA-8D8978050A4C}"/>
            </a:ext>
          </a:extLst>
        </cdr:cNvPr>
        <cdr:cNvSpPr txBox="1"/>
      </cdr:nvSpPr>
      <cdr:spPr>
        <a:xfrm xmlns:a="http://schemas.openxmlformats.org/drawingml/2006/main">
          <a:off x="0" y="5097852"/>
          <a:ext cx="2865987" cy="188523"/>
        </a:xfrm>
        <a:prstGeom xmlns:a="http://schemas.openxmlformats.org/drawingml/2006/main" prst="rect">
          <a:avLst/>
        </a:prstGeom>
        <a:solidFill xmlns:a="http://schemas.openxmlformats.org/drawingml/2006/main">
          <a:schemeClr val="bg1"/>
        </a:solidFill>
      </cdr:spPr>
      <cdr:txBody>
        <a:bodyPr xmlns:a="http://schemas.openxmlformats.org/drawingml/2006/main" vertOverflow="clip" horzOverflow="clip" wrap="none" lIns="10800" tIns="10800" rIns="10800" bIns="10800" rtlCol="0" anchor="ctr" anchorCtr="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900" dirty="0">
              <a:latin typeface="ＭＳ Ｐ明朝" pitchFamily="18" charset="-128"/>
              <a:ea typeface="ＭＳ Ｐ明朝" pitchFamily="18" charset="-128"/>
            </a:rPr>
            <a:t>（資料） 北海道経済部「北海道観光入込客数調査報告書」</a:t>
          </a:r>
          <a:r>
            <a:rPr lang="ja-JP" altLang="en-US" sz="1000" dirty="0">
              <a:latin typeface="ＭＳ Ｐ明朝" pitchFamily="18" charset="-128"/>
              <a:ea typeface="ＭＳ Ｐ明朝" pitchFamily="18" charset="-128"/>
            </a:rPr>
            <a:t> </a:t>
          </a:r>
          <a:endParaRPr lang="en-US" altLang="ja-JP" sz="1000" dirty="0">
            <a:latin typeface="ＭＳ Ｐ明朝" pitchFamily="18" charset="-128"/>
            <a:ea typeface="ＭＳ Ｐ明朝" pitchFamily="18" charset="-128"/>
          </a:endParaRPr>
        </a:p>
      </cdr:txBody>
    </cdr:sp>
  </cdr:relSizeAnchor>
  <cdr:relSizeAnchor xmlns:cdr="http://schemas.openxmlformats.org/drawingml/2006/chartDrawing">
    <cdr:from>
      <cdr:x>0.03817</cdr:x>
      <cdr:y>0.01119</cdr:y>
    </cdr:from>
    <cdr:to>
      <cdr:x>0.07876</cdr:x>
      <cdr:y>0.04369</cdr:y>
    </cdr:to>
    <cdr:sp macro="" textlink="">
      <cdr:nvSpPr>
        <cdr:cNvPr id="3" name="テキスト ボックス 1">
          <a:extLst xmlns:a="http://schemas.openxmlformats.org/drawingml/2006/main">
            <a:ext uri="{FF2B5EF4-FFF2-40B4-BE49-F238E27FC236}">
              <a16:creationId xmlns:a16="http://schemas.microsoft.com/office/drawing/2014/main" id="{621E010D-01B6-4748-A9DA-9A8C545074A1}"/>
            </a:ext>
          </a:extLst>
        </cdr:cNvPr>
        <cdr:cNvSpPr txBox="1"/>
      </cdr:nvSpPr>
      <cdr:spPr>
        <a:xfrm xmlns:a="http://schemas.openxmlformats.org/drawingml/2006/main">
          <a:off x="346075" y="59135"/>
          <a:ext cx="368060" cy="171852"/>
        </a:xfrm>
        <a:prstGeom xmlns:a="http://schemas.openxmlformats.org/drawingml/2006/main" prst="rect">
          <a:avLst/>
        </a:prstGeom>
        <a:solidFill xmlns:a="http://schemas.openxmlformats.org/drawingml/2006/main">
          <a:schemeClr val="bg1"/>
        </a:solidFill>
      </cdr:spPr>
      <cdr:txBody>
        <a:bodyPr xmlns:a="http://schemas.openxmlformats.org/drawingml/2006/main" wrap="none" lIns="10800" tIns="10800" rIns="10800" bIns="10800" rtlCol="0" anchor="ctr" anchorCtr="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900" dirty="0">
              <a:latin typeface="ＭＳ Ｐ明朝" pitchFamily="18" charset="-128"/>
              <a:ea typeface="ＭＳ Ｐ明朝" pitchFamily="18" charset="-128"/>
            </a:rPr>
            <a:t>（千人）</a:t>
          </a:r>
          <a:endParaRPr lang="en-US" altLang="ja-JP" sz="1000" dirty="0">
            <a:latin typeface="ＭＳ Ｐ明朝" pitchFamily="18" charset="-128"/>
            <a:ea typeface="ＭＳ Ｐ明朝" pitchFamily="18" charset="-128"/>
          </a:endParaRPr>
        </a:p>
      </cdr:txBody>
    </cdr:sp>
  </cdr:relSizeAnchor>
  <cdr:relSizeAnchor xmlns:cdr="http://schemas.openxmlformats.org/drawingml/2006/chartDrawing">
    <cdr:from>
      <cdr:x>0.81863</cdr:x>
      <cdr:y>0.22042</cdr:y>
    </cdr:from>
    <cdr:to>
      <cdr:x>0.89845</cdr:x>
      <cdr:y>0.28269</cdr:y>
    </cdr:to>
    <cdr:sp macro="" textlink="">
      <cdr:nvSpPr>
        <cdr:cNvPr id="7" name="吹き出し: 線 (枠なし) 6">
          <a:extLst xmlns:a="http://schemas.openxmlformats.org/drawingml/2006/main">
            <a:ext uri="{FF2B5EF4-FFF2-40B4-BE49-F238E27FC236}">
              <a16:creationId xmlns:a16="http://schemas.microsoft.com/office/drawing/2014/main" id="{2794D25D-5DD2-46E9-8FBE-0F33981E3421}"/>
            </a:ext>
          </a:extLst>
        </cdr:cNvPr>
        <cdr:cNvSpPr/>
      </cdr:nvSpPr>
      <cdr:spPr>
        <a:xfrm xmlns:a="http://schemas.openxmlformats.org/drawingml/2006/main">
          <a:off x="7423169" y="1165214"/>
          <a:ext cx="723792" cy="329182"/>
        </a:xfrm>
        <a:prstGeom xmlns:a="http://schemas.openxmlformats.org/drawingml/2006/main" prst="callout1">
          <a:avLst>
            <a:gd name="adj1" fmla="val 105560"/>
            <a:gd name="adj2" fmla="val 34238"/>
            <a:gd name="adj3" fmla="val 396087"/>
            <a:gd name="adj4" fmla="val 34598"/>
          </a:avLst>
        </a:prstGeom>
        <a:noFill xmlns:a="http://schemas.openxmlformats.org/drawingml/2006/main"/>
        <a:ln xmlns:a="http://schemas.openxmlformats.org/drawingml/2006/main" w="3175"/>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square" lIns="14400" tIns="14400" rIns="14400" bIns="14400" anchor="ctr" anchorCtr="0">
          <a:spAutoFit/>
        </a:bodyP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ja-JP" altLang="en-US" sz="900">
              <a:latin typeface="HG丸ｺﾞｼｯｸM-PRO" panose="020F0600000000000000" pitchFamily="50" charset="-128"/>
              <a:ea typeface="HG丸ｺﾞｼｯｸM-PRO" panose="020F0600000000000000" pitchFamily="50" charset="-128"/>
            </a:rPr>
            <a:t>東日本大震災</a:t>
          </a:r>
          <a:endParaRPr lang="en-US" altLang="ja-JP" sz="900">
            <a:latin typeface="HG丸ｺﾞｼｯｸM-PRO" panose="020F0600000000000000" pitchFamily="50" charset="-128"/>
            <a:ea typeface="HG丸ｺﾞｼｯｸM-PRO" panose="020F0600000000000000" pitchFamily="50" charset="-128"/>
          </a:endParaRPr>
        </a:p>
        <a:p xmlns:a="http://schemas.openxmlformats.org/drawingml/2006/main">
          <a:pPr algn="r"/>
          <a:r>
            <a:rPr lang="en-US" altLang="ja-JP" sz="900">
              <a:latin typeface="HG丸ｺﾞｼｯｸM-PRO" panose="020F0600000000000000" pitchFamily="50" charset="-128"/>
              <a:ea typeface="HG丸ｺﾞｼｯｸM-PRO" panose="020F0600000000000000" pitchFamily="50" charset="-128"/>
            </a:rPr>
            <a:t>2011.3</a:t>
          </a:r>
          <a:r>
            <a:rPr lang="ja-JP" altLang="en-US" sz="900">
              <a:latin typeface="HG丸ｺﾞｼｯｸM-PRO" panose="020F0600000000000000" pitchFamily="50" charset="-128"/>
              <a:ea typeface="HG丸ｺﾞｼｯｸM-PRO" panose="020F0600000000000000" pitchFamily="50" charset="-128"/>
            </a:rPr>
            <a:t>月</a:t>
          </a:r>
          <a:r>
            <a:rPr lang="en-US" altLang="ja-JP" sz="900">
              <a:latin typeface="HG丸ｺﾞｼｯｸM-PRO" panose="020F0600000000000000" pitchFamily="50" charset="-128"/>
              <a:ea typeface="HG丸ｺﾞｼｯｸM-PRO" panose="020F0600000000000000" pitchFamily="50" charset="-128"/>
            </a:rPr>
            <a:t> </a:t>
          </a:r>
          <a:endParaRPr lang="ja-JP" sz="900">
            <a:latin typeface="HG丸ｺﾞｼｯｸM-PRO" panose="020F0600000000000000" pitchFamily="50" charset="-128"/>
            <a:ea typeface="HG丸ｺﾞｼｯｸM-PRO" panose="020F0600000000000000" pitchFamily="50" charset="-128"/>
          </a:endParaRPr>
        </a:p>
      </cdr:txBody>
    </cdr:sp>
  </cdr:relSizeAnchor>
  <cdr:relSizeAnchor xmlns:cdr="http://schemas.openxmlformats.org/drawingml/2006/chartDrawing">
    <cdr:from>
      <cdr:x>0.28501</cdr:x>
      <cdr:y>0.63326</cdr:y>
    </cdr:from>
    <cdr:to>
      <cdr:x>0.42822</cdr:x>
      <cdr:y>0.72391</cdr:y>
    </cdr:to>
    <cdr:sp macro="" textlink="">
      <cdr:nvSpPr>
        <cdr:cNvPr id="8" name="吹き出し: 線 (枠なし) 7">
          <a:extLst xmlns:a="http://schemas.openxmlformats.org/drawingml/2006/main">
            <a:ext uri="{FF2B5EF4-FFF2-40B4-BE49-F238E27FC236}">
              <a16:creationId xmlns:a16="http://schemas.microsoft.com/office/drawing/2014/main" id="{6E2CFEE4-7F73-4268-BDED-0AE1A968D104}"/>
            </a:ext>
          </a:extLst>
        </cdr:cNvPr>
        <cdr:cNvSpPr/>
      </cdr:nvSpPr>
      <cdr:spPr>
        <a:xfrm xmlns:a="http://schemas.openxmlformats.org/drawingml/2006/main">
          <a:off x="2584450" y="3347630"/>
          <a:ext cx="1298575" cy="479204"/>
        </a:xfrm>
        <a:prstGeom xmlns:a="http://schemas.openxmlformats.org/drawingml/2006/main" prst="callout1">
          <a:avLst>
            <a:gd name="adj1" fmla="val 98692"/>
            <a:gd name="adj2" fmla="val 89524"/>
            <a:gd name="adj3" fmla="val 202004"/>
            <a:gd name="adj4" fmla="val 89731"/>
          </a:avLst>
        </a:prstGeom>
        <a:noFill xmlns:a="http://schemas.openxmlformats.org/drawingml/2006/main"/>
        <a:ln xmlns:a="http://schemas.openxmlformats.org/drawingml/2006/main" w="3175"/>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square" lIns="14400" tIns="14400" rIns="14400" bIns="14400" anchor="ctr" anchorCtr="0">
          <a:spAutoFit/>
        </a:bodyP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ja-JP" altLang="en-US" sz="900">
              <a:latin typeface="HG丸ｺﾞｼｯｸM-PRO" panose="020F0600000000000000" pitchFamily="50" charset="-128"/>
              <a:ea typeface="HG丸ｺﾞｼｯｸM-PRO" panose="020F0600000000000000" pitchFamily="50" charset="-128"/>
            </a:rPr>
            <a:t>「ビレッジアルファ」</a:t>
          </a:r>
          <a:endParaRPr lang="en-US" altLang="ja-JP" sz="900">
            <a:latin typeface="HG丸ｺﾞｼｯｸM-PRO" panose="020F0600000000000000" pitchFamily="50" charset="-128"/>
            <a:ea typeface="HG丸ｺﾞｼｯｸM-PRO" panose="020F0600000000000000" pitchFamily="50" charset="-128"/>
          </a:endParaRPr>
        </a:p>
        <a:p xmlns:a="http://schemas.openxmlformats.org/drawingml/2006/main">
          <a:pPr algn="r"/>
          <a:r>
            <a:rPr lang="ja-JP" altLang="en-US" sz="900">
              <a:latin typeface="HG丸ｺﾞｼｯｸM-PRO" panose="020F0600000000000000" pitchFamily="50" charset="-128"/>
              <a:ea typeface="HG丸ｺﾞｼｯｸM-PRO" panose="020F0600000000000000" pitchFamily="50" charset="-128"/>
            </a:rPr>
            <a:t>（分譲コンドミニアム）</a:t>
          </a:r>
          <a:endParaRPr lang="en-US" altLang="ja-JP" sz="900">
            <a:latin typeface="HG丸ｺﾞｼｯｸM-PRO" panose="020F0600000000000000" pitchFamily="50" charset="-128"/>
            <a:ea typeface="HG丸ｺﾞｼｯｸM-PRO" panose="020F0600000000000000" pitchFamily="50" charset="-128"/>
          </a:endParaRPr>
        </a:p>
        <a:p xmlns:a="http://schemas.openxmlformats.org/drawingml/2006/main">
          <a:pPr algn="r"/>
          <a:r>
            <a:rPr lang="en-US" altLang="ja-JP" sz="900">
              <a:latin typeface="HG丸ｺﾞｼｯｸM-PRO" panose="020F0600000000000000" pitchFamily="50" charset="-128"/>
              <a:ea typeface="HG丸ｺﾞｼｯｸM-PRO" panose="020F0600000000000000" pitchFamily="50" charset="-128"/>
            </a:rPr>
            <a:t>1985</a:t>
          </a:r>
          <a:endParaRPr lang="ja-JP" sz="900">
            <a:latin typeface="HG丸ｺﾞｼｯｸM-PRO" panose="020F0600000000000000" pitchFamily="50" charset="-128"/>
            <a:ea typeface="HG丸ｺﾞｼｯｸM-PRO" panose="020F0600000000000000" pitchFamily="50" charset="-128"/>
          </a:endParaRPr>
        </a:p>
      </cdr:txBody>
    </cdr:sp>
  </cdr:relSizeAnchor>
  <cdr:relSizeAnchor xmlns:cdr="http://schemas.openxmlformats.org/drawingml/2006/chartDrawing">
    <cdr:from>
      <cdr:x>0.35924</cdr:x>
      <cdr:y>0.47966</cdr:y>
    </cdr:from>
    <cdr:to>
      <cdr:x>0.45868</cdr:x>
      <cdr:y>0.54192</cdr:y>
    </cdr:to>
    <cdr:sp macro="" textlink="">
      <cdr:nvSpPr>
        <cdr:cNvPr id="10" name="吹き出し: 線 (枠なし) 9">
          <a:extLst xmlns:a="http://schemas.openxmlformats.org/drawingml/2006/main">
            <a:ext uri="{FF2B5EF4-FFF2-40B4-BE49-F238E27FC236}">
              <a16:creationId xmlns:a16="http://schemas.microsoft.com/office/drawing/2014/main" id="{9EBB4C9A-475E-4120-9A1B-F389E3034634}"/>
            </a:ext>
          </a:extLst>
        </cdr:cNvPr>
        <cdr:cNvSpPr/>
      </cdr:nvSpPr>
      <cdr:spPr>
        <a:xfrm xmlns:a="http://schemas.openxmlformats.org/drawingml/2006/main">
          <a:off x="3257550" y="2535646"/>
          <a:ext cx="901700" cy="329163"/>
        </a:xfrm>
        <a:prstGeom xmlns:a="http://schemas.openxmlformats.org/drawingml/2006/main" prst="callout1">
          <a:avLst>
            <a:gd name="adj1" fmla="val 98692"/>
            <a:gd name="adj2" fmla="val 89524"/>
            <a:gd name="adj3" fmla="val 202004"/>
            <a:gd name="adj4" fmla="val 89731"/>
          </a:avLst>
        </a:prstGeom>
        <a:noFill xmlns:a="http://schemas.openxmlformats.org/drawingml/2006/main"/>
        <a:ln xmlns:a="http://schemas.openxmlformats.org/drawingml/2006/main" w="3175"/>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square" lIns="14400" tIns="14400" rIns="14400" bIns="14400" anchor="ctr" anchorCtr="0">
          <a:spAutoFit/>
        </a:bodyP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ja-JP" altLang="en-US" sz="900">
              <a:latin typeface="HG丸ｺﾞｼｯｸM-PRO" panose="020F0600000000000000" pitchFamily="50" charset="-128"/>
              <a:ea typeface="HG丸ｺﾞｼｯｸM-PRO" panose="020F0600000000000000" pitchFamily="50" charset="-128"/>
            </a:rPr>
            <a:t>「ザ・タワー」</a:t>
          </a:r>
          <a:endParaRPr lang="en-US" altLang="ja-JP" sz="900">
            <a:latin typeface="HG丸ｺﾞｼｯｸM-PRO" panose="020F0600000000000000" pitchFamily="50" charset="-128"/>
            <a:ea typeface="HG丸ｺﾞｼｯｸM-PRO" panose="020F0600000000000000" pitchFamily="50" charset="-128"/>
          </a:endParaRPr>
        </a:p>
        <a:p xmlns:a="http://schemas.openxmlformats.org/drawingml/2006/main">
          <a:pPr algn="r"/>
          <a:r>
            <a:rPr lang="en-US" altLang="ja-JP" sz="900">
              <a:latin typeface="HG丸ｺﾞｼｯｸM-PRO" panose="020F0600000000000000" pitchFamily="50" charset="-128"/>
              <a:ea typeface="HG丸ｺﾞｼｯｸM-PRO" panose="020F0600000000000000" pitchFamily="50" charset="-128"/>
            </a:rPr>
            <a:t>1987</a:t>
          </a:r>
          <a:endParaRPr lang="ja-JP" sz="900">
            <a:latin typeface="HG丸ｺﾞｼｯｸM-PRO" panose="020F0600000000000000" pitchFamily="50" charset="-128"/>
            <a:ea typeface="HG丸ｺﾞｼｯｸM-PRO" panose="020F0600000000000000" pitchFamily="50" charset="-128"/>
          </a:endParaRPr>
        </a:p>
      </cdr:txBody>
    </cdr:sp>
  </cdr:relSizeAnchor>
  <cdr:relSizeAnchor xmlns:cdr="http://schemas.openxmlformats.org/drawingml/2006/chartDrawing">
    <cdr:from>
      <cdr:x>0.48004</cdr:x>
      <cdr:y>0.2979</cdr:y>
    </cdr:from>
    <cdr:to>
      <cdr:x>0.64916</cdr:x>
      <cdr:y>0.36016</cdr:y>
    </cdr:to>
    <cdr:sp macro="" textlink="">
      <cdr:nvSpPr>
        <cdr:cNvPr id="11" name="吹き出し: 線 (枠なし) 10">
          <a:extLst xmlns:a="http://schemas.openxmlformats.org/drawingml/2006/main">
            <a:ext uri="{FF2B5EF4-FFF2-40B4-BE49-F238E27FC236}">
              <a16:creationId xmlns:a16="http://schemas.microsoft.com/office/drawing/2014/main" id="{43B58386-F415-4EFC-90D7-F854D3F51617}"/>
            </a:ext>
          </a:extLst>
        </cdr:cNvPr>
        <cdr:cNvSpPr/>
      </cdr:nvSpPr>
      <cdr:spPr>
        <a:xfrm xmlns:a="http://schemas.openxmlformats.org/drawingml/2006/main">
          <a:off x="4352925" y="1574801"/>
          <a:ext cx="1533525" cy="329163"/>
        </a:xfrm>
        <a:prstGeom xmlns:a="http://schemas.openxmlformats.org/drawingml/2006/main" prst="callout1">
          <a:avLst>
            <a:gd name="adj1" fmla="val 98692"/>
            <a:gd name="adj2" fmla="val 89524"/>
            <a:gd name="adj3" fmla="val 465331"/>
            <a:gd name="adj4" fmla="val 90352"/>
          </a:avLst>
        </a:prstGeom>
        <a:noFill xmlns:a="http://schemas.openxmlformats.org/drawingml/2006/main"/>
        <a:ln xmlns:a="http://schemas.openxmlformats.org/drawingml/2006/main" w="3175"/>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square" lIns="14400" tIns="14400" rIns="14400" bIns="14400" anchor="ctr" anchorCtr="0">
          <a:spAutoFit/>
        </a:bodyP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ja-JP" altLang="en-US" sz="900">
              <a:latin typeface="HG丸ｺﾞｼｯｸM-PRO" panose="020F0600000000000000" pitchFamily="50" charset="-128"/>
              <a:ea typeface="HG丸ｺﾞｼｯｸM-PRO" panose="020F0600000000000000" pitchFamily="50" charset="-128"/>
            </a:rPr>
            <a:t>アルファ・コーポレーション</a:t>
          </a:r>
          <a:endParaRPr lang="en-US" altLang="ja-JP" sz="900">
            <a:latin typeface="HG丸ｺﾞｼｯｸM-PRO" panose="020F0600000000000000" pitchFamily="50" charset="-128"/>
            <a:ea typeface="HG丸ｺﾞｼｯｸM-PRO" panose="020F0600000000000000" pitchFamily="50" charset="-128"/>
          </a:endParaRPr>
        </a:p>
        <a:p xmlns:a="http://schemas.openxmlformats.org/drawingml/2006/main">
          <a:pPr algn="r"/>
          <a:r>
            <a:rPr lang="ja-JP" altLang="en-US" sz="900">
              <a:latin typeface="HG丸ｺﾞｼｯｸM-PRO" panose="020F0600000000000000" pitchFamily="50" charset="-128"/>
              <a:ea typeface="HG丸ｺﾞｼｯｸM-PRO" panose="020F0600000000000000" pitchFamily="50" charset="-128"/>
            </a:rPr>
            <a:t>自己破産　</a:t>
          </a:r>
          <a:r>
            <a:rPr lang="en-US" altLang="ja-JP" sz="900">
              <a:latin typeface="HG丸ｺﾞｼｯｸM-PRO" panose="020F0600000000000000" pitchFamily="50" charset="-128"/>
              <a:ea typeface="HG丸ｺﾞｼｯｸM-PRO" panose="020F0600000000000000" pitchFamily="50" charset="-128"/>
            </a:rPr>
            <a:t>1998</a:t>
          </a:r>
          <a:endParaRPr lang="ja-JP" sz="900">
            <a:latin typeface="HG丸ｺﾞｼｯｸM-PRO" panose="020F0600000000000000" pitchFamily="50" charset="-128"/>
            <a:ea typeface="HG丸ｺﾞｼｯｸM-PRO" panose="020F0600000000000000" pitchFamily="50" charset="-128"/>
          </a:endParaRPr>
        </a:p>
      </cdr:txBody>
    </cdr:sp>
  </cdr:relSizeAnchor>
  <cdr:relSizeAnchor xmlns:cdr="http://schemas.openxmlformats.org/drawingml/2006/chartDrawing">
    <cdr:from>
      <cdr:x>0.59979</cdr:x>
      <cdr:y>0.22943</cdr:y>
    </cdr:from>
    <cdr:to>
      <cdr:x>0.74615</cdr:x>
      <cdr:y>0.2917</cdr:y>
    </cdr:to>
    <cdr:sp macro="" textlink="">
      <cdr:nvSpPr>
        <cdr:cNvPr id="12" name="吹き出し: 線 (枠なし) 11">
          <a:extLst xmlns:a="http://schemas.openxmlformats.org/drawingml/2006/main">
            <a:ext uri="{FF2B5EF4-FFF2-40B4-BE49-F238E27FC236}">
              <a16:creationId xmlns:a16="http://schemas.microsoft.com/office/drawing/2014/main" id="{67D06999-AAB6-47EC-8954-18DA66E876D6}"/>
            </a:ext>
          </a:extLst>
        </cdr:cNvPr>
        <cdr:cNvSpPr/>
      </cdr:nvSpPr>
      <cdr:spPr>
        <a:xfrm xmlns:a="http://schemas.openxmlformats.org/drawingml/2006/main">
          <a:off x="5438775" y="1212850"/>
          <a:ext cx="1327150" cy="329163"/>
        </a:xfrm>
        <a:prstGeom xmlns:a="http://schemas.openxmlformats.org/drawingml/2006/main" prst="callout1">
          <a:avLst>
            <a:gd name="adj1" fmla="val 98692"/>
            <a:gd name="adj2" fmla="val 89524"/>
            <a:gd name="adj3" fmla="val 604229"/>
            <a:gd name="adj4" fmla="val 90352"/>
          </a:avLst>
        </a:prstGeom>
        <a:noFill xmlns:a="http://schemas.openxmlformats.org/drawingml/2006/main"/>
        <a:ln xmlns:a="http://schemas.openxmlformats.org/drawingml/2006/main" w="3175"/>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square" lIns="14400" tIns="14400" rIns="14400" bIns="14400" anchor="ctr" anchorCtr="0">
          <a:spAutoFit/>
        </a:bodyP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ja-JP" altLang="en-US" sz="900">
              <a:latin typeface="HG丸ｺﾞｼｯｸM-PRO" panose="020F0600000000000000" pitchFamily="50" charset="-128"/>
              <a:ea typeface="HG丸ｺﾞｼｯｸM-PRO" panose="020F0600000000000000" pitchFamily="50" charset="-128"/>
            </a:rPr>
            <a:t>星野リゾート・運営開始</a:t>
          </a:r>
          <a:endParaRPr lang="en-US" altLang="ja-JP" sz="900">
            <a:latin typeface="HG丸ｺﾞｼｯｸM-PRO" panose="020F0600000000000000" pitchFamily="50" charset="-128"/>
            <a:ea typeface="HG丸ｺﾞｼｯｸM-PRO" panose="020F0600000000000000" pitchFamily="50" charset="-128"/>
          </a:endParaRPr>
        </a:p>
        <a:p xmlns:a="http://schemas.openxmlformats.org/drawingml/2006/main">
          <a:pPr algn="r"/>
          <a:r>
            <a:rPr lang="en-US" altLang="ja-JP" sz="900">
              <a:latin typeface="HG丸ｺﾞｼｯｸM-PRO" panose="020F0600000000000000" pitchFamily="50" charset="-128"/>
              <a:ea typeface="HG丸ｺﾞｼｯｸM-PRO" panose="020F0600000000000000" pitchFamily="50" charset="-128"/>
            </a:rPr>
            <a:t>1998</a:t>
          </a:r>
          <a:endParaRPr lang="ja-JP" sz="900">
            <a:latin typeface="HG丸ｺﾞｼｯｸM-PRO" panose="020F0600000000000000" pitchFamily="50" charset="-128"/>
            <a:ea typeface="HG丸ｺﾞｼｯｸM-PRO" panose="020F0600000000000000" pitchFamily="50" charset="-128"/>
          </a:endParaRPr>
        </a:p>
      </cdr:txBody>
    </cdr:sp>
  </cdr:relSizeAnchor>
</c:userShapes>
</file>

<file path=xl/drawings/drawing4.xml><?xml version="1.0" encoding="utf-8"?>
<c:userShapes xmlns:c="http://schemas.openxmlformats.org/drawingml/2006/chart">
  <cdr:relSizeAnchor xmlns:cdr="http://schemas.openxmlformats.org/drawingml/2006/chartDrawing">
    <cdr:from>
      <cdr:x>0</cdr:x>
      <cdr:y>0.96434</cdr:y>
    </cdr:from>
    <cdr:to>
      <cdr:x>0.31606</cdr:x>
      <cdr:y>1</cdr:y>
    </cdr:to>
    <cdr:sp macro="" textlink="">
      <cdr:nvSpPr>
        <cdr:cNvPr id="2" name="テキスト ボックス 1">
          <a:extLst xmlns:a="http://schemas.openxmlformats.org/drawingml/2006/main">
            <a:ext uri="{FF2B5EF4-FFF2-40B4-BE49-F238E27FC236}">
              <a16:creationId xmlns:a16="http://schemas.microsoft.com/office/drawing/2014/main" id="{C266F102-750D-488E-BBAA-8D8978050A4C}"/>
            </a:ext>
          </a:extLst>
        </cdr:cNvPr>
        <cdr:cNvSpPr txBox="1"/>
      </cdr:nvSpPr>
      <cdr:spPr>
        <a:xfrm xmlns:a="http://schemas.openxmlformats.org/drawingml/2006/main">
          <a:off x="0" y="5097852"/>
          <a:ext cx="2865987" cy="188523"/>
        </a:xfrm>
        <a:prstGeom xmlns:a="http://schemas.openxmlformats.org/drawingml/2006/main" prst="rect">
          <a:avLst/>
        </a:prstGeom>
        <a:solidFill xmlns:a="http://schemas.openxmlformats.org/drawingml/2006/main">
          <a:schemeClr val="bg1"/>
        </a:solidFill>
      </cdr:spPr>
      <cdr:txBody>
        <a:bodyPr xmlns:a="http://schemas.openxmlformats.org/drawingml/2006/main" vertOverflow="clip" horzOverflow="clip" wrap="none" lIns="10800" tIns="10800" rIns="10800" bIns="10800" rtlCol="0" anchor="ctr" anchorCtr="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900" dirty="0">
              <a:latin typeface="ＭＳ Ｐ明朝" pitchFamily="18" charset="-128"/>
              <a:ea typeface="ＭＳ Ｐ明朝" pitchFamily="18" charset="-128"/>
            </a:rPr>
            <a:t>（資料） 北海道経済部「北海道観光入込客数調査報告書」</a:t>
          </a:r>
          <a:r>
            <a:rPr lang="ja-JP" altLang="en-US" sz="1000" dirty="0">
              <a:latin typeface="ＭＳ Ｐ明朝" pitchFamily="18" charset="-128"/>
              <a:ea typeface="ＭＳ Ｐ明朝" pitchFamily="18" charset="-128"/>
            </a:rPr>
            <a:t> </a:t>
          </a:r>
          <a:endParaRPr lang="en-US" altLang="ja-JP" sz="1000" dirty="0">
            <a:latin typeface="ＭＳ Ｐ明朝" pitchFamily="18" charset="-128"/>
            <a:ea typeface="ＭＳ Ｐ明朝" pitchFamily="18" charset="-128"/>
          </a:endParaRPr>
        </a:p>
      </cdr:txBody>
    </cdr:sp>
  </cdr:relSizeAnchor>
  <cdr:relSizeAnchor xmlns:cdr="http://schemas.openxmlformats.org/drawingml/2006/chartDrawing">
    <cdr:from>
      <cdr:x>0.03817</cdr:x>
      <cdr:y>0.01119</cdr:y>
    </cdr:from>
    <cdr:to>
      <cdr:x>0.07876</cdr:x>
      <cdr:y>0.04369</cdr:y>
    </cdr:to>
    <cdr:sp macro="" textlink="">
      <cdr:nvSpPr>
        <cdr:cNvPr id="3" name="テキスト ボックス 1">
          <a:extLst xmlns:a="http://schemas.openxmlformats.org/drawingml/2006/main">
            <a:ext uri="{FF2B5EF4-FFF2-40B4-BE49-F238E27FC236}">
              <a16:creationId xmlns:a16="http://schemas.microsoft.com/office/drawing/2014/main" id="{621E010D-01B6-4748-A9DA-9A8C545074A1}"/>
            </a:ext>
          </a:extLst>
        </cdr:cNvPr>
        <cdr:cNvSpPr txBox="1"/>
      </cdr:nvSpPr>
      <cdr:spPr>
        <a:xfrm xmlns:a="http://schemas.openxmlformats.org/drawingml/2006/main">
          <a:off x="346075" y="59135"/>
          <a:ext cx="368060" cy="171852"/>
        </a:xfrm>
        <a:prstGeom xmlns:a="http://schemas.openxmlformats.org/drawingml/2006/main" prst="rect">
          <a:avLst/>
        </a:prstGeom>
        <a:solidFill xmlns:a="http://schemas.openxmlformats.org/drawingml/2006/main">
          <a:schemeClr val="bg1"/>
        </a:solidFill>
      </cdr:spPr>
      <cdr:txBody>
        <a:bodyPr xmlns:a="http://schemas.openxmlformats.org/drawingml/2006/main" wrap="none" lIns="10800" tIns="10800" rIns="10800" bIns="10800" rtlCol="0" anchor="ctr" anchorCtr="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900" dirty="0">
              <a:latin typeface="ＭＳ Ｐ明朝" pitchFamily="18" charset="-128"/>
              <a:ea typeface="ＭＳ Ｐ明朝" pitchFamily="18" charset="-128"/>
            </a:rPr>
            <a:t>（千人）</a:t>
          </a:r>
          <a:endParaRPr lang="en-US" altLang="ja-JP" sz="1000" dirty="0">
            <a:latin typeface="ＭＳ Ｐ明朝" pitchFamily="18" charset="-128"/>
            <a:ea typeface="ＭＳ Ｐ明朝" pitchFamily="18" charset="-128"/>
          </a:endParaRPr>
        </a:p>
      </cdr:txBody>
    </cdr:sp>
  </cdr:relSizeAnchor>
  <cdr:relSizeAnchor xmlns:cdr="http://schemas.openxmlformats.org/drawingml/2006/chartDrawing">
    <cdr:from>
      <cdr:x>0.42562</cdr:x>
      <cdr:y>0.96749</cdr:y>
    </cdr:from>
    <cdr:to>
      <cdr:x>1</cdr:x>
      <cdr:y>1</cdr:y>
    </cdr:to>
    <cdr:sp macro="" textlink="">
      <cdr:nvSpPr>
        <cdr:cNvPr id="4" name="テキスト ボックス 1">
          <a:extLst xmlns:a="http://schemas.openxmlformats.org/drawingml/2006/main">
            <a:ext uri="{FF2B5EF4-FFF2-40B4-BE49-F238E27FC236}">
              <a16:creationId xmlns:a16="http://schemas.microsoft.com/office/drawing/2014/main" id="{82025ECE-0445-4639-AE4A-5F45D664F426}"/>
            </a:ext>
          </a:extLst>
        </cdr:cNvPr>
        <cdr:cNvSpPr txBox="1"/>
      </cdr:nvSpPr>
      <cdr:spPr>
        <a:xfrm xmlns:a="http://schemas.openxmlformats.org/drawingml/2006/main">
          <a:off x="3859441" y="5114523"/>
          <a:ext cx="5208359" cy="171852"/>
        </a:xfrm>
        <a:prstGeom xmlns:a="http://schemas.openxmlformats.org/drawingml/2006/main" prst="rect">
          <a:avLst/>
        </a:prstGeom>
        <a:solidFill xmlns:a="http://schemas.openxmlformats.org/drawingml/2006/main">
          <a:schemeClr val="bg1"/>
        </a:solidFill>
      </cdr:spPr>
      <cdr:txBody>
        <a:bodyPr xmlns:a="http://schemas.openxmlformats.org/drawingml/2006/main" wrap="none" lIns="10800" tIns="10800" rIns="10800" bIns="10800" rtlCol="0" anchor="ctr" anchorCtr="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altLang="ja-JP" sz="900" dirty="0">
              <a:latin typeface="HG丸ｺﾞｼｯｸM-PRO" panose="020F0600000000000000" pitchFamily="50" charset="-128"/>
              <a:ea typeface="HG丸ｺﾞｼｯｸM-PRO" panose="020F0600000000000000" pitchFamily="50" charset="-128"/>
            </a:rPr>
            <a:t>※1998</a:t>
          </a:r>
          <a:r>
            <a:rPr lang="ja-JP" altLang="en-US" sz="900" dirty="0">
              <a:latin typeface="HG丸ｺﾞｼｯｸM-PRO" panose="020F0600000000000000" pitchFamily="50" charset="-128"/>
              <a:ea typeface="HG丸ｺﾞｼｯｸM-PRO" panose="020F0600000000000000" pitchFamily="50" charset="-128"/>
            </a:rPr>
            <a:t>年までは旧恵山町、旧椴法華村を含む。</a:t>
          </a:r>
          <a:r>
            <a:rPr lang="en-US" altLang="ja-JP" sz="900" dirty="0">
              <a:latin typeface="HG丸ｺﾞｼｯｸM-PRO" panose="020F0600000000000000" pitchFamily="50" charset="-128"/>
              <a:ea typeface="HG丸ｺﾞｼｯｸM-PRO" panose="020F0600000000000000" pitchFamily="50" charset="-128"/>
            </a:rPr>
            <a:t>1999</a:t>
          </a:r>
          <a:r>
            <a:rPr lang="ja-JP" altLang="en-US" sz="900" dirty="0">
              <a:latin typeface="HG丸ｺﾞｼｯｸM-PRO" panose="020F0600000000000000" pitchFamily="50" charset="-128"/>
              <a:ea typeface="HG丸ｺﾞｼｯｸM-PRO" panose="020F0600000000000000" pitchFamily="50" charset="-128"/>
            </a:rPr>
            <a:t>年以降は、新函館市の範囲を集計している。</a:t>
          </a:r>
          <a:endParaRPr lang="en-US" altLang="ja-JP" sz="1000" dirty="0">
            <a:latin typeface="HG丸ｺﾞｼｯｸM-PRO" panose="020F0600000000000000" pitchFamily="50" charset="-128"/>
            <a:ea typeface="HG丸ｺﾞｼｯｸM-PRO" panose="020F0600000000000000" pitchFamily="50" charset="-128"/>
          </a:endParaRPr>
        </a:p>
      </cdr:txBody>
    </cdr:sp>
  </cdr:relSizeAnchor>
  <cdr:relSizeAnchor xmlns:cdr="http://schemas.openxmlformats.org/drawingml/2006/chartDrawing">
    <cdr:from>
      <cdr:x>0.77766</cdr:x>
      <cdr:y>0.19339</cdr:y>
    </cdr:from>
    <cdr:to>
      <cdr:x>0.85748</cdr:x>
      <cdr:y>0.25566</cdr:y>
    </cdr:to>
    <cdr:sp macro="" textlink="">
      <cdr:nvSpPr>
        <cdr:cNvPr id="5" name="吹き出し: 線 (枠なし) 4">
          <a:extLst xmlns:a="http://schemas.openxmlformats.org/drawingml/2006/main">
            <a:ext uri="{FF2B5EF4-FFF2-40B4-BE49-F238E27FC236}">
              <a16:creationId xmlns:a16="http://schemas.microsoft.com/office/drawing/2014/main" id="{E288D404-11A4-4AD9-A53F-FC8AEE2BB7F4}"/>
            </a:ext>
          </a:extLst>
        </cdr:cNvPr>
        <cdr:cNvSpPr/>
      </cdr:nvSpPr>
      <cdr:spPr>
        <a:xfrm xmlns:a="http://schemas.openxmlformats.org/drawingml/2006/main">
          <a:off x="7051675" y="1022350"/>
          <a:ext cx="723791" cy="329183"/>
        </a:xfrm>
        <a:prstGeom xmlns:a="http://schemas.openxmlformats.org/drawingml/2006/main" prst="callout1">
          <a:avLst>
            <a:gd name="adj1" fmla="val 102667"/>
            <a:gd name="adj2" fmla="val 86877"/>
            <a:gd name="adj3" fmla="val 407662"/>
            <a:gd name="adj4" fmla="val 87237"/>
          </a:avLst>
        </a:prstGeom>
        <a:noFill xmlns:a="http://schemas.openxmlformats.org/drawingml/2006/main"/>
        <a:ln xmlns:a="http://schemas.openxmlformats.org/drawingml/2006/main" w="3175"/>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square" lIns="14400" tIns="14400" rIns="14400" bIns="14400" anchor="ctr" anchorCtr="0">
          <a:spAutoFit/>
        </a:bodyP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ja-JP" altLang="en-US" sz="900">
              <a:latin typeface="HG丸ｺﾞｼｯｸM-PRO" panose="020F0600000000000000" pitchFamily="50" charset="-128"/>
              <a:ea typeface="HG丸ｺﾞｼｯｸM-PRO" panose="020F0600000000000000" pitchFamily="50" charset="-128"/>
            </a:rPr>
            <a:t>東日本大震災</a:t>
          </a:r>
          <a:endParaRPr lang="en-US" altLang="ja-JP" sz="900">
            <a:latin typeface="HG丸ｺﾞｼｯｸM-PRO" panose="020F0600000000000000" pitchFamily="50" charset="-128"/>
            <a:ea typeface="HG丸ｺﾞｼｯｸM-PRO" panose="020F0600000000000000" pitchFamily="50" charset="-128"/>
          </a:endParaRPr>
        </a:p>
        <a:p xmlns:a="http://schemas.openxmlformats.org/drawingml/2006/main">
          <a:pPr algn="r"/>
          <a:r>
            <a:rPr lang="en-US" altLang="ja-JP" sz="900">
              <a:latin typeface="HG丸ｺﾞｼｯｸM-PRO" panose="020F0600000000000000" pitchFamily="50" charset="-128"/>
              <a:ea typeface="HG丸ｺﾞｼｯｸM-PRO" panose="020F0600000000000000" pitchFamily="50" charset="-128"/>
            </a:rPr>
            <a:t>2011.3</a:t>
          </a:r>
          <a:r>
            <a:rPr lang="ja-JP" altLang="en-US" sz="900">
              <a:latin typeface="HG丸ｺﾞｼｯｸM-PRO" panose="020F0600000000000000" pitchFamily="50" charset="-128"/>
              <a:ea typeface="HG丸ｺﾞｼｯｸM-PRO" panose="020F0600000000000000" pitchFamily="50" charset="-128"/>
            </a:rPr>
            <a:t>月</a:t>
          </a:r>
          <a:r>
            <a:rPr lang="en-US" altLang="ja-JP" sz="900">
              <a:latin typeface="HG丸ｺﾞｼｯｸM-PRO" panose="020F0600000000000000" pitchFamily="50" charset="-128"/>
              <a:ea typeface="HG丸ｺﾞｼｯｸM-PRO" panose="020F0600000000000000" pitchFamily="50" charset="-128"/>
            </a:rPr>
            <a:t> </a:t>
          </a:r>
          <a:endParaRPr lang="ja-JP" sz="900">
            <a:latin typeface="HG丸ｺﾞｼｯｸM-PRO" panose="020F0600000000000000" pitchFamily="50" charset="-128"/>
            <a:ea typeface="HG丸ｺﾞｼｯｸM-PRO" panose="020F0600000000000000" pitchFamily="50" charset="-128"/>
          </a:endParaRPr>
        </a:p>
      </cdr:txBody>
    </cdr:sp>
  </cdr:relSizeAnchor>
  <cdr:relSizeAnchor xmlns:cdr="http://schemas.openxmlformats.org/drawingml/2006/chartDrawing">
    <cdr:from>
      <cdr:x>0.85959</cdr:x>
      <cdr:y>0.04024</cdr:y>
    </cdr:from>
    <cdr:to>
      <cdr:x>0.93941</cdr:x>
      <cdr:y>0.10251</cdr:y>
    </cdr:to>
    <cdr:sp macro="" textlink="">
      <cdr:nvSpPr>
        <cdr:cNvPr id="7" name="吹き出し: 線 (枠なし) 6">
          <a:extLst xmlns:a="http://schemas.openxmlformats.org/drawingml/2006/main">
            <a:ext uri="{FF2B5EF4-FFF2-40B4-BE49-F238E27FC236}">
              <a16:creationId xmlns:a16="http://schemas.microsoft.com/office/drawing/2014/main" id="{C24090DE-92C5-4871-984A-BBBF24E31C44}"/>
            </a:ext>
          </a:extLst>
        </cdr:cNvPr>
        <cdr:cNvSpPr/>
      </cdr:nvSpPr>
      <cdr:spPr>
        <a:xfrm xmlns:a="http://schemas.openxmlformats.org/drawingml/2006/main">
          <a:off x="7794625" y="212735"/>
          <a:ext cx="723791" cy="329163"/>
        </a:xfrm>
        <a:prstGeom xmlns:a="http://schemas.openxmlformats.org/drawingml/2006/main" prst="callout1">
          <a:avLst>
            <a:gd name="adj1" fmla="val 102667"/>
            <a:gd name="adj2" fmla="val 86877"/>
            <a:gd name="adj3" fmla="val 407662"/>
            <a:gd name="adj4" fmla="val 87237"/>
          </a:avLst>
        </a:prstGeom>
        <a:noFill xmlns:a="http://schemas.openxmlformats.org/drawingml/2006/main"/>
        <a:ln xmlns:a="http://schemas.openxmlformats.org/drawingml/2006/main" w="3175"/>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square" lIns="14400" tIns="14400" rIns="14400" bIns="14400" anchor="ctr" anchorCtr="0">
          <a:spAutoFit/>
        </a:bodyP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ja-JP" altLang="en-US" sz="900">
              <a:latin typeface="HG丸ｺﾞｼｯｸM-PRO" panose="020F0600000000000000" pitchFamily="50" charset="-128"/>
              <a:ea typeface="HG丸ｺﾞｼｯｸM-PRO" panose="020F0600000000000000" pitchFamily="50" charset="-128"/>
            </a:rPr>
            <a:t>北海道新幹線</a:t>
          </a:r>
          <a:r>
            <a:rPr lang="en-US" altLang="ja-JP" sz="900">
              <a:latin typeface="HG丸ｺﾞｼｯｸM-PRO" panose="020F0600000000000000" pitchFamily="50" charset="-128"/>
              <a:ea typeface="HG丸ｺﾞｼｯｸM-PRO" panose="020F0600000000000000" pitchFamily="50" charset="-128"/>
            </a:rPr>
            <a:t>2016.3</a:t>
          </a:r>
          <a:r>
            <a:rPr lang="ja-JP" altLang="en-US" sz="900">
              <a:latin typeface="HG丸ｺﾞｼｯｸM-PRO" panose="020F0600000000000000" pitchFamily="50" charset="-128"/>
              <a:ea typeface="HG丸ｺﾞｼｯｸM-PRO" panose="020F0600000000000000" pitchFamily="50" charset="-128"/>
            </a:rPr>
            <a:t>月</a:t>
          </a:r>
          <a:r>
            <a:rPr lang="en-US" altLang="ja-JP" sz="900">
              <a:latin typeface="HG丸ｺﾞｼｯｸM-PRO" panose="020F0600000000000000" pitchFamily="50" charset="-128"/>
              <a:ea typeface="HG丸ｺﾞｼｯｸM-PRO" panose="020F0600000000000000" pitchFamily="50" charset="-128"/>
            </a:rPr>
            <a:t> </a:t>
          </a:r>
          <a:endParaRPr lang="ja-JP" sz="900">
            <a:latin typeface="HG丸ｺﾞｼｯｸM-PRO" panose="020F0600000000000000" pitchFamily="50" charset="-128"/>
            <a:ea typeface="HG丸ｺﾞｼｯｸM-PRO" panose="020F0600000000000000" pitchFamily="50" charset="-128"/>
          </a:endParaRPr>
        </a:p>
      </cdr:txBody>
    </cdr:sp>
  </cdr:relSizeAnchor>
</c:userShapes>
</file>

<file path=xl/drawings/drawing40.xml><?xml version="1.0" encoding="utf-8"?>
<c:userShapes xmlns:c="http://schemas.openxmlformats.org/drawingml/2006/chart">
  <cdr:relSizeAnchor xmlns:cdr="http://schemas.openxmlformats.org/drawingml/2006/chartDrawing">
    <cdr:from>
      <cdr:x>0</cdr:x>
      <cdr:y>0.96434</cdr:y>
    </cdr:from>
    <cdr:to>
      <cdr:x>0.31606</cdr:x>
      <cdr:y>1</cdr:y>
    </cdr:to>
    <cdr:sp macro="" textlink="">
      <cdr:nvSpPr>
        <cdr:cNvPr id="2" name="テキスト ボックス 1">
          <a:extLst xmlns:a="http://schemas.openxmlformats.org/drawingml/2006/main">
            <a:ext uri="{FF2B5EF4-FFF2-40B4-BE49-F238E27FC236}">
              <a16:creationId xmlns:a16="http://schemas.microsoft.com/office/drawing/2014/main" id="{C266F102-750D-488E-BBAA-8D8978050A4C}"/>
            </a:ext>
          </a:extLst>
        </cdr:cNvPr>
        <cdr:cNvSpPr txBox="1"/>
      </cdr:nvSpPr>
      <cdr:spPr>
        <a:xfrm xmlns:a="http://schemas.openxmlformats.org/drawingml/2006/main">
          <a:off x="0" y="5097852"/>
          <a:ext cx="2865987" cy="188523"/>
        </a:xfrm>
        <a:prstGeom xmlns:a="http://schemas.openxmlformats.org/drawingml/2006/main" prst="rect">
          <a:avLst/>
        </a:prstGeom>
        <a:solidFill xmlns:a="http://schemas.openxmlformats.org/drawingml/2006/main">
          <a:schemeClr val="bg1"/>
        </a:solidFill>
      </cdr:spPr>
      <cdr:txBody>
        <a:bodyPr xmlns:a="http://schemas.openxmlformats.org/drawingml/2006/main" vertOverflow="clip" horzOverflow="clip" wrap="none" lIns="10800" tIns="10800" rIns="10800" bIns="10800" rtlCol="0" anchor="ctr" anchorCtr="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900" dirty="0">
              <a:latin typeface="ＭＳ Ｐ明朝" pitchFamily="18" charset="-128"/>
              <a:ea typeface="ＭＳ Ｐ明朝" pitchFamily="18" charset="-128"/>
            </a:rPr>
            <a:t>（資料） 北海道経済部「北海道観光入込客数調査報告書」</a:t>
          </a:r>
          <a:r>
            <a:rPr lang="ja-JP" altLang="en-US" sz="1000" dirty="0">
              <a:latin typeface="ＭＳ Ｐ明朝" pitchFamily="18" charset="-128"/>
              <a:ea typeface="ＭＳ Ｐ明朝" pitchFamily="18" charset="-128"/>
            </a:rPr>
            <a:t> </a:t>
          </a:r>
          <a:endParaRPr lang="en-US" altLang="ja-JP" sz="1000" dirty="0">
            <a:latin typeface="ＭＳ Ｐ明朝" pitchFamily="18" charset="-128"/>
            <a:ea typeface="ＭＳ Ｐ明朝" pitchFamily="18" charset="-128"/>
          </a:endParaRPr>
        </a:p>
      </cdr:txBody>
    </cdr:sp>
  </cdr:relSizeAnchor>
  <cdr:relSizeAnchor xmlns:cdr="http://schemas.openxmlformats.org/drawingml/2006/chartDrawing">
    <cdr:from>
      <cdr:x>0.03817</cdr:x>
      <cdr:y>0.01119</cdr:y>
    </cdr:from>
    <cdr:to>
      <cdr:x>0.07876</cdr:x>
      <cdr:y>0.04369</cdr:y>
    </cdr:to>
    <cdr:sp macro="" textlink="">
      <cdr:nvSpPr>
        <cdr:cNvPr id="3" name="テキスト ボックス 1">
          <a:extLst xmlns:a="http://schemas.openxmlformats.org/drawingml/2006/main">
            <a:ext uri="{FF2B5EF4-FFF2-40B4-BE49-F238E27FC236}">
              <a16:creationId xmlns:a16="http://schemas.microsoft.com/office/drawing/2014/main" id="{621E010D-01B6-4748-A9DA-9A8C545074A1}"/>
            </a:ext>
          </a:extLst>
        </cdr:cNvPr>
        <cdr:cNvSpPr txBox="1"/>
      </cdr:nvSpPr>
      <cdr:spPr>
        <a:xfrm xmlns:a="http://schemas.openxmlformats.org/drawingml/2006/main">
          <a:off x="346075" y="59135"/>
          <a:ext cx="368060" cy="171852"/>
        </a:xfrm>
        <a:prstGeom xmlns:a="http://schemas.openxmlformats.org/drawingml/2006/main" prst="rect">
          <a:avLst/>
        </a:prstGeom>
        <a:solidFill xmlns:a="http://schemas.openxmlformats.org/drawingml/2006/main">
          <a:schemeClr val="bg1"/>
        </a:solidFill>
      </cdr:spPr>
      <cdr:txBody>
        <a:bodyPr xmlns:a="http://schemas.openxmlformats.org/drawingml/2006/main" wrap="none" lIns="10800" tIns="10800" rIns="10800" bIns="10800" rtlCol="0" anchor="ctr" anchorCtr="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900" dirty="0">
              <a:latin typeface="ＭＳ Ｐ明朝" pitchFamily="18" charset="-128"/>
              <a:ea typeface="ＭＳ Ｐ明朝" pitchFamily="18" charset="-128"/>
            </a:rPr>
            <a:t>（千人）</a:t>
          </a:r>
          <a:endParaRPr lang="en-US" altLang="ja-JP" sz="1000" dirty="0">
            <a:latin typeface="ＭＳ Ｐ明朝" pitchFamily="18" charset="-128"/>
            <a:ea typeface="ＭＳ Ｐ明朝" pitchFamily="18" charset="-128"/>
          </a:endParaRPr>
        </a:p>
      </cdr:txBody>
    </cdr:sp>
  </cdr:relSizeAnchor>
  <cdr:relSizeAnchor xmlns:cdr="http://schemas.openxmlformats.org/drawingml/2006/chartDrawing">
    <cdr:from>
      <cdr:x>0.81758</cdr:x>
      <cdr:y>0.34294</cdr:y>
    </cdr:from>
    <cdr:to>
      <cdr:x>0.8974</cdr:x>
      <cdr:y>0.40521</cdr:y>
    </cdr:to>
    <cdr:sp macro="" textlink="">
      <cdr:nvSpPr>
        <cdr:cNvPr id="7" name="吹き出し: 線 (枠なし) 6">
          <a:extLst xmlns:a="http://schemas.openxmlformats.org/drawingml/2006/main">
            <a:ext uri="{FF2B5EF4-FFF2-40B4-BE49-F238E27FC236}">
              <a16:creationId xmlns:a16="http://schemas.microsoft.com/office/drawing/2014/main" id="{2794D25D-5DD2-46E9-8FBE-0F33981E3421}"/>
            </a:ext>
          </a:extLst>
        </cdr:cNvPr>
        <cdr:cNvSpPr/>
      </cdr:nvSpPr>
      <cdr:spPr>
        <a:xfrm xmlns:a="http://schemas.openxmlformats.org/drawingml/2006/main">
          <a:off x="7413648" y="1812923"/>
          <a:ext cx="723792" cy="329182"/>
        </a:xfrm>
        <a:prstGeom xmlns:a="http://schemas.openxmlformats.org/drawingml/2006/main" prst="callout1">
          <a:avLst>
            <a:gd name="adj1" fmla="val 105560"/>
            <a:gd name="adj2" fmla="val 34238"/>
            <a:gd name="adj3" fmla="val 396087"/>
            <a:gd name="adj4" fmla="val 34598"/>
          </a:avLst>
        </a:prstGeom>
        <a:noFill xmlns:a="http://schemas.openxmlformats.org/drawingml/2006/main"/>
        <a:ln xmlns:a="http://schemas.openxmlformats.org/drawingml/2006/main" w="3175"/>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square" lIns="14400" tIns="14400" rIns="14400" bIns="14400" anchor="ctr" anchorCtr="0">
          <a:spAutoFit/>
        </a:bodyP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ja-JP" altLang="en-US" sz="900">
              <a:latin typeface="HG丸ｺﾞｼｯｸM-PRO" panose="020F0600000000000000" pitchFamily="50" charset="-128"/>
              <a:ea typeface="HG丸ｺﾞｼｯｸM-PRO" panose="020F0600000000000000" pitchFamily="50" charset="-128"/>
            </a:rPr>
            <a:t>東日本大震災</a:t>
          </a:r>
          <a:endParaRPr lang="en-US" altLang="ja-JP" sz="900">
            <a:latin typeface="HG丸ｺﾞｼｯｸM-PRO" panose="020F0600000000000000" pitchFamily="50" charset="-128"/>
            <a:ea typeface="HG丸ｺﾞｼｯｸM-PRO" panose="020F0600000000000000" pitchFamily="50" charset="-128"/>
          </a:endParaRPr>
        </a:p>
        <a:p xmlns:a="http://schemas.openxmlformats.org/drawingml/2006/main">
          <a:pPr algn="r"/>
          <a:r>
            <a:rPr lang="en-US" altLang="ja-JP" sz="900">
              <a:latin typeface="HG丸ｺﾞｼｯｸM-PRO" panose="020F0600000000000000" pitchFamily="50" charset="-128"/>
              <a:ea typeface="HG丸ｺﾞｼｯｸM-PRO" panose="020F0600000000000000" pitchFamily="50" charset="-128"/>
            </a:rPr>
            <a:t>2011.3</a:t>
          </a:r>
          <a:r>
            <a:rPr lang="ja-JP" altLang="en-US" sz="900">
              <a:latin typeface="HG丸ｺﾞｼｯｸM-PRO" panose="020F0600000000000000" pitchFamily="50" charset="-128"/>
              <a:ea typeface="HG丸ｺﾞｼｯｸM-PRO" panose="020F0600000000000000" pitchFamily="50" charset="-128"/>
            </a:rPr>
            <a:t>月</a:t>
          </a:r>
          <a:r>
            <a:rPr lang="en-US" altLang="ja-JP" sz="900">
              <a:latin typeface="HG丸ｺﾞｼｯｸM-PRO" panose="020F0600000000000000" pitchFamily="50" charset="-128"/>
              <a:ea typeface="HG丸ｺﾞｼｯｸM-PRO" panose="020F0600000000000000" pitchFamily="50" charset="-128"/>
            </a:rPr>
            <a:t> </a:t>
          </a:r>
          <a:endParaRPr lang="ja-JP" sz="900">
            <a:latin typeface="HG丸ｺﾞｼｯｸM-PRO" panose="020F0600000000000000" pitchFamily="50" charset="-128"/>
            <a:ea typeface="HG丸ｺﾞｼｯｸM-PRO" panose="020F0600000000000000" pitchFamily="50" charset="-128"/>
          </a:endParaRPr>
        </a:p>
      </cdr:txBody>
    </cdr:sp>
  </cdr:relSizeAnchor>
  <cdr:relSizeAnchor xmlns:cdr="http://schemas.openxmlformats.org/drawingml/2006/chartDrawing">
    <cdr:from>
      <cdr:x>0.02031</cdr:x>
      <cdr:y>0.7193</cdr:y>
    </cdr:from>
    <cdr:to>
      <cdr:x>0.16352</cdr:x>
      <cdr:y>0.78156</cdr:y>
    </cdr:to>
    <cdr:sp macro="" textlink="">
      <cdr:nvSpPr>
        <cdr:cNvPr id="9" name="吹き出し: 線 (枠なし) 8">
          <a:extLst xmlns:a="http://schemas.openxmlformats.org/drawingml/2006/main">
            <a:ext uri="{FF2B5EF4-FFF2-40B4-BE49-F238E27FC236}">
              <a16:creationId xmlns:a16="http://schemas.microsoft.com/office/drawing/2014/main" id="{4F6D909B-7403-42FA-8C17-ABE228C567DA}"/>
            </a:ext>
          </a:extLst>
        </cdr:cNvPr>
        <cdr:cNvSpPr/>
      </cdr:nvSpPr>
      <cdr:spPr>
        <a:xfrm xmlns:a="http://schemas.openxmlformats.org/drawingml/2006/main">
          <a:off x="184150" y="3802473"/>
          <a:ext cx="1298599" cy="329163"/>
        </a:xfrm>
        <a:prstGeom xmlns:a="http://schemas.openxmlformats.org/drawingml/2006/main" prst="callout1">
          <a:avLst>
            <a:gd name="adj1" fmla="val 98692"/>
            <a:gd name="adj2" fmla="val 89524"/>
            <a:gd name="adj3" fmla="val 202004"/>
            <a:gd name="adj4" fmla="val 89731"/>
          </a:avLst>
        </a:prstGeom>
        <a:noFill xmlns:a="http://schemas.openxmlformats.org/drawingml/2006/main"/>
        <a:ln xmlns:a="http://schemas.openxmlformats.org/drawingml/2006/main" w="3175"/>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square" lIns="14400" tIns="14400" rIns="14400" bIns="14400" anchor="ctr" anchorCtr="0">
          <a:spAutoFit/>
        </a:bodyP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ja-JP" altLang="en-US" sz="900">
              <a:latin typeface="HG丸ｺﾞｼｯｸM-PRO" panose="020F0600000000000000" pitchFamily="50" charset="-128"/>
              <a:ea typeface="HG丸ｺﾞｼｯｸM-PRO" panose="020F0600000000000000" pitchFamily="50" charset="-128"/>
            </a:rPr>
            <a:t>暑寒別ユースホステル</a:t>
          </a:r>
          <a:endParaRPr lang="en-US" altLang="ja-JP" sz="900">
            <a:latin typeface="HG丸ｺﾞｼｯｸM-PRO" panose="020F0600000000000000" pitchFamily="50" charset="-128"/>
            <a:ea typeface="HG丸ｺﾞｼｯｸM-PRO" panose="020F0600000000000000" pitchFamily="50" charset="-128"/>
          </a:endParaRPr>
        </a:p>
        <a:p xmlns:a="http://schemas.openxmlformats.org/drawingml/2006/main">
          <a:pPr algn="r"/>
          <a:r>
            <a:rPr lang="ja-JP" altLang="en-US" sz="900">
              <a:latin typeface="HG丸ｺﾞｼｯｸM-PRO" panose="020F0600000000000000" pitchFamily="50" charset="-128"/>
              <a:ea typeface="HG丸ｺﾞｼｯｸM-PRO" panose="020F0600000000000000" pitchFamily="50" charset="-128"/>
            </a:rPr>
            <a:t>（雄冬）　　　</a:t>
          </a:r>
          <a:r>
            <a:rPr lang="en-US" altLang="ja-JP" sz="900">
              <a:latin typeface="HG丸ｺﾞｼｯｸM-PRO" panose="020F0600000000000000" pitchFamily="50" charset="-128"/>
              <a:ea typeface="HG丸ｺﾞｼｯｸM-PRO" panose="020F0600000000000000" pitchFamily="50" charset="-128"/>
            </a:rPr>
            <a:t>1969</a:t>
          </a:r>
          <a:endParaRPr lang="ja-JP" sz="900">
            <a:latin typeface="HG丸ｺﾞｼｯｸM-PRO" panose="020F0600000000000000" pitchFamily="50" charset="-128"/>
            <a:ea typeface="HG丸ｺﾞｼｯｸM-PRO" panose="020F0600000000000000" pitchFamily="50" charset="-128"/>
          </a:endParaRPr>
        </a:p>
      </cdr:txBody>
    </cdr:sp>
  </cdr:relSizeAnchor>
  <cdr:relSizeAnchor xmlns:cdr="http://schemas.openxmlformats.org/drawingml/2006/chartDrawing">
    <cdr:from>
      <cdr:x>0.31513</cdr:x>
      <cdr:y>0.4042</cdr:y>
    </cdr:from>
    <cdr:to>
      <cdr:x>0.38621</cdr:x>
      <cdr:y>0.46647</cdr:y>
    </cdr:to>
    <cdr:sp macro="" textlink="">
      <cdr:nvSpPr>
        <cdr:cNvPr id="13" name="吹き出し: 線 (枠なし) 12">
          <a:extLst xmlns:a="http://schemas.openxmlformats.org/drawingml/2006/main">
            <a:ext uri="{FF2B5EF4-FFF2-40B4-BE49-F238E27FC236}">
              <a16:creationId xmlns:a16="http://schemas.microsoft.com/office/drawing/2014/main" id="{FD82A117-D0A6-46AC-8EDC-B5436D515DF5}"/>
            </a:ext>
          </a:extLst>
        </cdr:cNvPr>
        <cdr:cNvSpPr/>
      </cdr:nvSpPr>
      <cdr:spPr>
        <a:xfrm xmlns:a="http://schemas.openxmlformats.org/drawingml/2006/main">
          <a:off x="2857500" y="2136775"/>
          <a:ext cx="644549" cy="329163"/>
        </a:xfrm>
        <a:prstGeom xmlns:a="http://schemas.openxmlformats.org/drawingml/2006/main" prst="callout1">
          <a:avLst>
            <a:gd name="adj1" fmla="val 98692"/>
            <a:gd name="adj2" fmla="val 89524"/>
            <a:gd name="adj3" fmla="val 202004"/>
            <a:gd name="adj4" fmla="val 89731"/>
          </a:avLst>
        </a:prstGeom>
        <a:noFill xmlns:a="http://schemas.openxmlformats.org/drawingml/2006/main"/>
        <a:ln xmlns:a="http://schemas.openxmlformats.org/drawingml/2006/main" w="3175"/>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square" lIns="14400" tIns="14400" rIns="14400" bIns="14400" anchor="ctr" anchorCtr="0">
          <a:spAutoFit/>
        </a:bodyP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en-US" altLang="ja-JP" sz="900">
              <a:latin typeface="HG丸ｺﾞｼｯｸM-PRO" panose="020F0600000000000000" pitchFamily="50" charset="-128"/>
              <a:ea typeface="HG丸ｺﾞｼｯｸM-PRO" panose="020F0600000000000000" pitchFamily="50" charset="-128"/>
            </a:rPr>
            <a:t>R231</a:t>
          </a:r>
          <a:r>
            <a:rPr lang="ja-JP" altLang="en-US" sz="900">
              <a:latin typeface="HG丸ｺﾞｼｯｸM-PRO" panose="020F0600000000000000" pitchFamily="50" charset="-128"/>
              <a:ea typeface="HG丸ｺﾞｼｯｸM-PRO" panose="020F0600000000000000" pitchFamily="50" charset="-128"/>
            </a:rPr>
            <a:t>開通</a:t>
          </a:r>
          <a:endParaRPr lang="en-US" altLang="ja-JP" sz="900">
            <a:latin typeface="HG丸ｺﾞｼｯｸM-PRO" panose="020F0600000000000000" pitchFamily="50" charset="-128"/>
            <a:ea typeface="HG丸ｺﾞｼｯｸM-PRO" panose="020F0600000000000000" pitchFamily="50" charset="-128"/>
          </a:endParaRPr>
        </a:p>
        <a:p xmlns:a="http://schemas.openxmlformats.org/drawingml/2006/main">
          <a:pPr algn="r"/>
          <a:r>
            <a:rPr lang="en-US" altLang="ja-JP" sz="900">
              <a:latin typeface="HG丸ｺﾞｼｯｸM-PRO" panose="020F0600000000000000" pitchFamily="50" charset="-128"/>
              <a:ea typeface="HG丸ｺﾞｼｯｸM-PRO" panose="020F0600000000000000" pitchFamily="50" charset="-128"/>
            </a:rPr>
            <a:t>1983</a:t>
          </a:r>
          <a:endParaRPr lang="ja-JP" sz="900">
            <a:latin typeface="HG丸ｺﾞｼｯｸM-PRO" panose="020F0600000000000000" pitchFamily="50" charset="-128"/>
            <a:ea typeface="HG丸ｺﾞｼｯｸM-PRO" panose="020F0600000000000000" pitchFamily="50" charset="-128"/>
          </a:endParaRPr>
        </a:p>
      </cdr:txBody>
    </cdr:sp>
  </cdr:relSizeAnchor>
  <cdr:relSizeAnchor xmlns:cdr="http://schemas.openxmlformats.org/drawingml/2006/chartDrawing">
    <cdr:from>
      <cdr:x>0.27101</cdr:x>
      <cdr:y>0.13754</cdr:y>
    </cdr:from>
    <cdr:to>
      <cdr:x>0.40652</cdr:x>
      <cdr:y>0.1998</cdr:y>
    </cdr:to>
    <cdr:sp macro="" textlink="">
      <cdr:nvSpPr>
        <cdr:cNvPr id="15" name="吹き出し: 線 (枠なし) 14">
          <a:extLst xmlns:a="http://schemas.openxmlformats.org/drawingml/2006/main">
            <a:ext uri="{FF2B5EF4-FFF2-40B4-BE49-F238E27FC236}">
              <a16:creationId xmlns:a16="http://schemas.microsoft.com/office/drawing/2014/main" id="{F82AF402-9FD8-439C-BFC6-84E74918100A}"/>
            </a:ext>
          </a:extLst>
        </cdr:cNvPr>
        <cdr:cNvSpPr/>
      </cdr:nvSpPr>
      <cdr:spPr>
        <a:xfrm xmlns:a="http://schemas.openxmlformats.org/drawingml/2006/main">
          <a:off x="2457450" y="727075"/>
          <a:ext cx="1228749" cy="329163"/>
        </a:xfrm>
        <a:prstGeom xmlns:a="http://schemas.openxmlformats.org/drawingml/2006/main" prst="callout1">
          <a:avLst>
            <a:gd name="adj1" fmla="val 98692"/>
            <a:gd name="adj2" fmla="val 89524"/>
            <a:gd name="adj3" fmla="val 202004"/>
            <a:gd name="adj4" fmla="val 89731"/>
          </a:avLst>
        </a:prstGeom>
        <a:noFill xmlns:a="http://schemas.openxmlformats.org/drawingml/2006/main"/>
        <a:ln xmlns:a="http://schemas.openxmlformats.org/drawingml/2006/main" w="3175"/>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square" lIns="14400" tIns="14400" rIns="14400" bIns="14400" anchor="ctr" anchorCtr="0">
          <a:spAutoFit/>
        </a:bodyP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ja-JP" altLang="en-US" sz="900">
              <a:latin typeface="HG丸ｺﾞｼｯｸM-PRO" panose="020F0600000000000000" pitchFamily="50" charset="-128"/>
              <a:ea typeface="HG丸ｺﾞｼｯｸM-PRO" panose="020F0600000000000000" pitchFamily="50" charset="-128"/>
            </a:rPr>
            <a:t>増毛シーサイドホテル</a:t>
          </a:r>
          <a:endParaRPr lang="en-US" altLang="ja-JP" sz="900">
            <a:latin typeface="HG丸ｺﾞｼｯｸM-PRO" panose="020F0600000000000000" pitchFamily="50" charset="-128"/>
            <a:ea typeface="HG丸ｺﾞｼｯｸM-PRO" panose="020F0600000000000000" pitchFamily="50" charset="-128"/>
          </a:endParaRPr>
        </a:p>
        <a:p xmlns:a="http://schemas.openxmlformats.org/drawingml/2006/main">
          <a:pPr algn="r"/>
          <a:r>
            <a:rPr lang="en-US" altLang="ja-JP" sz="900">
              <a:latin typeface="HG丸ｺﾞｼｯｸM-PRO" panose="020F0600000000000000" pitchFamily="50" charset="-128"/>
              <a:ea typeface="HG丸ｺﾞｼｯｸM-PRO" panose="020F0600000000000000" pitchFamily="50" charset="-128"/>
            </a:rPr>
            <a:t>1984</a:t>
          </a:r>
          <a:endParaRPr lang="ja-JP" sz="900">
            <a:latin typeface="HG丸ｺﾞｼｯｸM-PRO" panose="020F0600000000000000" pitchFamily="50" charset="-128"/>
            <a:ea typeface="HG丸ｺﾞｼｯｸM-PRO" panose="020F0600000000000000" pitchFamily="50" charset="-128"/>
          </a:endParaRPr>
        </a:p>
      </cdr:txBody>
    </cdr:sp>
  </cdr:relSizeAnchor>
</c:userShapes>
</file>

<file path=xl/drawings/drawing41.xml><?xml version="1.0" encoding="utf-8"?>
<c:userShapes xmlns:c="http://schemas.openxmlformats.org/drawingml/2006/chart">
  <cdr:relSizeAnchor xmlns:cdr="http://schemas.openxmlformats.org/drawingml/2006/chartDrawing">
    <cdr:from>
      <cdr:x>0</cdr:x>
      <cdr:y>0.96434</cdr:y>
    </cdr:from>
    <cdr:to>
      <cdr:x>0.31606</cdr:x>
      <cdr:y>1</cdr:y>
    </cdr:to>
    <cdr:sp macro="" textlink="">
      <cdr:nvSpPr>
        <cdr:cNvPr id="2" name="テキスト ボックス 1">
          <a:extLst xmlns:a="http://schemas.openxmlformats.org/drawingml/2006/main">
            <a:ext uri="{FF2B5EF4-FFF2-40B4-BE49-F238E27FC236}">
              <a16:creationId xmlns:a16="http://schemas.microsoft.com/office/drawing/2014/main" id="{C266F102-750D-488E-BBAA-8D8978050A4C}"/>
            </a:ext>
          </a:extLst>
        </cdr:cNvPr>
        <cdr:cNvSpPr txBox="1"/>
      </cdr:nvSpPr>
      <cdr:spPr>
        <a:xfrm xmlns:a="http://schemas.openxmlformats.org/drawingml/2006/main">
          <a:off x="0" y="5097852"/>
          <a:ext cx="2865987" cy="188523"/>
        </a:xfrm>
        <a:prstGeom xmlns:a="http://schemas.openxmlformats.org/drawingml/2006/main" prst="rect">
          <a:avLst/>
        </a:prstGeom>
        <a:solidFill xmlns:a="http://schemas.openxmlformats.org/drawingml/2006/main">
          <a:schemeClr val="bg1"/>
        </a:solidFill>
      </cdr:spPr>
      <cdr:txBody>
        <a:bodyPr xmlns:a="http://schemas.openxmlformats.org/drawingml/2006/main" vertOverflow="clip" horzOverflow="clip" wrap="none" lIns="10800" tIns="10800" rIns="10800" bIns="10800" rtlCol="0" anchor="ctr" anchorCtr="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900" dirty="0">
              <a:latin typeface="ＭＳ Ｐ明朝" pitchFamily="18" charset="-128"/>
              <a:ea typeface="ＭＳ Ｐ明朝" pitchFamily="18" charset="-128"/>
            </a:rPr>
            <a:t>（資料） 北海道経済部「北海道観光入込客数調査報告書」</a:t>
          </a:r>
          <a:r>
            <a:rPr lang="ja-JP" altLang="en-US" sz="1000" dirty="0">
              <a:latin typeface="ＭＳ Ｐ明朝" pitchFamily="18" charset="-128"/>
              <a:ea typeface="ＭＳ Ｐ明朝" pitchFamily="18" charset="-128"/>
            </a:rPr>
            <a:t> </a:t>
          </a:r>
          <a:endParaRPr lang="en-US" altLang="ja-JP" sz="1000" dirty="0">
            <a:latin typeface="ＭＳ Ｐ明朝" pitchFamily="18" charset="-128"/>
            <a:ea typeface="ＭＳ Ｐ明朝" pitchFamily="18" charset="-128"/>
          </a:endParaRPr>
        </a:p>
      </cdr:txBody>
    </cdr:sp>
  </cdr:relSizeAnchor>
  <cdr:relSizeAnchor xmlns:cdr="http://schemas.openxmlformats.org/drawingml/2006/chartDrawing">
    <cdr:from>
      <cdr:x>0.03817</cdr:x>
      <cdr:y>0.01119</cdr:y>
    </cdr:from>
    <cdr:to>
      <cdr:x>0.07876</cdr:x>
      <cdr:y>0.04369</cdr:y>
    </cdr:to>
    <cdr:sp macro="" textlink="">
      <cdr:nvSpPr>
        <cdr:cNvPr id="3" name="テキスト ボックス 1">
          <a:extLst xmlns:a="http://schemas.openxmlformats.org/drawingml/2006/main">
            <a:ext uri="{FF2B5EF4-FFF2-40B4-BE49-F238E27FC236}">
              <a16:creationId xmlns:a16="http://schemas.microsoft.com/office/drawing/2014/main" id="{621E010D-01B6-4748-A9DA-9A8C545074A1}"/>
            </a:ext>
          </a:extLst>
        </cdr:cNvPr>
        <cdr:cNvSpPr txBox="1"/>
      </cdr:nvSpPr>
      <cdr:spPr>
        <a:xfrm xmlns:a="http://schemas.openxmlformats.org/drawingml/2006/main">
          <a:off x="346075" y="59135"/>
          <a:ext cx="368060" cy="171852"/>
        </a:xfrm>
        <a:prstGeom xmlns:a="http://schemas.openxmlformats.org/drawingml/2006/main" prst="rect">
          <a:avLst/>
        </a:prstGeom>
        <a:solidFill xmlns:a="http://schemas.openxmlformats.org/drawingml/2006/main">
          <a:schemeClr val="bg1"/>
        </a:solidFill>
      </cdr:spPr>
      <cdr:txBody>
        <a:bodyPr xmlns:a="http://schemas.openxmlformats.org/drawingml/2006/main" wrap="none" lIns="10800" tIns="10800" rIns="10800" bIns="10800" rtlCol="0" anchor="ctr" anchorCtr="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900" dirty="0">
              <a:latin typeface="ＭＳ Ｐ明朝" pitchFamily="18" charset="-128"/>
              <a:ea typeface="ＭＳ Ｐ明朝" pitchFamily="18" charset="-128"/>
            </a:rPr>
            <a:t>（千人）</a:t>
          </a:r>
          <a:endParaRPr lang="en-US" altLang="ja-JP" sz="1000" dirty="0">
            <a:latin typeface="ＭＳ Ｐ明朝" pitchFamily="18" charset="-128"/>
            <a:ea typeface="ＭＳ Ｐ明朝" pitchFamily="18" charset="-128"/>
          </a:endParaRPr>
        </a:p>
      </cdr:txBody>
    </cdr:sp>
  </cdr:relSizeAnchor>
  <cdr:relSizeAnchor xmlns:cdr="http://schemas.openxmlformats.org/drawingml/2006/chartDrawing">
    <cdr:from>
      <cdr:x>0.81758</cdr:x>
      <cdr:y>0.34294</cdr:y>
    </cdr:from>
    <cdr:to>
      <cdr:x>0.8974</cdr:x>
      <cdr:y>0.40521</cdr:y>
    </cdr:to>
    <cdr:sp macro="" textlink="">
      <cdr:nvSpPr>
        <cdr:cNvPr id="7" name="吹き出し: 線 (枠なし) 6">
          <a:extLst xmlns:a="http://schemas.openxmlformats.org/drawingml/2006/main">
            <a:ext uri="{FF2B5EF4-FFF2-40B4-BE49-F238E27FC236}">
              <a16:creationId xmlns:a16="http://schemas.microsoft.com/office/drawing/2014/main" id="{2794D25D-5DD2-46E9-8FBE-0F33981E3421}"/>
            </a:ext>
          </a:extLst>
        </cdr:cNvPr>
        <cdr:cNvSpPr/>
      </cdr:nvSpPr>
      <cdr:spPr>
        <a:xfrm xmlns:a="http://schemas.openxmlformats.org/drawingml/2006/main">
          <a:off x="7413648" y="1812923"/>
          <a:ext cx="723792" cy="329182"/>
        </a:xfrm>
        <a:prstGeom xmlns:a="http://schemas.openxmlformats.org/drawingml/2006/main" prst="callout1">
          <a:avLst>
            <a:gd name="adj1" fmla="val 105560"/>
            <a:gd name="adj2" fmla="val 34238"/>
            <a:gd name="adj3" fmla="val 396087"/>
            <a:gd name="adj4" fmla="val 34598"/>
          </a:avLst>
        </a:prstGeom>
        <a:noFill xmlns:a="http://schemas.openxmlformats.org/drawingml/2006/main"/>
        <a:ln xmlns:a="http://schemas.openxmlformats.org/drawingml/2006/main" w="3175"/>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square" lIns="14400" tIns="14400" rIns="14400" bIns="14400" anchor="ctr" anchorCtr="0">
          <a:spAutoFit/>
        </a:bodyP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ja-JP" altLang="en-US" sz="900">
              <a:latin typeface="HG丸ｺﾞｼｯｸM-PRO" panose="020F0600000000000000" pitchFamily="50" charset="-128"/>
              <a:ea typeface="HG丸ｺﾞｼｯｸM-PRO" panose="020F0600000000000000" pitchFamily="50" charset="-128"/>
            </a:rPr>
            <a:t>東日本大震災</a:t>
          </a:r>
          <a:endParaRPr lang="en-US" altLang="ja-JP" sz="900">
            <a:latin typeface="HG丸ｺﾞｼｯｸM-PRO" panose="020F0600000000000000" pitchFamily="50" charset="-128"/>
            <a:ea typeface="HG丸ｺﾞｼｯｸM-PRO" panose="020F0600000000000000" pitchFamily="50" charset="-128"/>
          </a:endParaRPr>
        </a:p>
        <a:p xmlns:a="http://schemas.openxmlformats.org/drawingml/2006/main">
          <a:pPr algn="r"/>
          <a:r>
            <a:rPr lang="en-US" altLang="ja-JP" sz="900">
              <a:latin typeface="HG丸ｺﾞｼｯｸM-PRO" panose="020F0600000000000000" pitchFamily="50" charset="-128"/>
              <a:ea typeface="HG丸ｺﾞｼｯｸM-PRO" panose="020F0600000000000000" pitchFamily="50" charset="-128"/>
            </a:rPr>
            <a:t>2011.3</a:t>
          </a:r>
          <a:r>
            <a:rPr lang="ja-JP" altLang="en-US" sz="900">
              <a:latin typeface="HG丸ｺﾞｼｯｸM-PRO" panose="020F0600000000000000" pitchFamily="50" charset="-128"/>
              <a:ea typeface="HG丸ｺﾞｼｯｸM-PRO" panose="020F0600000000000000" pitchFamily="50" charset="-128"/>
            </a:rPr>
            <a:t>月</a:t>
          </a:r>
          <a:r>
            <a:rPr lang="en-US" altLang="ja-JP" sz="900">
              <a:latin typeface="HG丸ｺﾞｼｯｸM-PRO" panose="020F0600000000000000" pitchFamily="50" charset="-128"/>
              <a:ea typeface="HG丸ｺﾞｼｯｸM-PRO" panose="020F0600000000000000" pitchFamily="50" charset="-128"/>
            </a:rPr>
            <a:t> </a:t>
          </a:r>
          <a:endParaRPr lang="ja-JP" sz="900">
            <a:latin typeface="HG丸ｺﾞｼｯｸM-PRO" panose="020F0600000000000000" pitchFamily="50" charset="-128"/>
            <a:ea typeface="HG丸ｺﾞｼｯｸM-PRO" panose="020F0600000000000000" pitchFamily="50" charset="-128"/>
          </a:endParaRPr>
        </a:p>
      </cdr:txBody>
    </cdr:sp>
  </cdr:relSizeAnchor>
  <cdr:relSizeAnchor xmlns:cdr="http://schemas.openxmlformats.org/drawingml/2006/chartDrawing">
    <cdr:from>
      <cdr:x>0.08859</cdr:x>
      <cdr:y>0.73934</cdr:y>
    </cdr:from>
    <cdr:to>
      <cdr:x>0.21008</cdr:x>
      <cdr:y>0.80161</cdr:y>
    </cdr:to>
    <cdr:sp macro="" textlink="">
      <cdr:nvSpPr>
        <cdr:cNvPr id="8" name="吹き出し: 線 (枠なし) 7">
          <a:extLst xmlns:a="http://schemas.openxmlformats.org/drawingml/2006/main">
            <a:ext uri="{FF2B5EF4-FFF2-40B4-BE49-F238E27FC236}">
              <a16:creationId xmlns:a16="http://schemas.microsoft.com/office/drawing/2014/main" id="{FB9704BC-7B9C-4C6E-A367-D9E987FF2F8D}"/>
            </a:ext>
          </a:extLst>
        </cdr:cNvPr>
        <cdr:cNvSpPr/>
      </cdr:nvSpPr>
      <cdr:spPr>
        <a:xfrm xmlns:a="http://schemas.openxmlformats.org/drawingml/2006/main">
          <a:off x="803275" y="3908425"/>
          <a:ext cx="1101725" cy="329163"/>
        </a:xfrm>
        <a:prstGeom xmlns:a="http://schemas.openxmlformats.org/drawingml/2006/main" prst="callout1">
          <a:avLst>
            <a:gd name="adj1" fmla="val 98692"/>
            <a:gd name="adj2" fmla="val 89524"/>
            <a:gd name="adj3" fmla="val 202004"/>
            <a:gd name="adj4" fmla="val 89731"/>
          </a:avLst>
        </a:prstGeom>
        <a:noFill xmlns:a="http://schemas.openxmlformats.org/drawingml/2006/main"/>
        <a:ln xmlns:a="http://schemas.openxmlformats.org/drawingml/2006/main" w="3175"/>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square" lIns="14400" tIns="14400" rIns="14400" bIns="14400" anchor="ctr" anchorCtr="0">
          <a:spAutoFit/>
        </a:bodyP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ja-JP" altLang="en-US" sz="900">
              <a:latin typeface="HG丸ｺﾞｼｯｸM-PRO" panose="020F0600000000000000" pitchFamily="50" charset="-128"/>
              <a:ea typeface="HG丸ｺﾞｼｯｸM-PRO" panose="020F0600000000000000" pitchFamily="50" charset="-128"/>
            </a:rPr>
            <a:t>自然休養村センター</a:t>
          </a:r>
          <a:r>
            <a:rPr lang="en-US" altLang="ja-JP" sz="900">
              <a:latin typeface="HG丸ｺﾞｼｯｸM-PRO" panose="020F0600000000000000" pitchFamily="50" charset="-128"/>
              <a:ea typeface="HG丸ｺﾞｼｯｸM-PRO" panose="020F0600000000000000" pitchFamily="50" charset="-128"/>
            </a:rPr>
            <a:t>1972</a:t>
          </a:r>
          <a:endParaRPr lang="ja-JP" sz="900">
            <a:latin typeface="HG丸ｺﾞｼｯｸM-PRO" panose="020F0600000000000000" pitchFamily="50" charset="-128"/>
            <a:ea typeface="HG丸ｺﾞｼｯｸM-PRO" panose="020F0600000000000000" pitchFamily="50" charset="-128"/>
          </a:endParaRPr>
        </a:p>
      </cdr:txBody>
    </cdr:sp>
  </cdr:relSizeAnchor>
  <cdr:relSizeAnchor xmlns:cdr="http://schemas.openxmlformats.org/drawingml/2006/chartDrawing">
    <cdr:from>
      <cdr:x>0.1229</cdr:x>
      <cdr:y>0.40601</cdr:y>
    </cdr:from>
    <cdr:to>
      <cdr:x>0.27416</cdr:x>
      <cdr:y>0.46827</cdr:y>
    </cdr:to>
    <cdr:sp macro="" textlink="">
      <cdr:nvSpPr>
        <cdr:cNvPr id="10" name="吹き出し: 線 (枠なし) 9">
          <a:extLst xmlns:a="http://schemas.openxmlformats.org/drawingml/2006/main">
            <a:ext uri="{FF2B5EF4-FFF2-40B4-BE49-F238E27FC236}">
              <a16:creationId xmlns:a16="http://schemas.microsoft.com/office/drawing/2014/main" id="{58B166AD-A77A-413D-BA8D-EA7F91CAA309}"/>
            </a:ext>
          </a:extLst>
        </cdr:cNvPr>
        <cdr:cNvSpPr/>
      </cdr:nvSpPr>
      <cdr:spPr>
        <a:xfrm xmlns:a="http://schemas.openxmlformats.org/drawingml/2006/main">
          <a:off x="1114425" y="2146300"/>
          <a:ext cx="1371600" cy="329163"/>
        </a:xfrm>
        <a:prstGeom xmlns:a="http://schemas.openxmlformats.org/drawingml/2006/main" prst="callout1">
          <a:avLst>
            <a:gd name="adj1" fmla="val 98692"/>
            <a:gd name="adj2" fmla="val 89524"/>
            <a:gd name="adj3" fmla="val 202004"/>
            <a:gd name="adj4" fmla="val 89731"/>
          </a:avLst>
        </a:prstGeom>
        <a:noFill xmlns:a="http://schemas.openxmlformats.org/drawingml/2006/main"/>
        <a:ln xmlns:a="http://schemas.openxmlformats.org/drawingml/2006/main" w="3175"/>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square" lIns="14400" tIns="14400" rIns="14400" bIns="14400" anchor="ctr" anchorCtr="0">
          <a:spAutoFit/>
        </a:bodyP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ja-JP" altLang="en-US" sz="900">
              <a:latin typeface="HG丸ｺﾞｼｯｸM-PRO" panose="020F0600000000000000" pitchFamily="50" charset="-128"/>
              <a:ea typeface="HG丸ｺﾞｼｯｸM-PRO" panose="020F0600000000000000" pitchFamily="50" charset="-128"/>
            </a:rPr>
            <a:t>重花田家番屋仮オープン</a:t>
          </a:r>
          <a:endParaRPr lang="en-US" altLang="ja-JP" sz="900">
            <a:latin typeface="HG丸ｺﾞｼｯｸM-PRO" panose="020F0600000000000000" pitchFamily="50" charset="-128"/>
            <a:ea typeface="HG丸ｺﾞｼｯｸM-PRO" panose="020F0600000000000000" pitchFamily="50" charset="-128"/>
          </a:endParaRPr>
        </a:p>
        <a:p xmlns:a="http://schemas.openxmlformats.org/drawingml/2006/main">
          <a:pPr algn="r"/>
          <a:r>
            <a:rPr lang="ja-JP" altLang="en-US" sz="900">
              <a:latin typeface="HG丸ｺﾞｼｯｸM-PRO" panose="020F0600000000000000" pitchFamily="50" charset="-128"/>
              <a:ea typeface="HG丸ｺﾞｼｯｸM-PRO" panose="020F0600000000000000" pitchFamily="50" charset="-128"/>
            </a:rPr>
            <a:t>（重要文化税）　</a:t>
          </a:r>
          <a:r>
            <a:rPr lang="en-US" altLang="ja-JP" sz="900">
              <a:latin typeface="HG丸ｺﾞｼｯｸM-PRO" panose="020F0600000000000000" pitchFamily="50" charset="-128"/>
              <a:ea typeface="HG丸ｺﾞｼｯｸM-PRO" panose="020F0600000000000000" pitchFamily="50" charset="-128"/>
            </a:rPr>
            <a:t>1976</a:t>
          </a:r>
          <a:endParaRPr lang="ja-JP" sz="900">
            <a:latin typeface="HG丸ｺﾞｼｯｸM-PRO" panose="020F0600000000000000" pitchFamily="50" charset="-128"/>
            <a:ea typeface="HG丸ｺﾞｼｯｸM-PRO" panose="020F0600000000000000" pitchFamily="50" charset="-128"/>
          </a:endParaRPr>
        </a:p>
      </cdr:txBody>
    </cdr:sp>
  </cdr:relSizeAnchor>
</c:userShapes>
</file>

<file path=xl/drawings/drawing42.xml><?xml version="1.0" encoding="utf-8"?>
<c:userShapes xmlns:c="http://schemas.openxmlformats.org/drawingml/2006/chart">
  <cdr:relSizeAnchor xmlns:cdr="http://schemas.openxmlformats.org/drawingml/2006/chartDrawing">
    <cdr:from>
      <cdr:x>0</cdr:x>
      <cdr:y>0.96434</cdr:y>
    </cdr:from>
    <cdr:to>
      <cdr:x>0.31606</cdr:x>
      <cdr:y>1</cdr:y>
    </cdr:to>
    <cdr:sp macro="" textlink="">
      <cdr:nvSpPr>
        <cdr:cNvPr id="2" name="テキスト ボックス 1">
          <a:extLst xmlns:a="http://schemas.openxmlformats.org/drawingml/2006/main">
            <a:ext uri="{FF2B5EF4-FFF2-40B4-BE49-F238E27FC236}">
              <a16:creationId xmlns:a16="http://schemas.microsoft.com/office/drawing/2014/main" id="{C266F102-750D-488E-BBAA-8D8978050A4C}"/>
            </a:ext>
          </a:extLst>
        </cdr:cNvPr>
        <cdr:cNvSpPr txBox="1"/>
      </cdr:nvSpPr>
      <cdr:spPr>
        <a:xfrm xmlns:a="http://schemas.openxmlformats.org/drawingml/2006/main">
          <a:off x="0" y="5097852"/>
          <a:ext cx="2865987" cy="188523"/>
        </a:xfrm>
        <a:prstGeom xmlns:a="http://schemas.openxmlformats.org/drawingml/2006/main" prst="rect">
          <a:avLst/>
        </a:prstGeom>
        <a:solidFill xmlns:a="http://schemas.openxmlformats.org/drawingml/2006/main">
          <a:schemeClr val="bg1"/>
        </a:solidFill>
      </cdr:spPr>
      <cdr:txBody>
        <a:bodyPr xmlns:a="http://schemas.openxmlformats.org/drawingml/2006/main" vertOverflow="clip" horzOverflow="clip" wrap="none" lIns="10800" tIns="10800" rIns="10800" bIns="10800" rtlCol="0" anchor="ctr" anchorCtr="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900" dirty="0">
              <a:latin typeface="ＭＳ Ｐ明朝" pitchFamily="18" charset="-128"/>
              <a:ea typeface="ＭＳ Ｐ明朝" pitchFamily="18" charset="-128"/>
            </a:rPr>
            <a:t>（資料） 北海道経済部「北海道観光入込客数調査報告書」</a:t>
          </a:r>
          <a:r>
            <a:rPr lang="ja-JP" altLang="en-US" sz="1000" dirty="0">
              <a:latin typeface="ＭＳ Ｐ明朝" pitchFamily="18" charset="-128"/>
              <a:ea typeface="ＭＳ Ｐ明朝" pitchFamily="18" charset="-128"/>
            </a:rPr>
            <a:t> </a:t>
          </a:r>
          <a:endParaRPr lang="en-US" altLang="ja-JP" sz="1000" dirty="0">
            <a:latin typeface="ＭＳ Ｐ明朝" pitchFamily="18" charset="-128"/>
            <a:ea typeface="ＭＳ Ｐ明朝" pitchFamily="18" charset="-128"/>
          </a:endParaRPr>
        </a:p>
      </cdr:txBody>
    </cdr:sp>
  </cdr:relSizeAnchor>
  <cdr:relSizeAnchor xmlns:cdr="http://schemas.openxmlformats.org/drawingml/2006/chartDrawing">
    <cdr:from>
      <cdr:x>0.03817</cdr:x>
      <cdr:y>0.01119</cdr:y>
    </cdr:from>
    <cdr:to>
      <cdr:x>0.07876</cdr:x>
      <cdr:y>0.04369</cdr:y>
    </cdr:to>
    <cdr:sp macro="" textlink="">
      <cdr:nvSpPr>
        <cdr:cNvPr id="3" name="テキスト ボックス 1">
          <a:extLst xmlns:a="http://schemas.openxmlformats.org/drawingml/2006/main">
            <a:ext uri="{FF2B5EF4-FFF2-40B4-BE49-F238E27FC236}">
              <a16:creationId xmlns:a16="http://schemas.microsoft.com/office/drawing/2014/main" id="{621E010D-01B6-4748-A9DA-9A8C545074A1}"/>
            </a:ext>
          </a:extLst>
        </cdr:cNvPr>
        <cdr:cNvSpPr txBox="1"/>
      </cdr:nvSpPr>
      <cdr:spPr>
        <a:xfrm xmlns:a="http://schemas.openxmlformats.org/drawingml/2006/main">
          <a:off x="346075" y="59135"/>
          <a:ext cx="368060" cy="171852"/>
        </a:xfrm>
        <a:prstGeom xmlns:a="http://schemas.openxmlformats.org/drawingml/2006/main" prst="rect">
          <a:avLst/>
        </a:prstGeom>
        <a:solidFill xmlns:a="http://schemas.openxmlformats.org/drawingml/2006/main">
          <a:schemeClr val="bg1"/>
        </a:solidFill>
      </cdr:spPr>
      <cdr:txBody>
        <a:bodyPr xmlns:a="http://schemas.openxmlformats.org/drawingml/2006/main" wrap="none" lIns="10800" tIns="10800" rIns="10800" bIns="10800" rtlCol="0" anchor="ctr" anchorCtr="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900" dirty="0">
              <a:latin typeface="ＭＳ Ｐ明朝" pitchFamily="18" charset="-128"/>
              <a:ea typeface="ＭＳ Ｐ明朝" pitchFamily="18" charset="-128"/>
            </a:rPr>
            <a:t>（千人）</a:t>
          </a:r>
          <a:endParaRPr lang="en-US" altLang="ja-JP" sz="1000" dirty="0">
            <a:latin typeface="ＭＳ Ｐ明朝" pitchFamily="18" charset="-128"/>
            <a:ea typeface="ＭＳ Ｐ明朝" pitchFamily="18" charset="-128"/>
          </a:endParaRPr>
        </a:p>
      </cdr:txBody>
    </cdr:sp>
  </cdr:relSizeAnchor>
  <cdr:relSizeAnchor xmlns:cdr="http://schemas.openxmlformats.org/drawingml/2006/chartDrawing">
    <cdr:from>
      <cdr:x>0.81758</cdr:x>
      <cdr:y>0.34294</cdr:y>
    </cdr:from>
    <cdr:to>
      <cdr:x>0.8974</cdr:x>
      <cdr:y>0.40521</cdr:y>
    </cdr:to>
    <cdr:sp macro="" textlink="">
      <cdr:nvSpPr>
        <cdr:cNvPr id="7" name="吹き出し: 線 (枠なし) 6">
          <a:extLst xmlns:a="http://schemas.openxmlformats.org/drawingml/2006/main">
            <a:ext uri="{FF2B5EF4-FFF2-40B4-BE49-F238E27FC236}">
              <a16:creationId xmlns:a16="http://schemas.microsoft.com/office/drawing/2014/main" id="{2794D25D-5DD2-46E9-8FBE-0F33981E3421}"/>
            </a:ext>
          </a:extLst>
        </cdr:cNvPr>
        <cdr:cNvSpPr/>
      </cdr:nvSpPr>
      <cdr:spPr>
        <a:xfrm xmlns:a="http://schemas.openxmlformats.org/drawingml/2006/main">
          <a:off x="7413648" y="1812923"/>
          <a:ext cx="723792" cy="329182"/>
        </a:xfrm>
        <a:prstGeom xmlns:a="http://schemas.openxmlformats.org/drawingml/2006/main" prst="callout1">
          <a:avLst>
            <a:gd name="adj1" fmla="val 105560"/>
            <a:gd name="adj2" fmla="val 34238"/>
            <a:gd name="adj3" fmla="val 396087"/>
            <a:gd name="adj4" fmla="val 34598"/>
          </a:avLst>
        </a:prstGeom>
        <a:noFill xmlns:a="http://schemas.openxmlformats.org/drawingml/2006/main"/>
        <a:ln xmlns:a="http://schemas.openxmlformats.org/drawingml/2006/main" w="3175"/>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square" lIns="14400" tIns="14400" rIns="14400" bIns="14400" anchor="ctr" anchorCtr="0">
          <a:spAutoFit/>
        </a:bodyP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ja-JP" altLang="en-US" sz="900">
              <a:latin typeface="HG丸ｺﾞｼｯｸM-PRO" panose="020F0600000000000000" pitchFamily="50" charset="-128"/>
              <a:ea typeface="HG丸ｺﾞｼｯｸM-PRO" panose="020F0600000000000000" pitchFamily="50" charset="-128"/>
            </a:rPr>
            <a:t>東日本大震災</a:t>
          </a:r>
          <a:endParaRPr lang="en-US" altLang="ja-JP" sz="900">
            <a:latin typeface="HG丸ｺﾞｼｯｸM-PRO" panose="020F0600000000000000" pitchFamily="50" charset="-128"/>
            <a:ea typeface="HG丸ｺﾞｼｯｸM-PRO" panose="020F0600000000000000" pitchFamily="50" charset="-128"/>
          </a:endParaRPr>
        </a:p>
        <a:p xmlns:a="http://schemas.openxmlformats.org/drawingml/2006/main">
          <a:pPr algn="r"/>
          <a:r>
            <a:rPr lang="en-US" altLang="ja-JP" sz="900">
              <a:latin typeface="HG丸ｺﾞｼｯｸM-PRO" panose="020F0600000000000000" pitchFamily="50" charset="-128"/>
              <a:ea typeface="HG丸ｺﾞｼｯｸM-PRO" panose="020F0600000000000000" pitchFamily="50" charset="-128"/>
            </a:rPr>
            <a:t>2011.3</a:t>
          </a:r>
          <a:r>
            <a:rPr lang="ja-JP" altLang="en-US" sz="900">
              <a:latin typeface="HG丸ｺﾞｼｯｸM-PRO" panose="020F0600000000000000" pitchFamily="50" charset="-128"/>
              <a:ea typeface="HG丸ｺﾞｼｯｸM-PRO" panose="020F0600000000000000" pitchFamily="50" charset="-128"/>
            </a:rPr>
            <a:t>月</a:t>
          </a:r>
          <a:r>
            <a:rPr lang="en-US" altLang="ja-JP" sz="900">
              <a:latin typeface="HG丸ｺﾞｼｯｸM-PRO" panose="020F0600000000000000" pitchFamily="50" charset="-128"/>
              <a:ea typeface="HG丸ｺﾞｼｯｸM-PRO" panose="020F0600000000000000" pitchFamily="50" charset="-128"/>
            </a:rPr>
            <a:t> </a:t>
          </a:r>
          <a:endParaRPr lang="ja-JP" sz="900">
            <a:latin typeface="HG丸ｺﾞｼｯｸM-PRO" panose="020F0600000000000000" pitchFamily="50" charset="-128"/>
            <a:ea typeface="HG丸ｺﾞｼｯｸM-PRO" panose="020F0600000000000000" pitchFamily="50" charset="-128"/>
          </a:endParaRPr>
        </a:p>
      </cdr:txBody>
    </cdr:sp>
  </cdr:relSizeAnchor>
  <cdr:relSizeAnchor xmlns:cdr="http://schemas.openxmlformats.org/drawingml/2006/chartDrawing">
    <cdr:from>
      <cdr:x>0.03361</cdr:x>
      <cdr:y>0.65826</cdr:y>
    </cdr:from>
    <cdr:to>
      <cdr:x>0.16387</cdr:x>
      <cdr:y>0.72052</cdr:y>
    </cdr:to>
    <cdr:sp macro="" textlink="">
      <cdr:nvSpPr>
        <cdr:cNvPr id="11" name="吹き出し: 線 (枠なし) 10">
          <a:extLst xmlns:a="http://schemas.openxmlformats.org/drawingml/2006/main">
            <a:ext uri="{FF2B5EF4-FFF2-40B4-BE49-F238E27FC236}">
              <a16:creationId xmlns:a16="http://schemas.microsoft.com/office/drawing/2014/main" id="{6904794E-927D-490D-A4BC-439D4387398B}"/>
            </a:ext>
          </a:extLst>
        </cdr:cNvPr>
        <cdr:cNvSpPr/>
      </cdr:nvSpPr>
      <cdr:spPr>
        <a:xfrm xmlns:a="http://schemas.openxmlformats.org/drawingml/2006/main">
          <a:off x="304800" y="3479800"/>
          <a:ext cx="1181100" cy="329163"/>
        </a:xfrm>
        <a:prstGeom xmlns:a="http://schemas.openxmlformats.org/drawingml/2006/main" prst="callout1">
          <a:avLst>
            <a:gd name="adj1" fmla="val 92905"/>
            <a:gd name="adj2" fmla="val 7266"/>
            <a:gd name="adj3" fmla="val 297496"/>
            <a:gd name="adj4" fmla="val 8279"/>
          </a:avLst>
        </a:prstGeom>
        <a:noFill xmlns:a="http://schemas.openxmlformats.org/drawingml/2006/main"/>
        <a:ln xmlns:a="http://schemas.openxmlformats.org/drawingml/2006/main" w="3175"/>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square" lIns="14400" tIns="14400" rIns="14400" bIns="14400" anchor="ctr" anchorCtr="0">
          <a:spAutoFit/>
        </a:bodyP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l"/>
          <a:r>
            <a:rPr lang="ja-JP" altLang="en-US" sz="900">
              <a:latin typeface="HG丸ｺﾞｼｯｸM-PRO" panose="020F0600000000000000" pitchFamily="50" charset="-128"/>
              <a:ea typeface="HG丸ｺﾞｼｯｸM-PRO" panose="020F0600000000000000" pitchFamily="50" charset="-128"/>
            </a:rPr>
            <a:t>天売焼尻道立自然公園</a:t>
          </a:r>
          <a:endParaRPr lang="en-US" altLang="ja-JP" sz="900">
            <a:latin typeface="HG丸ｺﾞｼｯｸM-PRO" panose="020F0600000000000000" pitchFamily="50" charset="-128"/>
            <a:ea typeface="HG丸ｺﾞｼｯｸM-PRO" panose="020F0600000000000000" pitchFamily="50" charset="-128"/>
          </a:endParaRPr>
        </a:p>
        <a:p xmlns:a="http://schemas.openxmlformats.org/drawingml/2006/main">
          <a:pPr algn="l"/>
          <a:r>
            <a:rPr lang="en-US" altLang="ja-JP" sz="900">
              <a:latin typeface="HG丸ｺﾞｼｯｸM-PRO" panose="020F0600000000000000" pitchFamily="50" charset="-128"/>
              <a:ea typeface="HG丸ｺﾞｼｯｸM-PRO" panose="020F0600000000000000" pitchFamily="50" charset="-128"/>
            </a:rPr>
            <a:t>1964</a:t>
          </a:r>
          <a:endParaRPr lang="ja-JP" sz="900">
            <a:latin typeface="HG丸ｺﾞｼｯｸM-PRO" panose="020F0600000000000000" pitchFamily="50" charset="-128"/>
            <a:ea typeface="HG丸ｺﾞｼｯｸM-PRO" panose="020F0600000000000000" pitchFamily="50" charset="-128"/>
          </a:endParaRPr>
        </a:p>
      </cdr:txBody>
    </cdr:sp>
  </cdr:relSizeAnchor>
  <cdr:relSizeAnchor xmlns:cdr="http://schemas.openxmlformats.org/drawingml/2006/chartDrawing">
    <cdr:from>
      <cdr:x>0.36134</cdr:x>
      <cdr:y>0.64745</cdr:y>
    </cdr:from>
    <cdr:to>
      <cdr:x>0.5084</cdr:x>
      <cdr:y>0.70971</cdr:y>
    </cdr:to>
    <cdr:sp macro="" textlink="">
      <cdr:nvSpPr>
        <cdr:cNvPr id="13" name="吹き出し: 線 (枠なし) 12">
          <a:extLst xmlns:a="http://schemas.openxmlformats.org/drawingml/2006/main">
            <a:ext uri="{FF2B5EF4-FFF2-40B4-BE49-F238E27FC236}">
              <a16:creationId xmlns:a16="http://schemas.microsoft.com/office/drawing/2014/main" id="{6904794E-927D-490D-A4BC-439D4387398B}"/>
            </a:ext>
          </a:extLst>
        </cdr:cNvPr>
        <cdr:cNvSpPr/>
      </cdr:nvSpPr>
      <cdr:spPr>
        <a:xfrm xmlns:a="http://schemas.openxmlformats.org/drawingml/2006/main">
          <a:off x="3276601" y="3422650"/>
          <a:ext cx="1333500" cy="329163"/>
        </a:xfrm>
        <a:prstGeom xmlns:a="http://schemas.openxmlformats.org/drawingml/2006/main" prst="callout1">
          <a:avLst>
            <a:gd name="adj1" fmla="val 98692"/>
            <a:gd name="adj2" fmla="val 89524"/>
            <a:gd name="adj3" fmla="val 202004"/>
            <a:gd name="adj4" fmla="val 89731"/>
          </a:avLst>
        </a:prstGeom>
        <a:noFill xmlns:a="http://schemas.openxmlformats.org/drawingml/2006/main"/>
        <a:ln xmlns:a="http://schemas.openxmlformats.org/drawingml/2006/main" w="3175"/>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square" lIns="14400" tIns="14400" rIns="14400" bIns="14400" anchor="ctr" anchorCtr="0">
          <a:spAutoFit/>
        </a:bodyP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ja-JP" altLang="en-US" sz="900">
              <a:latin typeface="HG丸ｺﾞｼｯｸM-PRO" panose="020F0600000000000000" pitchFamily="50" charset="-128"/>
              <a:ea typeface="HG丸ｺﾞｼｯｸM-PRO" panose="020F0600000000000000" pitchFamily="50" charset="-128"/>
            </a:rPr>
            <a:t>暑寒別天売焼尻国定公園</a:t>
          </a:r>
          <a:endParaRPr lang="en-US" altLang="ja-JP" sz="900">
            <a:latin typeface="HG丸ｺﾞｼｯｸM-PRO" panose="020F0600000000000000" pitchFamily="50" charset="-128"/>
            <a:ea typeface="HG丸ｺﾞｼｯｸM-PRO" panose="020F0600000000000000" pitchFamily="50" charset="-128"/>
          </a:endParaRPr>
        </a:p>
        <a:p xmlns:a="http://schemas.openxmlformats.org/drawingml/2006/main">
          <a:pPr algn="r"/>
          <a:r>
            <a:rPr lang="en-US" altLang="ja-JP" sz="900">
              <a:latin typeface="HG丸ｺﾞｼｯｸM-PRO" panose="020F0600000000000000" pitchFamily="50" charset="-128"/>
              <a:ea typeface="HG丸ｺﾞｼｯｸM-PRO" panose="020F0600000000000000" pitchFamily="50" charset="-128"/>
            </a:rPr>
            <a:t>1990</a:t>
          </a:r>
          <a:endParaRPr lang="ja-JP" sz="900">
            <a:latin typeface="HG丸ｺﾞｼｯｸM-PRO" panose="020F0600000000000000" pitchFamily="50" charset="-128"/>
            <a:ea typeface="HG丸ｺﾞｼｯｸM-PRO" panose="020F0600000000000000" pitchFamily="50" charset="-128"/>
          </a:endParaRPr>
        </a:p>
      </cdr:txBody>
    </cdr:sp>
  </cdr:relSizeAnchor>
  <cdr:relSizeAnchor xmlns:cdr="http://schemas.openxmlformats.org/drawingml/2006/chartDrawing">
    <cdr:from>
      <cdr:x>0.44433</cdr:x>
      <cdr:y>0.4961</cdr:y>
    </cdr:from>
    <cdr:to>
      <cdr:x>0.5119</cdr:x>
      <cdr:y>0.55836</cdr:y>
    </cdr:to>
    <cdr:sp macro="" textlink="">
      <cdr:nvSpPr>
        <cdr:cNvPr id="14" name="吹き出し: 線 (枠なし) 13">
          <a:extLst xmlns:a="http://schemas.openxmlformats.org/drawingml/2006/main">
            <a:ext uri="{FF2B5EF4-FFF2-40B4-BE49-F238E27FC236}">
              <a16:creationId xmlns:a16="http://schemas.microsoft.com/office/drawing/2014/main" id="{B3964BE2-41BE-40DB-A7FA-6BAB3FCA81BA}"/>
            </a:ext>
          </a:extLst>
        </cdr:cNvPr>
        <cdr:cNvSpPr/>
      </cdr:nvSpPr>
      <cdr:spPr>
        <a:xfrm xmlns:a="http://schemas.openxmlformats.org/drawingml/2006/main">
          <a:off x="4029074" y="2622550"/>
          <a:ext cx="612775" cy="329163"/>
        </a:xfrm>
        <a:prstGeom xmlns:a="http://schemas.openxmlformats.org/drawingml/2006/main" prst="callout1">
          <a:avLst>
            <a:gd name="adj1" fmla="val 95798"/>
            <a:gd name="adj2" fmla="val 98095"/>
            <a:gd name="adj3" fmla="val 433500"/>
            <a:gd name="adj4" fmla="val 98302"/>
          </a:avLst>
        </a:prstGeom>
        <a:noFill xmlns:a="http://schemas.openxmlformats.org/drawingml/2006/main"/>
        <a:ln xmlns:a="http://schemas.openxmlformats.org/drawingml/2006/main" w="3175"/>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square" lIns="14400" tIns="14400" rIns="14400" bIns="14400" anchor="ctr" anchorCtr="0">
          <a:spAutoFit/>
        </a:bodyP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ja-JP" altLang="en-US" sz="900">
              <a:latin typeface="HG丸ｺﾞｼｯｸM-PRO" panose="020F0600000000000000" pitchFamily="50" charset="-128"/>
              <a:ea typeface="HG丸ｺﾞｼｯｸM-PRO" panose="020F0600000000000000" pitchFamily="50" charset="-128"/>
            </a:rPr>
            <a:t>高速船就航</a:t>
          </a:r>
          <a:endParaRPr lang="en-US" altLang="ja-JP" sz="900">
            <a:latin typeface="HG丸ｺﾞｼｯｸM-PRO" panose="020F0600000000000000" pitchFamily="50" charset="-128"/>
            <a:ea typeface="HG丸ｺﾞｼｯｸM-PRO" panose="020F0600000000000000" pitchFamily="50" charset="-128"/>
          </a:endParaRPr>
        </a:p>
        <a:p xmlns:a="http://schemas.openxmlformats.org/drawingml/2006/main">
          <a:pPr algn="r"/>
          <a:r>
            <a:rPr lang="en-US" altLang="ja-JP" sz="900">
              <a:latin typeface="HG丸ｺﾞｼｯｸM-PRO" panose="020F0600000000000000" pitchFamily="50" charset="-128"/>
              <a:ea typeface="HG丸ｺﾞｼｯｸM-PRO" panose="020F0600000000000000" pitchFamily="50" charset="-128"/>
            </a:rPr>
            <a:t>1991</a:t>
          </a:r>
          <a:endParaRPr lang="ja-JP" sz="900">
            <a:latin typeface="HG丸ｺﾞｼｯｸM-PRO" panose="020F0600000000000000" pitchFamily="50" charset="-128"/>
            <a:ea typeface="HG丸ｺﾞｼｯｸM-PRO" panose="020F0600000000000000" pitchFamily="50" charset="-128"/>
          </a:endParaRPr>
        </a:p>
      </cdr:txBody>
    </cdr:sp>
  </cdr:relSizeAnchor>
</c:userShapes>
</file>

<file path=xl/drawings/drawing43.xml><?xml version="1.0" encoding="utf-8"?>
<c:userShapes xmlns:c="http://schemas.openxmlformats.org/drawingml/2006/chart">
  <cdr:relSizeAnchor xmlns:cdr="http://schemas.openxmlformats.org/drawingml/2006/chartDrawing">
    <cdr:from>
      <cdr:x>0</cdr:x>
      <cdr:y>0.96434</cdr:y>
    </cdr:from>
    <cdr:to>
      <cdr:x>0.31606</cdr:x>
      <cdr:y>1</cdr:y>
    </cdr:to>
    <cdr:sp macro="" textlink="">
      <cdr:nvSpPr>
        <cdr:cNvPr id="2" name="テキスト ボックス 1">
          <a:extLst xmlns:a="http://schemas.openxmlformats.org/drawingml/2006/main">
            <a:ext uri="{FF2B5EF4-FFF2-40B4-BE49-F238E27FC236}">
              <a16:creationId xmlns:a16="http://schemas.microsoft.com/office/drawing/2014/main" id="{C266F102-750D-488E-BBAA-8D8978050A4C}"/>
            </a:ext>
          </a:extLst>
        </cdr:cNvPr>
        <cdr:cNvSpPr txBox="1"/>
      </cdr:nvSpPr>
      <cdr:spPr>
        <a:xfrm xmlns:a="http://schemas.openxmlformats.org/drawingml/2006/main">
          <a:off x="0" y="5097852"/>
          <a:ext cx="2865987" cy="188523"/>
        </a:xfrm>
        <a:prstGeom xmlns:a="http://schemas.openxmlformats.org/drawingml/2006/main" prst="rect">
          <a:avLst/>
        </a:prstGeom>
        <a:solidFill xmlns:a="http://schemas.openxmlformats.org/drawingml/2006/main">
          <a:schemeClr val="bg1"/>
        </a:solidFill>
      </cdr:spPr>
      <cdr:txBody>
        <a:bodyPr xmlns:a="http://schemas.openxmlformats.org/drawingml/2006/main" vertOverflow="clip" horzOverflow="clip" wrap="none" lIns="10800" tIns="10800" rIns="10800" bIns="10800" rtlCol="0" anchor="ctr" anchorCtr="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900" dirty="0">
              <a:latin typeface="ＭＳ Ｐ明朝" pitchFamily="18" charset="-128"/>
              <a:ea typeface="ＭＳ Ｐ明朝" pitchFamily="18" charset="-128"/>
            </a:rPr>
            <a:t>（資料） 北海道経済部「北海道観光入込客数調査報告書」</a:t>
          </a:r>
          <a:r>
            <a:rPr lang="ja-JP" altLang="en-US" sz="1000" dirty="0">
              <a:latin typeface="ＭＳ Ｐ明朝" pitchFamily="18" charset="-128"/>
              <a:ea typeface="ＭＳ Ｐ明朝" pitchFamily="18" charset="-128"/>
            </a:rPr>
            <a:t> </a:t>
          </a:r>
          <a:endParaRPr lang="en-US" altLang="ja-JP" sz="1000" dirty="0">
            <a:latin typeface="ＭＳ Ｐ明朝" pitchFamily="18" charset="-128"/>
            <a:ea typeface="ＭＳ Ｐ明朝" pitchFamily="18" charset="-128"/>
          </a:endParaRPr>
        </a:p>
      </cdr:txBody>
    </cdr:sp>
  </cdr:relSizeAnchor>
  <cdr:relSizeAnchor xmlns:cdr="http://schemas.openxmlformats.org/drawingml/2006/chartDrawing">
    <cdr:from>
      <cdr:x>0.03817</cdr:x>
      <cdr:y>0.01119</cdr:y>
    </cdr:from>
    <cdr:to>
      <cdr:x>0.07876</cdr:x>
      <cdr:y>0.04369</cdr:y>
    </cdr:to>
    <cdr:sp macro="" textlink="">
      <cdr:nvSpPr>
        <cdr:cNvPr id="3" name="テキスト ボックス 1">
          <a:extLst xmlns:a="http://schemas.openxmlformats.org/drawingml/2006/main">
            <a:ext uri="{FF2B5EF4-FFF2-40B4-BE49-F238E27FC236}">
              <a16:creationId xmlns:a16="http://schemas.microsoft.com/office/drawing/2014/main" id="{621E010D-01B6-4748-A9DA-9A8C545074A1}"/>
            </a:ext>
          </a:extLst>
        </cdr:cNvPr>
        <cdr:cNvSpPr txBox="1"/>
      </cdr:nvSpPr>
      <cdr:spPr>
        <a:xfrm xmlns:a="http://schemas.openxmlformats.org/drawingml/2006/main">
          <a:off x="346075" y="59135"/>
          <a:ext cx="368060" cy="171852"/>
        </a:xfrm>
        <a:prstGeom xmlns:a="http://schemas.openxmlformats.org/drawingml/2006/main" prst="rect">
          <a:avLst/>
        </a:prstGeom>
        <a:solidFill xmlns:a="http://schemas.openxmlformats.org/drawingml/2006/main">
          <a:schemeClr val="bg1"/>
        </a:solidFill>
      </cdr:spPr>
      <cdr:txBody>
        <a:bodyPr xmlns:a="http://schemas.openxmlformats.org/drawingml/2006/main" wrap="none" lIns="10800" tIns="10800" rIns="10800" bIns="10800" rtlCol="0" anchor="ctr" anchorCtr="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900" dirty="0">
              <a:latin typeface="ＭＳ Ｐ明朝" pitchFamily="18" charset="-128"/>
              <a:ea typeface="ＭＳ Ｐ明朝" pitchFamily="18" charset="-128"/>
            </a:rPr>
            <a:t>（千人）</a:t>
          </a:r>
          <a:endParaRPr lang="en-US" altLang="ja-JP" sz="1000" dirty="0">
            <a:latin typeface="ＭＳ Ｐ明朝" pitchFamily="18" charset="-128"/>
            <a:ea typeface="ＭＳ Ｐ明朝" pitchFamily="18" charset="-128"/>
          </a:endParaRPr>
        </a:p>
      </cdr:txBody>
    </cdr:sp>
  </cdr:relSizeAnchor>
  <cdr:relSizeAnchor xmlns:cdr="http://schemas.openxmlformats.org/drawingml/2006/chartDrawing">
    <cdr:from>
      <cdr:x>0.81758</cdr:x>
      <cdr:y>0.34294</cdr:y>
    </cdr:from>
    <cdr:to>
      <cdr:x>0.8974</cdr:x>
      <cdr:y>0.40521</cdr:y>
    </cdr:to>
    <cdr:sp macro="" textlink="">
      <cdr:nvSpPr>
        <cdr:cNvPr id="7" name="吹き出し: 線 (枠なし) 6">
          <a:extLst xmlns:a="http://schemas.openxmlformats.org/drawingml/2006/main">
            <a:ext uri="{FF2B5EF4-FFF2-40B4-BE49-F238E27FC236}">
              <a16:creationId xmlns:a16="http://schemas.microsoft.com/office/drawing/2014/main" id="{2794D25D-5DD2-46E9-8FBE-0F33981E3421}"/>
            </a:ext>
          </a:extLst>
        </cdr:cNvPr>
        <cdr:cNvSpPr/>
      </cdr:nvSpPr>
      <cdr:spPr>
        <a:xfrm xmlns:a="http://schemas.openxmlformats.org/drawingml/2006/main">
          <a:off x="7413648" y="1812923"/>
          <a:ext cx="723792" cy="329182"/>
        </a:xfrm>
        <a:prstGeom xmlns:a="http://schemas.openxmlformats.org/drawingml/2006/main" prst="callout1">
          <a:avLst>
            <a:gd name="adj1" fmla="val 105560"/>
            <a:gd name="adj2" fmla="val 34238"/>
            <a:gd name="adj3" fmla="val 396087"/>
            <a:gd name="adj4" fmla="val 34598"/>
          </a:avLst>
        </a:prstGeom>
        <a:noFill xmlns:a="http://schemas.openxmlformats.org/drawingml/2006/main"/>
        <a:ln xmlns:a="http://schemas.openxmlformats.org/drawingml/2006/main" w="3175"/>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square" lIns="14400" tIns="14400" rIns="14400" bIns="14400" anchor="ctr" anchorCtr="0">
          <a:spAutoFit/>
        </a:bodyP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ja-JP" altLang="en-US" sz="900">
              <a:latin typeface="HG丸ｺﾞｼｯｸM-PRO" panose="020F0600000000000000" pitchFamily="50" charset="-128"/>
              <a:ea typeface="HG丸ｺﾞｼｯｸM-PRO" panose="020F0600000000000000" pitchFamily="50" charset="-128"/>
            </a:rPr>
            <a:t>東日本大震災</a:t>
          </a:r>
          <a:endParaRPr lang="en-US" altLang="ja-JP" sz="900">
            <a:latin typeface="HG丸ｺﾞｼｯｸM-PRO" panose="020F0600000000000000" pitchFamily="50" charset="-128"/>
            <a:ea typeface="HG丸ｺﾞｼｯｸM-PRO" panose="020F0600000000000000" pitchFamily="50" charset="-128"/>
          </a:endParaRPr>
        </a:p>
        <a:p xmlns:a="http://schemas.openxmlformats.org/drawingml/2006/main">
          <a:pPr algn="r"/>
          <a:r>
            <a:rPr lang="en-US" altLang="ja-JP" sz="900">
              <a:latin typeface="HG丸ｺﾞｼｯｸM-PRO" panose="020F0600000000000000" pitchFamily="50" charset="-128"/>
              <a:ea typeface="HG丸ｺﾞｼｯｸM-PRO" panose="020F0600000000000000" pitchFamily="50" charset="-128"/>
            </a:rPr>
            <a:t>2011.3</a:t>
          </a:r>
          <a:r>
            <a:rPr lang="ja-JP" altLang="en-US" sz="900">
              <a:latin typeface="HG丸ｺﾞｼｯｸM-PRO" panose="020F0600000000000000" pitchFamily="50" charset="-128"/>
              <a:ea typeface="HG丸ｺﾞｼｯｸM-PRO" panose="020F0600000000000000" pitchFamily="50" charset="-128"/>
            </a:rPr>
            <a:t>月</a:t>
          </a:r>
          <a:r>
            <a:rPr lang="en-US" altLang="ja-JP" sz="900">
              <a:latin typeface="HG丸ｺﾞｼｯｸM-PRO" panose="020F0600000000000000" pitchFamily="50" charset="-128"/>
              <a:ea typeface="HG丸ｺﾞｼｯｸM-PRO" panose="020F0600000000000000" pitchFamily="50" charset="-128"/>
            </a:rPr>
            <a:t> </a:t>
          </a:r>
          <a:endParaRPr lang="ja-JP" sz="900">
            <a:latin typeface="HG丸ｺﾞｼｯｸM-PRO" panose="020F0600000000000000" pitchFamily="50" charset="-128"/>
            <a:ea typeface="HG丸ｺﾞｼｯｸM-PRO" panose="020F0600000000000000" pitchFamily="50" charset="-128"/>
          </a:endParaRPr>
        </a:p>
      </cdr:txBody>
    </cdr:sp>
  </cdr:relSizeAnchor>
  <cdr:relSizeAnchor xmlns:cdr="http://schemas.openxmlformats.org/drawingml/2006/chartDrawing">
    <cdr:from>
      <cdr:x>0.11029</cdr:x>
      <cdr:y>0.34474</cdr:y>
    </cdr:from>
    <cdr:to>
      <cdr:x>0.23144</cdr:x>
      <cdr:y>0.40701</cdr:y>
    </cdr:to>
    <cdr:sp macro="" textlink="">
      <cdr:nvSpPr>
        <cdr:cNvPr id="8" name="吹き出し: 線 (枠なし) 7">
          <a:extLst xmlns:a="http://schemas.openxmlformats.org/drawingml/2006/main">
            <a:ext uri="{FF2B5EF4-FFF2-40B4-BE49-F238E27FC236}">
              <a16:creationId xmlns:a16="http://schemas.microsoft.com/office/drawing/2014/main" id="{5BF30D4B-82F8-44D0-8000-F0678A28F862}"/>
            </a:ext>
          </a:extLst>
        </cdr:cNvPr>
        <cdr:cNvSpPr/>
      </cdr:nvSpPr>
      <cdr:spPr>
        <a:xfrm xmlns:a="http://schemas.openxmlformats.org/drawingml/2006/main">
          <a:off x="1000125" y="1822450"/>
          <a:ext cx="1098550" cy="329163"/>
        </a:xfrm>
        <a:prstGeom xmlns:a="http://schemas.openxmlformats.org/drawingml/2006/main" prst="callout1">
          <a:avLst>
            <a:gd name="adj1" fmla="val 98692"/>
            <a:gd name="adj2" fmla="val 89524"/>
            <a:gd name="adj3" fmla="val 202004"/>
            <a:gd name="adj4" fmla="val 89731"/>
          </a:avLst>
        </a:prstGeom>
        <a:noFill xmlns:a="http://schemas.openxmlformats.org/drawingml/2006/main"/>
        <a:ln xmlns:a="http://schemas.openxmlformats.org/drawingml/2006/main" w="3175"/>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square" lIns="14400" tIns="14400" rIns="14400" bIns="14400" anchor="ctr" anchorCtr="0">
          <a:spAutoFit/>
        </a:bodyP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ja-JP" altLang="en-US" sz="900">
              <a:latin typeface="HG丸ｺﾞｼｯｸM-PRO" panose="020F0600000000000000" pitchFamily="50" charset="-128"/>
              <a:ea typeface="HG丸ｺﾞｼｯｸM-PRO" panose="020F0600000000000000" pitchFamily="50" charset="-128"/>
            </a:rPr>
            <a:t>稚内空港定期便就航</a:t>
          </a:r>
          <a:r>
            <a:rPr lang="en-US" altLang="ja-JP" sz="900">
              <a:latin typeface="HG丸ｺﾞｼｯｸM-PRO" panose="020F0600000000000000" pitchFamily="50" charset="-128"/>
              <a:ea typeface="HG丸ｺﾞｼｯｸM-PRO" panose="020F0600000000000000" pitchFamily="50" charset="-128"/>
            </a:rPr>
            <a:t>1973</a:t>
          </a:r>
          <a:endParaRPr lang="ja-JP" sz="900">
            <a:latin typeface="HG丸ｺﾞｼｯｸM-PRO" panose="020F0600000000000000" pitchFamily="50" charset="-128"/>
            <a:ea typeface="HG丸ｺﾞｼｯｸM-PRO" panose="020F0600000000000000" pitchFamily="50" charset="-128"/>
          </a:endParaRPr>
        </a:p>
      </cdr:txBody>
    </cdr:sp>
  </cdr:relSizeAnchor>
  <cdr:relSizeAnchor xmlns:cdr="http://schemas.openxmlformats.org/drawingml/2006/chartDrawing">
    <cdr:from>
      <cdr:x>0.07458</cdr:x>
      <cdr:y>0.29069</cdr:y>
    </cdr:from>
    <cdr:to>
      <cdr:x>0.2549</cdr:x>
      <cdr:y>0.35296</cdr:y>
    </cdr:to>
    <cdr:sp macro="" textlink="">
      <cdr:nvSpPr>
        <cdr:cNvPr id="9" name="吹き出し: 線 (枠なし) 8">
          <a:extLst xmlns:a="http://schemas.openxmlformats.org/drawingml/2006/main">
            <a:ext uri="{FF2B5EF4-FFF2-40B4-BE49-F238E27FC236}">
              <a16:creationId xmlns:a16="http://schemas.microsoft.com/office/drawing/2014/main" id="{8C9DF1EA-C14B-4EE0-9045-332DAC013F34}"/>
            </a:ext>
          </a:extLst>
        </cdr:cNvPr>
        <cdr:cNvSpPr/>
      </cdr:nvSpPr>
      <cdr:spPr>
        <a:xfrm xmlns:a="http://schemas.openxmlformats.org/drawingml/2006/main">
          <a:off x="676275" y="1536700"/>
          <a:ext cx="1635125" cy="329163"/>
        </a:xfrm>
        <a:prstGeom xmlns:a="http://schemas.openxmlformats.org/drawingml/2006/main" prst="callout1">
          <a:avLst>
            <a:gd name="adj1" fmla="val 98692"/>
            <a:gd name="adj2" fmla="val 89524"/>
            <a:gd name="adj3" fmla="val 202004"/>
            <a:gd name="adj4" fmla="val 89731"/>
          </a:avLst>
        </a:prstGeom>
        <a:noFill xmlns:a="http://schemas.openxmlformats.org/drawingml/2006/main"/>
        <a:ln xmlns:a="http://schemas.openxmlformats.org/drawingml/2006/main" w="3175"/>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square" lIns="14400" tIns="14400" rIns="14400" bIns="14400" anchor="ctr" anchorCtr="0">
          <a:spAutoFit/>
        </a:bodyP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ja-JP" altLang="en-US" sz="900">
              <a:latin typeface="HG丸ｺﾞｼｯｸM-PRO" panose="020F0600000000000000" pitchFamily="50" charset="-128"/>
              <a:ea typeface="HG丸ｺﾞｼｯｸM-PRO" panose="020F0600000000000000" pitchFamily="50" charset="-128"/>
            </a:rPr>
            <a:t>利尻礼文サロベツ国立公園指定</a:t>
          </a:r>
          <a:endParaRPr lang="en-US" altLang="ja-JP" sz="900">
            <a:latin typeface="HG丸ｺﾞｼｯｸM-PRO" panose="020F0600000000000000" pitchFamily="50" charset="-128"/>
            <a:ea typeface="HG丸ｺﾞｼｯｸM-PRO" panose="020F0600000000000000" pitchFamily="50" charset="-128"/>
          </a:endParaRPr>
        </a:p>
        <a:p xmlns:a="http://schemas.openxmlformats.org/drawingml/2006/main">
          <a:pPr algn="r"/>
          <a:r>
            <a:rPr lang="en-US" altLang="ja-JP" sz="900">
              <a:latin typeface="HG丸ｺﾞｼｯｸM-PRO" panose="020F0600000000000000" pitchFamily="50" charset="-128"/>
              <a:ea typeface="HG丸ｺﾞｼｯｸM-PRO" panose="020F0600000000000000" pitchFamily="50" charset="-128"/>
            </a:rPr>
            <a:t>1974</a:t>
          </a:r>
          <a:endParaRPr lang="ja-JP" sz="900">
            <a:latin typeface="HG丸ｺﾞｼｯｸM-PRO" panose="020F0600000000000000" pitchFamily="50" charset="-128"/>
            <a:ea typeface="HG丸ｺﾞｼｯｸM-PRO" panose="020F0600000000000000" pitchFamily="50" charset="-128"/>
          </a:endParaRPr>
        </a:p>
      </cdr:txBody>
    </cdr:sp>
  </cdr:relSizeAnchor>
  <cdr:relSizeAnchor xmlns:cdr="http://schemas.openxmlformats.org/drawingml/2006/chartDrawing">
    <cdr:from>
      <cdr:x>0.27101</cdr:x>
      <cdr:y>0.38438</cdr:y>
    </cdr:from>
    <cdr:to>
      <cdr:x>0.37675</cdr:x>
      <cdr:y>0.44665</cdr:y>
    </cdr:to>
    <cdr:sp macro="" textlink="">
      <cdr:nvSpPr>
        <cdr:cNvPr id="10" name="吹き出し: 線 (枠なし) 9">
          <a:extLst xmlns:a="http://schemas.openxmlformats.org/drawingml/2006/main">
            <a:ext uri="{FF2B5EF4-FFF2-40B4-BE49-F238E27FC236}">
              <a16:creationId xmlns:a16="http://schemas.microsoft.com/office/drawing/2014/main" id="{8C9DF1EA-C14B-4EE0-9045-332DAC013F34}"/>
            </a:ext>
          </a:extLst>
        </cdr:cNvPr>
        <cdr:cNvSpPr/>
      </cdr:nvSpPr>
      <cdr:spPr>
        <a:xfrm xmlns:a="http://schemas.openxmlformats.org/drawingml/2006/main">
          <a:off x="2457450" y="2032000"/>
          <a:ext cx="958850" cy="329163"/>
        </a:xfrm>
        <a:prstGeom xmlns:a="http://schemas.openxmlformats.org/drawingml/2006/main" prst="callout1">
          <a:avLst>
            <a:gd name="adj1" fmla="val 98692"/>
            <a:gd name="adj2" fmla="val 89524"/>
            <a:gd name="adj3" fmla="val 202004"/>
            <a:gd name="adj4" fmla="val 89731"/>
          </a:avLst>
        </a:prstGeom>
        <a:noFill xmlns:a="http://schemas.openxmlformats.org/drawingml/2006/main"/>
        <a:ln xmlns:a="http://schemas.openxmlformats.org/drawingml/2006/main" w="3175"/>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square" lIns="14400" tIns="14400" rIns="14400" bIns="14400" anchor="ctr" anchorCtr="0">
          <a:spAutoFit/>
        </a:bodyP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ja-JP" altLang="en-US" sz="900">
              <a:latin typeface="HG丸ｺﾞｼｯｸM-PRO" panose="020F0600000000000000" pitchFamily="50" charset="-128"/>
              <a:ea typeface="HG丸ｺﾞｼｯｸM-PRO" panose="020F0600000000000000" pitchFamily="50" charset="-128"/>
            </a:rPr>
            <a:t>「南極物語」ロケ</a:t>
          </a:r>
          <a:endParaRPr lang="en-US" altLang="ja-JP" sz="900">
            <a:latin typeface="HG丸ｺﾞｼｯｸM-PRO" panose="020F0600000000000000" pitchFamily="50" charset="-128"/>
            <a:ea typeface="HG丸ｺﾞｼｯｸM-PRO" panose="020F0600000000000000" pitchFamily="50" charset="-128"/>
          </a:endParaRPr>
        </a:p>
        <a:p xmlns:a="http://schemas.openxmlformats.org/drawingml/2006/main">
          <a:pPr algn="r"/>
          <a:r>
            <a:rPr lang="en-US" altLang="ja-JP" sz="900">
              <a:latin typeface="HG丸ｺﾞｼｯｸM-PRO" panose="020F0600000000000000" pitchFamily="50" charset="-128"/>
              <a:ea typeface="HG丸ｺﾞｼｯｸM-PRO" panose="020F0600000000000000" pitchFamily="50" charset="-128"/>
            </a:rPr>
            <a:t>1973</a:t>
          </a:r>
          <a:endParaRPr lang="ja-JP" sz="900">
            <a:latin typeface="HG丸ｺﾞｼｯｸM-PRO" panose="020F0600000000000000" pitchFamily="50" charset="-128"/>
            <a:ea typeface="HG丸ｺﾞｼｯｸM-PRO" panose="020F0600000000000000" pitchFamily="50" charset="-128"/>
          </a:endParaRPr>
        </a:p>
      </cdr:txBody>
    </cdr:sp>
  </cdr:relSizeAnchor>
  <cdr:relSizeAnchor xmlns:cdr="http://schemas.openxmlformats.org/drawingml/2006/chartDrawing">
    <cdr:from>
      <cdr:x>0.30042</cdr:x>
      <cdr:y>0.29069</cdr:y>
    </cdr:from>
    <cdr:to>
      <cdr:x>0.43067</cdr:x>
      <cdr:y>0.35296</cdr:y>
    </cdr:to>
    <cdr:sp macro="" textlink="">
      <cdr:nvSpPr>
        <cdr:cNvPr id="12" name="吹き出し: 線 (枠なし) 11">
          <a:extLst xmlns:a="http://schemas.openxmlformats.org/drawingml/2006/main">
            <a:ext uri="{FF2B5EF4-FFF2-40B4-BE49-F238E27FC236}">
              <a16:creationId xmlns:a16="http://schemas.microsoft.com/office/drawing/2014/main" id="{3D4EF2CD-B3A9-4DED-BE68-2861A5BC16BE}"/>
            </a:ext>
          </a:extLst>
        </cdr:cNvPr>
        <cdr:cNvSpPr/>
      </cdr:nvSpPr>
      <cdr:spPr>
        <a:xfrm xmlns:a="http://schemas.openxmlformats.org/drawingml/2006/main">
          <a:off x="2724150" y="1536700"/>
          <a:ext cx="1181100" cy="329163"/>
        </a:xfrm>
        <a:prstGeom xmlns:a="http://schemas.openxmlformats.org/drawingml/2006/main" prst="callout1">
          <a:avLst>
            <a:gd name="adj1" fmla="val 98692"/>
            <a:gd name="adj2" fmla="val 89524"/>
            <a:gd name="adj3" fmla="val 202004"/>
            <a:gd name="adj4" fmla="val 89731"/>
          </a:avLst>
        </a:prstGeom>
        <a:noFill xmlns:a="http://schemas.openxmlformats.org/drawingml/2006/main"/>
        <a:ln xmlns:a="http://schemas.openxmlformats.org/drawingml/2006/main" w="3175"/>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square" lIns="14400" tIns="14400" rIns="14400" bIns="14400" anchor="ctr" anchorCtr="0">
          <a:spAutoFit/>
        </a:bodyP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ja-JP" altLang="en-US" sz="900">
              <a:latin typeface="HG丸ｺﾞｼｯｸM-PRO" panose="020F0600000000000000" pitchFamily="50" charset="-128"/>
              <a:ea typeface="HG丸ｺﾞｼｯｸM-PRO" panose="020F0600000000000000" pitchFamily="50" charset="-128"/>
            </a:rPr>
            <a:t>大韓航空機事故祈念碑</a:t>
          </a:r>
          <a:endParaRPr lang="en-US" altLang="ja-JP" sz="900">
            <a:latin typeface="HG丸ｺﾞｼｯｸM-PRO" panose="020F0600000000000000" pitchFamily="50" charset="-128"/>
            <a:ea typeface="HG丸ｺﾞｼｯｸM-PRO" panose="020F0600000000000000" pitchFamily="50" charset="-128"/>
          </a:endParaRPr>
        </a:p>
        <a:p xmlns:a="http://schemas.openxmlformats.org/drawingml/2006/main">
          <a:pPr algn="r"/>
          <a:r>
            <a:rPr lang="en-US" altLang="ja-JP" sz="900">
              <a:latin typeface="HG丸ｺﾞｼｯｸM-PRO" panose="020F0600000000000000" pitchFamily="50" charset="-128"/>
              <a:ea typeface="HG丸ｺﾞｼｯｸM-PRO" panose="020F0600000000000000" pitchFamily="50" charset="-128"/>
            </a:rPr>
            <a:t>1985</a:t>
          </a:r>
          <a:endParaRPr lang="ja-JP" sz="900">
            <a:latin typeface="HG丸ｺﾞｼｯｸM-PRO" panose="020F0600000000000000" pitchFamily="50" charset="-128"/>
            <a:ea typeface="HG丸ｺﾞｼｯｸM-PRO" panose="020F0600000000000000" pitchFamily="50" charset="-128"/>
          </a:endParaRPr>
        </a:p>
      </cdr:txBody>
    </cdr:sp>
  </cdr:relSizeAnchor>
  <cdr:relSizeAnchor xmlns:cdr="http://schemas.openxmlformats.org/drawingml/2006/chartDrawing">
    <cdr:from>
      <cdr:x>0.34349</cdr:x>
      <cdr:y>0.17718</cdr:y>
    </cdr:from>
    <cdr:to>
      <cdr:x>0.49825</cdr:x>
      <cdr:y>0.23944</cdr:y>
    </cdr:to>
    <cdr:sp macro="" textlink="">
      <cdr:nvSpPr>
        <cdr:cNvPr id="15" name="吹き出し: 線 (枠なし) 14">
          <a:extLst xmlns:a="http://schemas.openxmlformats.org/drawingml/2006/main">
            <a:ext uri="{FF2B5EF4-FFF2-40B4-BE49-F238E27FC236}">
              <a16:creationId xmlns:a16="http://schemas.microsoft.com/office/drawing/2014/main" id="{27C5FF48-D007-44E1-BB33-398FD7239612}"/>
            </a:ext>
          </a:extLst>
        </cdr:cNvPr>
        <cdr:cNvSpPr/>
      </cdr:nvSpPr>
      <cdr:spPr>
        <a:xfrm xmlns:a="http://schemas.openxmlformats.org/drawingml/2006/main">
          <a:off x="3114675" y="936625"/>
          <a:ext cx="1403350" cy="329163"/>
        </a:xfrm>
        <a:prstGeom xmlns:a="http://schemas.openxmlformats.org/drawingml/2006/main" prst="callout1">
          <a:avLst>
            <a:gd name="adj1" fmla="val 98692"/>
            <a:gd name="adj2" fmla="val 89524"/>
            <a:gd name="adj3" fmla="val 202004"/>
            <a:gd name="adj4" fmla="val 89731"/>
          </a:avLst>
        </a:prstGeom>
        <a:noFill xmlns:a="http://schemas.openxmlformats.org/drawingml/2006/main"/>
        <a:ln xmlns:a="http://schemas.openxmlformats.org/drawingml/2006/main" w="3175"/>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square" lIns="14400" tIns="14400" rIns="14400" bIns="14400" anchor="ctr" anchorCtr="0">
          <a:spAutoFit/>
        </a:bodyP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ja-JP" altLang="en-US" sz="900">
              <a:latin typeface="HG丸ｺﾞｼｯｸM-PRO" panose="020F0600000000000000" pitchFamily="50" charset="-128"/>
              <a:ea typeface="HG丸ｺﾞｼｯｸM-PRO" panose="020F0600000000000000" pitchFamily="50" charset="-128"/>
            </a:rPr>
            <a:t>第</a:t>
          </a:r>
          <a:r>
            <a:rPr lang="en-US" altLang="ja-JP" sz="900">
              <a:latin typeface="HG丸ｺﾞｼｯｸM-PRO" panose="020F0600000000000000" pitchFamily="50" charset="-128"/>
              <a:ea typeface="HG丸ｺﾞｼｯｸM-PRO" panose="020F0600000000000000" pitchFamily="50" charset="-128"/>
            </a:rPr>
            <a:t>3</a:t>
          </a:r>
          <a:r>
            <a:rPr lang="ja-JP" altLang="en-US" sz="900">
              <a:latin typeface="HG丸ｺﾞｼｯｸM-PRO" panose="020F0600000000000000" pitchFamily="50" charset="-128"/>
              <a:ea typeface="HG丸ｺﾞｼｯｸM-PRO" panose="020F0600000000000000" pitchFamily="50" charset="-128"/>
            </a:rPr>
            <a:t>回ツール・ド・北海道</a:t>
          </a:r>
          <a:endParaRPr lang="en-US" altLang="ja-JP" sz="900">
            <a:latin typeface="HG丸ｺﾞｼｯｸM-PRO" panose="020F0600000000000000" pitchFamily="50" charset="-128"/>
            <a:ea typeface="HG丸ｺﾞｼｯｸM-PRO" panose="020F0600000000000000" pitchFamily="50" charset="-128"/>
          </a:endParaRPr>
        </a:p>
        <a:p xmlns:a="http://schemas.openxmlformats.org/drawingml/2006/main">
          <a:pPr algn="r"/>
          <a:r>
            <a:rPr lang="en-US" altLang="ja-JP" sz="900">
              <a:latin typeface="HG丸ｺﾞｼｯｸM-PRO" panose="020F0600000000000000" pitchFamily="50" charset="-128"/>
              <a:ea typeface="HG丸ｺﾞｼｯｸM-PRO" panose="020F0600000000000000" pitchFamily="50" charset="-128"/>
            </a:rPr>
            <a:t>1989</a:t>
          </a:r>
          <a:endParaRPr lang="ja-JP" sz="900">
            <a:latin typeface="HG丸ｺﾞｼｯｸM-PRO" panose="020F0600000000000000" pitchFamily="50" charset="-128"/>
            <a:ea typeface="HG丸ｺﾞｼｯｸM-PRO" panose="020F0600000000000000" pitchFamily="50" charset="-128"/>
          </a:endParaRPr>
        </a:p>
      </cdr:txBody>
    </cdr:sp>
  </cdr:relSizeAnchor>
</c:userShapes>
</file>

<file path=xl/drawings/drawing44.xml><?xml version="1.0" encoding="utf-8"?>
<c:userShapes xmlns:c="http://schemas.openxmlformats.org/drawingml/2006/chart">
  <cdr:relSizeAnchor xmlns:cdr="http://schemas.openxmlformats.org/drawingml/2006/chartDrawing">
    <cdr:from>
      <cdr:x>0</cdr:x>
      <cdr:y>0.96434</cdr:y>
    </cdr:from>
    <cdr:to>
      <cdr:x>0.31606</cdr:x>
      <cdr:y>1</cdr:y>
    </cdr:to>
    <cdr:sp macro="" textlink="">
      <cdr:nvSpPr>
        <cdr:cNvPr id="2" name="テキスト ボックス 1">
          <a:extLst xmlns:a="http://schemas.openxmlformats.org/drawingml/2006/main">
            <a:ext uri="{FF2B5EF4-FFF2-40B4-BE49-F238E27FC236}">
              <a16:creationId xmlns:a16="http://schemas.microsoft.com/office/drawing/2014/main" id="{C266F102-750D-488E-BBAA-8D8978050A4C}"/>
            </a:ext>
          </a:extLst>
        </cdr:cNvPr>
        <cdr:cNvSpPr txBox="1"/>
      </cdr:nvSpPr>
      <cdr:spPr>
        <a:xfrm xmlns:a="http://schemas.openxmlformats.org/drawingml/2006/main">
          <a:off x="0" y="5097852"/>
          <a:ext cx="2865987" cy="188523"/>
        </a:xfrm>
        <a:prstGeom xmlns:a="http://schemas.openxmlformats.org/drawingml/2006/main" prst="rect">
          <a:avLst/>
        </a:prstGeom>
        <a:solidFill xmlns:a="http://schemas.openxmlformats.org/drawingml/2006/main">
          <a:schemeClr val="bg1"/>
        </a:solidFill>
      </cdr:spPr>
      <cdr:txBody>
        <a:bodyPr xmlns:a="http://schemas.openxmlformats.org/drawingml/2006/main" vertOverflow="clip" horzOverflow="clip" wrap="none" lIns="10800" tIns="10800" rIns="10800" bIns="10800" rtlCol="0" anchor="ctr" anchorCtr="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900" dirty="0">
              <a:latin typeface="ＭＳ Ｐ明朝" pitchFamily="18" charset="-128"/>
              <a:ea typeface="ＭＳ Ｐ明朝" pitchFamily="18" charset="-128"/>
            </a:rPr>
            <a:t>（資料） 北海道経済部「北海道観光入込客数調査報告書」</a:t>
          </a:r>
          <a:r>
            <a:rPr lang="ja-JP" altLang="en-US" sz="1000" dirty="0">
              <a:latin typeface="ＭＳ Ｐ明朝" pitchFamily="18" charset="-128"/>
              <a:ea typeface="ＭＳ Ｐ明朝" pitchFamily="18" charset="-128"/>
            </a:rPr>
            <a:t> </a:t>
          </a:r>
          <a:endParaRPr lang="en-US" altLang="ja-JP" sz="1000" dirty="0">
            <a:latin typeface="ＭＳ Ｐ明朝" pitchFamily="18" charset="-128"/>
            <a:ea typeface="ＭＳ Ｐ明朝" pitchFamily="18" charset="-128"/>
          </a:endParaRPr>
        </a:p>
      </cdr:txBody>
    </cdr:sp>
  </cdr:relSizeAnchor>
  <cdr:relSizeAnchor xmlns:cdr="http://schemas.openxmlformats.org/drawingml/2006/chartDrawing">
    <cdr:from>
      <cdr:x>0.03817</cdr:x>
      <cdr:y>0.01119</cdr:y>
    </cdr:from>
    <cdr:to>
      <cdr:x>0.07876</cdr:x>
      <cdr:y>0.04369</cdr:y>
    </cdr:to>
    <cdr:sp macro="" textlink="">
      <cdr:nvSpPr>
        <cdr:cNvPr id="3" name="テキスト ボックス 1">
          <a:extLst xmlns:a="http://schemas.openxmlformats.org/drawingml/2006/main">
            <a:ext uri="{FF2B5EF4-FFF2-40B4-BE49-F238E27FC236}">
              <a16:creationId xmlns:a16="http://schemas.microsoft.com/office/drawing/2014/main" id="{621E010D-01B6-4748-A9DA-9A8C545074A1}"/>
            </a:ext>
          </a:extLst>
        </cdr:cNvPr>
        <cdr:cNvSpPr txBox="1"/>
      </cdr:nvSpPr>
      <cdr:spPr>
        <a:xfrm xmlns:a="http://schemas.openxmlformats.org/drawingml/2006/main">
          <a:off x="346075" y="59135"/>
          <a:ext cx="368060" cy="171852"/>
        </a:xfrm>
        <a:prstGeom xmlns:a="http://schemas.openxmlformats.org/drawingml/2006/main" prst="rect">
          <a:avLst/>
        </a:prstGeom>
        <a:solidFill xmlns:a="http://schemas.openxmlformats.org/drawingml/2006/main">
          <a:schemeClr val="bg1"/>
        </a:solidFill>
      </cdr:spPr>
      <cdr:txBody>
        <a:bodyPr xmlns:a="http://schemas.openxmlformats.org/drawingml/2006/main" wrap="none" lIns="10800" tIns="10800" rIns="10800" bIns="10800" rtlCol="0" anchor="ctr" anchorCtr="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900" dirty="0">
              <a:latin typeface="ＭＳ Ｐ明朝" pitchFamily="18" charset="-128"/>
              <a:ea typeface="ＭＳ Ｐ明朝" pitchFamily="18" charset="-128"/>
            </a:rPr>
            <a:t>（千人）</a:t>
          </a:r>
          <a:endParaRPr lang="en-US" altLang="ja-JP" sz="1000" dirty="0">
            <a:latin typeface="ＭＳ Ｐ明朝" pitchFamily="18" charset="-128"/>
            <a:ea typeface="ＭＳ Ｐ明朝" pitchFamily="18" charset="-128"/>
          </a:endParaRPr>
        </a:p>
      </cdr:txBody>
    </cdr:sp>
  </cdr:relSizeAnchor>
  <cdr:relSizeAnchor xmlns:cdr="http://schemas.openxmlformats.org/drawingml/2006/chartDrawing">
    <cdr:from>
      <cdr:x>0.81758</cdr:x>
      <cdr:y>0.44744</cdr:y>
    </cdr:from>
    <cdr:to>
      <cdr:x>0.8974</cdr:x>
      <cdr:y>0.50971</cdr:y>
    </cdr:to>
    <cdr:sp macro="" textlink="">
      <cdr:nvSpPr>
        <cdr:cNvPr id="7" name="吹き出し: 線 (枠なし) 6">
          <a:extLst xmlns:a="http://schemas.openxmlformats.org/drawingml/2006/main">
            <a:ext uri="{FF2B5EF4-FFF2-40B4-BE49-F238E27FC236}">
              <a16:creationId xmlns:a16="http://schemas.microsoft.com/office/drawing/2014/main" id="{2794D25D-5DD2-46E9-8FBE-0F33981E3421}"/>
            </a:ext>
          </a:extLst>
        </cdr:cNvPr>
        <cdr:cNvSpPr/>
      </cdr:nvSpPr>
      <cdr:spPr>
        <a:xfrm xmlns:a="http://schemas.openxmlformats.org/drawingml/2006/main">
          <a:off x="7413652" y="2365359"/>
          <a:ext cx="723792" cy="329183"/>
        </a:xfrm>
        <a:prstGeom xmlns:a="http://schemas.openxmlformats.org/drawingml/2006/main" prst="callout1">
          <a:avLst>
            <a:gd name="adj1" fmla="val 105560"/>
            <a:gd name="adj2" fmla="val 34238"/>
            <a:gd name="adj3" fmla="val 396087"/>
            <a:gd name="adj4" fmla="val 34598"/>
          </a:avLst>
        </a:prstGeom>
        <a:noFill xmlns:a="http://schemas.openxmlformats.org/drawingml/2006/main"/>
        <a:ln xmlns:a="http://schemas.openxmlformats.org/drawingml/2006/main" w="3175"/>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square" lIns="14400" tIns="14400" rIns="14400" bIns="14400" anchor="ctr" anchorCtr="0">
          <a:spAutoFit/>
        </a:bodyP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ja-JP" altLang="en-US" sz="900">
              <a:latin typeface="HG丸ｺﾞｼｯｸM-PRO" panose="020F0600000000000000" pitchFamily="50" charset="-128"/>
              <a:ea typeface="HG丸ｺﾞｼｯｸM-PRO" panose="020F0600000000000000" pitchFamily="50" charset="-128"/>
            </a:rPr>
            <a:t>東日本大震災</a:t>
          </a:r>
          <a:endParaRPr lang="en-US" altLang="ja-JP" sz="900">
            <a:latin typeface="HG丸ｺﾞｼｯｸM-PRO" panose="020F0600000000000000" pitchFamily="50" charset="-128"/>
            <a:ea typeface="HG丸ｺﾞｼｯｸM-PRO" panose="020F0600000000000000" pitchFamily="50" charset="-128"/>
          </a:endParaRPr>
        </a:p>
        <a:p xmlns:a="http://schemas.openxmlformats.org/drawingml/2006/main">
          <a:pPr algn="r"/>
          <a:r>
            <a:rPr lang="en-US" altLang="ja-JP" sz="900">
              <a:latin typeface="HG丸ｺﾞｼｯｸM-PRO" panose="020F0600000000000000" pitchFamily="50" charset="-128"/>
              <a:ea typeface="HG丸ｺﾞｼｯｸM-PRO" panose="020F0600000000000000" pitchFamily="50" charset="-128"/>
            </a:rPr>
            <a:t>2011.3</a:t>
          </a:r>
          <a:r>
            <a:rPr lang="ja-JP" altLang="en-US" sz="900">
              <a:latin typeface="HG丸ｺﾞｼｯｸM-PRO" panose="020F0600000000000000" pitchFamily="50" charset="-128"/>
              <a:ea typeface="HG丸ｺﾞｼｯｸM-PRO" panose="020F0600000000000000" pitchFamily="50" charset="-128"/>
            </a:rPr>
            <a:t>月</a:t>
          </a:r>
          <a:r>
            <a:rPr lang="en-US" altLang="ja-JP" sz="900">
              <a:latin typeface="HG丸ｺﾞｼｯｸM-PRO" panose="020F0600000000000000" pitchFamily="50" charset="-128"/>
              <a:ea typeface="HG丸ｺﾞｼｯｸM-PRO" panose="020F0600000000000000" pitchFamily="50" charset="-128"/>
            </a:rPr>
            <a:t> </a:t>
          </a:r>
          <a:endParaRPr lang="ja-JP" sz="900">
            <a:latin typeface="HG丸ｺﾞｼｯｸM-PRO" panose="020F0600000000000000" pitchFamily="50" charset="-128"/>
            <a:ea typeface="HG丸ｺﾞｼｯｸM-PRO" panose="020F0600000000000000" pitchFamily="50" charset="-128"/>
          </a:endParaRPr>
        </a:p>
      </cdr:txBody>
    </cdr:sp>
  </cdr:relSizeAnchor>
  <cdr:relSizeAnchor xmlns:cdr="http://schemas.openxmlformats.org/drawingml/2006/chartDrawing">
    <cdr:from>
      <cdr:x>0.1103</cdr:x>
      <cdr:y>0.46727</cdr:y>
    </cdr:from>
    <cdr:to>
      <cdr:x>0.23145</cdr:x>
      <cdr:y>0.52954</cdr:y>
    </cdr:to>
    <cdr:sp macro="" textlink="">
      <cdr:nvSpPr>
        <cdr:cNvPr id="8" name="吹き出し: 線 (枠なし) 7">
          <a:extLst xmlns:a="http://schemas.openxmlformats.org/drawingml/2006/main">
            <a:ext uri="{FF2B5EF4-FFF2-40B4-BE49-F238E27FC236}">
              <a16:creationId xmlns:a16="http://schemas.microsoft.com/office/drawing/2014/main" id="{5BF30D4B-82F8-44D0-8000-F0678A28F862}"/>
            </a:ext>
          </a:extLst>
        </cdr:cNvPr>
        <cdr:cNvSpPr/>
      </cdr:nvSpPr>
      <cdr:spPr>
        <a:xfrm xmlns:a="http://schemas.openxmlformats.org/drawingml/2006/main">
          <a:off x="1000152" y="2470141"/>
          <a:ext cx="1098564" cy="329182"/>
        </a:xfrm>
        <a:prstGeom xmlns:a="http://schemas.openxmlformats.org/drawingml/2006/main" prst="callout1">
          <a:avLst>
            <a:gd name="adj1" fmla="val 98692"/>
            <a:gd name="adj2" fmla="val 89524"/>
            <a:gd name="adj3" fmla="val 202004"/>
            <a:gd name="adj4" fmla="val 89731"/>
          </a:avLst>
        </a:prstGeom>
        <a:noFill xmlns:a="http://schemas.openxmlformats.org/drawingml/2006/main"/>
        <a:ln xmlns:a="http://schemas.openxmlformats.org/drawingml/2006/main" w="3175"/>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square" lIns="14400" tIns="14400" rIns="14400" bIns="14400" anchor="ctr" anchorCtr="0">
          <a:spAutoFit/>
        </a:bodyP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ja-JP" altLang="en-US" sz="900">
              <a:latin typeface="HG丸ｺﾞｼｯｸM-PRO" panose="020F0600000000000000" pitchFamily="50" charset="-128"/>
              <a:ea typeface="HG丸ｺﾞｼｯｸM-PRO" panose="020F0600000000000000" pitchFamily="50" charset="-128"/>
            </a:rPr>
            <a:t>稚内空港定期便就航</a:t>
          </a:r>
          <a:r>
            <a:rPr lang="en-US" altLang="ja-JP" sz="900">
              <a:latin typeface="HG丸ｺﾞｼｯｸM-PRO" panose="020F0600000000000000" pitchFamily="50" charset="-128"/>
              <a:ea typeface="HG丸ｺﾞｼｯｸM-PRO" panose="020F0600000000000000" pitchFamily="50" charset="-128"/>
            </a:rPr>
            <a:t>1973</a:t>
          </a:r>
          <a:endParaRPr lang="ja-JP" sz="900">
            <a:latin typeface="HG丸ｺﾞｼｯｸM-PRO" panose="020F0600000000000000" pitchFamily="50" charset="-128"/>
            <a:ea typeface="HG丸ｺﾞｼｯｸM-PRO" panose="020F0600000000000000" pitchFamily="50" charset="-128"/>
          </a:endParaRPr>
        </a:p>
      </cdr:txBody>
    </cdr:sp>
  </cdr:relSizeAnchor>
  <cdr:relSizeAnchor xmlns:cdr="http://schemas.openxmlformats.org/drawingml/2006/chartDrawing">
    <cdr:from>
      <cdr:x>0.07668</cdr:x>
      <cdr:y>0.37177</cdr:y>
    </cdr:from>
    <cdr:to>
      <cdr:x>0.25701</cdr:x>
      <cdr:y>0.43403</cdr:y>
    </cdr:to>
    <cdr:sp macro="" textlink="">
      <cdr:nvSpPr>
        <cdr:cNvPr id="9" name="吹き出し: 線 (枠なし) 8">
          <a:extLst xmlns:a="http://schemas.openxmlformats.org/drawingml/2006/main">
            <a:ext uri="{FF2B5EF4-FFF2-40B4-BE49-F238E27FC236}">
              <a16:creationId xmlns:a16="http://schemas.microsoft.com/office/drawing/2014/main" id="{8C9DF1EA-C14B-4EE0-9045-332DAC013F34}"/>
            </a:ext>
          </a:extLst>
        </cdr:cNvPr>
        <cdr:cNvSpPr/>
      </cdr:nvSpPr>
      <cdr:spPr>
        <a:xfrm xmlns:a="http://schemas.openxmlformats.org/drawingml/2006/main">
          <a:off x="695297" y="1965336"/>
          <a:ext cx="1635196" cy="329130"/>
        </a:xfrm>
        <a:prstGeom xmlns:a="http://schemas.openxmlformats.org/drawingml/2006/main" prst="callout1">
          <a:avLst>
            <a:gd name="adj1" fmla="val 98692"/>
            <a:gd name="adj2" fmla="val 89524"/>
            <a:gd name="adj3" fmla="val 202004"/>
            <a:gd name="adj4" fmla="val 89731"/>
          </a:avLst>
        </a:prstGeom>
        <a:noFill xmlns:a="http://schemas.openxmlformats.org/drawingml/2006/main"/>
        <a:ln xmlns:a="http://schemas.openxmlformats.org/drawingml/2006/main" w="3175"/>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square" lIns="14400" tIns="14400" rIns="14400" bIns="14400" anchor="ctr" anchorCtr="0">
          <a:spAutoFit/>
        </a:bodyP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ja-JP" altLang="en-US" sz="900">
              <a:latin typeface="HG丸ｺﾞｼｯｸM-PRO" panose="020F0600000000000000" pitchFamily="50" charset="-128"/>
              <a:ea typeface="HG丸ｺﾞｼｯｸM-PRO" panose="020F0600000000000000" pitchFamily="50" charset="-128"/>
            </a:rPr>
            <a:t>利尻礼文サロベツ国立公園指定</a:t>
          </a:r>
          <a:endParaRPr lang="en-US" altLang="ja-JP" sz="900">
            <a:latin typeface="HG丸ｺﾞｼｯｸM-PRO" panose="020F0600000000000000" pitchFamily="50" charset="-128"/>
            <a:ea typeface="HG丸ｺﾞｼｯｸM-PRO" panose="020F0600000000000000" pitchFamily="50" charset="-128"/>
          </a:endParaRPr>
        </a:p>
        <a:p xmlns:a="http://schemas.openxmlformats.org/drawingml/2006/main">
          <a:pPr algn="r"/>
          <a:r>
            <a:rPr lang="en-US" altLang="ja-JP" sz="900">
              <a:latin typeface="HG丸ｺﾞｼｯｸM-PRO" panose="020F0600000000000000" pitchFamily="50" charset="-128"/>
              <a:ea typeface="HG丸ｺﾞｼｯｸM-PRO" panose="020F0600000000000000" pitchFamily="50" charset="-128"/>
            </a:rPr>
            <a:t>1974</a:t>
          </a:r>
          <a:endParaRPr lang="ja-JP" sz="900">
            <a:latin typeface="HG丸ｺﾞｼｯｸM-PRO" panose="020F0600000000000000" pitchFamily="50" charset="-128"/>
            <a:ea typeface="HG丸ｺﾞｼｯｸM-PRO" panose="020F0600000000000000" pitchFamily="50" charset="-128"/>
          </a:endParaRPr>
        </a:p>
      </cdr:txBody>
    </cdr:sp>
  </cdr:relSizeAnchor>
</c:userShapes>
</file>

<file path=xl/drawings/drawing45.xml><?xml version="1.0" encoding="utf-8"?>
<c:userShapes xmlns:c="http://schemas.openxmlformats.org/drawingml/2006/chart">
  <cdr:relSizeAnchor xmlns:cdr="http://schemas.openxmlformats.org/drawingml/2006/chartDrawing">
    <cdr:from>
      <cdr:x>0</cdr:x>
      <cdr:y>0.96434</cdr:y>
    </cdr:from>
    <cdr:to>
      <cdr:x>0.31606</cdr:x>
      <cdr:y>1</cdr:y>
    </cdr:to>
    <cdr:sp macro="" textlink="">
      <cdr:nvSpPr>
        <cdr:cNvPr id="2" name="テキスト ボックス 1">
          <a:extLst xmlns:a="http://schemas.openxmlformats.org/drawingml/2006/main">
            <a:ext uri="{FF2B5EF4-FFF2-40B4-BE49-F238E27FC236}">
              <a16:creationId xmlns:a16="http://schemas.microsoft.com/office/drawing/2014/main" id="{C266F102-750D-488E-BBAA-8D8978050A4C}"/>
            </a:ext>
          </a:extLst>
        </cdr:cNvPr>
        <cdr:cNvSpPr txBox="1"/>
      </cdr:nvSpPr>
      <cdr:spPr>
        <a:xfrm xmlns:a="http://schemas.openxmlformats.org/drawingml/2006/main">
          <a:off x="0" y="5097852"/>
          <a:ext cx="2865987" cy="188523"/>
        </a:xfrm>
        <a:prstGeom xmlns:a="http://schemas.openxmlformats.org/drawingml/2006/main" prst="rect">
          <a:avLst/>
        </a:prstGeom>
        <a:solidFill xmlns:a="http://schemas.openxmlformats.org/drawingml/2006/main">
          <a:schemeClr val="bg1"/>
        </a:solidFill>
      </cdr:spPr>
      <cdr:txBody>
        <a:bodyPr xmlns:a="http://schemas.openxmlformats.org/drawingml/2006/main" vertOverflow="clip" horzOverflow="clip" wrap="none" lIns="10800" tIns="10800" rIns="10800" bIns="10800" rtlCol="0" anchor="ctr" anchorCtr="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900" dirty="0">
              <a:latin typeface="ＭＳ Ｐ明朝" pitchFamily="18" charset="-128"/>
              <a:ea typeface="ＭＳ Ｐ明朝" pitchFamily="18" charset="-128"/>
            </a:rPr>
            <a:t>（資料） 北海道経済部「北海道観光入込客数調査報告書」</a:t>
          </a:r>
          <a:r>
            <a:rPr lang="ja-JP" altLang="en-US" sz="1000" dirty="0">
              <a:latin typeface="ＭＳ Ｐ明朝" pitchFamily="18" charset="-128"/>
              <a:ea typeface="ＭＳ Ｐ明朝" pitchFamily="18" charset="-128"/>
            </a:rPr>
            <a:t> </a:t>
          </a:r>
          <a:endParaRPr lang="en-US" altLang="ja-JP" sz="1000" dirty="0">
            <a:latin typeface="ＭＳ Ｐ明朝" pitchFamily="18" charset="-128"/>
            <a:ea typeface="ＭＳ Ｐ明朝" pitchFamily="18" charset="-128"/>
          </a:endParaRPr>
        </a:p>
      </cdr:txBody>
    </cdr:sp>
  </cdr:relSizeAnchor>
  <cdr:relSizeAnchor xmlns:cdr="http://schemas.openxmlformats.org/drawingml/2006/chartDrawing">
    <cdr:from>
      <cdr:x>0.03817</cdr:x>
      <cdr:y>0.01119</cdr:y>
    </cdr:from>
    <cdr:to>
      <cdr:x>0.07876</cdr:x>
      <cdr:y>0.04369</cdr:y>
    </cdr:to>
    <cdr:sp macro="" textlink="">
      <cdr:nvSpPr>
        <cdr:cNvPr id="3" name="テキスト ボックス 1">
          <a:extLst xmlns:a="http://schemas.openxmlformats.org/drawingml/2006/main">
            <a:ext uri="{FF2B5EF4-FFF2-40B4-BE49-F238E27FC236}">
              <a16:creationId xmlns:a16="http://schemas.microsoft.com/office/drawing/2014/main" id="{621E010D-01B6-4748-A9DA-9A8C545074A1}"/>
            </a:ext>
          </a:extLst>
        </cdr:cNvPr>
        <cdr:cNvSpPr txBox="1"/>
      </cdr:nvSpPr>
      <cdr:spPr>
        <a:xfrm xmlns:a="http://schemas.openxmlformats.org/drawingml/2006/main">
          <a:off x="346075" y="59135"/>
          <a:ext cx="368060" cy="171852"/>
        </a:xfrm>
        <a:prstGeom xmlns:a="http://schemas.openxmlformats.org/drawingml/2006/main" prst="rect">
          <a:avLst/>
        </a:prstGeom>
        <a:solidFill xmlns:a="http://schemas.openxmlformats.org/drawingml/2006/main">
          <a:schemeClr val="bg1"/>
        </a:solidFill>
      </cdr:spPr>
      <cdr:txBody>
        <a:bodyPr xmlns:a="http://schemas.openxmlformats.org/drawingml/2006/main" wrap="none" lIns="10800" tIns="10800" rIns="10800" bIns="10800" rtlCol="0" anchor="ctr" anchorCtr="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900" dirty="0">
              <a:latin typeface="ＭＳ Ｐ明朝" pitchFamily="18" charset="-128"/>
              <a:ea typeface="ＭＳ Ｐ明朝" pitchFamily="18" charset="-128"/>
            </a:rPr>
            <a:t>（千人）</a:t>
          </a:r>
          <a:endParaRPr lang="en-US" altLang="ja-JP" sz="1000" dirty="0">
            <a:latin typeface="ＭＳ Ｐ明朝" pitchFamily="18" charset="-128"/>
            <a:ea typeface="ＭＳ Ｐ明朝" pitchFamily="18" charset="-128"/>
          </a:endParaRPr>
        </a:p>
      </cdr:txBody>
    </cdr:sp>
  </cdr:relSizeAnchor>
  <cdr:relSizeAnchor xmlns:cdr="http://schemas.openxmlformats.org/drawingml/2006/chartDrawing">
    <cdr:from>
      <cdr:x>0.59069</cdr:x>
      <cdr:y>0.96749</cdr:y>
    </cdr:from>
    <cdr:to>
      <cdr:x>0.99343</cdr:x>
      <cdr:y>1</cdr:y>
    </cdr:to>
    <cdr:sp macro="" textlink="">
      <cdr:nvSpPr>
        <cdr:cNvPr id="7" name="テキスト ボックス 1">
          <a:extLst xmlns:a="http://schemas.openxmlformats.org/drawingml/2006/main">
            <a:ext uri="{FF2B5EF4-FFF2-40B4-BE49-F238E27FC236}">
              <a16:creationId xmlns:a16="http://schemas.microsoft.com/office/drawing/2014/main" id="{BE667A09-98F6-4535-8A4B-F577CC6BB024}"/>
            </a:ext>
          </a:extLst>
        </cdr:cNvPr>
        <cdr:cNvSpPr txBox="1"/>
      </cdr:nvSpPr>
      <cdr:spPr>
        <a:xfrm xmlns:a="http://schemas.openxmlformats.org/drawingml/2006/main">
          <a:off x="5356225" y="5114523"/>
          <a:ext cx="3652035" cy="171852"/>
        </a:xfrm>
        <a:prstGeom xmlns:a="http://schemas.openxmlformats.org/drawingml/2006/main" prst="rect">
          <a:avLst/>
        </a:prstGeom>
        <a:solidFill xmlns:a="http://schemas.openxmlformats.org/drawingml/2006/main">
          <a:schemeClr val="bg1"/>
        </a:solidFill>
      </cdr:spPr>
      <cdr:txBody>
        <a:bodyPr xmlns:a="http://schemas.openxmlformats.org/drawingml/2006/main" wrap="none" lIns="10800" tIns="10800" rIns="10800" bIns="10800" rtlCol="0" anchor="ctr" anchorCtr="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altLang="ja-JP" sz="900" dirty="0">
              <a:latin typeface="HG丸ｺﾞｼｯｸM-PRO" panose="020F0600000000000000" pitchFamily="50" charset="-128"/>
              <a:ea typeface="HG丸ｺﾞｼｯｸM-PRO" panose="020F0600000000000000" pitchFamily="50" charset="-128"/>
            </a:rPr>
            <a:t>※2006</a:t>
          </a:r>
          <a:r>
            <a:rPr lang="ja-JP" altLang="en-US" sz="900" dirty="0">
              <a:latin typeface="HG丸ｺﾞｼｯｸM-PRO" panose="020F0600000000000000" pitchFamily="50" charset="-128"/>
              <a:ea typeface="HG丸ｺﾞｼｯｸM-PRO" panose="020F0600000000000000" pitchFamily="50" charset="-128"/>
            </a:rPr>
            <a:t>（平成</a:t>
          </a:r>
          <a:r>
            <a:rPr lang="en-US" altLang="ja-JP" sz="900" dirty="0">
              <a:latin typeface="HG丸ｺﾞｼｯｸM-PRO" panose="020F0600000000000000" pitchFamily="50" charset="-128"/>
              <a:ea typeface="HG丸ｺﾞｼｯｸM-PRO" panose="020F0600000000000000" pitchFamily="50" charset="-128"/>
            </a:rPr>
            <a:t>18</a:t>
          </a:r>
          <a:r>
            <a:rPr lang="ja-JP" altLang="en-US" sz="900" dirty="0">
              <a:latin typeface="HG丸ｺﾞｼｯｸM-PRO" panose="020F0600000000000000" pitchFamily="50" charset="-128"/>
              <a:ea typeface="HG丸ｺﾞｼｯｸM-PRO" panose="020F0600000000000000" pitchFamily="50" charset="-128"/>
            </a:rPr>
            <a:t>）年に旧北見市と端野町・常呂町・留辺蘂町が合併</a:t>
          </a:r>
          <a:endParaRPr lang="en-US" altLang="ja-JP" sz="1000" dirty="0">
            <a:latin typeface="HG丸ｺﾞｼｯｸM-PRO" panose="020F0600000000000000" pitchFamily="50" charset="-128"/>
            <a:ea typeface="HG丸ｺﾞｼｯｸM-PRO" panose="020F0600000000000000" pitchFamily="50" charset="-128"/>
          </a:endParaRPr>
        </a:p>
      </cdr:txBody>
    </cdr:sp>
  </cdr:relSizeAnchor>
</c:userShapes>
</file>

<file path=xl/drawings/drawing46.xml><?xml version="1.0" encoding="utf-8"?>
<c:userShapes xmlns:c="http://schemas.openxmlformats.org/drawingml/2006/chart">
  <cdr:relSizeAnchor xmlns:cdr="http://schemas.openxmlformats.org/drawingml/2006/chartDrawing">
    <cdr:from>
      <cdr:x>0</cdr:x>
      <cdr:y>0.96434</cdr:y>
    </cdr:from>
    <cdr:to>
      <cdr:x>0.31606</cdr:x>
      <cdr:y>1</cdr:y>
    </cdr:to>
    <cdr:sp macro="" textlink="">
      <cdr:nvSpPr>
        <cdr:cNvPr id="2" name="テキスト ボックス 1">
          <a:extLst xmlns:a="http://schemas.openxmlformats.org/drawingml/2006/main">
            <a:ext uri="{FF2B5EF4-FFF2-40B4-BE49-F238E27FC236}">
              <a16:creationId xmlns:a16="http://schemas.microsoft.com/office/drawing/2014/main" id="{C266F102-750D-488E-BBAA-8D8978050A4C}"/>
            </a:ext>
          </a:extLst>
        </cdr:cNvPr>
        <cdr:cNvSpPr txBox="1"/>
      </cdr:nvSpPr>
      <cdr:spPr>
        <a:xfrm xmlns:a="http://schemas.openxmlformats.org/drawingml/2006/main">
          <a:off x="0" y="5097852"/>
          <a:ext cx="2865987" cy="188523"/>
        </a:xfrm>
        <a:prstGeom xmlns:a="http://schemas.openxmlformats.org/drawingml/2006/main" prst="rect">
          <a:avLst/>
        </a:prstGeom>
        <a:solidFill xmlns:a="http://schemas.openxmlformats.org/drawingml/2006/main">
          <a:schemeClr val="bg1"/>
        </a:solidFill>
      </cdr:spPr>
      <cdr:txBody>
        <a:bodyPr xmlns:a="http://schemas.openxmlformats.org/drawingml/2006/main" vertOverflow="clip" horzOverflow="clip" wrap="none" lIns="10800" tIns="10800" rIns="10800" bIns="10800" rtlCol="0" anchor="ctr" anchorCtr="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900" dirty="0">
              <a:latin typeface="ＭＳ Ｐ明朝" pitchFamily="18" charset="-128"/>
              <a:ea typeface="ＭＳ Ｐ明朝" pitchFamily="18" charset="-128"/>
            </a:rPr>
            <a:t>（資料） 北海道経済部「北海道観光入込客数調査報告書」</a:t>
          </a:r>
          <a:r>
            <a:rPr lang="ja-JP" altLang="en-US" sz="1000" dirty="0">
              <a:latin typeface="ＭＳ Ｐ明朝" pitchFamily="18" charset="-128"/>
              <a:ea typeface="ＭＳ Ｐ明朝" pitchFamily="18" charset="-128"/>
            </a:rPr>
            <a:t> </a:t>
          </a:r>
          <a:endParaRPr lang="en-US" altLang="ja-JP" sz="1000" dirty="0">
            <a:latin typeface="ＭＳ Ｐ明朝" pitchFamily="18" charset="-128"/>
            <a:ea typeface="ＭＳ Ｐ明朝" pitchFamily="18" charset="-128"/>
          </a:endParaRPr>
        </a:p>
      </cdr:txBody>
    </cdr:sp>
  </cdr:relSizeAnchor>
  <cdr:relSizeAnchor xmlns:cdr="http://schemas.openxmlformats.org/drawingml/2006/chartDrawing">
    <cdr:from>
      <cdr:x>0.03817</cdr:x>
      <cdr:y>0.01119</cdr:y>
    </cdr:from>
    <cdr:to>
      <cdr:x>0.07876</cdr:x>
      <cdr:y>0.04369</cdr:y>
    </cdr:to>
    <cdr:sp macro="" textlink="">
      <cdr:nvSpPr>
        <cdr:cNvPr id="3" name="テキスト ボックス 1">
          <a:extLst xmlns:a="http://schemas.openxmlformats.org/drawingml/2006/main">
            <a:ext uri="{FF2B5EF4-FFF2-40B4-BE49-F238E27FC236}">
              <a16:creationId xmlns:a16="http://schemas.microsoft.com/office/drawing/2014/main" id="{621E010D-01B6-4748-A9DA-9A8C545074A1}"/>
            </a:ext>
          </a:extLst>
        </cdr:cNvPr>
        <cdr:cNvSpPr txBox="1"/>
      </cdr:nvSpPr>
      <cdr:spPr>
        <a:xfrm xmlns:a="http://schemas.openxmlformats.org/drawingml/2006/main">
          <a:off x="346075" y="59135"/>
          <a:ext cx="368060" cy="171852"/>
        </a:xfrm>
        <a:prstGeom xmlns:a="http://schemas.openxmlformats.org/drawingml/2006/main" prst="rect">
          <a:avLst/>
        </a:prstGeom>
        <a:solidFill xmlns:a="http://schemas.openxmlformats.org/drawingml/2006/main">
          <a:schemeClr val="bg1"/>
        </a:solidFill>
      </cdr:spPr>
      <cdr:txBody>
        <a:bodyPr xmlns:a="http://schemas.openxmlformats.org/drawingml/2006/main" wrap="none" lIns="10800" tIns="10800" rIns="10800" bIns="10800" rtlCol="0" anchor="ctr" anchorCtr="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900" dirty="0">
              <a:latin typeface="ＭＳ Ｐ明朝" pitchFamily="18" charset="-128"/>
              <a:ea typeface="ＭＳ Ｐ明朝" pitchFamily="18" charset="-128"/>
            </a:rPr>
            <a:t>（千人）</a:t>
          </a:r>
          <a:endParaRPr lang="en-US" altLang="ja-JP" sz="1000" dirty="0">
            <a:latin typeface="ＭＳ Ｐ明朝" pitchFamily="18" charset="-128"/>
            <a:ea typeface="ＭＳ Ｐ明朝" pitchFamily="18" charset="-128"/>
          </a:endParaRPr>
        </a:p>
      </cdr:txBody>
    </cdr:sp>
  </cdr:relSizeAnchor>
  <cdr:relSizeAnchor xmlns:cdr="http://schemas.openxmlformats.org/drawingml/2006/chartDrawing">
    <cdr:from>
      <cdr:x>0.59069</cdr:x>
      <cdr:y>0.96749</cdr:y>
    </cdr:from>
    <cdr:to>
      <cdr:x>0.99343</cdr:x>
      <cdr:y>1</cdr:y>
    </cdr:to>
    <cdr:sp macro="" textlink="">
      <cdr:nvSpPr>
        <cdr:cNvPr id="7" name="テキスト ボックス 1">
          <a:extLst xmlns:a="http://schemas.openxmlformats.org/drawingml/2006/main">
            <a:ext uri="{FF2B5EF4-FFF2-40B4-BE49-F238E27FC236}">
              <a16:creationId xmlns:a16="http://schemas.microsoft.com/office/drawing/2014/main" id="{BE667A09-98F6-4535-8A4B-F577CC6BB024}"/>
            </a:ext>
          </a:extLst>
        </cdr:cNvPr>
        <cdr:cNvSpPr txBox="1"/>
      </cdr:nvSpPr>
      <cdr:spPr>
        <a:xfrm xmlns:a="http://schemas.openxmlformats.org/drawingml/2006/main">
          <a:off x="5356225" y="5114523"/>
          <a:ext cx="3652035" cy="171852"/>
        </a:xfrm>
        <a:prstGeom xmlns:a="http://schemas.openxmlformats.org/drawingml/2006/main" prst="rect">
          <a:avLst/>
        </a:prstGeom>
        <a:solidFill xmlns:a="http://schemas.openxmlformats.org/drawingml/2006/main">
          <a:schemeClr val="bg1"/>
        </a:solidFill>
      </cdr:spPr>
      <cdr:txBody>
        <a:bodyPr xmlns:a="http://schemas.openxmlformats.org/drawingml/2006/main" wrap="none" lIns="10800" tIns="10800" rIns="10800" bIns="10800" rtlCol="0" anchor="ctr" anchorCtr="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altLang="ja-JP" sz="900" dirty="0">
              <a:latin typeface="HG丸ｺﾞｼｯｸM-PRO" panose="020F0600000000000000" pitchFamily="50" charset="-128"/>
              <a:ea typeface="HG丸ｺﾞｼｯｸM-PRO" panose="020F0600000000000000" pitchFamily="50" charset="-128"/>
            </a:rPr>
            <a:t>※2006</a:t>
          </a:r>
          <a:r>
            <a:rPr lang="ja-JP" altLang="en-US" sz="900" dirty="0">
              <a:latin typeface="HG丸ｺﾞｼｯｸM-PRO" panose="020F0600000000000000" pitchFamily="50" charset="-128"/>
              <a:ea typeface="HG丸ｺﾞｼｯｸM-PRO" panose="020F0600000000000000" pitchFamily="50" charset="-128"/>
            </a:rPr>
            <a:t>（平成</a:t>
          </a:r>
          <a:r>
            <a:rPr lang="en-US" altLang="ja-JP" sz="900" dirty="0">
              <a:latin typeface="HG丸ｺﾞｼｯｸM-PRO" panose="020F0600000000000000" pitchFamily="50" charset="-128"/>
              <a:ea typeface="HG丸ｺﾞｼｯｸM-PRO" panose="020F0600000000000000" pitchFamily="50" charset="-128"/>
            </a:rPr>
            <a:t>18</a:t>
          </a:r>
          <a:r>
            <a:rPr lang="ja-JP" altLang="en-US" sz="900" dirty="0">
              <a:latin typeface="HG丸ｺﾞｼｯｸM-PRO" panose="020F0600000000000000" pitchFamily="50" charset="-128"/>
              <a:ea typeface="HG丸ｺﾞｼｯｸM-PRO" panose="020F0600000000000000" pitchFamily="50" charset="-128"/>
            </a:rPr>
            <a:t>）年に旧北見市と端野町・常呂町・留辺蘂町が合併</a:t>
          </a:r>
          <a:endParaRPr lang="en-US" altLang="ja-JP" sz="1000" dirty="0">
            <a:latin typeface="HG丸ｺﾞｼｯｸM-PRO" panose="020F0600000000000000" pitchFamily="50" charset="-128"/>
            <a:ea typeface="HG丸ｺﾞｼｯｸM-PRO" panose="020F0600000000000000" pitchFamily="50" charset="-128"/>
          </a:endParaRPr>
        </a:p>
      </cdr:txBody>
    </cdr:sp>
  </cdr:relSizeAnchor>
</c:userShapes>
</file>

<file path=xl/drawings/drawing47.xml><?xml version="1.0" encoding="utf-8"?>
<c:userShapes xmlns:c="http://schemas.openxmlformats.org/drawingml/2006/chart">
  <cdr:relSizeAnchor xmlns:cdr="http://schemas.openxmlformats.org/drawingml/2006/chartDrawing">
    <cdr:from>
      <cdr:x>0</cdr:x>
      <cdr:y>0.96434</cdr:y>
    </cdr:from>
    <cdr:to>
      <cdr:x>0.31606</cdr:x>
      <cdr:y>1</cdr:y>
    </cdr:to>
    <cdr:sp macro="" textlink="">
      <cdr:nvSpPr>
        <cdr:cNvPr id="2" name="テキスト ボックス 1">
          <a:extLst xmlns:a="http://schemas.openxmlformats.org/drawingml/2006/main">
            <a:ext uri="{FF2B5EF4-FFF2-40B4-BE49-F238E27FC236}">
              <a16:creationId xmlns:a16="http://schemas.microsoft.com/office/drawing/2014/main" id="{C266F102-750D-488E-BBAA-8D8978050A4C}"/>
            </a:ext>
          </a:extLst>
        </cdr:cNvPr>
        <cdr:cNvSpPr txBox="1"/>
      </cdr:nvSpPr>
      <cdr:spPr>
        <a:xfrm xmlns:a="http://schemas.openxmlformats.org/drawingml/2006/main">
          <a:off x="0" y="5097852"/>
          <a:ext cx="2865987" cy="188523"/>
        </a:xfrm>
        <a:prstGeom xmlns:a="http://schemas.openxmlformats.org/drawingml/2006/main" prst="rect">
          <a:avLst/>
        </a:prstGeom>
        <a:solidFill xmlns:a="http://schemas.openxmlformats.org/drawingml/2006/main">
          <a:schemeClr val="bg1"/>
        </a:solidFill>
      </cdr:spPr>
      <cdr:txBody>
        <a:bodyPr xmlns:a="http://schemas.openxmlformats.org/drawingml/2006/main" vertOverflow="clip" horzOverflow="clip" wrap="none" lIns="10800" tIns="10800" rIns="10800" bIns="10800" rtlCol="0" anchor="ctr" anchorCtr="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900" dirty="0">
              <a:latin typeface="ＭＳ Ｐ明朝" pitchFamily="18" charset="-128"/>
              <a:ea typeface="ＭＳ Ｐ明朝" pitchFamily="18" charset="-128"/>
            </a:rPr>
            <a:t>（資料） 北海道経済部「北海道観光入込客数調査報告書」</a:t>
          </a:r>
          <a:r>
            <a:rPr lang="ja-JP" altLang="en-US" sz="1000" dirty="0">
              <a:latin typeface="ＭＳ Ｐ明朝" pitchFamily="18" charset="-128"/>
              <a:ea typeface="ＭＳ Ｐ明朝" pitchFamily="18" charset="-128"/>
            </a:rPr>
            <a:t> </a:t>
          </a:r>
          <a:endParaRPr lang="en-US" altLang="ja-JP" sz="1000" dirty="0">
            <a:latin typeface="ＭＳ Ｐ明朝" pitchFamily="18" charset="-128"/>
            <a:ea typeface="ＭＳ Ｐ明朝" pitchFamily="18" charset="-128"/>
          </a:endParaRPr>
        </a:p>
      </cdr:txBody>
    </cdr:sp>
  </cdr:relSizeAnchor>
  <cdr:relSizeAnchor xmlns:cdr="http://schemas.openxmlformats.org/drawingml/2006/chartDrawing">
    <cdr:from>
      <cdr:x>0.03817</cdr:x>
      <cdr:y>0.01119</cdr:y>
    </cdr:from>
    <cdr:to>
      <cdr:x>0.07876</cdr:x>
      <cdr:y>0.04369</cdr:y>
    </cdr:to>
    <cdr:sp macro="" textlink="">
      <cdr:nvSpPr>
        <cdr:cNvPr id="3" name="テキスト ボックス 1">
          <a:extLst xmlns:a="http://schemas.openxmlformats.org/drawingml/2006/main">
            <a:ext uri="{FF2B5EF4-FFF2-40B4-BE49-F238E27FC236}">
              <a16:creationId xmlns:a16="http://schemas.microsoft.com/office/drawing/2014/main" id="{621E010D-01B6-4748-A9DA-9A8C545074A1}"/>
            </a:ext>
          </a:extLst>
        </cdr:cNvPr>
        <cdr:cNvSpPr txBox="1"/>
      </cdr:nvSpPr>
      <cdr:spPr>
        <a:xfrm xmlns:a="http://schemas.openxmlformats.org/drawingml/2006/main">
          <a:off x="346075" y="59135"/>
          <a:ext cx="368060" cy="171852"/>
        </a:xfrm>
        <a:prstGeom xmlns:a="http://schemas.openxmlformats.org/drawingml/2006/main" prst="rect">
          <a:avLst/>
        </a:prstGeom>
        <a:solidFill xmlns:a="http://schemas.openxmlformats.org/drawingml/2006/main">
          <a:schemeClr val="bg1"/>
        </a:solidFill>
      </cdr:spPr>
      <cdr:txBody>
        <a:bodyPr xmlns:a="http://schemas.openxmlformats.org/drawingml/2006/main" wrap="none" lIns="10800" tIns="10800" rIns="10800" bIns="10800" rtlCol="0" anchor="ctr" anchorCtr="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900" dirty="0">
              <a:latin typeface="ＭＳ Ｐ明朝" pitchFamily="18" charset="-128"/>
              <a:ea typeface="ＭＳ Ｐ明朝" pitchFamily="18" charset="-128"/>
            </a:rPr>
            <a:t>（千人）</a:t>
          </a:r>
          <a:endParaRPr lang="en-US" altLang="ja-JP" sz="1000" dirty="0">
            <a:latin typeface="ＭＳ Ｐ明朝" pitchFamily="18" charset="-128"/>
            <a:ea typeface="ＭＳ Ｐ明朝" pitchFamily="18" charset="-128"/>
          </a:endParaRPr>
        </a:p>
      </cdr:txBody>
    </cdr:sp>
  </cdr:relSizeAnchor>
</c:userShapes>
</file>

<file path=xl/drawings/drawing48.xml><?xml version="1.0" encoding="utf-8"?>
<c:userShapes xmlns:c="http://schemas.openxmlformats.org/drawingml/2006/chart">
  <cdr:relSizeAnchor xmlns:cdr="http://schemas.openxmlformats.org/drawingml/2006/chartDrawing">
    <cdr:from>
      <cdr:x>0</cdr:x>
      <cdr:y>0.96434</cdr:y>
    </cdr:from>
    <cdr:to>
      <cdr:x>0.31606</cdr:x>
      <cdr:y>1</cdr:y>
    </cdr:to>
    <cdr:sp macro="" textlink="">
      <cdr:nvSpPr>
        <cdr:cNvPr id="2" name="テキスト ボックス 1">
          <a:extLst xmlns:a="http://schemas.openxmlformats.org/drawingml/2006/main">
            <a:ext uri="{FF2B5EF4-FFF2-40B4-BE49-F238E27FC236}">
              <a16:creationId xmlns:a16="http://schemas.microsoft.com/office/drawing/2014/main" id="{C266F102-750D-488E-BBAA-8D8978050A4C}"/>
            </a:ext>
          </a:extLst>
        </cdr:cNvPr>
        <cdr:cNvSpPr txBox="1"/>
      </cdr:nvSpPr>
      <cdr:spPr>
        <a:xfrm xmlns:a="http://schemas.openxmlformats.org/drawingml/2006/main">
          <a:off x="0" y="5097852"/>
          <a:ext cx="2865987" cy="188523"/>
        </a:xfrm>
        <a:prstGeom xmlns:a="http://schemas.openxmlformats.org/drawingml/2006/main" prst="rect">
          <a:avLst/>
        </a:prstGeom>
        <a:solidFill xmlns:a="http://schemas.openxmlformats.org/drawingml/2006/main">
          <a:schemeClr val="bg1"/>
        </a:solidFill>
      </cdr:spPr>
      <cdr:txBody>
        <a:bodyPr xmlns:a="http://schemas.openxmlformats.org/drawingml/2006/main" vertOverflow="clip" horzOverflow="clip" wrap="none" lIns="10800" tIns="10800" rIns="10800" bIns="10800" rtlCol="0" anchor="ctr" anchorCtr="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900" dirty="0">
              <a:latin typeface="ＭＳ Ｐ明朝" pitchFamily="18" charset="-128"/>
              <a:ea typeface="ＭＳ Ｐ明朝" pitchFamily="18" charset="-128"/>
            </a:rPr>
            <a:t>（資料） 北海道経済部「北海道観光入込客数調査報告書」</a:t>
          </a:r>
          <a:r>
            <a:rPr lang="ja-JP" altLang="en-US" sz="1000" dirty="0">
              <a:latin typeface="ＭＳ Ｐ明朝" pitchFamily="18" charset="-128"/>
              <a:ea typeface="ＭＳ Ｐ明朝" pitchFamily="18" charset="-128"/>
            </a:rPr>
            <a:t> </a:t>
          </a:r>
          <a:endParaRPr lang="en-US" altLang="ja-JP" sz="1000" dirty="0">
            <a:latin typeface="ＭＳ Ｐ明朝" pitchFamily="18" charset="-128"/>
            <a:ea typeface="ＭＳ Ｐ明朝" pitchFamily="18" charset="-128"/>
          </a:endParaRPr>
        </a:p>
      </cdr:txBody>
    </cdr:sp>
  </cdr:relSizeAnchor>
  <cdr:relSizeAnchor xmlns:cdr="http://schemas.openxmlformats.org/drawingml/2006/chartDrawing">
    <cdr:from>
      <cdr:x>0.03817</cdr:x>
      <cdr:y>0.01119</cdr:y>
    </cdr:from>
    <cdr:to>
      <cdr:x>0.07876</cdr:x>
      <cdr:y>0.04369</cdr:y>
    </cdr:to>
    <cdr:sp macro="" textlink="">
      <cdr:nvSpPr>
        <cdr:cNvPr id="3" name="テキスト ボックス 1">
          <a:extLst xmlns:a="http://schemas.openxmlformats.org/drawingml/2006/main">
            <a:ext uri="{FF2B5EF4-FFF2-40B4-BE49-F238E27FC236}">
              <a16:creationId xmlns:a16="http://schemas.microsoft.com/office/drawing/2014/main" id="{621E010D-01B6-4748-A9DA-9A8C545074A1}"/>
            </a:ext>
          </a:extLst>
        </cdr:cNvPr>
        <cdr:cNvSpPr txBox="1"/>
      </cdr:nvSpPr>
      <cdr:spPr>
        <a:xfrm xmlns:a="http://schemas.openxmlformats.org/drawingml/2006/main">
          <a:off x="346075" y="59135"/>
          <a:ext cx="368060" cy="171852"/>
        </a:xfrm>
        <a:prstGeom xmlns:a="http://schemas.openxmlformats.org/drawingml/2006/main" prst="rect">
          <a:avLst/>
        </a:prstGeom>
        <a:solidFill xmlns:a="http://schemas.openxmlformats.org/drawingml/2006/main">
          <a:schemeClr val="bg1"/>
        </a:solidFill>
      </cdr:spPr>
      <cdr:txBody>
        <a:bodyPr xmlns:a="http://schemas.openxmlformats.org/drawingml/2006/main" wrap="none" lIns="10800" tIns="10800" rIns="10800" bIns="10800" rtlCol="0" anchor="ctr" anchorCtr="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900" dirty="0">
              <a:latin typeface="ＭＳ Ｐ明朝" pitchFamily="18" charset="-128"/>
              <a:ea typeface="ＭＳ Ｐ明朝" pitchFamily="18" charset="-128"/>
            </a:rPr>
            <a:t>（千人）</a:t>
          </a:r>
          <a:endParaRPr lang="en-US" altLang="ja-JP" sz="1000" dirty="0">
            <a:latin typeface="ＭＳ Ｐ明朝" pitchFamily="18" charset="-128"/>
            <a:ea typeface="ＭＳ Ｐ明朝" pitchFamily="18" charset="-128"/>
          </a:endParaRPr>
        </a:p>
      </cdr:txBody>
    </cdr:sp>
  </cdr:relSizeAnchor>
  <cdr:relSizeAnchor xmlns:cdr="http://schemas.openxmlformats.org/drawingml/2006/chartDrawing">
    <cdr:from>
      <cdr:x>0.49195</cdr:x>
      <cdr:y>0.04024</cdr:y>
    </cdr:from>
    <cdr:to>
      <cdr:x>0.60259</cdr:x>
      <cdr:y>0.10251</cdr:y>
    </cdr:to>
    <cdr:sp macro="" textlink="">
      <cdr:nvSpPr>
        <cdr:cNvPr id="5" name="吹き出し: 線 (枠なし) 4">
          <a:extLst xmlns:a="http://schemas.openxmlformats.org/drawingml/2006/main">
            <a:ext uri="{FF2B5EF4-FFF2-40B4-BE49-F238E27FC236}">
              <a16:creationId xmlns:a16="http://schemas.microsoft.com/office/drawing/2014/main" id="{785055BE-C8C7-41F0-929C-BF95A244B776}"/>
            </a:ext>
          </a:extLst>
        </cdr:cNvPr>
        <cdr:cNvSpPr/>
      </cdr:nvSpPr>
      <cdr:spPr>
        <a:xfrm xmlns:a="http://schemas.openxmlformats.org/drawingml/2006/main">
          <a:off x="4460875" y="212725"/>
          <a:ext cx="1003314" cy="329163"/>
        </a:xfrm>
        <a:prstGeom xmlns:a="http://schemas.openxmlformats.org/drawingml/2006/main" prst="callout1">
          <a:avLst>
            <a:gd name="adj1" fmla="val 98692"/>
            <a:gd name="adj2" fmla="val 89524"/>
            <a:gd name="adj3" fmla="val 202004"/>
            <a:gd name="adj4" fmla="val 89731"/>
          </a:avLst>
        </a:prstGeom>
        <a:noFill xmlns:a="http://schemas.openxmlformats.org/drawingml/2006/main"/>
        <a:ln xmlns:a="http://schemas.openxmlformats.org/drawingml/2006/main" w="3175"/>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square" lIns="14400" tIns="14400" rIns="14400" bIns="14400" anchor="ctr" anchorCtr="0">
          <a:spAutoFit/>
        </a:bodyP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ja-JP" altLang="en-US" sz="900">
              <a:latin typeface="HG丸ｺﾞｼｯｸM-PRO" panose="020F0600000000000000" pitchFamily="50" charset="-128"/>
              <a:ea typeface="HG丸ｺﾞｼｯｸM-PRO" panose="020F0600000000000000" pitchFamily="50" charset="-128"/>
            </a:rPr>
            <a:t>オホーツクタワー</a:t>
          </a:r>
          <a:endParaRPr lang="en-US" altLang="ja-JP" sz="900">
            <a:latin typeface="HG丸ｺﾞｼｯｸM-PRO" panose="020F0600000000000000" pitchFamily="50" charset="-128"/>
            <a:ea typeface="HG丸ｺﾞｼｯｸM-PRO" panose="020F0600000000000000" pitchFamily="50" charset="-128"/>
          </a:endParaRPr>
        </a:p>
        <a:p xmlns:a="http://schemas.openxmlformats.org/drawingml/2006/main">
          <a:pPr algn="r"/>
          <a:r>
            <a:rPr lang="en-US" altLang="ja-JP" sz="900">
              <a:latin typeface="HG丸ｺﾞｼｯｸM-PRO" panose="020F0600000000000000" pitchFamily="50" charset="-128"/>
              <a:ea typeface="HG丸ｺﾞｼｯｸM-PRO" panose="020F0600000000000000" pitchFamily="50" charset="-128"/>
            </a:rPr>
            <a:t>1996</a:t>
          </a:r>
          <a:endParaRPr lang="ja-JP" sz="900">
            <a:latin typeface="HG丸ｺﾞｼｯｸM-PRO" panose="020F0600000000000000" pitchFamily="50" charset="-128"/>
            <a:ea typeface="HG丸ｺﾞｼｯｸM-PRO" panose="020F0600000000000000" pitchFamily="50" charset="-128"/>
          </a:endParaRPr>
        </a:p>
      </cdr:txBody>
    </cdr:sp>
  </cdr:relSizeAnchor>
  <cdr:relSizeAnchor xmlns:cdr="http://schemas.openxmlformats.org/drawingml/2006/chartDrawing">
    <cdr:from>
      <cdr:x>0.30567</cdr:x>
      <cdr:y>0.33213</cdr:y>
    </cdr:from>
    <cdr:to>
      <cdr:x>0.46289</cdr:x>
      <cdr:y>0.3944</cdr:y>
    </cdr:to>
    <cdr:sp macro="" textlink="">
      <cdr:nvSpPr>
        <cdr:cNvPr id="6" name="吹き出し: 線 (枠なし) 5">
          <a:extLst xmlns:a="http://schemas.openxmlformats.org/drawingml/2006/main">
            <a:ext uri="{FF2B5EF4-FFF2-40B4-BE49-F238E27FC236}">
              <a16:creationId xmlns:a16="http://schemas.microsoft.com/office/drawing/2014/main" id="{D90EDDAD-8C57-4BA1-BC85-82E942EBDB3D}"/>
            </a:ext>
          </a:extLst>
        </cdr:cNvPr>
        <cdr:cNvSpPr/>
      </cdr:nvSpPr>
      <cdr:spPr>
        <a:xfrm xmlns:a="http://schemas.openxmlformats.org/drawingml/2006/main">
          <a:off x="2771775" y="1755775"/>
          <a:ext cx="1425589" cy="329163"/>
        </a:xfrm>
        <a:prstGeom xmlns:a="http://schemas.openxmlformats.org/drawingml/2006/main" prst="callout1">
          <a:avLst>
            <a:gd name="adj1" fmla="val 98692"/>
            <a:gd name="adj2" fmla="val 89524"/>
            <a:gd name="adj3" fmla="val 202004"/>
            <a:gd name="adj4" fmla="val 89731"/>
          </a:avLst>
        </a:prstGeom>
        <a:noFill xmlns:a="http://schemas.openxmlformats.org/drawingml/2006/main"/>
        <a:ln xmlns:a="http://schemas.openxmlformats.org/drawingml/2006/main" w="3175"/>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square" lIns="14400" tIns="14400" rIns="14400" bIns="14400" anchor="ctr" anchorCtr="0">
          <a:spAutoFit/>
        </a:bodyP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ja-JP" altLang="en-US" sz="900">
              <a:latin typeface="HG丸ｺﾞｼｯｸM-PRO" panose="020F0600000000000000" pitchFamily="50" charset="-128"/>
              <a:ea typeface="HG丸ｺﾞｼｯｸM-PRO" panose="020F0600000000000000" pitchFamily="50" charset="-128"/>
            </a:rPr>
            <a:t>流氷観光船「ガリンコ号」</a:t>
          </a:r>
          <a:endParaRPr lang="en-US" altLang="ja-JP" sz="900">
            <a:latin typeface="HG丸ｺﾞｼｯｸM-PRO" panose="020F0600000000000000" pitchFamily="50" charset="-128"/>
            <a:ea typeface="HG丸ｺﾞｼｯｸM-PRO" panose="020F0600000000000000" pitchFamily="50" charset="-128"/>
          </a:endParaRPr>
        </a:p>
        <a:p xmlns:a="http://schemas.openxmlformats.org/drawingml/2006/main">
          <a:pPr algn="r"/>
          <a:r>
            <a:rPr lang="en-US" altLang="ja-JP" sz="900">
              <a:latin typeface="HG丸ｺﾞｼｯｸM-PRO" panose="020F0600000000000000" pitchFamily="50" charset="-128"/>
              <a:ea typeface="HG丸ｺﾞｼｯｸM-PRO" panose="020F0600000000000000" pitchFamily="50" charset="-128"/>
            </a:rPr>
            <a:t>1987</a:t>
          </a:r>
          <a:endParaRPr lang="ja-JP" sz="900">
            <a:latin typeface="HG丸ｺﾞｼｯｸM-PRO" panose="020F0600000000000000" pitchFamily="50" charset="-128"/>
            <a:ea typeface="HG丸ｺﾞｼｯｸM-PRO" panose="020F0600000000000000" pitchFamily="50" charset="-128"/>
          </a:endParaRPr>
        </a:p>
      </cdr:txBody>
    </cdr:sp>
  </cdr:relSizeAnchor>
  <cdr:relSizeAnchor xmlns:cdr="http://schemas.openxmlformats.org/drawingml/2006/chartDrawing">
    <cdr:from>
      <cdr:x>0.73459</cdr:x>
      <cdr:y>0.1988</cdr:y>
    </cdr:from>
    <cdr:to>
      <cdr:x>0.8729</cdr:x>
      <cdr:y>0.26107</cdr:y>
    </cdr:to>
    <cdr:sp macro="" textlink="">
      <cdr:nvSpPr>
        <cdr:cNvPr id="7" name="吹き出し: 線 (枠なし) 6">
          <a:extLst xmlns:a="http://schemas.openxmlformats.org/drawingml/2006/main">
            <a:ext uri="{FF2B5EF4-FFF2-40B4-BE49-F238E27FC236}">
              <a16:creationId xmlns:a16="http://schemas.microsoft.com/office/drawing/2014/main" id="{5C569A64-B755-40A3-BDB5-6D03E8BF02D2}"/>
            </a:ext>
          </a:extLst>
        </cdr:cNvPr>
        <cdr:cNvSpPr/>
      </cdr:nvSpPr>
      <cdr:spPr>
        <a:xfrm xmlns:a="http://schemas.openxmlformats.org/drawingml/2006/main">
          <a:off x="6661150" y="1050925"/>
          <a:ext cx="1254125" cy="329163"/>
        </a:xfrm>
        <a:prstGeom xmlns:a="http://schemas.openxmlformats.org/drawingml/2006/main" prst="callout1">
          <a:avLst>
            <a:gd name="adj1" fmla="val 101586"/>
            <a:gd name="adj2" fmla="val 7258"/>
            <a:gd name="adj3" fmla="val 329327"/>
            <a:gd name="adj4" fmla="val 7465"/>
          </a:avLst>
        </a:prstGeom>
        <a:noFill xmlns:a="http://schemas.openxmlformats.org/drawingml/2006/main"/>
        <a:ln xmlns:a="http://schemas.openxmlformats.org/drawingml/2006/main" w="3175"/>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square" lIns="14400" tIns="14400" rIns="14400" bIns="14400" anchor="ctr" anchorCtr="0">
          <a:spAutoFit/>
        </a:bodyP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l"/>
          <a:r>
            <a:rPr lang="ja-JP" altLang="en-US" sz="900">
              <a:latin typeface="HG丸ｺﾞｼｯｸM-PRO" panose="020F0600000000000000" pitchFamily="50" charset="-128"/>
              <a:ea typeface="HG丸ｺﾞｼｯｸM-PRO" panose="020F0600000000000000" pitchFamily="50" charset="-128"/>
            </a:rPr>
            <a:t>道都大学福祉学部移転</a:t>
          </a:r>
          <a:endParaRPr lang="en-US" altLang="ja-JP" sz="900">
            <a:latin typeface="HG丸ｺﾞｼｯｸM-PRO" panose="020F0600000000000000" pitchFamily="50" charset="-128"/>
            <a:ea typeface="HG丸ｺﾞｼｯｸM-PRO" panose="020F0600000000000000" pitchFamily="50" charset="-128"/>
          </a:endParaRPr>
        </a:p>
        <a:p xmlns:a="http://schemas.openxmlformats.org/drawingml/2006/main">
          <a:pPr algn="l"/>
          <a:r>
            <a:rPr lang="en-US" altLang="ja-JP" sz="900">
              <a:latin typeface="HG丸ｺﾞｼｯｸM-PRO" panose="020F0600000000000000" pitchFamily="50" charset="-128"/>
              <a:ea typeface="HG丸ｺﾞｼｯｸM-PRO" panose="020F0600000000000000" pitchFamily="50" charset="-128"/>
            </a:rPr>
            <a:t>2005</a:t>
          </a:r>
          <a:endParaRPr lang="ja-JP" sz="900">
            <a:latin typeface="HG丸ｺﾞｼｯｸM-PRO" panose="020F0600000000000000" pitchFamily="50" charset="-128"/>
            <a:ea typeface="HG丸ｺﾞｼｯｸM-PRO" panose="020F0600000000000000" pitchFamily="50" charset="-128"/>
          </a:endParaRPr>
        </a:p>
      </cdr:txBody>
    </cdr:sp>
  </cdr:relSizeAnchor>
</c:userShapes>
</file>

<file path=xl/drawings/drawing49.xml><?xml version="1.0" encoding="utf-8"?>
<c:userShapes xmlns:c="http://schemas.openxmlformats.org/drawingml/2006/chart">
  <cdr:relSizeAnchor xmlns:cdr="http://schemas.openxmlformats.org/drawingml/2006/chartDrawing">
    <cdr:from>
      <cdr:x>0</cdr:x>
      <cdr:y>0.96434</cdr:y>
    </cdr:from>
    <cdr:to>
      <cdr:x>0.31606</cdr:x>
      <cdr:y>1</cdr:y>
    </cdr:to>
    <cdr:sp macro="" textlink="">
      <cdr:nvSpPr>
        <cdr:cNvPr id="2" name="テキスト ボックス 1">
          <a:extLst xmlns:a="http://schemas.openxmlformats.org/drawingml/2006/main">
            <a:ext uri="{FF2B5EF4-FFF2-40B4-BE49-F238E27FC236}">
              <a16:creationId xmlns:a16="http://schemas.microsoft.com/office/drawing/2014/main" id="{C266F102-750D-488E-BBAA-8D8978050A4C}"/>
            </a:ext>
          </a:extLst>
        </cdr:cNvPr>
        <cdr:cNvSpPr txBox="1"/>
      </cdr:nvSpPr>
      <cdr:spPr>
        <a:xfrm xmlns:a="http://schemas.openxmlformats.org/drawingml/2006/main">
          <a:off x="0" y="5097852"/>
          <a:ext cx="2865987" cy="188523"/>
        </a:xfrm>
        <a:prstGeom xmlns:a="http://schemas.openxmlformats.org/drawingml/2006/main" prst="rect">
          <a:avLst/>
        </a:prstGeom>
        <a:solidFill xmlns:a="http://schemas.openxmlformats.org/drawingml/2006/main">
          <a:schemeClr val="bg1"/>
        </a:solidFill>
      </cdr:spPr>
      <cdr:txBody>
        <a:bodyPr xmlns:a="http://schemas.openxmlformats.org/drawingml/2006/main" vertOverflow="clip" horzOverflow="clip" wrap="none" lIns="10800" tIns="10800" rIns="10800" bIns="10800" rtlCol="0" anchor="ctr" anchorCtr="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900" dirty="0">
              <a:latin typeface="ＭＳ Ｐ明朝" pitchFamily="18" charset="-128"/>
              <a:ea typeface="ＭＳ Ｐ明朝" pitchFamily="18" charset="-128"/>
            </a:rPr>
            <a:t>（資料） 北海道経済部「北海道観光入込客数調査報告書」</a:t>
          </a:r>
          <a:r>
            <a:rPr lang="ja-JP" altLang="en-US" sz="1000" dirty="0">
              <a:latin typeface="ＭＳ Ｐ明朝" pitchFamily="18" charset="-128"/>
              <a:ea typeface="ＭＳ Ｐ明朝" pitchFamily="18" charset="-128"/>
            </a:rPr>
            <a:t> </a:t>
          </a:r>
          <a:endParaRPr lang="en-US" altLang="ja-JP" sz="1000" dirty="0">
            <a:latin typeface="ＭＳ Ｐ明朝" pitchFamily="18" charset="-128"/>
            <a:ea typeface="ＭＳ Ｐ明朝" pitchFamily="18" charset="-128"/>
          </a:endParaRPr>
        </a:p>
      </cdr:txBody>
    </cdr:sp>
  </cdr:relSizeAnchor>
  <cdr:relSizeAnchor xmlns:cdr="http://schemas.openxmlformats.org/drawingml/2006/chartDrawing">
    <cdr:from>
      <cdr:x>0.03817</cdr:x>
      <cdr:y>0.01119</cdr:y>
    </cdr:from>
    <cdr:to>
      <cdr:x>0.07876</cdr:x>
      <cdr:y>0.04369</cdr:y>
    </cdr:to>
    <cdr:sp macro="" textlink="">
      <cdr:nvSpPr>
        <cdr:cNvPr id="3" name="テキスト ボックス 1">
          <a:extLst xmlns:a="http://schemas.openxmlformats.org/drawingml/2006/main">
            <a:ext uri="{FF2B5EF4-FFF2-40B4-BE49-F238E27FC236}">
              <a16:creationId xmlns:a16="http://schemas.microsoft.com/office/drawing/2014/main" id="{621E010D-01B6-4748-A9DA-9A8C545074A1}"/>
            </a:ext>
          </a:extLst>
        </cdr:cNvPr>
        <cdr:cNvSpPr txBox="1"/>
      </cdr:nvSpPr>
      <cdr:spPr>
        <a:xfrm xmlns:a="http://schemas.openxmlformats.org/drawingml/2006/main">
          <a:off x="346075" y="59135"/>
          <a:ext cx="368060" cy="171852"/>
        </a:xfrm>
        <a:prstGeom xmlns:a="http://schemas.openxmlformats.org/drawingml/2006/main" prst="rect">
          <a:avLst/>
        </a:prstGeom>
        <a:solidFill xmlns:a="http://schemas.openxmlformats.org/drawingml/2006/main">
          <a:schemeClr val="bg1"/>
        </a:solidFill>
      </cdr:spPr>
      <cdr:txBody>
        <a:bodyPr xmlns:a="http://schemas.openxmlformats.org/drawingml/2006/main" wrap="none" lIns="10800" tIns="10800" rIns="10800" bIns="10800" rtlCol="0" anchor="ctr" anchorCtr="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900" dirty="0">
              <a:latin typeface="ＭＳ Ｐ明朝" pitchFamily="18" charset="-128"/>
              <a:ea typeface="ＭＳ Ｐ明朝" pitchFamily="18" charset="-128"/>
            </a:rPr>
            <a:t>（千人）</a:t>
          </a:r>
          <a:endParaRPr lang="en-US" altLang="ja-JP" sz="1000" dirty="0">
            <a:latin typeface="ＭＳ Ｐ明朝" pitchFamily="18" charset="-128"/>
            <a:ea typeface="ＭＳ Ｐ明朝" pitchFamily="18" charset="-128"/>
          </a:endParaRPr>
        </a:p>
      </cdr:txBody>
    </cdr:sp>
  </cdr:relSizeAnchor>
  <cdr:relSizeAnchor xmlns:cdr="http://schemas.openxmlformats.org/drawingml/2006/chartDrawing">
    <cdr:from>
      <cdr:x>0.31127</cdr:x>
      <cdr:y>0.35015</cdr:y>
    </cdr:from>
    <cdr:to>
      <cdr:x>0.46849</cdr:x>
      <cdr:y>0.41242</cdr:y>
    </cdr:to>
    <cdr:sp macro="" textlink="">
      <cdr:nvSpPr>
        <cdr:cNvPr id="4" name="吹き出し: 線 (枠なし) 3">
          <a:extLst xmlns:a="http://schemas.openxmlformats.org/drawingml/2006/main">
            <a:ext uri="{FF2B5EF4-FFF2-40B4-BE49-F238E27FC236}">
              <a16:creationId xmlns:a16="http://schemas.microsoft.com/office/drawing/2014/main" id="{6AC31FC7-3450-4110-995E-31872D62A4A2}"/>
            </a:ext>
          </a:extLst>
        </cdr:cNvPr>
        <cdr:cNvSpPr/>
      </cdr:nvSpPr>
      <cdr:spPr>
        <a:xfrm xmlns:a="http://schemas.openxmlformats.org/drawingml/2006/main">
          <a:off x="2822575" y="1851025"/>
          <a:ext cx="1425589" cy="329163"/>
        </a:xfrm>
        <a:prstGeom xmlns:a="http://schemas.openxmlformats.org/drawingml/2006/main" prst="callout1">
          <a:avLst>
            <a:gd name="adj1" fmla="val 92905"/>
            <a:gd name="adj2" fmla="val 98878"/>
            <a:gd name="adj3" fmla="val 199110"/>
            <a:gd name="adj4" fmla="val 99085"/>
          </a:avLst>
        </a:prstGeom>
        <a:noFill xmlns:a="http://schemas.openxmlformats.org/drawingml/2006/main"/>
        <a:ln xmlns:a="http://schemas.openxmlformats.org/drawingml/2006/main" w="3175"/>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square" lIns="14400" tIns="14400" rIns="14400" bIns="14400" anchor="ctr" anchorCtr="0">
          <a:spAutoFit/>
        </a:bodyP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ja-JP" altLang="en-US" sz="900">
              <a:latin typeface="HG丸ｺﾞｼｯｸM-PRO" panose="020F0600000000000000" pitchFamily="50" charset="-128"/>
              <a:ea typeface="HG丸ｺﾞｼｯｸM-PRO" panose="020F0600000000000000" pitchFamily="50" charset="-128"/>
            </a:rPr>
            <a:t>第</a:t>
          </a:r>
          <a:r>
            <a:rPr lang="en-US" altLang="ja-JP" sz="900">
              <a:latin typeface="HG丸ｺﾞｼｯｸM-PRO" panose="020F0600000000000000" pitchFamily="50" charset="-128"/>
              <a:ea typeface="HG丸ｺﾞｼｯｸM-PRO" panose="020F0600000000000000" pitchFamily="50" charset="-128"/>
            </a:rPr>
            <a:t>2</a:t>
          </a:r>
          <a:r>
            <a:rPr lang="ja-JP" altLang="en-US" sz="900">
              <a:latin typeface="HG丸ｺﾞｼｯｸM-PRO" panose="020F0600000000000000" pitchFamily="50" charset="-128"/>
              <a:ea typeface="HG丸ｺﾞｼｯｸM-PRO" panose="020F0600000000000000" pitchFamily="50" charset="-128"/>
            </a:rPr>
            <a:t>回ツール・ド・北海道</a:t>
          </a:r>
          <a:endParaRPr lang="en-US" altLang="ja-JP" sz="900">
            <a:latin typeface="HG丸ｺﾞｼｯｸM-PRO" panose="020F0600000000000000" pitchFamily="50" charset="-128"/>
            <a:ea typeface="HG丸ｺﾞｼｯｸM-PRO" panose="020F0600000000000000" pitchFamily="50" charset="-128"/>
          </a:endParaRPr>
        </a:p>
        <a:p xmlns:a="http://schemas.openxmlformats.org/drawingml/2006/main">
          <a:pPr algn="r"/>
          <a:r>
            <a:rPr lang="en-US" altLang="ja-JP" sz="900">
              <a:latin typeface="HG丸ｺﾞｼｯｸM-PRO" panose="020F0600000000000000" pitchFamily="50" charset="-128"/>
              <a:ea typeface="HG丸ｺﾞｼｯｸM-PRO" panose="020F0600000000000000" pitchFamily="50" charset="-128"/>
            </a:rPr>
            <a:t>1988</a:t>
          </a:r>
          <a:endParaRPr lang="ja-JP" sz="900">
            <a:latin typeface="HG丸ｺﾞｼｯｸM-PRO" panose="020F0600000000000000" pitchFamily="50" charset="-128"/>
            <a:ea typeface="HG丸ｺﾞｼｯｸM-PRO" panose="020F0600000000000000" pitchFamily="50" charset="-128"/>
          </a:endParaRPr>
        </a:p>
      </cdr:txBody>
    </cdr:sp>
  </cdr:relSizeAnchor>
  <cdr:relSizeAnchor xmlns:cdr="http://schemas.openxmlformats.org/drawingml/2006/chartDrawing">
    <cdr:from>
      <cdr:x>0.39076</cdr:x>
      <cdr:y>0.26366</cdr:y>
    </cdr:from>
    <cdr:to>
      <cdr:x>0.48319</cdr:x>
      <cdr:y>0.32593</cdr:y>
    </cdr:to>
    <cdr:sp macro="" textlink="">
      <cdr:nvSpPr>
        <cdr:cNvPr id="5" name="吹き出し: 線 (枠なし) 4">
          <a:extLst xmlns:a="http://schemas.openxmlformats.org/drawingml/2006/main">
            <a:ext uri="{FF2B5EF4-FFF2-40B4-BE49-F238E27FC236}">
              <a16:creationId xmlns:a16="http://schemas.microsoft.com/office/drawing/2014/main" id="{7A7C79DB-034A-4949-A93E-1109B6884F45}"/>
            </a:ext>
          </a:extLst>
        </cdr:cNvPr>
        <cdr:cNvSpPr/>
      </cdr:nvSpPr>
      <cdr:spPr>
        <a:xfrm xmlns:a="http://schemas.openxmlformats.org/drawingml/2006/main">
          <a:off x="3543300" y="1393825"/>
          <a:ext cx="838214" cy="329163"/>
        </a:xfrm>
        <a:prstGeom xmlns:a="http://schemas.openxmlformats.org/drawingml/2006/main" prst="callout1">
          <a:avLst>
            <a:gd name="adj1" fmla="val 92905"/>
            <a:gd name="adj2" fmla="val 98878"/>
            <a:gd name="adj3" fmla="val 199110"/>
            <a:gd name="adj4" fmla="val 99085"/>
          </a:avLst>
        </a:prstGeom>
        <a:noFill xmlns:a="http://schemas.openxmlformats.org/drawingml/2006/main"/>
        <a:ln xmlns:a="http://schemas.openxmlformats.org/drawingml/2006/main" w="3175"/>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square" lIns="14400" tIns="14400" rIns="14400" bIns="14400" anchor="ctr" anchorCtr="0">
          <a:spAutoFit/>
        </a:bodyP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ja-JP" altLang="en-US" sz="900">
              <a:latin typeface="HG丸ｺﾞｼｯｸM-PRO" panose="020F0600000000000000" pitchFamily="50" charset="-128"/>
              <a:ea typeface="HG丸ｺﾞｼｯｸM-PRO" panose="020F0600000000000000" pitchFamily="50" charset="-128"/>
            </a:rPr>
            <a:t>グリュック王国</a:t>
          </a:r>
          <a:endParaRPr lang="en-US" altLang="ja-JP" sz="900">
            <a:latin typeface="HG丸ｺﾞｼｯｸM-PRO" panose="020F0600000000000000" pitchFamily="50" charset="-128"/>
            <a:ea typeface="HG丸ｺﾞｼｯｸM-PRO" panose="020F0600000000000000" pitchFamily="50" charset="-128"/>
          </a:endParaRPr>
        </a:p>
        <a:p xmlns:a="http://schemas.openxmlformats.org/drawingml/2006/main">
          <a:pPr algn="r"/>
          <a:r>
            <a:rPr lang="en-US" altLang="ja-JP" sz="900">
              <a:latin typeface="HG丸ｺﾞｼｯｸM-PRO" panose="020F0600000000000000" pitchFamily="50" charset="-128"/>
              <a:ea typeface="HG丸ｺﾞｼｯｸM-PRO" panose="020F0600000000000000" pitchFamily="50" charset="-128"/>
            </a:rPr>
            <a:t>1989</a:t>
          </a:r>
          <a:endParaRPr lang="ja-JP" sz="900">
            <a:latin typeface="HG丸ｺﾞｼｯｸM-PRO" panose="020F0600000000000000" pitchFamily="50" charset="-128"/>
            <a:ea typeface="HG丸ｺﾞｼｯｸM-PRO" panose="020F0600000000000000" pitchFamily="50" charset="-128"/>
          </a:endParaRPr>
        </a:p>
      </cdr:txBody>
    </cdr:sp>
  </cdr:relSizeAnchor>
  <cdr:relSizeAnchor xmlns:cdr="http://schemas.openxmlformats.org/drawingml/2006/chartDrawing">
    <cdr:from>
      <cdr:x>0.35294</cdr:x>
      <cdr:y>0.15375</cdr:y>
    </cdr:from>
    <cdr:to>
      <cdr:x>0.50035</cdr:x>
      <cdr:y>0.21602</cdr:y>
    </cdr:to>
    <cdr:sp macro="" textlink="">
      <cdr:nvSpPr>
        <cdr:cNvPr id="6" name="吹き出し: 線 (枠なし) 5">
          <a:extLst xmlns:a="http://schemas.openxmlformats.org/drawingml/2006/main">
            <a:ext uri="{FF2B5EF4-FFF2-40B4-BE49-F238E27FC236}">
              <a16:creationId xmlns:a16="http://schemas.microsoft.com/office/drawing/2014/main" id="{3AB6526A-3452-4C93-9506-0D2A43ADE9BF}"/>
            </a:ext>
          </a:extLst>
        </cdr:cNvPr>
        <cdr:cNvSpPr/>
      </cdr:nvSpPr>
      <cdr:spPr>
        <a:xfrm xmlns:a="http://schemas.openxmlformats.org/drawingml/2006/main">
          <a:off x="3200400" y="812800"/>
          <a:ext cx="1336689" cy="329163"/>
        </a:xfrm>
        <a:prstGeom xmlns:a="http://schemas.openxmlformats.org/drawingml/2006/main" prst="callout1">
          <a:avLst>
            <a:gd name="adj1" fmla="val 92905"/>
            <a:gd name="adj2" fmla="val 98878"/>
            <a:gd name="adj3" fmla="val 199110"/>
            <a:gd name="adj4" fmla="val 99085"/>
          </a:avLst>
        </a:prstGeom>
        <a:noFill xmlns:a="http://schemas.openxmlformats.org/drawingml/2006/main"/>
        <a:ln xmlns:a="http://schemas.openxmlformats.org/drawingml/2006/main" w="3175"/>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square" lIns="14400" tIns="14400" rIns="14400" bIns="14400" anchor="ctr" anchorCtr="0">
          <a:spAutoFit/>
        </a:bodyP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ja-JP" altLang="en-US" sz="900">
              <a:latin typeface="HG丸ｺﾞｼｯｸM-PRO" panose="020F0600000000000000" pitchFamily="50" charset="-128"/>
              <a:ea typeface="HG丸ｺﾞｼｯｸM-PRO" panose="020F0600000000000000" pitchFamily="50" charset="-128"/>
            </a:rPr>
            <a:t>特急「とかち」運転開始</a:t>
          </a:r>
          <a:endParaRPr lang="en-US" altLang="ja-JP" sz="900">
            <a:latin typeface="HG丸ｺﾞｼｯｸM-PRO" panose="020F0600000000000000" pitchFamily="50" charset="-128"/>
            <a:ea typeface="HG丸ｺﾞｼｯｸM-PRO" panose="020F0600000000000000" pitchFamily="50" charset="-128"/>
          </a:endParaRPr>
        </a:p>
        <a:p xmlns:a="http://schemas.openxmlformats.org/drawingml/2006/main">
          <a:pPr algn="r"/>
          <a:r>
            <a:rPr lang="en-US" altLang="ja-JP" sz="900">
              <a:latin typeface="HG丸ｺﾞｼｯｸM-PRO" panose="020F0600000000000000" pitchFamily="50" charset="-128"/>
              <a:ea typeface="HG丸ｺﾞｼｯｸM-PRO" panose="020F0600000000000000" pitchFamily="50" charset="-128"/>
            </a:rPr>
            <a:t>1990</a:t>
          </a:r>
          <a:endParaRPr lang="ja-JP" sz="900">
            <a:latin typeface="HG丸ｺﾞｼｯｸM-PRO" panose="020F0600000000000000" pitchFamily="50" charset="-128"/>
            <a:ea typeface="HG丸ｺﾞｼｯｸM-PRO" panose="020F0600000000000000" pitchFamily="50" charset="-128"/>
          </a:endParaRPr>
        </a:p>
      </cdr:txBody>
    </cdr:sp>
  </cdr:relSizeAnchor>
  <cdr:relSizeAnchor xmlns:cdr="http://schemas.openxmlformats.org/drawingml/2006/chartDrawing">
    <cdr:from>
      <cdr:x>0.6208</cdr:x>
      <cdr:y>0.17718</cdr:y>
    </cdr:from>
    <cdr:to>
      <cdr:x>0.68312</cdr:x>
      <cdr:y>0.23944</cdr:y>
    </cdr:to>
    <cdr:sp macro="" textlink="">
      <cdr:nvSpPr>
        <cdr:cNvPr id="7" name="吹き出し: 線 (枠なし) 6">
          <a:extLst xmlns:a="http://schemas.openxmlformats.org/drawingml/2006/main">
            <a:ext uri="{FF2B5EF4-FFF2-40B4-BE49-F238E27FC236}">
              <a16:creationId xmlns:a16="http://schemas.microsoft.com/office/drawing/2014/main" id="{3AB6526A-3452-4C93-9506-0D2A43ADE9BF}"/>
            </a:ext>
          </a:extLst>
        </cdr:cNvPr>
        <cdr:cNvSpPr/>
      </cdr:nvSpPr>
      <cdr:spPr>
        <a:xfrm xmlns:a="http://schemas.openxmlformats.org/drawingml/2006/main">
          <a:off x="5629275" y="936625"/>
          <a:ext cx="565164" cy="329163"/>
        </a:xfrm>
        <a:prstGeom xmlns:a="http://schemas.openxmlformats.org/drawingml/2006/main" prst="callout1">
          <a:avLst>
            <a:gd name="adj1" fmla="val 92905"/>
            <a:gd name="adj2" fmla="val 98878"/>
            <a:gd name="adj3" fmla="val 199110"/>
            <a:gd name="adj4" fmla="val 99085"/>
          </a:avLst>
        </a:prstGeom>
        <a:noFill xmlns:a="http://schemas.openxmlformats.org/drawingml/2006/main"/>
        <a:ln xmlns:a="http://schemas.openxmlformats.org/drawingml/2006/main" w="3175"/>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square" lIns="14400" tIns="14400" rIns="14400" bIns="14400" anchor="ctr" anchorCtr="0">
          <a:spAutoFit/>
        </a:bodyP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ja-JP" altLang="en-US" sz="900">
              <a:latin typeface="HG丸ｺﾞｼｯｸM-PRO" panose="020F0600000000000000" pitchFamily="50" charset="-128"/>
              <a:ea typeface="HG丸ｺﾞｼｯｸM-PRO" panose="020F0600000000000000" pitchFamily="50" charset="-128"/>
            </a:rPr>
            <a:t>北の屋台</a:t>
          </a:r>
          <a:endParaRPr lang="en-US" altLang="ja-JP" sz="900">
            <a:latin typeface="HG丸ｺﾞｼｯｸM-PRO" panose="020F0600000000000000" pitchFamily="50" charset="-128"/>
            <a:ea typeface="HG丸ｺﾞｼｯｸM-PRO" panose="020F0600000000000000" pitchFamily="50" charset="-128"/>
          </a:endParaRPr>
        </a:p>
        <a:p xmlns:a="http://schemas.openxmlformats.org/drawingml/2006/main">
          <a:pPr algn="r"/>
          <a:r>
            <a:rPr lang="en-US" altLang="ja-JP" sz="900">
              <a:latin typeface="HG丸ｺﾞｼｯｸM-PRO" panose="020F0600000000000000" pitchFamily="50" charset="-128"/>
              <a:ea typeface="HG丸ｺﾞｼｯｸM-PRO" panose="020F0600000000000000" pitchFamily="50" charset="-128"/>
            </a:rPr>
            <a:t>2001</a:t>
          </a:r>
          <a:endParaRPr lang="ja-JP" sz="900">
            <a:latin typeface="HG丸ｺﾞｼｯｸM-PRO" panose="020F0600000000000000" pitchFamily="50" charset="-128"/>
            <a:ea typeface="HG丸ｺﾞｼｯｸM-PRO" panose="020F0600000000000000" pitchFamily="50" charset="-128"/>
          </a:endParaRPr>
        </a:p>
      </cdr:txBody>
    </cdr:sp>
  </cdr:relSizeAnchor>
  <cdr:relSizeAnchor xmlns:cdr="http://schemas.openxmlformats.org/drawingml/2006/chartDrawing">
    <cdr:from>
      <cdr:x>0.79972</cdr:x>
      <cdr:y>0.05105</cdr:y>
    </cdr:from>
    <cdr:to>
      <cdr:x>0.92997</cdr:x>
      <cdr:y>0.11332</cdr:y>
    </cdr:to>
    <cdr:sp macro="" textlink="">
      <cdr:nvSpPr>
        <cdr:cNvPr id="9" name="吹き出し: 線 (枠なし) 8">
          <a:extLst xmlns:a="http://schemas.openxmlformats.org/drawingml/2006/main">
            <a:ext uri="{FF2B5EF4-FFF2-40B4-BE49-F238E27FC236}">
              <a16:creationId xmlns:a16="http://schemas.microsoft.com/office/drawing/2014/main" id="{C072C40D-F1D6-417D-BBDB-A57D6732F1C3}"/>
            </a:ext>
          </a:extLst>
        </cdr:cNvPr>
        <cdr:cNvSpPr/>
      </cdr:nvSpPr>
      <cdr:spPr>
        <a:xfrm xmlns:a="http://schemas.openxmlformats.org/drawingml/2006/main">
          <a:off x="7251700" y="269875"/>
          <a:ext cx="1181056" cy="329163"/>
        </a:xfrm>
        <a:prstGeom xmlns:a="http://schemas.openxmlformats.org/drawingml/2006/main" prst="callout1">
          <a:avLst>
            <a:gd name="adj1" fmla="val 92905"/>
            <a:gd name="adj2" fmla="val 98878"/>
            <a:gd name="adj3" fmla="val 199110"/>
            <a:gd name="adj4" fmla="val 99085"/>
          </a:avLst>
        </a:prstGeom>
        <a:noFill xmlns:a="http://schemas.openxmlformats.org/drawingml/2006/main"/>
        <a:ln xmlns:a="http://schemas.openxmlformats.org/drawingml/2006/main" w="3175"/>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square" lIns="14400" tIns="14400" rIns="14400" bIns="14400" anchor="ctr" anchorCtr="0">
          <a:spAutoFit/>
        </a:bodyP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ja-JP" altLang="en-US" sz="900">
              <a:latin typeface="HG丸ｺﾞｼｯｸM-PRO" panose="020F0600000000000000" pitchFamily="50" charset="-128"/>
              <a:ea typeface="HG丸ｺﾞｼｯｸM-PRO" panose="020F0600000000000000" pitchFamily="50" charset="-128"/>
            </a:rPr>
            <a:t>台風</a:t>
          </a:r>
          <a:r>
            <a:rPr lang="en-US" altLang="ja-JP" sz="900">
              <a:latin typeface="HG丸ｺﾞｼｯｸM-PRO" panose="020F0600000000000000" pitchFamily="50" charset="-128"/>
              <a:ea typeface="HG丸ｺﾞｼｯｸM-PRO" panose="020F0600000000000000" pitchFamily="50" charset="-128"/>
            </a:rPr>
            <a:t>7</a:t>
          </a:r>
          <a:r>
            <a:rPr lang="ja-JP" altLang="en-US" sz="900">
              <a:latin typeface="HG丸ｺﾞｼｯｸM-PRO" panose="020F0600000000000000" pitchFamily="50" charset="-128"/>
              <a:ea typeface="HG丸ｺﾞｼｯｸM-PRO" panose="020F0600000000000000" pitchFamily="50" charset="-128"/>
            </a:rPr>
            <a:t>・</a:t>
          </a:r>
          <a:r>
            <a:rPr lang="en-US" altLang="ja-JP" sz="900">
              <a:latin typeface="HG丸ｺﾞｼｯｸM-PRO" panose="020F0600000000000000" pitchFamily="50" charset="-128"/>
              <a:ea typeface="HG丸ｺﾞｼｯｸM-PRO" panose="020F0600000000000000" pitchFamily="50" charset="-128"/>
            </a:rPr>
            <a:t>9</a:t>
          </a:r>
          <a:r>
            <a:rPr lang="ja-JP" altLang="en-US" sz="900">
              <a:latin typeface="HG丸ｺﾞｼｯｸM-PRO" panose="020F0600000000000000" pitchFamily="50" charset="-128"/>
              <a:ea typeface="HG丸ｺﾞｼｯｸM-PRO" panose="020F0600000000000000" pitchFamily="50" charset="-128"/>
            </a:rPr>
            <a:t>・</a:t>
          </a:r>
          <a:r>
            <a:rPr lang="en-US" altLang="ja-JP" sz="900">
              <a:latin typeface="HG丸ｺﾞｼｯｸM-PRO" panose="020F0600000000000000" pitchFamily="50" charset="-128"/>
              <a:ea typeface="HG丸ｺﾞｼｯｸM-PRO" panose="020F0600000000000000" pitchFamily="50" charset="-128"/>
            </a:rPr>
            <a:t>10</a:t>
          </a:r>
          <a:r>
            <a:rPr lang="ja-JP" altLang="en-US" sz="900">
              <a:latin typeface="HG丸ｺﾞｼｯｸM-PRO" panose="020F0600000000000000" pitchFamily="50" charset="-128"/>
              <a:ea typeface="HG丸ｺﾞｼｯｸM-PRO" panose="020F0600000000000000" pitchFamily="50" charset="-128"/>
            </a:rPr>
            <a:t>･</a:t>
          </a:r>
          <a:r>
            <a:rPr lang="en-US" altLang="ja-JP" sz="900">
              <a:latin typeface="HG丸ｺﾞｼｯｸM-PRO" panose="020F0600000000000000" pitchFamily="50" charset="-128"/>
              <a:ea typeface="HG丸ｺﾞｼｯｸM-PRO" panose="020F0600000000000000" pitchFamily="50" charset="-128"/>
            </a:rPr>
            <a:t>11</a:t>
          </a:r>
          <a:r>
            <a:rPr lang="ja-JP" altLang="en-US" sz="900">
              <a:latin typeface="HG丸ｺﾞｼｯｸM-PRO" panose="020F0600000000000000" pitchFamily="50" charset="-128"/>
              <a:ea typeface="HG丸ｺﾞｼｯｸM-PRO" panose="020F0600000000000000" pitchFamily="50" charset="-128"/>
            </a:rPr>
            <a:t>号</a:t>
          </a:r>
          <a:endParaRPr lang="en-US" altLang="ja-JP" sz="900">
            <a:latin typeface="HG丸ｺﾞｼｯｸM-PRO" panose="020F0600000000000000" pitchFamily="50" charset="-128"/>
            <a:ea typeface="HG丸ｺﾞｼｯｸM-PRO" panose="020F0600000000000000" pitchFamily="50" charset="-128"/>
          </a:endParaRPr>
        </a:p>
        <a:p xmlns:a="http://schemas.openxmlformats.org/drawingml/2006/main">
          <a:pPr algn="r"/>
          <a:r>
            <a:rPr lang="en-US" altLang="ja-JP" sz="900">
              <a:latin typeface="HG丸ｺﾞｼｯｸM-PRO" panose="020F0600000000000000" pitchFamily="50" charset="-128"/>
              <a:ea typeface="HG丸ｺﾞｼｯｸM-PRO" panose="020F0600000000000000" pitchFamily="50" charset="-128"/>
            </a:rPr>
            <a:t>2016</a:t>
          </a:r>
          <a:endParaRPr lang="ja-JP" sz="900">
            <a:latin typeface="HG丸ｺﾞｼｯｸM-PRO" panose="020F0600000000000000" pitchFamily="50" charset="-128"/>
            <a:ea typeface="HG丸ｺﾞｼｯｸM-PRO" panose="020F0600000000000000" pitchFamily="50" charset="-128"/>
          </a:endParaRPr>
        </a:p>
      </cdr:txBody>
    </cdr:sp>
  </cdr:relSizeAnchor>
</c:userShapes>
</file>

<file path=xl/drawings/drawing5.xml><?xml version="1.0" encoding="utf-8"?>
<c:userShapes xmlns:c="http://schemas.openxmlformats.org/drawingml/2006/chart">
  <cdr:relSizeAnchor xmlns:cdr="http://schemas.openxmlformats.org/drawingml/2006/chartDrawing">
    <cdr:from>
      <cdr:x>0</cdr:x>
      <cdr:y>0.96434</cdr:y>
    </cdr:from>
    <cdr:to>
      <cdr:x>0.31606</cdr:x>
      <cdr:y>1</cdr:y>
    </cdr:to>
    <cdr:sp macro="" textlink="">
      <cdr:nvSpPr>
        <cdr:cNvPr id="2" name="テキスト ボックス 1">
          <a:extLst xmlns:a="http://schemas.openxmlformats.org/drawingml/2006/main">
            <a:ext uri="{FF2B5EF4-FFF2-40B4-BE49-F238E27FC236}">
              <a16:creationId xmlns:a16="http://schemas.microsoft.com/office/drawing/2014/main" id="{C266F102-750D-488E-BBAA-8D8978050A4C}"/>
            </a:ext>
          </a:extLst>
        </cdr:cNvPr>
        <cdr:cNvSpPr txBox="1"/>
      </cdr:nvSpPr>
      <cdr:spPr>
        <a:xfrm xmlns:a="http://schemas.openxmlformats.org/drawingml/2006/main">
          <a:off x="0" y="5097852"/>
          <a:ext cx="2865987" cy="188523"/>
        </a:xfrm>
        <a:prstGeom xmlns:a="http://schemas.openxmlformats.org/drawingml/2006/main" prst="rect">
          <a:avLst/>
        </a:prstGeom>
        <a:solidFill xmlns:a="http://schemas.openxmlformats.org/drawingml/2006/main">
          <a:schemeClr val="bg1"/>
        </a:solidFill>
      </cdr:spPr>
      <cdr:txBody>
        <a:bodyPr xmlns:a="http://schemas.openxmlformats.org/drawingml/2006/main" vertOverflow="clip" horzOverflow="clip" wrap="none" lIns="10800" tIns="10800" rIns="10800" bIns="10800" rtlCol="0" anchor="ctr" anchorCtr="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900" dirty="0">
              <a:latin typeface="ＭＳ Ｐ明朝" pitchFamily="18" charset="-128"/>
              <a:ea typeface="ＭＳ Ｐ明朝" pitchFamily="18" charset="-128"/>
            </a:rPr>
            <a:t>（資料） 北海道経済部「北海道観光入込客数調査報告書」</a:t>
          </a:r>
          <a:r>
            <a:rPr lang="ja-JP" altLang="en-US" sz="1000" dirty="0">
              <a:latin typeface="ＭＳ Ｐ明朝" pitchFamily="18" charset="-128"/>
              <a:ea typeface="ＭＳ Ｐ明朝" pitchFamily="18" charset="-128"/>
            </a:rPr>
            <a:t> </a:t>
          </a:r>
          <a:endParaRPr lang="en-US" altLang="ja-JP" sz="1000" dirty="0">
            <a:latin typeface="ＭＳ Ｐ明朝" pitchFamily="18" charset="-128"/>
            <a:ea typeface="ＭＳ Ｐ明朝" pitchFamily="18" charset="-128"/>
          </a:endParaRPr>
        </a:p>
      </cdr:txBody>
    </cdr:sp>
  </cdr:relSizeAnchor>
  <cdr:relSizeAnchor xmlns:cdr="http://schemas.openxmlformats.org/drawingml/2006/chartDrawing">
    <cdr:from>
      <cdr:x>0.03817</cdr:x>
      <cdr:y>0.01119</cdr:y>
    </cdr:from>
    <cdr:to>
      <cdr:x>0.07876</cdr:x>
      <cdr:y>0.04369</cdr:y>
    </cdr:to>
    <cdr:sp macro="" textlink="">
      <cdr:nvSpPr>
        <cdr:cNvPr id="3" name="テキスト ボックス 1">
          <a:extLst xmlns:a="http://schemas.openxmlformats.org/drawingml/2006/main">
            <a:ext uri="{FF2B5EF4-FFF2-40B4-BE49-F238E27FC236}">
              <a16:creationId xmlns:a16="http://schemas.microsoft.com/office/drawing/2014/main" id="{621E010D-01B6-4748-A9DA-9A8C545074A1}"/>
            </a:ext>
          </a:extLst>
        </cdr:cNvPr>
        <cdr:cNvSpPr txBox="1"/>
      </cdr:nvSpPr>
      <cdr:spPr>
        <a:xfrm xmlns:a="http://schemas.openxmlformats.org/drawingml/2006/main">
          <a:off x="346075" y="59135"/>
          <a:ext cx="368060" cy="171852"/>
        </a:xfrm>
        <a:prstGeom xmlns:a="http://schemas.openxmlformats.org/drawingml/2006/main" prst="rect">
          <a:avLst/>
        </a:prstGeom>
        <a:solidFill xmlns:a="http://schemas.openxmlformats.org/drawingml/2006/main">
          <a:schemeClr val="bg1"/>
        </a:solidFill>
      </cdr:spPr>
      <cdr:txBody>
        <a:bodyPr xmlns:a="http://schemas.openxmlformats.org/drawingml/2006/main" wrap="none" lIns="10800" tIns="10800" rIns="10800" bIns="10800" rtlCol="0" anchor="ctr" anchorCtr="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900" dirty="0">
              <a:latin typeface="ＭＳ Ｐ明朝" pitchFamily="18" charset="-128"/>
              <a:ea typeface="ＭＳ Ｐ明朝" pitchFamily="18" charset="-128"/>
            </a:rPr>
            <a:t>（千人）</a:t>
          </a:r>
          <a:endParaRPr lang="en-US" altLang="ja-JP" sz="1000" dirty="0">
            <a:latin typeface="ＭＳ Ｐ明朝" pitchFamily="18" charset="-128"/>
            <a:ea typeface="ＭＳ Ｐ明朝" pitchFamily="18" charset="-128"/>
          </a:endParaRPr>
        </a:p>
      </cdr:txBody>
    </cdr:sp>
  </cdr:relSizeAnchor>
  <cdr:relSizeAnchor xmlns:cdr="http://schemas.openxmlformats.org/drawingml/2006/chartDrawing">
    <cdr:from>
      <cdr:x>0.18312</cdr:x>
      <cdr:y>0.35556</cdr:y>
    </cdr:from>
    <cdr:to>
      <cdr:x>0.25</cdr:x>
      <cdr:y>0.41906</cdr:y>
    </cdr:to>
    <cdr:sp macro="" textlink="">
      <cdr:nvSpPr>
        <cdr:cNvPr id="4" name="吹き出し: 線 (枠なし) 3">
          <a:extLst xmlns:a="http://schemas.openxmlformats.org/drawingml/2006/main">
            <a:ext uri="{FF2B5EF4-FFF2-40B4-BE49-F238E27FC236}">
              <a16:creationId xmlns:a16="http://schemas.microsoft.com/office/drawing/2014/main" id="{BF8B4C58-184F-4D5E-A78F-82ADEB8EFC19}"/>
            </a:ext>
          </a:extLst>
        </cdr:cNvPr>
        <cdr:cNvSpPr/>
      </cdr:nvSpPr>
      <cdr:spPr>
        <a:xfrm xmlns:a="http://schemas.openxmlformats.org/drawingml/2006/main">
          <a:off x="1660525" y="1879600"/>
          <a:ext cx="606425" cy="335718"/>
        </a:xfrm>
        <a:prstGeom xmlns:a="http://schemas.openxmlformats.org/drawingml/2006/main" prst="callout1">
          <a:avLst>
            <a:gd name="adj1" fmla="val 96880"/>
            <a:gd name="adj2" fmla="val 93160"/>
            <a:gd name="adj3" fmla="val 164591"/>
            <a:gd name="adj4" fmla="val 93010"/>
          </a:avLst>
        </a:prstGeom>
        <a:ln xmlns:a="http://schemas.openxmlformats.org/drawingml/2006/main" w="3175"/>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square" lIns="14400" tIns="14400" rIns="14400" bIns="14400" anchor="ctr" anchorCtr="0">
          <a:spAutoFit/>
        </a:bodyP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ja-JP" altLang="en-US" sz="900">
              <a:latin typeface="HG丸ｺﾞｼｯｸM-PRO" panose="020F0600000000000000" pitchFamily="50" charset="-128"/>
              <a:ea typeface="HG丸ｺﾞｼｯｸM-PRO" panose="020F0600000000000000" pitchFamily="50" charset="-128"/>
            </a:rPr>
            <a:t>沖縄海洋博</a:t>
          </a:r>
          <a:endParaRPr lang="en-US" altLang="ja-JP" sz="900">
            <a:latin typeface="HG丸ｺﾞｼｯｸM-PRO" panose="020F0600000000000000" pitchFamily="50" charset="-128"/>
            <a:ea typeface="HG丸ｺﾞｼｯｸM-PRO" panose="020F0600000000000000" pitchFamily="50" charset="-128"/>
          </a:endParaRPr>
        </a:p>
        <a:p xmlns:a="http://schemas.openxmlformats.org/drawingml/2006/main">
          <a:pPr algn="r"/>
          <a:r>
            <a:rPr lang="en-US" altLang="ja-JP" sz="900">
              <a:latin typeface="HG丸ｺﾞｼｯｸM-PRO" panose="020F0600000000000000" pitchFamily="50" charset="-128"/>
              <a:ea typeface="HG丸ｺﾞｼｯｸM-PRO" panose="020F0600000000000000" pitchFamily="50" charset="-128"/>
            </a:rPr>
            <a:t>1975 </a:t>
          </a:r>
          <a:endParaRPr lang="ja-JP" sz="900">
            <a:latin typeface="HG丸ｺﾞｼｯｸM-PRO" panose="020F0600000000000000" pitchFamily="50" charset="-128"/>
            <a:ea typeface="HG丸ｺﾞｼｯｸM-PRO" panose="020F0600000000000000" pitchFamily="50" charset="-128"/>
          </a:endParaRPr>
        </a:p>
      </cdr:txBody>
    </cdr:sp>
  </cdr:relSizeAnchor>
  <cdr:relSizeAnchor xmlns:cdr="http://schemas.openxmlformats.org/drawingml/2006/chartDrawing">
    <cdr:from>
      <cdr:x>0.21989</cdr:x>
      <cdr:y>0.29311</cdr:y>
    </cdr:from>
    <cdr:to>
      <cdr:x>0.28676</cdr:x>
      <cdr:y>0.35538</cdr:y>
    </cdr:to>
    <cdr:sp macro="" textlink="">
      <cdr:nvSpPr>
        <cdr:cNvPr id="5" name="吹き出し: 線 (枠なし) 4">
          <a:extLst xmlns:a="http://schemas.openxmlformats.org/drawingml/2006/main">
            <a:ext uri="{FF2B5EF4-FFF2-40B4-BE49-F238E27FC236}">
              <a16:creationId xmlns:a16="http://schemas.microsoft.com/office/drawing/2014/main" id="{947D4FA3-5030-443D-B494-5DECDD7AD026}"/>
            </a:ext>
          </a:extLst>
        </cdr:cNvPr>
        <cdr:cNvSpPr/>
      </cdr:nvSpPr>
      <cdr:spPr>
        <a:xfrm xmlns:a="http://schemas.openxmlformats.org/drawingml/2006/main">
          <a:off x="1993900" y="1549502"/>
          <a:ext cx="606425" cy="329163"/>
        </a:xfrm>
        <a:prstGeom xmlns:a="http://schemas.openxmlformats.org/drawingml/2006/main" prst="callout1">
          <a:avLst>
            <a:gd name="adj1" fmla="val 102667"/>
            <a:gd name="adj2" fmla="val 86877"/>
            <a:gd name="adj3" fmla="val 401874"/>
            <a:gd name="adj4" fmla="val 89869"/>
          </a:avLst>
        </a:prstGeom>
        <a:noFill xmlns:a="http://schemas.openxmlformats.org/drawingml/2006/main"/>
        <a:ln xmlns:a="http://schemas.openxmlformats.org/drawingml/2006/main" w="3175"/>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square" lIns="14400" tIns="14400" rIns="14400" bIns="14400" anchor="ctr" anchorCtr="0">
          <a:spAutoFit/>
        </a:bodyP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ja-JP" altLang="en-US" sz="900">
              <a:latin typeface="HG丸ｺﾞｼｯｸM-PRO" panose="020F0600000000000000" pitchFamily="50" charset="-128"/>
              <a:ea typeface="HG丸ｺﾞｼｯｸM-PRO" panose="020F0600000000000000" pitchFamily="50" charset="-128"/>
            </a:rPr>
            <a:t>有珠山噴火</a:t>
          </a:r>
          <a:endParaRPr lang="en-US" altLang="ja-JP" sz="900">
            <a:latin typeface="HG丸ｺﾞｼｯｸM-PRO" panose="020F0600000000000000" pitchFamily="50" charset="-128"/>
            <a:ea typeface="HG丸ｺﾞｼｯｸM-PRO" panose="020F0600000000000000" pitchFamily="50" charset="-128"/>
          </a:endParaRPr>
        </a:p>
        <a:p xmlns:a="http://schemas.openxmlformats.org/drawingml/2006/main">
          <a:pPr algn="r"/>
          <a:r>
            <a:rPr lang="en-US" altLang="ja-JP" sz="900">
              <a:latin typeface="HG丸ｺﾞｼｯｸM-PRO" panose="020F0600000000000000" pitchFamily="50" charset="-128"/>
              <a:ea typeface="HG丸ｺﾞｼｯｸM-PRO" panose="020F0600000000000000" pitchFamily="50" charset="-128"/>
            </a:rPr>
            <a:t>1977.8</a:t>
          </a:r>
          <a:r>
            <a:rPr lang="ja-JP" altLang="en-US" sz="900">
              <a:latin typeface="HG丸ｺﾞｼｯｸM-PRO" panose="020F0600000000000000" pitchFamily="50" charset="-128"/>
              <a:ea typeface="HG丸ｺﾞｼｯｸM-PRO" panose="020F0600000000000000" pitchFamily="50" charset="-128"/>
            </a:rPr>
            <a:t>月</a:t>
          </a:r>
          <a:r>
            <a:rPr lang="en-US" altLang="ja-JP" sz="900">
              <a:latin typeface="HG丸ｺﾞｼｯｸM-PRO" panose="020F0600000000000000" pitchFamily="50" charset="-128"/>
              <a:ea typeface="HG丸ｺﾞｼｯｸM-PRO" panose="020F0600000000000000" pitchFamily="50" charset="-128"/>
            </a:rPr>
            <a:t> </a:t>
          </a:r>
          <a:endParaRPr lang="ja-JP" sz="900">
            <a:latin typeface="HG丸ｺﾞｼｯｸM-PRO" panose="020F0600000000000000" pitchFamily="50" charset="-128"/>
            <a:ea typeface="HG丸ｺﾞｼｯｸM-PRO" panose="020F0600000000000000" pitchFamily="50" charset="-128"/>
          </a:endParaRPr>
        </a:p>
      </cdr:txBody>
    </cdr:sp>
  </cdr:relSizeAnchor>
  <cdr:relSizeAnchor xmlns:cdr="http://schemas.openxmlformats.org/drawingml/2006/chartDrawing">
    <cdr:from>
      <cdr:x>0.29972</cdr:x>
      <cdr:y>0.28455</cdr:y>
    </cdr:from>
    <cdr:to>
      <cdr:x>0.3666</cdr:x>
      <cdr:y>0.40358</cdr:y>
    </cdr:to>
    <cdr:sp macro="" textlink="">
      <cdr:nvSpPr>
        <cdr:cNvPr id="6" name="吹き出し: 線 (枠なし) 5">
          <a:extLst xmlns:a="http://schemas.openxmlformats.org/drawingml/2006/main">
            <a:ext uri="{FF2B5EF4-FFF2-40B4-BE49-F238E27FC236}">
              <a16:creationId xmlns:a16="http://schemas.microsoft.com/office/drawing/2014/main" id="{01D3E0B0-9D7D-4C15-AF96-0A7AB6A60D94}"/>
            </a:ext>
          </a:extLst>
        </cdr:cNvPr>
        <cdr:cNvSpPr/>
      </cdr:nvSpPr>
      <cdr:spPr>
        <a:xfrm xmlns:a="http://schemas.openxmlformats.org/drawingml/2006/main">
          <a:off x="2717800" y="1504236"/>
          <a:ext cx="606425" cy="629246"/>
        </a:xfrm>
        <a:prstGeom xmlns:a="http://schemas.openxmlformats.org/drawingml/2006/main" prst="callout1">
          <a:avLst>
            <a:gd name="adj1" fmla="val 96880"/>
            <a:gd name="adj2" fmla="val 93160"/>
            <a:gd name="adj3" fmla="val 164591"/>
            <a:gd name="adj4" fmla="val 93010"/>
          </a:avLst>
        </a:prstGeom>
        <a:ln xmlns:a="http://schemas.openxmlformats.org/drawingml/2006/main" w="3175"/>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square" lIns="14400" tIns="14400" rIns="14400" bIns="14400" anchor="ctr" anchorCtr="0">
          <a:spAutoFit/>
        </a:bodyP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ja-JP" altLang="en-US" sz="900">
              <a:latin typeface="HG丸ｺﾞｼｯｸM-PRO" panose="020F0600000000000000" pitchFamily="50" charset="-128"/>
              <a:ea typeface="HG丸ｺﾞｼｯｸM-PRO" panose="020F0600000000000000" pitchFamily="50" charset="-128"/>
            </a:rPr>
            <a:t>春先低温</a:t>
          </a:r>
          <a:endParaRPr lang="en-US" altLang="ja-JP" sz="900">
            <a:latin typeface="HG丸ｺﾞｼｯｸM-PRO" panose="020F0600000000000000" pitchFamily="50" charset="-128"/>
            <a:ea typeface="HG丸ｺﾞｼｯｸM-PRO" panose="020F0600000000000000" pitchFamily="50" charset="-128"/>
          </a:endParaRPr>
        </a:p>
        <a:p xmlns:a="http://schemas.openxmlformats.org/drawingml/2006/main">
          <a:r>
            <a:rPr lang="ja-JP" altLang="en-US" sz="900">
              <a:latin typeface="HG丸ｺﾞｼｯｸM-PRO" panose="020F0600000000000000" pitchFamily="50" charset="-128"/>
              <a:ea typeface="HG丸ｺﾞｼｯｸM-PRO" panose="020F0600000000000000" pitchFamily="50" charset="-128"/>
            </a:rPr>
            <a:t>東北新幹線</a:t>
          </a:r>
          <a:endParaRPr lang="en-US" altLang="ja-JP" sz="900">
            <a:latin typeface="HG丸ｺﾞｼｯｸM-PRO" panose="020F0600000000000000" pitchFamily="50" charset="-128"/>
            <a:ea typeface="HG丸ｺﾞｼｯｸM-PRO" panose="020F0600000000000000" pitchFamily="50" charset="-128"/>
          </a:endParaRPr>
        </a:p>
        <a:p xmlns:a="http://schemas.openxmlformats.org/drawingml/2006/main">
          <a:pPr algn="r"/>
          <a:r>
            <a:rPr lang="ja-JP" altLang="en-US" sz="900">
              <a:latin typeface="HG丸ｺﾞｼｯｸM-PRO" panose="020F0600000000000000" pitchFamily="50" charset="-128"/>
              <a:ea typeface="HG丸ｺﾞｼｯｸM-PRO" panose="020F0600000000000000" pitchFamily="50" charset="-128"/>
            </a:rPr>
            <a:t>盛岡開通</a:t>
          </a:r>
          <a:r>
            <a:rPr lang="en-US" altLang="ja-JP" sz="900">
              <a:latin typeface="HG丸ｺﾞｼｯｸM-PRO" panose="020F0600000000000000" pitchFamily="50" charset="-128"/>
              <a:ea typeface="HG丸ｺﾞｼｯｸM-PRO" panose="020F0600000000000000" pitchFamily="50" charset="-128"/>
            </a:rPr>
            <a:t>1977 </a:t>
          </a:r>
          <a:endParaRPr lang="ja-JP" sz="900">
            <a:latin typeface="HG丸ｺﾞｼｯｸM-PRO" panose="020F0600000000000000" pitchFamily="50" charset="-128"/>
            <a:ea typeface="HG丸ｺﾞｼｯｸM-PRO" panose="020F0600000000000000" pitchFamily="50" charset="-128"/>
          </a:endParaRPr>
        </a:p>
      </cdr:txBody>
    </cdr:sp>
  </cdr:relSizeAnchor>
  <cdr:relSizeAnchor xmlns:cdr="http://schemas.openxmlformats.org/drawingml/2006/chartDrawing">
    <cdr:from>
      <cdr:x>0.40336</cdr:x>
      <cdr:y>0.24086</cdr:y>
    </cdr:from>
    <cdr:to>
      <cdr:x>0.48109</cdr:x>
      <cdr:y>0.30313</cdr:y>
    </cdr:to>
    <cdr:sp macro="" textlink="">
      <cdr:nvSpPr>
        <cdr:cNvPr id="7" name="吹き出し: 線 (枠なし) 6">
          <a:extLst xmlns:a="http://schemas.openxmlformats.org/drawingml/2006/main">
            <a:ext uri="{FF2B5EF4-FFF2-40B4-BE49-F238E27FC236}">
              <a16:creationId xmlns:a16="http://schemas.microsoft.com/office/drawing/2014/main" id="{E049B837-1963-45F7-BD18-33600F65B8D4}"/>
            </a:ext>
          </a:extLst>
        </cdr:cNvPr>
        <cdr:cNvSpPr/>
      </cdr:nvSpPr>
      <cdr:spPr>
        <a:xfrm xmlns:a="http://schemas.openxmlformats.org/drawingml/2006/main">
          <a:off x="3657601" y="1273277"/>
          <a:ext cx="704850" cy="329163"/>
        </a:xfrm>
        <a:prstGeom xmlns:a="http://schemas.openxmlformats.org/drawingml/2006/main" prst="callout1">
          <a:avLst>
            <a:gd name="adj1" fmla="val 96880"/>
            <a:gd name="adj2" fmla="val 93160"/>
            <a:gd name="adj3" fmla="val 164591"/>
            <a:gd name="adj4" fmla="val 93010"/>
          </a:avLst>
        </a:prstGeom>
        <a:ln xmlns:a="http://schemas.openxmlformats.org/drawingml/2006/main" w="3175"/>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square" lIns="14400" tIns="14400" rIns="14400" bIns="14400" anchor="ctr" anchorCtr="0">
          <a:spAutoFit/>
        </a:bodyP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ja-JP" altLang="en-US" sz="900">
              <a:latin typeface="HG丸ｺﾞｼｯｸM-PRO" panose="020F0600000000000000" pitchFamily="50" charset="-128"/>
              <a:ea typeface="HG丸ｺﾞｼｯｸM-PRO" panose="020F0600000000000000" pitchFamily="50" charset="-128"/>
            </a:rPr>
            <a:t>消費税率</a:t>
          </a:r>
          <a:r>
            <a:rPr lang="en-US" altLang="ja-JP" sz="900">
              <a:latin typeface="HG丸ｺﾞｼｯｸM-PRO" panose="020F0600000000000000" pitchFamily="50" charset="-128"/>
              <a:ea typeface="HG丸ｺﾞｼｯｸM-PRO" panose="020F0600000000000000" pitchFamily="50" charset="-128"/>
            </a:rPr>
            <a:t>3</a:t>
          </a:r>
          <a:r>
            <a:rPr lang="ja-JP" altLang="en-US" sz="900">
              <a:latin typeface="HG丸ｺﾞｼｯｸM-PRO" panose="020F0600000000000000" pitchFamily="50" charset="-128"/>
              <a:ea typeface="HG丸ｺﾞｼｯｸM-PRO" panose="020F0600000000000000" pitchFamily="50" charset="-128"/>
            </a:rPr>
            <a:t>％</a:t>
          </a:r>
          <a:endParaRPr lang="en-US" altLang="ja-JP" sz="900">
            <a:latin typeface="HG丸ｺﾞｼｯｸM-PRO" panose="020F0600000000000000" pitchFamily="50" charset="-128"/>
            <a:ea typeface="HG丸ｺﾞｼｯｸM-PRO" panose="020F0600000000000000" pitchFamily="50" charset="-128"/>
          </a:endParaRPr>
        </a:p>
        <a:p xmlns:a="http://schemas.openxmlformats.org/drawingml/2006/main">
          <a:pPr algn="r"/>
          <a:r>
            <a:rPr lang="en-US" altLang="ja-JP" sz="900">
              <a:latin typeface="HG丸ｺﾞｼｯｸM-PRO" panose="020F0600000000000000" pitchFamily="50" charset="-128"/>
              <a:ea typeface="HG丸ｺﾞｼｯｸM-PRO" panose="020F0600000000000000" pitchFamily="50" charset="-128"/>
            </a:rPr>
            <a:t>1989 </a:t>
          </a:r>
          <a:endParaRPr lang="ja-JP" sz="900">
            <a:latin typeface="HG丸ｺﾞｼｯｸM-PRO" panose="020F0600000000000000" pitchFamily="50" charset="-128"/>
            <a:ea typeface="HG丸ｺﾞｼｯｸM-PRO" panose="020F0600000000000000" pitchFamily="50" charset="-128"/>
          </a:endParaRPr>
        </a:p>
      </cdr:txBody>
    </cdr:sp>
  </cdr:relSizeAnchor>
  <cdr:relSizeAnchor xmlns:cdr="http://schemas.openxmlformats.org/drawingml/2006/chartDrawing">
    <cdr:from>
      <cdr:x>0.60014</cdr:x>
      <cdr:y>0.15556</cdr:y>
    </cdr:from>
    <cdr:to>
      <cdr:x>0.66701</cdr:x>
      <cdr:y>0.21783</cdr:y>
    </cdr:to>
    <cdr:sp macro="" textlink="">
      <cdr:nvSpPr>
        <cdr:cNvPr id="8" name="吹き出し: 線 (枠なし) 7">
          <a:extLst xmlns:a="http://schemas.openxmlformats.org/drawingml/2006/main">
            <a:ext uri="{FF2B5EF4-FFF2-40B4-BE49-F238E27FC236}">
              <a16:creationId xmlns:a16="http://schemas.microsoft.com/office/drawing/2014/main" id="{BC5CE617-54E4-4A11-9A2F-0BC14586D14B}"/>
            </a:ext>
          </a:extLst>
        </cdr:cNvPr>
        <cdr:cNvSpPr/>
      </cdr:nvSpPr>
      <cdr:spPr>
        <a:xfrm xmlns:a="http://schemas.openxmlformats.org/drawingml/2006/main">
          <a:off x="5441950" y="822325"/>
          <a:ext cx="606363" cy="329183"/>
        </a:xfrm>
        <a:prstGeom xmlns:a="http://schemas.openxmlformats.org/drawingml/2006/main" prst="callout1">
          <a:avLst>
            <a:gd name="adj1" fmla="val 102667"/>
            <a:gd name="adj2" fmla="val 86877"/>
            <a:gd name="adj3" fmla="val 401874"/>
            <a:gd name="adj4" fmla="val 89869"/>
          </a:avLst>
        </a:prstGeom>
        <a:noFill xmlns:a="http://schemas.openxmlformats.org/drawingml/2006/main"/>
        <a:ln xmlns:a="http://schemas.openxmlformats.org/drawingml/2006/main" w="3175"/>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square" lIns="14400" tIns="14400" rIns="14400" bIns="14400" anchor="ctr" anchorCtr="0">
          <a:spAutoFit/>
        </a:bodyP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ja-JP" altLang="en-US" sz="900">
              <a:latin typeface="HG丸ｺﾞｼｯｸM-PRO" panose="020F0600000000000000" pitchFamily="50" charset="-128"/>
              <a:ea typeface="HG丸ｺﾞｼｯｸM-PRO" panose="020F0600000000000000" pitchFamily="50" charset="-128"/>
            </a:rPr>
            <a:t>有珠山噴火</a:t>
          </a:r>
          <a:endParaRPr lang="en-US" altLang="ja-JP" sz="900">
            <a:latin typeface="HG丸ｺﾞｼｯｸM-PRO" panose="020F0600000000000000" pitchFamily="50" charset="-128"/>
            <a:ea typeface="HG丸ｺﾞｼｯｸM-PRO" panose="020F0600000000000000" pitchFamily="50" charset="-128"/>
          </a:endParaRPr>
        </a:p>
        <a:p xmlns:a="http://schemas.openxmlformats.org/drawingml/2006/main">
          <a:pPr algn="r"/>
          <a:r>
            <a:rPr lang="en-US" altLang="ja-JP" sz="900">
              <a:latin typeface="HG丸ｺﾞｼｯｸM-PRO" panose="020F0600000000000000" pitchFamily="50" charset="-128"/>
              <a:ea typeface="HG丸ｺﾞｼｯｸM-PRO" panose="020F0600000000000000" pitchFamily="50" charset="-128"/>
            </a:rPr>
            <a:t>2000.3</a:t>
          </a:r>
          <a:r>
            <a:rPr lang="ja-JP" altLang="en-US" sz="900">
              <a:latin typeface="HG丸ｺﾞｼｯｸM-PRO" panose="020F0600000000000000" pitchFamily="50" charset="-128"/>
              <a:ea typeface="HG丸ｺﾞｼｯｸM-PRO" panose="020F0600000000000000" pitchFamily="50" charset="-128"/>
            </a:rPr>
            <a:t>月</a:t>
          </a:r>
          <a:r>
            <a:rPr lang="en-US" altLang="ja-JP" sz="900">
              <a:latin typeface="HG丸ｺﾞｼｯｸM-PRO" panose="020F0600000000000000" pitchFamily="50" charset="-128"/>
              <a:ea typeface="HG丸ｺﾞｼｯｸM-PRO" panose="020F0600000000000000" pitchFamily="50" charset="-128"/>
            </a:rPr>
            <a:t> </a:t>
          </a:r>
          <a:endParaRPr lang="ja-JP" sz="900">
            <a:latin typeface="HG丸ｺﾞｼｯｸM-PRO" panose="020F0600000000000000" pitchFamily="50" charset="-128"/>
            <a:ea typeface="HG丸ｺﾞｼｯｸM-PRO" panose="020F0600000000000000" pitchFamily="50" charset="-128"/>
          </a:endParaRPr>
        </a:p>
      </cdr:txBody>
    </cdr:sp>
  </cdr:relSizeAnchor>
  <cdr:relSizeAnchor xmlns:cdr="http://schemas.openxmlformats.org/drawingml/2006/chartDrawing">
    <cdr:from>
      <cdr:x>0.68312</cdr:x>
      <cdr:y>0.19497</cdr:y>
    </cdr:from>
    <cdr:to>
      <cdr:x>0.75</cdr:x>
      <cdr:y>0.28562</cdr:y>
    </cdr:to>
    <cdr:sp macro="" textlink="">
      <cdr:nvSpPr>
        <cdr:cNvPr id="9" name="吹き出し: 線 (枠なし) 8">
          <a:extLst xmlns:a="http://schemas.openxmlformats.org/drawingml/2006/main">
            <a:ext uri="{FF2B5EF4-FFF2-40B4-BE49-F238E27FC236}">
              <a16:creationId xmlns:a16="http://schemas.microsoft.com/office/drawing/2014/main" id="{874C8371-CAA5-4B46-8D01-3B19CCAAAC59}"/>
            </a:ext>
          </a:extLst>
        </cdr:cNvPr>
        <cdr:cNvSpPr/>
      </cdr:nvSpPr>
      <cdr:spPr>
        <a:xfrm xmlns:a="http://schemas.openxmlformats.org/drawingml/2006/main">
          <a:off x="6194425" y="1030692"/>
          <a:ext cx="606454" cy="479204"/>
        </a:xfrm>
        <a:prstGeom xmlns:a="http://schemas.openxmlformats.org/drawingml/2006/main" prst="callout1">
          <a:avLst>
            <a:gd name="adj1" fmla="val 96880"/>
            <a:gd name="adj2" fmla="val 93160"/>
            <a:gd name="adj3" fmla="val 214283"/>
            <a:gd name="adj4" fmla="val 93010"/>
          </a:avLst>
        </a:prstGeom>
        <a:ln xmlns:a="http://schemas.openxmlformats.org/drawingml/2006/main" w="3175"/>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square" lIns="14400" tIns="14400" rIns="14400" bIns="14400" anchor="ctr" anchorCtr="0">
          <a:spAutoFit/>
        </a:bodyP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ja-JP" altLang="en-US" sz="900">
              <a:latin typeface="HG丸ｺﾞｼｯｸM-PRO" panose="020F0600000000000000" pitchFamily="50" charset="-128"/>
              <a:ea typeface="HG丸ｺﾞｼｯｸM-PRO" panose="020F0600000000000000" pitchFamily="50" charset="-128"/>
            </a:rPr>
            <a:t>春先低温</a:t>
          </a:r>
          <a:endParaRPr lang="en-US" altLang="ja-JP" sz="900">
            <a:latin typeface="HG丸ｺﾞｼｯｸM-PRO" panose="020F0600000000000000" pitchFamily="50" charset="-128"/>
            <a:ea typeface="HG丸ｺﾞｼｯｸM-PRO" panose="020F0600000000000000" pitchFamily="50" charset="-128"/>
          </a:endParaRPr>
        </a:p>
        <a:p xmlns:a="http://schemas.openxmlformats.org/drawingml/2006/main">
          <a:pPr algn="r"/>
          <a:r>
            <a:rPr lang="ja-JP" altLang="en-US" sz="900">
              <a:latin typeface="HG丸ｺﾞｼｯｸM-PRO" panose="020F0600000000000000" pitchFamily="50" charset="-128"/>
              <a:ea typeface="HG丸ｺﾞｼｯｸM-PRO" panose="020F0600000000000000" pitchFamily="50" charset="-128"/>
            </a:rPr>
            <a:t>愛知万博</a:t>
          </a:r>
          <a:r>
            <a:rPr lang="en-US" altLang="ja-JP" sz="900">
              <a:latin typeface="HG丸ｺﾞｼｯｸM-PRO" panose="020F0600000000000000" pitchFamily="50" charset="-128"/>
              <a:ea typeface="HG丸ｺﾞｼｯｸM-PRO" panose="020F0600000000000000" pitchFamily="50" charset="-128"/>
            </a:rPr>
            <a:t>2005 </a:t>
          </a:r>
          <a:endParaRPr lang="ja-JP" sz="900">
            <a:latin typeface="HG丸ｺﾞｼｯｸM-PRO" panose="020F0600000000000000" pitchFamily="50" charset="-128"/>
            <a:ea typeface="HG丸ｺﾞｼｯｸM-PRO" panose="020F0600000000000000" pitchFamily="50" charset="-128"/>
          </a:endParaRPr>
        </a:p>
      </cdr:txBody>
    </cdr:sp>
  </cdr:relSizeAnchor>
  <cdr:relSizeAnchor xmlns:cdr="http://schemas.openxmlformats.org/drawingml/2006/chartDrawing">
    <cdr:from>
      <cdr:x>0.44993</cdr:x>
      <cdr:y>0.04987</cdr:y>
    </cdr:from>
    <cdr:to>
      <cdr:x>0.51681</cdr:x>
      <cdr:y>0.11213</cdr:y>
    </cdr:to>
    <cdr:sp macro="" textlink="">
      <cdr:nvSpPr>
        <cdr:cNvPr id="10" name="吹き出し: 線 (枠なし) 9">
          <a:extLst xmlns:a="http://schemas.openxmlformats.org/drawingml/2006/main">
            <a:ext uri="{FF2B5EF4-FFF2-40B4-BE49-F238E27FC236}">
              <a16:creationId xmlns:a16="http://schemas.microsoft.com/office/drawing/2014/main" id="{BD239EC4-F917-4667-B396-0792E8B9CE22}"/>
            </a:ext>
          </a:extLst>
        </cdr:cNvPr>
        <cdr:cNvSpPr/>
      </cdr:nvSpPr>
      <cdr:spPr>
        <a:xfrm xmlns:a="http://schemas.openxmlformats.org/drawingml/2006/main">
          <a:off x="4079875" y="263611"/>
          <a:ext cx="606454" cy="329163"/>
        </a:xfrm>
        <a:prstGeom xmlns:a="http://schemas.openxmlformats.org/drawingml/2006/main" prst="callout1">
          <a:avLst>
            <a:gd name="adj1" fmla="val 96880"/>
            <a:gd name="adj2" fmla="val 93160"/>
            <a:gd name="adj3" fmla="val 164591"/>
            <a:gd name="adj4" fmla="val 93010"/>
          </a:avLst>
        </a:prstGeom>
        <a:ln xmlns:a="http://schemas.openxmlformats.org/drawingml/2006/main" w="3175"/>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square" lIns="14400" tIns="14400" rIns="14400" bIns="14400" anchor="ctr" anchorCtr="0">
          <a:spAutoFit/>
        </a:bodyP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ja-JP" altLang="en-US" sz="900">
              <a:latin typeface="HG丸ｺﾞｼｯｸM-PRO" panose="020F0600000000000000" pitchFamily="50" charset="-128"/>
              <a:ea typeface="HG丸ｺﾞｼｯｸM-PRO" panose="020F0600000000000000" pitchFamily="50" charset="-128"/>
            </a:rPr>
            <a:t>松前藩屋敷</a:t>
          </a:r>
          <a:endParaRPr lang="en-US" altLang="ja-JP" sz="900">
            <a:latin typeface="HG丸ｺﾞｼｯｸM-PRO" panose="020F0600000000000000" pitchFamily="50" charset="-128"/>
            <a:ea typeface="HG丸ｺﾞｼｯｸM-PRO" panose="020F0600000000000000" pitchFamily="50" charset="-128"/>
          </a:endParaRPr>
        </a:p>
        <a:p xmlns:a="http://schemas.openxmlformats.org/drawingml/2006/main">
          <a:pPr algn="r"/>
          <a:r>
            <a:rPr lang="en-US" altLang="ja-JP" sz="900">
              <a:latin typeface="HG丸ｺﾞｼｯｸM-PRO" panose="020F0600000000000000" pitchFamily="50" charset="-128"/>
              <a:ea typeface="HG丸ｺﾞｼｯｸM-PRO" panose="020F0600000000000000" pitchFamily="50" charset="-128"/>
            </a:rPr>
            <a:t>1991 </a:t>
          </a:r>
          <a:endParaRPr lang="ja-JP" sz="900">
            <a:latin typeface="HG丸ｺﾞｼｯｸM-PRO" panose="020F0600000000000000" pitchFamily="50" charset="-128"/>
            <a:ea typeface="HG丸ｺﾞｼｯｸM-PRO" panose="020F0600000000000000" pitchFamily="50" charset="-128"/>
          </a:endParaRPr>
        </a:p>
      </cdr:txBody>
    </cdr:sp>
  </cdr:relSizeAnchor>
</c:userShapes>
</file>

<file path=xl/drawings/drawing50.xml><?xml version="1.0" encoding="utf-8"?>
<c:userShapes xmlns:c="http://schemas.openxmlformats.org/drawingml/2006/chart">
  <cdr:relSizeAnchor xmlns:cdr="http://schemas.openxmlformats.org/drawingml/2006/chartDrawing">
    <cdr:from>
      <cdr:x>0</cdr:x>
      <cdr:y>0.96434</cdr:y>
    </cdr:from>
    <cdr:to>
      <cdr:x>0.31606</cdr:x>
      <cdr:y>1</cdr:y>
    </cdr:to>
    <cdr:sp macro="" textlink="">
      <cdr:nvSpPr>
        <cdr:cNvPr id="2" name="テキスト ボックス 1">
          <a:extLst xmlns:a="http://schemas.openxmlformats.org/drawingml/2006/main">
            <a:ext uri="{FF2B5EF4-FFF2-40B4-BE49-F238E27FC236}">
              <a16:creationId xmlns:a16="http://schemas.microsoft.com/office/drawing/2014/main" id="{C266F102-750D-488E-BBAA-8D8978050A4C}"/>
            </a:ext>
          </a:extLst>
        </cdr:cNvPr>
        <cdr:cNvSpPr txBox="1"/>
      </cdr:nvSpPr>
      <cdr:spPr>
        <a:xfrm xmlns:a="http://schemas.openxmlformats.org/drawingml/2006/main">
          <a:off x="0" y="5097852"/>
          <a:ext cx="2865987" cy="188523"/>
        </a:xfrm>
        <a:prstGeom xmlns:a="http://schemas.openxmlformats.org/drawingml/2006/main" prst="rect">
          <a:avLst/>
        </a:prstGeom>
        <a:solidFill xmlns:a="http://schemas.openxmlformats.org/drawingml/2006/main">
          <a:schemeClr val="bg1"/>
        </a:solidFill>
      </cdr:spPr>
      <cdr:txBody>
        <a:bodyPr xmlns:a="http://schemas.openxmlformats.org/drawingml/2006/main" vertOverflow="clip" horzOverflow="clip" wrap="none" lIns="10800" tIns="10800" rIns="10800" bIns="10800" rtlCol="0" anchor="ctr" anchorCtr="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900" dirty="0">
              <a:latin typeface="ＭＳ Ｐ明朝" pitchFamily="18" charset="-128"/>
              <a:ea typeface="ＭＳ Ｐ明朝" pitchFamily="18" charset="-128"/>
            </a:rPr>
            <a:t>（資料） 北海道経済部「北海道観光入込客数調査報告書」</a:t>
          </a:r>
          <a:r>
            <a:rPr lang="ja-JP" altLang="en-US" sz="1000" dirty="0">
              <a:latin typeface="ＭＳ Ｐ明朝" pitchFamily="18" charset="-128"/>
              <a:ea typeface="ＭＳ Ｐ明朝" pitchFamily="18" charset="-128"/>
            </a:rPr>
            <a:t> </a:t>
          </a:r>
          <a:endParaRPr lang="en-US" altLang="ja-JP" sz="1000" dirty="0">
            <a:latin typeface="ＭＳ Ｐ明朝" pitchFamily="18" charset="-128"/>
            <a:ea typeface="ＭＳ Ｐ明朝" pitchFamily="18" charset="-128"/>
          </a:endParaRPr>
        </a:p>
      </cdr:txBody>
    </cdr:sp>
  </cdr:relSizeAnchor>
  <cdr:relSizeAnchor xmlns:cdr="http://schemas.openxmlformats.org/drawingml/2006/chartDrawing">
    <cdr:from>
      <cdr:x>0.03817</cdr:x>
      <cdr:y>0.01119</cdr:y>
    </cdr:from>
    <cdr:to>
      <cdr:x>0.07876</cdr:x>
      <cdr:y>0.04369</cdr:y>
    </cdr:to>
    <cdr:sp macro="" textlink="">
      <cdr:nvSpPr>
        <cdr:cNvPr id="3" name="テキスト ボックス 1">
          <a:extLst xmlns:a="http://schemas.openxmlformats.org/drawingml/2006/main">
            <a:ext uri="{FF2B5EF4-FFF2-40B4-BE49-F238E27FC236}">
              <a16:creationId xmlns:a16="http://schemas.microsoft.com/office/drawing/2014/main" id="{621E010D-01B6-4748-A9DA-9A8C545074A1}"/>
            </a:ext>
          </a:extLst>
        </cdr:cNvPr>
        <cdr:cNvSpPr txBox="1"/>
      </cdr:nvSpPr>
      <cdr:spPr>
        <a:xfrm xmlns:a="http://schemas.openxmlformats.org/drawingml/2006/main">
          <a:off x="346075" y="59135"/>
          <a:ext cx="368060" cy="171852"/>
        </a:xfrm>
        <a:prstGeom xmlns:a="http://schemas.openxmlformats.org/drawingml/2006/main" prst="rect">
          <a:avLst/>
        </a:prstGeom>
        <a:solidFill xmlns:a="http://schemas.openxmlformats.org/drawingml/2006/main">
          <a:schemeClr val="bg1"/>
        </a:solidFill>
      </cdr:spPr>
      <cdr:txBody>
        <a:bodyPr xmlns:a="http://schemas.openxmlformats.org/drawingml/2006/main" wrap="none" lIns="10800" tIns="10800" rIns="10800" bIns="10800" rtlCol="0" anchor="ctr" anchorCtr="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900" dirty="0">
              <a:latin typeface="ＭＳ Ｐ明朝" pitchFamily="18" charset="-128"/>
              <a:ea typeface="ＭＳ Ｐ明朝" pitchFamily="18" charset="-128"/>
            </a:rPr>
            <a:t>（千人）</a:t>
          </a:r>
          <a:endParaRPr lang="en-US" altLang="ja-JP" sz="1000" dirty="0">
            <a:latin typeface="ＭＳ Ｐ明朝" pitchFamily="18" charset="-128"/>
            <a:ea typeface="ＭＳ Ｐ明朝" pitchFamily="18" charset="-128"/>
          </a:endParaRPr>
        </a:p>
      </cdr:txBody>
    </cdr:sp>
  </cdr:relSizeAnchor>
  <cdr:relSizeAnchor xmlns:cdr="http://schemas.openxmlformats.org/drawingml/2006/chartDrawing">
    <cdr:from>
      <cdr:x>0.61975</cdr:x>
      <cdr:y>0.06028</cdr:y>
    </cdr:from>
    <cdr:to>
      <cdr:x>0.73179</cdr:x>
      <cdr:y>0.15093</cdr:y>
    </cdr:to>
    <cdr:sp macro="" textlink="">
      <cdr:nvSpPr>
        <cdr:cNvPr id="9" name="吹き出し: 線 (枠なし) 8">
          <a:extLst xmlns:a="http://schemas.openxmlformats.org/drawingml/2006/main">
            <a:ext uri="{FF2B5EF4-FFF2-40B4-BE49-F238E27FC236}">
              <a16:creationId xmlns:a16="http://schemas.microsoft.com/office/drawing/2014/main" id="{F0AFA491-2ADF-403E-B3D2-2134A1F09C27}"/>
            </a:ext>
          </a:extLst>
        </cdr:cNvPr>
        <cdr:cNvSpPr/>
      </cdr:nvSpPr>
      <cdr:spPr>
        <a:xfrm xmlns:a="http://schemas.openxmlformats.org/drawingml/2006/main">
          <a:off x="5619750" y="318664"/>
          <a:ext cx="1015956" cy="479204"/>
        </a:xfrm>
        <a:prstGeom xmlns:a="http://schemas.openxmlformats.org/drawingml/2006/main" prst="callout1">
          <a:avLst>
            <a:gd name="adj1" fmla="val 92905"/>
            <a:gd name="adj2" fmla="val 98878"/>
            <a:gd name="adj3" fmla="val 199110"/>
            <a:gd name="adj4" fmla="val 99085"/>
          </a:avLst>
        </a:prstGeom>
        <a:noFill xmlns:a="http://schemas.openxmlformats.org/drawingml/2006/main"/>
        <a:ln xmlns:a="http://schemas.openxmlformats.org/drawingml/2006/main" w="3175"/>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square" lIns="14400" tIns="14400" rIns="14400" bIns="14400" anchor="ctr" anchorCtr="0">
          <a:spAutoFit/>
        </a:bodyP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ja-JP" altLang="en-US" sz="900">
              <a:latin typeface="HG丸ｺﾞｼｯｸM-PRO" panose="020F0600000000000000" pitchFamily="50" charset="-128"/>
              <a:ea typeface="HG丸ｺﾞｼｯｸM-PRO" panose="020F0600000000000000" pitchFamily="50" charset="-128"/>
            </a:rPr>
            <a:t>「モール温泉」</a:t>
          </a:r>
          <a:endParaRPr lang="en-US" altLang="ja-JP" sz="900">
            <a:latin typeface="HG丸ｺﾞｼｯｸM-PRO" panose="020F0600000000000000" pitchFamily="50" charset="-128"/>
            <a:ea typeface="HG丸ｺﾞｼｯｸM-PRO" panose="020F0600000000000000" pitchFamily="50" charset="-128"/>
          </a:endParaRPr>
        </a:p>
        <a:p xmlns:a="http://schemas.openxmlformats.org/drawingml/2006/main">
          <a:pPr algn="r"/>
          <a:r>
            <a:rPr lang="ja-JP" altLang="en-US" sz="900">
              <a:latin typeface="HG丸ｺﾞｼｯｸM-PRO" panose="020F0600000000000000" pitchFamily="50" charset="-128"/>
              <a:ea typeface="HG丸ｺﾞｼｯｸM-PRO" panose="020F0600000000000000" pitchFamily="50" charset="-128"/>
            </a:rPr>
            <a:t>北海道遺産認定</a:t>
          </a:r>
          <a:endParaRPr lang="en-US" altLang="ja-JP" sz="900">
            <a:latin typeface="HG丸ｺﾞｼｯｸM-PRO" panose="020F0600000000000000" pitchFamily="50" charset="-128"/>
            <a:ea typeface="HG丸ｺﾞｼｯｸM-PRO" panose="020F0600000000000000" pitchFamily="50" charset="-128"/>
          </a:endParaRPr>
        </a:p>
        <a:p xmlns:a="http://schemas.openxmlformats.org/drawingml/2006/main">
          <a:pPr algn="r"/>
          <a:r>
            <a:rPr lang="en-US" altLang="ja-JP" sz="900">
              <a:latin typeface="HG丸ｺﾞｼｯｸM-PRO" panose="020F0600000000000000" pitchFamily="50" charset="-128"/>
              <a:ea typeface="HG丸ｺﾞｼｯｸM-PRO" panose="020F0600000000000000" pitchFamily="50" charset="-128"/>
            </a:rPr>
            <a:t>2004</a:t>
          </a:r>
          <a:endParaRPr lang="ja-JP" sz="900">
            <a:latin typeface="HG丸ｺﾞｼｯｸM-PRO" panose="020F0600000000000000" pitchFamily="50" charset="-128"/>
            <a:ea typeface="HG丸ｺﾞｼｯｸM-PRO" panose="020F0600000000000000" pitchFamily="50" charset="-128"/>
          </a:endParaRPr>
        </a:p>
      </cdr:txBody>
    </cdr:sp>
  </cdr:relSizeAnchor>
  <cdr:relSizeAnchor xmlns:cdr="http://schemas.openxmlformats.org/drawingml/2006/chartDrawing">
    <cdr:from>
      <cdr:x>0.54622</cdr:x>
      <cdr:y>0.14114</cdr:y>
    </cdr:from>
    <cdr:to>
      <cdr:x>0.71533</cdr:x>
      <cdr:y>0.23179</cdr:y>
    </cdr:to>
    <cdr:sp macro="" textlink="">
      <cdr:nvSpPr>
        <cdr:cNvPr id="10" name="吹き出し: 線 (枠なし) 9">
          <a:extLst xmlns:a="http://schemas.openxmlformats.org/drawingml/2006/main">
            <a:ext uri="{FF2B5EF4-FFF2-40B4-BE49-F238E27FC236}">
              <a16:creationId xmlns:a16="http://schemas.microsoft.com/office/drawing/2014/main" id="{A4354370-8C1A-416E-80E2-0F0F6576AC9B}"/>
            </a:ext>
          </a:extLst>
        </cdr:cNvPr>
        <cdr:cNvSpPr/>
      </cdr:nvSpPr>
      <cdr:spPr>
        <a:xfrm xmlns:a="http://schemas.openxmlformats.org/drawingml/2006/main">
          <a:off x="4953000" y="746125"/>
          <a:ext cx="1533481" cy="479204"/>
        </a:xfrm>
        <a:prstGeom xmlns:a="http://schemas.openxmlformats.org/drawingml/2006/main" prst="callout1">
          <a:avLst>
            <a:gd name="adj1" fmla="val 92905"/>
            <a:gd name="adj2" fmla="val 98878"/>
            <a:gd name="adj3" fmla="val 199110"/>
            <a:gd name="adj4" fmla="val 99085"/>
          </a:avLst>
        </a:prstGeom>
        <a:noFill xmlns:a="http://schemas.openxmlformats.org/drawingml/2006/main"/>
        <a:ln xmlns:a="http://schemas.openxmlformats.org/drawingml/2006/main" w="3175"/>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square" lIns="14400" tIns="14400" rIns="14400" bIns="14400" anchor="ctr" anchorCtr="0">
          <a:spAutoFit/>
        </a:bodyP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ja-JP" altLang="en-US" sz="900">
              <a:latin typeface="HG丸ｺﾞｼｯｸM-PRO" panose="020F0600000000000000" pitchFamily="50" charset="-128"/>
              <a:ea typeface="HG丸ｺﾞｼｯｸM-PRO" panose="020F0600000000000000" pitchFamily="50" charset="-128"/>
            </a:rPr>
            <a:t>「十勝エコロジーパーク」</a:t>
          </a:r>
          <a:endParaRPr lang="en-US" altLang="ja-JP" sz="900">
            <a:latin typeface="HG丸ｺﾞｼｯｸM-PRO" panose="020F0600000000000000" pitchFamily="50" charset="-128"/>
            <a:ea typeface="HG丸ｺﾞｼｯｸM-PRO" panose="020F0600000000000000" pitchFamily="50" charset="-128"/>
          </a:endParaRPr>
        </a:p>
        <a:p xmlns:a="http://schemas.openxmlformats.org/drawingml/2006/main">
          <a:pPr algn="r"/>
          <a:r>
            <a:rPr lang="ja-JP" altLang="en-US" sz="900">
              <a:latin typeface="HG丸ｺﾞｼｯｸM-PRO" panose="020F0600000000000000" pitchFamily="50" charset="-128"/>
              <a:ea typeface="HG丸ｺﾞｼｯｸM-PRO" panose="020F0600000000000000" pitchFamily="50" charset="-128"/>
            </a:rPr>
            <a:t>第</a:t>
          </a:r>
          <a:r>
            <a:rPr lang="en-US" altLang="ja-JP" sz="900">
              <a:latin typeface="HG丸ｺﾞｼｯｸM-PRO" panose="020F0600000000000000" pitchFamily="50" charset="-128"/>
              <a:ea typeface="HG丸ｺﾞｼｯｸM-PRO" panose="020F0600000000000000" pitchFamily="50" charset="-128"/>
            </a:rPr>
            <a:t>1</a:t>
          </a:r>
          <a:r>
            <a:rPr lang="ja-JP" altLang="en-US" sz="900">
              <a:latin typeface="HG丸ｺﾞｼｯｸM-PRO" panose="020F0600000000000000" pitchFamily="50" charset="-128"/>
              <a:ea typeface="HG丸ｺﾞｼｯｸM-PRO" panose="020F0600000000000000" pitchFamily="50" charset="-128"/>
            </a:rPr>
            <a:t>期開園</a:t>
          </a:r>
          <a:endParaRPr lang="en-US" altLang="ja-JP" sz="900">
            <a:latin typeface="HG丸ｺﾞｼｯｸM-PRO" panose="020F0600000000000000" pitchFamily="50" charset="-128"/>
            <a:ea typeface="HG丸ｺﾞｼｯｸM-PRO" panose="020F0600000000000000" pitchFamily="50" charset="-128"/>
          </a:endParaRPr>
        </a:p>
        <a:p xmlns:a="http://schemas.openxmlformats.org/drawingml/2006/main">
          <a:pPr algn="r"/>
          <a:r>
            <a:rPr lang="en-US" altLang="ja-JP" sz="900">
              <a:latin typeface="HG丸ｺﾞｼｯｸM-PRO" panose="020F0600000000000000" pitchFamily="50" charset="-128"/>
              <a:ea typeface="HG丸ｺﾞｼｯｸM-PRO" panose="020F0600000000000000" pitchFamily="50" charset="-128"/>
            </a:rPr>
            <a:t>2003</a:t>
          </a:r>
          <a:endParaRPr lang="ja-JP" sz="900">
            <a:latin typeface="HG丸ｺﾞｼｯｸM-PRO" panose="020F0600000000000000" pitchFamily="50" charset="-128"/>
            <a:ea typeface="HG丸ｺﾞｼｯｸM-PRO" panose="020F0600000000000000" pitchFamily="50" charset="-128"/>
          </a:endParaRPr>
        </a:p>
      </cdr:txBody>
    </cdr:sp>
  </cdr:relSizeAnchor>
  <cdr:relSizeAnchor xmlns:cdr="http://schemas.openxmlformats.org/drawingml/2006/chartDrawing">
    <cdr:from>
      <cdr:x>0.35504</cdr:x>
      <cdr:y>0.40578</cdr:y>
    </cdr:from>
    <cdr:to>
      <cdr:x>0.44887</cdr:x>
      <cdr:y>0.46805</cdr:y>
    </cdr:to>
    <cdr:sp macro="" textlink="">
      <cdr:nvSpPr>
        <cdr:cNvPr id="12" name="吹き出し: 線 (枠なし) 11">
          <a:extLst xmlns:a="http://schemas.openxmlformats.org/drawingml/2006/main">
            <a:ext uri="{FF2B5EF4-FFF2-40B4-BE49-F238E27FC236}">
              <a16:creationId xmlns:a16="http://schemas.microsoft.com/office/drawing/2014/main" id="{47FD7DBC-878E-460E-910B-8EE49D5AD508}"/>
            </a:ext>
          </a:extLst>
        </cdr:cNvPr>
        <cdr:cNvSpPr/>
      </cdr:nvSpPr>
      <cdr:spPr>
        <a:xfrm xmlns:a="http://schemas.openxmlformats.org/drawingml/2006/main">
          <a:off x="3219450" y="2145120"/>
          <a:ext cx="850856" cy="329163"/>
        </a:xfrm>
        <a:prstGeom xmlns:a="http://schemas.openxmlformats.org/drawingml/2006/main" prst="callout1">
          <a:avLst>
            <a:gd name="adj1" fmla="val 92905"/>
            <a:gd name="adj2" fmla="val 98878"/>
            <a:gd name="adj3" fmla="val 199110"/>
            <a:gd name="adj4" fmla="val 99085"/>
          </a:avLst>
        </a:prstGeom>
        <a:noFill xmlns:a="http://schemas.openxmlformats.org/drawingml/2006/main"/>
        <a:ln xmlns:a="http://schemas.openxmlformats.org/drawingml/2006/main" w="3175"/>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square" lIns="14400" tIns="14400" rIns="14400" bIns="14400" anchor="ctr" anchorCtr="0">
          <a:spAutoFit/>
        </a:bodyP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ja-JP" altLang="en-US" sz="900">
              <a:latin typeface="HG丸ｺﾞｼｯｸM-PRO" panose="020F0600000000000000" pitchFamily="50" charset="-128"/>
              <a:ea typeface="HG丸ｺﾞｼｯｸM-PRO" panose="020F0600000000000000" pitchFamily="50" charset="-128"/>
            </a:rPr>
            <a:t>国鉄士幌線廃止</a:t>
          </a:r>
          <a:endParaRPr lang="en-US" altLang="ja-JP" sz="900">
            <a:latin typeface="HG丸ｺﾞｼｯｸM-PRO" panose="020F0600000000000000" pitchFamily="50" charset="-128"/>
            <a:ea typeface="HG丸ｺﾞｼｯｸM-PRO" panose="020F0600000000000000" pitchFamily="50" charset="-128"/>
          </a:endParaRPr>
        </a:p>
        <a:p xmlns:a="http://schemas.openxmlformats.org/drawingml/2006/main">
          <a:pPr algn="r"/>
          <a:r>
            <a:rPr lang="en-US" altLang="ja-JP" sz="900">
              <a:latin typeface="HG丸ｺﾞｼｯｸM-PRO" panose="020F0600000000000000" pitchFamily="50" charset="-128"/>
              <a:ea typeface="HG丸ｺﾞｼｯｸM-PRO" panose="020F0600000000000000" pitchFamily="50" charset="-128"/>
            </a:rPr>
            <a:t>1967</a:t>
          </a:r>
          <a:endParaRPr lang="ja-JP" sz="900">
            <a:latin typeface="HG丸ｺﾞｼｯｸM-PRO" panose="020F0600000000000000" pitchFamily="50" charset="-128"/>
            <a:ea typeface="HG丸ｺﾞｼｯｸM-PRO" panose="020F0600000000000000" pitchFamily="50" charset="-128"/>
          </a:endParaRPr>
        </a:p>
      </cdr:txBody>
    </cdr:sp>
  </cdr:relSizeAnchor>
  <cdr:relSizeAnchor xmlns:cdr="http://schemas.openxmlformats.org/drawingml/2006/chartDrawing">
    <cdr:from>
      <cdr:x>0.53887</cdr:x>
      <cdr:y>0.17538</cdr:y>
    </cdr:from>
    <cdr:to>
      <cdr:x>0.59838</cdr:x>
      <cdr:y>0.23764</cdr:y>
    </cdr:to>
    <cdr:sp macro="" textlink="">
      <cdr:nvSpPr>
        <cdr:cNvPr id="14" name="吹き出し: 線 (枠なし) 13">
          <a:extLst xmlns:a="http://schemas.openxmlformats.org/drawingml/2006/main">
            <a:ext uri="{FF2B5EF4-FFF2-40B4-BE49-F238E27FC236}">
              <a16:creationId xmlns:a16="http://schemas.microsoft.com/office/drawing/2014/main" id="{541F233B-8438-4022-8EC8-4E8BCCC3825C}"/>
            </a:ext>
          </a:extLst>
        </cdr:cNvPr>
        <cdr:cNvSpPr/>
      </cdr:nvSpPr>
      <cdr:spPr>
        <a:xfrm xmlns:a="http://schemas.openxmlformats.org/drawingml/2006/main">
          <a:off x="4886325" y="927100"/>
          <a:ext cx="539706" cy="329163"/>
        </a:xfrm>
        <a:prstGeom xmlns:a="http://schemas.openxmlformats.org/drawingml/2006/main" prst="callout1">
          <a:avLst>
            <a:gd name="adj1" fmla="val 92905"/>
            <a:gd name="adj2" fmla="val 98878"/>
            <a:gd name="adj3" fmla="val 199110"/>
            <a:gd name="adj4" fmla="val 99085"/>
          </a:avLst>
        </a:prstGeom>
        <a:noFill xmlns:a="http://schemas.openxmlformats.org/drawingml/2006/main"/>
        <a:ln xmlns:a="http://schemas.openxmlformats.org/drawingml/2006/main" w="3175"/>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square" lIns="14400" tIns="14400" rIns="14400" bIns="14400" anchor="ctr" anchorCtr="0">
          <a:spAutoFit/>
        </a:bodyP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ja-JP" altLang="en-US" sz="900">
              <a:latin typeface="HG丸ｺﾞｼｯｸM-PRO" panose="020F0600000000000000" pitchFamily="50" charset="-128"/>
              <a:ea typeface="HG丸ｺﾞｼｯｸM-PRO" panose="020F0600000000000000" pitchFamily="50" charset="-128"/>
            </a:rPr>
            <a:t>十勝大橋</a:t>
          </a:r>
          <a:endParaRPr lang="en-US" altLang="ja-JP" sz="900">
            <a:latin typeface="HG丸ｺﾞｼｯｸM-PRO" panose="020F0600000000000000" pitchFamily="50" charset="-128"/>
            <a:ea typeface="HG丸ｺﾞｼｯｸM-PRO" panose="020F0600000000000000" pitchFamily="50" charset="-128"/>
          </a:endParaRPr>
        </a:p>
        <a:p xmlns:a="http://schemas.openxmlformats.org/drawingml/2006/main">
          <a:pPr algn="r"/>
          <a:r>
            <a:rPr lang="en-US" altLang="ja-JP" sz="900">
              <a:latin typeface="HG丸ｺﾞｼｯｸM-PRO" panose="020F0600000000000000" pitchFamily="50" charset="-128"/>
              <a:ea typeface="HG丸ｺﾞｼｯｸM-PRO" panose="020F0600000000000000" pitchFamily="50" charset="-128"/>
            </a:rPr>
            <a:t>1986</a:t>
          </a:r>
          <a:endParaRPr lang="ja-JP" sz="900">
            <a:latin typeface="HG丸ｺﾞｼｯｸM-PRO" panose="020F0600000000000000" pitchFamily="50" charset="-128"/>
            <a:ea typeface="HG丸ｺﾞｼｯｸM-PRO" panose="020F0600000000000000" pitchFamily="50" charset="-128"/>
          </a:endParaRPr>
        </a:p>
      </cdr:txBody>
    </cdr:sp>
  </cdr:relSizeAnchor>
  <cdr:relSizeAnchor xmlns:cdr="http://schemas.openxmlformats.org/drawingml/2006/chartDrawing">
    <cdr:from>
      <cdr:x>0.08298</cdr:x>
      <cdr:y>0.48529</cdr:y>
    </cdr:from>
    <cdr:to>
      <cdr:x>0.23809</cdr:x>
      <cdr:y>0.54755</cdr:y>
    </cdr:to>
    <cdr:sp macro="" textlink="">
      <cdr:nvSpPr>
        <cdr:cNvPr id="16" name="吹き出し: 線 (枠なし) 15">
          <a:extLst xmlns:a="http://schemas.openxmlformats.org/drawingml/2006/main">
            <a:ext uri="{FF2B5EF4-FFF2-40B4-BE49-F238E27FC236}">
              <a16:creationId xmlns:a16="http://schemas.microsoft.com/office/drawing/2014/main" id="{0A685F87-FBA5-4BF2-997D-274993F473E2}"/>
            </a:ext>
          </a:extLst>
        </cdr:cNvPr>
        <cdr:cNvSpPr/>
      </cdr:nvSpPr>
      <cdr:spPr>
        <a:xfrm xmlns:a="http://schemas.openxmlformats.org/drawingml/2006/main">
          <a:off x="752475" y="2565400"/>
          <a:ext cx="1406481" cy="329163"/>
        </a:xfrm>
        <a:prstGeom xmlns:a="http://schemas.openxmlformats.org/drawingml/2006/main" prst="callout1">
          <a:avLst>
            <a:gd name="adj1" fmla="val 92905"/>
            <a:gd name="adj2" fmla="val 98878"/>
            <a:gd name="adj3" fmla="val 199110"/>
            <a:gd name="adj4" fmla="val 99085"/>
          </a:avLst>
        </a:prstGeom>
        <a:noFill xmlns:a="http://schemas.openxmlformats.org/drawingml/2006/main"/>
        <a:ln xmlns:a="http://schemas.openxmlformats.org/drawingml/2006/main" w="3175"/>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square" lIns="14400" tIns="14400" rIns="14400" bIns="14400" anchor="ctr" anchorCtr="0">
          <a:spAutoFit/>
        </a:bodyP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ja-JP" altLang="en-US" sz="900">
              <a:latin typeface="HG丸ｺﾞｼｯｸM-PRO" panose="020F0600000000000000" pitchFamily="50" charset="-128"/>
              <a:ea typeface="HG丸ｺﾞｼｯｸM-PRO" panose="020F0600000000000000" pitchFamily="50" charset="-128"/>
            </a:rPr>
            <a:t>帯広白樺カントリーコース</a:t>
          </a:r>
          <a:endParaRPr lang="en-US" altLang="ja-JP" sz="900">
            <a:latin typeface="HG丸ｺﾞｼｯｸM-PRO" panose="020F0600000000000000" pitchFamily="50" charset="-128"/>
            <a:ea typeface="HG丸ｺﾞｼｯｸM-PRO" panose="020F0600000000000000" pitchFamily="50" charset="-128"/>
          </a:endParaRPr>
        </a:p>
        <a:p xmlns:a="http://schemas.openxmlformats.org/drawingml/2006/main">
          <a:pPr algn="r"/>
          <a:r>
            <a:rPr lang="en-US" altLang="ja-JP" sz="900">
              <a:latin typeface="HG丸ｺﾞｼｯｸM-PRO" panose="020F0600000000000000" pitchFamily="50" charset="-128"/>
              <a:ea typeface="HG丸ｺﾞｼｯｸM-PRO" panose="020F0600000000000000" pitchFamily="50" charset="-128"/>
            </a:rPr>
            <a:t>1974</a:t>
          </a:r>
          <a:endParaRPr lang="ja-JP" sz="900">
            <a:latin typeface="HG丸ｺﾞｼｯｸM-PRO" panose="020F0600000000000000" pitchFamily="50" charset="-128"/>
            <a:ea typeface="HG丸ｺﾞｼｯｸM-PRO" panose="020F0600000000000000" pitchFamily="50" charset="-128"/>
          </a:endParaRPr>
        </a:p>
      </cdr:txBody>
    </cdr:sp>
  </cdr:relSizeAnchor>
  <cdr:relSizeAnchor xmlns:cdr="http://schemas.openxmlformats.org/drawingml/2006/chartDrawing">
    <cdr:from>
      <cdr:x>0.79937</cdr:x>
      <cdr:y>0.13731</cdr:y>
    </cdr:from>
    <cdr:to>
      <cdr:x>0.92962</cdr:x>
      <cdr:y>0.19958</cdr:y>
    </cdr:to>
    <cdr:sp macro="" textlink="">
      <cdr:nvSpPr>
        <cdr:cNvPr id="18" name="吹き出し: 線 (枠なし) 17">
          <a:extLst xmlns:a="http://schemas.openxmlformats.org/drawingml/2006/main">
            <a:ext uri="{FF2B5EF4-FFF2-40B4-BE49-F238E27FC236}">
              <a16:creationId xmlns:a16="http://schemas.microsoft.com/office/drawing/2014/main" id="{8B1F94F9-C8F5-44A7-9516-DE9704626ADC}"/>
            </a:ext>
          </a:extLst>
        </cdr:cNvPr>
        <cdr:cNvSpPr/>
      </cdr:nvSpPr>
      <cdr:spPr>
        <a:xfrm xmlns:a="http://schemas.openxmlformats.org/drawingml/2006/main">
          <a:off x="7248525" y="725895"/>
          <a:ext cx="1181056" cy="329163"/>
        </a:xfrm>
        <a:prstGeom xmlns:a="http://schemas.openxmlformats.org/drawingml/2006/main" prst="callout1">
          <a:avLst>
            <a:gd name="adj1" fmla="val 92905"/>
            <a:gd name="adj2" fmla="val 98878"/>
            <a:gd name="adj3" fmla="val 199110"/>
            <a:gd name="adj4" fmla="val 99085"/>
          </a:avLst>
        </a:prstGeom>
        <a:noFill xmlns:a="http://schemas.openxmlformats.org/drawingml/2006/main"/>
        <a:ln xmlns:a="http://schemas.openxmlformats.org/drawingml/2006/main" w="3175"/>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square" lIns="14400" tIns="14400" rIns="14400" bIns="14400" anchor="ctr" anchorCtr="0">
          <a:spAutoFit/>
        </a:bodyP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ja-JP" altLang="en-US" sz="900">
              <a:latin typeface="HG丸ｺﾞｼｯｸM-PRO" panose="020F0600000000000000" pitchFamily="50" charset="-128"/>
              <a:ea typeface="HG丸ｺﾞｼｯｸM-PRO" panose="020F0600000000000000" pitchFamily="50" charset="-128"/>
            </a:rPr>
            <a:t>台風</a:t>
          </a:r>
          <a:r>
            <a:rPr lang="en-US" altLang="ja-JP" sz="900">
              <a:latin typeface="HG丸ｺﾞｼｯｸM-PRO" panose="020F0600000000000000" pitchFamily="50" charset="-128"/>
              <a:ea typeface="HG丸ｺﾞｼｯｸM-PRO" panose="020F0600000000000000" pitchFamily="50" charset="-128"/>
            </a:rPr>
            <a:t>7</a:t>
          </a:r>
          <a:r>
            <a:rPr lang="ja-JP" altLang="en-US" sz="900">
              <a:latin typeface="HG丸ｺﾞｼｯｸM-PRO" panose="020F0600000000000000" pitchFamily="50" charset="-128"/>
              <a:ea typeface="HG丸ｺﾞｼｯｸM-PRO" panose="020F0600000000000000" pitchFamily="50" charset="-128"/>
            </a:rPr>
            <a:t>・</a:t>
          </a:r>
          <a:r>
            <a:rPr lang="en-US" altLang="ja-JP" sz="900">
              <a:latin typeface="HG丸ｺﾞｼｯｸM-PRO" panose="020F0600000000000000" pitchFamily="50" charset="-128"/>
              <a:ea typeface="HG丸ｺﾞｼｯｸM-PRO" panose="020F0600000000000000" pitchFamily="50" charset="-128"/>
            </a:rPr>
            <a:t>9</a:t>
          </a:r>
          <a:r>
            <a:rPr lang="ja-JP" altLang="en-US" sz="900">
              <a:latin typeface="HG丸ｺﾞｼｯｸM-PRO" panose="020F0600000000000000" pitchFamily="50" charset="-128"/>
              <a:ea typeface="HG丸ｺﾞｼｯｸM-PRO" panose="020F0600000000000000" pitchFamily="50" charset="-128"/>
            </a:rPr>
            <a:t>・</a:t>
          </a:r>
          <a:r>
            <a:rPr lang="en-US" altLang="ja-JP" sz="900">
              <a:latin typeface="HG丸ｺﾞｼｯｸM-PRO" panose="020F0600000000000000" pitchFamily="50" charset="-128"/>
              <a:ea typeface="HG丸ｺﾞｼｯｸM-PRO" panose="020F0600000000000000" pitchFamily="50" charset="-128"/>
            </a:rPr>
            <a:t>10</a:t>
          </a:r>
          <a:r>
            <a:rPr lang="ja-JP" altLang="en-US" sz="900">
              <a:latin typeface="HG丸ｺﾞｼｯｸM-PRO" panose="020F0600000000000000" pitchFamily="50" charset="-128"/>
              <a:ea typeface="HG丸ｺﾞｼｯｸM-PRO" panose="020F0600000000000000" pitchFamily="50" charset="-128"/>
            </a:rPr>
            <a:t>･</a:t>
          </a:r>
          <a:r>
            <a:rPr lang="en-US" altLang="ja-JP" sz="900">
              <a:latin typeface="HG丸ｺﾞｼｯｸM-PRO" panose="020F0600000000000000" pitchFamily="50" charset="-128"/>
              <a:ea typeface="HG丸ｺﾞｼｯｸM-PRO" panose="020F0600000000000000" pitchFamily="50" charset="-128"/>
            </a:rPr>
            <a:t>11</a:t>
          </a:r>
          <a:r>
            <a:rPr lang="ja-JP" altLang="en-US" sz="900">
              <a:latin typeface="HG丸ｺﾞｼｯｸM-PRO" panose="020F0600000000000000" pitchFamily="50" charset="-128"/>
              <a:ea typeface="HG丸ｺﾞｼｯｸM-PRO" panose="020F0600000000000000" pitchFamily="50" charset="-128"/>
            </a:rPr>
            <a:t>号</a:t>
          </a:r>
          <a:endParaRPr lang="en-US" altLang="ja-JP" sz="900">
            <a:latin typeface="HG丸ｺﾞｼｯｸM-PRO" panose="020F0600000000000000" pitchFamily="50" charset="-128"/>
            <a:ea typeface="HG丸ｺﾞｼｯｸM-PRO" panose="020F0600000000000000" pitchFamily="50" charset="-128"/>
          </a:endParaRPr>
        </a:p>
        <a:p xmlns:a="http://schemas.openxmlformats.org/drawingml/2006/main">
          <a:pPr algn="r"/>
          <a:r>
            <a:rPr lang="en-US" altLang="ja-JP" sz="900">
              <a:latin typeface="HG丸ｺﾞｼｯｸM-PRO" panose="020F0600000000000000" pitchFamily="50" charset="-128"/>
              <a:ea typeface="HG丸ｺﾞｼｯｸM-PRO" panose="020F0600000000000000" pitchFamily="50" charset="-128"/>
            </a:rPr>
            <a:t>2016</a:t>
          </a:r>
          <a:endParaRPr lang="ja-JP" sz="900">
            <a:latin typeface="HG丸ｺﾞｼｯｸM-PRO" panose="020F0600000000000000" pitchFamily="50" charset="-128"/>
            <a:ea typeface="HG丸ｺﾞｼｯｸM-PRO" panose="020F0600000000000000" pitchFamily="50" charset="-128"/>
          </a:endParaRPr>
        </a:p>
      </cdr:txBody>
    </cdr:sp>
  </cdr:relSizeAnchor>
</c:userShapes>
</file>

<file path=xl/drawings/drawing51.xml><?xml version="1.0" encoding="utf-8"?>
<c:userShapes xmlns:c="http://schemas.openxmlformats.org/drawingml/2006/chart">
  <cdr:relSizeAnchor xmlns:cdr="http://schemas.openxmlformats.org/drawingml/2006/chartDrawing">
    <cdr:from>
      <cdr:x>0</cdr:x>
      <cdr:y>0.96434</cdr:y>
    </cdr:from>
    <cdr:to>
      <cdr:x>0.31606</cdr:x>
      <cdr:y>1</cdr:y>
    </cdr:to>
    <cdr:sp macro="" textlink="">
      <cdr:nvSpPr>
        <cdr:cNvPr id="2" name="テキスト ボックス 1">
          <a:extLst xmlns:a="http://schemas.openxmlformats.org/drawingml/2006/main">
            <a:ext uri="{FF2B5EF4-FFF2-40B4-BE49-F238E27FC236}">
              <a16:creationId xmlns:a16="http://schemas.microsoft.com/office/drawing/2014/main" id="{C266F102-750D-488E-BBAA-8D8978050A4C}"/>
            </a:ext>
          </a:extLst>
        </cdr:cNvPr>
        <cdr:cNvSpPr txBox="1"/>
      </cdr:nvSpPr>
      <cdr:spPr>
        <a:xfrm xmlns:a="http://schemas.openxmlformats.org/drawingml/2006/main">
          <a:off x="0" y="5097852"/>
          <a:ext cx="2865987" cy="188523"/>
        </a:xfrm>
        <a:prstGeom xmlns:a="http://schemas.openxmlformats.org/drawingml/2006/main" prst="rect">
          <a:avLst/>
        </a:prstGeom>
        <a:solidFill xmlns:a="http://schemas.openxmlformats.org/drawingml/2006/main">
          <a:schemeClr val="bg1"/>
        </a:solidFill>
      </cdr:spPr>
      <cdr:txBody>
        <a:bodyPr xmlns:a="http://schemas.openxmlformats.org/drawingml/2006/main" vertOverflow="clip" horzOverflow="clip" wrap="none" lIns="10800" tIns="10800" rIns="10800" bIns="10800" rtlCol="0" anchor="ctr" anchorCtr="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900" dirty="0">
              <a:latin typeface="ＭＳ Ｐ明朝" pitchFamily="18" charset="-128"/>
              <a:ea typeface="ＭＳ Ｐ明朝" pitchFamily="18" charset="-128"/>
            </a:rPr>
            <a:t>（資料） 北海道経済部「北海道観光入込客数調査報告書」</a:t>
          </a:r>
          <a:r>
            <a:rPr lang="ja-JP" altLang="en-US" sz="1000" dirty="0">
              <a:latin typeface="ＭＳ Ｐ明朝" pitchFamily="18" charset="-128"/>
              <a:ea typeface="ＭＳ Ｐ明朝" pitchFamily="18" charset="-128"/>
            </a:rPr>
            <a:t> </a:t>
          </a:r>
          <a:endParaRPr lang="en-US" altLang="ja-JP" sz="1000" dirty="0">
            <a:latin typeface="ＭＳ Ｐ明朝" pitchFamily="18" charset="-128"/>
            <a:ea typeface="ＭＳ Ｐ明朝" pitchFamily="18" charset="-128"/>
          </a:endParaRPr>
        </a:p>
      </cdr:txBody>
    </cdr:sp>
  </cdr:relSizeAnchor>
  <cdr:relSizeAnchor xmlns:cdr="http://schemas.openxmlformats.org/drawingml/2006/chartDrawing">
    <cdr:from>
      <cdr:x>0.03817</cdr:x>
      <cdr:y>0.01119</cdr:y>
    </cdr:from>
    <cdr:to>
      <cdr:x>0.07876</cdr:x>
      <cdr:y>0.04369</cdr:y>
    </cdr:to>
    <cdr:sp macro="" textlink="">
      <cdr:nvSpPr>
        <cdr:cNvPr id="3" name="テキスト ボックス 1">
          <a:extLst xmlns:a="http://schemas.openxmlformats.org/drawingml/2006/main">
            <a:ext uri="{FF2B5EF4-FFF2-40B4-BE49-F238E27FC236}">
              <a16:creationId xmlns:a16="http://schemas.microsoft.com/office/drawing/2014/main" id="{621E010D-01B6-4748-A9DA-9A8C545074A1}"/>
            </a:ext>
          </a:extLst>
        </cdr:cNvPr>
        <cdr:cNvSpPr txBox="1"/>
      </cdr:nvSpPr>
      <cdr:spPr>
        <a:xfrm xmlns:a="http://schemas.openxmlformats.org/drawingml/2006/main">
          <a:off x="346075" y="59135"/>
          <a:ext cx="368060" cy="171852"/>
        </a:xfrm>
        <a:prstGeom xmlns:a="http://schemas.openxmlformats.org/drawingml/2006/main" prst="rect">
          <a:avLst/>
        </a:prstGeom>
        <a:solidFill xmlns:a="http://schemas.openxmlformats.org/drawingml/2006/main">
          <a:schemeClr val="bg1"/>
        </a:solidFill>
      </cdr:spPr>
      <cdr:txBody>
        <a:bodyPr xmlns:a="http://schemas.openxmlformats.org/drawingml/2006/main" wrap="none" lIns="10800" tIns="10800" rIns="10800" bIns="10800" rtlCol="0" anchor="ctr" anchorCtr="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900" dirty="0">
              <a:latin typeface="ＭＳ Ｐ明朝" pitchFamily="18" charset="-128"/>
              <a:ea typeface="ＭＳ Ｐ明朝" pitchFamily="18" charset="-128"/>
            </a:rPr>
            <a:t>（千人）</a:t>
          </a:r>
          <a:endParaRPr lang="en-US" altLang="ja-JP" sz="1000" dirty="0">
            <a:latin typeface="ＭＳ Ｐ明朝" pitchFamily="18" charset="-128"/>
            <a:ea typeface="ＭＳ Ｐ明朝" pitchFamily="18" charset="-128"/>
          </a:endParaRPr>
        </a:p>
      </cdr:txBody>
    </cdr:sp>
  </cdr:relSizeAnchor>
  <cdr:relSizeAnchor xmlns:cdr="http://schemas.openxmlformats.org/drawingml/2006/chartDrawing">
    <cdr:from>
      <cdr:x>0.35714</cdr:x>
      <cdr:y>0.14992</cdr:y>
    </cdr:from>
    <cdr:to>
      <cdr:x>0.45097</cdr:x>
      <cdr:y>0.21219</cdr:y>
    </cdr:to>
    <cdr:sp macro="" textlink="">
      <cdr:nvSpPr>
        <cdr:cNvPr id="12" name="吹き出し: 線 (枠なし) 11">
          <a:extLst xmlns:a="http://schemas.openxmlformats.org/drawingml/2006/main">
            <a:ext uri="{FF2B5EF4-FFF2-40B4-BE49-F238E27FC236}">
              <a16:creationId xmlns:a16="http://schemas.microsoft.com/office/drawing/2014/main" id="{47FD7DBC-878E-460E-910B-8EE49D5AD508}"/>
            </a:ext>
          </a:extLst>
        </cdr:cNvPr>
        <cdr:cNvSpPr/>
      </cdr:nvSpPr>
      <cdr:spPr>
        <a:xfrm xmlns:a="http://schemas.openxmlformats.org/drawingml/2006/main">
          <a:off x="3238482" y="792555"/>
          <a:ext cx="850831" cy="329183"/>
        </a:xfrm>
        <a:prstGeom xmlns:a="http://schemas.openxmlformats.org/drawingml/2006/main" prst="callout1">
          <a:avLst>
            <a:gd name="adj1" fmla="val 92905"/>
            <a:gd name="adj2" fmla="val 98878"/>
            <a:gd name="adj3" fmla="val 199110"/>
            <a:gd name="adj4" fmla="val 99085"/>
          </a:avLst>
        </a:prstGeom>
        <a:noFill xmlns:a="http://schemas.openxmlformats.org/drawingml/2006/main"/>
        <a:ln xmlns:a="http://schemas.openxmlformats.org/drawingml/2006/main" w="3175"/>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square" lIns="14400" tIns="14400" rIns="14400" bIns="14400" anchor="ctr" anchorCtr="0">
          <a:spAutoFit/>
        </a:bodyP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ja-JP" altLang="en-US" sz="900">
              <a:latin typeface="HG丸ｺﾞｼｯｸM-PRO" panose="020F0600000000000000" pitchFamily="50" charset="-128"/>
              <a:ea typeface="HG丸ｺﾞｼｯｸM-PRO" panose="020F0600000000000000" pitchFamily="50" charset="-128"/>
            </a:rPr>
            <a:t>国鉄士幌線廃止</a:t>
          </a:r>
          <a:endParaRPr lang="en-US" altLang="ja-JP" sz="900">
            <a:latin typeface="HG丸ｺﾞｼｯｸM-PRO" panose="020F0600000000000000" pitchFamily="50" charset="-128"/>
            <a:ea typeface="HG丸ｺﾞｼｯｸM-PRO" panose="020F0600000000000000" pitchFamily="50" charset="-128"/>
          </a:endParaRPr>
        </a:p>
        <a:p xmlns:a="http://schemas.openxmlformats.org/drawingml/2006/main">
          <a:pPr algn="r"/>
          <a:r>
            <a:rPr lang="en-US" altLang="ja-JP" sz="900">
              <a:latin typeface="HG丸ｺﾞｼｯｸM-PRO" panose="020F0600000000000000" pitchFamily="50" charset="-128"/>
              <a:ea typeface="HG丸ｺﾞｼｯｸM-PRO" panose="020F0600000000000000" pitchFamily="50" charset="-128"/>
            </a:rPr>
            <a:t>1967</a:t>
          </a:r>
          <a:endParaRPr lang="ja-JP" sz="900">
            <a:latin typeface="HG丸ｺﾞｼｯｸM-PRO" panose="020F0600000000000000" pitchFamily="50" charset="-128"/>
            <a:ea typeface="HG丸ｺﾞｼｯｸM-PRO" panose="020F0600000000000000" pitchFamily="50" charset="-128"/>
          </a:endParaRPr>
        </a:p>
      </cdr:txBody>
    </cdr:sp>
  </cdr:relSizeAnchor>
  <cdr:relSizeAnchor xmlns:cdr="http://schemas.openxmlformats.org/drawingml/2006/chartDrawing">
    <cdr:from>
      <cdr:x>0.79727</cdr:x>
      <cdr:y>0.40578</cdr:y>
    </cdr:from>
    <cdr:to>
      <cdr:x>0.92752</cdr:x>
      <cdr:y>0.46805</cdr:y>
    </cdr:to>
    <cdr:sp macro="" textlink="">
      <cdr:nvSpPr>
        <cdr:cNvPr id="18" name="吹き出し: 線 (枠なし) 17">
          <a:extLst xmlns:a="http://schemas.openxmlformats.org/drawingml/2006/main">
            <a:ext uri="{FF2B5EF4-FFF2-40B4-BE49-F238E27FC236}">
              <a16:creationId xmlns:a16="http://schemas.microsoft.com/office/drawing/2014/main" id="{8B1F94F9-C8F5-44A7-9516-DE9704626ADC}"/>
            </a:ext>
          </a:extLst>
        </cdr:cNvPr>
        <cdr:cNvSpPr/>
      </cdr:nvSpPr>
      <cdr:spPr>
        <a:xfrm xmlns:a="http://schemas.openxmlformats.org/drawingml/2006/main">
          <a:off x="7229477" y="2145097"/>
          <a:ext cx="1181081" cy="329183"/>
        </a:xfrm>
        <a:prstGeom xmlns:a="http://schemas.openxmlformats.org/drawingml/2006/main" prst="callout1">
          <a:avLst>
            <a:gd name="adj1" fmla="val 92905"/>
            <a:gd name="adj2" fmla="val 98878"/>
            <a:gd name="adj3" fmla="val 199110"/>
            <a:gd name="adj4" fmla="val 99085"/>
          </a:avLst>
        </a:prstGeom>
        <a:noFill xmlns:a="http://schemas.openxmlformats.org/drawingml/2006/main"/>
        <a:ln xmlns:a="http://schemas.openxmlformats.org/drawingml/2006/main" w="3175"/>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square" lIns="14400" tIns="14400" rIns="14400" bIns="14400" anchor="ctr" anchorCtr="0">
          <a:spAutoFit/>
        </a:bodyP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ja-JP" altLang="en-US" sz="900">
              <a:latin typeface="HG丸ｺﾞｼｯｸM-PRO" panose="020F0600000000000000" pitchFamily="50" charset="-128"/>
              <a:ea typeface="HG丸ｺﾞｼｯｸM-PRO" panose="020F0600000000000000" pitchFamily="50" charset="-128"/>
            </a:rPr>
            <a:t>台風</a:t>
          </a:r>
          <a:r>
            <a:rPr lang="en-US" altLang="ja-JP" sz="900">
              <a:latin typeface="HG丸ｺﾞｼｯｸM-PRO" panose="020F0600000000000000" pitchFamily="50" charset="-128"/>
              <a:ea typeface="HG丸ｺﾞｼｯｸM-PRO" panose="020F0600000000000000" pitchFamily="50" charset="-128"/>
            </a:rPr>
            <a:t>7</a:t>
          </a:r>
          <a:r>
            <a:rPr lang="ja-JP" altLang="en-US" sz="900">
              <a:latin typeface="HG丸ｺﾞｼｯｸM-PRO" panose="020F0600000000000000" pitchFamily="50" charset="-128"/>
              <a:ea typeface="HG丸ｺﾞｼｯｸM-PRO" panose="020F0600000000000000" pitchFamily="50" charset="-128"/>
            </a:rPr>
            <a:t>・</a:t>
          </a:r>
          <a:r>
            <a:rPr lang="en-US" altLang="ja-JP" sz="900">
              <a:latin typeface="HG丸ｺﾞｼｯｸM-PRO" panose="020F0600000000000000" pitchFamily="50" charset="-128"/>
              <a:ea typeface="HG丸ｺﾞｼｯｸM-PRO" panose="020F0600000000000000" pitchFamily="50" charset="-128"/>
            </a:rPr>
            <a:t>9</a:t>
          </a:r>
          <a:r>
            <a:rPr lang="ja-JP" altLang="en-US" sz="900">
              <a:latin typeface="HG丸ｺﾞｼｯｸM-PRO" panose="020F0600000000000000" pitchFamily="50" charset="-128"/>
              <a:ea typeface="HG丸ｺﾞｼｯｸM-PRO" panose="020F0600000000000000" pitchFamily="50" charset="-128"/>
            </a:rPr>
            <a:t>・</a:t>
          </a:r>
          <a:r>
            <a:rPr lang="en-US" altLang="ja-JP" sz="900">
              <a:latin typeface="HG丸ｺﾞｼｯｸM-PRO" panose="020F0600000000000000" pitchFamily="50" charset="-128"/>
              <a:ea typeface="HG丸ｺﾞｼｯｸM-PRO" panose="020F0600000000000000" pitchFamily="50" charset="-128"/>
            </a:rPr>
            <a:t>10</a:t>
          </a:r>
          <a:r>
            <a:rPr lang="ja-JP" altLang="en-US" sz="900">
              <a:latin typeface="HG丸ｺﾞｼｯｸM-PRO" panose="020F0600000000000000" pitchFamily="50" charset="-128"/>
              <a:ea typeface="HG丸ｺﾞｼｯｸM-PRO" panose="020F0600000000000000" pitchFamily="50" charset="-128"/>
            </a:rPr>
            <a:t>･</a:t>
          </a:r>
          <a:r>
            <a:rPr lang="en-US" altLang="ja-JP" sz="900">
              <a:latin typeface="HG丸ｺﾞｼｯｸM-PRO" panose="020F0600000000000000" pitchFamily="50" charset="-128"/>
              <a:ea typeface="HG丸ｺﾞｼｯｸM-PRO" panose="020F0600000000000000" pitchFamily="50" charset="-128"/>
            </a:rPr>
            <a:t>11</a:t>
          </a:r>
          <a:r>
            <a:rPr lang="ja-JP" altLang="en-US" sz="900">
              <a:latin typeface="HG丸ｺﾞｼｯｸM-PRO" panose="020F0600000000000000" pitchFamily="50" charset="-128"/>
              <a:ea typeface="HG丸ｺﾞｼｯｸM-PRO" panose="020F0600000000000000" pitchFamily="50" charset="-128"/>
            </a:rPr>
            <a:t>号</a:t>
          </a:r>
          <a:endParaRPr lang="en-US" altLang="ja-JP" sz="900">
            <a:latin typeface="HG丸ｺﾞｼｯｸM-PRO" panose="020F0600000000000000" pitchFamily="50" charset="-128"/>
            <a:ea typeface="HG丸ｺﾞｼｯｸM-PRO" panose="020F0600000000000000" pitchFamily="50" charset="-128"/>
          </a:endParaRPr>
        </a:p>
        <a:p xmlns:a="http://schemas.openxmlformats.org/drawingml/2006/main">
          <a:pPr algn="r"/>
          <a:r>
            <a:rPr lang="en-US" altLang="ja-JP" sz="900">
              <a:latin typeface="HG丸ｺﾞｼｯｸM-PRO" panose="020F0600000000000000" pitchFamily="50" charset="-128"/>
              <a:ea typeface="HG丸ｺﾞｼｯｸM-PRO" panose="020F0600000000000000" pitchFamily="50" charset="-128"/>
            </a:rPr>
            <a:t>2016</a:t>
          </a:r>
          <a:endParaRPr lang="ja-JP" sz="900">
            <a:latin typeface="HG丸ｺﾞｼｯｸM-PRO" panose="020F0600000000000000" pitchFamily="50" charset="-128"/>
            <a:ea typeface="HG丸ｺﾞｼｯｸM-PRO" panose="020F0600000000000000" pitchFamily="50" charset="-128"/>
          </a:endParaRPr>
        </a:p>
      </cdr:txBody>
    </cdr:sp>
  </cdr:relSizeAnchor>
  <cdr:relSizeAnchor xmlns:cdr="http://schemas.openxmlformats.org/drawingml/2006/chartDrawing">
    <cdr:from>
      <cdr:x>0.06618</cdr:x>
      <cdr:y>0.06006</cdr:y>
    </cdr:from>
    <cdr:to>
      <cdr:x>0.23389</cdr:x>
      <cdr:y>0.12233</cdr:y>
    </cdr:to>
    <cdr:sp macro="" textlink="">
      <cdr:nvSpPr>
        <cdr:cNvPr id="13" name="吹き出し: 線 (枠なし) 12">
          <a:extLst xmlns:a="http://schemas.openxmlformats.org/drawingml/2006/main">
            <a:ext uri="{FF2B5EF4-FFF2-40B4-BE49-F238E27FC236}">
              <a16:creationId xmlns:a16="http://schemas.microsoft.com/office/drawing/2014/main" id="{F2F5F76A-986D-46AC-ABF6-80B6C5D79B4E}"/>
            </a:ext>
          </a:extLst>
        </cdr:cNvPr>
        <cdr:cNvSpPr/>
      </cdr:nvSpPr>
      <cdr:spPr>
        <a:xfrm xmlns:a="http://schemas.openxmlformats.org/drawingml/2006/main">
          <a:off x="600076" y="317510"/>
          <a:ext cx="1520756" cy="329163"/>
        </a:xfrm>
        <a:prstGeom xmlns:a="http://schemas.openxmlformats.org/drawingml/2006/main" prst="callout1">
          <a:avLst>
            <a:gd name="adj1" fmla="val 92905"/>
            <a:gd name="adj2" fmla="val 98878"/>
            <a:gd name="adj3" fmla="val 199110"/>
            <a:gd name="adj4" fmla="val 99085"/>
          </a:avLst>
        </a:prstGeom>
        <a:noFill xmlns:a="http://schemas.openxmlformats.org/drawingml/2006/main"/>
        <a:ln xmlns:a="http://schemas.openxmlformats.org/drawingml/2006/main" w="3175"/>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square" lIns="14400" tIns="14400" rIns="14400" bIns="14400" anchor="ctr" anchorCtr="0">
          <a:spAutoFit/>
        </a:bodyP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ja-JP" altLang="en-US" sz="900">
              <a:latin typeface="HG丸ｺﾞｼｯｸM-PRO" panose="020F0600000000000000" pitchFamily="50" charset="-128"/>
              <a:ea typeface="HG丸ｺﾞｼｯｸM-PRO" panose="020F0600000000000000" pitchFamily="50" charset="-128"/>
            </a:rPr>
            <a:t>第</a:t>
          </a:r>
          <a:r>
            <a:rPr lang="en-US" altLang="ja-JP" sz="900">
              <a:latin typeface="HG丸ｺﾞｼｯｸM-PRO" panose="020F0600000000000000" pitchFamily="50" charset="-128"/>
              <a:ea typeface="HG丸ｺﾞｼｯｸM-PRO" panose="020F0600000000000000" pitchFamily="50" charset="-128"/>
            </a:rPr>
            <a:t>1</a:t>
          </a:r>
          <a:r>
            <a:rPr lang="ja-JP" altLang="en-US" sz="900">
              <a:latin typeface="HG丸ｺﾞｼｯｸM-PRO" panose="020F0600000000000000" pitchFamily="50" charset="-128"/>
              <a:ea typeface="HG丸ｺﾞｼｯｸM-PRO" panose="020F0600000000000000" pitchFamily="50" charset="-128"/>
            </a:rPr>
            <a:t>回熱気球フェスティバル</a:t>
          </a:r>
          <a:endParaRPr lang="en-US" altLang="ja-JP" sz="900">
            <a:latin typeface="HG丸ｺﾞｼｯｸM-PRO" panose="020F0600000000000000" pitchFamily="50" charset="-128"/>
            <a:ea typeface="HG丸ｺﾞｼｯｸM-PRO" panose="020F0600000000000000" pitchFamily="50" charset="-128"/>
          </a:endParaRPr>
        </a:p>
        <a:p xmlns:a="http://schemas.openxmlformats.org/drawingml/2006/main">
          <a:pPr algn="r"/>
          <a:r>
            <a:rPr lang="en-US" altLang="ja-JP" sz="900">
              <a:latin typeface="HG丸ｺﾞｼｯｸM-PRO" panose="020F0600000000000000" pitchFamily="50" charset="-128"/>
              <a:ea typeface="HG丸ｺﾞｼｯｸM-PRO" panose="020F0600000000000000" pitchFamily="50" charset="-128"/>
            </a:rPr>
            <a:t>1974</a:t>
          </a:r>
          <a:endParaRPr lang="ja-JP" sz="900">
            <a:latin typeface="HG丸ｺﾞｼｯｸM-PRO" panose="020F0600000000000000" pitchFamily="50" charset="-128"/>
            <a:ea typeface="HG丸ｺﾞｼｯｸM-PRO" panose="020F0600000000000000" pitchFamily="50" charset="-128"/>
          </a:endParaRPr>
        </a:p>
      </cdr:txBody>
    </cdr:sp>
  </cdr:relSizeAnchor>
  <cdr:relSizeAnchor xmlns:cdr="http://schemas.openxmlformats.org/drawingml/2006/chartDrawing">
    <cdr:from>
      <cdr:x>0.04727</cdr:x>
      <cdr:y>0.10353</cdr:y>
    </cdr:from>
    <cdr:to>
      <cdr:x>0.13235</cdr:x>
      <cdr:y>0.19418</cdr:y>
    </cdr:to>
    <cdr:sp macro="" textlink="">
      <cdr:nvSpPr>
        <cdr:cNvPr id="17" name="吹き出し: 線 (枠なし) 16">
          <a:extLst xmlns:a="http://schemas.openxmlformats.org/drawingml/2006/main">
            <a:ext uri="{FF2B5EF4-FFF2-40B4-BE49-F238E27FC236}">
              <a16:creationId xmlns:a16="http://schemas.microsoft.com/office/drawing/2014/main" id="{12113268-585B-4FBC-AB3E-AC9D2694DC8E}"/>
            </a:ext>
          </a:extLst>
        </cdr:cNvPr>
        <cdr:cNvSpPr/>
      </cdr:nvSpPr>
      <cdr:spPr>
        <a:xfrm xmlns:a="http://schemas.openxmlformats.org/drawingml/2006/main">
          <a:off x="428625" y="547280"/>
          <a:ext cx="771525" cy="479204"/>
        </a:xfrm>
        <a:prstGeom xmlns:a="http://schemas.openxmlformats.org/drawingml/2006/main" prst="callout1">
          <a:avLst>
            <a:gd name="adj1" fmla="val 92905"/>
            <a:gd name="adj2" fmla="val 98878"/>
            <a:gd name="adj3" fmla="val 199110"/>
            <a:gd name="adj4" fmla="val 99085"/>
          </a:avLst>
        </a:prstGeom>
        <a:noFill xmlns:a="http://schemas.openxmlformats.org/drawingml/2006/main"/>
        <a:ln xmlns:a="http://schemas.openxmlformats.org/drawingml/2006/main" w="3175"/>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square" lIns="14400" tIns="14400" rIns="14400" bIns="14400" anchor="ctr" anchorCtr="0">
          <a:spAutoFit/>
        </a:bodyP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ja-JP" altLang="en-US" sz="900">
              <a:latin typeface="HG丸ｺﾞｼｯｸM-PRO" panose="020F0600000000000000" pitchFamily="50" charset="-128"/>
              <a:ea typeface="HG丸ｺﾞｼｯｸM-PRO" panose="020F0600000000000000" pitchFamily="50" charset="-128"/>
            </a:rPr>
            <a:t>糠平温泉組合</a:t>
          </a:r>
          <a:endParaRPr lang="en-US" altLang="ja-JP" sz="900">
            <a:latin typeface="HG丸ｺﾞｼｯｸM-PRO" panose="020F0600000000000000" pitchFamily="50" charset="-128"/>
            <a:ea typeface="HG丸ｺﾞｼｯｸM-PRO" panose="020F0600000000000000" pitchFamily="50" charset="-128"/>
          </a:endParaRPr>
        </a:p>
        <a:p xmlns:a="http://schemas.openxmlformats.org/drawingml/2006/main">
          <a:pPr algn="r"/>
          <a:r>
            <a:rPr lang="ja-JP" altLang="en-US" sz="900">
              <a:latin typeface="HG丸ｺﾞｼｯｸM-PRO" panose="020F0600000000000000" pitchFamily="50" charset="-128"/>
              <a:ea typeface="HG丸ｺﾞｼｯｸM-PRO" panose="020F0600000000000000" pitchFamily="50" charset="-128"/>
            </a:rPr>
            <a:t>スキーリフト</a:t>
          </a:r>
          <a:endParaRPr lang="en-US" altLang="ja-JP" sz="900">
            <a:latin typeface="HG丸ｺﾞｼｯｸM-PRO" panose="020F0600000000000000" pitchFamily="50" charset="-128"/>
            <a:ea typeface="HG丸ｺﾞｼｯｸM-PRO" panose="020F0600000000000000" pitchFamily="50" charset="-128"/>
          </a:endParaRPr>
        </a:p>
        <a:p xmlns:a="http://schemas.openxmlformats.org/drawingml/2006/main">
          <a:pPr algn="r"/>
          <a:r>
            <a:rPr lang="en-US" altLang="ja-JP" sz="900">
              <a:latin typeface="HG丸ｺﾞｼｯｸM-PRO" panose="020F0600000000000000" pitchFamily="50" charset="-128"/>
              <a:ea typeface="HG丸ｺﾞｼｯｸM-PRO" panose="020F0600000000000000" pitchFamily="50" charset="-128"/>
            </a:rPr>
            <a:t>1968</a:t>
          </a:r>
          <a:endParaRPr lang="ja-JP" sz="900">
            <a:latin typeface="HG丸ｺﾞｼｯｸM-PRO" panose="020F0600000000000000" pitchFamily="50" charset="-128"/>
            <a:ea typeface="HG丸ｺﾞｼｯｸM-PRO" panose="020F0600000000000000" pitchFamily="50" charset="-128"/>
          </a:endParaRPr>
        </a:p>
      </cdr:txBody>
    </cdr:sp>
  </cdr:relSizeAnchor>
  <cdr:relSizeAnchor xmlns:cdr="http://schemas.openxmlformats.org/drawingml/2006/chartDrawing">
    <cdr:from>
      <cdr:x>0.35714</cdr:x>
      <cdr:y>0.07808</cdr:y>
    </cdr:from>
    <cdr:to>
      <cdr:x>0.46708</cdr:x>
      <cdr:y>0.14035</cdr:y>
    </cdr:to>
    <cdr:sp macro="" textlink="">
      <cdr:nvSpPr>
        <cdr:cNvPr id="20" name="吹き出し: 線 (枠なし) 19">
          <a:extLst xmlns:a="http://schemas.openxmlformats.org/drawingml/2006/main">
            <a:ext uri="{FF2B5EF4-FFF2-40B4-BE49-F238E27FC236}">
              <a16:creationId xmlns:a16="http://schemas.microsoft.com/office/drawing/2014/main" id="{949F6D6C-CCB3-4DA6-9956-9A726CA74BF7}"/>
            </a:ext>
          </a:extLst>
        </cdr:cNvPr>
        <cdr:cNvSpPr/>
      </cdr:nvSpPr>
      <cdr:spPr>
        <a:xfrm xmlns:a="http://schemas.openxmlformats.org/drawingml/2006/main">
          <a:off x="3238500" y="412760"/>
          <a:ext cx="996881" cy="329163"/>
        </a:xfrm>
        <a:prstGeom xmlns:a="http://schemas.openxmlformats.org/drawingml/2006/main" prst="callout1">
          <a:avLst>
            <a:gd name="adj1" fmla="val 92905"/>
            <a:gd name="adj2" fmla="val 98878"/>
            <a:gd name="adj3" fmla="val 199110"/>
            <a:gd name="adj4" fmla="val 99085"/>
          </a:avLst>
        </a:prstGeom>
        <a:noFill xmlns:a="http://schemas.openxmlformats.org/drawingml/2006/main"/>
        <a:ln xmlns:a="http://schemas.openxmlformats.org/drawingml/2006/main" w="3175"/>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square" lIns="14400" tIns="14400" rIns="14400" bIns="14400" anchor="ctr" anchorCtr="0">
          <a:spAutoFit/>
        </a:bodyP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ja-JP" altLang="en-US" sz="900">
              <a:latin typeface="HG丸ｺﾞｼｯｸM-PRO" panose="020F0600000000000000" pitchFamily="50" charset="-128"/>
              <a:ea typeface="HG丸ｺﾞｼｯｸM-PRO" panose="020F0600000000000000" pitchFamily="50" charset="-128"/>
            </a:rPr>
            <a:t>糠平温泉スキー場</a:t>
          </a:r>
          <a:endParaRPr lang="en-US" altLang="ja-JP" sz="900">
            <a:latin typeface="HG丸ｺﾞｼｯｸM-PRO" panose="020F0600000000000000" pitchFamily="50" charset="-128"/>
            <a:ea typeface="HG丸ｺﾞｼｯｸM-PRO" panose="020F0600000000000000" pitchFamily="50" charset="-128"/>
          </a:endParaRPr>
        </a:p>
        <a:p xmlns:a="http://schemas.openxmlformats.org/drawingml/2006/main">
          <a:pPr algn="r"/>
          <a:r>
            <a:rPr lang="en-US" altLang="ja-JP" sz="900">
              <a:latin typeface="HG丸ｺﾞｼｯｸM-PRO" panose="020F0600000000000000" pitchFamily="50" charset="-128"/>
              <a:ea typeface="HG丸ｺﾞｼｯｸM-PRO" panose="020F0600000000000000" pitchFamily="50" charset="-128"/>
            </a:rPr>
            <a:t>1968</a:t>
          </a:r>
          <a:endParaRPr lang="ja-JP" sz="900">
            <a:latin typeface="HG丸ｺﾞｼｯｸM-PRO" panose="020F0600000000000000" pitchFamily="50" charset="-128"/>
            <a:ea typeface="HG丸ｺﾞｼｯｸM-PRO" panose="020F0600000000000000" pitchFamily="50" charset="-128"/>
          </a:endParaRPr>
        </a:p>
      </cdr:txBody>
    </cdr:sp>
  </cdr:relSizeAnchor>
  <cdr:relSizeAnchor xmlns:cdr="http://schemas.openxmlformats.org/drawingml/2006/chartDrawing">
    <cdr:from>
      <cdr:x>0.0042</cdr:x>
      <cdr:y>0.49249</cdr:y>
    </cdr:from>
    <cdr:to>
      <cdr:x>0.09874</cdr:x>
      <cdr:y>0.58314</cdr:y>
    </cdr:to>
    <cdr:sp macro="" textlink="">
      <cdr:nvSpPr>
        <cdr:cNvPr id="22" name="吹き出し: 線 (枠なし) 21">
          <a:extLst xmlns:a="http://schemas.openxmlformats.org/drawingml/2006/main">
            <a:ext uri="{FF2B5EF4-FFF2-40B4-BE49-F238E27FC236}">
              <a16:creationId xmlns:a16="http://schemas.microsoft.com/office/drawing/2014/main" id="{19794CE7-55A0-4B1E-B162-A3F0DE1935A9}"/>
            </a:ext>
          </a:extLst>
        </cdr:cNvPr>
        <cdr:cNvSpPr/>
      </cdr:nvSpPr>
      <cdr:spPr>
        <a:xfrm xmlns:a="http://schemas.openxmlformats.org/drawingml/2006/main">
          <a:off x="38100" y="2603500"/>
          <a:ext cx="857250" cy="479204"/>
        </a:xfrm>
        <a:prstGeom xmlns:a="http://schemas.openxmlformats.org/drawingml/2006/main" prst="callout1">
          <a:avLst>
            <a:gd name="adj1" fmla="val 98868"/>
            <a:gd name="adj2" fmla="val 67767"/>
            <a:gd name="adj3" fmla="val 216998"/>
            <a:gd name="adj4" fmla="val 66863"/>
          </a:avLst>
        </a:prstGeom>
        <a:noFill xmlns:a="http://schemas.openxmlformats.org/drawingml/2006/main"/>
        <a:ln xmlns:a="http://schemas.openxmlformats.org/drawingml/2006/main" w="3175"/>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square" lIns="14400" tIns="14400" rIns="14400" bIns="14400" anchor="ctr" anchorCtr="0">
          <a:spAutoFit/>
        </a:bodyP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ja-JP" altLang="en-US" sz="900">
              <a:latin typeface="HG丸ｺﾞｼｯｸM-PRO" panose="020F0600000000000000" pitchFamily="50" charset="-128"/>
              <a:ea typeface="HG丸ｺﾞｼｯｸM-PRO" panose="020F0600000000000000" pitchFamily="50" charset="-128"/>
            </a:rPr>
            <a:t>糠平温泉観光開発株式会社</a:t>
          </a:r>
          <a:endParaRPr lang="en-US" altLang="ja-JP" sz="900">
            <a:latin typeface="HG丸ｺﾞｼｯｸM-PRO" panose="020F0600000000000000" pitchFamily="50" charset="-128"/>
            <a:ea typeface="HG丸ｺﾞｼｯｸM-PRO" panose="020F0600000000000000" pitchFamily="50" charset="-128"/>
          </a:endParaRPr>
        </a:p>
        <a:p xmlns:a="http://schemas.openxmlformats.org/drawingml/2006/main">
          <a:pPr algn="ctr"/>
          <a:r>
            <a:rPr lang="en-US" altLang="ja-JP" sz="900">
              <a:latin typeface="HG丸ｺﾞｼｯｸM-PRO" panose="020F0600000000000000" pitchFamily="50" charset="-128"/>
              <a:ea typeface="HG丸ｺﾞｼｯｸM-PRO" panose="020F0600000000000000" pitchFamily="50" charset="-128"/>
            </a:rPr>
            <a:t>1964</a:t>
          </a:r>
          <a:endParaRPr lang="ja-JP" sz="900">
            <a:latin typeface="HG丸ｺﾞｼｯｸM-PRO" panose="020F0600000000000000" pitchFamily="50" charset="-128"/>
            <a:ea typeface="HG丸ｺﾞｼｯｸM-PRO" panose="020F0600000000000000" pitchFamily="50" charset="-128"/>
          </a:endParaRPr>
        </a:p>
      </cdr:txBody>
    </cdr:sp>
  </cdr:relSizeAnchor>
</c:userShapes>
</file>

<file path=xl/drawings/drawing52.xml><?xml version="1.0" encoding="utf-8"?>
<c:userShapes xmlns:c="http://schemas.openxmlformats.org/drawingml/2006/chart">
  <cdr:relSizeAnchor xmlns:cdr="http://schemas.openxmlformats.org/drawingml/2006/chartDrawing">
    <cdr:from>
      <cdr:x>0</cdr:x>
      <cdr:y>0.96434</cdr:y>
    </cdr:from>
    <cdr:to>
      <cdr:x>0.31606</cdr:x>
      <cdr:y>1</cdr:y>
    </cdr:to>
    <cdr:sp macro="" textlink="">
      <cdr:nvSpPr>
        <cdr:cNvPr id="2" name="テキスト ボックス 1">
          <a:extLst xmlns:a="http://schemas.openxmlformats.org/drawingml/2006/main">
            <a:ext uri="{FF2B5EF4-FFF2-40B4-BE49-F238E27FC236}">
              <a16:creationId xmlns:a16="http://schemas.microsoft.com/office/drawing/2014/main" id="{C266F102-750D-488E-BBAA-8D8978050A4C}"/>
            </a:ext>
          </a:extLst>
        </cdr:cNvPr>
        <cdr:cNvSpPr txBox="1"/>
      </cdr:nvSpPr>
      <cdr:spPr>
        <a:xfrm xmlns:a="http://schemas.openxmlformats.org/drawingml/2006/main">
          <a:off x="0" y="5097852"/>
          <a:ext cx="2865987" cy="188523"/>
        </a:xfrm>
        <a:prstGeom xmlns:a="http://schemas.openxmlformats.org/drawingml/2006/main" prst="rect">
          <a:avLst/>
        </a:prstGeom>
        <a:solidFill xmlns:a="http://schemas.openxmlformats.org/drawingml/2006/main">
          <a:schemeClr val="bg1"/>
        </a:solidFill>
      </cdr:spPr>
      <cdr:txBody>
        <a:bodyPr xmlns:a="http://schemas.openxmlformats.org/drawingml/2006/main" vertOverflow="clip" horzOverflow="clip" wrap="none" lIns="10800" tIns="10800" rIns="10800" bIns="10800" rtlCol="0" anchor="ctr" anchorCtr="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900" dirty="0">
              <a:latin typeface="ＭＳ Ｐ明朝" pitchFamily="18" charset="-128"/>
              <a:ea typeface="ＭＳ Ｐ明朝" pitchFamily="18" charset="-128"/>
            </a:rPr>
            <a:t>（資料） 北海道経済部「北海道観光入込客数調査報告書」</a:t>
          </a:r>
          <a:r>
            <a:rPr lang="ja-JP" altLang="en-US" sz="1000" dirty="0">
              <a:latin typeface="ＭＳ Ｐ明朝" pitchFamily="18" charset="-128"/>
              <a:ea typeface="ＭＳ Ｐ明朝" pitchFamily="18" charset="-128"/>
            </a:rPr>
            <a:t> </a:t>
          </a:r>
          <a:endParaRPr lang="en-US" altLang="ja-JP" sz="1000" dirty="0">
            <a:latin typeface="ＭＳ Ｐ明朝" pitchFamily="18" charset="-128"/>
            <a:ea typeface="ＭＳ Ｐ明朝" pitchFamily="18" charset="-128"/>
          </a:endParaRPr>
        </a:p>
      </cdr:txBody>
    </cdr:sp>
  </cdr:relSizeAnchor>
  <cdr:relSizeAnchor xmlns:cdr="http://schemas.openxmlformats.org/drawingml/2006/chartDrawing">
    <cdr:from>
      <cdr:x>0.03817</cdr:x>
      <cdr:y>0.01119</cdr:y>
    </cdr:from>
    <cdr:to>
      <cdr:x>0.07876</cdr:x>
      <cdr:y>0.04369</cdr:y>
    </cdr:to>
    <cdr:sp macro="" textlink="">
      <cdr:nvSpPr>
        <cdr:cNvPr id="3" name="テキスト ボックス 1">
          <a:extLst xmlns:a="http://schemas.openxmlformats.org/drawingml/2006/main">
            <a:ext uri="{FF2B5EF4-FFF2-40B4-BE49-F238E27FC236}">
              <a16:creationId xmlns:a16="http://schemas.microsoft.com/office/drawing/2014/main" id="{621E010D-01B6-4748-A9DA-9A8C545074A1}"/>
            </a:ext>
          </a:extLst>
        </cdr:cNvPr>
        <cdr:cNvSpPr txBox="1"/>
      </cdr:nvSpPr>
      <cdr:spPr>
        <a:xfrm xmlns:a="http://schemas.openxmlformats.org/drawingml/2006/main">
          <a:off x="346075" y="59135"/>
          <a:ext cx="368060" cy="171852"/>
        </a:xfrm>
        <a:prstGeom xmlns:a="http://schemas.openxmlformats.org/drawingml/2006/main" prst="rect">
          <a:avLst/>
        </a:prstGeom>
        <a:solidFill xmlns:a="http://schemas.openxmlformats.org/drawingml/2006/main">
          <a:schemeClr val="bg1"/>
        </a:solidFill>
      </cdr:spPr>
      <cdr:txBody>
        <a:bodyPr xmlns:a="http://schemas.openxmlformats.org/drawingml/2006/main" wrap="none" lIns="10800" tIns="10800" rIns="10800" bIns="10800" rtlCol="0" anchor="ctr" anchorCtr="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900" dirty="0">
              <a:latin typeface="ＭＳ Ｐ明朝" pitchFamily="18" charset="-128"/>
              <a:ea typeface="ＭＳ Ｐ明朝" pitchFamily="18" charset="-128"/>
            </a:rPr>
            <a:t>（千人）</a:t>
          </a:r>
          <a:endParaRPr lang="en-US" altLang="ja-JP" sz="1000" dirty="0">
            <a:latin typeface="ＭＳ Ｐ明朝" pitchFamily="18" charset="-128"/>
            <a:ea typeface="ＭＳ Ｐ明朝" pitchFamily="18" charset="-128"/>
          </a:endParaRPr>
        </a:p>
      </cdr:txBody>
    </cdr:sp>
  </cdr:relSizeAnchor>
  <cdr:relSizeAnchor xmlns:cdr="http://schemas.openxmlformats.org/drawingml/2006/chartDrawing">
    <cdr:from>
      <cdr:x>0.79517</cdr:x>
      <cdr:y>0.05082</cdr:y>
    </cdr:from>
    <cdr:to>
      <cdr:x>0.92542</cdr:x>
      <cdr:y>0.1131</cdr:y>
    </cdr:to>
    <cdr:sp macro="" textlink="">
      <cdr:nvSpPr>
        <cdr:cNvPr id="18" name="吹き出し: 線 (枠なし) 17">
          <a:extLst xmlns:a="http://schemas.openxmlformats.org/drawingml/2006/main">
            <a:ext uri="{FF2B5EF4-FFF2-40B4-BE49-F238E27FC236}">
              <a16:creationId xmlns:a16="http://schemas.microsoft.com/office/drawing/2014/main" id="{8B1F94F9-C8F5-44A7-9516-DE9704626ADC}"/>
            </a:ext>
          </a:extLst>
        </cdr:cNvPr>
        <cdr:cNvSpPr/>
      </cdr:nvSpPr>
      <cdr:spPr>
        <a:xfrm xmlns:a="http://schemas.openxmlformats.org/drawingml/2006/main">
          <a:off x="7210435" y="268680"/>
          <a:ext cx="1181081" cy="329183"/>
        </a:xfrm>
        <a:prstGeom xmlns:a="http://schemas.openxmlformats.org/drawingml/2006/main" prst="callout1">
          <a:avLst>
            <a:gd name="adj1" fmla="val 92905"/>
            <a:gd name="adj2" fmla="val 98878"/>
            <a:gd name="adj3" fmla="val 199110"/>
            <a:gd name="adj4" fmla="val 99085"/>
          </a:avLst>
        </a:prstGeom>
        <a:noFill xmlns:a="http://schemas.openxmlformats.org/drawingml/2006/main"/>
        <a:ln xmlns:a="http://schemas.openxmlformats.org/drawingml/2006/main" w="3175"/>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square" lIns="14400" tIns="14400" rIns="14400" bIns="14400" anchor="ctr" anchorCtr="0">
          <a:spAutoFit/>
        </a:bodyP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ja-JP" altLang="en-US" sz="900">
              <a:latin typeface="HG丸ｺﾞｼｯｸM-PRO" panose="020F0600000000000000" pitchFamily="50" charset="-128"/>
              <a:ea typeface="HG丸ｺﾞｼｯｸM-PRO" panose="020F0600000000000000" pitchFamily="50" charset="-128"/>
            </a:rPr>
            <a:t>台風</a:t>
          </a:r>
          <a:r>
            <a:rPr lang="en-US" altLang="ja-JP" sz="900">
              <a:latin typeface="HG丸ｺﾞｼｯｸM-PRO" panose="020F0600000000000000" pitchFamily="50" charset="-128"/>
              <a:ea typeface="HG丸ｺﾞｼｯｸM-PRO" panose="020F0600000000000000" pitchFamily="50" charset="-128"/>
            </a:rPr>
            <a:t>7</a:t>
          </a:r>
          <a:r>
            <a:rPr lang="ja-JP" altLang="en-US" sz="900">
              <a:latin typeface="HG丸ｺﾞｼｯｸM-PRO" panose="020F0600000000000000" pitchFamily="50" charset="-128"/>
              <a:ea typeface="HG丸ｺﾞｼｯｸM-PRO" panose="020F0600000000000000" pitchFamily="50" charset="-128"/>
            </a:rPr>
            <a:t>・</a:t>
          </a:r>
          <a:r>
            <a:rPr lang="en-US" altLang="ja-JP" sz="900">
              <a:latin typeface="HG丸ｺﾞｼｯｸM-PRO" panose="020F0600000000000000" pitchFamily="50" charset="-128"/>
              <a:ea typeface="HG丸ｺﾞｼｯｸM-PRO" panose="020F0600000000000000" pitchFamily="50" charset="-128"/>
            </a:rPr>
            <a:t>9</a:t>
          </a:r>
          <a:r>
            <a:rPr lang="ja-JP" altLang="en-US" sz="900">
              <a:latin typeface="HG丸ｺﾞｼｯｸM-PRO" panose="020F0600000000000000" pitchFamily="50" charset="-128"/>
              <a:ea typeface="HG丸ｺﾞｼｯｸM-PRO" panose="020F0600000000000000" pitchFamily="50" charset="-128"/>
            </a:rPr>
            <a:t>・</a:t>
          </a:r>
          <a:r>
            <a:rPr lang="en-US" altLang="ja-JP" sz="900">
              <a:latin typeface="HG丸ｺﾞｼｯｸM-PRO" panose="020F0600000000000000" pitchFamily="50" charset="-128"/>
              <a:ea typeface="HG丸ｺﾞｼｯｸM-PRO" panose="020F0600000000000000" pitchFamily="50" charset="-128"/>
            </a:rPr>
            <a:t>10</a:t>
          </a:r>
          <a:r>
            <a:rPr lang="ja-JP" altLang="en-US" sz="900">
              <a:latin typeface="HG丸ｺﾞｼｯｸM-PRO" panose="020F0600000000000000" pitchFamily="50" charset="-128"/>
              <a:ea typeface="HG丸ｺﾞｼｯｸM-PRO" panose="020F0600000000000000" pitchFamily="50" charset="-128"/>
            </a:rPr>
            <a:t>･</a:t>
          </a:r>
          <a:r>
            <a:rPr lang="en-US" altLang="ja-JP" sz="900">
              <a:latin typeface="HG丸ｺﾞｼｯｸM-PRO" panose="020F0600000000000000" pitchFamily="50" charset="-128"/>
              <a:ea typeface="HG丸ｺﾞｼｯｸM-PRO" panose="020F0600000000000000" pitchFamily="50" charset="-128"/>
            </a:rPr>
            <a:t>11</a:t>
          </a:r>
          <a:r>
            <a:rPr lang="ja-JP" altLang="en-US" sz="900">
              <a:latin typeface="HG丸ｺﾞｼｯｸM-PRO" panose="020F0600000000000000" pitchFamily="50" charset="-128"/>
              <a:ea typeface="HG丸ｺﾞｼｯｸM-PRO" panose="020F0600000000000000" pitchFamily="50" charset="-128"/>
            </a:rPr>
            <a:t>号</a:t>
          </a:r>
          <a:endParaRPr lang="en-US" altLang="ja-JP" sz="900">
            <a:latin typeface="HG丸ｺﾞｼｯｸM-PRO" panose="020F0600000000000000" pitchFamily="50" charset="-128"/>
            <a:ea typeface="HG丸ｺﾞｼｯｸM-PRO" panose="020F0600000000000000" pitchFamily="50" charset="-128"/>
          </a:endParaRPr>
        </a:p>
        <a:p xmlns:a="http://schemas.openxmlformats.org/drawingml/2006/main">
          <a:pPr algn="r"/>
          <a:r>
            <a:rPr lang="en-US" altLang="ja-JP" sz="900">
              <a:latin typeface="HG丸ｺﾞｼｯｸM-PRO" panose="020F0600000000000000" pitchFamily="50" charset="-128"/>
              <a:ea typeface="HG丸ｺﾞｼｯｸM-PRO" panose="020F0600000000000000" pitchFamily="50" charset="-128"/>
            </a:rPr>
            <a:t>2016</a:t>
          </a:r>
          <a:endParaRPr lang="ja-JP" sz="900">
            <a:latin typeface="HG丸ｺﾞｼｯｸM-PRO" panose="020F0600000000000000" pitchFamily="50" charset="-128"/>
            <a:ea typeface="HG丸ｺﾞｼｯｸM-PRO" panose="020F0600000000000000" pitchFamily="50" charset="-128"/>
          </a:endParaRPr>
        </a:p>
      </cdr:txBody>
    </cdr:sp>
  </cdr:relSizeAnchor>
</c:userShapes>
</file>

<file path=xl/drawings/drawing53.xml><?xml version="1.0" encoding="utf-8"?>
<c:userShapes xmlns:c="http://schemas.openxmlformats.org/drawingml/2006/chart">
  <cdr:relSizeAnchor xmlns:cdr="http://schemas.openxmlformats.org/drawingml/2006/chartDrawing">
    <cdr:from>
      <cdr:x>0</cdr:x>
      <cdr:y>0.96434</cdr:y>
    </cdr:from>
    <cdr:to>
      <cdr:x>0.31606</cdr:x>
      <cdr:y>1</cdr:y>
    </cdr:to>
    <cdr:sp macro="" textlink="">
      <cdr:nvSpPr>
        <cdr:cNvPr id="2" name="テキスト ボックス 1">
          <a:extLst xmlns:a="http://schemas.openxmlformats.org/drawingml/2006/main">
            <a:ext uri="{FF2B5EF4-FFF2-40B4-BE49-F238E27FC236}">
              <a16:creationId xmlns:a16="http://schemas.microsoft.com/office/drawing/2014/main" id="{C266F102-750D-488E-BBAA-8D8978050A4C}"/>
            </a:ext>
          </a:extLst>
        </cdr:cNvPr>
        <cdr:cNvSpPr txBox="1"/>
      </cdr:nvSpPr>
      <cdr:spPr>
        <a:xfrm xmlns:a="http://schemas.openxmlformats.org/drawingml/2006/main">
          <a:off x="0" y="5097852"/>
          <a:ext cx="2865987" cy="188523"/>
        </a:xfrm>
        <a:prstGeom xmlns:a="http://schemas.openxmlformats.org/drawingml/2006/main" prst="rect">
          <a:avLst/>
        </a:prstGeom>
        <a:solidFill xmlns:a="http://schemas.openxmlformats.org/drawingml/2006/main">
          <a:schemeClr val="bg1"/>
        </a:solidFill>
      </cdr:spPr>
      <cdr:txBody>
        <a:bodyPr xmlns:a="http://schemas.openxmlformats.org/drawingml/2006/main" vertOverflow="clip" horzOverflow="clip" wrap="none" lIns="10800" tIns="10800" rIns="10800" bIns="10800" rtlCol="0" anchor="ctr" anchorCtr="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900" dirty="0">
              <a:latin typeface="ＭＳ Ｐ明朝" pitchFamily="18" charset="-128"/>
              <a:ea typeface="ＭＳ Ｐ明朝" pitchFamily="18" charset="-128"/>
            </a:rPr>
            <a:t>（資料） 北海道経済部「北海道観光入込客数調査報告書」</a:t>
          </a:r>
          <a:r>
            <a:rPr lang="ja-JP" altLang="en-US" sz="1000" dirty="0">
              <a:latin typeface="ＭＳ Ｐ明朝" pitchFamily="18" charset="-128"/>
              <a:ea typeface="ＭＳ Ｐ明朝" pitchFamily="18" charset="-128"/>
            </a:rPr>
            <a:t> </a:t>
          </a:r>
          <a:endParaRPr lang="en-US" altLang="ja-JP" sz="1000" dirty="0">
            <a:latin typeface="ＭＳ Ｐ明朝" pitchFamily="18" charset="-128"/>
            <a:ea typeface="ＭＳ Ｐ明朝" pitchFamily="18" charset="-128"/>
          </a:endParaRPr>
        </a:p>
      </cdr:txBody>
    </cdr:sp>
  </cdr:relSizeAnchor>
  <cdr:relSizeAnchor xmlns:cdr="http://schemas.openxmlformats.org/drawingml/2006/chartDrawing">
    <cdr:from>
      <cdr:x>0.03817</cdr:x>
      <cdr:y>0.01119</cdr:y>
    </cdr:from>
    <cdr:to>
      <cdr:x>0.07876</cdr:x>
      <cdr:y>0.04369</cdr:y>
    </cdr:to>
    <cdr:sp macro="" textlink="">
      <cdr:nvSpPr>
        <cdr:cNvPr id="3" name="テキスト ボックス 1">
          <a:extLst xmlns:a="http://schemas.openxmlformats.org/drawingml/2006/main">
            <a:ext uri="{FF2B5EF4-FFF2-40B4-BE49-F238E27FC236}">
              <a16:creationId xmlns:a16="http://schemas.microsoft.com/office/drawing/2014/main" id="{621E010D-01B6-4748-A9DA-9A8C545074A1}"/>
            </a:ext>
          </a:extLst>
        </cdr:cNvPr>
        <cdr:cNvSpPr txBox="1"/>
      </cdr:nvSpPr>
      <cdr:spPr>
        <a:xfrm xmlns:a="http://schemas.openxmlformats.org/drawingml/2006/main">
          <a:off x="346075" y="59135"/>
          <a:ext cx="368060" cy="171852"/>
        </a:xfrm>
        <a:prstGeom xmlns:a="http://schemas.openxmlformats.org/drawingml/2006/main" prst="rect">
          <a:avLst/>
        </a:prstGeom>
        <a:solidFill xmlns:a="http://schemas.openxmlformats.org/drawingml/2006/main">
          <a:schemeClr val="bg1"/>
        </a:solidFill>
      </cdr:spPr>
      <cdr:txBody>
        <a:bodyPr xmlns:a="http://schemas.openxmlformats.org/drawingml/2006/main" wrap="none" lIns="10800" tIns="10800" rIns="10800" bIns="10800" rtlCol="0" anchor="ctr" anchorCtr="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900" dirty="0">
              <a:latin typeface="ＭＳ Ｐ明朝" pitchFamily="18" charset="-128"/>
              <a:ea typeface="ＭＳ Ｐ明朝" pitchFamily="18" charset="-128"/>
            </a:rPr>
            <a:t>（千人）</a:t>
          </a:r>
          <a:endParaRPr lang="en-US" altLang="ja-JP" sz="1000" dirty="0">
            <a:latin typeface="ＭＳ Ｐ明朝" pitchFamily="18" charset="-128"/>
            <a:ea typeface="ＭＳ Ｐ明朝" pitchFamily="18" charset="-128"/>
          </a:endParaRPr>
        </a:p>
      </cdr:txBody>
    </cdr:sp>
  </cdr:relSizeAnchor>
  <cdr:relSizeAnchor xmlns:cdr="http://schemas.openxmlformats.org/drawingml/2006/chartDrawing">
    <cdr:from>
      <cdr:x>0.79622</cdr:x>
      <cdr:y>0.18415</cdr:y>
    </cdr:from>
    <cdr:to>
      <cdr:x>0.92647</cdr:x>
      <cdr:y>0.24643</cdr:y>
    </cdr:to>
    <cdr:sp macro="" textlink="">
      <cdr:nvSpPr>
        <cdr:cNvPr id="18" name="吹き出し: 線 (枠なし) 17">
          <a:extLst xmlns:a="http://schemas.openxmlformats.org/drawingml/2006/main">
            <a:ext uri="{FF2B5EF4-FFF2-40B4-BE49-F238E27FC236}">
              <a16:creationId xmlns:a16="http://schemas.microsoft.com/office/drawing/2014/main" id="{8B1F94F9-C8F5-44A7-9516-DE9704626ADC}"/>
            </a:ext>
          </a:extLst>
        </cdr:cNvPr>
        <cdr:cNvSpPr/>
      </cdr:nvSpPr>
      <cdr:spPr>
        <a:xfrm xmlns:a="http://schemas.openxmlformats.org/drawingml/2006/main">
          <a:off x="7219968" y="973504"/>
          <a:ext cx="1181080" cy="329235"/>
        </a:xfrm>
        <a:prstGeom xmlns:a="http://schemas.openxmlformats.org/drawingml/2006/main" prst="callout1">
          <a:avLst>
            <a:gd name="adj1" fmla="val 92905"/>
            <a:gd name="adj2" fmla="val 98878"/>
            <a:gd name="adj3" fmla="val 199110"/>
            <a:gd name="adj4" fmla="val 99085"/>
          </a:avLst>
        </a:prstGeom>
        <a:noFill xmlns:a="http://schemas.openxmlformats.org/drawingml/2006/main"/>
        <a:ln xmlns:a="http://schemas.openxmlformats.org/drawingml/2006/main" w="3175"/>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square" lIns="14400" tIns="14400" rIns="14400" bIns="14400" anchor="ctr" anchorCtr="0">
          <a:spAutoFit/>
        </a:bodyP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ja-JP" altLang="en-US" sz="900">
              <a:latin typeface="HG丸ｺﾞｼｯｸM-PRO" panose="020F0600000000000000" pitchFamily="50" charset="-128"/>
              <a:ea typeface="HG丸ｺﾞｼｯｸM-PRO" panose="020F0600000000000000" pitchFamily="50" charset="-128"/>
            </a:rPr>
            <a:t>台風</a:t>
          </a:r>
          <a:r>
            <a:rPr lang="en-US" altLang="ja-JP" sz="900">
              <a:latin typeface="HG丸ｺﾞｼｯｸM-PRO" panose="020F0600000000000000" pitchFamily="50" charset="-128"/>
              <a:ea typeface="HG丸ｺﾞｼｯｸM-PRO" panose="020F0600000000000000" pitchFamily="50" charset="-128"/>
            </a:rPr>
            <a:t>7</a:t>
          </a:r>
          <a:r>
            <a:rPr lang="ja-JP" altLang="en-US" sz="900">
              <a:latin typeface="HG丸ｺﾞｼｯｸM-PRO" panose="020F0600000000000000" pitchFamily="50" charset="-128"/>
              <a:ea typeface="HG丸ｺﾞｼｯｸM-PRO" panose="020F0600000000000000" pitchFamily="50" charset="-128"/>
            </a:rPr>
            <a:t>・</a:t>
          </a:r>
          <a:r>
            <a:rPr lang="en-US" altLang="ja-JP" sz="900">
              <a:latin typeface="HG丸ｺﾞｼｯｸM-PRO" panose="020F0600000000000000" pitchFamily="50" charset="-128"/>
              <a:ea typeface="HG丸ｺﾞｼｯｸM-PRO" panose="020F0600000000000000" pitchFamily="50" charset="-128"/>
            </a:rPr>
            <a:t>9</a:t>
          </a:r>
          <a:r>
            <a:rPr lang="ja-JP" altLang="en-US" sz="900">
              <a:latin typeface="HG丸ｺﾞｼｯｸM-PRO" panose="020F0600000000000000" pitchFamily="50" charset="-128"/>
              <a:ea typeface="HG丸ｺﾞｼｯｸM-PRO" panose="020F0600000000000000" pitchFamily="50" charset="-128"/>
            </a:rPr>
            <a:t>・</a:t>
          </a:r>
          <a:r>
            <a:rPr lang="en-US" altLang="ja-JP" sz="900">
              <a:latin typeface="HG丸ｺﾞｼｯｸM-PRO" panose="020F0600000000000000" pitchFamily="50" charset="-128"/>
              <a:ea typeface="HG丸ｺﾞｼｯｸM-PRO" panose="020F0600000000000000" pitchFamily="50" charset="-128"/>
            </a:rPr>
            <a:t>10</a:t>
          </a:r>
          <a:r>
            <a:rPr lang="ja-JP" altLang="en-US" sz="900">
              <a:latin typeface="HG丸ｺﾞｼｯｸM-PRO" panose="020F0600000000000000" pitchFamily="50" charset="-128"/>
              <a:ea typeface="HG丸ｺﾞｼｯｸM-PRO" panose="020F0600000000000000" pitchFamily="50" charset="-128"/>
            </a:rPr>
            <a:t>･</a:t>
          </a:r>
          <a:r>
            <a:rPr lang="en-US" altLang="ja-JP" sz="900">
              <a:latin typeface="HG丸ｺﾞｼｯｸM-PRO" panose="020F0600000000000000" pitchFamily="50" charset="-128"/>
              <a:ea typeface="HG丸ｺﾞｼｯｸM-PRO" panose="020F0600000000000000" pitchFamily="50" charset="-128"/>
            </a:rPr>
            <a:t>11</a:t>
          </a:r>
          <a:r>
            <a:rPr lang="ja-JP" altLang="en-US" sz="900">
              <a:latin typeface="HG丸ｺﾞｼｯｸM-PRO" panose="020F0600000000000000" pitchFamily="50" charset="-128"/>
              <a:ea typeface="HG丸ｺﾞｼｯｸM-PRO" panose="020F0600000000000000" pitchFamily="50" charset="-128"/>
            </a:rPr>
            <a:t>号</a:t>
          </a:r>
          <a:endParaRPr lang="en-US" altLang="ja-JP" sz="900">
            <a:latin typeface="HG丸ｺﾞｼｯｸM-PRO" panose="020F0600000000000000" pitchFamily="50" charset="-128"/>
            <a:ea typeface="HG丸ｺﾞｼｯｸM-PRO" panose="020F0600000000000000" pitchFamily="50" charset="-128"/>
          </a:endParaRPr>
        </a:p>
        <a:p xmlns:a="http://schemas.openxmlformats.org/drawingml/2006/main">
          <a:pPr algn="r"/>
          <a:r>
            <a:rPr lang="en-US" altLang="ja-JP" sz="900">
              <a:latin typeface="HG丸ｺﾞｼｯｸM-PRO" panose="020F0600000000000000" pitchFamily="50" charset="-128"/>
              <a:ea typeface="HG丸ｺﾞｼｯｸM-PRO" panose="020F0600000000000000" pitchFamily="50" charset="-128"/>
            </a:rPr>
            <a:t>2016</a:t>
          </a:r>
          <a:endParaRPr lang="ja-JP" sz="900">
            <a:latin typeface="HG丸ｺﾞｼｯｸM-PRO" panose="020F0600000000000000" pitchFamily="50" charset="-128"/>
            <a:ea typeface="HG丸ｺﾞｼｯｸM-PRO" panose="020F0600000000000000" pitchFamily="50" charset="-128"/>
          </a:endParaRPr>
        </a:p>
      </cdr:txBody>
    </cdr:sp>
  </cdr:relSizeAnchor>
  <cdr:relSizeAnchor xmlns:cdr="http://schemas.openxmlformats.org/drawingml/2006/chartDrawing">
    <cdr:from>
      <cdr:x>0.19223</cdr:x>
      <cdr:y>0.40241</cdr:y>
    </cdr:from>
    <cdr:to>
      <cdr:x>0.33438</cdr:x>
      <cdr:y>0.46468</cdr:y>
    </cdr:to>
    <cdr:sp macro="" textlink="">
      <cdr:nvSpPr>
        <cdr:cNvPr id="6" name="吹き出し: 線 (枠なし) 5">
          <a:extLst xmlns:a="http://schemas.openxmlformats.org/drawingml/2006/main">
            <a:ext uri="{FF2B5EF4-FFF2-40B4-BE49-F238E27FC236}">
              <a16:creationId xmlns:a16="http://schemas.microsoft.com/office/drawing/2014/main" id="{D4035F83-65BE-4AB7-8701-4508D2701FF8}"/>
            </a:ext>
          </a:extLst>
        </cdr:cNvPr>
        <cdr:cNvSpPr/>
      </cdr:nvSpPr>
      <cdr:spPr>
        <a:xfrm xmlns:a="http://schemas.openxmlformats.org/drawingml/2006/main">
          <a:off x="1743075" y="2127286"/>
          <a:ext cx="1289030" cy="329163"/>
        </a:xfrm>
        <a:prstGeom xmlns:a="http://schemas.openxmlformats.org/drawingml/2006/main" prst="callout1">
          <a:avLst>
            <a:gd name="adj1" fmla="val 92905"/>
            <a:gd name="adj2" fmla="val 98878"/>
            <a:gd name="adj3" fmla="val 199110"/>
            <a:gd name="adj4" fmla="val 99085"/>
          </a:avLst>
        </a:prstGeom>
        <a:noFill xmlns:a="http://schemas.openxmlformats.org/drawingml/2006/main"/>
        <a:ln xmlns:a="http://schemas.openxmlformats.org/drawingml/2006/main" w="3175"/>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square" lIns="14400" tIns="14400" rIns="14400" bIns="14400" anchor="ctr" anchorCtr="0">
          <a:spAutoFit/>
        </a:bodyP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ja-JP" altLang="en-US" sz="900">
              <a:latin typeface="HG丸ｺﾞｼｯｸM-PRO" panose="020F0600000000000000" pitchFamily="50" charset="-128"/>
              <a:ea typeface="HG丸ｺﾞｼｯｸM-PRO" panose="020F0600000000000000" pitchFamily="50" charset="-128"/>
            </a:rPr>
            <a:t>狩勝高原サホロスキー場</a:t>
          </a:r>
          <a:endParaRPr lang="en-US" altLang="ja-JP" sz="900">
            <a:latin typeface="HG丸ｺﾞｼｯｸM-PRO" panose="020F0600000000000000" pitchFamily="50" charset="-128"/>
            <a:ea typeface="HG丸ｺﾞｼｯｸM-PRO" panose="020F0600000000000000" pitchFamily="50" charset="-128"/>
          </a:endParaRPr>
        </a:p>
        <a:p xmlns:a="http://schemas.openxmlformats.org/drawingml/2006/main">
          <a:pPr algn="r"/>
          <a:r>
            <a:rPr lang="en-US" altLang="ja-JP" sz="900">
              <a:latin typeface="HG丸ｺﾞｼｯｸM-PRO" panose="020F0600000000000000" pitchFamily="50" charset="-128"/>
              <a:ea typeface="HG丸ｺﾞｼｯｸM-PRO" panose="020F0600000000000000" pitchFamily="50" charset="-128"/>
            </a:rPr>
            <a:t>1980</a:t>
          </a:r>
          <a:endParaRPr lang="ja-JP" sz="900">
            <a:latin typeface="HG丸ｺﾞｼｯｸM-PRO" panose="020F0600000000000000" pitchFamily="50" charset="-128"/>
            <a:ea typeface="HG丸ｺﾞｼｯｸM-PRO" panose="020F0600000000000000" pitchFamily="50" charset="-128"/>
          </a:endParaRPr>
        </a:p>
      </cdr:txBody>
    </cdr:sp>
  </cdr:relSizeAnchor>
  <cdr:relSizeAnchor xmlns:cdr="http://schemas.openxmlformats.org/drawingml/2006/chartDrawing">
    <cdr:from>
      <cdr:x>0.30707</cdr:x>
      <cdr:y>0.17718</cdr:y>
    </cdr:from>
    <cdr:to>
      <cdr:x>0.44923</cdr:x>
      <cdr:y>0.23944</cdr:y>
    </cdr:to>
    <cdr:sp macro="" textlink="">
      <cdr:nvSpPr>
        <cdr:cNvPr id="8" name="吹き出し: 線 (枠なし) 7">
          <a:extLst xmlns:a="http://schemas.openxmlformats.org/drawingml/2006/main">
            <a:ext uri="{FF2B5EF4-FFF2-40B4-BE49-F238E27FC236}">
              <a16:creationId xmlns:a16="http://schemas.microsoft.com/office/drawing/2014/main" id="{C3BB1DEA-4C15-48B0-BDFE-982F3CDE65E5}"/>
            </a:ext>
          </a:extLst>
        </cdr:cNvPr>
        <cdr:cNvSpPr/>
      </cdr:nvSpPr>
      <cdr:spPr>
        <a:xfrm xmlns:a="http://schemas.openxmlformats.org/drawingml/2006/main">
          <a:off x="2784475" y="936625"/>
          <a:ext cx="1289030" cy="329163"/>
        </a:xfrm>
        <a:prstGeom xmlns:a="http://schemas.openxmlformats.org/drawingml/2006/main" prst="callout1">
          <a:avLst>
            <a:gd name="adj1" fmla="val 92905"/>
            <a:gd name="adj2" fmla="val 98878"/>
            <a:gd name="adj3" fmla="val 199110"/>
            <a:gd name="adj4" fmla="val 99085"/>
          </a:avLst>
        </a:prstGeom>
        <a:noFill xmlns:a="http://schemas.openxmlformats.org/drawingml/2006/main"/>
        <a:ln xmlns:a="http://schemas.openxmlformats.org/drawingml/2006/main" w="3175"/>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square" lIns="14400" tIns="14400" rIns="14400" bIns="14400" anchor="ctr" anchorCtr="0">
          <a:spAutoFit/>
        </a:bodyP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ja-JP" altLang="en-US" sz="900">
              <a:latin typeface="HG丸ｺﾞｼｯｸM-PRO" panose="020F0600000000000000" pitchFamily="50" charset="-128"/>
              <a:ea typeface="HG丸ｺﾞｼｯｸM-PRO" panose="020F0600000000000000" pitchFamily="50" charset="-128"/>
            </a:rPr>
            <a:t>クラブメッド・サホロ</a:t>
          </a:r>
          <a:endParaRPr lang="en-US" altLang="ja-JP" sz="900">
            <a:latin typeface="HG丸ｺﾞｼｯｸM-PRO" panose="020F0600000000000000" pitchFamily="50" charset="-128"/>
            <a:ea typeface="HG丸ｺﾞｼｯｸM-PRO" panose="020F0600000000000000" pitchFamily="50" charset="-128"/>
          </a:endParaRPr>
        </a:p>
        <a:p xmlns:a="http://schemas.openxmlformats.org/drawingml/2006/main">
          <a:pPr algn="r"/>
          <a:r>
            <a:rPr lang="en-US" altLang="ja-JP" sz="900">
              <a:latin typeface="HG丸ｺﾞｼｯｸM-PRO" panose="020F0600000000000000" pitchFamily="50" charset="-128"/>
              <a:ea typeface="HG丸ｺﾞｼｯｸM-PRO" panose="020F0600000000000000" pitchFamily="50" charset="-128"/>
            </a:rPr>
            <a:t>1987</a:t>
          </a:r>
          <a:endParaRPr lang="ja-JP" sz="900">
            <a:latin typeface="HG丸ｺﾞｼｯｸM-PRO" panose="020F0600000000000000" pitchFamily="50" charset="-128"/>
            <a:ea typeface="HG丸ｺﾞｼｯｸM-PRO" panose="020F0600000000000000" pitchFamily="50" charset="-128"/>
          </a:endParaRPr>
        </a:p>
      </cdr:txBody>
    </cdr:sp>
  </cdr:relSizeAnchor>
  <cdr:relSizeAnchor xmlns:cdr="http://schemas.openxmlformats.org/drawingml/2006/chartDrawing">
    <cdr:from>
      <cdr:x>0.57563</cdr:x>
      <cdr:y>0.15195</cdr:y>
    </cdr:from>
    <cdr:to>
      <cdr:x>0.70028</cdr:x>
      <cdr:y>0.21422</cdr:y>
    </cdr:to>
    <cdr:sp macro="" textlink="">
      <cdr:nvSpPr>
        <cdr:cNvPr id="10" name="吹き出し: 線 (枠なし) 9">
          <a:extLst xmlns:a="http://schemas.openxmlformats.org/drawingml/2006/main">
            <a:ext uri="{FF2B5EF4-FFF2-40B4-BE49-F238E27FC236}">
              <a16:creationId xmlns:a16="http://schemas.microsoft.com/office/drawing/2014/main" id="{F0C1908E-0EA3-4B78-AE64-A8CB8DAAA593}"/>
            </a:ext>
          </a:extLst>
        </cdr:cNvPr>
        <cdr:cNvSpPr/>
      </cdr:nvSpPr>
      <cdr:spPr>
        <a:xfrm xmlns:a="http://schemas.openxmlformats.org/drawingml/2006/main">
          <a:off x="5219700" y="803275"/>
          <a:ext cx="1130280" cy="329163"/>
        </a:xfrm>
        <a:prstGeom xmlns:a="http://schemas.openxmlformats.org/drawingml/2006/main" prst="callout1">
          <a:avLst>
            <a:gd name="adj1" fmla="val 92905"/>
            <a:gd name="adj2" fmla="val 98878"/>
            <a:gd name="adj3" fmla="val 199110"/>
            <a:gd name="adj4" fmla="val 99085"/>
          </a:avLst>
        </a:prstGeom>
        <a:noFill xmlns:a="http://schemas.openxmlformats.org/drawingml/2006/main"/>
        <a:ln xmlns:a="http://schemas.openxmlformats.org/drawingml/2006/main" w="3175"/>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square" lIns="14400" tIns="14400" rIns="14400" bIns="14400" anchor="ctr" anchorCtr="0">
          <a:spAutoFit/>
        </a:bodyP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ja-JP" altLang="en-US" sz="900">
              <a:latin typeface="HG丸ｺﾞｼｯｸM-PRO" panose="020F0600000000000000" pitchFamily="50" charset="-128"/>
              <a:ea typeface="HG丸ｺﾞｼｯｸM-PRO" panose="020F0600000000000000" pitchFamily="50" charset="-128"/>
            </a:rPr>
            <a:t>しんとく新そば祭り</a:t>
          </a:r>
          <a:endParaRPr lang="en-US" altLang="ja-JP" sz="900">
            <a:latin typeface="HG丸ｺﾞｼｯｸM-PRO" panose="020F0600000000000000" pitchFamily="50" charset="-128"/>
            <a:ea typeface="HG丸ｺﾞｼｯｸM-PRO" panose="020F0600000000000000" pitchFamily="50" charset="-128"/>
          </a:endParaRPr>
        </a:p>
        <a:p xmlns:a="http://schemas.openxmlformats.org/drawingml/2006/main">
          <a:pPr algn="r"/>
          <a:r>
            <a:rPr lang="en-US" altLang="ja-JP" sz="900">
              <a:latin typeface="HG丸ｺﾞｼｯｸM-PRO" panose="020F0600000000000000" pitchFamily="50" charset="-128"/>
              <a:ea typeface="HG丸ｺﾞｼｯｸM-PRO" panose="020F0600000000000000" pitchFamily="50" charset="-128"/>
            </a:rPr>
            <a:t>2002</a:t>
          </a:r>
          <a:endParaRPr lang="ja-JP" sz="900">
            <a:latin typeface="HG丸ｺﾞｼｯｸM-PRO" panose="020F0600000000000000" pitchFamily="50" charset="-128"/>
            <a:ea typeface="HG丸ｺﾞｼｯｸM-PRO" panose="020F0600000000000000" pitchFamily="50" charset="-128"/>
          </a:endParaRPr>
        </a:p>
      </cdr:txBody>
    </cdr:sp>
  </cdr:relSizeAnchor>
</c:userShapes>
</file>

<file path=xl/drawings/drawing54.xml><?xml version="1.0" encoding="utf-8"?>
<c:userShapes xmlns:c="http://schemas.openxmlformats.org/drawingml/2006/chart">
  <cdr:relSizeAnchor xmlns:cdr="http://schemas.openxmlformats.org/drawingml/2006/chartDrawing">
    <cdr:from>
      <cdr:x>0</cdr:x>
      <cdr:y>0.96434</cdr:y>
    </cdr:from>
    <cdr:to>
      <cdr:x>0.31606</cdr:x>
      <cdr:y>1</cdr:y>
    </cdr:to>
    <cdr:sp macro="" textlink="">
      <cdr:nvSpPr>
        <cdr:cNvPr id="2" name="テキスト ボックス 1">
          <a:extLst xmlns:a="http://schemas.openxmlformats.org/drawingml/2006/main">
            <a:ext uri="{FF2B5EF4-FFF2-40B4-BE49-F238E27FC236}">
              <a16:creationId xmlns:a16="http://schemas.microsoft.com/office/drawing/2014/main" id="{C266F102-750D-488E-BBAA-8D8978050A4C}"/>
            </a:ext>
          </a:extLst>
        </cdr:cNvPr>
        <cdr:cNvSpPr txBox="1"/>
      </cdr:nvSpPr>
      <cdr:spPr>
        <a:xfrm xmlns:a="http://schemas.openxmlformats.org/drawingml/2006/main">
          <a:off x="0" y="5097852"/>
          <a:ext cx="2865987" cy="188523"/>
        </a:xfrm>
        <a:prstGeom xmlns:a="http://schemas.openxmlformats.org/drawingml/2006/main" prst="rect">
          <a:avLst/>
        </a:prstGeom>
        <a:solidFill xmlns:a="http://schemas.openxmlformats.org/drawingml/2006/main">
          <a:schemeClr val="bg1"/>
        </a:solidFill>
      </cdr:spPr>
      <cdr:txBody>
        <a:bodyPr xmlns:a="http://schemas.openxmlformats.org/drawingml/2006/main" vertOverflow="clip" horzOverflow="clip" wrap="none" lIns="10800" tIns="10800" rIns="10800" bIns="10800" rtlCol="0" anchor="ctr" anchorCtr="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900" dirty="0">
              <a:latin typeface="ＭＳ Ｐ明朝" pitchFamily="18" charset="-128"/>
              <a:ea typeface="ＭＳ Ｐ明朝" pitchFamily="18" charset="-128"/>
            </a:rPr>
            <a:t>（資料） 北海道経済部「北海道観光入込客数調査報告書」</a:t>
          </a:r>
          <a:r>
            <a:rPr lang="ja-JP" altLang="en-US" sz="1000" dirty="0">
              <a:latin typeface="ＭＳ Ｐ明朝" pitchFamily="18" charset="-128"/>
              <a:ea typeface="ＭＳ Ｐ明朝" pitchFamily="18" charset="-128"/>
            </a:rPr>
            <a:t> </a:t>
          </a:r>
          <a:endParaRPr lang="en-US" altLang="ja-JP" sz="1000" dirty="0">
            <a:latin typeface="ＭＳ Ｐ明朝" pitchFamily="18" charset="-128"/>
            <a:ea typeface="ＭＳ Ｐ明朝" pitchFamily="18" charset="-128"/>
          </a:endParaRPr>
        </a:p>
      </cdr:txBody>
    </cdr:sp>
  </cdr:relSizeAnchor>
  <cdr:relSizeAnchor xmlns:cdr="http://schemas.openxmlformats.org/drawingml/2006/chartDrawing">
    <cdr:from>
      <cdr:x>0.03817</cdr:x>
      <cdr:y>0.01119</cdr:y>
    </cdr:from>
    <cdr:to>
      <cdr:x>0.07876</cdr:x>
      <cdr:y>0.04369</cdr:y>
    </cdr:to>
    <cdr:sp macro="" textlink="">
      <cdr:nvSpPr>
        <cdr:cNvPr id="3" name="テキスト ボックス 1">
          <a:extLst xmlns:a="http://schemas.openxmlformats.org/drawingml/2006/main">
            <a:ext uri="{FF2B5EF4-FFF2-40B4-BE49-F238E27FC236}">
              <a16:creationId xmlns:a16="http://schemas.microsoft.com/office/drawing/2014/main" id="{621E010D-01B6-4748-A9DA-9A8C545074A1}"/>
            </a:ext>
          </a:extLst>
        </cdr:cNvPr>
        <cdr:cNvSpPr txBox="1"/>
      </cdr:nvSpPr>
      <cdr:spPr>
        <a:xfrm xmlns:a="http://schemas.openxmlformats.org/drawingml/2006/main">
          <a:off x="346075" y="59135"/>
          <a:ext cx="368060" cy="171852"/>
        </a:xfrm>
        <a:prstGeom xmlns:a="http://schemas.openxmlformats.org/drawingml/2006/main" prst="rect">
          <a:avLst/>
        </a:prstGeom>
        <a:solidFill xmlns:a="http://schemas.openxmlformats.org/drawingml/2006/main">
          <a:schemeClr val="bg1"/>
        </a:solidFill>
      </cdr:spPr>
      <cdr:txBody>
        <a:bodyPr xmlns:a="http://schemas.openxmlformats.org/drawingml/2006/main" wrap="none" lIns="10800" tIns="10800" rIns="10800" bIns="10800" rtlCol="0" anchor="ctr" anchorCtr="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900" dirty="0">
              <a:latin typeface="ＭＳ Ｐ明朝" pitchFamily="18" charset="-128"/>
              <a:ea typeface="ＭＳ Ｐ明朝" pitchFamily="18" charset="-128"/>
            </a:rPr>
            <a:t>（千人）</a:t>
          </a:r>
          <a:endParaRPr lang="en-US" altLang="ja-JP" sz="1000" dirty="0">
            <a:latin typeface="ＭＳ Ｐ明朝" pitchFamily="18" charset="-128"/>
            <a:ea typeface="ＭＳ Ｐ明朝" pitchFamily="18" charset="-128"/>
          </a:endParaRPr>
        </a:p>
      </cdr:txBody>
    </cdr:sp>
  </cdr:relSizeAnchor>
  <cdr:relSizeAnchor xmlns:cdr="http://schemas.openxmlformats.org/drawingml/2006/chartDrawing">
    <cdr:from>
      <cdr:x>0.06933</cdr:x>
      <cdr:y>0.54474</cdr:y>
    </cdr:from>
    <cdr:to>
      <cdr:x>0.25385</cdr:x>
      <cdr:y>0.60701</cdr:y>
    </cdr:to>
    <cdr:sp macro="" textlink="">
      <cdr:nvSpPr>
        <cdr:cNvPr id="11" name="吹き出し: 線 (枠なし) 10">
          <a:extLst xmlns:a="http://schemas.openxmlformats.org/drawingml/2006/main">
            <a:ext uri="{FF2B5EF4-FFF2-40B4-BE49-F238E27FC236}">
              <a16:creationId xmlns:a16="http://schemas.microsoft.com/office/drawing/2014/main" id="{443B7AB2-0739-4DFB-9355-C2AD9698430A}"/>
            </a:ext>
          </a:extLst>
        </cdr:cNvPr>
        <cdr:cNvSpPr/>
      </cdr:nvSpPr>
      <cdr:spPr>
        <a:xfrm xmlns:a="http://schemas.openxmlformats.org/drawingml/2006/main">
          <a:off x="628649" y="2879725"/>
          <a:ext cx="1673205" cy="329163"/>
        </a:xfrm>
        <a:prstGeom xmlns:a="http://schemas.openxmlformats.org/drawingml/2006/main" prst="callout1">
          <a:avLst>
            <a:gd name="adj1" fmla="val 92905"/>
            <a:gd name="adj2" fmla="val 98878"/>
            <a:gd name="adj3" fmla="val 199110"/>
            <a:gd name="adj4" fmla="val 99085"/>
          </a:avLst>
        </a:prstGeom>
        <a:noFill xmlns:a="http://schemas.openxmlformats.org/drawingml/2006/main"/>
        <a:ln xmlns:a="http://schemas.openxmlformats.org/drawingml/2006/main" w="3175"/>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square" lIns="14400" tIns="14400" rIns="14400" bIns="14400" anchor="ctr" anchorCtr="0">
          <a:spAutoFit/>
        </a:bodyP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ja-JP" altLang="en-US" sz="900">
              <a:latin typeface="HG丸ｺﾞｼｯｸM-PRO" panose="020F0600000000000000" pitchFamily="50" charset="-128"/>
              <a:ea typeface="HG丸ｺﾞｼｯｸM-PRO" panose="020F0600000000000000" pitchFamily="50" charset="-128"/>
            </a:rPr>
            <a:t>池田町ブドウ・ブドウ酒研究所</a:t>
          </a:r>
          <a:endParaRPr lang="en-US" altLang="ja-JP" sz="900">
            <a:latin typeface="HG丸ｺﾞｼｯｸM-PRO" panose="020F0600000000000000" pitchFamily="50" charset="-128"/>
            <a:ea typeface="HG丸ｺﾞｼｯｸM-PRO" panose="020F0600000000000000" pitchFamily="50" charset="-128"/>
          </a:endParaRPr>
        </a:p>
        <a:p xmlns:a="http://schemas.openxmlformats.org/drawingml/2006/main">
          <a:pPr algn="r"/>
          <a:r>
            <a:rPr lang="ja-JP" altLang="en-US" sz="900">
              <a:latin typeface="HG丸ｺﾞｼｯｸM-PRO" panose="020F0600000000000000" pitchFamily="50" charset="-128"/>
              <a:ea typeface="HG丸ｺﾞｼｯｸM-PRO" panose="020F0600000000000000" pitchFamily="50" charset="-128"/>
            </a:rPr>
            <a:t>「ワイン城」　</a:t>
          </a:r>
          <a:r>
            <a:rPr lang="en-US" altLang="ja-JP" sz="900">
              <a:latin typeface="HG丸ｺﾞｼｯｸM-PRO" panose="020F0600000000000000" pitchFamily="50" charset="-128"/>
              <a:ea typeface="HG丸ｺﾞｼｯｸM-PRO" panose="020F0600000000000000" pitchFamily="50" charset="-128"/>
            </a:rPr>
            <a:t>1974</a:t>
          </a:r>
          <a:endParaRPr lang="ja-JP" sz="900">
            <a:latin typeface="HG丸ｺﾞｼｯｸM-PRO" panose="020F0600000000000000" pitchFamily="50" charset="-128"/>
            <a:ea typeface="HG丸ｺﾞｼｯｸM-PRO" panose="020F0600000000000000" pitchFamily="50" charset="-128"/>
          </a:endParaRPr>
        </a:p>
      </cdr:txBody>
    </cdr:sp>
  </cdr:relSizeAnchor>
  <cdr:relSizeAnchor xmlns:cdr="http://schemas.openxmlformats.org/drawingml/2006/chartDrawing">
    <cdr:from>
      <cdr:x>0.61555</cdr:x>
      <cdr:y>0.2006</cdr:y>
    </cdr:from>
    <cdr:to>
      <cdr:x>0.7458</cdr:x>
      <cdr:y>0.26287</cdr:y>
    </cdr:to>
    <cdr:sp macro="" textlink="">
      <cdr:nvSpPr>
        <cdr:cNvPr id="13" name="吹き出し: 線 (枠なし) 12">
          <a:extLst xmlns:a="http://schemas.openxmlformats.org/drawingml/2006/main">
            <a:ext uri="{FF2B5EF4-FFF2-40B4-BE49-F238E27FC236}">
              <a16:creationId xmlns:a16="http://schemas.microsoft.com/office/drawing/2014/main" id="{605E7356-2036-4D1B-A5B9-6EA23BAF9F8F}"/>
            </a:ext>
          </a:extLst>
        </cdr:cNvPr>
        <cdr:cNvSpPr/>
      </cdr:nvSpPr>
      <cdr:spPr>
        <a:xfrm xmlns:a="http://schemas.openxmlformats.org/drawingml/2006/main">
          <a:off x="5581650" y="1060450"/>
          <a:ext cx="1181080" cy="329163"/>
        </a:xfrm>
        <a:prstGeom xmlns:a="http://schemas.openxmlformats.org/drawingml/2006/main" prst="callout1">
          <a:avLst>
            <a:gd name="adj1" fmla="val 92905"/>
            <a:gd name="adj2" fmla="val 98878"/>
            <a:gd name="adj3" fmla="val 199110"/>
            <a:gd name="adj4" fmla="val 99085"/>
          </a:avLst>
        </a:prstGeom>
        <a:noFill xmlns:a="http://schemas.openxmlformats.org/drawingml/2006/main"/>
        <a:ln xmlns:a="http://schemas.openxmlformats.org/drawingml/2006/main" w="3175"/>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square" lIns="14400" tIns="14400" rIns="14400" bIns="14400" anchor="ctr" anchorCtr="0">
          <a:spAutoFit/>
        </a:bodyP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en-US" altLang="ja-JP" sz="900">
              <a:latin typeface="HG丸ｺﾞｼｯｸM-PRO" panose="020F0600000000000000" pitchFamily="50" charset="-128"/>
              <a:ea typeface="HG丸ｺﾞｼｯｸM-PRO" panose="020F0600000000000000" pitchFamily="50" charset="-128"/>
            </a:rPr>
            <a:t>DCT garden IKEDA</a:t>
          </a:r>
        </a:p>
        <a:p xmlns:a="http://schemas.openxmlformats.org/drawingml/2006/main">
          <a:pPr algn="r"/>
          <a:r>
            <a:rPr lang="ja-JP" altLang="en-US" sz="900">
              <a:latin typeface="HG丸ｺﾞｼｯｸM-PRO" panose="020F0600000000000000" pitchFamily="50" charset="-128"/>
              <a:ea typeface="HG丸ｺﾞｼｯｸM-PRO" panose="020F0600000000000000" pitchFamily="50" charset="-128"/>
            </a:rPr>
            <a:t>　</a:t>
          </a:r>
          <a:r>
            <a:rPr lang="en-US" altLang="ja-JP" sz="900">
              <a:latin typeface="HG丸ｺﾞｼｯｸM-PRO" panose="020F0600000000000000" pitchFamily="50" charset="-128"/>
              <a:ea typeface="HG丸ｺﾞｼｯｸM-PRO" panose="020F0600000000000000" pitchFamily="50" charset="-128"/>
            </a:rPr>
            <a:t>1974</a:t>
          </a:r>
          <a:endParaRPr lang="ja-JP" sz="900">
            <a:latin typeface="HG丸ｺﾞｼｯｸM-PRO" panose="020F0600000000000000" pitchFamily="50" charset="-128"/>
            <a:ea typeface="HG丸ｺﾞｼｯｸM-PRO" panose="020F0600000000000000" pitchFamily="50" charset="-128"/>
          </a:endParaRPr>
        </a:p>
      </cdr:txBody>
    </cdr:sp>
  </cdr:relSizeAnchor>
</c:userShapes>
</file>

<file path=xl/drawings/drawing55.xml><?xml version="1.0" encoding="utf-8"?>
<c:userShapes xmlns:c="http://schemas.openxmlformats.org/drawingml/2006/chart">
  <cdr:relSizeAnchor xmlns:cdr="http://schemas.openxmlformats.org/drawingml/2006/chartDrawing">
    <cdr:from>
      <cdr:x>0</cdr:x>
      <cdr:y>0.96434</cdr:y>
    </cdr:from>
    <cdr:to>
      <cdr:x>0.31606</cdr:x>
      <cdr:y>1</cdr:y>
    </cdr:to>
    <cdr:sp macro="" textlink="">
      <cdr:nvSpPr>
        <cdr:cNvPr id="2" name="テキスト ボックス 1">
          <a:extLst xmlns:a="http://schemas.openxmlformats.org/drawingml/2006/main">
            <a:ext uri="{FF2B5EF4-FFF2-40B4-BE49-F238E27FC236}">
              <a16:creationId xmlns:a16="http://schemas.microsoft.com/office/drawing/2014/main" id="{C266F102-750D-488E-BBAA-8D8978050A4C}"/>
            </a:ext>
          </a:extLst>
        </cdr:cNvPr>
        <cdr:cNvSpPr txBox="1"/>
      </cdr:nvSpPr>
      <cdr:spPr>
        <a:xfrm xmlns:a="http://schemas.openxmlformats.org/drawingml/2006/main">
          <a:off x="0" y="5097852"/>
          <a:ext cx="2865987" cy="188523"/>
        </a:xfrm>
        <a:prstGeom xmlns:a="http://schemas.openxmlformats.org/drawingml/2006/main" prst="rect">
          <a:avLst/>
        </a:prstGeom>
        <a:solidFill xmlns:a="http://schemas.openxmlformats.org/drawingml/2006/main">
          <a:schemeClr val="bg1"/>
        </a:solidFill>
      </cdr:spPr>
      <cdr:txBody>
        <a:bodyPr xmlns:a="http://schemas.openxmlformats.org/drawingml/2006/main" vertOverflow="clip" horzOverflow="clip" wrap="none" lIns="10800" tIns="10800" rIns="10800" bIns="10800" rtlCol="0" anchor="ctr" anchorCtr="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900" dirty="0">
              <a:latin typeface="ＭＳ Ｐ明朝" pitchFamily="18" charset="-128"/>
              <a:ea typeface="ＭＳ Ｐ明朝" pitchFamily="18" charset="-128"/>
            </a:rPr>
            <a:t>（資料） 北海道経済部「北海道観光入込客数調査報告書」</a:t>
          </a:r>
          <a:r>
            <a:rPr lang="ja-JP" altLang="en-US" sz="1000" dirty="0">
              <a:latin typeface="ＭＳ Ｐ明朝" pitchFamily="18" charset="-128"/>
              <a:ea typeface="ＭＳ Ｐ明朝" pitchFamily="18" charset="-128"/>
            </a:rPr>
            <a:t> </a:t>
          </a:r>
          <a:endParaRPr lang="en-US" altLang="ja-JP" sz="1000" dirty="0">
            <a:latin typeface="ＭＳ Ｐ明朝" pitchFamily="18" charset="-128"/>
            <a:ea typeface="ＭＳ Ｐ明朝" pitchFamily="18" charset="-128"/>
          </a:endParaRPr>
        </a:p>
      </cdr:txBody>
    </cdr:sp>
  </cdr:relSizeAnchor>
  <cdr:relSizeAnchor xmlns:cdr="http://schemas.openxmlformats.org/drawingml/2006/chartDrawing">
    <cdr:from>
      <cdr:x>0.03817</cdr:x>
      <cdr:y>0.01119</cdr:y>
    </cdr:from>
    <cdr:to>
      <cdr:x>0.07876</cdr:x>
      <cdr:y>0.04369</cdr:y>
    </cdr:to>
    <cdr:sp macro="" textlink="">
      <cdr:nvSpPr>
        <cdr:cNvPr id="3" name="テキスト ボックス 1">
          <a:extLst xmlns:a="http://schemas.openxmlformats.org/drawingml/2006/main">
            <a:ext uri="{FF2B5EF4-FFF2-40B4-BE49-F238E27FC236}">
              <a16:creationId xmlns:a16="http://schemas.microsoft.com/office/drawing/2014/main" id="{621E010D-01B6-4748-A9DA-9A8C545074A1}"/>
            </a:ext>
          </a:extLst>
        </cdr:cNvPr>
        <cdr:cNvSpPr txBox="1"/>
      </cdr:nvSpPr>
      <cdr:spPr>
        <a:xfrm xmlns:a="http://schemas.openxmlformats.org/drawingml/2006/main">
          <a:off x="346075" y="59135"/>
          <a:ext cx="368060" cy="171852"/>
        </a:xfrm>
        <a:prstGeom xmlns:a="http://schemas.openxmlformats.org/drawingml/2006/main" prst="rect">
          <a:avLst/>
        </a:prstGeom>
        <a:solidFill xmlns:a="http://schemas.openxmlformats.org/drawingml/2006/main">
          <a:schemeClr val="bg1"/>
        </a:solidFill>
      </cdr:spPr>
      <cdr:txBody>
        <a:bodyPr xmlns:a="http://schemas.openxmlformats.org/drawingml/2006/main" wrap="none" lIns="10800" tIns="10800" rIns="10800" bIns="10800" rtlCol="0" anchor="ctr" anchorCtr="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900" dirty="0">
              <a:latin typeface="ＭＳ Ｐ明朝" pitchFamily="18" charset="-128"/>
              <a:ea typeface="ＭＳ Ｐ明朝" pitchFamily="18" charset="-128"/>
            </a:rPr>
            <a:t>（千人）</a:t>
          </a:r>
          <a:endParaRPr lang="en-US" altLang="ja-JP" sz="1000" dirty="0">
            <a:latin typeface="ＭＳ Ｐ明朝" pitchFamily="18" charset="-128"/>
            <a:ea typeface="ＭＳ Ｐ明朝" pitchFamily="18" charset="-128"/>
          </a:endParaRPr>
        </a:p>
      </cdr:txBody>
    </cdr:sp>
  </cdr:relSizeAnchor>
  <cdr:relSizeAnchor xmlns:cdr="http://schemas.openxmlformats.org/drawingml/2006/chartDrawing">
    <cdr:from>
      <cdr:x>0.63494</cdr:x>
      <cdr:y>0.96749</cdr:y>
    </cdr:from>
    <cdr:to>
      <cdr:x>0.99951</cdr:x>
      <cdr:y>1</cdr:y>
    </cdr:to>
    <cdr:sp macro="" textlink="">
      <cdr:nvSpPr>
        <cdr:cNvPr id="7" name="テキスト ボックス 1">
          <a:extLst xmlns:a="http://schemas.openxmlformats.org/drawingml/2006/main">
            <a:ext uri="{FF2B5EF4-FFF2-40B4-BE49-F238E27FC236}">
              <a16:creationId xmlns:a16="http://schemas.microsoft.com/office/drawing/2014/main" id="{996FF158-C365-42A3-9329-6F0E92E5BF02}"/>
            </a:ext>
          </a:extLst>
        </cdr:cNvPr>
        <cdr:cNvSpPr txBox="1"/>
      </cdr:nvSpPr>
      <cdr:spPr>
        <a:xfrm xmlns:a="http://schemas.openxmlformats.org/drawingml/2006/main">
          <a:off x="5757548" y="5114523"/>
          <a:ext cx="3305787" cy="171852"/>
        </a:xfrm>
        <a:prstGeom xmlns:a="http://schemas.openxmlformats.org/drawingml/2006/main" prst="rect">
          <a:avLst/>
        </a:prstGeom>
        <a:solidFill xmlns:a="http://schemas.openxmlformats.org/drawingml/2006/main">
          <a:schemeClr val="bg1"/>
        </a:solidFill>
      </cdr:spPr>
      <cdr:txBody>
        <a:bodyPr xmlns:a="http://schemas.openxmlformats.org/drawingml/2006/main" wrap="none" lIns="10800" tIns="10800" rIns="10800" bIns="10800" rtlCol="0" anchor="ctr" anchorCtr="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altLang="ja-JP" sz="900" dirty="0">
              <a:latin typeface="HG丸ｺﾞｼｯｸM-PRO" panose="020F0600000000000000" pitchFamily="50" charset="-128"/>
              <a:ea typeface="HG丸ｺﾞｼｯｸM-PRO" panose="020F0600000000000000" pitchFamily="50" charset="-128"/>
            </a:rPr>
            <a:t>※2007</a:t>
          </a:r>
          <a:r>
            <a:rPr lang="ja-JP" altLang="en-US" sz="900" dirty="0">
              <a:latin typeface="HG丸ｺﾞｼｯｸM-PRO" panose="020F0600000000000000" pitchFamily="50" charset="-128"/>
              <a:ea typeface="HG丸ｺﾞｼｯｸM-PRO" panose="020F0600000000000000" pitchFamily="50" charset="-128"/>
            </a:rPr>
            <a:t>（平成</a:t>
          </a:r>
          <a:r>
            <a:rPr lang="en-US" altLang="ja-JP" sz="900" dirty="0">
              <a:latin typeface="HG丸ｺﾞｼｯｸM-PRO" panose="020F0600000000000000" pitchFamily="50" charset="-128"/>
              <a:ea typeface="HG丸ｺﾞｼｯｸM-PRO" panose="020F0600000000000000" pitchFamily="50" charset="-128"/>
            </a:rPr>
            <a:t>19</a:t>
          </a:r>
          <a:r>
            <a:rPr lang="ja-JP" altLang="en-US" sz="900" dirty="0">
              <a:latin typeface="HG丸ｺﾞｼｯｸM-PRO" panose="020F0600000000000000" pitchFamily="50" charset="-128"/>
              <a:ea typeface="HG丸ｺﾞｼｯｸM-PRO" panose="020F0600000000000000" pitchFamily="50" charset="-128"/>
            </a:rPr>
            <a:t>）年に旧釧路市・旧阿寒町・旧音別町が合併</a:t>
          </a:r>
          <a:endParaRPr lang="en-US" altLang="ja-JP" sz="1000" dirty="0">
            <a:latin typeface="HG丸ｺﾞｼｯｸM-PRO" panose="020F0600000000000000" pitchFamily="50" charset="-128"/>
            <a:ea typeface="HG丸ｺﾞｼｯｸM-PRO" panose="020F0600000000000000" pitchFamily="50" charset="-128"/>
          </a:endParaRPr>
        </a:p>
      </cdr:txBody>
    </cdr:sp>
  </cdr:relSizeAnchor>
  <cdr:relSizeAnchor xmlns:cdr="http://schemas.openxmlformats.org/drawingml/2006/chartDrawing">
    <cdr:from>
      <cdr:x>0.81653</cdr:x>
      <cdr:y>0.24925</cdr:y>
    </cdr:from>
    <cdr:to>
      <cdr:x>0.89635</cdr:x>
      <cdr:y>0.31152</cdr:y>
    </cdr:to>
    <cdr:sp macro="" textlink="">
      <cdr:nvSpPr>
        <cdr:cNvPr id="9" name="吹き出し: 線 (枠なし) 8">
          <a:extLst xmlns:a="http://schemas.openxmlformats.org/drawingml/2006/main">
            <a:ext uri="{FF2B5EF4-FFF2-40B4-BE49-F238E27FC236}">
              <a16:creationId xmlns:a16="http://schemas.microsoft.com/office/drawing/2014/main" id="{7B36CBCD-E74D-4A7E-986D-39326B727657}"/>
            </a:ext>
          </a:extLst>
        </cdr:cNvPr>
        <cdr:cNvSpPr/>
      </cdr:nvSpPr>
      <cdr:spPr>
        <a:xfrm xmlns:a="http://schemas.openxmlformats.org/drawingml/2006/main">
          <a:off x="7404100" y="1317625"/>
          <a:ext cx="723792" cy="329182"/>
        </a:xfrm>
        <a:prstGeom xmlns:a="http://schemas.openxmlformats.org/drawingml/2006/main" prst="callout1">
          <a:avLst>
            <a:gd name="adj1" fmla="val 105560"/>
            <a:gd name="adj2" fmla="val 34238"/>
            <a:gd name="adj3" fmla="val 396087"/>
            <a:gd name="adj4" fmla="val 34598"/>
          </a:avLst>
        </a:prstGeom>
        <a:noFill xmlns:a="http://schemas.openxmlformats.org/drawingml/2006/main"/>
        <a:ln xmlns:a="http://schemas.openxmlformats.org/drawingml/2006/main" w="3175"/>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square" lIns="14400" tIns="14400" rIns="14400" bIns="14400" anchor="ctr" anchorCtr="0">
          <a:spAutoFit/>
        </a:bodyP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ja-JP" altLang="en-US" sz="900">
              <a:latin typeface="HG丸ｺﾞｼｯｸM-PRO" panose="020F0600000000000000" pitchFamily="50" charset="-128"/>
              <a:ea typeface="HG丸ｺﾞｼｯｸM-PRO" panose="020F0600000000000000" pitchFamily="50" charset="-128"/>
            </a:rPr>
            <a:t>東日本大震災</a:t>
          </a:r>
          <a:endParaRPr lang="en-US" altLang="ja-JP" sz="900">
            <a:latin typeface="HG丸ｺﾞｼｯｸM-PRO" panose="020F0600000000000000" pitchFamily="50" charset="-128"/>
            <a:ea typeface="HG丸ｺﾞｼｯｸM-PRO" panose="020F0600000000000000" pitchFamily="50" charset="-128"/>
          </a:endParaRPr>
        </a:p>
        <a:p xmlns:a="http://schemas.openxmlformats.org/drawingml/2006/main">
          <a:pPr algn="r"/>
          <a:r>
            <a:rPr lang="en-US" altLang="ja-JP" sz="900">
              <a:latin typeface="HG丸ｺﾞｼｯｸM-PRO" panose="020F0600000000000000" pitchFamily="50" charset="-128"/>
              <a:ea typeface="HG丸ｺﾞｼｯｸM-PRO" panose="020F0600000000000000" pitchFamily="50" charset="-128"/>
            </a:rPr>
            <a:t>2011.3</a:t>
          </a:r>
          <a:r>
            <a:rPr lang="ja-JP" altLang="en-US" sz="900">
              <a:latin typeface="HG丸ｺﾞｼｯｸM-PRO" panose="020F0600000000000000" pitchFamily="50" charset="-128"/>
              <a:ea typeface="HG丸ｺﾞｼｯｸM-PRO" panose="020F0600000000000000" pitchFamily="50" charset="-128"/>
            </a:rPr>
            <a:t>月</a:t>
          </a:r>
          <a:r>
            <a:rPr lang="en-US" altLang="ja-JP" sz="900">
              <a:latin typeface="HG丸ｺﾞｼｯｸM-PRO" panose="020F0600000000000000" pitchFamily="50" charset="-128"/>
              <a:ea typeface="HG丸ｺﾞｼｯｸM-PRO" panose="020F0600000000000000" pitchFamily="50" charset="-128"/>
            </a:rPr>
            <a:t> </a:t>
          </a:r>
          <a:endParaRPr lang="ja-JP" sz="900">
            <a:latin typeface="HG丸ｺﾞｼｯｸM-PRO" panose="020F0600000000000000" pitchFamily="50" charset="-128"/>
            <a:ea typeface="HG丸ｺﾞｼｯｸM-PRO" panose="020F0600000000000000" pitchFamily="50" charset="-128"/>
          </a:endParaRPr>
        </a:p>
      </cdr:txBody>
    </cdr:sp>
  </cdr:relSizeAnchor>
  <cdr:relSizeAnchor xmlns:cdr="http://schemas.openxmlformats.org/drawingml/2006/chartDrawing">
    <cdr:from>
      <cdr:x>0.64181</cdr:x>
      <cdr:y>0.23844</cdr:y>
    </cdr:from>
    <cdr:to>
      <cdr:x>0.79622</cdr:x>
      <cdr:y>0.3007</cdr:y>
    </cdr:to>
    <cdr:sp macro="" textlink="">
      <cdr:nvSpPr>
        <cdr:cNvPr id="12" name="吹き出し: 線 (枠なし) 11">
          <a:extLst xmlns:a="http://schemas.openxmlformats.org/drawingml/2006/main">
            <a:ext uri="{FF2B5EF4-FFF2-40B4-BE49-F238E27FC236}">
              <a16:creationId xmlns:a16="http://schemas.microsoft.com/office/drawing/2014/main" id="{2B956BB2-4D0C-4374-959C-7760898D68F5}"/>
            </a:ext>
          </a:extLst>
        </cdr:cNvPr>
        <cdr:cNvSpPr/>
      </cdr:nvSpPr>
      <cdr:spPr>
        <a:xfrm xmlns:a="http://schemas.openxmlformats.org/drawingml/2006/main">
          <a:off x="5819774" y="1260475"/>
          <a:ext cx="1400155" cy="329163"/>
        </a:xfrm>
        <a:prstGeom xmlns:a="http://schemas.openxmlformats.org/drawingml/2006/main" prst="callout1">
          <a:avLst>
            <a:gd name="adj1" fmla="val 92905"/>
            <a:gd name="adj2" fmla="val 88634"/>
            <a:gd name="adj3" fmla="val 285921"/>
            <a:gd name="adj4" fmla="val 88413"/>
          </a:avLst>
        </a:prstGeom>
        <a:noFill xmlns:a="http://schemas.openxmlformats.org/drawingml/2006/main"/>
        <a:ln xmlns:a="http://schemas.openxmlformats.org/drawingml/2006/main" w="3175"/>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square" lIns="14400" tIns="14400" rIns="14400" bIns="14400" anchor="ctr" anchorCtr="0">
          <a:spAutoFit/>
        </a:bodyP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ja-JP" altLang="en-US" sz="900">
              <a:latin typeface="HG丸ｺﾞｼｯｸM-PRO" panose="020F0600000000000000" pitchFamily="50" charset="-128"/>
              <a:ea typeface="HG丸ｺﾞｼｯｸM-PRO" panose="020F0600000000000000" pitchFamily="50" charset="-128"/>
            </a:rPr>
            <a:t>釧路市観光振興ビジョン</a:t>
          </a:r>
          <a:endParaRPr lang="en-US" altLang="ja-JP" sz="900">
            <a:latin typeface="HG丸ｺﾞｼｯｸM-PRO" panose="020F0600000000000000" pitchFamily="50" charset="-128"/>
            <a:ea typeface="HG丸ｺﾞｼｯｸM-PRO" panose="020F0600000000000000" pitchFamily="50" charset="-128"/>
          </a:endParaRPr>
        </a:p>
        <a:p xmlns:a="http://schemas.openxmlformats.org/drawingml/2006/main">
          <a:pPr algn="r"/>
          <a:r>
            <a:rPr lang="en-US" altLang="ja-JP" sz="900">
              <a:latin typeface="HG丸ｺﾞｼｯｸM-PRO" panose="020F0600000000000000" pitchFamily="50" charset="-128"/>
              <a:ea typeface="HG丸ｺﾞｼｯｸM-PRO" panose="020F0600000000000000" pitchFamily="50" charset="-128"/>
            </a:rPr>
            <a:t>2007</a:t>
          </a:r>
          <a:endParaRPr lang="ja-JP" sz="900">
            <a:latin typeface="HG丸ｺﾞｼｯｸM-PRO" panose="020F0600000000000000" pitchFamily="50" charset="-128"/>
            <a:ea typeface="HG丸ｺﾞｼｯｸM-PRO" panose="020F0600000000000000" pitchFamily="50" charset="-128"/>
          </a:endParaRPr>
        </a:p>
      </cdr:txBody>
    </cdr:sp>
  </cdr:relSizeAnchor>
</c:userShapes>
</file>

<file path=xl/drawings/drawing56.xml><?xml version="1.0" encoding="utf-8"?>
<c:userShapes xmlns:c="http://schemas.openxmlformats.org/drawingml/2006/chart">
  <cdr:relSizeAnchor xmlns:cdr="http://schemas.openxmlformats.org/drawingml/2006/chartDrawing">
    <cdr:from>
      <cdr:x>0</cdr:x>
      <cdr:y>0.96434</cdr:y>
    </cdr:from>
    <cdr:to>
      <cdr:x>0.31606</cdr:x>
      <cdr:y>1</cdr:y>
    </cdr:to>
    <cdr:sp macro="" textlink="">
      <cdr:nvSpPr>
        <cdr:cNvPr id="2" name="テキスト ボックス 1">
          <a:extLst xmlns:a="http://schemas.openxmlformats.org/drawingml/2006/main">
            <a:ext uri="{FF2B5EF4-FFF2-40B4-BE49-F238E27FC236}">
              <a16:creationId xmlns:a16="http://schemas.microsoft.com/office/drawing/2014/main" id="{C266F102-750D-488E-BBAA-8D8978050A4C}"/>
            </a:ext>
          </a:extLst>
        </cdr:cNvPr>
        <cdr:cNvSpPr txBox="1"/>
      </cdr:nvSpPr>
      <cdr:spPr>
        <a:xfrm xmlns:a="http://schemas.openxmlformats.org/drawingml/2006/main">
          <a:off x="0" y="5097852"/>
          <a:ext cx="2865987" cy="188523"/>
        </a:xfrm>
        <a:prstGeom xmlns:a="http://schemas.openxmlformats.org/drawingml/2006/main" prst="rect">
          <a:avLst/>
        </a:prstGeom>
        <a:solidFill xmlns:a="http://schemas.openxmlformats.org/drawingml/2006/main">
          <a:schemeClr val="bg1"/>
        </a:solidFill>
      </cdr:spPr>
      <cdr:txBody>
        <a:bodyPr xmlns:a="http://schemas.openxmlformats.org/drawingml/2006/main" vertOverflow="clip" horzOverflow="clip" wrap="none" lIns="10800" tIns="10800" rIns="10800" bIns="10800" rtlCol="0" anchor="ctr" anchorCtr="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900" dirty="0">
              <a:latin typeface="ＭＳ Ｐ明朝" pitchFamily="18" charset="-128"/>
              <a:ea typeface="ＭＳ Ｐ明朝" pitchFamily="18" charset="-128"/>
            </a:rPr>
            <a:t>（資料） 北海道経済部「北海道観光入込客数調査報告書」</a:t>
          </a:r>
          <a:r>
            <a:rPr lang="ja-JP" altLang="en-US" sz="1000" dirty="0">
              <a:latin typeface="ＭＳ Ｐ明朝" pitchFamily="18" charset="-128"/>
              <a:ea typeface="ＭＳ Ｐ明朝" pitchFamily="18" charset="-128"/>
            </a:rPr>
            <a:t> </a:t>
          </a:r>
          <a:endParaRPr lang="en-US" altLang="ja-JP" sz="1000" dirty="0">
            <a:latin typeface="ＭＳ Ｐ明朝" pitchFamily="18" charset="-128"/>
            <a:ea typeface="ＭＳ Ｐ明朝" pitchFamily="18" charset="-128"/>
          </a:endParaRPr>
        </a:p>
      </cdr:txBody>
    </cdr:sp>
  </cdr:relSizeAnchor>
  <cdr:relSizeAnchor xmlns:cdr="http://schemas.openxmlformats.org/drawingml/2006/chartDrawing">
    <cdr:from>
      <cdr:x>0.03817</cdr:x>
      <cdr:y>0.01119</cdr:y>
    </cdr:from>
    <cdr:to>
      <cdr:x>0.07876</cdr:x>
      <cdr:y>0.04369</cdr:y>
    </cdr:to>
    <cdr:sp macro="" textlink="">
      <cdr:nvSpPr>
        <cdr:cNvPr id="3" name="テキスト ボックス 1">
          <a:extLst xmlns:a="http://schemas.openxmlformats.org/drawingml/2006/main">
            <a:ext uri="{FF2B5EF4-FFF2-40B4-BE49-F238E27FC236}">
              <a16:creationId xmlns:a16="http://schemas.microsoft.com/office/drawing/2014/main" id="{621E010D-01B6-4748-A9DA-9A8C545074A1}"/>
            </a:ext>
          </a:extLst>
        </cdr:cNvPr>
        <cdr:cNvSpPr txBox="1"/>
      </cdr:nvSpPr>
      <cdr:spPr>
        <a:xfrm xmlns:a="http://schemas.openxmlformats.org/drawingml/2006/main">
          <a:off x="346075" y="59135"/>
          <a:ext cx="368060" cy="171852"/>
        </a:xfrm>
        <a:prstGeom xmlns:a="http://schemas.openxmlformats.org/drawingml/2006/main" prst="rect">
          <a:avLst/>
        </a:prstGeom>
        <a:solidFill xmlns:a="http://schemas.openxmlformats.org/drawingml/2006/main">
          <a:schemeClr val="bg1"/>
        </a:solidFill>
      </cdr:spPr>
      <cdr:txBody>
        <a:bodyPr xmlns:a="http://schemas.openxmlformats.org/drawingml/2006/main" wrap="none" lIns="10800" tIns="10800" rIns="10800" bIns="10800" rtlCol="0" anchor="ctr" anchorCtr="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900" dirty="0">
              <a:latin typeface="ＭＳ Ｐ明朝" pitchFamily="18" charset="-128"/>
              <a:ea typeface="ＭＳ Ｐ明朝" pitchFamily="18" charset="-128"/>
            </a:rPr>
            <a:t>（千人）</a:t>
          </a:r>
          <a:endParaRPr lang="en-US" altLang="ja-JP" sz="1000" dirty="0">
            <a:latin typeface="ＭＳ Ｐ明朝" pitchFamily="18" charset="-128"/>
            <a:ea typeface="ＭＳ Ｐ明朝" pitchFamily="18" charset="-128"/>
          </a:endParaRPr>
        </a:p>
      </cdr:txBody>
    </cdr:sp>
  </cdr:relSizeAnchor>
  <cdr:relSizeAnchor xmlns:cdr="http://schemas.openxmlformats.org/drawingml/2006/chartDrawing">
    <cdr:from>
      <cdr:x>0.63494</cdr:x>
      <cdr:y>0.96749</cdr:y>
    </cdr:from>
    <cdr:to>
      <cdr:x>0.99951</cdr:x>
      <cdr:y>1</cdr:y>
    </cdr:to>
    <cdr:sp macro="" textlink="">
      <cdr:nvSpPr>
        <cdr:cNvPr id="7" name="テキスト ボックス 1">
          <a:extLst xmlns:a="http://schemas.openxmlformats.org/drawingml/2006/main">
            <a:ext uri="{FF2B5EF4-FFF2-40B4-BE49-F238E27FC236}">
              <a16:creationId xmlns:a16="http://schemas.microsoft.com/office/drawing/2014/main" id="{996FF158-C365-42A3-9329-6F0E92E5BF02}"/>
            </a:ext>
          </a:extLst>
        </cdr:cNvPr>
        <cdr:cNvSpPr txBox="1"/>
      </cdr:nvSpPr>
      <cdr:spPr>
        <a:xfrm xmlns:a="http://schemas.openxmlformats.org/drawingml/2006/main">
          <a:off x="5757548" y="5114523"/>
          <a:ext cx="3305787" cy="171852"/>
        </a:xfrm>
        <a:prstGeom xmlns:a="http://schemas.openxmlformats.org/drawingml/2006/main" prst="rect">
          <a:avLst/>
        </a:prstGeom>
        <a:solidFill xmlns:a="http://schemas.openxmlformats.org/drawingml/2006/main">
          <a:schemeClr val="bg1"/>
        </a:solidFill>
      </cdr:spPr>
      <cdr:txBody>
        <a:bodyPr xmlns:a="http://schemas.openxmlformats.org/drawingml/2006/main" wrap="none" lIns="10800" tIns="10800" rIns="10800" bIns="10800" rtlCol="0" anchor="ctr" anchorCtr="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altLang="ja-JP" sz="900" dirty="0">
              <a:latin typeface="HG丸ｺﾞｼｯｸM-PRO" panose="020F0600000000000000" pitchFamily="50" charset="-128"/>
              <a:ea typeface="HG丸ｺﾞｼｯｸM-PRO" panose="020F0600000000000000" pitchFamily="50" charset="-128"/>
            </a:rPr>
            <a:t>※2007</a:t>
          </a:r>
          <a:r>
            <a:rPr lang="ja-JP" altLang="en-US" sz="900" dirty="0">
              <a:latin typeface="HG丸ｺﾞｼｯｸM-PRO" panose="020F0600000000000000" pitchFamily="50" charset="-128"/>
              <a:ea typeface="HG丸ｺﾞｼｯｸM-PRO" panose="020F0600000000000000" pitchFamily="50" charset="-128"/>
            </a:rPr>
            <a:t>（平成</a:t>
          </a:r>
          <a:r>
            <a:rPr lang="en-US" altLang="ja-JP" sz="900" dirty="0">
              <a:latin typeface="HG丸ｺﾞｼｯｸM-PRO" panose="020F0600000000000000" pitchFamily="50" charset="-128"/>
              <a:ea typeface="HG丸ｺﾞｼｯｸM-PRO" panose="020F0600000000000000" pitchFamily="50" charset="-128"/>
            </a:rPr>
            <a:t>19</a:t>
          </a:r>
          <a:r>
            <a:rPr lang="ja-JP" altLang="en-US" sz="900" dirty="0">
              <a:latin typeface="HG丸ｺﾞｼｯｸM-PRO" panose="020F0600000000000000" pitchFamily="50" charset="-128"/>
              <a:ea typeface="HG丸ｺﾞｼｯｸM-PRO" panose="020F0600000000000000" pitchFamily="50" charset="-128"/>
            </a:rPr>
            <a:t>）年に旧釧路市・旧阿寒町・旧音別町が合併</a:t>
          </a:r>
          <a:endParaRPr lang="en-US" altLang="ja-JP" sz="1000" dirty="0">
            <a:latin typeface="HG丸ｺﾞｼｯｸM-PRO" panose="020F0600000000000000" pitchFamily="50" charset="-128"/>
            <a:ea typeface="HG丸ｺﾞｼｯｸM-PRO" panose="020F0600000000000000" pitchFamily="50" charset="-128"/>
          </a:endParaRPr>
        </a:p>
      </cdr:txBody>
    </cdr:sp>
  </cdr:relSizeAnchor>
  <cdr:relSizeAnchor xmlns:cdr="http://schemas.openxmlformats.org/drawingml/2006/chartDrawing">
    <cdr:from>
      <cdr:x>0.48529</cdr:x>
      <cdr:y>0.23484</cdr:y>
    </cdr:from>
    <cdr:to>
      <cdr:x>0.55707</cdr:x>
      <cdr:y>0.2971</cdr:y>
    </cdr:to>
    <cdr:sp macro="" textlink="">
      <cdr:nvSpPr>
        <cdr:cNvPr id="10" name="吹き出し: 線 (枠なし) 9">
          <a:extLst xmlns:a="http://schemas.openxmlformats.org/drawingml/2006/main">
            <a:ext uri="{FF2B5EF4-FFF2-40B4-BE49-F238E27FC236}">
              <a16:creationId xmlns:a16="http://schemas.microsoft.com/office/drawing/2014/main" id="{D662D421-5242-4C4C-8779-F24FD4BDEFFA}"/>
            </a:ext>
          </a:extLst>
        </cdr:cNvPr>
        <cdr:cNvSpPr/>
      </cdr:nvSpPr>
      <cdr:spPr>
        <a:xfrm xmlns:a="http://schemas.openxmlformats.org/drawingml/2006/main">
          <a:off x="4400513" y="1241449"/>
          <a:ext cx="650886" cy="329130"/>
        </a:xfrm>
        <a:prstGeom xmlns:a="http://schemas.openxmlformats.org/drawingml/2006/main" prst="callout1">
          <a:avLst>
            <a:gd name="adj1" fmla="val 92905"/>
            <a:gd name="adj2" fmla="val 88634"/>
            <a:gd name="adj3" fmla="val 268559"/>
            <a:gd name="adj4" fmla="val 90304"/>
          </a:avLst>
        </a:prstGeom>
        <a:noFill xmlns:a="http://schemas.openxmlformats.org/drawingml/2006/main"/>
        <a:ln xmlns:a="http://schemas.openxmlformats.org/drawingml/2006/main" w="3175"/>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square" lIns="14400" tIns="14400" rIns="14400" bIns="14400" anchor="ctr" anchorCtr="0">
          <a:spAutoFit/>
        </a:bodyP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ja-JP" altLang="en-US" sz="900">
              <a:latin typeface="HG丸ｺﾞｼｯｸM-PRO" panose="020F0600000000000000" pitchFamily="50" charset="-128"/>
              <a:ea typeface="HG丸ｺﾞｼｯｸM-PRO" panose="020F0600000000000000" pitchFamily="50" charset="-128"/>
            </a:rPr>
            <a:t>釧路沖地震</a:t>
          </a:r>
          <a:endParaRPr lang="en-US" altLang="ja-JP" sz="900">
            <a:latin typeface="HG丸ｺﾞｼｯｸM-PRO" panose="020F0600000000000000" pitchFamily="50" charset="-128"/>
            <a:ea typeface="HG丸ｺﾞｼｯｸM-PRO" panose="020F0600000000000000" pitchFamily="50" charset="-128"/>
          </a:endParaRPr>
        </a:p>
        <a:p xmlns:a="http://schemas.openxmlformats.org/drawingml/2006/main">
          <a:pPr algn="r"/>
          <a:r>
            <a:rPr lang="ja-JP" altLang="en-US" sz="900">
              <a:latin typeface="HG丸ｺﾞｼｯｸM-PRO" panose="020F0600000000000000" pitchFamily="50" charset="-128"/>
              <a:ea typeface="HG丸ｺﾞｼｯｸM-PRO" panose="020F0600000000000000" pitchFamily="50" charset="-128"/>
            </a:rPr>
            <a:t>　</a:t>
          </a:r>
          <a:r>
            <a:rPr lang="en-US" altLang="ja-JP" sz="900">
              <a:latin typeface="HG丸ｺﾞｼｯｸM-PRO" panose="020F0600000000000000" pitchFamily="50" charset="-128"/>
              <a:ea typeface="HG丸ｺﾞｼｯｸM-PRO" panose="020F0600000000000000" pitchFamily="50" charset="-128"/>
            </a:rPr>
            <a:t>1993</a:t>
          </a:r>
          <a:endParaRPr lang="ja-JP" sz="900">
            <a:latin typeface="HG丸ｺﾞｼｯｸM-PRO" panose="020F0600000000000000" pitchFamily="50" charset="-128"/>
            <a:ea typeface="HG丸ｺﾞｼｯｸM-PRO" panose="020F0600000000000000" pitchFamily="50" charset="-128"/>
          </a:endParaRPr>
        </a:p>
      </cdr:txBody>
    </cdr:sp>
  </cdr:relSizeAnchor>
  <cdr:relSizeAnchor xmlns:cdr="http://schemas.openxmlformats.org/drawingml/2006/chartDrawing">
    <cdr:from>
      <cdr:x>0.51576</cdr:x>
      <cdr:y>0.18439</cdr:y>
    </cdr:from>
    <cdr:to>
      <cdr:x>0.68242</cdr:x>
      <cdr:y>0.24665</cdr:y>
    </cdr:to>
    <cdr:sp macro="" textlink="">
      <cdr:nvSpPr>
        <cdr:cNvPr id="12" name="吹き出し: 線 (枠なし) 11">
          <a:extLst xmlns:a="http://schemas.openxmlformats.org/drawingml/2006/main">
            <a:ext uri="{FF2B5EF4-FFF2-40B4-BE49-F238E27FC236}">
              <a16:creationId xmlns:a16="http://schemas.microsoft.com/office/drawing/2014/main" id="{676D6EFE-5987-4D0B-A9D4-1989D5B34736}"/>
            </a:ext>
          </a:extLst>
        </cdr:cNvPr>
        <cdr:cNvSpPr/>
      </cdr:nvSpPr>
      <cdr:spPr>
        <a:xfrm xmlns:a="http://schemas.openxmlformats.org/drawingml/2006/main">
          <a:off x="4676805" y="974739"/>
          <a:ext cx="1511239" cy="329130"/>
        </a:xfrm>
        <a:prstGeom xmlns:a="http://schemas.openxmlformats.org/drawingml/2006/main" prst="callout1">
          <a:avLst>
            <a:gd name="adj1" fmla="val 92905"/>
            <a:gd name="adj2" fmla="val 88634"/>
            <a:gd name="adj3" fmla="val 285921"/>
            <a:gd name="adj4" fmla="val 88413"/>
          </a:avLst>
        </a:prstGeom>
        <a:noFill xmlns:a="http://schemas.openxmlformats.org/drawingml/2006/main"/>
        <a:ln xmlns:a="http://schemas.openxmlformats.org/drawingml/2006/main" w="3175"/>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square" lIns="14400" tIns="14400" rIns="14400" bIns="14400" anchor="ctr" anchorCtr="0">
          <a:spAutoFit/>
        </a:bodyP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ja-JP" altLang="en-US" sz="900">
              <a:latin typeface="HG丸ｺﾞｼｯｸM-PRO" panose="020F0600000000000000" pitchFamily="50" charset="-128"/>
              <a:ea typeface="HG丸ｺﾞｼｯｸM-PRO" panose="020F0600000000000000" pitchFamily="50" charset="-128"/>
            </a:rPr>
            <a:t>阿寒湖温泉再生プラン</a:t>
          </a:r>
          <a:r>
            <a:rPr lang="en-US" altLang="ja-JP" sz="900">
              <a:latin typeface="HG丸ｺﾞｼｯｸM-PRO" panose="020F0600000000000000" pitchFamily="50" charset="-128"/>
              <a:ea typeface="HG丸ｺﾞｼｯｸM-PRO" panose="020F0600000000000000" pitchFamily="50" charset="-128"/>
            </a:rPr>
            <a:t>2010</a:t>
          </a:r>
        </a:p>
        <a:p xmlns:a="http://schemas.openxmlformats.org/drawingml/2006/main">
          <a:pPr algn="r"/>
          <a:r>
            <a:rPr lang="en-US" altLang="ja-JP" sz="900">
              <a:latin typeface="HG丸ｺﾞｼｯｸM-PRO" panose="020F0600000000000000" pitchFamily="50" charset="-128"/>
              <a:ea typeface="HG丸ｺﾞｼｯｸM-PRO" panose="020F0600000000000000" pitchFamily="50" charset="-128"/>
            </a:rPr>
            <a:t>2000</a:t>
          </a:r>
          <a:endParaRPr lang="ja-JP" sz="900">
            <a:latin typeface="HG丸ｺﾞｼｯｸM-PRO" panose="020F0600000000000000" pitchFamily="50" charset="-128"/>
            <a:ea typeface="HG丸ｺﾞｼｯｸM-PRO" panose="020F0600000000000000" pitchFamily="50" charset="-128"/>
          </a:endParaRPr>
        </a:p>
      </cdr:txBody>
    </cdr:sp>
  </cdr:relSizeAnchor>
  <cdr:relSizeAnchor xmlns:cdr="http://schemas.openxmlformats.org/drawingml/2006/chartDrawing">
    <cdr:from>
      <cdr:x>0.81863</cdr:x>
      <cdr:y>0.21682</cdr:y>
    </cdr:from>
    <cdr:to>
      <cdr:x>0.89845</cdr:x>
      <cdr:y>0.27909</cdr:y>
    </cdr:to>
    <cdr:sp macro="" textlink="">
      <cdr:nvSpPr>
        <cdr:cNvPr id="11" name="吹き出し: 線 (枠なし) 10">
          <a:extLst xmlns:a="http://schemas.openxmlformats.org/drawingml/2006/main">
            <a:ext uri="{FF2B5EF4-FFF2-40B4-BE49-F238E27FC236}">
              <a16:creationId xmlns:a16="http://schemas.microsoft.com/office/drawing/2014/main" id="{0DC45396-B0A1-4B56-A654-DD0073D6CA77}"/>
            </a:ext>
          </a:extLst>
        </cdr:cNvPr>
        <cdr:cNvSpPr/>
      </cdr:nvSpPr>
      <cdr:spPr>
        <a:xfrm xmlns:a="http://schemas.openxmlformats.org/drawingml/2006/main">
          <a:off x="7423150" y="1146175"/>
          <a:ext cx="723792" cy="329183"/>
        </a:xfrm>
        <a:prstGeom xmlns:a="http://schemas.openxmlformats.org/drawingml/2006/main" prst="callout1">
          <a:avLst>
            <a:gd name="adj1" fmla="val 105560"/>
            <a:gd name="adj2" fmla="val 34238"/>
            <a:gd name="adj3" fmla="val 396087"/>
            <a:gd name="adj4" fmla="val 34598"/>
          </a:avLst>
        </a:prstGeom>
        <a:noFill xmlns:a="http://schemas.openxmlformats.org/drawingml/2006/main"/>
        <a:ln xmlns:a="http://schemas.openxmlformats.org/drawingml/2006/main" w="3175"/>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square" lIns="14400" tIns="14400" rIns="14400" bIns="14400" anchor="ctr" anchorCtr="0">
          <a:spAutoFit/>
        </a:bodyP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ja-JP" altLang="en-US" sz="900">
              <a:latin typeface="HG丸ｺﾞｼｯｸM-PRO" panose="020F0600000000000000" pitchFamily="50" charset="-128"/>
              <a:ea typeface="HG丸ｺﾞｼｯｸM-PRO" panose="020F0600000000000000" pitchFamily="50" charset="-128"/>
            </a:rPr>
            <a:t>東日本大震災</a:t>
          </a:r>
          <a:endParaRPr lang="en-US" altLang="ja-JP" sz="900">
            <a:latin typeface="HG丸ｺﾞｼｯｸM-PRO" panose="020F0600000000000000" pitchFamily="50" charset="-128"/>
            <a:ea typeface="HG丸ｺﾞｼｯｸM-PRO" panose="020F0600000000000000" pitchFamily="50" charset="-128"/>
          </a:endParaRPr>
        </a:p>
        <a:p xmlns:a="http://schemas.openxmlformats.org/drawingml/2006/main">
          <a:pPr algn="r"/>
          <a:r>
            <a:rPr lang="en-US" altLang="ja-JP" sz="900">
              <a:latin typeface="HG丸ｺﾞｼｯｸM-PRO" panose="020F0600000000000000" pitchFamily="50" charset="-128"/>
              <a:ea typeface="HG丸ｺﾞｼｯｸM-PRO" panose="020F0600000000000000" pitchFamily="50" charset="-128"/>
            </a:rPr>
            <a:t>2011.3</a:t>
          </a:r>
          <a:r>
            <a:rPr lang="ja-JP" altLang="en-US" sz="900">
              <a:latin typeface="HG丸ｺﾞｼｯｸM-PRO" panose="020F0600000000000000" pitchFamily="50" charset="-128"/>
              <a:ea typeface="HG丸ｺﾞｼｯｸM-PRO" panose="020F0600000000000000" pitchFamily="50" charset="-128"/>
            </a:rPr>
            <a:t>月</a:t>
          </a:r>
          <a:r>
            <a:rPr lang="en-US" altLang="ja-JP" sz="900">
              <a:latin typeface="HG丸ｺﾞｼｯｸM-PRO" panose="020F0600000000000000" pitchFamily="50" charset="-128"/>
              <a:ea typeface="HG丸ｺﾞｼｯｸM-PRO" panose="020F0600000000000000" pitchFamily="50" charset="-128"/>
            </a:rPr>
            <a:t> </a:t>
          </a:r>
          <a:endParaRPr lang="ja-JP" sz="900">
            <a:latin typeface="HG丸ｺﾞｼｯｸM-PRO" panose="020F0600000000000000" pitchFamily="50" charset="-128"/>
            <a:ea typeface="HG丸ｺﾞｼｯｸM-PRO" panose="020F0600000000000000" pitchFamily="50" charset="-128"/>
          </a:endParaRPr>
        </a:p>
      </cdr:txBody>
    </cdr:sp>
  </cdr:relSizeAnchor>
  <cdr:relSizeAnchor xmlns:cdr="http://schemas.openxmlformats.org/drawingml/2006/chartDrawing">
    <cdr:from>
      <cdr:x>0.35609</cdr:x>
      <cdr:y>0.54294</cdr:y>
    </cdr:from>
    <cdr:to>
      <cdr:x>0.46079</cdr:x>
      <cdr:y>0.60521</cdr:y>
    </cdr:to>
    <cdr:sp macro="" textlink="">
      <cdr:nvSpPr>
        <cdr:cNvPr id="13" name="吹き出し: 線 (枠なし) 12">
          <a:extLst xmlns:a="http://schemas.openxmlformats.org/drawingml/2006/main">
            <a:ext uri="{FF2B5EF4-FFF2-40B4-BE49-F238E27FC236}">
              <a16:creationId xmlns:a16="http://schemas.microsoft.com/office/drawing/2014/main" id="{B7AC5C1F-4960-47DA-8509-95F04377444A}"/>
            </a:ext>
          </a:extLst>
        </cdr:cNvPr>
        <cdr:cNvSpPr/>
      </cdr:nvSpPr>
      <cdr:spPr>
        <a:xfrm xmlns:a="http://schemas.openxmlformats.org/drawingml/2006/main">
          <a:off x="3228975" y="2870183"/>
          <a:ext cx="949336" cy="329163"/>
        </a:xfrm>
        <a:prstGeom xmlns:a="http://schemas.openxmlformats.org/drawingml/2006/main" prst="callout1">
          <a:avLst>
            <a:gd name="adj1" fmla="val 92905"/>
            <a:gd name="adj2" fmla="val 88634"/>
            <a:gd name="adj3" fmla="val 268559"/>
            <a:gd name="adj4" fmla="val 90304"/>
          </a:avLst>
        </a:prstGeom>
        <a:noFill xmlns:a="http://schemas.openxmlformats.org/drawingml/2006/main"/>
        <a:ln xmlns:a="http://schemas.openxmlformats.org/drawingml/2006/main" w="3175"/>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square" lIns="14400" tIns="14400" rIns="14400" bIns="14400" anchor="ctr" anchorCtr="0">
          <a:spAutoFit/>
        </a:bodyP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ja-JP" altLang="en-US" sz="900">
              <a:latin typeface="HG丸ｺﾞｼｯｸM-PRO" panose="020F0600000000000000" pitchFamily="50" charset="-128"/>
              <a:ea typeface="HG丸ｺﾞｼｯｸM-PRO" panose="020F0600000000000000" pitchFamily="50" charset="-128"/>
            </a:rPr>
            <a:t>釧路湿原国立公園</a:t>
          </a:r>
          <a:endParaRPr lang="en-US" altLang="ja-JP" sz="900">
            <a:latin typeface="HG丸ｺﾞｼｯｸM-PRO" panose="020F0600000000000000" pitchFamily="50" charset="-128"/>
            <a:ea typeface="HG丸ｺﾞｼｯｸM-PRO" panose="020F0600000000000000" pitchFamily="50" charset="-128"/>
          </a:endParaRPr>
        </a:p>
        <a:p xmlns:a="http://schemas.openxmlformats.org/drawingml/2006/main">
          <a:pPr algn="r"/>
          <a:r>
            <a:rPr lang="ja-JP" altLang="en-US" sz="900">
              <a:latin typeface="HG丸ｺﾞｼｯｸM-PRO" panose="020F0600000000000000" pitchFamily="50" charset="-128"/>
              <a:ea typeface="HG丸ｺﾞｼｯｸM-PRO" panose="020F0600000000000000" pitchFamily="50" charset="-128"/>
            </a:rPr>
            <a:t>　</a:t>
          </a:r>
          <a:r>
            <a:rPr lang="en-US" altLang="ja-JP" sz="900">
              <a:latin typeface="HG丸ｺﾞｼｯｸM-PRO" panose="020F0600000000000000" pitchFamily="50" charset="-128"/>
              <a:ea typeface="HG丸ｺﾞｼｯｸM-PRO" panose="020F0600000000000000" pitchFamily="50" charset="-128"/>
            </a:rPr>
            <a:t>1987</a:t>
          </a:r>
          <a:endParaRPr lang="ja-JP" sz="900">
            <a:latin typeface="HG丸ｺﾞｼｯｸM-PRO" panose="020F0600000000000000" pitchFamily="50" charset="-128"/>
            <a:ea typeface="HG丸ｺﾞｼｯｸM-PRO" panose="020F0600000000000000" pitchFamily="50" charset="-128"/>
          </a:endParaRPr>
        </a:p>
      </cdr:txBody>
    </cdr:sp>
  </cdr:relSizeAnchor>
</c:userShapes>
</file>

<file path=xl/drawings/drawing57.xml><?xml version="1.0" encoding="utf-8"?>
<c:userShapes xmlns:c="http://schemas.openxmlformats.org/drawingml/2006/chart">
  <cdr:relSizeAnchor xmlns:cdr="http://schemas.openxmlformats.org/drawingml/2006/chartDrawing">
    <cdr:from>
      <cdr:x>0</cdr:x>
      <cdr:y>0.96434</cdr:y>
    </cdr:from>
    <cdr:to>
      <cdr:x>0.31606</cdr:x>
      <cdr:y>1</cdr:y>
    </cdr:to>
    <cdr:sp macro="" textlink="">
      <cdr:nvSpPr>
        <cdr:cNvPr id="2" name="テキスト ボックス 1">
          <a:extLst xmlns:a="http://schemas.openxmlformats.org/drawingml/2006/main">
            <a:ext uri="{FF2B5EF4-FFF2-40B4-BE49-F238E27FC236}">
              <a16:creationId xmlns:a16="http://schemas.microsoft.com/office/drawing/2014/main" id="{C266F102-750D-488E-BBAA-8D8978050A4C}"/>
            </a:ext>
          </a:extLst>
        </cdr:cNvPr>
        <cdr:cNvSpPr txBox="1"/>
      </cdr:nvSpPr>
      <cdr:spPr>
        <a:xfrm xmlns:a="http://schemas.openxmlformats.org/drawingml/2006/main">
          <a:off x="0" y="5097852"/>
          <a:ext cx="2865987" cy="188523"/>
        </a:xfrm>
        <a:prstGeom xmlns:a="http://schemas.openxmlformats.org/drawingml/2006/main" prst="rect">
          <a:avLst/>
        </a:prstGeom>
        <a:solidFill xmlns:a="http://schemas.openxmlformats.org/drawingml/2006/main">
          <a:schemeClr val="bg1"/>
        </a:solidFill>
      </cdr:spPr>
      <cdr:txBody>
        <a:bodyPr xmlns:a="http://schemas.openxmlformats.org/drawingml/2006/main" vertOverflow="clip" horzOverflow="clip" wrap="none" lIns="10800" tIns="10800" rIns="10800" bIns="10800" rtlCol="0" anchor="ctr" anchorCtr="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900" dirty="0">
              <a:latin typeface="ＭＳ Ｐ明朝" pitchFamily="18" charset="-128"/>
              <a:ea typeface="ＭＳ Ｐ明朝" pitchFamily="18" charset="-128"/>
            </a:rPr>
            <a:t>（資料） 北海道経済部「北海道観光入込客数調査報告書」</a:t>
          </a:r>
          <a:r>
            <a:rPr lang="ja-JP" altLang="en-US" sz="1000" dirty="0">
              <a:latin typeface="ＭＳ Ｐ明朝" pitchFamily="18" charset="-128"/>
              <a:ea typeface="ＭＳ Ｐ明朝" pitchFamily="18" charset="-128"/>
            </a:rPr>
            <a:t> </a:t>
          </a:r>
          <a:endParaRPr lang="en-US" altLang="ja-JP" sz="1000" dirty="0">
            <a:latin typeface="ＭＳ Ｐ明朝" pitchFamily="18" charset="-128"/>
            <a:ea typeface="ＭＳ Ｐ明朝" pitchFamily="18" charset="-128"/>
          </a:endParaRPr>
        </a:p>
      </cdr:txBody>
    </cdr:sp>
  </cdr:relSizeAnchor>
  <cdr:relSizeAnchor xmlns:cdr="http://schemas.openxmlformats.org/drawingml/2006/chartDrawing">
    <cdr:from>
      <cdr:x>0.03817</cdr:x>
      <cdr:y>0.01119</cdr:y>
    </cdr:from>
    <cdr:to>
      <cdr:x>0.07876</cdr:x>
      <cdr:y>0.04369</cdr:y>
    </cdr:to>
    <cdr:sp macro="" textlink="">
      <cdr:nvSpPr>
        <cdr:cNvPr id="3" name="テキスト ボックス 1">
          <a:extLst xmlns:a="http://schemas.openxmlformats.org/drawingml/2006/main">
            <a:ext uri="{FF2B5EF4-FFF2-40B4-BE49-F238E27FC236}">
              <a16:creationId xmlns:a16="http://schemas.microsoft.com/office/drawing/2014/main" id="{621E010D-01B6-4748-A9DA-9A8C545074A1}"/>
            </a:ext>
          </a:extLst>
        </cdr:cNvPr>
        <cdr:cNvSpPr txBox="1"/>
      </cdr:nvSpPr>
      <cdr:spPr>
        <a:xfrm xmlns:a="http://schemas.openxmlformats.org/drawingml/2006/main">
          <a:off x="346075" y="59135"/>
          <a:ext cx="368060" cy="171852"/>
        </a:xfrm>
        <a:prstGeom xmlns:a="http://schemas.openxmlformats.org/drawingml/2006/main" prst="rect">
          <a:avLst/>
        </a:prstGeom>
        <a:solidFill xmlns:a="http://schemas.openxmlformats.org/drawingml/2006/main">
          <a:schemeClr val="bg1"/>
        </a:solidFill>
      </cdr:spPr>
      <cdr:txBody>
        <a:bodyPr xmlns:a="http://schemas.openxmlformats.org/drawingml/2006/main" wrap="none" lIns="10800" tIns="10800" rIns="10800" bIns="10800" rtlCol="0" anchor="ctr" anchorCtr="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900" dirty="0">
              <a:latin typeface="ＭＳ Ｐ明朝" pitchFamily="18" charset="-128"/>
              <a:ea typeface="ＭＳ Ｐ明朝" pitchFamily="18" charset="-128"/>
            </a:rPr>
            <a:t>（千人）</a:t>
          </a:r>
          <a:endParaRPr lang="en-US" altLang="ja-JP" sz="1000" dirty="0">
            <a:latin typeface="ＭＳ Ｐ明朝" pitchFamily="18" charset="-128"/>
            <a:ea typeface="ＭＳ Ｐ明朝" pitchFamily="18" charset="-128"/>
          </a:endParaRPr>
        </a:p>
      </cdr:txBody>
    </cdr:sp>
  </cdr:relSizeAnchor>
  <cdr:relSizeAnchor xmlns:cdr="http://schemas.openxmlformats.org/drawingml/2006/chartDrawing">
    <cdr:from>
      <cdr:x>0.42522</cdr:x>
      <cdr:y>0.96749</cdr:y>
    </cdr:from>
    <cdr:to>
      <cdr:x>1</cdr:x>
      <cdr:y>1</cdr:y>
    </cdr:to>
    <cdr:sp macro="" textlink="">
      <cdr:nvSpPr>
        <cdr:cNvPr id="7" name="テキスト ボックス 1">
          <a:extLst xmlns:a="http://schemas.openxmlformats.org/drawingml/2006/main">
            <a:ext uri="{FF2B5EF4-FFF2-40B4-BE49-F238E27FC236}">
              <a16:creationId xmlns:a16="http://schemas.microsoft.com/office/drawing/2014/main" id="{996FF158-C365-42A3-9329-6F0E92E5BF02}"/>
            </a:ext>
          </a:extLst>
        </cdr:cNvPr>
        <cdr:cNvSpPr txBox="1"/>
      </cdr:nvSpPr>
      <cdr:spPr>
        <a:xfrm xmlns:a="http://schemas.openxmlformats.org/drawingml/2006/main">
          <a:off x="3855850" y="5114523"/>
          <a:ext cx="5211950" cy="171852"/>
        </a:xfrm>
        <a:prstGeom xmlns:a="http://schemas.openxmlformats.org/drawingml/2006/main" prst="rect">
          <a:avLst/>
        </a:prstGeom>
        <a:solidFill xmlns:a="http://schemas.openxmlformats.org/drawingml/2006/main">
          <a:schemeClr val="bg1"/>
        </a:solidFill>
      </cdr:spPr>
      <cdr:txBody>
        <a:bodyPr xmlns:a="http://schemas.openxmlformats.org/drawingml/2006/main" wrap="none" lIns="10800" tIns="10800" rIns="10800" bIns="10800" rtlCol="0" anchor="ctr" anchorCtr="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altLang="ja-JP" sz="900" dirty="0">
              <a:solidFill>
                <a:srgbClr val="FF0000"/>
              </a:solidFill>
              <a:latin typeface="HG丸ｺﾞｼｯｸM-PRO" panose="020F0600000000000000" pitchFamily="50" charset="-128"/>
              <a:ea typeface="HG丸ｺﾞｼｯｸM-PRO" panose="020F0600000000000000" pitchFamily="50" charset="-128"/>
            </a:rPr>
            <a:t>※1996</a:t>
          </a:r>
          <a:r>
            <a:rPr lang="ja-JP" altLang="en-US" sz="900" dirty="0">
              <a:solidFill>
                <a:srgbClr val="FF0000"/>
              </a:solidFill>
              <a:latin typeface="HG丸ｺﾞｼｯｸM-PRO" panose="020F0600000000000000" pitchFamily="50" charset="-128"/>
              <a:ea typeface="HG丸ｺﾞｼｯｸM-PRO" panose="020F0600000000000000" pitchFamily="50" charset="-128"/>
            </a:rPr>
            <a:t>年度までの道外客、道内客は、摩周湖、川湯、屈斜路湖の入込客数の最大値を表示している</a:t>
          </a:r>
          <a:endParaRPr lang="en-US" altLang="ja-JP" sz="1000" dirty="0">
            <a:solidFill>
              <a:srgbClr val="FF0000"/>
            </a:solidFill>
            <a:latin typeface="HG丸ｺﾞｼｯｸM-PRO" panose="020F0600000000000000" pitchFamily="50" charset="-128"/>
            <a:ea typeface="HG丸ｺﾞｼｯｸM-PRO" panose="020F0600000000000000" pitchFamily="50" charset="-128"/>
          </a:endParaRPr>
        </a:p>
      </cdr:txBody>
    </cdr:sp>
  </cdr:relSizeAnchor>
</c:userShapes>
</file>

<file path=xl/drawings/drawing58.xml><?xml version="1.0" encoding="utf-8"?>
<c:userShapes xmlns:c="http://schemas.openxmlformats.org/drawingml/2006/chart">
  <cdr:relSizeAnchor xmlns:cdr="http://schemas.openxmlformats.org/drawingml/2006/chartDrawing">
    <cdr:from>
      <cdr:x>0.00035</cdr:x>
      <cdr:y>0.96434</cdr:y>
    </cdr:from>
    <cdr:to>
      <cdr:x>0.23861</cdr:x>
      <cdr:y>1</cdr:y>
    </cdr:to>
    <cdr:sp macro="" textlink="">
      <cdr:nvSpPr>
        <cdr:cNvPr id="2" name="テキスト ボックス 1">
          <a:extLst xmlns:a="http://schemas.openxmlformats.org/drawingml/2006/main">
            <a:ext uri="{FF2B5EF4-FFF2-40B4-BE49-F238E27FC236}">
              <a16:creationId xmlns:a16="http://schemas.microsoft.com/office/drawing/2014/main" id="{F755C50B-18EE-4D10-B8C9-5004DFA138B6}"/>
            </a:ext>
          </a:extLst>
        </cdr:cNvPr>
        <cdr:cNvSpPr txBox="1"/>
      </cdr:nvSpPr>
      <cdr:spPr>
        <a:xfrm xmlns:a="http://schemas.openxmlformats.org/drawingml/2006/main">
          <a:off x="3175" y="5097853"/>
          <a:ext cx="2155921" cy="188523"/>
        </a:xfrm>
        <a:prstGeom xmlns:a="http://schemas.openxmlformats.org/drawingml/2006/main" prst="rect">
          <a:avLst/>
        </a:prstGeom>
        <a:solidFill xmlns:a="http://schemas.openxmlformats.org/drawingml/2006/main">
          <a:schemeClr val="bg1"/>
        </a:solidFill>
      </cdr:spPr>
      <cdr:txBody>
        <a:bodyPr xmlns:a="http://schemas.openxmlformats.org/drawingml/2006/main" wrap="none" lIns="10800" tIns="10800" rIns="10800" bIns="10800" rtlCol="0" anchor="ctr" anchorCtr="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900" dirty="0">
              <a:latin typeface="ＭＳ Ｐ明朝" pitchFamily="18" charset="-128"/>
              <a:ea typeface="ＭＳ Ｐ明朝" pitchFamily="18" charset="-128"/>
            </a:rPr>
            <a:t>（資料） 弟子屈町観光商工課「観光データ」</a:t>
          </a:r>
          <a:r>
            <a:rPr lang="ja-JP" altLang="en-US" sz="1000" dirty="0">
              <a:latin typeface="ＭＳ Ｐ明朝" pitchFamily="18" charset="-128"/>
              <a:ea typeface="ＭＳ Ｐ明朝" pitchFamily="18" charset="-128"/>
            </a:rPr>
            <a:t> </a:t>
          </a:r>
          <a:endParaRPr lang="en-US" altLang="ja-JP" sz="1000" dirty="0">
            <a:latin typeface="ＭＳ Ｐ明朝" pitchFamily="18" charset="-128"/>
            <a:ea typeface="ＭＳ Ｐ明朝" pitchFamily="18" charset="-128"/>
          </a:endParaRPr>
        </a:p>
      </cdr:txBody>
    </cdr:sp>
  </cdr:relSizeAnchor>
  <cdr:relSizeAnchor xmlns:cdr="http://schemas.openxmlformats.org/drawingml/2006/chartDrawing">
    <cdr:from>
      <cdr:x>0.05825</cdr:x>
      <cdr:y>0.0292</cdr:y>
    </cdr:from>
    <cdr:to>
      <cdr:x>0.08617</cdr:x>
      <cdr:y>0.06171</cdr:y>
    </cdr:to>
    <cdr:sp macro="" textlink="">
      <cdr:nvSpPr>
        <cdr:cNvPr id="4" name="テキスト ボックス 1">
          <a:extLst xmlns:a="http://schemas.openxmlformats.org/drawingml/2006/main">
            <a:ext uri="{FF2B5EF4-FFF2-40B4-BE49-F238E27FC236}">
              <a16:creationId xmlns:a16="http://schemas.microsoft.com/office/drawing/2014/main" id="{684CD2F5-5711-4094-B4CF-04C941662D91}"/>
            </a:ext>
          </a:extLst>
        </cdr:cNvPr>
        <cdr:cNvSpPr txBox="1"/>
      </cdr:nvSpPr>
      <cdr:spPr>
        <a:xfrm xmlns:a="http://schemas.openxmlformats.org/drawingml/2006/main">
          <a:off x="527050" y="154385"/>
          <a:ext cx="252643" cy="171852"/>
        </a:xfrm>
        <a:prstGeom xmlns:a="http://schemas.openxmlformats.org/drawingml/2006/main" prst="rect">
          <a:avLst/>
        </a:prstGeom>
        <a:solidFill xmlns:a="http://schemas.openxmlformats.org/drawingml/2006/main">
          <a:schemeClr val="bg1"/>
        </a:solidFill>
      </cdr:spPr>
      <cdr:txBody>
        <a:bodyPr xmlns:a="http://schemas.openxmlformats.org/drawingml/2006/main" wrap="none" lIns="10800" tIns="10800" rIns="10800" bIns="10800" rtlCol="0" anchor="ctr" anchorCtr="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900" dirty="0">
              <a:latin typeface="ＭＳ Ｐ明朝" pitchFamily="18" charset="-128"/>
              <a:ea typeface="ＭＳ Ｐ明朝" pitchFamily="18" charset="-128"/>
            </a:rPr>
            <a:t>（人）</a:t>
          </a:r>
          <a:endParaRPr lang="en-US" altLang="ja-JP" sz="1000" dirty="0">
            <a:latin typeface="ＭＳ Ｐ明朝" pitchFamily="18" charset="-128"/>
            <a:ea typeface="ＭＳ Ｐ明朝" pitchFamily="18" charset="-128"/>
          </a:endParaRPr>
        </a:p>
      </cdr:txBody>
    </cdr:sp>
  </cdr:relSizeAnchor>
</c:userShapes>
</file>

<file path=xl/drawings/drawing59.xml><?xml version="1.0" encoding="utf-8"?>
<c:userShapes xmlns:c="http://schemas.openxmlformats.org/drawingml/2006/chart">
  <cdr:relSizeAnchor xmlns:cdr="http://schemas.openxmlformats.org/drawingml/2006/chartDrawing">
    <cdr:from>
      <cdr:x>0.00035</cdr:x>
      <cdr:y>0.96434</cdr:y>
    </cdr:from>
    <cdr:to>
      <cdr:x>0.23861</cdr:x>
      <cdr:y>1</cdr:y>
    </cdr:to>
    <cdr:sp macro="" textlink="">
      <cdr:nvSpPr>
        <cdr:cNvPr id="2" name="テキスト ボックス 1">
          <a:extLst xmlns:a="http://schemas.openxmlformats.org/drawingml/2006/main">
            <a:ext uri="{FF2B5EF4-FFF2-40B4-BE49-F238E27FC236}">
              <a16:creationId xmlns:a16="http://schemas.microsoft.com/office/drawing/2014/main" id="{F755C50B-18EE-4D10-B8C9-5004DFA138B6}"/>
            </a:ext>
          </a:extLst>
        </cdr:cNvPr>
        <cdr:cNvSpPr txBox="1"/>
      </cdr:nvSpPr>
      <cdr:spPr>
        <a:xfrm xmlns:a="http://schemas.openxmlformats.org/drawingml/2006/main">
          <a:off x="3175" y="5097853"/>
          <a:ext cx="2155921" cy="188523"/>
        </a:xfrm>
        <a:prstGeom xmlns:a="http://schemas.openxmlformats.org/drawingml/2006/main" prst="rect">
          <a:avLst/>
        </a:prstGeom>
        <a:solidFill xmlns:a="http://schemas.openxmlformats.org/drawingml/2006/main">
          <a:schemeClr val="bg1"/>
        </a:solidFill>
      </cdr:spPr>
      <cdr:txBody>
        <a:bodyPr xmlns:a="http://schemas.openxmlformats.org/drawingml/2006/main" wrap="none" lIns="10800" tIns="10800" rIns="10800" bIns="10800" rtlCol="0" anchor="ctr" anchorCtr="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900" dirty="0">
              <a:latin typeface="ＭＳ Ｐ明朝" pitchFamily="18" charset="-128"/>
              <a:ea typeface="ＭＳ Ｐ明朝" pitchFamily="18" charset="-128"/>
            </a:rPr>
            <a:t>（資料） 弟子屈町観光商工課「観光データ」</a:t>
          </a:r>
          <a:r>
            <a:rPr lang="ja-JP" altLang="en-US" sz="1000" dirty="0">
              <a:latin typeface="ＭＳ Ｐ明朝" pitchFamily="18" charset="-128"/>
              <a:ea typeface="ＭＳ Ｐ明朝" pitchFamily="18" charset="-128"/>
            </a:rPr>
            <a:t> </a:t>
          </a:r>
          <a:endParaRPr lang="en-US" altLang="ja-JP" sz="1000" dirty="0">
            <a:latin typeface="ＭＳ Ｐ明朝" pitchFamily="18" charset="-128"/>
            <a:ea typeface="ＭＳ Ｐ明朝" pitchFamily="18" charset="-128"/>
          </a:endParaRPr>
        </a:p>
      </cdr:txBody>
    </cdr:sp>
  </cdr:relSizeAnchor>
  <cdr:relSizeAnchor xmlns:cdr="http://schemas.openxmlformats.org/drawingml/2006/chartDrawing">
    <cdr:from>
      <cdr:x>0.05825</cdr:x>
      <cdr:y>0.0292</cdr:y>
    </cdr:from>
    <cdr:to>
      <cdr:x>0.08617</cdr:x>
      <cdr:y>0.06171</cdr:y>
    </cdr:to>
    <cdr:sp macro="" textlink="">
      <cdr:nvSpPr>
        <cdr:cNvPr id="4" name="テキスト ボックス 1">
          <a:extLst xmlns:a="http://schemas.openxmlformats.org/drawingml/2006/main">
            <a:ext uri="{FF2B5EF4-FFF2-40B4-BE49-F238E27FC236}">
              <a16:creationId xmlns:a16="http://schemas.microsoft.com/office/drawing/2014/main" id="{684CD2F5-5711-4094-B4CF-04C941662D91}"/>
            </a:ext>
          </a:extLst>
        </cdr:cNvPr>
        <cdr:cNvSpPr txBox="1"/>
      </cdr:nvSpPr>
      <cdr:spPr>
        <a:xfrm xmlns:a="http://schemas.openxmlformats.org/drawingml/2006/main">
          <a:off x="527050" y="154385"/>
          <a:ext cx="252643" cy="171852"/>
        </a:xfrm>
        <a:prstGeom xmlns:a="http://schemas.openxmlformats.org/drawingml/2006/main" prst="rect">
          <a:avLst/>
        </a:prstGeom>
        <a:solidFill xmlns:a="http://schemas.openxmlformats.org/drawingml/2006/main">
          <a:schemeClr val="bg1"/>
        </a:solidFill>
      </cdr:spPr>
      <cdr:txBody>
        <a:bodyPr xmlns:a="http://schemas.openxmlformats.org/drawingml/2006/main" wrap="none" lIns="10800" tIns="10800" rIns="10800" bIns="10800" rtlCol="0" anchor="ctr" anchorCtr="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900" dirty="0">
              <a:latin typeface="ＭＳ Ｐ明朝" pitchFamily="18" charset="-128"/>
              <a:ea typeface="ＭＳ Ｐ明朝" pitchFamily="18" charset="-128"/>
            </a:rPr>
            <a:t>（人）</a:t>
          </a:r>
          <a:endParaRPr lang="en-US" altLang="ja-JP" sz="1000" dirty="0">
            <a:latin typeface="ＭＳ Ｐ明朝" pitchFamily="18" charset="-128"/>
            <a:ea typeface="ＭＳ Ｐ明朝" pitchFamily="18" charset="-128"/>
          </a:endParaRPr>
        </a:p>
      </cdr:txBody>
    </cdr:sp>
  </cdr:relSizeAnchor>
</c:userShapes>
</file>

<file path=xl/drawings/drawing6.xml><?xml version="1.0" encoding="utf-8"?>
<c:userShapes xmlns:c="http://schemas.openxmlformats.org/drawingml/2006/chart">
  <cdr:relSizeAnchor xmlns:cdr="http://schemas.openxmlformats.org/drawingml/2006/chartDrawing">
    <cdr:from>
      <cdr:x>0</cdr:x>
      <cdr:y>0.96434</cdr:y>
    </cdr:from>
    <cdr:to>
      <cdr:x>0.31606</cdr:x>
      <cdr:y>1</cdr:y>
    </cdr:to>
    <cdr:sp macro="" textlink="">
      <cdr:nvSpPr>
        <cdr:cNvPr id="2" name="テキスト ボックス 1">
          <a:extLst xmlns:a="http://schemas.openxmlformats.org/drawingml/2006/main">
            <a:ext uri="{FF2B5EF4-FFF2-40B4-BE49-F238E27FC236}">
              <a16:creationId xmlns:a16="http://schemas.microsoft.com/office/drawing/2014/main" id="{C266F102-750D-488E-BBAA-8D8978050A4C}"/>
            </a:ext>
          </a:extLst>
        </cdr:cNvPr>
        <cdr:cNvSpPr txBox="1"/>
      </cdr:nvSpPr>
      <cdr:spPr>
        <a:xfrm xmlns:a="http://schemas.openxmlformats.org/drawingml/2006/main">
          <a:off x="0" y="5097852"/>
          <a:ext cx="2865987" cy="188523"/>
        </a:xfrm>
        <a:prstGeom xmlns:a="http://schemas.openxmlformats.org/drawingml/2006/main" prst="rect">
          <a:avLst/>
        </a:prstGeom>
        <a:solidFill xmlns:a="http://schemas.openxmlformats.org/drawingml/2006/main">
          <a:schemeClr val="bg1"/>
        </a:solidFill>
      </cdr:spPr>
      <cdr:txBody>
        <a:bodyPr xmlns:a="http://schemas.openxmlformats.org/drawingml/2006/main" vertOverflow="clip" horzOverflow="clip" wrap="none" lIns="10800" tIns="10800" rIns="10800" bIns="10800" rtlCol="0" anchor="ctr" anchorCtr="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900" dirty="0">
              <a:latin typeface="ＭＳ Ｐ明朝" pitchFamily="18" charset="-128"/>
              <a:ea typeface="ＭＳ Ｐ明朝" pitchFamily="18" charset="-128"/>
            </a:rPr>
            <a:t>（資料） 北海道経済部「北海道観光入込客数調査報告書」</a:t>
          </a:r>
          <a:r>
            <a:rPr lang="ja-JP" altLang="en-US" sz="1000" dirty="0">
              <a:latin typeface="ＭＳ Ｐ明朝" pitchFamily="18" charset="-128"/>
              <a:ea typeface="ＭＳ Ｐ明朝" pitchFamily="18" charset="-128"/>
            </a:rPr>
            <a:t> </a:t>
          </a:r>
          <a:endParaRPr lang="en-US" altLang="ja-JP" sz="1000" dirty="0">
            <a:latin typeface="ＭＳ Ｐ明朝" pitchFamily="18" charset="-128"/>
            <a:ea typeface="ＭＳ Ｐ明朝" pitchFamily="18" charset="-128"/>
          </a:endParaRPr>
        </a:p>
      </cdr:txBody>
    </cdr:sp>
  </cdr:relSizeAnchor>
  <cdr:relSizeAnchor xmlns:cdr="http://schemas.openxmlformats.org/drawingml/2006/chartDrawing">
    <cdr:from>
      <cdr:x>0.03817</cdr:x>
      <cdr:y>0.01119</cdr:y>
    </cdr:from>
    <cdr:to>
      <cdr:x>0.07876</cdr:x>
      <cdr:y>0.04369</cdr:y>
    </cdr:to>
    <cdr:sp macro="" textlink="">
      <cdr:nvSpPr>
        <cdr:cNvPr id="3" name="テキスト ボックス 1">
          <a:extLst xmlns:a="http://schemas.openxmlformats.org/drawingml/2006/main">
            <a:ext uri="{FF2B5EF4-FFF2-40B4-BE49-F238E27FC236}">
              <a16:creationId xmlns:a16="http://schemas.microsoft.com/office/drawing/2014/main" id="{621E010D-01B6-4748-A9DA-9A8C545074A1}"/>
            </a:ext>
          </a:extLst>
        </cdr:cNvPr>
        <cdr:cNvSpPr txBox="1"/>
      </cdr:nvSpPr>
      <cdr:spPr>
        <a:xfrm xmlns:a="http://schemas.openxmlformats.org/drawingml/2006/main">
          <a:off x="346075" y="59135"/>
          <a:ext cx="368060" cy="171852"/>
        </a:xfrm>
        <a:prstGeom xmlns:a="http://schemas.openxmlformats.org/drawingml/2006/main" prst="rect">
          <a:avLst/>
        </a:prstGeom>
        <a:solidFill xmlns:a="http://schemas.openxmlformats.org/drawingml/2006/main">
          <a:schemeClr val="bg1"/>
        </a:solidFill>
      </cdr:spPr>
      <cdr:txBody>
        <a:bodyPr xmlns:a="http://schemas.openxmlformats.org/drawingml/2006/main" wrap="none" lIns="10800" tIns="10800" rIns="10800" bIns="10800" rtlCol="0" anchor="ctr" anchorCtr="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900" dirty="0">
              <a:latin typeface="ＭＳ Ｐ明朝" pitchFamily="18" charset="-128"/>
              <a:ea typeface="ＭＳ Ｐ明朝" pitchFamily="18" charset="-128"/>
            </a:rPr>
            <a:t>（千人）</a:t>
          </a:r>
          <a:endParaRPr lang="en-US" altLang="ja-JP" sz="1000" dirty="0">
            <a:latin typeface="ＭＳ Ｐ明朝" pitchFamily="18" charset="-128"/>
            <a:ea typeface="ＭＳ Ｐ明朝" pitchFamily="18" charset="-128"/>
          </a:endParaRPr>
        </a:p>
      </cdr:txBody>
    </cdr:sp>
  </cdr:relSizeAnchor>
  <cdr:relSizeAnchor xmlns:cdr="http://schemas.openxmlformats.org/drawingml/2006/chartDrawing">
    <cdr:from>
      <cdr:x>0.01085</cdr:x>
      <cdr:y>0.56518</cdr:y>
    </cdr:from>
    <cdr:to>
      <cdr:x>0.07773</cdr:x>
      <cdr:y>0.62745</cdr:y>
    </cdr:to>
    <cdr:sp macro="" textlink="">
      <cdr:nvSpPr>
        <cdr:cNvPr id="4" name="吹き出し: 線 (枠なし) 3">
          <a:extLst xmlns:a="http://schemas.openxmlformats.org/drawingml/2006/main">
            <a:ext uri="{FF2B5EF4-FFF2-40B4-BE49-F238E27FC236}">
              <a16:creationId xmlns:a16="http://schemas.microsoft.com/office/drawing/2014/main" id="{1C699EB0-C46D-44BF-A1CC-DAE7145820F0}"/>
            </a:ext>
          </a:extLst>
        </cdr:cNvPr>
        <cdr:cNvSpPr/>
      </cdr:nvSpPr>
      <cdr:spPr>
        <a:xfrm xmlns:a="http://schemas.openxmlformats.org/drawingml/2006/main">
          <a:off x="98425" y="2987761"/>
          <a:ext cx="606454" cy="329163"/>
        </a:xfrm>
        <a:prstGeom xmlns:a="http://schemas.openxmlformats.org/drawingml/2006/main" prst="callout1">
          <a:avLst>
            <a:gd name="adj1" fmla="val 99773"/>
            <a:gd name="adj2" fmla="val 42900"/>
            <a:gd name="adj3" fmla="val 401874"/>
            <a:gd name="adj4" fmla="val 42751"/>
          </a:avLst>
        </a:prstGeom>
        <a:ln xmlns:a="http://schemas.openxmlformats.org/drawingml/2006/main" w="3175"/>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square" lIns="14400" tIns="14400" rIns="14400" bIns="14400" anchor="ctr" anchorCtr="0">
          <a:spAutoFit/>
        </a:bodyP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ja-JP" altLang="en-US" sz="900">
              <a:latin typeface="HG丸ｺﾞｼｯｸM-PRO" panose="020F0600000000000000" pitchFamily="50" charset="-128"/>
              <a:ea typeface="HG丸ｺﾞｼｯｸM-PRO" panose="020F0600000000000000" pitchFamily="50" charset="-128"/>
            </a:rPr>
            <a:t>国定公園</a:t>
          </a:r>
          <a:endParaRPr lang="en-US" altLang="ja-JP" sz="900">
            <a:latin typeface="HG丸ｺﾞｼｯｸM-PRO" panose="020F0600000000000000" pitchFamily="50" charset="-128"/>
            <a:ea typeface="HG丸ｺﾞｼｯｸM-PRO" panose="020F0600000000000000" pitchFamily="50" charset="-128"/>
          </a:endParaRPr>
        </a:p>
        <a:p xmlns:a="http://schemas.openxmlformats.org/drawingml/2006/main">
          <a:pPr algn="l"/>
          <a:r>
            <a:rPr lang="en-US" altLang="ja-JP" sz="900">
              <a:latin typeface="HG丸ｺﾞｼｯｸM-PRO" panose="020F0600000000000000" pitchFamily="50" charset="-128"/>
              <a:ea typeface="HG丸ｺﾞｼｯｸM-PRO" panose="020F0600000000000000" pitchFamily="50" charset="-128"/>
            </a:rPr>
            <a:t>1958 </a:t>
          </a:r>
          <a:endParaRPr lang="ja-JP" sz="900">
            <a:latin typeface="HG丸ｺﾞｼｯｸM-PRO" panose="020F0600000000000000" pitchFamily="50" charset="-128"/>
            <a:ea typeface="HG丸ｺﾞｼｯｸM-PRO" panose="020F0600000000000000" pitchFamily="50" charset="-128"/>
          </a:endParaRPr>
        </a:p>
      </cdr:txBody>
    </cdr:sp>
  </cdr:relSizeAnchor>
  <cdr:relSizeAnchor xmlns:cdr="http://schemas.openxmlformats.org/drawingml/2006/chartDrawing">
    <cdr:from>
      <cdr:x>0.77556</cdr:x>
      <cdr:y>0.33371</cdr:y>
    </cdr:from>
    <cdr:to>
      <cdr:x>0.86765</cdr:x>
      <cdr:y>0.39598</cdr:y>
    </cdr:to>
    <cdr:sp macro="" textlink="">
      <cdr:nvSpPr>
        <cdr:cNvPr id="5" name="吹き出し: 線 (枠なし) 4">
          <a:extLst xmlns:a="http://schemas.openxmlformats.org/drawingml/2006/main">
            <a:ext uri="{FF2B5EF4-FFF2-40B4-BE49-F238E27FC236}">
              <a16:creationId xmlns:a16="http://schemas.microsoft.com/office/drawing/2014/main" id="{DFA8C14C-DD31-4AE0-81AB-35D0A88FD133}"/>
            </a:ext>
          </a:extLst>
        </cdr:cNvPr>
        <cdr:cNvSpPr/>
      </cdr:nvSpPr>
      <cdr:spPr>
        <a:xfrm xmlns:a="http://schemas.openxmlformats.org/drawingml/2006/main">
          <a:off x="7032624" y="1764120"/>
          <a:ext cx="835025" cy="329163"/>
        </a:xfrm>
        <a:prstGeom xmlns:a="http://schemas.openxmlformats.org/drawingml/2006/main" prst="callout1">
          <a:avLst>
            <a:gd name="adj1" fmla="val 96880"/>
            <a:gd name="adj2" fmla="val 93160"/>
            <a:gd name="adj3" fmla="val 214283"/>
            <a:gd name="adj4" fmla="val 93010"/>
          </a:avLst>
        </a:prstGeom>
        <a:ln xmlns:a="http://schemas.openxmlformats.org/drawingml/2006/main" w="3175"/>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square" lIns="14400" tIns="14400" rIns="14400" bIns="14400" anchor="ctr" anchorCtr="0">
          <a:spAutoFit/>
        </a:bodyP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ja-JP" altLang="en-US" sz="900">
              <a:latin typeface="HG丸ｺﾞｼｯｸM-PRO" panose="020F0600000000000000" pitchFamily="50" charset="-128"/>
              <a:ea typeface="HG丸ｺﾞｼｯｸM-PRO" panose="020F0600000000000000" pitchFamily="50" charset="-128"/>
            </a:rPr>
            <a:t>ラムサール条約</a:t>
          </a:r>
          <a:endParaRPr lang="en-US" altLang="ja-JP" sz="900">
            <a:latin typeface="HG丸ｺﾞｼｯｸM-PRO" panose="020F0600000000000000" pitchFamily="50" charset="-128"/>
            <a:ea typeface="HG丸ｺﾞｼｯｸM-PRO" panose="020F0600000000000000" pitchFamily="50" charset="-128"/>
          </a:endParaRPr>
        </a:p>
        <a:p xmlns:a="http://schemas.openxmlformats.org/drawingml/2006/main">
          <a:pPr algn="r"/>
          <a:r>
            <a:rPr lang="ja-JP" altLang="en-US" sz="900">
              <a:latin typeface="HG丸ｺﾞｼｯｸM-PRO" panose="020F0600000000000000" pitchFamily="50" charset="-128"/>
              <a:ea typeface="HG丸ｺﾞｼｯｸM-PRO" panose="020F0600000000000000" pitchFamily="50" charset="-128"/>
            </a:rPr>
            <a:t>湿地登録</a:t>
          </a:r>
          <a:r>
            <a:rPr lang="en-US" altLang="ja-JP" sz="900">
              <a:latin typeface="HG丸ｺﾞｼｯｸM-PRO" panose="020F0600000000000000" pitchFamily="50" charset="-128"/>
              <a:ea typeface="HG丸ｺﾞｼｯｸM-PRO" panose="020F0600000000000000" pitchFamily="50" charset="-128"/>
            </a:rPr>
            <a:t>2012 </a:t>
          </a:r>
          <a:endParaRPr lang="ja-JP" sz="900">
            <a:latin typeface="HG丸ｺﾞｼｯｸM-PRO" panose="020F0600000000000000" pitchFamily="50" charset="-128"/>
            <a:ea typeface="HG丸ｺﾞｼｯｸM-PRO" panose="020F0600000000000000" pitchFamily="50" charset="-128"/>
          </a:endParaRPr>
        </a:p>
      </cdr:txBody>
    </cdr:sp>
  </cdr:relSizeAnchor>
  <cdr:relSizeAnchor xmlns:cdr="http://schemas.openxmlformats.org/drawingml/2006/chartDrawing">
    <cdr:from>
      <cdr:x>0.37115</cdr:x>
      <cdr:y>0.11411</cdr:y>
    </cdr:from>
    <cdr:to>
      <cdr:x>0.46324</cdr:x>
      <cdr:y>0.17638</cdr:y>
    </cdr:to>
    <cdr:sp macro="" textlink="">
      <cdr:nvSpPr>
        <cdr:cNvPr id="6" name="吹き出し: 線 (枠なし) 5">
          <a:extLst xmlns:a="http://schemas.openxmlformats.org/drawingml/2006/main">
            <a:ext uri="{FF2B5EF4-FFF2-40B4-BE49-F238E27FC236}">
              <a16:creationId xmlns:a16="http://schemas.microsoft.com/office/drawing/2014/main" id="{711D1618-2168-4AA3-989E-3F26EEA5FB2E}"/>
            </a:ext>
          </a:extLst>
        </cdr:cNvPr>
        <cdr:cNvSpPr/>
      </cdr:nvSpPr>
      <cdr:spPr>
        <a:xfrm xmlns:a="http://schemas.openxmlformats.org/drawingml/2006/main">
          <a:off x="3365500" y="603250"/>
          <a:ext cx="835025" cy="329163"/>
        </a:xfrm>
        <a:prstGeom xmlns:a="http://schemas.openxmlformats.org/drawingml/2006/main" prst="callout1">
          <a:avLst>
            <a:gd name="adj1" fmla="val 96880"/>
            <a:gd name="adj2" fmla="val 93160"/>
            <a:gd name="adj3" fmla="val 318456"/>
            <a:gd name="adj4" fmla="val 94151"/>
          </a:avLst>
        </a:prstGeom>
        <a:ln xmlns:a="http://schemas.openxmlformats.org/drawingml/2006/main" w="3175"/>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square" lIns="14400" tIns="14400" rIns="14400" bIns="14400" anchor="ctr" anchorCtr="0">
          <a:spAutoFit/>
        </a:bodyP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ja-JP" altLang="en-US" sz="900">
              <a:latin typeface="HG丸ｺﾞｼｯｸM-PRO" panose="020F0600000000000000" pitchFamily="50" charset="-128"/>
              <a:ea typeface="HG丸ｺﾞｼｯｸM-PRO" panose="020F0600000000000000" pitchFamily="50" charset="-128"/>
            </a:rPr>
            <a:t>津軽海峡線開業</a:t>
          </a:r>
          <a:endParaRPr lang="en-US" altLang="ja-JP" sz="900">
            <a:latin typeface="HG丸ｺﾞｼｯｸM-PRO" panose="020F0600000000000000" pitchFamily="50" charset="-128"/>
            <a:ea typeface="HG丸ｺﾞｼｯｸM-PRO" panose="020F0600000000000000" pitchFamily="50" charset="-128"/>
          </a:endParaRPr>
        </a:p>
        <a:p xmlns:a="http://schemas.openxmlformats.org/drawingml/2006/main">
          <a:pPr algn="r"/>
          <a:r>
            <a:rPr lang="en-US" altLang="ja-JP" sz="900">
              <a:latin typeface="HG丸ｺﾞｼｯｸM-PRO" panose="020F0600000000000000" pitchFamily="50" charset="-128"/>
              <a:ea typeface="HG丸ｺﾞｼｯｸM-PRO" panose="020F0600000000000000" pitchFamily="50" charset="-128"/>
            </a:rPr>
            <a:t>1988.3</a:t>
          </a:r>
          <a:r>
            <a:rPr lang="ja-JP" altLang="en-US" sz="900">
              <a:latin typeface="HG丸ｺﾞｼｯｸM-PRO" panose="020F0600000000000000" pitchFamily="50" charset="-128"/>
              <a:ea typeface="HG丸ｺﾞｼｯｸM-PRO" panose="020F0600000000000000" pitchFamily="50" charset="-128"/>
            </a:rPr>
            <a:t>月</a:t>
          </a:r>
          <a:r>
            <a:rPr lang="en-US" altLang="ja-JP" sz="900">
              <a:latin typeface="HG丸ｺﾞｼｯｸM-PRO" panose="020F0600000000000000" pitchFamily="50" charset="-128"/>
              <a:ea typeface="HG丸ｺﾞｼｯｸM-PRO" panose="020F0600000000000000" pitchFamily="50" charset="-128"/>
            </a:rPr>
            <a:t> </a:t>
          </a:r>
          <a:endParaRPr lang="ja-JP" sz="900">
            <a:latin typeface="HG丸ｺﾞｼｯｸM-PRO" panose="020F0600000000000000" pitchFamily="50" charset="-128"/>
            <a:ea typeface="HG丸ｺﾞｼｯｸM-PRO" panose="020F0600000000000000" pitchFamily="50" charset="-128"/>
          </a:endParaRPr>
        </a:p>
      </cdr:txBody>
    </cdr:sp>
  </cdr:relSizeAnchor>
  <cdr:relSizeAnchor xmlns:cdr="http://schemas.openxmlformats.org/drawingml/2006/chartDrawing">
    <cdr:from>
      <cdr:x>0.44678</cdr:x>
      <cdr:y>0.07447</cdr:y>
    </cdr:from>
    <cdr:to>
      <cdr:x>0.55777</cdr:x>
      <cdr:y>0.13674</cdr:y>
    </cdr:to>
    <cdr:sp macro="" textlink="">
      <cdr:nvSpPr>
        <cdr:cNvPr id="7" name="吹き出し: 線 (枠なし) 6">
          <a:extLst xmlns:a="http://schemas.openxmlformats.org/drawingml/2006/main">
            <a:ext uri="{FF2B5EF4-FFF2-40B4-BE49-F238E27FC236}">
              <a16:creationId xmlns:a16="http://schemas.microsoft.com/office/drawing/2014/main" id="{D35D1D5C-5039-448F-9AB2-3AAD1567EDEF}"/>
            </a:ext>
          </a:extLst>
        </cdr:cNvPr>
        <cdr:cNvSpPr/>
      </cdr:nvSpPr>
      <cdr:spPr>
        <a:xfrm xmlns:a="http://schemas.openxmlformats.org/drawingml/2006/main">
          <a:off x="4051300" y="393700"/>
          <a:ext cx="1006475" cy="329163"/>
        </a:xfrm>
        <a:prstGeom xmlns:a="http://schemas.openxmlformats.org/drawingml/2006/main" prst="callout1">
          <a:avLst>
            <a:gd name="adj1" fmla="val 96880"/>
            <a:gd name="adj2" fmla="val 93160"/>
            <a:gd name="adj3" fmla="val 318456"/>
            <a:gd name="adj4" fmla="val 94151"/>
          </a:avLst>
        </a:prstGeom>
        <a:noFill xmlns:a="http://schemas.openxmlformats.org/drawingml/2006/main"/>
        <a:ln xmlns:a="http://schemas.openxmlformats.org/drawingml/2006/main" w="3175"/>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square" lIns="14400" tIns="14400" rIns="14400" bIns="14400" anchor="ctr" anchorCtr="0">
          <a:spAutoFit/>
        </a:bodyP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ja-JP" altLang="en-US" sz="900">
              <a:latin typeface="HG丸ｺﾞｼｯｸM-PRO" panose="020F0600000000000000" pitchFamily="50" charset="-128"/>
              <a:ea typeface="HG丸ｺﾞｼｯｸM-PRO" panose="020F0600000000000000" pitchFamily="50" charset="-128"/>
            </a:rPr>
            <a:t>北海道南西沖地震</a:t>
          </a:r>
          <a:endParaRPr lang="en-US" altLang="ja-JP" sz="900">
            <a:latin typeface="HG丸ｺﾞｼｯｸM-PRO" panose="020F0600000000000000" pitchFamily="50" charset="-128"/>
            <a:ea typeface="HG丸ｺﾞｼｯｸM-PRO" panose="020F0600000000000000" pitchFamily="50" charset="-128"/>
          </a:endParaRPr>
        </a:p>
        <a:p xmlns:a="http://schemas.openxmlformats.org/drawingml/2006/main">
          <a:pPr algn="r"/>
          <a:r>
            <a:rPr lang="en-US" altLang="ja-JP" sz="900">
              <a:latin typeface="HG丸ｺﾞｼｯｸM-PRO" panose="020F0600000000000000" pitchFamily="50" charset="-128"/>
              <a:ea typeface="HG丸ｺﾞｼｯｸM-PRO" panose="020F0600000000000000" pitchFamily="50" charset="-128"/>
            </a:rPr>
            <a:t>1993.7</a:t>
          </a:r>
          <a:r>
            <a:rPr lang="ja-JP" altLang="en-US" sz="900">
              <a:latin typeface="HG丸ｺﾞｼｯｸM-PRO" panose="020F0600000000000000" pitchFamily="50" charset="-128"/>
              <a:ea typeface="HG丸ｺﾞｼｯｸM-PRO" panose="020F0600000000000000" pitchFamily="50" charset="-128"/>
            </a:rPr>
            <a:t>月</a:t>
          </a:r>
          <a:r>
            <a:rPr lang="en-US" altLang="ja-JP" sz="900">
              <a:latin typeface="HG丸ｺﾞｼｯｸM-PRO" panose="020F0600000000000000" pitchFamily="50" charset="-128"/>
              <a:ea typeface="HG丸ｺﾞｼｯｸM-PRO" panose="020F0600000000000000" pitchFamily="50" charset="-128"/>
            </a:rPr>
            <a:t> </a:t>
          </a:r>
          <a:endParaRPr lang="ja-JP" sz="900">
            <a:latin typeface="HG丸ｺﾞｼｯｸM-PRO" panose="020F0600000000000000" pitchFamily="50" charset="-128"/>
            <a:ea typeface="HG丸ｺﾞｼｯｸM-PRO" panose="020F0600000000000000" pitchFamily="50" charset="-128"/>
          </a:endParaRPr>
        </a:p>
      </cdr:txBody>
    </cdr:sp>
  </cdr:relSizeAnchor>
  <cdr:relSizeAnchor xmlns:cdr="http://schemas.openxmlformats.org/drawingml/2006/chartDrawing">
    <cdr:from>
      <cdr:x>0.60329</cdr:x>
      <cdr:y>0.07988</cdr:y>
    </cdr:from>
    <cdr:to>
      <cdr:x>0.67016</cdr:x>
      <cdr:y>0.14215</cdr:y>
    </cdr:to>
    <cdr:sp macro="" textlink="">
      <cdr:nvSpPr>
        <cdr:cNvPr id="9" name="吹き出し: 線 (枠なし) 8">
          <a:extLst xmlns:a="http://schemas.openxmlformats.org/drawingml/2006/main">
            <a:ext uri="{FF2B5EF4-FFF2-40B4-BE49-F238E27FC236}">
              <a16:creationId xmlns:a16="http://schemas.microsoft.com/office/drawing/2014/main" id="{6E8EB44F-2568-4E8A-B903-8C27CD2B2861}"/>
            </a:ext>
          </a:extLst>
        </cdr:cNvPr>
        <cdr:cNvSpPr/>
      </cdr:nvSpPr>
      <cdr:spPr>
        <a:xfrm xmlns:a="http://schemas.openxmlformats.org/drawingml/2006/main">
          <a:off x="5470525" y="422275"/>
          <a:ext cx="606363" cy="329183"/>
        </a:xfrm>
        <a:prstGeom xmlns:a="http://schemas.openxmlformats.org/drawingml/2006/main" prst="callout1">
          <a:avLst>
            <a:gd name="adj1" fmla="val 102667"/>
            <a:gd name="adj2" fmla="val 86877"/>
            <a:gd name="adj3" fmla="val 401874"/>
            <a:gd name="adj4" fmla="val 89869"/>
          </a:avLst>
        </a:prstGeom>
        <a:noFill xmlns:a="http://schemas.openxmlformats.org/drawingml/2006/main"/>
        <a:ln xmlns:a="http://schemas.openxmlformats.org/drawingml/2006/main" w="3175"/>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square" lIns="14400" tIns="14400" rIns="14400" bIns="14400" anchor="ctr" anchorCtr="0">
          <a:spAutoFit/>
        </a:bodyP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ja-JP" altLang="en-US" sz="900">
              <a:latin typeface="HG丸ｺﾞｼｯｸM-PRO" panose="020F0600000000000000" pitchFamily="50" charset="-128"/>
              <a:ea typeface="HG丸ｺﾞｼｯｸM-PRO" panose="020F0600000000000000" pitchFamily="50" charset="-128"/>
            </a:rPr>
            <a:t>有珠山噴火</a:t>
          </a:r>
          <a:endParaRPr lang="en-US" altLang="ja-JP" sz="900">
            <a:latin typeface="HG丸ｺﾞｼｯｸM-PRO" panose="020F0600000000000000" pitchFamily="50" charset="-128"/>
            <a:ea typeface="HG丸ｺﾞｼｯｸM-PRO" panose="020F0600000000000000" pitchFamily="50" charset="-128"/>
          </a:endParaRPr>
        </a:p>
        <a:p xmlns:a="http://schemas.openxmlformats.org/drawingml/2006/main">
          <a:pPr algn="r"/>
          <a:r>
            <a:rPr lang="en-US" altLang="ja-JP" sz="900">
              <a:latin typeface="HG丸ｺﾞｼｯｸM-PRO" panose="020F0600000000000000" pitchFamily="50" charset="-128"/>
              <a:ea typeface="HG丸ｺﾞｼｯｸM-PRO" panose="020F0600000000000000" pitchFamily="50" charset="-128"/>
            </a:rPr>
            <a:t>2000.3</a:t>
          </a:r>
          <a:r>
            <a:rPr lang="ja-JP" altLang="en-US" sz="900">
              <a:latin typeface="HG丸ｺﾞｼｯｸM-PRO" panose="020F0600000000000000" pitchFamily="50" charset="-128"/>
              <a:ea typeface="HG丸ｺﾞｼｯｸM-PRO" panose="020F0600000000000000" pitchFamily="50" charset="-128"/>
            </a:rPr>
            <a:t>月</a:t>
          </a:r>
          <a:r>
            <a:rPr lang="en-US" altLang="ja-JP" sz="900">
              <a:latin typeface="HG丸ｺﾞｼｯｸM-PRO" panose="020F0600000000000000" pitchFamily="50" charset="-128"/>
              <a:ea typeface="HG丸ｺﾞｼｯｸM-PRO" panose="020F0600000000000000" pitchFamily="50" charset="-128"/>
            </a:rPr>
            <a:t> </a:t>
          </a:r>
          <a:endParaRPr lang="ja-JP" sz="900">
            <a:latin typeface="HG丸ｺﾞｼｯｸM-PRO" panose="020F0600000000000000" pitchFamily="50" charset="-128"/>
            <a:ea typeface="HG丸ｺﾞｼｯｸM-PRO" panose="020F0600000000000000" pitchFamily="50" charset="-128"/>
          </a:endParaRPr>
        </a:p>
      </cdr:txBody>
    </cdr:sp>
  </cdr:relSizeAnchor>
  <cdr:relSizeAnchor xmlns:cdr="http://schemas.openxmlformats.org/drawingml/2006/chartDrawing">
    <cdr:from>
      <cdr:x>0.19048</cdr:x>
      <cdr:y>0.24024</cdr:y>
    </cdr:from>
    <cdr:to>
      <cdr:x>0.25736</cdr:x>
      <cdr:y>0.30374</cdr:y>
    </cdr:to>
    <cdr:sp macro="" textlink="">
      <cdr:nvSpPr>
        <cdr:cNvPr id="10" name="吹き出し: 線 (枠なし) 9">
          <a:extLst xmlns:a="http://schemas.openxmlformats.org/drawingml/2006/main">
            <a:ext uri="{FF2B5EF4-FFF2-40B4-BE49-F238E27FC236}">
              <a16:creationId xmlns:a16="http://schemas.microsoft.com/office/drawing/2014/main" id="{38666B17-489B-4E46-91AF-6B4CB9B8C688}"/>
            </a:ext>
          </a:extLst>
        </cdr:cNvPr>
        <cdr:cNvSpPr/>
      </cdr:nvSpPr>
      <cdr:spPr>
        <a:xfrm xmlns:a="http://schemas.openxmlformats.org/drawingml/2006/main">
          <a:off x="1727200" y="1270000"/>
          <a:ext cx="606454" cy="335685"/>
        </a:xfrm>
        <a:prstGeom xmlns:a="http://schemas.openxmlformats.org/drawingml/2006/main" prst="callout1">
          <a:avLst>
            <a:gd name="adj1" fmla="val 96880"/>
            <a:gd name="adj2" fmla="val 93160"/>
            <a:gd name="adj3" fmla="val 164591"/>
            <a:gd name="adj4" fmla="val 93010"/>
          </a:avLst>
        </a:prstGeom>
        <a:ln xmlns:a="http://schemas.openxmlformats.org/drawingml/2006/main" w="3175"/>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square" lIns="14400" tIns="14400" rIns="14400" bIns="14400" anchor="ctr" anchorCtr="0">
          <a:spAutoFit/>
        </a:bodyP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ja-JP" altLang="en-US" sz="900">
              <a:latin typeface="HG丸ｺﾞｼｯｸM-PRO" panose="020F0600000000000000" pitchFamily="50" charset="-128"/>
              <a:ea typeface="HG丸ｺﾞｼｯｸM-PRO" panose="020F0600000000000000" pitchFamily="50" charset="-128"/>
            </a:rPr>
            <a:t>沖縄海洋博</a:t>
          </a:r>
          <a:endParaRPr lang="en-US" altLang="ja-JP" sz="900">
            <a:latin typeface="HG丸ｺﾞｼｯｸM-PRO" panose="020F0600000000000000" pitchFamily="50" charset="-128"/>
            <a:ea typeface="HG丸ｺﾞｼｯｸM-PRO" panose="020F0600000000000000" pitchFamily="50" charset="-128"/>
          </a:endParaRPr>
        </a:p>
        <a:p xmlns:a="http://schemas.openxmlformats.org/drawingml/2006/main">
          <a:pPr algn="r"/>
          <a:r>
            <a:rPr lang="en-US" altLang="ja-JP" sz="900">
              <a:latin typeface="HG丸ｺﾞｼｯｸM-PRO" panose="020F0600000000000000" pitchFamily="50" charset="-128"/>
              <a:ea typeface="HG丸ｺﾞｼｯｸM-PRO" panose="020F0600000000000000" pitchFamily="50" charset="-128"/>
            </a:rPr>
            <a:t>1975 </a:t>
          </a:r>
          <a:endParaRPr lang="ja-JP" sz="900">
            <a:latin typeface="HG丸ｺﾞｼｯｸM-PRO" panose="020F0600000000000000" pitchFamily="50" charset="-128"/>
            <a:ea typeface="HG丸ｺﾞｼｯｸM-PRO" panose="020F0600000000000000" pitchFamily="50" charset="-128"/>
          </a:endParaRPr>
        </a:p>
      </cdr:txBody>
    </cdr:sp>
  </cdr:relSizeAnchor>
  <cdr:relSizeAnchor xmlns:cdr="http://schemas.openxmlformats.org/drawingml/2006/chartDrawing">
    <cdr:from>
      <cdr:x>0.22514</cdr:x>
      <cdr:y>0.14655</cdr:y>
    </cdr:from>
    <cdr:to>
      <cdr:x>0.29201</cdr:x>
      <cdr:y>0.20882</cdr:y>
    </cdr:to>
    <cdr:sp macro="" textlink="">
      <cdr:nvSpPr>
        <cdr:cNvPr id="11" name="吹き出し: 線 (枠なし) 10">
          <a:extLst xmlns:a="http://schemas.openxmlformats.org/drawingml/2006/main">
            <a:ext uri="{FF2B5EF4-FFF2-40B4-BE49-F238E27FC236}">
              <a16:creationId xmlns:a16="http://schemas.microsoft.com/office/drawing/2014/main" id="{80DF44F7-8D65-4AB7-8B95-133F78DA1498}"/>
            </a:ext>
          </a:extLst>
        </cdr:cNvPr>
        <cdr:cNvSpPr/>
      </cdr:nvSpPr>
      <cdr:spPr>
        <a:xfrm xmlns:a="http://schemas.openxmlformats.org/drawingml/2006/main">
          <a:off x="2041525" y="774700"/>
          <a:ext cx="606363" cy="329183"/>
        </a:xfrm>
        <a:prstGeom xmlns:a="http://schemas.openxmlformats.org/drawingml/2006/main" prst="callout1">
          <a:avLst>
            <a:gd name="adj1" fmla="val 102667"/>
            <a:gd name="adj2" fmla="val 86877"/>
            <a:gd name="adj3" fmla="val 401874"/>
            <a:gd name="adj4" fmla="val 89869"/>
          </a:avLst>
        </a:prstGeom>
        <a:noFill xmlns:a="http://schemas.openxmlformats.org/drawingml/2006/main"/>
        <a:ln xmlns:a="http://schemas.openxmlformats.org/drawingml/2006/main" w="3175"/>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square" lIns="14400" tIns="14400" rIns="14400" bIns="14400" anchor="ctr" anchorCtr="0">
          <a:spAutoFit/>
        </a:bodyP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ja-JP" altLang="en-US" sz="900">
              <a:latin typeface="HG丸ｺﾞｼｯｸM-PRO" panose="020F0600000000000000" pitchFamily="50" charset="-128"/>
              <a:ea typeface="HG丸ｺﾞｼｯｸM-PRO" panose="020F0600000000000000" pitchFamily="50" charset="-128"/>
            </a:rPr>
            <a:t>有珠山噴火</a:t>
          </a:r>
          <a:endParaRPr lang="en-US" altLang="ja-JP" sz="900">
            <a:latin typeface="HG丸ｺﾞｼｯｸM-PRO" panose="020F0600000000000000" pitchFamily="50" charset="-128"/>
            <a:ea typeface="HG丸ｺﾞｼｯｸM-PRO" panose="020F0600000000000000" pitchFamily="50" charset="-128"/>
          </a:endParaRPr>
        </a:p>
        <a:p xmlns:a="http://schemas.openxmlformats.org/drawingml/2006/main">
          <a:pPr algn="r"/>
          <a:r>
            <a:rPr lang="en-US" altLang="ja-JP" sz="900">
              <a:latin typeface="HG丸ｺﾞｼｯｸM-PRO" panose="020F0600000000000000" pitchFamily="50" charset="-128"/>
              <a:ea typeface="HG丸ｺﾞｼｯｸM-PRO" panose="020F0600000000000000" pitchFamily="50" charset="-128"/>
            </a:rPr>
            <a:t>1977.8</a:t>
          </a:r>
          <a:r>
            <a:rPr lang="ja-JP" altLang="en-US" sz="900">
              <a:latin typeface="HG丸ｺﾞｼｯｸM-PRO" panose="020F0600000000000000" pitchFamily="50" charset="-128"/>
              <a:ea typeface="HG丸ｺﾞｼｯｸM-PRO" panose="020F0600000000000000" pitchFamily="50" charset="-128"/>
            </a:rPr>
            <a:t>月</a:t>
          </a:r>
          <a:r>
            <a:rPr lang="en-US" altLang="ja-JP" sz="900">
              <a:latin typeface="HG丸ｺﾞｼｯｸM-PRO" panose="020F0600000000000000" pitchFamily="50" charset="-128"/>
              <a:ea typeface="HG丸ｺﾞｼｯｸM-PRO" panose="020F0600000000000000" pitchFamily="50" charset="-128"/>
            </a:rPr>
            <a:t> </a:t>
          </a:r>
          <a:endParaRPr lang="ja-JP" sz="900">
            <a:latin typeface="HG丸ｺﾞｼｯｸM-PRO" panose="020F0600000000000000" pitchFamily="50" charset="-128"/>
            <a:ea typeface="HG丸ｺﾞｼｯｸM-PRO" panose="020F0600000000000000" pitchFamily="50" charset="-128"/>
          </a:endParaRPr>
        </a:p>
      </cdr:txBody>
    </cdr:sp>
  </cdr:relSizeAnchor>
</c:userShapes>
</file>

<file path=xl/drawings/drawing60.xml><?xml version="1.0" encoding="utf-8"?>
<c:userShapes xmlns:c="http://schemas.openxmlformats.org/drawingml/2006/chart">
  <cdr:relSizeAnchor xmlns:cdr="http://schemas.openxmlformats.org/drawingml/2006/chartDrawing">
    <cdr:from>
      <cdr:x>0.00035</cdr:x>
      <cdr:y>0.96434</cdr:y>
    </cdr:from>
    <cdr:to>
      <cdr:x>0.23861</cdr:x>
      <cdr:y>1</cdr:y>
    </cdr:to>
    <cdr:sp macro="" textlink="">
      <cdr:nvSpPr>
        <cdr:cNvPr id="2" name="テキスト ボックス 1">
          <a:extLst xmlns:a="http://schemas.openxmlformats.org/drawingml/2006/main">
            <a:ext uri="{FF2B5EF4-FFF2-40B4-BE49-F238E27FC236}">
              <a16:creationId xmlns:a16="http://schemas.microsoft.com/office/drawing/2014/main" id="{F755C50B-18EE-4D10-B8C9-5004DFA138B6}"/>
            </a:ext>
          </a:extLst>
        </cdr:cNvPr>
        <cdr:cNvSpPr txBox="1"/>
      </cdr:nvSpPr>
      <cdr:spPr>
        <a:xfrm xmlns:a="http://schemas.openxmlformats.org/drawingml/2006/main">
          <a:off x="3175" y="5097853"/>
          <a:ext cx="2155921" cy="188523"/>
        </a:xfrm>
        <a:prstGeom xmlns:a="http://schemas.openxmlformats.org/drawingml/2006/main" prst="rect">
          <a:avLst/>
        </a:prstGeom>
        <a:solidFill xmlns:a="http://schemas.openxmlformats.org/drawingml/2006/main">
          <a:schemeClr val="bg1"/>
        </a:solidFill>
      </cdr:spPr>
      <cdr:txBody>
        <a:bodyPr xmlns:a="http://schemas.openxmlformats.org/drawingml/2006/main" wrap="none" lIns="10800" tIns="10800" rIns="10800" bIns="10800" rtlCol="0" anchor="ctr" anchorCtr="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900" dirty="0">
              <a:latin typeface="ＭＳ Ｐ明朝" pitchFamily="18" charset="-128"/>
              <a:ea typeface="ＭＳ Ｐ明朝" pitchFamily="18" charset="-128"/>
            </a:rPr>
            <a:t>（資料） 弟子屈町観光商工課「観光データ」</a:t>
          </a:r>
          <a:r>
            <a:rPr lang="ja-JP" altLang="en-US" sz="1000" dirty="0">
              <a:latin typeface="ＭＳ Ｐ明朝" pitchFamily="18" charset="-128"/>
              <a:ea typeface="ＭＳ Ｐ明朝" pitchFamily="18" charset="-128"/>
            </a:rPr>
            <a:t> </a:t>
          </a:r>
          <a:endParaRPr lang="en-US" altLang="ja-JP" sz="1000" dirty="0">
            <a:latin typeface="ＭＳ Ｐ明朝" pitchFamily="18" charset="-128"/>
            <a:ea typeface="ＭＳ Ｐ明朝" pitchFamily="18" charset="-128"/>
          </a:endParaRPr>
        </a:p>
      </cdr:txBody>
    </cdr:sp>
  </cdr:relSizeAnchor>
  <cdr:relSizeAnchor xmlns:cdr="http://schemas.openxmlformats.org/drawingml/2006/chartDrawing">
    <cdr:from>
      <cdr:x>0.05825</cdr:x>
      <cdr:y>0.0292</cdr:y>
    </cdr:from>
    <cdr:to>
      <cdr:x>0.08617</cdr:x>
      <cdr:y>0.06171</cdr:y>
    </cdr:to>
    <cdr:sp macro="" textlink="">
      <cdr:nvSpPr>
        <cdr:cNvPr id="4" name="テキスト ボックス 1">
          <a:extLst xmlns:a="http://schemas.openxmlformats.org/drawingml/2006/main">
            <a:ext uri="{FF2B5EF4-FFF2-40B4-BE49-F238E27FC236}">
              <a16:creationId xmlns:a16="http://schemas.microsoft.com/office/drawing/2014/main" id="{684CD2F5-5711-4094-B4CF-04C941662D91}"/>
            </a:ext>
          </a:extLst>
        </cdr:cNvPr>
        <cdr:cNvSpPr txBox="1"/>
      </cdr:nvSpPr>
      <cdr:spPr>
        <a:xfrm xmlns:a="http://schemas.openxmlformats.org/drawingml/2006/main">
          <a:off x="527050" y="154385"/>
          <a:ext cx="252643" cy="171852"/>
        </a:xfrm>
        <a:prstGeom xmlns:a="http://schemas.openxmlformats.org/drawingml/2006/main" prst="rect">
          <a:avLst/>
        </a:prstGeom>
        <a:solidFill xmlns:a="http://schemas.openxmlformats.org/drawingml/2006/main">
          <a:schemeClr val="bg1"/>
        </a:solidFill>
      </cdr:spPr>
      <cdr:txBody>
        <a:bodyPr xmlns:a="http://schemas.openxmlformats.org/drawingml/2006/main" wrap="none" lIns="10800" tIns="10800" rIns="10800" bIns="10800" rtlCol="0" anchor="ctr" anchorCtr="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900" dirty="0">
              <a:latin typeface="ＭＳ Ｐ明朝" pitchFamily="18" charset="-128"/>
              <a:ea typeface="ＭＳ Ｐ明朝" pitchFamily="18" charset="-128"/>
            </a:rPr>
            <a:t>（人）</a:t>
          </a:r>
          <a:endParaRPr lang="en-US" altLang="ja-JP" sz="1000" dirty="0">
            <a:latin typeface="ＭＳ Ｐ明朝" pitchFamily="18" charset="-128"/>
            <a:ea typeface="ＭＳ Ｐ明朝" pitchFamily="18" charset="-128"/>
          </a:endParaRPr>
        </a:p>
      </cdr:txBody>
    </cdr:sp>
  </cdr:relSizeAnchor>
</c:userShapes>
</file>

<file path=xl/drawings/drawing61.xml><?xml version="1.0" encoding="utf-8"?>
<c:userShapes xmlns:c="http://schemas.openxmlformats.org/drawingml/2006/chart">
  <cdr:relSizeAnchor xmlns:cdr="http://schemas.openxmlformats.org/drawingml/2006/chartDrawing">
    <cdr:from>
      <cdr:x>0</cdr:x>
      <cdr:y>0.96434</cdr:y>
    </cdr:from>
    <cdr:to>
      <cdr:x>0.31606</cdr:x>
      <cdr:y>1</cdr:y>
    </cdr:to>
    <cdr:sp macro="" textlink="">
      <cdr:nvSpPr>
        <cdr:cNvPr id="2" name="テキスト ボックス 1">
          <a:extLst xmlns:a="http://schemas.openxmlformats.org/drawingml/2006/main">
            <a:ext uri="{FF2B5EF4-FFF2-40B4-BE49-F238E27FC236}">
              <a16:creationId xmlns:a16="http://schemas.microsoft.com/office/drawing/2014/main" id="{C266F102-750D-488E-BBAA-8D8978050A4C}"/>
            </a:ext>
          </a:extLst>
        </cdr:cNvPr>
        <cdr:cNvSpPr txBox="1"/>
      </cdr:nvSpPr>
      <cdr:spPr>
        <a:xfrm xmlns:a="http://schemas.openxmlformats.org/drawingml/2006/main">
          <a:off x="0" y="5097852"/>
          <a:ext cx="2865987" cy="188523"/>
        </a:xfrm>
        <a:prstGeom xmlns:a="http://schemas.openxmlformats.org/drawingml/2006/main" prst="rect">
          <a:avLst/>
        </a:prstGeom>
        <a:solidFill xmlns:a="http://schemas.openxmlformats.org/drawingml/2006/main">
          <a:schemeClr val="bg1"/>
        </a:solidFill>
      </cdr:spPr>
      <cdr:txBody>
        <a:bodyPr xmlns:a="http://schemas.openxmlformats.org/drawingml/2006/main" vertOverflow="clip" horzOverflow="clip" wrap="none" lIns="10800" tIns="10800" rIns="10800" bIns="10800" rtlCol="0" anchor="ctr" anchorCtr="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900" dirty="0">
              <a:latin typeface="ＭＳ Ｐ明朝" pitchFamily="18" charset="-128"/>
              <a:ea typeface="ＭＳ Ｐ明朝" pitchFamily="18" charset="-128"/>
            </a:rPr>
            <a:t>（資料） 北海道経済部「北海道観光入込客数調査報告書」</a:t>
          </a:r>
          <a:r>
            <a:rPr lang="ja-JP" altLang="en-US" sz="1000" dirty="0">
              <a:latin typeface="ＭＳ Ｐ明朝" pitchFamily="18" charset="-128"/>
              <a:ea typeface="ＭＳ Ｐ明朝" pitchFamily="18" charset="-128"/>
            </a:rPr>
            <a:t> </a:t>
          </a:r>
          <a:endParaRPr lang="en-US" altLang="ja-JP" sz="1000" dirty="0">
            <a:latin typeface="ＭＳ Ｐ明朝" pitchFamily="18" charset="-128"/>
            <a:ea typeface="ＭＳ Ｐ明朝" pitchFamily="18" charset="-128"/>
          </a:endParaRPr>
        </a:p>
      </cdr:txBody>
    </cdr:sp>
  </cdr:relSizeAnchor>
  <cdr:relSizeAnchor xmlns:cdr="http://schemas.openxmlformats.org/drawingml/2006/chartDrawing">
    <cdr:from>
      <cdr:x>0.03817</cdr:x>
      <cdr:y>0.01119</cdr:y>
    </cdr:from>
    <cdr:to>
      <cdr:x>0.07876</cdr:x>
      <cdr:y>0.04369</cdr:y>
    </cdr:to>
    <cdr:sp macro="" textlink="">
      <cdr:nvSpPr>
        <cdr:cNvPr id="3" name="テキスト ボックス 1">
          <a:extLst xmlns:a="http://schemas.openxmlformats.org/drawingml/2006/main">
            <a:ext uri="{FF2B5EF4-FFF2-40B4-BE49-F238E27FC236}">
              <a16:creationId xmlns:a16="http://schemas.microsoft.com/office/drawing/2014/main" id="{621E010D-01B6-4748-A9DA-9A8C545074A1}"/>
            </a:ext>
          </a:extLst>
        </cdr:cNvPr>
        <cdr:cNvSpPr txBox="1"/>
      </cdr:nvSpPr>
      <cdr:spPr>
        <a:xfrm xmlns:a="http://schemas.openxmlformats.org/drawingml/2006/main">
          <a:off x="346075" y="59135"/>
          <a:ext cx="368060" cy="171852"/>
        </a:xfrm>
        <a:prstGeom xmlns:a="http://schemas.openxmlformats.org/drawingml/2006/main" prst="rect">
          <a:avLst/>
        </a:prstGeom>
        <a:solidFill xmlns:a="http://schemas.openxmlformats.org/drawingml/2006/main">
          <a:schemeClr val="bg1"/>
        </a:solidFill>
      </cdr:spPr>
      <cdr:txBody>
        <a:bodyPr xmlns:a="http://schemas.openxmlformats.org/drawingml/2006/main" wrap="none" lIns="10800" tIns="10800" rIns="10800" bIns="10800" rtlCol="0" anchor="ctr" anchorCtr="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900" dirty="0">
              <a:latin typeface="ＭＳ Ｐ明朝" pitchFamily="18" charset="-128"/>
              <a:ea typeface="ＭＳ Ｐ明朝" pitchFamily="18" charset="-128"/>
            </a:rPr>
            <a:t>（千人）</a:t>
          </a:r>
          <a:endParaRPr lang="en-US" altLang="ja-JP" sz="1000" dirty="0">
            <a:latin typeface="ＭＳ Ｐ明朝" pitchFamily="18" charset="-128"/>
            <a:ea typeface="ＭＳ Ｐ明朝" pitchFamily="18" charset="-128"/>
          </a:endParaRPr>
        </a:p>
      </cdr:txBody>
    </cdr:sp>
  </cdr:relSizeAnchor>
  <cdr:relSizeAnchor xmlns:cdr="http://schemas.openxmlformats.org/drawingml/2006/chartDrawing">
    <cdr:from>
      <cdr:x>0.021</cdr:x>
      <cdr:y>0.60961</cdr:y>
    </cdr:from>
    <cdr:to>
      <cdr:x>0.09278</cdr:x>
      <cdr:y>0.67188</cdr:y>
    </cdr:to>
    <cdr:sp macro="" textlink="">
      <cdr:nvSpPr>
        <cdr:cNvPr id="10" name="吹き出し: 線 (枠なし) 9">
          <a:extLst xmlns:a="http://schemas.openxmlformats.org/drawingml/2006/main">
            <a:ext uri="{FF2B5EF4-FFF2-40B4-BE49-F238E27FC236}">
              <a16:creationId xmlns:a16="http://schemas.microsoft.com/office/drawing/2014/main" id="{D662D421-5242-4C4C-8779-F24FD4BDEFFA}"/>
            </a:ext>
          </a:extLst>
        </cdr:cNvPr>
        <cdr:cNvSpPr/>
      </cdr:nvSpPr>
      <cdr:spPr>
        <a:xfrm xmlns:a="http://schemas.openxmlformats.org/drawingml/2006/main">
          <a:off x="190463" y="3222632"/>
          <a:ext cx="650886" cy="329163"/>
        </a:xfrm>
        <a:prstGeom xmlns:a="http://schemas.openxmlformats.org/drawingml/2006/main" prst="callout1">
          <a:avLst>
            <a:gd name="adj1" fmla="val 92905"/>
            <a:gd name="adj2" fmla="val 88634"/>
            <a:gd name="adj3" fmla="val 268559"/>
            <a:gd name="adj4" fmla="val 90304"/>
          </a:avLst>
        </a:prstGeom>
        <a:noFill xmlns:a="http://schemas.openxmlformats.org/drawingml/2006/main"/>
        <a:ln xmlns:a="http://schemas.openxmlformats.org/drawingml/2006/main" w="3175"/>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square" lIns="14400" tIns="14400" rIns="14400" bIns="14400" anchor="ctr" anchorCtr="0">
          <a:spAutoFit/>
        </a:bodyP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ja-JP" altLang="en-US" sz="900">
              <a:latin typeface="HG丸ｺﾞｼｯｸM-PRO" panose="020F0600000000000000" pitchFamily="50" charset="-128"/>
              <a:ea typeface="HG丸ｺﾞｼｯｸM-PRO" panose="020F0600000000000000" pitchFamily="50" charset="-128"/>
            </a:rPr>
            <a:t>北方資料館</a:t>
          </a:r>
          <a:endParaRPr lang="en-US" altLang="ja-JP" sz="900">
            <a:latin typeface="HG丸ｺﾞｼｯｸM-PRO" panose="020F0600000000000000" pitchFamily="50" charset="-128"/>
            <a:ea typeface="HG丸ｺﾞｼｯｸM-PRO" panose="020F0600000000000000" pitchFamily="50" charset="-128"/>
          </a:endParaRPr>
        </a:p>
        <a:p xmlns:a="http://schemas.openxmlformats.org/drawingml/2006/main">
          <a:pPr algn="r"/>
          <a:r>
            <a:rPr lang="ja-JP" altLang="en-US" sz="900">
              <a:latin typeface="HG丸ｺﾞｼｯｸM-PRO" panose="020F0600000000000000" pitchFamily="50" charset="-128"/>
              <a:ea typeface="HG丸ｺﾞｼｯｸM-PRO" panose="020F0600000000000000" pitchFamily="50" charset="-128"/>
            </a:rPr>
            <a:t>　</a:t>
          </a:r>
          <a:r>
            <a:rPr lang="en-US" altLang="ja-JP" sz="900">
              <a:latin typeface="HG丸ｺﾞｼｯｸM-PRO" panose="020F0600000000000000" pitchFamily="50" charset="-128"/>
              <a:ea typeface="HG丸ｺﾞｼｯｸM-PRO" panose="020F0600000000000000" pitchFamily="50" charset="-128"/>
            </a:rPr>
            <a:t>1965</a:t>
          </a:r>
          <a:endParaRPr lang="ja-JP" sz="900">
            <a:latin typeface="HG丸ｺﾞｼｯｸM-PRO" panose="020F0600000000000000" pitchFamily="50" charset="-128"/>
            <a:ea typeface="HG丸ｺﾞｼｯｸM-PRO" panose="020F0600000000000000" pitchFamily="50" charset="-128"/>
          </a:endParaRPr>
        </a:p>
      </cdr:txBody>
    </cdr:sp>
  </cdr:relSizeAnchor>
  <cdr:relSizeAnchor xmlns:cdr="http://schemas.openxmlformats.org/drawingml/2006/chartDrawing">
    <cdr:from>
      <cdr:x>0.45483</cdr:x>
      <cdr:y>0.01419</cdr:y>
    </cdr:from>
    <cdr:to>
      <cdr:x>0.53957</cdr:x>
      <cdr:y>0.07646</cdr:y>
    </cdr:to>
    <cdr:sp macro="" textlink="">
      <cdr:nvSpPr>
        <cdr:cNvPr id="13" name="吹き出し: 線 (枠なし) 12">
          <a:extLst xmlns:a="http://schemas.openxmlformats.org/drawingml/2006/main">
            <a:ext uri="{FF2B5EF4-FFF2-40B4-BE49-F238E27FC236}">
              <a16:creationId xmlns:a16="http://schemas.microsoft.com/office/drawing/2014/main" id="{CDD7249A-718E-4337-8827-6B19A68D9788}"/>
            </a:ext>
          </a:extLst>
        </cdr:cNvPr>
        <cdr:cNvSpPr/>
      </cdr:nvSpPr>
      <cdr:spPr>
        <a:xfrm xmlns:a="http://schemas.openxmlformats.org/drawingml/2006/main">
          <a:off x="4124325" y="75020"/>
          <a:ext cx="768361" cy="329163"/>
        </a:xfrm>
        <a:prstGeom xmlns:a="http://schemas.openxmlformats.org/drawingml/2006/main" prst="callout1">
          <a:avLst>
            <a:gd name="adj1" fmla="val 92905"/>
            <a:gd name="adj2" fmla="val 88634"/>
            <a:gd name="adj3" fmla="val 181748"/>
            <a:gd name="adj4" fmla="val 87825"/>
          </a:avLst>
        </a:prstGeom>
        <a:noFill xmlns:a="http://schemas.openxmlformats.org/drawingml/2006/main"/>
        <a:ln xmlns:a="http://schemas.openxmlformats.org/drawingml/2006/main" w="3175"/>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square" lIns="14400" tIns="14400" rIns="14400" bIns="14400" anchor="ctr" anchorCtr="0">
          <a:spAutoFit/>
        </a:bodyP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ja-JP" altLang="en-US" sz="900">
              <a:latin typeface="HG丸ｺﾞｼｯｸM-PRO" panose="020F0600000000000000" pitchFamily="50" charset="-128"/>
              <a:ea typeface="HG丸ｺﾞｼｯｸM-PRO" panose="020F0600000000000000" pitchFamily="50" charset="-128"/>
            </a:rPr>
            <a:t>ビザなし交流</a:t>
          </a:r>
          <a:endParaRPr lang="en-US" altLang="ja-JP" sz="900">
            <a:latin typeface="HG丸ｺﾞｼｯｸM-PRO" panose="020F0600000000000000" pitchFamily="50" charset="-128"/>
            <a:ea typeface="HG丸ｺﾞｼｯｸM-PRO" panose="020F0600000000000000" pitchFamily="50" charset="-128"/>
          </a:endParaRPr>
        </a:p>
        <a:p xmlns:a="http://schemas.openxmlformats.org/drawingml/2006/main">
          <a:pPr algn="r"/>
          <a:r>
            <a:rPr lang="ja-JP" altLang="en-US" sz="900">
              <a:latin typeface="HG丸ｺﾞｼｯｸM-PRO" panose="020F0600000000000000" pitchFamily="50" charset="-128"/>
              <a:ea typeface="HG丸ｺﾞｼｯｸM-PRO" panose="020F0600000000000000" pitchFamily="50" charset="-128"/>
            </a:rPr>
            <a:t>　</a:t>
          </a:r>
          <a:r>
            <a:rPr lang="en-US" altLang="ja-JP" sz="900">
              <a:latin typeface="HG丸ｺﾞｼｯｸM-PRO" panose="020F0600000000000000" pitchFamily="50" charset="-128"/>
              <a:ea typeface="HG丸ｺﾞｼｯｸM-PRO" panose="020F0600000000000000" pitchFamily="50" charset="-128"/>
            </a:rPr>
            <a:t>1992</a:t>
          </a:r>
          <a:endParaRPr lang="ja-JP" sz="900">
            <a:latin typeface="HG丸ｺﾞｼｯｸM-PRO" panose="020F0600000000000000" pitchFamily="50" charset="-128"/>
            <a:ea typeface="HG丸ｺﾞｼｯｸM-PRO" panose="020F0600000000000000" pitchFamily="50" charset="-128"/>
          </a:endParaRPr>
        </a:p>
      </cdr:txBody>
    </cdr:sp>
  </cdr:relSizeAnchor>
</c:userShapes>
</file>

<file path=xl/drawings/drawing62.xml><?xml version="1.0" encoding="utf-8"?>
<c:userShapes xmlns:c="http://schemas.openxmlformats.org/drawingml/2006/chart">
  <cdr:relSizeAnchor xmlns:cdr="http://schemas.openxmlformats.org/drawingml/2006/chartDrawing">
    <cdr:from>
      <cdr:x>0</cdr:x>
      <cdr:y>0.96434</cdr:y>
    </cdr:from>
    <cdr:to>
      <cdr:x>0.31606</cdr:x>
      <cdr:y>1</cdr:y>
    </cdr:to>
    <cdr:sp macro="" textlink="">
      <cdr:nvSpPr>
        <cdr:cNvPr id="2" name="テキスト ボックス 1">
          <a:extLst xmlns:a="http://schemas.openxmlformats.org/drawingml/2006/main">
            <a:ext uri="{FF2B5EF4-FFF2-40B4-BE49-F238E27FC236}">
              <a16:creationId xmlns:a16="http://schemas.microsoft.com/office/drawing/2014/main" id="{C266F102-750D-488E-BBAA-8D8978050A4C}"/>
            </a:ext>
          </a:extLst>
        </cdr:cNvPr>
        <cdr:cNvSpPr txBox="1"/>
      </cdr:nvSpPr>
      <cdr:spPr>
        <a:xfrm xmlns:a="http://schemas.openxmlformats.org/drawingml/2006/main">
          <a:off x="0" y="5097852"/>
          <a:ext cx="2865987" cy="188523"/>
        </a:xfrm>
        <a:prstGeom xmlns:a="http://schemas.openxmlformats.org/drawingml/2006/main" prst="rect">
          <a:avLst/>
        </a:prstGeom>
        <a:solidFill xmlns:a="http://schemas.openxmlformats.org/drawingml/2006/main">
          <a:schemeClr val="bg1"/>
        </a:solidFill>
      </cdr:spPr>
      <cdr:txBody>
        <a:bodyPr xmlns:a="http://schemas.openxmlformats.org/drawingml/2006/main" vertOverflow="clip" horzOverflow="clip" wrap="none" lIns="10800" tIns="10800" rIns="10800" bIns="10800" rtlCol="0" anchor="ctr" anchorCtr="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900" dirty="0">
              <a:latin typeface="ＭＳ Ｐ明朝" pitchFamily="18" charset="-128"/>
              <a:ea typeface="ＭＳ Ｐ明朝" pitchFamily="18" charset="-128"/>
            </a:rPr>
            <a:t>（資料） 北海道経済部「北海道観光入込客数調査報告書」</a:t>
          </a:r>
          <a:r>
            <a:rPr lang="ja-JP" altLang="en-US" sz="1000" dirty="0">
              <a:latin typeface="ＭＳ Ｐ明朝" pitchFamily="18" charset="-128"/>
              <a:ea typeface="ＭＳ Ｐ明朝" pitchFamily="18" charset="-128"/>
            </a:rPr>
            <a:t> </a:t>
          </a:r>
          <a:endParaRPr lang="en-US" altLang="ja-JP" sz="1000" dirty="0">
            <a:latin typeface="ＭＳ Ｐ明朝" pitchFamily="18" charset="-128"/>
            <a:ea typeface="ＭＳ Ｐ明朝" pitchFamily="18" charset="-128"/>
          </a:endParaRPr>
        </a:p>
      </cdr:txBody>
    </cdr:sp>
  </cdr:relSizeAnchor>
  <cdr:relSizeAnchor xmlns:cdr="http://schemas.openxmlformats.org/drawingml/2006/chartDrawing">
    <cdr:from>
      <cdr:x>0.03817</cdr:x>
      <cdr:y>0.01119</cdr:y>
    </cdr:from>
    <cdr:to>
      <cdr:x>0.07876</cdr:x>
      <cdr:y>0.04369</cdr:y>
    </cdr:to>
    <cdr:sp macro="" textlink="">
      <cdr:nvSpPr>
        <cdr:cNvPr id="3" name="テキスト ボックス 1">
          <a:extLst xmlns:a="http://schemas.openxmlformats.org/drawingml/2006/main">
            <a:ext uri="{FF2B5EF4-FFF2-40B4-BE49-F238E27FC236}">
              <a16:creationId xmlns:a16="http://schemas.microsoft.com/office/drawing/2014/main" id="{621E010D-01B6-4748-A9DA-9A8C545074A1}"/>
            </a:ext>
          </a:extLst>
        </cdr:cNvPr>
        <cdr:cNvSpPr txBox="1"/>
      </cdr:nvSpPr>
      <cdr:spPr>
        <a:xfrm xmlns:a="http://schemas.openxmlformats.org/drawingml/2006/main">
          <a:off x="346075" y="59135"/>
          <a:ext cx="368060" cy="171852"/>
        </a:xfrm>
        <a:prstGeom xmlns:a="http://schemas.openxmlformats.org/drawingml/2006/main" prst="rect">
          <a:avLst/>
        </a:prstGeom>
        <a:solidFill xmlns:a="http://schemas.openxmlformats.org/drawingml/2006/main">
          <a:schemeClr val="bg1"/>
        </a:solidFill>
      </cdr:spPr>
      <cdr:txBody>
        <a:bodyPr xmlns:a="http://schemas.openxmlformats.org/drawingml/2006/main" wrap="none" lIns="10800" tIns="10800" rIns="10800" bIns="10800" rtlCol="0" anchor="ctr" anchorCtr="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900" dirty="0">
              <a:latin typeface="ＭＳ Ｐ明朝" pitchFamily="18" charset="-128"/>
              <a:ea typeface="ＭＳ Ｐ明朝" pitchFamily="18" charset="-128"/>
            </a:rPr>
            <a:t>（千人）</a:t>
          </a:r>
          <a:endParaRPr lang="en-US" altLang="ja-JP" sz="1000" dirty="0">
            <a:latin typeface="ＭＳ Ｐ明朝" pitchFamily="18" charset="-128"/>
            <a:ea typeface="ＭＳ Ｐ明朝" pitchFamily="18" charset="-128"/>
          </a:endParaRPr>
        </a:p>
      </cdr:txBody>
    </cdr:sp>
  </cdr:relSizeAnchor>
  <cdr:relSizeAnchor xmlns:cdr="http://schemas.openxmlformats.org/drawingml/2006/chartDrawing">
    <cdr:from>
      <cdr:x>0.39706</cdr:x>
      <cdr:y>0.41884</cdr:y>
    </cdr:from>
    <cdr:to>
      <cdr:x>0.48774</cdr:x>
      <cdr:y>0.50949</cdr:y>
    </cdr:to>
    <cdr:sp macro="" textlink="">
      <cdr:nvSpPr>
        <cdr:cNvPr id="10" name="吹き出し: 線 (枠なし) 9">
          <a:extLst xmlns:a="http://schemas.openxmlformats.org/drawingml/2006/main">
            <a:ext uri="{FF2B5EF4-FFF2-40B4-BE49-F238E27FC236}">
              <a16:creationId xmlns:a16="http://schemas.microsoft.com/office/drawing/2014/main" id="{D662D421-5242-4C4C-8779-F24FD4BDEFFA}"/>
            </a:ext>
          </a:extLst>
        </cdr:cNvPr>
        <cdr:cNvSpPr/>
      </cdr:nvSpPr>
      <cdr:spPr>
        <a:xfrm xmlns:a="http://schemas.openxmlformats.org/drawingml/2006/main">
          <a:off x="3600450" y="2214167"/>
          <a:ext cx="822260" cy="479204"/>
        </a:xfrm>
        <a:prstGeom xmlns:a="http://schemas.openxmlformats.org/drawingml/2006/main" prst="callout1">
          <a:avLst>
            <a:gd name="adj1" fmla="val 92905"/>
            <a:gd name="adj2" fmla="val 88634"/>
            <a:gd name="adj3" fmla="val 161225"/>
            <a:gd name="adj4" fmla="val 89146"/>
          </a:avLst>
        </a:prstGeom>
        <a:noFill xmlns:a="http://schemas.openxmlformats.org/drawingml/2006/main"/>
        <a:ln xmlns:a="http://schemas.openxmlformats.org/drawingml/2006/main" w="3175"/>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square" lIns="14400" tIns="14400" rIns="14400" bIns="14400" anchor="ctr" anchorCtr="0">
          <a:spAutoFit/>
        </a:bodyP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ja-JP" altLang="en-US" sz="900">
              <a:latin typeface="HG丸ｺﾞｼｯｸM-PRO" panose="020F0600000000000000" pitchFamily="50" charset="-128"/>
              <a:ea typeface="HG丸ｺﾞｼｯｸM-PRO" panose="020F0600000000000000" pitchFamily="50" charset="-128"/>
            </a:rPr>
            <a:t>中標津空港</a:t>
          </a:r>
          <a:endParaRPr lang="en-US" altLang="ja-JP" sz="900">
            <a:latin typeface="HG丸ｺﾞｼｯｸM-PRO" panose="020F0600000000000000" pitchFamily="50" charset="-128"/>
            <a:ea typeface="HG丸ｺﾞｼｯｸM-PRO" panose="020F0600000000000000" pitchFamily="50" charset="-128"/>
          </a:endParaRPr>
        </a:p>
        <a:p xmlns:a="http://schemas.openxmlformats.org/drawingml/2006/main">
          <a:pPr algn="r"/>
          <a:r>
            <a:rPr lang="en-US" altLang="ja-JP" sz="900">
              <a:latin typeface="HG丸ｺﾞｼｯｸM-PRO" panose="020F0600000000000000" pitchFamily="50" charset="-128"/>
              <a:ea typeface="HG丸ｺﾞｼｯｸM-PRO" panose="020F0600000000000000" pitchFamily="50" charset="-128"/>
            </a:rPr>
            <a:t>1200m</a:t>
          </a:r>
          <a:r>
            <a:rPr lang="ja-JP" altLang="en-US" sz="900">
              <a:latin typeface="HG丸ｺﾞｼｯｸM-PRO" panose="020F0600000000000000" pitchFamily="50" charset="-128"/>
              <a:ea typeface="HG丸ｺﾞｼｯｸM-PRO" panose="020F0600000000000000" pitchFamily="50" charset="-128"/>
            </a:rPr>
            <a:t>滑走路</a:t>
          </a:r>
          <a:endParaRPr lang="en-US" altLang="ja-JP" sz="900">
            <a:latin typeface="HG丸ｺﾞｼｯｸM-PRO" panose="020F0600000000000000" pitchFamily="50" charset="-128"/>
            <a:ea typeface="HG丸ｺﾞｼｯｸM-PRO" panose="020F0600000000000000" pitchFamily="50" charset="-128"/>
          </a:endParaRPr>
        </a:p>
        <a:p xmlns:a="http://schemas.openxmlformats.org/drawingml/2006/main">
          <a:pPr algn="r"/>
          <a:r>
            <a:rPr lang="ja-JP" altLang="en-US" sz="900">
              <a:latin typeface="HG丸ｺﾞｼｯｸM-PRO" panose="020F0600000000000000" pitchFamily="50" charset="-128"/>
              <a:ea typeface="HG丸ｺﾞｼｯｸM-PRO" panose="020F0600000000000000" pitchFamily="50" charset="-128"/>
            </a:rPr>
            <a:t>　</a:t>
          </a:r>
          <a:r>
            <a:rPr lang="en-US" altLang="ja-JP" sz="900">
              <a:latin typeface="HG丸ｺﾞｼｯｸM-PRO" panose="020F0600000000000000" pitchFamily="50" charset="-128"/>
              <a:ea typeface="HG丸ｺﾞｼｯｸM-PRO" panose="020F0600000000000000" pitchFamily="50" charset="-128"/>
            </a:rPr>
            <a:t>1989</a:t>
          </a:r>
          <a:endParaRPr lang="ja-JP" sz="900">
            <a:latin typeface="HG丸ｺﾞｼｯｸM-PRO" panose="020F0600000000000000" pitchFamily="50" charset="-128"/>
            <a:ea typeface="HG丸ｺﾞｼｯｸM-PRO" panose="020F0600000000000000" pitchFamily="50" charset="-128"/>
          </a:endParaRPr>
        </a:p>
      </cdr:txBody>
    </cdr:sp>
  </cdr:relSizeAnchor>
</c:userShapes>
</file>

<file path=xl/drawings/drawing63.xml><?xml version="1.0" encoding="utf-8"?>
<c:userShapes xmlns:c="http://schemas.openxmlformats.org/drawingml/2006/chart">
  <cdr:relSizeAnchor xmlns:cdr="http://schemas.openxmlformats.org/drawingml/2006/chartDrawing">
    <cdr:from>
      <cdr:x>0</cdr:x>
      <cdr:y>0.96434</cdr:y>
    </cdr:from>
    <cdr:to>
      <cdr:x>0.31606</cdr:x>
      <cdr:y>1</cdr:y>
    </cdr:to>
    <cdr:sp macro="" textlink="">
      <cdr:nvSpPr>
        <cdr:cNvPr id="2" name="テキスト ボックス 1">
          <a:extLst xmlns:a="http://schemas.openxmlformats.org/drawingml/2006/main">
            <a:ext uri="{FF2B5EF4-FFF2-40B4-BE49-F238E27FC236}">
              <a16:creationId xmlns:a16="http://schemas.microsoft.com/office/drawing/2014/main" id="{C266F102-750D-488E-BBAA-8D8978050A4C}"/>
            </a:ext>
          </a:extLst>
        </cdr:cNvPr>
        <cdr:cNvSpPr txBox="1"/>
      </cdr:nvSpPr>
      <cdr:spPr>
        <a:xfrm xmlns:a="http://schemas.openxmlformats.org/drawingml/2006/main">
          <a:off x="0" y="5097852"/>
          <a:ext cx="2865987" cy="188523"/>
        </a:xfrm>
        <a:prstGeom xmlns:a="http://schemas.openxmlformats.org/drawingml/2006/main" prst="rect">
          <a:avLst/>
        </a:prstGeom>
        <a:solidFill xmlns:a="http://schemas.openxmlformats.org/drawingml/2006/main">
          <a:schemeClr val="bg1"/>
        </a:solidFill>
      </cdr:spPr>
      <cdr:txBody>
        <a:bodyPr xmlns:a="http://schemas.openxmlformats.org/drawingml/2006/main" vertOverflow="clip" horzOverflow="clip" wrap="none" lIns="10800" tIns="10800" rIns="10800" bIns="10800" rtlCol="0" anchor="ctr" anchorCtr="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900" dirty="0">
              <a:latin typeface="ＭＳ Ｐ明朝" pitchFamily="18" charset="-128"/>
              <a:ea typeface="ＭＳ Ｐ明朝" pitchFamily="18" charset="-128"/>
            </a:rPr>
            <a:t>（資料） 北海道経済部「北海道観光入込客数調査報告書」</a:t>
          </a:r>
          <a:r>
            <a:rPr lang="ja-JP" altLang="en-US" sz="1000" dirty="0">
              <a:latin typeface="ＭＳ Ｐ明朝" pitchFamily="18" charset="-128"/>
              <a:ea typeface="ＭＳ Ｐ明朝" pitchFamily="18" charset="-128"/>
            </a:rPr>
            <a:t> </a:t>
          </a:r>
          <a:endParaRPr lang="en-US" altLang="ja-JP" sz="1000" dirty="0">
            <a:latin typeface="ＭＳ Ｐ明朝" pitchFamily="18" charset="-128"/>
            <a:ea typeface="ＭＳ Ｐ明朝" pitchFamily="18" charset="-128"/>
          </a:endParaRPr>
        </a:p>
      </cdr:txBody>
    </cdr:sp>
  </cdr:relSizeAnchor>
  <cdr:relSizeAnchor xmlns:cdr="http://schemas.openxmlformats.org/drawingml/2006/chartDrawing">
    <cdr:from>
      <cdr:x>0.03817</cdr:x>
      <cdr:y>0.01119</cdr:y>
    </cdr:from>
    <cdr:to>
      <cdr:x>0.07876</cdr:x>
      <cdr:y>0.04369</cdr:y>
    </cdr:to>
    <cdr:sp macro="" textlink="">
      <cdr:nvSpPr>
        <cdr:cNvPr id="3" name="テキスト ボックス 1">
          <a:extLst xmlns:a="http://schemas.openxmlformats.org/drawingml/2006/main">
            <a:ext uri="{FF2B5EF4-FFF2-40B4-BE49-F238E27FC236}">
              <a16:creationId xmlns:a16="http://schemas.microsoft.com/office/drawing/2014/main" id="{621E010D-01B6-4748-A9DA-9A8C545074A1}"/>
            </a:ext>
          </a:extLst>
        </cdr:cNvPr>
        <cdr:cNvSpPr txBox="1"/>
      </cdr:nvSpPr>
      <cdr:spPr>
        <a:xfrm xmlns:a="http://schemas.openxmlformats.org/drawingml/2006/main">
          <a:off x="346075" y="59135"/>
          <a:ext cx="368060" cy="171852"/>
        </a:xfrm>
        <a:prstGeom xmlns:a="http://schemas.openxmlformats.org/drawingml/2006/main" prst="rect">
          <a:avLst/>
        </a:prstGeom>
        <a:solidFill xmlns:a="http://schemas.openxmlformats.org/drawingml/2006/main">
          <a:schemeClr val="bg1"/>
        </a:solidFill>
      </cdr:spPr>
      <cdr:txBody>
        <a:bodyPr xmlns:a="http://schemas.openxmlformats.org/drawingml/2006/main" wrap="none" lIns="10800" tIns="10800" rIns="10800" bIns="10800" rtlCol="0" anchor="ctr" anchorCtr="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900" dirty="0">
              <a:latin typeface="ＭＳ Ｐ明朝" pitchFamily="18" charset="-128"/>
              <a:ea typeface="ＭＳ Ｐ明朝" pitchFamily="18" charset="-128"/>
            </a:rPr>
            <a:t>（千人）</a:t>
          </a:r>
          <a:endParaRPr lang="en-US" altLang="ja-JP" sz="1000" dirty="0">
            <a:latin typeface="ＭＳ Ｐ明朝" pitchFamily="18" charset="-128"/>
            <a:ea typeface="ＭＳ Ｐ明朝" pitchFamily="18" charset="-128"/>
          </a:endParaRPr>
        </a:p>
      </cdr:txBody>
    </cdr:sp>
  </cdr:relSizeAnchor>
</c:userShapes>
</file>

<file path=xl/drawings/drawing64.xml><?xml version="1.0" encoding="utf-8"?>
<c:userShapes xmlns:c="http://schemas.openxmlformats.org/drawingml/2006/chart">
  <cdr:relSizeAnchor xmlns:cdr="http://schemas.openxmlformats.org/drawingml/2006/chartDrawing">
    <cdr:from>
      <cdr:x>0</cdr:x>
      <cdr:y>0.96434</cdr:y>
    </cdr:from>
    <cdr:to>
      <cdr:x>0.31606</cdr:x>
      <cdr:y>1</cdr:y>
    </cdr:to>
    <cdr:sp macro="" textlink="">
      <cdr:nvSpPr>
        <cdr:cNvPr id="2" name="テキスト ボックス 1">
          <a:extLst xmlns:a="http://schemas.openxmlformats.org/drawingml/2006/main">
            <a:ext uri="{FF2B5EF4-FFF2-40B4-BE49-F238E27FC236}">
              <a16:creationId xmlns:a16="http://schemas.microsoft.com/office/drawing/2014/main" id="{C266F102-750D-488E-BBAA-8D8978050A4C}"/>
            </a:ext>
          </a:extLst>
        </cdr:cNvPr>
        <cdr:cNvSpPr txBox="1"/>
      </cdr:nvSpPr>
      <cdr:spPr>
        <a:xfrm xmlns:a="http://schemas.openxmlformats.org/drawingml/2006/main">
          <a:off x="0" y="5097852"/>
          <a:ext cx="2865987" cy="188523"/>
        </a:xfrm>
        <a:prstGeom xmlns:a="http://schemas.openxmlformats.org/drawingml/2006/main" prst="rect">
          <a:avLst/>
        </a:prstGeom>
        <a:solidFill xmlns:a="http://schemas.openxmlformats.org/drawingml/2006/main">
          <a:schemeClr val="bg1"/>
        </a:solidFill>
      </cdr:spPr>
      <cdr:txBody>
        <a:bodyPr xmlns:a="http://schemas.openxmlformats.org/drawingml/2006/main" vertOverflow="clip" horzOverflow="clip" wrap="none" lIns="10800" tIns="10800" rIns="10800" bIns="10800" rtlCol="0" anchor="ctr" anchorCtr="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900" dirty="0">
              <a:latin typeface="ＭＳ Ｐ明朝" pitchFamily="18" charset="-128"/>
              <a:ea typeface="ＭＳ Ｐ明朝" pitchFamily="18" charset="-128"/>
            </a:rPr>
            <a:t>（資料） 北海道経済部「北海道観光入込客数調査報告書」</a:t>
          </a:r>
          <a:r>
            <a:rPr lang="ja-JP" altLang="en-US" sz="1000" dirty="0">
              <a:latin typeface="ＭＳ Ｐ明朝" pitchFamily="18" charset="-128"/>
              <a:ea typeface="ＭＳ Ｐ明朝" pitchFamily="18" charset="-128"/>
            </a:rPr>
            <a:t> </a:t>
          </a:r>
          <a:endParaRPr lang="en-US" altLang="ja-JP" sz="1000" dirty="0">
            <a:latin typeface="ＭＳ Ｐ明朝" pitchFamily="18" charset="-128"/>
            <a:ea typeface="ＭＳ Ｐ明朝" pitchFamily="18" charset="-128"/>
          </a:endParaRPr>
        </a:p>
      </cdr:txBody>
    </cdr:sp>
  </cdr:relSizeAnchor>
  <cdr:relSizeAnchor xmlns:cdr="http://schemas.openxmlformats.org/drawingml/2006/chartDrawing">
    <cdr:from>
      <cdr:x>0.03817</cdr:x>
      <cdr:y>0.01119</cdr:y>
    </cdr:from>
    <cdr:to>
      <cdr:x>0.07876</cdr:x>
      <cdr:y>0.04369</cdr:y>
    </cdr:to>
    <cdr:sp macro="" textlink="">
      <cdr:nvSpPr>
        <cdr:cNvPr id="3" name="テキスト ボックス 1">
          <a:extLst xmlns:a="http://schemas.openxmlformats.org/drawingml/2006/main">
            <a:ext uri="{FF2B5EF4-FFF2-40B4-BE49-F238E27FC236}">
              <a16:creationId xmlns:a16="http://schemas.microsoft.com/office/drawing/2014/main" id="{621E010D-01B6-4748-A9DA-9A8C545074A1}"/>
            </a:ext>
          </a:extLst>
        </cdr:cNvPr>
        <cdr:cNvSpPr txBox="1"/>
      </cdr:nvSpPr>
      <cdr:spPr>
        <a:xfrm xmlns:a="http://schemas.openxmlformats.org/drawingml/2006/main">
          <a:off x="346075" y="59135"/>
          <a:ext cx="368060" cy="171852"/>
        </a:xfrm>
        <a:prstGeom xmlns:a="http://schemas.openxmlformats.org/drawingml/2006/main" prst="rect">
          <a:avLst/>
        </a:prstGeom>
        <a:solidFill xmlns:a="http://schemas.openxmlformats.org/drawingml/2006/main">
          <a:schemeClr val="bg1"/>
        </a:solidFill>
      </cdr:spPr>
      <cdr:txBody>
        <a:bodyPr xmlns:a="http://schemas.openxmlformats.org/drawingml/2006/main" wrap="none" lIns="10800" tIns="10800" rIns="10800" bIns="10800" rtlCol="0" anchor="ctr" anchorCtr="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900" dirty="0">
              <a:latin typeface="ＭＳ Ｐ明朝" pitchFamily="18" charset="-128"/>
              <a:ea typeface="ＭＳ Ｐ明朝" pitchFamily="18" charset="-128"/>
            </a:rPr>
            <a:t>（千人）</a:t>
          </a:r>
          <a:endParaRPr lang="en-US" altLang="ja-JP" sz="1000" dirty="0">
            <a:latin typeface="ＭＳ Ｐ明朝" pitchFamily="18" charset="-128"/>
            <a:ea typeface="ＭＳ Ｐ明朝" pitchFamily="18" charset="-128"/>
          </a:endParaRPr>
        </a:p>
      </cdr:txBody>
    </cdr:sp>
  </cdr:relSizeAnchor>
  <cdr:relSizeAnchor xmlns:cdr="http://schemas.openxmlformats.org/drawingml/2006/chartDrawing">
    <cdr:from>
      <cdr:x>0.3848</cdr:x>
      <cdr:y>0.96749</cdr:y>
    </cdr:from>
    <cdr:to>
      <cdr:x>0.99591</cdr:x>
      <cdr:y>1</cdr:y>
    </cdr:to>
    <cdr:sp macro="" textlink="">
      <cdr:nvSpPr>
        <cdr:cNvPr id="5" name="テキスト ボックス 1">
          <a:extLst xmlns:a="http://schemas.openxmlformats.org/drawingml/2006/main">
            <a:ext uri="{FF2B5EF4-FFF2-40B4-BE49-F238E27FC236}">
              <a16:creationId xmlns:a16="http://schemas.microsoft.com/office/drawing/2014/main" id="{5CE205B6-29DA-49F3-850A-7B19083F6EAD}"/>
            </a:ext>
          </a:extLst>
        </cdr:cNvPr>
        <cdr:cNvSpPr txBox="1"/>
      </cdr:nvSpPr>
      <cdr:spPr>
        <a:xfrm xmlns:a="http://schemas.openxmlformats.org/drawingml/2006/main">
          <a:off x="3489325" y="5114523"/>
          <a:ext cx="5541399" cy="171852"/>
        </a:xfrm>
        <a:prstGeom xmlns:a="http://schemas.openxmlformats.org/drawingml/2006/main" prst="rect">
          <a:avLst/>
        </a:prstGeom>
        <a:solidFill xmlns:a="http://schemas.openxmlformats.org/drawingml/2006/main">
          <a:schemeClr val="bg1"/>
        </a:solidFill>
      </cdr:spPr>
      <cdr:txBody>
        <a:bodyPr xmlns:a="http://schemas.openxmlformats.org/drawingml/2006/main" wrap="none" lIns="10800" tIns="10800" rIns="10800" bIns="10800" rtlCol="0" anchor="ctr" anchorCtr="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altLang="ja-JP" sz="900" dirty="0">
              <a:latin typeface="ＭＳ Ｐゴシック" panose="020B0600070205080204" pitchFamily="50" charset="-128"/>
              <a:ea typeface="ＭＳ Ｐゴシック" panose="020B0600070205080204" pitchFamily="50" charset="-128"/>
            </a:rPr>
            <a:t>※ </a:t>
          </a:r>
          <a:r>
            <a:rPr lang="ja-JP" altLang="en-US" sz="900" dirty="0">
              <a:latin typeface="ＭＳ Ｐゴシック" panose="020B0600070205080204" pitchFamily="50" charset="-128"/>
              <a:ea typeface="ＭＳ Ｐゴシック" panose="020B0600070205080204" pitchFamily="50" charset="-128"/>
            </a:rPr>
            <a:t>昭和</a:t>
          </a:r>
          <a:r>
            <a:rPr lang="en-US" altLang="ja-JP" sz="900" dirty="0">
              <a:latin typeface="ＭＳ Ｐゴシック" panose="020B0600070205080204" pitchFamily="50" charset="-128"/>
              <a:ea typeface="ＭＳ Ｐゴシック" panose="020B0600070205080204" pitchFamily="50" charset="-128"/>
            </a:rPr>
            <a:t>44</a:t>
          </a:r>
          <a:r>
            <a:rPr lang="ja-JP" altLang="en-US" sz="900" dirty="0">
              <a:latin typeface="ＭＳ Ｐゴシック" panose="020B0600070205080204" pitchFamily="50" charset="-128"/>
              <a:ea typeface="ＭＳ Ｐゴシック" panose="020B0600070205080204" pitchFamily="50" charset="-128"/>
            </a:rPr>
            <a:t>年度までは、神恵内村と泊村を含んでいる　昭和</a:t>
          </a:r>
          <a:r>
            <a:rPr lang="en-US" altLang="ja-JP" sz="900" dirty="0">
              <a:latin typeface="ＭＳ Ｐゴシック" panose="020B0600070205080204" pitchFamily="50" charset="-128"/>
              <a:ea typeface="ＭＳ Ｐゴシック" panose="020B0600070205080204" pitchFamily="50" charset="-128"/>
            </a:rPr>
            <a:t>55</a:t>
          </a:r>
          <a:r>
            <a:rPr lang="ja-JP" altLang="en-US" sz="900" dirty="0">
              <a:latin typeface="ＭＳ Ｐゴシック" panose="020B0600070205080204" pitchFamily="50" charset="-128"/>
              <a:ea typeface="ＭＳ Ｐゴシック" panose="020B0600070205080204" pitchFamily="50" charset="-128"/>
            </a:rPr>
            <a:t>年度以降は、倶知安町、ニセコ町、蘭越町の合計</a:t>
          </a:r>
          <a:endParaRPr lang="en-US" altLang="ja-JP" sz="1000" dirty="0">
            <a:latin typeface="ＭＳ Ｐゴシック" panose="020B0600070205080204" pitchFamily="50" charset="-128"/>
            <a:ea typeface="ＭＳ Ｐゴシック" panose="020B0600070205080204" pitchFamily="50" charset="-128"/>
          </a:endParaRPr>
        </a:p>
      </cdr:txBody>
    </cdr:sp>
  </cdr:relSizeAnchor>
</c:userShapes>
</file>

<file path=xl/drawings/drawing65.xml><?xml version="1.0" encoding="utf-8"?>
<c:userShapes xmlns:c="http://schemas.openxmlformats.org/drawingml/2006/chart">
  <cdr:relSizeAnchor xmlns:cdr="http://schemas.openxmlformats.org/drawingml/2006/chartDrawing">
    <cdr:from>
      <cdr:x>0</cdr:x>
      <cdr:y>0.96434</cdr:y>
    </cdr:from>
    <cdr:to>
      <cdr:x>0.31606</cdr:x>
      <cdr:y>1</cdr:y>
    </cdr:to>
    <cdr:sp macro="" textlink="">
      <cdr:nvSpPr>
        <cdr:cNvPr id="2" name="テキスト ボックス 1">
          <a:extLst xmlns:a="http://schemas.openxmlformats.org/drawingml/2006/main">
            <a:ext uri="{FF2B5EF4-FFF2-40B4-BE49-F238E27FC236}">
              <a16:creationId xmlns:a16="http://schemas.microsoft.com/office/drawing/2014/main" id="{C266F102-750D-488E-BBAA-8D8978050A4C}"/>
            </a:ext>
          </a:extLst>
        </cdr:cNvPr>
        <cdr:cNvSpPr txBox="1"/>
      </cdr:nvSpPr>
      <cdr:spPr>
        <a:xfrm xmlns:a="http://schemas.openxmlformats.org/drawingml/2006/main">
          <a:off x="0" y="5097852"/>
          <a:ext cx="2865987" cy="188523"/>
        </a:xfrm>
        <a:prstGeom xmlns:a="http://schemas.openxmlformats.org/drawingml/2006/main" prst="rect">
          <a:avLst/>
        </a:prstGeom>
        <a:solidFill xmlns:a="http://schemas.openxmlformats.org/drawingml/2006/main">
          <a:schemeClr val="bg1"/>
        </a:solidFill>
      </cdr:spPr>
      <cdr:txBody>
        <a:bodyPr xmlns:a="http://schemas.openxmlformats.org/drawingml/2006/main" vertOverflow="clip" horzOverflow="clip" wrap="none" lIns="10800" tIns="10800" rIns="10800" bIns="10800" rtlCol="0" anchor="ctr" anchorCtr="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900" dirty="0">
              <a:latin typeface="ＭＳ Ｐ明朝" pitchFamily="18" charset="-128"/>
              <a:ea typeface="ＭＳ Ｐ明朝" pitchFamily="18" charset="-128"/>
            </a:rPr>
            <a:t>（資料） 北海道経済部「北海道観光入込客数調査報告書」</a:t>
          </a:r>
          <a:r>
            <a:rPr lang="ja-JP" altLang="en-US" sz="1000" dirty="0">
              <a:latin typeface="ＭＳ Ｐ明朝" pitchFamily="18" charset="-128"/>
              <a:ea typeface="ＭＳ Ｐ明朝" pitchFamily="18" charset="-128"/>
            </a:rPr>
            <a:t> </a:t>
          </a:r>
          <a:endParaRPr lang="en-US" altLang="ja-JP" sz="1000" dirty="0">
            <a:latin typeface="ＭＳ Ｐ明朝" pitchFamily="18" charset="-128"/>
            <a:ea typeface="ＭＳ Ｐ明朝" pitchFamily="18" charset="-128"/>
          </a:endParaRPr>
        </a:p>
      </cdr:txBody>
    </cdr:sp>
  </cdr:relSizeAnchor>
  <cdr:relSizeAnchor xmlns:cdr="http://schemas.openxmlformats.org/drawingml/2006/chartDrawing">
    <cdr:from>
      <cdr:x>0.03817</cdr:x>
      <cdr:y>0.01119</cdr:y>
    </cdr:from>
    <cdr:to>
      <cdr:x>0.07876</cdr:x>
      <cdr:y>0.04369</cdr:y>
    </cdr:to>
    <cdr:sp macro="" textlink="">
      <cdr:nvSpPr>
        <cdr:cNvPr id="3" name="テキスト ボックス 1">
          <a:extLst xmlns:a="http://schemas.openxmlformats.org/drawingml/2006/main">
            <a:ext uri="{FF2B5EF4-FFF2-40B4-BE49-F238E27FC236}">
              <a16:creationId xmlns:a16="http://schemas.microsoft.com/office/drawing/2014/main" id="{621E010D-01B6-4748-A9DA-9A8C545074A1}"/>
            </a:ext>
          </a:extLst>
        </cdr:cNvPr>
        <cdr:cNvSpPr txBox="1"/>
      </cdr:nvSpPr>
      <cdr:spPr>
        <a:xfrm xmlns:a="http://schemas.openxmlformats.org/drawingml/2006/main">
          <a:off x="346075" y="59135"/>
          <a:ext cx="368060" cy="171852"/>
        </a:xfrm>
        <a:prstGeom xmlns:a="http://schemas.openxmlformats.org/drawingml/2006/main" prst="rect">
          <a:avLst/>
        </a:prstGeom>
        <a:solidFill xmlns:a="http://schemas.openxmlformats.org/drawingml/2006/main">
          <a:schemeClr val="bg1"/>
        </a:solidFill>
      </cdr:spPr>
      <cdr:txBody>
        <a:bodyPr xmlns:a="http://schemas.openxmlformats.org/drawingml/2006/main" wrap="none" lIns="10800" tIns="10800" rIns="10800" bIns="10800" rtlCol="0" anchor="ctr" anchorCtr="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900" dirty="0">
              <a:latin typeface="ＭＳ Ｐ明朝" pitchFamily="18" charset="-128"/>
              <a:ea typeface="ＭＳ Ｐ明朝" pitchFamily="18" charset="-128"/>
            </a:rPr>
            <a:t>（千人）</a:t>
          </a:r>
          <a:endParaRPr lang="en-US" altLang="ja-JP" sz="1000" dirty="0">
            <a:latin typeface="ＭＳ Ｐ明朝" pitchFamily="18" charset="-128"/>
            <a:ea typeface="ＭＳ Ｐ明朝" pitchFamily="18" charset="-128"/>
          </a:endParaRPr>
        </a:p>
      </cdr:txBody>
    </cdr:sp>
  </cdr:relSizeAnchor>
  <cdr:relSizeAnchor xmlns:cdr="http://schemas.openxmlformats.org/drawingml/2006/chartDrawing">
    <cdr:from>
      <cdr:x>0.63494</cdr:x>
      <cdr:y>0.96749</cdr:y>
    </cdr:from>
    <cdr:to>
      <cdr:x>0.99951</cdr:x>
      <cdr:y>1</cdr:y>
    </cdr:to>
    <cdr:sp macro="" textlink="">
      <cdr:nvSpPr>
        <cdr:cNvPr id="7" name="テキスト ボックス 1">
          <a:extLst xmlns:a="http://schemas.openxmlformats.org/drawingml/2006/main">
            <a:ext uri="{FF2B5EF4-FFF2-40B4-BE49-F238E27FC236}">
              <a16:creationId xmlns:a16="http://schemas.microsoft.com/office/drawing/2014/main" id="{996FF158-C365-42A3-9329-6F0E92E5BF02}"/>
            </a:ext>
          </a:extLst>
        </cdr:cNvPr>
        <cdr:cNvSpPr txBox="1"/>
      </cdr:nvSpPr>
      <cdr:spPr>
        <a:xfrm xmlns:a="http://schemas.openxmlformats.org/drawingml/2006/main">
          <a:off x="5757548" y="5114523"/>
          <a:ext cx="3305787" cy="171852"/>
        </a:xfrm>
        <a:prstGeom xmlns:a="http://schemas.openxmlformats.org/drawingml/2006/main" prst="rect">
          <a:avLst/>
        </a:prstGeom>
        <a:solidFill xmlns:a="http://schemas.openxmlformats.org/drawingml/2006/main">
          <a:schemeClr val="bg1"/>
        </a:solidFill>
      </cdr:spPr>
      <cdr:txBody>
        <a:bodyPr xmlns:a="http://schemas.openxmlformats.org/drawingml/2006/main" wrap="none" lIns="10800" tIns="10800" rIns="10800" bIns="10800" rtlCol="0" anchor="ctr" anchorCtr="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altLang="ja-JP" sz="900" dirty="0">
              <a:latin typeface="HG丸ｺﾞｼｯｸM-PRO" panose="020F0600000000000000" pitchFamily="50" charset="-128"/>
              <a:ea typeface="HG丸ｺﾞｼｯｸM-PRO" panose="020F0600000000000000" pitchFamily="50" charset="-128"/>
            </a:rPr>
            <a:t>※2007</a:t>
          </a:r>
          <a:r>
            <a:rPr lang="ja-JP" altLang="en-US" sz="900" dirty="0">
              <a:latin typeface="HG丸ｺﾞｼｯｸM-PRO" panose="020F0600000000000000" pitchFamily="50" charset="-128"/>
              <a:ea typeface="HG丸ｺﾞｼｯｸM-PRO" panose="020F0600000000000000" pitchFamily="50" charset="-128"/>
            </a:rPr>
            <a:t>（平成</a:t>
          </a:r>
          <a:r>
            <a:rPr lang="en-US" altLang="ja-JP" sz="900" dirty="0">
              <a:latin typeface="HG丸ｺﾞｼｯｸM-PRO" panose="020F0600000000000000" pitchFamily="50" charset="-128"/>
              <a:ea typeface="HG丸ｺﾞｼｯｸM-PRO" panose="020F0600000000000000" pitchFamily="50" charset="-128"/>
            </a:rPr>
            <a:t>19</a:t>
          </a:r>
          <a:r>
            <a:rPr lang="ja-JP" altLang="en-US" sz="900" dirty="0">
              <a:latin typeface="HG丸ｺﾞｼｯｸM-PRO" panose="020F0600000000000000" pitchFamily="50" charset="-128"/>
              <a:ea typeface="HG丸ｺﾞｼｯｸM-PRO" panose="020F0600000000000000" pitchFamily="50" charset="-128"/>
            </a:rPr>
            <a:t>）年に旧釧路市・旧阿寒町・旧音別町が合併</a:t>
          </a:r>
          <a:endParaRPr lang="en-US" altLang="ja-JP" sz="1000" dirty="0">
            <a:latin typeface="HG丸ｺﾞｼｯｸM-PRO" panose="020F0600000000000000" pitchFamily="50" charset="-128"/>
            <a:ea typeface="HG丸ｺﾞｼｯｸM-PRO" panose="020F0600000000000000" pitchFamily="50" charset="-128"/>
          </a:endParaRPr>
        </a:p>
      </cdr:txBody>
    </cdr:sp>
  </cdr:relSizeAnchor>
  <cdr:relSizeAnchor xmlns:cdr="http://schemas.openxmlformats.org/drawingml/2006/chartDrawing">
    <cdr:from>
      <cdr:x>0.01716</cdr:x>
      <cdr:y>0.44024</cdr:y>
    </cdr:from>
    <cdr:to>
      <cdr:x>0.1187</cdr:x>
      <cdr:y>0.50251</cdr:y>
    </cdr:to>
    <cdr:sp macro="" textlink="">
      <cdr:nvSpPr>
        <cdr:cNvPr id="9" name="吹き出し: 線 (枠なし) 8">
          <a:extLst xmlns:a="http://schemas.openxmlformats.org/drawingml/2006/main">
            <a:ext uri="{FF2B5EF4-FFF2-40B4-BE49-F238E27FC236}">
              <a16:creationId xmlns:a16="http://schemas.microsoft.com/office/drawing/2014/main" id="{7B36CBCD-E74D-4A7E-986D-39326B727657}"/>
            </a:ext>
          </a:extLst>
        </cdr:cNvPr>
        <cdr:cNvSpPr/>
      </cdr:nvSpPr>
      <cdr:spPr>
        <a:xfrm xmlns:a="http://schemas.openxmlformats.org/drawingml/2006/main">
          <a:off x="155605" y="2327289"/>
          <a:ext cx="920719" cy="329163"/>
        </a:xfrm>
        <a:prstGeom xmlns:a="http://schemas.openxmlformats.org/drawingml/2006/main" prst="callout1">
          <a:avLst>
            <a:gd name="adj1" fmla="val 99772"/>
            <a:gd name="adj2" fmla="val 21824"/>
            <a:gd name="adj3" fmla="val 699926"/>
            <a:gd name="adj4" fmla="val 23218"/>
          </a:avLst>
        </a:prstGeom>
        <a:noFill xmlns:a="http://schemas.openxmlformats.org/drawingml/2006/main"/>
        <a:ln xmlns:a="http://schemas.openxmlformats.org/drawingml/2006/main" w="3175"/>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square" lIns="14400" tIns="14400" rIns="14400" bIns="14400" anchor="ctr" anchorCtr="0">
          <a:spAutoFit/>
        </a:bodyP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ja-JP" altLang="en-US" sz="900">
              <a:latin typeface="HG丸ｺﾞｼｯｸM-PRO" panose="020F0600000000000000" pitchFamily="50" charset="-128"/>
              <a:ea typeface="HG丸ｺﾞｼｯｸM-PRO" panose="020F0600000000000000" pitchFamily="50" charset="-128"/>
            </a:rPr>
            <a:t>第</a:t>
          </a:r>
          <a:r>
            <a:rPr lang="en-US" altLang="ja-JP" sz="900">
              <a:latin typeface="HG丸ｺﾞｼｯｸM-PRO" panose="020F0600000000000000" pitchFamily="50" charset="-128"/>
              <a:ea typeface="HG丸ｺﾞｼｯｸM-PRO" panose="020F0600000000000000" pitchFamily="50" charset="-128"/>
            </a:rPr>
            <a:t>1</a:t>
          </a:r>
          <a:r>
            <a:rPr lang="ja-JP" altLang="en-US" sz="900">
              <a:latin typeface="HG丸ｺﾞｼｯｸM-PRO" panose="020F0600000000000000" pitchFamily="50" charset="-128"/>
              <a:ea typeface="HG丸ｺﾞｼｯｸM-PRO" panose="020F0600000000000000" pitchFamily="50" charset="-128"/>
            </a:rPr>
            <a:t>回マリモ祭り</a:t>
          </a:r>
          <a:endParaRPr lang="en-US" altLang="ja-JP" sz="900">
            <a:latin typeface="HG丸ｺﾞｼｯｸM-PRO" panose="020F0600000000000000" pitchFamily="50" charset="-128"/>
            <a:ea typeface="HG丸ｺﾞｼｯｸM-PRO" panose="020F0600000000000000" pitchFamily="50" charset="-128"/>
          </a:endParaRPr>
        </a:p>
        <a:p xmlns:a="http://schemas.openxmlformats.org/drawingml/2006/main">
          <a:pPr algn="l"/>
          <a:r>
            <a:rPr lang="en-US" altLang="ja-JP" sz="900">
              <a:latin typeface="HG丸ｺﾞｼｯｸM-PRO" panose="020F0600000000000000" pitchFamily="50" charset="-128"/>
              <a:ea typeface="HG丸ｺﾞｼｯｸM-PRO" panose="020F0600000000000000" pitchFamily="50" charset="-128"/>
            </a:rPr>
            <a:t>1950</a:t>
          </a:r>
          <a:endParaRPr lang="ja-JP" sz="900">
            <a:latin typeface="HG丸ｺﾞｼｯｸM-PRO" panose="020F0600000000000000" pitchFamily="50" charset="-128"/>
            <a:ea typeface="HG丸ｺﾞｼｯｸM-PRO" panose="020F0600000000000000" pitchFamily="50" charset="-128"/>
          </a:endParaRPr>
        </a:p>
      </cdr:txBody>
    </cdr:sp>
  </cdr:relSizeAnchor>
  <cdr:relSizeAnchor xmlns:cdr="http://schemas.openxmlformats.org/drawingml/2006/chartDrawing">
    <cdr:from>
      <cdr:x>0.05077</cdr:x>
      <cdr:y>0.55375</cdr:y>
    </cdr:from>
    <cdr:to>
      <cdr:x>0.17752</cdr:x>
      <cdr:y>0.61602</cdr:y>
    </cdr:to>
    <cdr:sp macro="" textlink="">
      <cdr:nvSpPr>
        <cdr:cNvPr id="6" name="吹き出し: 線 (枠なし) 5">
          <a:extLst xmlns:a="http://schemas.openxmlformats.org/drawingml/2006/main">
            <a:ext uri="{FF2B5EF4-FFF2-40B4-BE49-F238E27FC236}">
              <a16:creationId xmlns:a16="http://schemas.microsoft.com/office/drawing/2014/main" id="{B9A5E509-E62C-4637-A751-5BB68F8C7237}"/>
            </a:ext>
          </a:extLst>
        </cdr:cNvPr>
        <cdr:cNvSpPr/>
      </cdr:nvSpPr>
      <cdr:spPr>
        <a:xfrm xmlns:a="http://schemas.openxmlformats.org/drawingml/2006/main">
          <a:off x="460375" y="2927350"/>
          <a:ext cx="1149350" cy="329163"/>
        </a:xfrm>
        <a:prstGeom xmlns:a="http://schemas.openxmlformats.org/drawingml/2006/main" prst="callout1">
          <a:avLst>
            <a:gd name="adj1" fmla="val 93984"/>
            <a:gd name="adj2" fmla="val 28454"/>
            <a:gd name="adj3" fmla="val 213784"/>
            <a:gd name="adj4" fmla="val 27985"/>
          </a:avLst>
        </a:prstGeom>
        <a:noFill xmlns:a="http://schemas.openxmlformats.org/drawingml/2006/main"/>
        <a:ln xmlns:a="http://schemas.openxmlformats.org/drawingml/2006/main" w="3175"/>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square" lIns="14400" tIns="14400" rIns="14400" bIns="14400" anchor="ctr" anchorCtr="0">
          <a:spAutoFit/>
        </a:bodyP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ja-JP" altLang="en-US" sz="900">
              <a:latin typeface="HG丸ｺﾞｼｯｸM-PRO" panose="020F0600000000000000" pitchFamily="50" charset="-128"/>
              <a:ea typeface="HG丸ｺﾞｼｯｸM-PRO" panose="020F0600000000000000" pitchFamily="50" charset="-128"/>
            </a:rPr>
            <a:t>第</a:t>
          </a:r>
          <a:r>
            <a:rPr lang="en-US" altLang="ja-JP" sz="900">
              <a:latin typeface="HG丸ｺﾞｼｯｸM-PRO" panose="020F0600000000000000" pitchFamily="50" charset="-128"/>
              <a:ea typeface="HG丸ｺﾞｼｯｸM-PRO" panose="020F0600000000000000" pitchFamily="50" charset="-128"/>
            </a:rPr>
            <a:t>1</a:t>
          </a:r>
          <a:r>
            <a:rPr lang="ja-JP" altLang="en-US" sz="900">
              <a:latin typeface="HG丸ｺﾞｼｯｸM-PRO" panose="020F0600000000000000" pitchFamily="50" charset="-128"/>
              <a:ea typeface="HG丸ｺﾞｼｯｸM-PRO" panose="020F0600000000000000" pitchFamily="50" charset="-128"/>
            </a:rPr>
            <a:t>回タンチョウ祭り</a:t>
          </a:r>
          <a:endParaRPr lang="en-US" altLang="ja-JP" sz="900">
            <a:latin typeface="HG丸ｺﾞｼｯｸM-PRO" panose="020F0600000000000000" pitchFamily="50" charset="-128"/>
            <a:ea typeface="HG丸ｺﾞｼｯｸM-PRO" panose="020F0600000000000000" pitchFamily="50" charset="-128"/>
          </a:endParaRPr>
        </a:p>
        <a:p xmlns:a="http://schemas.openxmlformats.org/drawingml/2006/main">
          <a:pPr algn="l"/>
          <a:r>
            <a:rPr lang="en-US" altLang="ja-JP" sz="900">
              <a:latin typeface="HG丸ｺﾞｼｯｸM-PRO" panose="020F0600000000000000" pitchFamily="50" charset="-128"/>
              <a:ea typeface="HG丸ｺﾞｼｯｸM-PRO" panose="020F0600000000000000" pitchFamily="50" charset="-128"/>
            </a:rPr>
            <a:t>1950</a:t>
          </a:r>
          <a:endParaRPr lang="ja-JP" sz="900">
            <a:latin typeface="HG丸ｺﾞｼｯｸM-PRO" panose="020F0600000000000000" pitchFamily="50" charset="-128"/>
            <a:ea typeface="HG丸ｺﾞｼｯｸM-PRO" panose="020F0600000000000000" pitchFamily="50" charset="-128"/>
          </a:endParaRPr>
        </a:p>
      </cdr:txBody>
    </cdr:sp>
  </cdr:relSizeAnchor>
  <cdr:relSizeAnchor xmlns:cdr="http://schemas.openxmlformats.org/drawingml/2006/chartDrawing">
    <cdr:from>
      <cdr:x>0.48529</cdr:x>
      <cdr:y>0.26547</cdr:y>
    </cdr:from>
    <cdr:to>
      <cdr:x>0.55707</cdr:x>
      <cdr:y>0.32773</cdr:y>
    </cdr:to>
    <cdr:sp macro="" textlink="">
      <cdr:nvSpPr>
        <cdr:cNvPr id="10" name="吹き出し: 線 (枠なし) 9">
          <a:extLst xmlns:a="http://schemas.openxmlformats.org/drawingml/2006/main">
            <a:ext uri="{FF2B5EF4-FFF2-40B4-BE49-F238E27FC236}">
              <a16:creationId xmlns:a16="http://schemas.microsoft.com/office/drawing/2014/main" id="{D662D421-5242-4C4C-8779-F24FD4BDEFFA}"/>
            </a:ext>
          </a:extLst>
        </cdr:cNvPr>
        <cdr:cNvSpPr/>
      </cdr:nvSpPr>
      <cdr:spPr>
        <a:xfrm xmlns:a="http://schemas.openxmlformats.org/drawingml/2006/main">
          <a:off x="4400549" y="1403350"/>
          <a:ext cx="650855" cy="329163"/>
        </a:xfrm>
        <a:prstGeom xmlns:a="http://schemas.openxmlformats.org/drawingml/2006/main" prst="callout1">
          <a:avLst>
            <a:gd name="adj1" fmla="val 92905"/>
            <a:gd name="adj2" fmla="val 88634"/>
            <a:gd name="adj3" fmla="val 268559"/>
            <a:gd name="adj4" fmla="val 90304"/>
          </a:avLst>
        </a:prstGeom>
        <a:noFill xmlns:a="http://schemas.openxmlformats.org/drawingml/2006/main"/>
        <a:ln xmlns:a="http://schemas.openxmlformats.org/drawingml/2006/main" w="3175"/>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square" lIns="14400" tIns="14400" rIns="14400" bIns="14400" anchor="ctr" anchorCtr="0">
          <a:spAutoFit/>
        </a:bodyP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ja-JP" altLang="en-US" sz="900">
              <a:latin typeface="HG丸ｺﾞｼｯｸM-PRO" panose="020F0600000000000000" pitchFamily="50" charset="-128"/>
              <a:ea typeface="HG丸ｺﾞｼｯｸM-PRO" panose="020F0600000000000000" pitchFamily="50" charset="-128"/>
            </a:rPr>
            <a:t>釧路沖地震</a:t>
          </a:r>
          <a:endParaRPr lang="en-US" altLang="ja-JP" sz="900">
            <a:latin typeface="HG丸ｺﾞｼｯｸM-PRO" panose="020F0600000000000000" pitchFamily="50" charset="-128"/>
            <a:ea typeface="HG丸ｺﾞｼｯｸM-PRO" panose="020F0600000000000000" pitchFamily="50" charset="-128"/>
          </a:endParaRPr>
        </a:p>
        <a:p xmlns:a="http://schemas.openxmlformats.org/drawingml/2006/main">
          <a:pPr algn="r"/>
          <a:r>
            <a:rPr lang="ja-JP" altLang="en-US" sz="900">
              <a:latin typeface="HG丸ｺﾞｼｯｸM-PRO" panose="020F0600000000000000" pitchFamily="50" charset="-128"/>
              <a:ea typeface="HG丸ｺﾞｼｯｸM-PRO" panose="020F0600000000000000" pitchFamily="50" charset="-128"/>
            </a:rPr>
            <a:t>　</a:t>
          </a:r>
          <a:r>
            <a:rPr lang="en-US" altLang="ja-JP" sz="900">
              <a:latin typeface="HG丸ｺﾞｼｯｸM-PRO" panose="020F0600000000000000" pitchFamily="50" charset="-128"/>
              <a:ea typeface="HG丸ｺﾞｼｯｸM-PRO" panose="020F0600000000000000" pitchFamily="50" charset="-128"/>
            </a:rPr>
            <a:t>1993</a:t>
          </a:r>
          <a:endParaRPr lang="ja-JP" sz="900">
            <a:latin typeface="HG丸ｺﾞｼｯｸM-PRO" panose="020F0600000000000000" pitchFamily="50" charset="-128"/>
            <a:ea typeface="HG丸ｺﾞｼｯｸM-PRO" panose="020F0600000000000000" pitchFamily="50" charset="-128"/>
          </a:endParaRPr>
        </a:p>
      </cdr:txBody>
    </cdr:sp>
  </cdr:relSizeAnchor>
  <cdr:relSizeAnchor xmlns:cdr="http://schemas.openxmlformats.org/drawingml/2006/chartDrawing">
    <cdr:from>
      <cdr:x>0.51681</cdr:x>
      <cdr:y>0.15736</cdr:y>
    </cdr:from>
    <cdr:to>
      <cdr:x>0.68347</cdr:x>
      <cdr:y>0.21962</cdr:y>
    </cdr:to>
    <cdr:sp macro="" textlink="">
      <cdr:nvSpPr>
        <cdr:cNvPr id="12" name="吹き出し: 線 (枠なし) 11">
          <a:extLst xmlns:a="http://schemas.openxmlformats.org/drawingml/2006/main">
            <a:ext uri="{FF2B5EF4-FFF2-40B4-BE49-F238E27FC236}">
              <a16:creationId xmlns:a16="http://schemas.microsoft.com/office/drawing/2014/main" id="{676D6EFE-5987-4D0B-A9D4-1989D5B34736}"/>
            </a:ext>
          </a:extLst>
        </cdr:cNvPr>
        <cdr:cNvSpPr/>
      </cdr:nvSpPr>
      <cdr:spPr>
        <a:xfrm xmlns:a="http://schemas.openxmlformats.org/drawingml/2006/main">
          <a:off x="4686301" y="831850"/>
          <a:ext cx="1511280" cy="329163"/>
        </a:xfrm>
        <a:prstGeom xmlns:a="http://schemas.openxmlformats.org/drawingml/2006/main" prst="callout1">
          <a:avLst>
            <a:gd name="adj1" fmla="val 92905"/>
            <a:gd name="adj2" fmla="val 88634"/>
            <a:gd name="adj3" fmla="val 285921"/>
            <a:gd name="adj4" fmla="val 88413"/>
          </a:avLst>
        </a:prstGeom>
        <a:noFill xmlns:a="http://schemas.openxmlformats.org/drawingml/2006/main"/>
        <a:ln xmlns:a="http://schemas.openxmlformats.org/drawingml/2006/main" w="3175"/>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square" lIns="14400" tIns="14400" rIns="14400" bIns="14400" anchor="ctr" anchorCtr="0">
          <a:spAutoFit/>
        </a:bodyP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ja-JP" altLang="en-US" sz="900">
              <a:latin typeface="HG丸ｺﾞｼｯｸM-PRO" panose="020F0600000000000000" pitchFamily="50" charset="-128"/>
              <a:ea typeface="HG丸ｺﾞｼｯｸM-PRO" panose="020F0600000000000000" pitchFamily="50" charset="-128"/>
            </a:rPr>
            <a:t>阿寒湖温泉再生プラン</a:t>
          </a:r>
          <a:r>
            <a:rPr lang="en-US" altLang="ja-JP" sz="900">
              <a:latin typeface="HG丸ｺﾞｼｯｸM-PRO" panose="020F0600000000000000" pitchFamily="50" charset="-128"/>
              <a:ea typeface="HG丸ｺﾞｼｯｸM-PRO" panose="020F0600000000000000" pitchFamily="50" charset="-128"/>
            </a:rPr>
            <a:t>2010</a:t>
          </a:r>
        </a:p>
        <a:p xmlns:a="http://schemas.openxmlformats.org/drawingml/2006/main">
          <a:pPr algn="r"/>
          <a:r>
            <a:rPr lang="en-US" altLang="ja-JP" sz="900">
              <a:latin typeface="HG丸ｺﾞｼｯｸM-PRO" panose="020F0600000000000000" pitchFamily="50" charset="-128"/>
              <a:ea typeface="HG丸ｺﾞｼｯｸM-PRO" panose="020F0600000000000000" pitchFamily="50" charset="-128"/>
            </a:rPr>
            <a:t>2000</a:t>
          </a:r>
          <a:endParaRPr lang="ja-JP" sz="900">
            <a:latin typeface="HG丸ｺﾞｼｯｸM-PRO" panose="020F0600000000000000" pitchFamily="50" charset="-128"/>
            <a:ea typeface="HG丸ｺﾞｼｯｸM-PRO" panose="020F0600000000000000" pitchFamily="50" charset="-128"/>
          </a:endParaRPr>
        </a:p>
      </cdr:txBody>
    </cdr:sp>
  </cdr:relSizeAnchor>
  <cdr:relSizeAnchor xmlns:cdr="http://schemas.openxmlformats.org/drawingml/2006/chartDrawing">
    <cdr:from>
      <cdr:x>0.81758</cdr:x>
      <cdr:y>0.35195</cdr:y>
    </cdr:from>
    <cdr:to>
      <cdr:x>0.8974</cdr:x>
      <cdr:y>0.41422</cdr:y>
    </cdr:to>
    <cdr:sp macro="" textlink="">
      <cdr:nvSpPr>
        <cdr:cNvPr id="11" name="吹き出し: 線 (枠なし) 10">
          <a:extLst xmlns:a="http://schemas.openxmlformats.org/drawingml/2006/main">
            <a:ext uri="{FF2B5EF4-FFF2-40B4-BE49-F238E27FC236}">
              <a16:creationId xmlns:a16="http://schemas.microsoft.com/office/drawing/2014/main" id="{0DC45396-B0A1-4B56-A654-DD0073D6CA77}"/>
            </a:ext>
          </a:extLst>
        </cdr:cNvPr>
        <cdr:cNvSpPr/>
      </cdr:nvSpPr>
      <cdr:spPr>
        <a:xfrm xmlns:a="http://schemas.openxmlformats.org/drawingml/2006/main">
          <a:off x="7413625" y="1860550"/>
          <a:ext cx="723792" cy="329183"/>
        </a:xfrm>
        <a:prstGeom xmlns:a="http://schemas.openxmlformats.org/drawingml/2006/main" prst="callout1">
          <a:avLst>
            <a:gd name="adj1" fmla="val 105560"/>
            <a:gd name="adj2" fmla="val 34238"/>
            <a:gd name="adj3" fmla="val 396087"/>
            <a:gd name="adj4" fmla="val 34598"/>
          </a:avLst>
        </a:prstGeom>
        <a:noFill xmlns:a="http://schemas.openxmlformats.org/drawingml/2006/main"/>
        <a:ln xmlns:a="http://schemas.openxmlformats.org/drawingml/2006/main" w="3175"/>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square" lIns="14400" tIns="14400" rIns="14400" bIns="14400" anchor="ctr" anchorCtr="0">
          <a:spAutoFit/>
        </a:bodyP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ja-JP" altLang="en-US" sz="900">
              <a:latin typeface="HG丸ｺﾞｼｯｸM-PRO" panose="020F0600000000000000" pitchFamily="50" charset="-128"/>
              <a:ea typeface="HG丸ｺﾞｼｯｸM-PRO" panose="020F0600000000000000" pitchFamily="50" charset="-128"/>
            </a:rPr>
            <a:t>東日本大震災</a:t>
          </a:r>
          <a:endParaRPr lang="en-US" altLang="ja-JP" sz="900">
            <a:latin typeface="HG丸ｺﾞｼｯｸM-PRO" panose="020F0600000000000000" pitchFamily="50" charset="-128"/>
            <a:ea typeface="HG丸ｺﾞｼｯｸM-PRO" panose="020F0600000000000000" pitchFamily="50" charset="-128"/>
          </a:endParaRPr>
        </a:p>
        <a:p xmlns:a="http://schemas.openxmlformats.org/drawingml/2006/main">
          <a:pPr algn="r"/>
          <a:r>
            <a:rPr lang="en-US" altLang="ja-JP" sz="900">
              <a:latin typeface="HG丸ｺﾞｼｯｸM-PRO" panose="020F0600000000000000" pitchFamily="50" charset="-128"/>
              <a:ea typeface="HG丸ｺﾞｼｯｸM-PRO" panose="020F0600000000000000" pitchFamily="50" charset="-128"/>
            </a:rPr>
            <a:t>2011.3</a:t>
          </a:r>
          <a:r>
            <a:rPr lang="ja-JP" altLang="en-US" sz="900">
              <a:latin typeface="HG丸ｺﾞｼｯｸM-PRO" panose="020F0600000000000000" pitchFamily="50" charset="-128"/>
              <a:ea typeface="HG丸ｺﾞｼｯｸM-PRO" panose="020F0600000000000000" pitchFamily="50" charset="-128"/>
            </a:rPr>
            <a:t>月</a:t>
          </a:r>
          <a:r>
            <a:rPr lang="en-US" altLang="ja-JP" sz="900">
              <a:latin typeface="HG丸ｺﾞｼｯｸM-PRO" panose="020F0600000000000000" pitchFamily="50" charset="-128"/>
              <a:ea typeface="HG丸ｺﾞｼｯｸM-PRO" panose="020F0600000000000000" pitchFamily="50" charset="-128"/>
            </a:rPr>
            <a:t> </a:t>
          </a:r>
          <a:endParaRPr lang="ja-JP" sz="900">
            <a:latin typeface="HG丸ｺﾞｼｯｸM-PRO" panose="020F0600000000000000" pitchFamily="50" charset="-128"/>
            <a:ea typeface="HG丸ｺﾞｼｯｸM-PRO" panose="020F0600000000000000" pitchFamily="50" charset="-128"/>
          </a:endParaRPr>
        </a:p>
      </cdr:txBody>
    </cdr:sp>
  </cdr:relSizeAnchor>
</c:userShapes>
</file>

<file path=xl/drawings/drawing66.xml><?xml version="1.0" encoding="utf-8"?>
<xdr:wsDr xmlns:xdr="http://schemas.openxmlformats.org/drawingml/2006/spreadsheetDrawing" xmlns:a="http://schemas.openxmlformats.org/drawingml/2006/main">
  <xdr:twoCellAnchor>
    <xdr:from>
      <xdr:col>0</xdr:col>
      <xdr:colOff>200024</xdr:colOff>
      <xdr:row>0</xdr:row>
      <xdr:rowOff>171449</xdr:rowOff>
    </xdr:from>
    <xdr:to>
      <xdr:col>2</xdr:col>
      <xdr:colOff>4514849</xdr:colOff>
      <xdr:row>31</xdr:row>
      <xdr:rowOff>142874</xdr:rowOff>
    </xdr:to>
    <xdr:graphicFrame macro="">
      <xdr:nvGraphicFramePr>
        <xdr:cNvPr id="3" name="グラフ 2">
          <a:extLst>
            <a:ext uri="{FF2B5EF4-FFF2-40B4-BE49-F238E27FC236}">
              <a16:creationId xmlns:a16="http://schemas.microsoft.com/office/drawing/2014/main" id="{F403EB70-6F37-4D34-949F-44301D0A15B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7.xml><?xml version="1.0" encoding="utf-8"?>
<c:userShapes xmlns:c="http://schemas.openxmlformats.org/drawingml/2006/chart">
  <cdr:relSizeAnchor xmlns:cdr="http://schemas.openxmlformats.org/drawingml/2006/chartDrawing">
    <cdr:from>
      <cdr:x>0</cdr:x>
      <cdr:y>0.96434</cdr:y>
    </cdr:from>
    <cdr:to>
      <cdr:x>0.31639</cdr:x>
      <cdr:y>1</cdr:y>
    </cdr:to>
    <cdr:sp macro="" textlink="">
      <cdr:nvSpPr>
        <cdr:cNvPr id="2" name="テキスト ボックス 1">
          <a:extLst xmlns:a="http://schemas.openxmlformats.org/drawingml/2006/main">
            <a:ext uri="{FF2B5EF4-FFF2-40B4-BE49-F238E27FC236}">
              <a16:creationId xmlns:a16="http://schemas.microsoft.com/office/drawing/2014/main" id="{8758526B-81C6-459D-90F0-E58FEF3A509A}"/>
            </a:ext>
          </a:extLst>
        </cdr:cNvPr>
        <cdr:cNvSpPr txBox="1"/>
      </cdr:nvSpPr>
      <cdr:spPr>
        <a:xfrm xmlns:a="http://schemas.openxmlformats.org/drawingml/2006/main">
          <a:off x="0" y="5097863"/>
          <a:ext cx="2865969" cy="188512"/>
        </a:xfrm>
        <a:prstGeom xmlns:a="http://schemas.openxmlformats.org/drawingml/2006/main" prst="rect">
          <a:avLst/>
        </a:prstGeom>
        <a:solidFill xmlns:a="http://schemas.openxmlformats.org/drawingml/2006/main">
          <a:schemeClr val="bg1"/>
        </a:solidFill>
      </cdr:spPr>
      <cdr:txBody>
        <a:bodyPr xmlns:a="http://schemas.openxmlformats.org/drawingml/2006/main" wrap="none" lIns="10800" tIns="10800" rIns="10800" bIns="10800" rtlCol="0" anchor="ctr" anchorCtr="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900" dirty="0">
              <a:latin typeface="ＭＳ Ｐ明朝" pitchFamily="18" charset="-128"/>
              <a:ea typeface="ＭＳ Ｐ明朝" pitchFamily="18" charset="-128"/>
            </a:rPr>
            <a:t>（資料） 北海道経済部「北海道観光入込客数調査報告書」</a:t>
          </a:r>
          <a:r>
            <a:rPr lang="ja-JP" altLang="en-US" sz="1000" dirty="0">
              <a:latin typeface="ＭＳ Ｐ明朝" pitchFamily="18" charset="-128"/>
              <a:ea typeface="ＭＳ Ｐ明朝" pitchFamily="18" charset="-128"/>
            </a:rPr>
            <a:t> </a:t>
          </a:r>
          <a:endParaRPr lang="en-US" altLang="ja-JP" sz="1000" dirty="0">
            <a:latin typeface="ＭＳ Ｐ明朝" pitchFamily="18" charset="-128"/>
            <a:ea typeface="ＭＳ Ｐ明朝" pitchFamily="18" charset="-128"/>
          </a:endParaRPr>
        </a:p>
      </cdr:txBody>
    </cdr:sp>
  </cdr:relSizeAnchor>
  <cdr:relSizeAnchor xmlns:cdr="http://schemas.openxmlformats.org/drawingml/2006/chartDrawing">
    <cdr:from>
      <cdr:x>0.03926</cdr:x>
      <cdr:y>0.01479</cdr:y>
    </cdr:from>
    <cdr:to>
      <cdr:x>0.07989</cdr:x>
      <cdr:y>0.0473</cdr:y>
    </cdr:to>
    <cdr:sp macro="" textlink="">
      <cdr:nvSpPr>
        <cdr:cNvPr id="3" name="テキスト ボックス 1">
          <a:extLst xmlns:a="http://schemas.openxmlformats.org/drawingml/2006/main">
            <a:ext uri="{FF2B5EF4-FFF2-40B4-BE49-F238E27FC236}">
              <a16:creationId xmlns:a16="http://schemas.microsoft.com/office/drawing/2014/main" id="{8758526B-81C6-459D-90F0-E58FEF3A509A}"/>
            </a:ext>
          </a:extLst>
        </cdr:cNvPr>
        <cdr:cNvSpPr txBox="1"/>
      </cdr:nvSpPr>
      <cdr:spPr>
        <a:xfrm xmlns:a="http://schemas.openxmlformats.org/drawingml/2006/main">
          <a:off x="355600" y="78180"/>
          <a:ext cx="368060" cy="171852"/>
        </a:xfrm>
        <a:prstGeom xmlns:a="http://schemas.openxmlformats.org/drawingml/2006/main" prst="rect">
          <a:avLst/>
        </a:prstGeom>
        <a:solidFill xmlns:a="http://schemas.openxmlformats.org/drawingml/2006/main">
          <a:schemeClr val="bg1"/>
        </a:solidFill>
      </cdr:spPr>
      <cdr:txBody>
        <a:bodyPr xmlns:a="http://schemas.openxmlformats.org/drawingml/2006/main" wrap="none" lIns="10800" tIns="10800" rIns="10800" bIns="10800" rtlCol="0" anchor="ctr" anchorCtr="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900" dirty="0">
              <a:latin typeface="ＭＳ Ｐ明朝" pitchFamily="18" charset="-128"/>
              <a:ea typeface="ＭＳ Ｐ明朝" pitchFamily="18" charset="-128"/>
            </a:rPr>
            <a:t>（万人）</a:t>
          </a:r>
          <a:endParaRPr lang="en-US" altLang="ja-JP" sz="1000" dirty="0">
            <a:latin typeface="ＭＳ Ｐ明朝" pitchFamily="18" charset="-128"/>
            <a:ea typeface="ＭＳ Ｐ明朝" pitchFamily="18" charset="-128"/>
          </a:endParaRPr>
        </a:p>
      </cdr:txBody>
    </cdr:sp>
  </cdr:relSizeAnchor>
  <cdr:relSizeAnchor xmlns:cdr="http://schemas.openxmlformats.org/drawingml/2006/chartDrawing">
    <cdr:from>
      <cdr:x>0.97093</cdr:x>
      <cdr:y>0</cdr:y>
    </cdr:from>
    <cdr:to>
      <cdr:x>0.99883</cdr:x>
      <cdr:y>0.03251</cdr:y>
    </cdr:to>
    <cdr:sp macro="" textlink="">
      <cdr:nvSpPr>
        <cdr:cNvPr id="4" name="テキスト ボックス 1">
          <a:extLst xmlns:a="http://schemas.openxmlformats.org/drawingml/2006/main">
            <a:ext uri="{FF2B5EF4-FFF2-40B4-BE49-F238E27FC236}">
              <a16:creationId xmlns:a16="http://schemas.microsoft.com/office/drawing/2014/main" id="{FC0A2C57-2B83-4205-B8C3-1E4B231003BE}"/>
            </a:ext>
          </a:extLst>
        </cdr:cNvPr>
        <cdr:cNvSpPr txBox="1"/>
      </cdr:nvSpPr>
      <cdr:spPr>
        <a:xfrm xmlns:a="http://schemas.openxmlformats.org/drawingml/2006/main">
          <a:off x="8794990" y="0"/>
          <a:ext cx="252643" cy="171852"/>
        </a:xfrm>
        <a:prstGeom xmlns:a="http://schemas.openxmlformats.org/drawingml/2006/main" prst="rect">
          <a:avLst/>
        </a:prstGeom>
        <a:solidFill xmlns:a="http://schemas.openxmlformats.org/drawingml/2006/main">
          <a:schemeClr val="bg1"/>
        </a:solidFill>
      </cdr:spPr>
      <cdr:txBody>
        <a:bodyPr xmlns:a="http://schemas.openxmlformats.org/drawingml/2006/main" wrap="none" lIns="10800" tIns="10800" rIns="10800" bIns="10800" rtlCol="0" anchor="ctr" anchorCtr="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900" dirty="0">
              <a:latin typeface="ＭＳ Ｐ明朝" pitchFamily="18" charset="-128"/>
              <a:ea typeface="ＭＳ Ｐ明朝" pitchFamily="18" charset="-128"/>
            </a:rPr>
            <a:t>（％）</a:t>
          </a:r>
          <a:endParaRPr lang="en-US" altLang="ja-JP" sz="1000" dirty="0">
            <a:latin typeface="ＭＳ Ｐ明朝" pitchFamily="18" charset="-128"/>
            <a:ea typeface="ＭＳ Ｐ明朝" pitchFamily="18" charset="-128"/>
          </a:endParaRPr>
        </a:p>
      </cdr:txBody>
    </cdr:sp>
  </cdr:relSizeAnchor>
</c:userShapes>
</file>

<file path=xl/drawings/drawing7.xml><?xml version="1.0" encoding="utf-8"?>
<c:userShapes xmlns:c="http://schemas.openxmlformats.org/drawingml/2006/chart">
  <cdr:relSizeAnchor xmlns:cdr="http://schemas.openxmlformats.org/drawingml/2006/chartDrawing">
    <cdr:from>
      <cdr:x>0</cdr:x>
      <cdr:y>0.96434</cdr:y>
    </cdr:from>
    <cdr:to>
      <cdr:x>0.31606</cdr:x>
      <cdr:y>1</cdr:y>
    </cdr:to>
    <cdr:sp macro="" textlink="">
      <cdr:nvSpPr>
        <cdr:cNvPr id="2" name="テキスト ボックス 1">
          <a:extLst xmlns:a="http://schemas.openxmlformats.org/drawingml/2006/main">
            <a:ext uri="{FF2B5EF4-FFF2-40B4-BE49-F238E27FC236}">
              <a16:creationId xmlns:a16="http://schemas.microsoft.com/office/drawing/2014/main" id="{C266F102-750D-488E-BBAA-8D8978050A4C}"/>
            </a:ext>
          </a:extLst>
        </cdr:cNvPr>
        <cdr:cNvSpPr txBox="1"/>
      </cdr:nvSpPr>
      <cdr:spPr>
        <a:xfrm xmlns:a="http://schemas.openxmlformats.org/drawingml/2006/main">
          <a:off x="0" y="5097852"/>
          <a:ext cx="2865987" cy="188523"/>
        </a:xfrm>
        <a:prstGeom xmlns:a="http://schemas.openxmlformats.org/drawingml/2006/main" prst="rect">
          <a:avLst/>
        </a:prstGeom>
        <a:solidFill xmlns:a="http://schemas.openxmlformats.org/drawingml/2006/main">
          <a:schemeClr val="bg1"/>
        </a:solidFill>
      </cdr:spPr>
      <cdr:txBody>
        <a:bodyPr xmlns:a="http://schemas.openxmlformats.org/drawingml/2006/main" vertOverflow="clip" horzOverflow="clip" wrap="none" lIns="10800" tIns="10800" rIns="10800" bIns="10800" rtlCol="0" anchor="ctr" anchorCtr="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900" dirty="0">
              <a:latin typeface="ＭＳ Ｐ明朝" pitchFamily="18" charset="-128"/>
              <a:ea typeface="ＭＳ Ｐ明朝" pitchFamily="18" charset="-128"/>
            </a:rPr>
            <a:t>（資料） 北海道経済部「北海道観光入込客数調査報告書」</a:t>
          </a:r>
          <a:r>
            <a:rPr lang="ja-JP" altLang="en-US" sz="1000" dirty="0">
              <a:latin typeface="ＭＳ Ｐ明朝" pitchFamily="18" charset="-128"/>
              <a:ea typeface="ＭＳ Ｐ明朝" pitchFamily="18" charset="-128"/>
            </a:rPr>
            <a:t> </a:t>
          </a:r>
          <a:endParaRPr lang="en-US" altLang="ja-JP" sz="1000" dirty="0">
            <a:latin typeface="ＭＳ Ｐ明朝" pitchFamily="18" charset="-128"/>
            <a:ea typeface="ＭＳ Ｐ明朝" pitchFamily="18" charset="-128"/>
          </a:endParaRPr>
        </a:p>
      </cdr:txBody>
    </cdr:sp>
  </cdr:relSizeAnchor>
  <cdr:relSizeAnchor xmlns:cdr="http://schemas.openxmlformats.org/drawingml/2006/chartDrawing">
    <cdr:from>
      <cdr:x>0.03817</cdr:x>
      <cdr:y>0.01119</cdr:y>
    </cdr:from>
    <cdr:to>
      <cdr:x>0.07876</cdr:x>
      <cdr:y>0.04369</cdr:y>
    </cdr:to>
    <cdr:sp macro="" textlink="">
      <cdr:nvSpPr>
        <cdr:cNvPr id="3" name="テキスト ボックス 1">
          <a:extLst xmlns:a="http://schemas.openxmlformats.org/drawingml/2006/main">
            <a:ext uri="{FF2B5EF4-FFF2-40B4-BE49-F238E27FC236}">
              <a16:creationId xmlns:a16="http://schemas.microsoft.com/office/drawing/2014/main" id="{621E010D-01B6-4748-A9DA-9A8C545074A1}"/>
            </a:ext>
          </a:extLst>
        </cdr:cNvPr>
        <cdr:cNvSpPr txBox="1"/>
      </cdr:nvSpPr>
      <cdr:spPr>
        <a:xfrm xmlns:a="http://schemas.openxmlformats.org/drawingml/2006/main">
          <a:off x="346075" y="59135"/>
          <a:ext cx="368060" cy="171852"/>
        </a:xfrm>
        <a:prstGeom xmlns:a="http://schemas.openxmlformats.org/drawingml/2006/main" prst="rect">
          <a:avLst/>
        </a:prstGeom>
        <a:solidFill xmlns:a="http://schemas.openxmlformats.org/drawingml/2006/main">
          <a:schemeClr val="bg1"/>
        </a:solidFill>
      </cdr:spPr>
      <cdr:txBody>
        <a:bodyPr xmlns:a="http://schemas.openxmlformats.org/drawingml/2006/main" wrap="none" lIns="10800" tIns="10800" rIns="10800" bIns="10800" rtlCol="0" anchor="ctr" anchorCtr="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900" dirty="0">
              <a:latin typeface="ＭＳ Ｐ明朝" pitchFamily="18" charset="-128"/>
              <a:ea typeface="ＭＳ Ｐ明朝" pitchFamily="18" charset="-128"/>
            </a:rPr>
            <a:t>（千人）</a:t>
          </a:r>
          <a:endParaRPr lang="en-US" altLang="ja-JP" sz="1000" dirty="0">
            <a:latin typeface="ＭＳ Ｐ明朝" pitchFamily="18" charset="-128"/>
            <a:ea typeface="ＭＳ Ｐ明朝" pitchFamily="18" charset="-128"/>
          </a:endParaRPr>
        </a:p>
      </cdr:txBody>
    </cdr:sp>
  </cdr:relSizeAnchor>
  <cdr:relSizeAnchor xmlns:cdr="http://schemas.openxmlformats.org/drawingml/2006/chartDrawing">
    <cdr:from>
      <cdr:x>0.44153</cdr:x>
      <cdr:y>0.06547</cdr:y>
    </cdr:from>
    <cdr:to>
      <cdr:x>0.55252</cdr:x>
      <cdr:y>0.12773</cdr:y>
    </cdr:to>
    <cdr:sp macro="" textlink="">
      <cdr:nvSpPr>
        <cdr:cNvPr id="4" name="吹き出し: 線 (枠なし) 3">
          <a:extLst xmlns:a="http://schemas.openxmlformats.org/drawingml/2006/main">
            <a:ext uri="{FF2B5EF4-FFF2-40B4-BE49-F238E27FC236}">
              <a16:creationId xmlns:a16="http://schemas.microsoft.com/office/drawing/2014/main" id="{B45E9CE8-6D70-47B2-8D87-22A550E0A9FE}"/>
            </a:ext>
          </a:extLst>
        </cdr:cNvPr>
        <cdr:cNvSpPr/>
      </cdr:nvSpPr>
      <cdr:spPr>
        <a:xfrm xmlns:a="http://schemas.openxmlformats.org/drawingml/2006/main">
          <a:off x="4003675" y="346075"/>
          <a:ext cx="1006475" cy="329163"/>
        </a:xfrm>
        <a:prstGeom xmlns:a="http://schemas.openxmlformats.org/drawingml/2006/main" prst="callout1">
          <a:avLst>
            <a:gd name="adj1" fmla="val 96880"/>
            <a:gd name="adj2" fmla="val 93160"/>
            <a:gd name="adj3" fmla="val 587570"/>
            <a:gd name="adj4" fmla="val 93205"/>
          </a:avLst>
        </a:prstGeom>
        <a:noFill xmlns:a="http://schemas.openxmlformats.org/drawingml/2006/main"/>
        <a:ln xmlns:a="http://schemas.openxmlformats.org/drawingml/2006/main" w="3175"/>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square" lIns="14400" tIns="14400" rIns="14400" bIns="14400" anchor="ctr" anchorCtr="0">
          <a:spAutoFit/>
        </a:bodyP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ja-JP" altLang="en-US" sz="900">
              <a:latin typeface="HG丸ｺﾞｼｯｸM-PRO" panose="020F0600000000000000" pitchFamily="50" charset="-128"/>
              <a:ea typeface="HG丸ｺﾞｼｯｸM-PRO" panose="020F0600000000000000" pitchFamily="50" charset="-128"/>
            </a:rPr>
            <a:t>北海道南西沖地震</a:t>
          </a:r>
          <a:endParaRPr lang="en-US" altLang="ja-JP" sz="900">
            <a:latin typeface="HG丸ｺﾞｼｯｸM-PRO" panose="020F0600000000000000" pitchFamily="50" charset="-128"/>
            <a:ea typeface="HG丸ｺﾞｼｯｸM-PRO" panose="020F0600000000000000" pitchFamily="50" charset="-128"/>
          </a:endParaRPr>
        </a:p>
        <a:p xmlns:a="http://schemas.openxmlformats.org/drawingml/2006/main">
          <a:pPr algn="r"/>
          <a:r>
            <a:rPr lang="en-US" altLang="ja-JP" sz="900">
              <a:latin typeface="HG丸ｺﾞｼｯｸM-PRO" panose="020F0600000000000000" pitchFamily="50" charset="-128"/>
              <a:ea typeface="HG丸ｺﾞｼｯｸM-PRO" panose="020F0600000000000000" pitchFamily="50" charset="-128"/>
            </a:rPr>
            <a:t>1993.7</a:t>
          </a:r>
          <a:r>
            <a:rPr lang="ja-JP" altLang="en-US" sz="900">
              <a:latin typeface="HG丸ｺﾞｼｯｸM-PRO" panose="020F0600000000000000" pitchFamily="50" charset="-128"/>
              <a:ea typeface="HG丸ｺﾞｼｯｸM-PRO" panose="020F0600000000000000" pitchFamily="50" charset="-128"/>
            </a:rPr>
            <a:t>月</a:t>
          </a:r>
          <a:r>
            <a:rPr lang="en-US" altLang="ja-JP" sz="900">
              <a:latin typeface="HG丸ｺﾞｼｯｸM-PRO" panose="020F0600000000000000" pitchFamily="50" charset="-128"/>
              <a:ea typeface="HG丸ｺﾞｼｯｸM-PRO" panose="020F0600000000000000" pitchFamily="50" charset="-128"/>
            </a:rPr>
            <a:t> </a:t>
          </a:r>
          <a:endParaRPr lang="ja-JP" sz="900">
            <a:latin typeface="HG丸ｺﾞｼｯｸM-PRO" panose="020F0600000000000000" pitchFamily="50" charset="-128"/>
            <a:ea typeface="HG丸ｺﾞｼｯｸM-PRO" panose="020F0600000000000000" pitchFamily="50" charset="-128"/>
          </a:endParaRPr>
        </a:p>
      </cdr:txBody>
    </cdr:sp>
  </cdr:relSizeAnchor>
</c:userShapes>
</file>

<file path=xl/drawings/drawing8.xml><?xml version="1.0" encoding="utf-8"?>
<c:userShapes xmlns:c="http://schemas.openxmlformats.org/drawingml/2006/chart">
  <cdr:relSizeAnchor xmlns:cdr="http://schemas.openxmlformats.org/drawingml/2006/chartDrawing">
    <cdr:from>
      <cdr:x>0</cdr:x>
      <cdr:y>0.96434</cdr:y>
    </cdr:from>
    <cdr:to>
      <cdr:x>0.31606</cdr:x>
      <cdr:y>1</cdr:y>
    </cdr:to>
    <cdr:sp macro="" textlink="">
      <cdr:nvSpPr>
        <cdr:cNvPr id="2" name="テキスト ボックス 1">
          <a:extLst xmlns:a="http://schemas.openxmlformats.org/drawingml/2006/main">
            <a:ext uri="{FF2B5EF4-FFF2-40B4-BE49-F238E27FC236}">
              <a16:creationId xmlns:a16="http://schemas.microsoft.com/office/drawing/2014/main" id="{C266F102-750D-488E-BBAA-8D8978050A4C}"/>
            </a:ext>
          </a:extLst>
        </cdr:cNvPr>
        <cdr:cNvSpPr txBox="1"/>
      </cdr:nvSpPr>
      <cdr:spPr>
        <a:xfrm xmlns:a="http://schemas.openxmlformats.org/drawingml/2006/main">
          <a:off x="0" y="5097852"/>
          <a:ext cx="2865987" cy="188523"/>
        </a:xfrm>
        <a:prstGeom xmlns:a="http://schemas.openxmlformats.org/drawingml/2006/main" prst="rect">
          <a:avLst/>
        </a:prstGeom>
        <a:solidFill xmlns:a="http://schemas.openxmlformats.org/drawingml/2006/main">
          <a:schemeClr val="bg1"/>
        </a:solidFill>
      </cdr:spPr>
      <cdr:txBody>
        <a:bodyPr xmlns:a="http://schemas.openxmlformats.org/drawingml/2006/main" vertOverflow="clip" horzOverflow="clip" wrap="none" lIns="10800" tIns="10800" rIns="10800" bIns="10800" rtlCol="0" anchor="ctr" anchorCtr="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900" dirty="0">
              <a:latin typeface="ＭＳ Ｐ明朝" pitchFamily="18" charset="-128"/>
              <a:ea typeface="ＭＳ Ｐ明朝" pitchFamily="18" charset="-128"/>
            </a:rPr>
            <a:t>（資料） 北海道経済部「北海道観光入込客数調査報告書」</a:t>
          </a:r>
          <a:r>
            <a:rPr lang="ja-JP" altLang="en-US" sz="1000" dirty="0">
              <a:latin typeface="ＭＳ Ｐ明朝" pitchFamily="18" charset="-128"/>
              <a:ea typeface="ＭＳ Ｐ明朝" pitchFamily="18" charset="-128"/>
            </a:rPr>
            <a:t> </a:t>
          </a:r>
          <a:endParaRPr lang="en-US" altLang="ja-JP" sz="1000" dirty="0">
            <a:latin typeface="ＭＳ Ｐ明朝" pitchFamily="18" charset="-128"/>
            <a:ea typeface="ＭＳ Ｐ明朝" pitchFamily="18" charset="-128"/>
          </a:endParaRPr>
        </a:p>
      </cdr:txBody>
    </cdr:sp>
  </cdr:relSizeAnchor>
  <cdr:relSizeAnchor xmlns:cdr="http://schemas.openxmlformats.org/drawingml/2006/chartDrawing">
    <cdr:from>
      <cdr:x>0.03817</cdr:x>
      <cdr:y>0.01119</cdr:y>
    </cdr:from>
    <cdr:to>
      <cdr:x>0.07876</cdr:x>
      <cdr:y>0.04369</cdr:y>
    </cdr:to>
    <cdr:sp macro="" textlink="">
      <cdr:nvSpPr>
        <cdr:cNvPr id="3" name="テキスト ボックス 1">
          <a:extLst xmlns:a="http://schemas.openxmlformats.org/drawingml/2006/main">
            <a:ext uri="{FF2B5EF4-FFF2-40B4-BE49-F238E27FC236}">
              <a16:creationId xmlns:a16="http://schemas.microsoft.com/office/drawing/2014/main" id="{621E010D-01B6-4748-A9DA-9A8C545074A1}"/>
            </a:ext>
          </a:extLst>
        </cdr:cNvPr>
        <cdr:cNvSpPr txBox="1"/>
      </cdr:nvSpPr>
      <cdr:spPr>
        <a:xfrm xmlns:a="http://schemas.openxmlformats.org/drawingml/2006/main">
          <a:off x="346075" y="59135"/>
          <a:ext cx="368060" cy="171852"/>
        </a:xfrm>
        <a:prstGeom xmlns:a="http://schemas.openxmlformats.org/drawingml/2006/main" prst="rect">
          <a:avLst/>
        </a:prstGeom>
        <a:solidFill xmlns:a="http://schemas.openxmlformats.org/drawingml/2006/main">
          <a:schemeClr val="bg1"/>
        </a:solidFill>
      </cdr:spPr>
      <cdr:txBody>
        <a:bodyPr xmlns:a="http://schemas.openxmlformats.org/drawingml/2006/main" wrap="none" lIns="10800" tIns="10800" rIns="10800" bIns="10800" rtlCol="0" anchor="ctr" anchorCtr="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900" dirty="0">
              <a:latin typeface="ＭＳ Ｐ明朝" pitchFamily="18" charset="-128"/>
              <a:ea typeface="ＭＳ Ｐ明朝" pitchFamily="18" charset="-128"/>
            </a:rPr>
            <a:t>（千人）</a:t>
          </a:r>
          <a:endParaRPr lang="en-US" altLang="ja-JP" sz="1000" dirty="0">
            <a:latin typeface="ＭＳ Ｐ明朝" pitchFamily="18" charset="-128"/>
            <a:ea typeface="ＭＳ Ｐ明朝" pitchFamily="18" charset="-128"/>
          </a:endParaRPr>
        </a:p>
      </cdr:txBody>
    </cdr:sp>
  </cdr:relSizeAnchor>
  <cdr:relSizeAnchor xmlns:cdr="http://schemas.openxmlformats.org/drawingml/2006/chartDrawing">
    <cdr:from>
      <cdr:x>0.44153</cdr:x>
      <cdr:y>0.06547</cdr:y>
    </cdr:from>
    <cdr:to>
      <cdr:x>0.55252</cdr:x>
      <cdr:y>0.12773</cdr:y>
    </cdr:to>
    <cdr:sp macro="" textlink="">
      <cdr:nvSpPr>
        <cdr:cNvPr id="4" name="吹き出し: 線 (枠なし) 3">
          <a:extLst xmlns:a="http://schemas.openxmlformats.org/drawingml/2006/main">
            <a:ext uri="{FF2B5EF4-FFF2-40B4-BE49-F238E27FC236}">
              <a16:creationId xmlns:a16="http://schemas.microsoft.com/office/drawing/2014/main" id="{B45E9CE8-6D70-47B2-8D87-22A550E0A9FE}"/>
            </a:ext>
          </a:extLst>
        </cdr:cNvPr>
        <cdr:cNvSpPr/>
      </cdr:nvSpPr>
      <cdr:spPr>
        <a:xfrm xmlns:a="http://schemas.openxmlformats.org/drawingml/2006/main">
          <a:off x="4003706" y="346099"/>
          <a:ext cx="1006435" cy="329130"/>
        </a:xfrm>
        <a:prstGeom xmlns:a="http://schemas.openxmlformats.org/drawingml/2006/main" prst="callout1">
          <a:avLst>
            <a:gd name="adj1" fmla="val 96880"/>
            <a:gd name="adj2" fmla="val 93160"/>
            <a:gd name="adj3" fmla="val 963789"/>
            <a:gd name="adj4" fmla="val 94151"/>
          </a:avLst>
        </a:prstGeom>
        <a:noFill xmlns:a="http://schemas.openxmlformats.org/drawingml/2006/main"/>
        <a:ln xmlns:a="http://schemas.openxmlformats.org/drawingml/2006/main" w="3175"/>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square" lIns="14400" tIns="14400" rIns="14400" bIns="14400" anchor="ctr" anchorCtr="0">
          <a:spAutoFit/>
        </a:bodyP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ja-JP" altLang="en-US" sz="900">
              <a:latin typeface="HG丸ｺﾞｼｯｸM-PRO" panose="020F0600000000000000" pitchFamily="50" charset="-128"/>
              <a:ea typeface="HG丸ｺﾞｼｯｸM-PRO" panose="020F0600000000000000" pitchFamily="50" charset="-128"/>
            </a:rPr>
            <a:t>北海道南西沖地震</a:t>
          </a:r>
          <a:endParaRPr lang="en-US" altLang="ja-JP" sz="900">
            <a:latin typeface="HG丸ｺﾞｼｯｸM-PRO" panose="020F0600000000000000" pitchFamily="50" charset="-128"/>
            <a:ea typeface="HG丸ｺﾞｼｯｸM-PRO" panose="020F0600000000000000" pitchFamily="50" charset="-128"/>
          </a:endParaRPr>
        </a:p>
        <a:p xmlns:a="http://schemas.openxmlformats.org/drawingml/2006/main">
          <a:pPr algn="r"/>
          <a:r>
            <a:rPr lang="en-US" altLang="ja-JP" sz="900">
              <a:latin typeface="HG丸ｺﾞｼｯｸM-PRO" panose="020F0600000000000000" pitchFamily="50" charset="-128"/>
              <a:ea typeface="HG丸ｺﾞｼｯｸM-PRO" panose="020F0600000000000000" pitchFamily="50" charset="-128"/>
            </a:rPr>
            <a:t>1993.7</a:t>
          </a:r>
          <a:r>
            <a:rPr lang="ja-JP" altLang="en-US" sz="900">
              <a:latin typeface="HG丸ｺﾞｼｯｸM-PRO" panose="020F0600000000000000" pitchFamily="50" charset="-128"/>
              <a:ea typeface="HG丸ｺﾞｼｯｸM-PRO" panose="020F0600000000000000" pitchFamily="50" charset="-128"/>
            </a:rPr>
            <a:t>月</a:t>
          </a:r>
          <a:r>
            <a:rPr lang="en-US" altLang="ja-JP" sz="900">
              <a:latin typeface="HG丸ｺﾞｼｯｸM-PRO" panose="020F0600000000000000" pitchFamily="50" charset="-128"/>
              <a:ea typeface="HG丸ｺﾞｼｯｸM-PRO" panose="020F0600000000000000" pitchFamily="50" charset="-128"/>
            </a:rPr>
            <a:t> </a:t>
          </a:r>
          <a:endParaRPr lang="ja-JP" sz="900">
            <a:latin typeface="HG丸ｺﾞｼｯｸM-PRO" panose="020F0600000000000000" pitchFamily="50" charset="-128"/>
            <a:ea typeface="HG丸ｺﾞｼｯｸM-PRO" panose="020F0600000000000000" pitchFamily="50" charset="-128"/>
          </a:endParaRPr>
        </a:p>
      </cdr:txBody>
    </cdr:sp>
  </cdr:relSizeAnchor>
</c:userShapes>
</file>

<file path=xl/drawings/drawing9.xml><?xml version="1.0" encoding="utf-8"?>
<c:userShapes xmlns:c="http://schemas.openxmlformats.org/drawingml/2006/chart">
  <cdr:relSizeAnchor xmlns:cdr="http://schemas.openxmlformats.org/drawingml/2006/chartDrawing">
    <cdr:from>
      <cdr:x>0</cdr:x>
      <cdr:y>0.96434</cdr:y>
    </cdr:from>
    <cdr:to>
      <cdr:x>0.31606</cdr:x>
      <cdr:y>1</cdr:y>
    </cdr:to>
    <cdr:sp macro="" textlink="">
      <cdr:nvSpPr>
        <cdr:cNvPr id="2" name="テキスト ボックス 1">
          <a:extLst xmlns:a="http://schemas.openxmlformats.org/drawingml/2006/main">
            <a:ext uri="{FF2B5EF4-FFF2-40B4-BE49-F238E27FC236}">
              <a16:creationId xmlns:a16="http://schemas.microsoft.com/office/drawing/2014/main" id="{C266F102-750D-488E-BBAA-8D8978050A4C}"/>
            </a:ext>
          </a:extLst>
        </cdr:cNvPr>
        <cdr:cNvSpPr txBox="1"/>
      </cdr:nvSpPr>
      <cdr:spPr>
        <a:xfrm xmlns:a="http://schemas.openxmlformats.org/drawingml/2006/main">
          <a:off x="0" y="5097852"/>
          <a:ext cx="2865987" cy="188523"/>
        </a:xfrm>
        <a:prstGeom xmlns:a="http://schemas.openxmlformats.org/drawingml/2006/main" prst="rect">
          <a:avLst/>
        </a:prstGeom>
        <a:solidFill xmlns:a="http://schemas.openxmlformats.org/drawingml/2006/main">
          <a:schemeClr val="bg1"/>
        </a:solidFill>
      </cdr:spPr>
      <cdr:txBody>
        <a:bodyPr xmlns:a="http://schemas.openxmlformats.org/drawingml/2006/main" vertOverflow="clip" horzOverflow="clip" wrap="none" lIns="10800" tIns="10800" rIns="10800" bIns="10800" rtlCol="0" anchor="ctr" anchorCtr="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900" dirty="0">
              <a:latin typeface="ＭＳ Ｐ明朝" pitchFamily="18" charset="-128"/>
              <a:ea typeface="ＭＳ Ｐ明朝" pitchFamily="18" charset="-128"/>
            </a:rPr>
            <a:t>（資料） 北海道経済部「北海道観光入込客数調査報告書」</a:t>
          </a:r>
          <a:r>
            <a:rPr lang="ja-JP" altLang="en-US" sz="1000" dirty="0">
              <a:latin typeface="ＭＳ Ｐ明朝" pitchFamily="18" charset="-128"/>
              <a:ea typeface="ＭＳ Ｐ明朝" pitchFamily="18" charset="-128"/>
            </a:rPr>
            <a:t> </a:t>
          </a:r>
          <a:endParaRPr lang="en-US" altLang="ja-JP" sz="1000" dirty="0">
            <a:latin typeface="ＭＳ Ｐ明朝" pitchFamily="18" charset="-128"/>
            <a:ea typeface="ＭＳ Ｐ明朝" pitchFamily="18" charset="-128"/>
          </a:endParaRPr>
        </a:p>
      </cdr:txBody>
    </cdr:sp>
  </cdr:relSizeAnchor>
  <cdr:relSizeAnchor xmlns:cdr="http://schemas.openxmlformats.org/drawingml/2006/chartDrawing">
    <cdr:from>
      <cdr:x>0.03817</cdr:x>
      <cdr:y>0.01119</cdr:y>
    </cdr:from>
    <cdr:to>
      <cdr:x>0.07876</cdr:x>
      <cdr:y>0.04369</cdr:y>
    </cdr:to>
    <cdr:sp macro="" textlink="">
      <cdr:nvSpPr>
        <cdr:cNvPr id="3" name="テキスト ボックス 1">
          <a:extLst xmlns:a="http://schemas.openxmlformats.org/drawingml/2006/main">
            <a:ext uri="{FF2B5EF4-FFF2-40B4-BE49-F238E27FC236}">
              <a16:creationId xmlns:a16="http://schemas.microsoft.com/office/drawing/2014/main" id="{621E010D-01B6-4748-A9DA-9A8C545074A1}"/>
            </a:ext>
          </a:extLst>
        </cdr:cNvPr>
        <cdr:cNvSpPr txBox="1"/>
      </cdr:nvSpPr>
      <cdr:spPr>
        <a:xfrm xmlns:a="http://schemas.openxmlformats.org/drawingml/2006/main">
          <a:off x="346075" y="59135"/>
          <a:ext cx="368060" cy="171852"/>
        </a:xfrm>
        <a:prstGeom xmlns:a="http://schemas.openxmlformats.org/drawingml/2006/main" prst="rect">
          <a:avLst/>
        </a:prstGeom>
        <a:solidFill xmlns:a="http://schemas.openxmlformats.org/drawingml/2006/main">
          <a:schemeClr val="bg1"/>
        </a:solidFill>
      </cdr:spPr>
      <cdr:txBody>
        <a:bodyPr xmlns:a="http://schemas.openxmlformats.org/drawingml/2006/main" wrap="none" lIns="10800" tIns="10800" rIns="10800" bIns="10800" rtlCol="0" anchor="ctr" anchorCtr="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900" dirty="0">
              <a:latin typeface="ＭＳ Ｐ明朝" pitchFamily="18" charset="-128"/>
              <a:ea typeface="ＭＳ Ｐ明朝" pitchFamily="18" charset="-128"/>
            </a:rPr>
            <a:t>（千人）</a:t>
          </a:r>
          <a:endParaRPr lang="en-US" altLang="ja-JP" sz="1000" dirty="0">
            <a:latin typeface="ＭＳ Ｐ明朝" pitchFamily="18" charset="-128"/>
            <a:ea typeface="ＭＳ Ｐ明朝" pitchFamily="18" charset="-128"/>
          </a:endParaRPr>
        </a:p>
      </cdr:txBody>
    </cdr:sp>
  </cdr:relSizeAnchor>
  <cdr:relSizeAnchor xmlns:cdr="http://schemas.openxmlformats.org/drawingml/2006/chartDrawing">
    <cdr:from>
      <cdr:x>0.77871</cdr:x>
      <cdr:y>0.06186</cdr:y>
    </cdr:from>
    <cdr:to>
      <cdr:x>0.85853</cdr:x>
      <cdr:y>0.12413</cdr:y>
    </cdr:to>
    <cdr:sp macro="" textlink="">
      <cdr:nvSpPr>
        <cdr:cNvPr id="5" name="吹き出し: 線 (枠なし) 4">
          <a:extLst xmlns:a="http://schemas.openxmlformats.org/drawingml/2006/main">
            <a:ext uri="{FF2B5EF4-FFF2-40B4-BE49-F238E27FC236}">
              <a16:creationId xmlns:a16="http://schemas.microsoft.com/office/drawing/2014/main" id="{E288D404-11A4-4AD9-A53F-FC8AEE2BB7F4}"/>
            </a:ext>
          </a:extLst>
        </cdr:cNvPr>
        <cdr:cNvSpPr/>
      </cdr:nvSpPr>
      <cdr:spPr>
        <a:xfrm xmlns:a="http://schemas.openxmlformats.org/drawingml/2006/main">
          <a:off x="7061200" y="327025"/>
          <a:ext cx="723791" cy="329183"/>
        </a:xfrm>
        <a:prstGeom xmlns:a="http://schemas.openxmlformats.org/drawingml/2006/main" prst="callout1">
          <a:avLst>
            <a:gd name="adj1" fmla="val 102667"/>
            <a:gd name="adj2" fmla="val 86877"/>
            <a:gd name="adj3" fmla="val 407662"/>
            <a:gd name="adj4" fmla="val 87237"/>
          </a:avLst>
        </a:prstGeom>
        <a:noFill xmlns:a="http://schemas.openxmlformats.org/drawingml/2006/main"/>
        <a:ln xmlns:a="http://schemas.openxmlformats.org/drawingml/2006/main" w="3175"/>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square" lIns="14400" tIns="14400" rIns="14400" bIns="14400" anchor="ctr" anchorCtr="0">
          <a:spAutoFit/>
        </a:bodyP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ja-JP" altLang="en-US" sz="900">
              <a:latin typeface="HG丸ｺﾞｼｯｸM-PRO" panose="020F0600000000000000" pitchFamily="50" charset="-128"/>
              <a:ea typeface="HG丸ｺﾞｼｯｸM-PRO" panose="020F0600000000000000" pitchFamily="50" charset="-128"/>
            </a:rPr>
            <a:t>東日本大震災</a:t>
          </a:r>
          <a:endParaRPr lang="en-US" altLang="ja-JP" sz="900">
            <a:latin typeface="HG丸ｺﾞｼｯｸM-PRO" panose="020F0600000000000000" pitchFamily="50" charset="-128"/>
            <a:ea typeface="HG丸ｺﾞｼｯｸM-PRO" panose="020F0600000000000000" pitchFamily="50" charset="-128"/>
          </a:endParaRPr>
        </a:p>
        <a:p xmlns:a="http://schemas.openxmlformats.org/drawingml/2006/main">
          <a:pPr algn="r"/>
          <a:r>
            <a:rPr lang="en-US" altLang="ja-JP" sz="900">
              <a:latin typeface="HG丸ｺﾞｼｯｸM-PRO" panose="020F0600000000000000" pitchFamily="50" charset="-128"/>
              <a:ea typeface="HG丸ｺﾞｼｯｸM-PRO" panose="020F0600000000000000" pitchFamily="50" charset="-128"/>
            </a:rPr>
            <a:t>2011.3</a:t>
          </a:r>
          <a:r>
            <a:rPr lang="ja-JP" altLang="en-US" sz="900">
              <a:latin typeface="HG丸ｺﾞｼｯｸM-PRO" panose="020F0600000000000000" pitchFamily="50" charset="-128"/>
              <a:ea typeface="HG丸ｺﾞｼｯｸM-PRO" panose="020F0600000000000000" pitchFamily="50" charset="-128"/>
            </a:rPr>
            <a:t>月</a:t>
          </a:r>
          <a:r>
            <a:rPr lang="en-US" altLang="ja-JP" sz="900">
              <a:latin typeface="HG丸ｺﾞｼｯｸM-PRO" panose="020F0600000000000000" pitchFamily="50" charset="-128"/>
              <a:ea typeface="HG丸ｺﾞｼｯｸM-PRO" panose="020F0600000000000000" pitchFamily="50" charset="-128"/>
            </a:rPr>
            <a:t> </a:t>
          </a:r>
          <a:endParaRPr lang="ja-JP" sz="900">
            <a:latin typeface="HG丸ｺﾞｼｯｸM-PRO" panose="020F0600000000000000" pitchFamily="50" charset="-128"/>
            <a:ea typeface="HG丸ｺﾞｼｯｸM-PRO" panose="020F0600000000000000" pitchFamily="50" charset="-128"/>
          </a:endParaRPr>
        </a:p>
      </cdr:txBody>
    </cdr:sp>
  </cdr:relSizeAnchor>
</c:userShape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1230A7-8181-45FD-8CA9-74FA13E78646}">
  <dimension ref="B1:DT2022"/>
  <sheetViews>
    <sheetView tabSelected="1" topLeftCell="A16" workbookViewId="0">
      <selection activeCell="C1" sqref="C1"/>
    </sheetView>
  </sheetViews>
  <sheetFormatPr defaultRowHeight="13.5" x14ac:dyDescent="0.15"/>
  <cols>
    <col min="1" max="1" width="2.625" customWidth="1"/>
    <col min="2" max="3" width="59.625" customWidth="1"/>
    <col min="4" max="4" width="2.625" customWidth="1"/>
    <col min="40" max="48" width="9.25" bestFit="1" customWidth="1"/>
    <col min="51" max="51" width="9.25" bestFit="1" customWidth="1"/>
    <col min="60" max="62" width="9.25" bestFit="1" customWidth="1"/>
    <col min="64" max="64" width="9.25" bestFit="1" customWidth="1"/>
  </cols>
  <sheetData>
    <row r="1" spans="2:65" ht="20.25" customHeight="1" x14ac:dyDescent="0.15">
      <c r="B1" t="s">
        <v>630</v>
      </c>
      <c r="C1" t="s">
        <v>632</v>
      </c>
    </row>
    <row r="3" spans="2:65" x14ac:dyDescent="0.15">
      <c r="H3">
        <v>1963</v>
      </c>
      <c r="I3">
        <f>H3+1</f>
        <v>1964</v>
      </c>
      <c r="J3">
        <f t="shared" ref="J3" si="0">I3+1</f>
        <v>1965</v>
      </c>
      <c r="K3">
        <f t="shared" ref="K3" si="1">J3+1</f>
        <v>1966</v>
      </c>
      <c r="L3">
        <f t="shared" ref="L3" si="2">K3+1</f>
        <v>1967</v>
      </c>
      <c r="M3">
        <f t="shared" ref="M3" si="3">L3+1</f>
        <v>1968</v>
      </c>
      <c r="N3">
        <f t="shared" ref="N3" si="4">M3+1</f>
        <v>1969</v>
      </c>
      <c r="O3">
        <f t="shared" ref="O3" si="5">N3+1</f>
        <v>1970</v>
      </c>
      <c r="P3">
        <f t="shared" ref="P3" si="6">O3+1</f>
        <v>1971</v>
      </c>
      <c r="Q3">
        <f t="shared" ref="Q3" si="7">P3+1</f>
        <v>1972</v>
      </c>
      <c r="R3">
        <f t="shared" ref="R3" si="8">Q3+1</f>
        <v>1973</v>
      </c>
      <c r="S3">
        <f t="shared" ref="S3" si="9">R3+1</f>
        <v>1974</v>
      </c>
      <c r="T3">
        <f t="shared" ref="T3" si="10">S3+1</f>
        <v>1975</v>
      </c>
      <c r="U3">
        <f t="shared" ref="U3" si="11">T3+1</f>
        <v>1976</v>
      </c>
      <c r="V3">
        <f t="shared" ref="V3" si="12">U3+1</f>
        <v>1977</v>
      </c>
      <c r="W3">
        <f t="shared" ref="W3" si="13">V3+1</f>
        <v>1978</v>
      </c>
      <c r="X3">
        <f t="shared" ref="X3" si="14">W3+1</f>
        <v>1979</v>
      </c>
      <c r="Y3">
        <f t="shared" ref="Y3" si="15">X3+1</f>
        <v>1980</v>
      </c>
      <c r="Z3">
        <f t="shared" ref="Z3" si="16">Y3+1</f>
        <v>1981</v>
      </c>
      <c r="AA3">
        <f t="shared" ref="AA3" si="17">Z3+1</f>
        <v>1982</v>
      </c>
      <c r="AB3">
        <f t="shared" ref="AB3" si="18">AA3+1</f>
        <v>1983</v>
      </c>
      <c r="AC3">
        <f t="shared" ref="AC3" si="19">AB3+1</f>
        <v>1984</v>
      </c>
      <c r="AD3">
        <f t="shared" ref="AD3" si="20">AC3+1</f>
        <v>1985</v>
      </c>
      <c r="AE3">
        <f t="shared" ref="AE3" si="21">AD3+1</f>
        <v>1986</v>
      </c>
      <c r="AF3">
        <f t="shared" ref="AF3" si="22">AE3+1</f>
        <v>1987</v>
      </c>
      <c r="AG3">
        <f t="shared" ref="AG3" si="23">AF3+1</f>
        <v>1988</v>
      </c>
      <c r="AH3">
        <f t="shared" ref="AH3" si="24">AG3+1</f>
        <v>1989</v>
      </c>
      <c r="AI3">
        <f t="shared" ref="AI3" si="25">AH3+1</f>
        <v>1990</v>
      </c>
      <c r="AJ3">
        <f t="shared" ref="AJ3" si="26">AI3+1</f>
        <v>1991</v>
      </c>
      <c r="AK3">
        <f t="shared" ref="AK3" si="27">AJ3+1</f>
        <v>1992</v>
      </c>
      <c r="AL3">
        <f t="shared" ref="AL3" si="28">AK3+1</f>
        <v>1993</v>
      </c>
      <c r="AM3">
        <f t="shared" ref="AM3" si="29">AL3+1</f>
        <v>1994</v>
      </c>
      <c r="AN3">
        <f t="shared" ref="AN3" si="30">AM3+1</f>
        <v>1995</v>
      </c>
      <c r="AO3">
        <f t="shared" ref="AO3" si="31">AN3+1</f>
        <v>1996</v>
      </c>
      <c r="AP3">
        <f t="shared" ref="AP3" si="32">AO3+1</f>
        <v>1997</v>
      </c>
      <c r="AQ3">
        <f t="shared" ref="AQ3" si="33">AP3+1</f>
        <v>1998</v>
      </c>
      <c r="AR3">
        <f t="shared" ref="AR3" si="34">AQ3+1</f>
        <v>1999</v>
      </c>
      <c r="AS3">
        <f t="shared" ref="AS3" si="35">AR3+1</f>
        <v>2000</v>
      </c>
      <c r="AT3">
        <f t="shared" ref="AT3" si="36">AS3+1</f>
        <v>2001</v>
      </c>
      <c r="AU3">
        <f t="shared" ref="AU3" si="37">AT3+1</f>
        <v>2002</v>
      </c>
      <c r="AV3">
        <f t="shared" ref="AV3" si="38">AU3+1</f>
        <v>2003</v>
      </c>
      <c r="AW3">
        <f t="shared" ref="AW3" si="39">AV3+1</f>
        <v>2004</v>
      </c>
      <c r="AX3">
        <f t="shared" ref="AX3" si="40">AW3+1</f>
        <v>2005</v>
      </c>
      <c r="AY3">
        <f t="shared" ref="AY3" si="41">AX3+1</f>
        <v>2006</v>
      </c>
      <c r="AZ3">
        <f t="shared" ref="AZ3" si="42">AY3+1</f>
        <v>2007</v>
      </c>
      <c r="BA3">
        <f t="shared" ref="BA3" si="43">AZ3+1</f>
        <v>2008</v>
      </c>
      <c r="BB3">
        <f t="shared" ref="BB3" si="44">BA3+1</f>
        <v>2009</v>
      </c>
      <c r="BC3">
        <f t="shared" ref="BC3" si="45">BB3+1</f>
        <v>2010</v>
      </c>
      <c r="BD3">
        <f t="shared" ref="BD3" si="46">BC3+1</f>
        <v>2011</v>
      </c>
      <c r="BE3">
        <f t="shared" ref="BE3" si="47">BD3+1</f>
        <v>2012</v>
      </c>
      <c r="BF3">
        <f t="shared" ref="BF3" si="48">BE3+1</f>
        <v>2013</v>
      </c>
      <c r="BG3">
        <f t="shared" ref="BG3" si="49">BF3+1</f>
        <v>2014</v>
      </c>
      <c r="BH3">
        <f t="shared" ref="BH3" si="50">BG3+1</f>
        <v>2015</v>
      </c>
      <c r="BI3">
        <f t="shared" ref="BI3" si="51">BH3+1</f>
        <v>2016</v>
      </c>
      <c r="BJ3">
        <f t="shared" ref="BJ3" si="52">BI3+1</f>
        <v>2017</v>
      </c>
      <c r="BK3">
        <f t="shared" ref="BK3" si="53">BJ3+1</f>
        <v>2018</v>
      </c>
      <c r="BL3">
        <f t="shared" ref="BL3" si="54">BK3+1</f>
        <v>2019</v>
      </c>
      <c r="BM3">
        <f t="shared" ref="BM3" si="55">BL3+1</f>
        <v>2020</v>
      </c>
    </row>
    <row r="4" spans="2:65" x14ac:dyDescent="0.15">
      <c r="G4" t="s">
        <v>504</v>
      </c>
      <c r="H4" s="80"/>
      <c r="J4" s="80" t="s">
        <v>483</v>
      </c>
      <c r="K4" s="81"/>
      <c r="L4" s="81"/>
      <c r="M4" s="81"/>
      <c r="N4" s="81"/>
      <c r="O4" s="80" t="s">
        <v>484</v>
      </c>
      <c r="P4" s="81"/>
      <c r="Q4" s="81"/>
      <c r="R4" s="81"/>
      <c r="S4" s="81"/>
      <c r="T4" s="80" t="s">
        <v>485</v>
      </c>
      <c r="U4" s="81"/>
      <c r="V4" s="81"/>
      <c r="W4" s="81"/>
      <c r="X4" s="81"/>
      <c r="Y4" s="80" t="s">
        <v>486</v>
      </c>
      <c r="Z4" s="81"/>
      <c r="AA4" s="81"/>
      <c r="AB4" s="81"/>
      <c r="AC4" s="81"/>
      <c r="AD4" s="80" t="s">
        <v>487</v>
      </c>
      <c r="AE4" s="81"/>
      <c r="AF4" s="81"/>
      <c r="AG4" s="81"/>
      <c r="AH4" s="81"/>
      <c r="AI4" s="80" t="s">
        <v>488</v>
      </c>
      <c r="AJ4" s="81"/>
      <c r="AK4" s="81"/>
      <c r="AL4" s="81"/>
      <c r="AM4" s="81"/>
      <c r="AN4" s="80" t="s">
        <v>489</v>
      </c>
      <c r="AO4" s="81"/>
      <c r="AP4" s="81"/>
      <c r="AQ4" s="81"/>
      <c r="AR4" s="81"/>
      <c r="AS4" s="80" t="s">
        <v>490</v>
      </c>
      <c r="AT4" s="81"/>
      <c r="AU4" s="81"/>
      <c r="AV4" s="81"/>
      <c r="AW4" s="81"/>
      <c r="AX4" s="80" t="s">
        <v>491</v>
      </c>
      <c r="AY4" s="81"/>
      <c r="AZ4" s="81"/>
      <c r="BA4" s="81"/>
      <c r="BB4" s="81"/>
      <c r="BC4" s="80" t="s">
        <v>492</v>
      </c>
      <c r="BD4" s="81"/>
      <c r="BE4" s="81"/>
      <c r="BF4" s="81"/>
      <c r="BG4" s="81"/>
      <c r="BH4" s="80" t="s">
        <v>493</v>
      </c>
      <c r="BL4" s="80" t="s">
        <v>517</v>
      </c>
    </row>
    <row r="5" spans="2:65" x14ac:dyDescent="0.15">
      <c r="G5" t="s">
        <v>495</v>
      </c>
      <c r="H5" s="88">
        <f>'ｄ08-001市町村別入込総数・宿泊客延数推移'!H23/1000+H9+H13+H17+H21</f>
        <v>570.77200000000005</v>
      </c>
      <c r="I5" s="88">
        <f>'ｄ08-001市町村別入込総数・宿泊客延数推移'!I23/1000+I9+I13+I17+I21</f>
        <v>737.05700000000002</v>
      </c>
      <c r="J5" s="88">
        <f>'ｄ08-001市町村別入込総数・宿泊客延数推移'!J23/1000+J9+J13+J17+J21</f>
        <v>934.63</v>
      </c>
      <c r="K5" s="88">
        <f>'ｄ08-001市町村別入込総数・宿泊客延数推移'!K23/1000+K9+K13+K17+K21</f>
        <v>1003.745</v>
      </c>
      <c r="L5" s="88">
        <f>'ｄ08-001市町村別入込総数・宿泊客延数推移'!L23/1000+L9+L13+L17+L21</f>
        <v>1131.0640000000001</v>
      </c>
      <c r="M5" s="88">
        <f>'ｄ08-001市町村別入込総数・宿泊客延数推移'!M23/1000+M9+M13+M17+M21</f>
        <v>1212.5680000000002</v>
      </c>
      <c r="N5" s="88">
        <f>'ｄ08-001市町村別入込総数・宿泊客延数推移'!N23/1000+N9+N13+N17+N21</f>
        <v>1300.104</v>
      </c>
      <c r="O5" s="88">
        <f>'ｄ08-001市町村別入込総数・宿泊客延数推移'!O23/1000+O9+O13+O17+O21</f>
        <v>1380.634</v>
      </c>
      <c r="P5" s="88">
        <f>'ｄ08-001市町村別入込総数・宿泊客延数推移'!P23/1000+P9+P13+P17+P21</f>
        <v>1619.9450000000002</v>
      </c>
      <c r="Q5" s="88">
        <f>'ｄ08-001市町村別入込総数・宿泊客延数推移'!Q23/1000+Q9+Q13+Q17+Q21</f>
        <v>1833.568</v>
      </c>
      <c r="R5" s="88">
        <f>'ｄ08-001市町村別入込総数・宿泊客延数推移'!R23/1000+R9+R13+R17+R21</f>
        <v>2011.8770000000002</v>
      </c>
      <c r="S5" s="88">
        <f>'ｄ08-001市町村別入込総数・宿泊客延数推移'!S23/1000+S9+S13+S17+S21</f>
        <v>1946.1410000000001</v>
      </c>
      <c r="T5" s="88">
        <f>'ｄ08-001市町村別入込総数・宿泊客延数推移'!T23/1000+T9+T13+T17+T21</f>
        <v>1751.579</v>
      </c>
      <c r="U5" s="88">
        <f>'ｄ08-001市町村別入込総数・宿泊客延数推移'!U23/1000+U9+U13+U17+U21</f>
        <v>1675.9720000000002</v>
      </c>
      <c r="V5" s="88">
        <f>'ｄ08-001市町村別入込総数・宿泊客延数推移'!V23/1000+V9+V13+V17+V21</f>
        <v>1451.3899999999999</v>
      </c>
      <c r="W5" s="88">
        <f>'ｄ08-001市町村別入込総数・宿泊客延数推移'!W23/1000+W9+W13+W17+W21</f>
        <v>1582.7489999999998</v>
      </c>
      <c r="X5" s="88">
        <f>'ｄ08-001市町村別入込総数・宿泊客延数推移'!X23/1000+X9+X13+X17+X21</f>
        <v>1569.837</v>
      </c>
      <c r="Y5" s="88">
        <f>'ｄ08-001市町村別入込総数・宿泊客延数推移'!Y23/1000+Y9+Y13+Y17+Y21</f>
        <v>1568.046</v>
      </c>
      <c r="Z5" s="88">
        <f>'ｄ08-001市町村別入込総数・宿泊客延数推移'!Z23/1000+Z9+Z13+Z17+Z21</f>
        <v>1440.212</v>
      </c>
      <c r="AA5" s="88">
        <f>'ｄ08-001市町村別入込総数・宿泊客延数推移'!AA23/1000+AA9+AA13+AA17+AA21</f>
        <v>1421.2690000000002</v>
      </c>
      <c r="AB5" s="88">
        <f>'ｄ08-001市町村別入込総数・宿泊客延数推移'!AB23/1000+AB9+AB13+AB17+AB21</f>
        <v>1350.777</v>
      </c>
      <c r="AC5" s="88">
        <f>'ｄ08-001市町村別入込総数・宿泊客延数推移'!AC23/1000+AC9+AC13+AC17+AC21</f>
        <v>1335.4480000000001</v>
      </c>
      <c r="AD5" s="88">
        <f>'ｄ08-001市町村別入込総数・宿泊客延数推移'!AD23/1000+AD9+AD13+AD17+AD21</f>
        <v>1714.9350000000002</v>
      </c>
      <c r="AE5" s="88">
        <f>'ｄ08-001市町村別入込総数・宿泊客延数推移'!AE23/1000+AE9+AE13+AE17+AE21</f>
        <v>1881.078</v>
      </c>
      <c r="AF5" s="88">
        <f>'ｄ08-001市町村別入込総数・宿泊客延数推移'!AF23/1000+AF9+AF13+AF17+AF21</f>
        <v>2242.9299999999998</v>
      </c>
      <c r="AG5" s="88">
        <f>'ｄ08-001市町村別入込総数・宿泊客延数推移'!AG23/1000+AG9+AG13+AG17+AG21</f>
        <v>2684.6520000000005</v>
      </c>
      <c r="AH5" s="88">
        <f>'ｄ08-001市町村別入込総数・宿泊客延数推移'!AH23/1000+AH9+AH13+AH17+AH21</f>
        <v>2803.261</v>
      </c>
      <c r="AI5" s="88">
        <f>'ｄ08-001市町村別入込総数・宿泊客延数推移'!AI23/1000+AI9+AI13+AI17+AI21</f>
        <v>3145.279</v>
      </c>
      <c r="AJ5" s="88">
        <f>'ｄ08-001市町村別入込総数・宿泊客延数推移'!AJ23/1000+AJ9+AJ13+AJ17+AJ21</f>
        <v>3528.3360000000002</v>
      </c>
      <c r="AK5" s="88">
        <f>'ｄ08-001市町村別入込総数・宿泊客延数推移'!AK23/1000+AK9+AK13+AK17+AK21</f>
        <v>3525.79</v>
      </c>
      <c r="AL5" s="88">
        <f>'ｄ08-001市町村別入込総数・宿泊客延数推移'!AL23/1000+AL9+AL13+AL17+AL21</f>
        <v>3339.6349999999998</v>
      </c>
      <c r="AM5" s="88">
        <f>'ｄ08-001市町村別入込総数・宿泊客延数推移'!AM23/1000+AM9+AM13+AM17+AM21</f>
        <v>3414.7190000000001</v>
      </c>
      <c r="AN5" s="88">
        <f>'ｄ08-001市町村別入込総数・宿泊客延数推移'!AN23/1000+AN9+AN13+AN17+AN21</f>
        <v>3414.89</v>
      </c>
      <c r="AO5" s="88">
        <f>'ｄ08-001市町村別入込総数・宿泊客延数推移'!AO23/1000+AO9+AO13+AO17+AO21</f>
        <v>3678.3509999999997</v>
      </c>
      <c r="AP5" s="88">
        <f>'ｄ08-001市町村別入込総数・宿泊客延数推移'!AQ23+AP9+AP13+AP17+AP21</f>
        <v>3640.5</v>
      </c>
      <c r="AQ5" s="88">
        <f>'ｄ08-001市町村別入込総数・宿泊客延数推移'!AR23+AQ9+AQ13+AQ17+AQ21</f>
        <v>3765.4</v>
      </c>
      <c r="AR5" s="88">
        <f>'ｄ08-001市町村別入込総数・宿泊客延数推移'!AS23+AR9+AR13+AR17+AR21</f>
        <v>3769.8</v>
      </c>
      <c r="AS5" s="88">
        <f>'ｄ08-001市町村別入込総数・宿泊客延数推移'!AT23+AS9+AS13+AS17+AS21</f>
        <v>3398.7000000000003</v>
      </c>
      <c r="AT5" s="88">
        <f>'ｄ08-001市町村別入込総数・宿泊客延数推移'!AU23+AT9+AT13+AT17+AT21</f>
        <v>3759.1999999999994</v>
      </c>
      <c r="AU5" s="88">
        <f>'ｄ08-001市町村別入込総数・宿泊客延数推移'!AV23+AU9+AU13+AU17+AU21</f>
        <v>3784.4</v>
      </c>
      <c r="AV5" s="88">
        <f>'ｄ08-001市町村別入込総数・宿泊客延数推移'!AW23+AV9+AV13+AV17+AV21</f>
        <v>3707.5</v>
      </c>
      <c r="AW5" s="88">
        <f>'ｄ08-001市町村別入込総数・宿泊客延数推移'!AX23+AW9+AW13+AW17+AW21</f>
        <v>3576.4</v>
      </c>
      <c r="AX5" s="88">
        <f>'ｄ08-001市町村別入込総数・宿泊客延数推移'!AY23</f>
        <v>3237.1</v>
      </c>
      <c r="AY5" s="88">
        <f>'ｄ08-001市町村別入込総数・宿泊客延数推移'!AZ23</f>
        <v>3238.3</v>
      </c>
      <c r="AZ5" s="88">
        <f>'ｄ08-001市町村別入込総数・宿泊客延数推移'!BA23</f>
        <v>3182.9</v>
      </c>
      <c r="BA5" s="88">
        <f>'ｄ08-001市町村別入込総数・宿泊客延数推移'!BB23</f>
        <v>2988.8</v>
      </c>
      <c r="BB5" s="88">
        <f>'ｄ08-001市町村別入込総数・宿泊客延数推移'!BC23</f>
        <v>2821.3</v>
      </c>
      <c r="BC5" s="88">
        <f>'ｄ08-001市町村別入込総数・宿泊客延数推移'!BD23</f>
        <v>3034.6</v>
      </c>
      <c r="BD5" s="88">
        <f>'ｄ08-001市町村別入込総数・宿泊客延数推移'!BE23</f>
        <v>2601.1999999999998</v>
      </c>
      <c r="BE5" s="88">
        <f>'ｄ08-001市町村別入込総数・宿泊客延数推移'!BF23</f>
        <v>2963.9999999999995</v>
      </c>
      <c r="BF5" s="88">
        <f>'ｄ08-001市町村別入込総数・宿泊客延数推移'!BG23</f>
        <v>3124.4999999999991</v>
      </c>
      <c r="BG5" s="88">
        <f>'ｄ08-001市町村別入込総数・宿泊客延数推移'!BH23</f>
        <v>3140.1999999999994</v>
      </c>
      <c r="BH5" s="88">
        <f>'ｄ08-001市町村別入込総数・宿泊客延数推移'!BI23</f>
        <v>3215</v>
      </c>
      <c r="BI5" s="88">
        <f>'ｄ08-001市町村別入込総数・宿泊客延数推移'!BJ23</f>
        <v>3760.8</v>
      </c>
      <c r="BJ5" s="88">
        <f>'ｄ08-001市町村別入込総数・宿泊客延数推移'!BK23</f>
        <v>3420.9</v>
      </c>
      <c r="BK5" s="88">
        <f>'ｄ08-001市町村別入込総数・宿泊客延数推移'!BL23</f>
        <v>3405.4</v>
      </c>
      <c r="BL5" s="88">
        <f>'ｄ08-001市町村別入込総数・宿泊客延数推移'!BM23</f>
        <v>3223.7999999999997</v>
      </c>
      <c r="BM5" s="71"/>
    </row>
    <row r="6" spans="2:65" x14ac:dyDescent="0.15">
      <c r="G6" t="s">
        <v>496</v>
      </c>
      <c r="H6" s="88">
        <f>'ｄ08-001市町村別入込総数・宿泊客延数推移'!H24/1000+H10+H14+H18+H22</f>
        <v>537.59699999999998</v>
      </c>
      <c r="I6" s="88">
        <f>'ｄ08-001市町村別入込総数・宿泊客延数推移'!I24/1000+I10+I14+I18+I22</f>
        <v>732.54100000000005</v>
      </c>
      <c r="J6" s="88">
        <f>'ｄ08-001市町村別入込総数・宿泊客延数推移'!J24/1000+J10+J14+J18+J22</f>
        <v>789.76799999999992</v>
      </c>
      <c r="K6" s="88">
        <f>'ｄ08-001市町村別入込総数・宿泊客延数推移'!K24/1000+K10+K14+K18+K22</f>
        <v>936.53199999999993</v>
      </c>
      <c r="L6" s="88">
        <f>'ｄ08-001市町村別入込総数・宿泊客延数推移'!L24/1000+L10+L14+L18+L22</f>
        <v>1095.6869999999999</v>
      </c>
      <c r="M6" s="88">
        <f>'ｄ08-001市町村別入込総数・宿泊客延数推移'!M24/1000+M10+M14+M18+M22</f>
        <v>1259.242</v>
      </c>
      <c r="N6" s="88">
        <f>'ｄ08-001市町村別入込総数・宿泊客延数推移'!N24/1000+N10+N14+N18+N22</f>
        <v>1315.3519999999999</v>
      </c>
      <c r="O6" s="88">
        <f>'ｄ08-001市町村別入込総数・宿泊客延数推移'!O24/1000+O10+O14+O18+O22</f>
        <v>1255.3879999999999</v>
      </c>
      <c r="P6" s="88">
        <f>'ｄ08-001市町村別入込総数・宿泊客延数推移'!P24/1000+P10+P14+P18+P22</f>
        <v>1458.761</v>
      </c>
      <c r="Q6" s="88">
        <f>'ｄ08-001市町村別入込総数・宿泊客延数推移'!Q24/1000+Q10+Q14+Q18+Q22</f>
        <v>1338.902</v>
      </c>
      <c r="R6" s="88">
        <f>'ｄ08-001市町村別入込総数・宿泊客延数推移'!R24/1000+R10+R14+R18+R22</f>
        <v>1781.7259999999999</v>
      </c>
      <c r="S6" s="88">
        <f>'ｄ08-001市町村別入込総数・宿泊客延数推移'!S24/1000+S10+S14+S18+S22</f>
        <v>1742.9169999999999</v>
      </c>
      <c r="T6" s="88">
        <f>'ｄ08-001市町村別入込総数・宿泊客延数推移'!T24/1000+T10+T14+T18+T22</f>
        <v>1547.404</v>
      </c>
      <c r="U6" s="88">
        <f>'ｄ08-001市町村別入込総数・宿泊客延数推移'!U24/1000+U10+U14+U18+U22</f>
        <v>1595.75</v>
      </c>
      <c r="V6" s="88">
        <f>'ｄ08-001市町村別入込総数・宿泊客延数推移'!V24/1000+V10+V14+V18+V22</f>
        <v>1546.847</v>
      </c>
      <c r="W6" s="88">
        <f>'ｄ08-001市町村別入込総数・宿泊客延数推移'!W24/1000+W10+W14+W18+W22</f>
        <v>1644.806</v>
      </c>
      <c r="X6" s="88">
        <f>'ｄ08-001市町村別入込総数・宿泊客延数推移'!X24/1000+X10+X14+X18+X22</f>
        <v>1658.9900000000002</v>
      </c>
      <c r="Y6" s="88">
        <f>'ｄ08-001市町村別入込総数・宿泊客延数推移'!Y24/1000+Y10+Y14+Y18+Y22</f>
        <v>1792.576</v>
      </c>
      <c r="Z6" s="88">
        <f>'ｄ08-001市町村別入込総数・宿泊客延数推移'!Z24/1000+Z10+Z14+Z18+Z22</f>
        <v>1759.6769999999999</v>
      </c>
      <c r="AA6" s="88">
        <f>'ｄ08-001市町村別入込総数・宿泊客延数推移'!AA24/1000+AA10+AA14+AA18+AA22</f>
        <v>1774.4160000000002</v>
      </c>
      <c r="AB6" s="88">
        <f>'ｄ08-001市町村別入込総数・宿泊客延数推移'!AB24/1000+AB10+AB14+AB18+AB22</f>
        <v>1722.567</v>
      </c>
      <c r="AC6" s="88">
        <f>'ｄ08-001市町村別入込総数・宿泊客延数推移'!AC24/1000+AC10+AC14+AC18+AC22</f>
        <v>1868.9699999999998</v>
      </c>
      <c r="AD6" s="88">
        <f>'ｄ08-001市町村別入込総数・宿泊客延数推移'!AD24/1000+AD10+AD14+AD18+AD22</f>
        <v>1593.643</v>
      </c>
      <c r="AE6" s="88">
        <f>'ｄ08-001市町村別入込総数・宿泊客延数推移'!AE24/1000+AE10+AE14+AE18+AE22</f>
        <v>1698.3110000000001</v>
      </c>
      <c r="AF6" s="88">
        <f>'ｄ08-001市町村別入込総数・宿泊客延数推移'!AF24/1000+AF10+AF14+AF18+AF22</f>
        <v>1785.066</v>
      </c>
      <c r="AG6" s="88">
        <f>'ｄ08-001市町村別入込総数・宿泊客延数推移'!AG24/1000+AG10+AG14+AG18+AG22</f>
        <v>1915.5339999999999</v>
      </c>
      <c r="AH6" s="88">
        <f>'ｄ08-001市町村別入込総数・宿泊客延数推移'!AH24/1000+AH10+AH14+AH18+AH22</f>
        <v>2154.5329999999999</v>
      </c>
      <c r="AI6" s="88">
        <f>'ｄ08-001市町村別入込総数・宿泊客延数推移'!AI24/1000+AI10+AI14+AI18+AI22</f>
        <v>2206.2750000000001</v>
      </c>
      <c r="AJ6" s="88">
        <f>'ｄ08-001市町村別入込総数・宿泊客延数推移'!AJ24/1000+AJ10+AJ14+AJ18+AJ22</f>
        <v>2255.9939999999997</v>
      </c>
      <c r="AK6" s="88">
        <f>'ｄ08-001市町村別入込総数・宿泊客延数推移'!AK24/1000+AK10+AK14+AK18+AK22</f>
        <v>2219.4009999999998</v>
      </c>
      <c r="AL6" s="88">
        <f>'ｄ08-001市町村別入込総数・宿泊客延数推移'!AL24/1000+AL10+AL14+AL18+AL22</f>
        <v>2052.114</v>
      </c>
      <c r="AM6" s="88">
        <f>'ｄ08-001市町村別入込総数・宿泊客延数推移'!AM24/1000+AM10+AM14+AM18+AM22</f>
        <v>2227.393</v>
      </c>
      <c r="AN6" s="88">
        <f>'ｄ08-001市町村別入込総数・宿泊客延数推移'!AN24/1000+AN10+AN14+AN18+AN22</f>
        <v>2252.951</v>
      </c>
      <c r="AO6" s="88">
        <f>'ｄ08-001市町村別入込総数・宿泊客延数推移'!AO24/1000+AO10+AO14+AO18+AO22</f>
        <v>2611.5050000000001</v>
      </c>
      <c r="AP6" s="88">
        <f>'ｄ08-001市町村別入込総数・宿泊客延数推移'!AQ24+AP10+AP14+AP18+AP22</f>
        <v>2210.4</v>
      </c>
      <c r="AQ6" s="88">
        <f>'ｄ08-001市町村別入込総数・宿泊客延数推移'!AR24+AQ10+AQ14+AQ18+AQ22</f>
        <v>2183.9</v>
      </c>
      <c r="AR6" s="88">
        <f>'ｄ08-001市町村別入込総数・宿泊客延数推移'!AS24+AR10+AR14+AR18+AR22</f>
        <v>2541.0000000000005</v>
      </c>
      <c r="AS6" s="88">
        <f>'ｄ08-001市町村別入込総数・宿泊客延数推移'!AT24+AS10+AS14+AS18+AS22</f>
        <v>2412.4999999999995</v>
      </c>
      <c r="AT6" s="88">
        <f>'ｄ08-001市町村別入込総数・宿泊客延数推移'!AU24+AT10+AT14+AT18+AT22</f>
        <v>2515.1</v>
      </c>
      <c r="AU6" s="88">
        <f>'ｄ08-001市町村別入込総数・宿泊客延数推移'!AV24+AU10+AU14+AU18+AU22</f>
        <v>2476.2000000000003</v>
      </c>
      <c r="AV6" s="88">
        <f>'ｄ08-001市町村別入込総数・宿泊客延数推移'!AW24+AV10+AV14+AV18+AV22</f>
        <v>2465.0000000000005</v>
      </c>
      <c r="AW6" s="88">
        <f>'ｄ08-001市町村別入込総数・宿泊客延数推移'!AX24+AW10+AW14+AW18+AW22</f>
        <v>2368.5</v>
      </c>
      <c r="AX6" s="88">
        <f>'ｄ08-001市町村別入込総数・宿泊客延数推移'!AY24</f>
        <v>1606.3</v>
      </c>
      <c r="AY6" s="88">
        <f>'ｄ08-001市町村別入込総数・宿泊客延数推移'!AZ24</f>
        <v>1626.5</v>
      </c>
      <c r="AZ6" s="88">
        <f>'ｄ08-001市町村別入込総数・宿泊客延数推移'!BA24</f>
        <v>1635.1</v>
      </c>
      <c r="BA6" s="88">
        <f>'ｄ08-001市町村別入込総数・宿泊客延数推移'!BB24</f>
        <v>1573</v>
      </c>
      <c r="BB6" s="88">
        <f>'ｄ08-001市町村別入込総数・宿泊客延数推移'!BC24</f>
        <v>1510.6</v>
      </c>
      <c r="BC6" s="88">
        <f>'ｄ08-001市町村別入込総数・宿泊客延数推移'!BD24</f>
        <v>1551.6</v>
      </c>
      <c r="BD6" s="88">
        <f>'ｄ08-001市町村別入込総数・宿泊客延数推移'!BE24</f>
        <v>1506.7999999999997</v>
      </c>
      <c r="BE6" s="88">
        <f>'ｄ08-001市町村別入込総数・宿泊客延数推移'!BF24</f>
        <v>1537.1999999999998</v>
      </c>
      <c r="BF6" s="88">
        <f>'ｄ08-001市町村別入込総数・宿泊客延数推移'!BG24</f>
        <v>1694.6000000000001</v>
      </c>
      <c r="BG6" s="88">
        <f>'ｄ08-001市町村別入込総数・宿泊客延数推移'!BH24</f>
        <v>1700</v>
      </c>
      <c r="BH6" s="88">
        <f>'ｄ08-001市町村別入込総数・宿泊客延数推移'!BI24</f>
        <v>1731.6</v>
      </c>
      <c r="BI6" s="88">
        <f>'ｄ08-001市町村別入込総数・宿泊客延数推移'!BJ24</f>
        <v>1846.1</v>
      </c>
      <c r="BJ6" s="88">
        <f>'ｄ08-001市町村別入込総数・宿泊客延数推移'!BK24</f>
        <v>1825.9000000000003</v>
      </c>
      <c r="BK6" s="88">
        <f>'ｄ08-001市町村別入込総数・宿泊客延数推移'!BL24</f>
        <v>1855.9</v>
      </c>
      <c r="BL6" s="88">
        <f>'ｄ08-001市町村別入込総数・宿泊客延数推移'!BM24</f>
        <v>2145.1000000000004</v>
      </c>
      <c r="BM6" s="71"/>
    </row>
    <row r="7" spans="2:65" x14ac:dyDescent="0.15">
      <c r="G7" t="s">
        <v>497</v>
      </c>
      <c r="H7" s="88">
        <f>'ｄ08-001市町村別入込総数・宿泊客延数推移'!H26/1000+H11+H15+H19+H23</f>
        <v>633.64</v>
      </c>
      <c r="I7" s="88">
        <f>'ｄ08-001市町村別入込総数・宿泊客延数推移'!I26/1000+I11+I15+I19+I23</f>
        <v>860.822</v>
      </c>
      <c r="J7" s="88">
        <f>'ｄ08-001市町村別入込総数・宿泊客延数推移'!J26/1000+J11+J15+J19+J23</f>
        <v>884.6819999999999</v>
      </c>
      <c r="K7" s="88">
        <f>'ｄ08-001市町村別入込総数・宿泊客延数推移'!K26/1000+K11+K15+K19+K23</f>
        <v>1011.9540000000001</v>
      </c>
      <c r="L7" s="88">
        <f>'ｄ08-001市町村別入込総数・宿泊客延数推移'!L26/1000+L11+L15+L19+L23</f>
        <v>1030.702</v>
      </c>
      <c r="M7" s="88">
        <f>'ｄ08-001市町村別入込総数・宿泊客延数推移'!M26/1000+M11+M15+M19+M23</f>
        <v>1152.2620000000002</v>
      </c>
      <c r="N7" s="88">
        <f>'ｄ08-001市町村別入込総数・宿泊客延数推移'!N26/1000+N11+N15+N19+N23</f>
        <v>1349.393</v>
      </c>
      <c r="O7" s="88">
        <f>'ｄ08-001市町村別入込総数・宿泊客延数推移'!O26/1000+O11+O15+O19+O23</f>
        <v>1349.7820000000002</v>
      </c>
      <c r="P7" s="88">
        <f>'ｄ08-001市町村別入込総数・宿泊客延数推移'!P26/1000+P11+P15+P19+P23</f>
        <v>1568.8429999999998</v>
      </c>
      <c r="Q7" s="88">
        <f>'ｄ08-001市町村別入込総数・宿泊客延数推移'!Q26/1000+Q11+Q15+Q19+Q23</f>
        <v>1365.453</v>
      </c>
      <c r="R7" s="88">
        <f>'ｄ08-001市町村別入込総数・宿泊客延数推移'!R26/1000+R11+R15+R19+R23</f>
        <v>1770.6890000000001</v>
      </c>
      <c r="S7" s="88">
        <f>'ｄ08-001市町村別入込総数・宿泊客延数推移'!S26/1000+S11+S15+S19+S23</f>
        <v>1734.107</v>
      </c>
      <c r="T7" s="88">
        <f>'ｄ08-001市町村別入込総数・宿泊客延数推移'!T26/1000+T11+T15+T19+T23</f>
        <v>1397.6490000000001</v>
      </c>
      <c r="U7" s="88">
        <f>'ｄ08-001市町村別入込総数・宿泊客延数推移'!U26/1000+U11+U15+U19+U23</f>
        <v>1457.4270000000001</v>
      </c>
      <c r="V7" s="88">
        <f>'ｄ08-001市町村別入込総数・宿泊客延数推移'!V26/1000+V11+V15+V19+V23</f>
        <v>1241.6479999999999</v>
      </c>
      <c r="W7" s="88">
        <f>'ｄ08-001市町村別入込総数・宿泊客延数推移'!W26/1000+W11+W15+W19+W23</f>
        <v>1345.865</v>
      </c>
      <c r="X7" s="88">
        <f>'ｄ08-001市町村別入込総数・宿泊客延数推移'!X26/1000+X11+X15+X19+X23</f>
        <v>1457.9639999999999</v>
      </c>
      <c r="Y7" s="88">
        <f>'ｄ08-001市町村別入込総数・宿泊客延数推移'!Y26/1000+Y11+Y15+Y19+Y23</f>
        <v>1550.1670000000001</v>
      </c>
      <c r="Z7" s="88">
        <f>'ｄ08-001市町村別入込総数・宿泊客延数推移'!Z26/1000+Z11+Z15+Z19+Z23</f>
        <v>1441.875</v>
      </c>
      <c r="AA7" s="88">
        <f>'ｄ08-001市町村別入込総数・宿泊客延数推移'!AA26/1000+AA11+AA15+AA19+AA23</f>
        <v>1450.3</v>
      </c>
      <c r="AB7" s="88">
        <f>'ｄ08-001市町村別入込総数・宿泊客延数推移'!AB26/1000+AB11+AB15+AB19+AB23</f>
        <v>1381.23</v>
      </c>
      <c r="AC7" s="88">
        <f>'ｄ08-001市町村別入込総数・宿泊客延数推移'!AC26/1000+AC11+AC15+AC19+AC23</f>
        <v>1461.9569999999999</v>
      </c>
      <c r="AD7" s="88">
        <f>'ｄ08-001市町村別入込総数・宿泊客延数推移'!AD26/1000+AD11+AD15+AD19+AD23</f>
        <v>1573.2169999999999</v>
      </c>
      <c r="AE7" s="88">
        <f>'ｄ08-001市町村別入込総数・宿泊客延数推移'!AE26/1000+AE11+AE15+AE19+AE23</f>
        <v>1718.5509999999999</v>
      </c>
      <c r="AF7" s="88">
        <f>'ｄ08-001市町村別入込総数・宿泊客延数推移'!AF26/1000+AF11+AF15+AF19+AF23</f>
        <v>1944.7950000000001</v>
      </c>
      <c r="AG7" s="88">
        <f>'ｄ08-001市町村別入込総数・宿泊客延数推移'!AG26/1000+AG11+AG15+AG19+AG23</f>
        <v>2256.0719999999997</v>
      </c>
      <c r="AH7" s="88">
        <f>'ｄ08-001市町村別入込総数・宿泊客延数推移'!AH26/1000+AH11+AH15+AH19+AH23</f>
        <v>2508.5319999999997</v>
      </c>
      <c r="AI7" s="88">
        <f>'ｄ08-001市町村別入込総数・宿泊客延数推移'!AI26/1000+AI11+AI15+AI19+AI23</f>
        <v>2756.4860000000003</v>
      </c>
      <c r="AJ7" s="88">
        <f>'ｄ08-001市町村別入込総数・宿泊客延数推移'!AJ26/1000+AJ11+AJ15+AJ19+AJ23</f>
        <v>3058.5439999999999</v>
      </c>
      <c r="AK7" s="88">
        <f>'ｄ08-001市町村別入込総数・宿泊客延数推移'!AK26/1000+AK11+AK15+AK19+AK23</f>
        <v>3075.7440000000006</v>
      </c>
      <c r="AL7" s="88">
        <f>'ｄ08-001市町村別入込総数・宿泊客延数推移'!AL26/1000+AL11+AL15+AL19+AL23</f>
        <v>2923.4830000000002</v>
      </c>
      <c r="AM7" s="88">
        <f>'ｄ08-001市町村別入込総数・宿泊客延数推移'!AM26/1000+AM11+AM15+AM19+AM23</f>
        <v>2979.4790000000003</v>
      </c>
      <c r="AN7" s="88">
        <f>'ｄ08-001市町村別入込総数・宿泊客延数推移'!AN26/1000+AN11+AN15+AN19+AN23</f>
        <v>2971.9159999999997</v>
      </c>
      <c r="AO7" s="88">
        <f>'ｄ08-001市町村別入込総数・宿泊客延数推移'!AO26/1000+AO11+AO15+AO19+AO23</f>
        <v>3188.5930000000003</v>
      </c>
      <c r="AP7" s="88">
        <f>'ｄ08-001市町村別入込総数・宿泊客延数推移'!AQ26+AP11+AP15+AP19+AP23</f>
        <v>3226.3</v>
      </c>
      <c r="AQ7" s="88">
        <f>'ｄ08-001市町村別入込総数・宿泊客延数推移'!AR26+AQ11+AQ15+AQ19+AQ23</f>
        <v>3290.9999999999995</v>
      </c>
      <c r="AR7" s="88">
        <f>'ｄ08-001市町村別入込総数・宿泊客延数推移'!AS26+AR11+AR15+AR19+AR23</f>
        <v>3259.2999999999997</v>
      </c>
      <c r="AS7" s="88">
        <f>'ｄ08-001市町村別入込総数・宿泊客延数推移'!AT26+AS11+AS15+AS19+AS23</f>
        <v>3040.4</v>
      </c>
      <c r="AT7" s="88">
        <f>'ｄ08-001市町村別入込総数・宿泊客延数推移'!AU26+AT11+AT15+AT19+AT23</f>
        <v>3334.8999999999996</v>
      </c>
      <c r="AU7" s="88">
        <f>'ｄ08-001市町村別入込総数・宿泊客延数推移'!AV26+AU11+AU15+AU19+AU23</f>
        <v>3378.4999999999995</v>
      </c>
      <c r="AV7" s="88">
        <f>'ｄ08-001市町村別入込総数・宿泊客延数推移'!AW26+AV11+AV15+AV19+AV23</f>
        <v>3304.6</v>
      </c>
      <c r="AW7" s="88">
        <f>'ｄ08-001市町村別入込総数・宿泊客延数推移'!AX26+AW11+AW15+AW19+AW23</f>
        <v>3193.2</v>
      </c>
      <c r="AX7" s="88">
        <f>'ｄ08-001市町村別入込総数・宿泊客延数推移'!AY26</f>
        <v>3156.1</v>
      </c>
      <c r="AY7" s="88">
        <f>'ｄ08-001市町村別入込総数・宿泊客延数推移'!AZ26</f>
        <v>3107.9</v>
      </c>
      <c r="AZ7" s="88">
        <f>'ｄ08-001市町村別入込総数・宿泊客延数推移'!BA26</f>
        <v>3067.3</v>
      </c>
      <c r="BA7" s="88">
        <f>'ｄ08-001市町村別入込総数・宿泊客延数推移'!BB26</f>
        <v>2913.7</v>
      </c>
      <c r="BB7" s="88">
        <f>'ｄ08-001市町村別入込総数・宿泊客延数推移'!BC26</f>
        <v>2837.6</v>
      </c>
      <c r="BC7" s="88">
        <f>'ｄ08-001市町村別入込総数・宿泊客延数推移'!BD26</f>
        <v>2895.8</v>
      </c>
      <c r="BD7" s="88">
        <f>'ｄ08-001市町村別入込総数・宿泊客延数推移'!BE26</f>
        <v>2739.7000000000003</v>
      </c>
      <c r="BE7" s="88">
        <f>'ｄ08-001市町村別入込総数・宿泊客延数推移'!BF26</f>
        <v>2991.2</v>
      </c>
      <c r="BF7" s="88">
        <f>'ｄ08-001市町村別入込総数・宿泊客延数推移'!BG26</f>
        <v>3045.3999999999996</v>
      </c>
      <c r="BG7" s="88">
        <f>'ｄ08-001市町村別入込総数・宿泊客延数推移'!BH26</f>
        <v>3091.9</v>
      </c>
      <c r="BH7" s="88">
        <f>'ｄ08-001市町村別入込総数・宿泊客延数推移'!BI26</f>
        <v>3193.2000000000003</v>
      </c>
      <c r="BI7" s="88">
        <f>'ｄ08-001市町村別入込総数・宿泊客延数推移'!BJ26</f>
        <v>3645.7000000000003</v>
      </c>
      <c r="BJ7" s="88">
        <f>'ｄ08-001市町村別入込総数・宿泊客延数推移'!BK26</f>
        <v>3570.2000000000003</v>
      </c>
      <c r="BK7" s="88">
        <f>'ｄ08-001市町村別入込総数・宿泊客延数推移'!BL26</f>
        <v>3473.6</v>
      </c>
      <c r="BL7" s="88">
        <f>'ｄ08-001市町村別入込総数・宿泊客延数推移'!BM26</f>
        <v>3098.6</v>
      </c>
      <c r="BM7" s="71"/>
    </row>
    <row r="9" spans="2:65" x14ac:dyDescent="0.15">
      <c r="G9" t="s">
        <v>505</v>
      </c>
      <c r="H9" s="88">
        <f>'ｄ08-001市町村別入込総数・宿泊客延数推移'!H71/1000</f>
        <v>0</v>
      </c>
      <c r="I9" s="88">
        <f>'ｄ08-001市町村別入込総数・宿泊客延数推移'!I71/1000</f>
        <v>0</v>
      </c>
      <c r="J9" s="88">
        <f>'ｄ08-001市町村別入込総数・宿泊客延数推移'!J71/1000</f>
        <v>0</v>
      </c>
      <c r="K9" s="88">
        <f>'ｄ08-001市町村別入込総数・宿泊客延数推移'!K71/1000</f>
        <v>0</v>
      </c>
      <c r="L9" s="88">
        <f>'ｄ08-001市町村別入込総数・宿泊客延数推移'!L71/1000</f>
        <v>0</v>
      </c>
      <c r="M9" s="88">
        <f>'ｄ08-001市町村別入込総数・宿泊客延数推移'!M71/1000</f>
        <v>0</v>
      </c>
      <c r="N9" s="88">
        <f>'ｄ08-001市町村別入込総数・宿泊客延数推移'!N71/1000</f>
        <v>0</v>
      </c>
      <c r="O9" s="88">
        <f>'ｄ08-001市町村別入込総数・宿泊客延数推移'!O71/1000</f>
        <v>0</v>
      </c>
      <c r="P9" s="88">
        <f>'ｄ08-001市町村別入込総数・宿泊客延数推移'!P71/1000</f>
        <v>0</v>
      </c>
      <c r="Q9" s="88">
        <f>'ｄ08-001市町村別入込総数・宿泊客延数推移'!Q71/1000</f>
        <v>0</v>
      </c>
      <c r="R9" s="88">
        <f>'ｄ08-001市町村別入込総数・宿泊客延数推移'!R71/1000</f>
        <v>0</v>
      </c>
      <c r="S9" s="88">
        <f>'ｄ08-001市町村別入込総数・宿泊客延数推移'!S71/1000</f>
        <v>0</v>
      </c>
      <c r="T9" s="88">
        <f>'ｄ08-001市町村別入込総数・宿泊客延数推移'!T71/1000</f>
        <v>0</v>
      </c>
      <c r="U9" s="88">
        <f>'ｄ08-001市町村別入込総数・宿泊客延数推移'!U71/1000</f>
        <v>0</v>
      </c>
      <c r="V9" s="88">
        <f>'ｄ08-001市町村別入込総数・宿泊客延数推移'!V71/1000</f>
        <v>0</v>
      </c>
      <c r="W9" s="88">
        <f>'ｄ08-001市町村別入込総数・宿泊客延数推移'!W71/1000</f>
        <v>0</v>
      </c>
      <c r="X9" s="88">
        <f>'ｄ08-001市町村別入込総数・宿泊客延数推移'!X71/1000</f>
        <v>0</v>
      </c>
      <c r="Y9" s="88">
        <f>'ｄ08-001市町村別入込総数・宿泊客延数推移'!Y71/1000</f>
        <v>0</v>
      </c>
      <c r="Z9" s="88">
        <f>'ｄ08-001市町村別入込総数・宿泊客延数推移'!Z71/1000</f>
        <v>0</v>
      </c>
      <c r="AA9" s="88">
        <f>'ｄ08-001市町村別入込総数・宿泊客延数推移'!AA71/1000</f>
        <v>0</v>
      </c>
      <c r="AB9" s="88">
        <f>'ｄ08-001市町村別入込総数・宿泊客延数推移'!AB71/1000</f>
        <v>0</v>
      </c>
      <c r="AC9" s="88">
        <f>'ｄ08-001市町村別入込総数・宿泊客延数推移'!AC71/1000</f>
        <v>0</v>
      </c>
      <c r="AD9" s="88">
        <f>'ｄ08-001市町村別入込総数・宿泊客延数推移'!AD71/1000</f>
        <v>0</v>
      </c>
      <c r="AE9" s="88">
        <f>'ｄ08-001市町村別入込総数・宿泊客延数推移'!AE71/1000</f>
        <v>0</v>
      </c>
      <c r="AF9" s="88">
        <f>'ｄ08-001市町村別入込総数・宿泊客延数推移'!AF71/1000</f>
        <v>0</v>
      </c>
      <c r="AG9" s="88">
        <f>'ｄ08-001市町村別入込総数・宿泊客延数推移'!AG71/1000</f>
        <v>0</v>
      </c>
      <c r="AH9" s="88">
        <f>'ｄ08-001市町村別入込総数・宿泊客延数推移'!AH71/1000</f>
        <v>0</v>
      </c>
      <c r="AI9" s="88">
        <f>'ｄ08-001市町村別入込総数・宿泊客延数推移'!AI71/1000</f>
        <v>0</v>
      </c>
      <c r="AJ9" s="88">
        <f>'ｄ08-001市町村別入込総数・宿泊客延数推移'!AJ71/1000</f>
        <v>0</v>
      </c>
      <c r="AK9" s="88">
        <f>'ｄ08-001市町村別入込総数・宿泊客延数推移'!AK71/1000</f>
        <v>0</v>
      </c>
      <c r="AL9" s="88">
        <f>'ｄ08-001市町村別入込総数・宿泊客延数推移'!AL71/1000</f>
        <v>0</v>
      </c>
      <c r="AM9" s="88">
        <f>'ｄ08-001市町村別入込総数・宿泊客延数推移'!AM71/1000</f>
        <v>0</v>
      </c>
      <c r="AN9" s="88">
        <f>'ｄ08-001市町村別入込総数・宿泊客延数推移'!AN71/1000</f>
        <v>0</v>
      </c>
      <c r="AO9" s="88">
        <f>'ｄ08-001市町村別入込総数・宿泊客延数推移'!AO71/1000</f>
        <v>0</v>
      </c>
      <c r="AP9" s="88">
        <f>'ｄ08-001市町村別入込総数・宿泊客延数推移'!AQ71</f>
        <v>0</v>
      </c>
      <c r="AQ9" s="88">
        <f>'ｄ08-001市町村別入込総数・宿泊客延数推移'!AR71</f>
        <v>0</v>
      </c>
      <c r="AR9" s="88">
        <f>'ｄ08-001市町村別入込総数・宿泊客延数推移'!AS71</f>
        <v>1.3</v>
      </c>
      <c r="AS9" s="88">
        <f>'ｄ08-001市町村別入込総数・宿泊客延数推移'!AT71</f>
        <v>0.9</v>
      </c>
      <c r="AT9" s="88">
        <f>'ｄ08-001市町村別入込総数・宿泊客延数推移'!AU71</f>
        <v>1.2</v>
      </c>
      <c r="AU9" s="88">
        <f>'ｄ08-001市町村別入込総数・宿泊客延数推移'!AV71</f>
        <v>0.5</v>
      </c>
      <c r="AV9" s="88">
        <f>'ｄ08-001市町村別入込総数・宿泊客延数推移'!AW71</f>
        <v>0.5</v>
      </c>
      <c r="AW9" s="88">
        <f>'ｄ08-001市町村別入込総数・宿泊客延数推移'!AX71</f>
        <v>0.5</v>
      </c>
      <c r="AX9" s="88">
        <f>'ｄ08-001市町村別入込総数・宿泊客延数推移'!AY71</f>
        <v>0</v>
      </c>
      <c r="AY9" s="88">
        <f>'ｄ08-001市町村別入込総数・宿泊客延数推移'!AZ71</f>
        <v>0</v>
      </c>
      <c r="AZ9" s="88">
        <f>'ｄ08-001市町村別入込総数・宿泊客延数推移'!BA71</f>
        <v>0</v>
      </c>
      <c r="BA9" s="88">
        <f>'ｄ08-001市町村別入込総数・宿泊客延数推移'!BB71</f>
        <v>0</v>
      </c>
      <c r="BB9" s="88">
        <f>'ｄ08-001市町村別入込総数・宿泊客延数推移'!BC71</f>
        <v>0</v>
      </c>
      <c r="BC9" s="88">
        <f>'ｄ08-001市町村別入込総数・宿泊客延数推移'!BD71</f>
        <v>0</v>
      </c>
      <c r="BD9" s="88">
        <f>'ｄ08-001市町村別入込総数・宿泊客延数推移'!BE71</f>
        <v>0</v>
      </c>
      <c r="BE9" s="88">
        <f>'ｄ08-001市町村別入込総数・宿泊客延数推移'!BF71</f>
        <v>0</v>
      </c>
      <c r="BF9" s="88">
        <f>'ｄ08-001市町村別入込総数・宿泊客延数推移'!BG71</f>
        <v>0</v>
      </c>
      <c r="BG9" s="88">
        <f>'ｄ08-001市町村別入込総数・宿泊客延数推移'!BH71</f>
        <v>0</v>
      </c>
      <c r="BH9" s="88">
        <f>'ｄ08-001市町村別入込総数・宿泊客延数推移'!BI71</f>
        <v>0</v>
      </c>
      <c r="BI9" s="88">
        <f>'ｄ08-001市町村別入込総数・宿泊客延数推移'!BJ71</f>
        <v>0</v>
      </c>
      <c r="BJ9" s="88">
        <f>'ｄ08-001市町村別入込総数・宿泊客延数推移'!BK71</f>
        <v>0</v>
      </c>
      <c r="BK9" s="88">
        <f>'ｄ08-001市町村別入込総数・宿泊客延数推移'!BL71</f>
        <v>0</v>
      </c>
      <c r="BL9" s="88">
        <f>'ｄ08-001市町村別入込総数・宿泊客延数推移'!BM71</f>
        <v>0</v>
      </c>
    </row>
    <row r="10" spans="2:65" x14ac:dyDescent="0.15">
      <c r="G10" t="s">
        <v>506</v>
      </c>
      <c r="H10" s="88">
        <f>'ｄ08-001市町村別入込総数・宿泊客延数推移'!H72/1000</f>
        <v>0</v>
      </c>
      <c r="I10" s="88">
        <f>'ｄ08-001市町村別入込総数・宿泊客延数推移'!I72/1000</f>
        <v>0</v>
      </c>
      <c r="J10" s="88">
        <f>'ｄ08-001市町村別入込総数・宿泊客延数推移'!J72/1000</f>
        <v>0</v>
      </c>
      <c r="K10" s="88">
        <f>'ｄ08-001市町村別入込総数・宿泊客延数推移'!K72/1000</f>
        <v>0</v>
      </c>
      <c r="L10" s="88">
        <f>'ｄ08-001市町村別入込総数・宿泊客延数推移'!L72/1000</f>
        <v>0</v>
      </c>
      <c r="M10" s="88">
        <f>'ｄ08-001市町村別入込総数・宿泊客延数推移'!M72/1000</f>
        <v>0</v>
      </c>
      <c r="N10" s="88">
        <f>'ｄ08-001市町村別入込総数・宿泊客延数推移'!N72/1000</f>
        <v>0</v>
      </c>
      <c r="O10" s="88">
        <f>'ｄ08-001市町村別入込総数・宿泊客延数推移'!O72/1000</f>
        <v>0</v>
      </c>
      <c r="P10" s="88">
        <f>'ｄ08-001市町村別入込総数・宿泊客延数推移'!P72/1000</f>
        <v>0</v>
      </c>
      <c r="Q10" s="88">
        <f>'ｄ08-001市町村別入込総数・宿泊客延数推移'!Q72/1000</f>
        <v>0</v>
      </c>
      <c r="R10" s="88">
        <f>'ｄ08-001市町村別入込総数・宿泊客延数推移'!R72/1000</f>
        <v>0</v>
      </c>
      <c r="S10" s="88">
        <f>'ｄ08-001市町村別入込総数・宿泊客延数推移'!S72/1000</f>
        <v>0</v>
      </c>
      <c r="T10" s="88">
        <f>'ｄ08-001市町村別入込総数・宿泊客延数推移'!T72/1000</f>
        <v>0</v>
      </c>
      <c r="U10" s="88">
        <f>'ｄ08-001市町村別入込総数・宿泊客延数推移'!U72/1000</f>
        <v>0</v>
      </c>
      <c r="V10" s="88">
        <f>'ｄ08-001市町村別入込総数・宿泊客延数推移'!V72/1000</f>
        <v>0</v>
      </c>
      <c r="W10" s="88">
        <f>'ｄ08-001市町村別入込総数・宿泊客延数推移'!W72/1000</f>
        <v>0</v>
      </c>
      <c r="X10" s="88">
        <f>'ｄ08-001市町村別入込総数・宿泊客延数推移'!X72/1000</f>
        <v>0</v>
      </c>
      <c r="Y10" s="88">
        <f>'ｄ08-001市町村別入込総数・宿泊客延数推移'!Y72/1000</f>
        <v>0</v>
      </c>
      <c r="Z10" s="88">
        <f>'ｄ08-001市町村別入込総数・宿泊客延数推移'!Z72/1000</f>
        <v>0</v>
      </c>
      <c r="AA10" s="88">
        <f>'ｄ08-001市町村別入込総数・宿泊客延数推移'!AA72/1000</f>
        <v>0</v>
      </c>
      <c r="AB10" s="88">
        <f>'ｄ08-001市町村別入込総数・宿泊客延数推移'!AB72/1000</f>
        <v>0</v>
      </c>
      <c r="AC10" s="88">
        <f>'ｄ08-001市町村別入込総数・宿泊客延数推移'!AC72/1000</f>
        <v>0</v>
      </c>
      <c r="AD10" s="88">
        <f>'ｄ08-001市町村別入込総数・宿泊客延数推移'!AD72/1000</f>
        <v>0</v>
      </c>
      <c r="AE10" s="88">
        <f>'ｄ08-001市町村別入込総数・宿泊客延数推移'!AE72/1000</f>
        <v>0</v>
      </c>
      <c r="AF10" s="88">
        <f>'ｄ08-001市町村別入込総数・宿泊客延数推移'!AF72/1000</f>
        <v>0</v>
      </c>
      <c r="AG10" s="88">
        <f>'ｄ08-001市町村別入込総数・宿泊客延数推移'!AG72/1000</f>
        <v>0</v>
      </c>
      <c r="AH10" s="88">
        <f>'ｄ08-001市町村別入込総数・宿泊客延数推移'!AH72/1000</f>
        <v>0</v>
      </c>
      <c r="AI10" s="88">
        <f>'ｄ08-001市町村別入込総数・宿泊客延数推移'!AI72/1000</f>
        <v>0</v>
      </c>
      <c r="AJ10" s="88">
        <f>'ｄ08-001市町村別入込総数・宿泊客延数推移'!AJ72/1000</f>
        <v>0</v>
      </c>
      <c r="AK10" s="88">
        <f>'ｄ08-001市町村別入込総数・宿泊客延数推移'!AK72/1000</f>
        <v>0</v>
      </c>
      <c r="AL10" s="88">
        <f>'ｄ08-001市町村別入込総数・宿泊客延数推移'!AL72/1000</f>
        <v>0</v>
      </c>
      <c r="AM10" s="88">
        <f>'ｄ08-001市町村別入込総数・宿泊客延数推移'!AM72/1000</f>
        <v>0</v>
      </c>
      <c r="AN10" s="88">
        <f>'ｄ08-001市町村別入込総数・宿泊客延数推移'!AN72/1000</f>
        <v>0</v>
      </c>
      <c r="AO10" s="88">
        <f>'ｄ08-001市町村別入込総数・宿泊客延数推移'!AO72/1000</f>
        <v>0</v>
      </c>
      <c r="AP10" s="88">
        <f>'ｄ08-001市町村別入込総数・宿泊客延数推移'!AQ72</f>
        <v>0</v>
      </c>
      <c r="AQ10" s="88">
        <f>'ｄ08-001市町村別入込総数・宿泊客延数推移'!AR72</f>
        <v>0</v>
      </c>
      <c r="AR10" s="88">
        <f>'ｄ08-001市町村別入込総数・宿泊客延数推移'!AS72</f>
        <v>90.2</v>
      </c>
      <c r="AS10" s="88">
        <f>'ｄ08-001市町村別入込総数・宿泊客延数推移'!AT72</f>
        <v>85.6</v>
      </c>
      <c r="AT10" s="88">
        <f>'ｄ08-001市町村別入込総数・宿泊客延数推移'!AU72</f>
        <v>84.1</v>
      </c>
      <c r="AU10" s="88">
        <f>'ｄ08-001市町村別入込総数・宿泊客延数推移'!AV72</f>
        <v>78.099999999999994</v>
      </c>
      <c r="AV10" s="88">
        <f>'ｄ08-001市町村別入込総数・宿泊客延数推移'!AW72</f>
        <v>77.400000000000006</v>
      </c>
      <c r="AW10" s="88">
        <f>'ｄ08-001市町村別入込総数・宿泊客延数推移'!AX72</f>
        <v>68.099999999999994</v>
      </c>
      <c r="AX10" s="88">
        <f>'ｄ08-001市町村別入込総数・宿泊客延数推移'!AY72</f>
        <v>0</v>
      </c>
      <c r="AY10" s="88">
        <f>'ｄ08-001市町村別入込総数・宿泊客延数推移'!AZ72</f>
        <v>0</v>
      </c>
      <c r="AZ10" s="88">
        <f>'ｄ08-001市町村別入込総数・宿泊客延数推移'!BA72</f>
        <v>0</v>
      </c>
      <c r="BA10" s="88">
        <f>'ｄ08-001市町村別入込総数・宿泊客延数推移'!BB72</f>
        <v>0</v>
      </c>
      <c r="BB10" s="88">
        <f>'ｄ08-001市町村別入込総数・宿泊客延数推移'!BC72</f>
        <v>0</v>
      </c>
      <c r="BC10" s="88">
        <f>'ｄ08-001市町村別入込総数・宿泊客延数推移'!BD72</f>
        <v>0</v>
      </c>
      <c r="BD10" s="88">
        <f>'ｄ08-001市町村別入込総数・宿泊客延数推移'!BE72</f>
        <v>0</v>
      </c>
      <c r="BE10" s="88">
        <f>'ｄ08-001市町村別入込総数・宿泊客延数推移'!BF72</f>
        <v>0</v>
      </c>
      <c r="BF10" s="88">
        <f>'ｄ08-001市町村別入込総数・宿泊客延数推移'!BG72</f>
        <v>0</v>
      </c>
      <c r="BG10" s="88">
        <f>'ｄ08-001市町村別入込総数・宿泊客延数推移'!BH72</f>
        <v>0</v>
      </c>
      <c r="BH10" s="88">
        <f>'ｄ08-001市町村別入込総数・宿泊客延数推移'!BI72</f>
        <v>0</v>
      </c>
      <c r="BI10" s="88">
        <f>'ｄ08-001市町村別入込総数・宿泊客延数推移'!BJ72</f>
        <v>0</v>
      </c>
      <c r="BJ10" s="88">
        <f>'ｄ08-001市町村別入込総数・宿泊客延数推移'!BK72</f>
        <v>0</v>
      </c>
      <c r="BK10" s="88">
        <f>'ｄ08-001市町村別入込総数・宿泊客延数推移'!BL72</f>
        <v>0</v>
      </c>
      <c r="BL10" s="88">
        <f>'ｄ08-001市町村別入込総数・宿泊客延数推移'!BM72</f>
        <v>0</v>
      </c>
    </row>
    <row r="11" spans="2:65" x14ac:dyDescent="0.15">
      <c r="G11" t="s">
        <v>507</v>
      </c>
      <c r="H11" s="88">
        <f>'ｄ08-001市町村別入込総数・宿泊客延数推移'!H74/1000</f>
        <v>0</v>
      </c>
      <c r="I11" s="88">
        <f>'ｄ08-001市町村別入込総数・宿泊客延数推移'!I74/1000</f>
        <v>0</v>
      </c>
      <c r="J11" s="88">
        <f>'ｄ08-001市町村別入込総数・宿泊客延数推移'!J74/1000</f>
        <v>0</v>
      </c>
      <c r="K11" s="88">
        <f>'ｄ08-001市町村別入込総数・宿泊客延数推移'!K74/1000</f>
        <v>0</v>
      </c>
      <c r="L11" s="88">
        <f>'ｄ08-001市町村別入込総数・宿泊客延数推移'!L74/1000</f>
        <v>0</v>
      </c>
      <c r="M11" s="88">
        <f>'ｄ08-001市町村別入込総数・宿泊客延数推移'!M74/1000</f>
        <v>0</v>
      </c>
      <c r="N11" s="88">
        <f>'ｄ08-001市町村別入込総数・宿泊客延数推移'!N74/1000</f>
        <v>0</v>
      </c>
      <c r="O11" s="88">
        <f>'ｄ08-001市町村別入込総数・宿泊客延数推移'!O74/1000</f>
        <v>0</v>
      </c>
      <c r="P11" s="88">
        <f>'ｄ08-001市町村別入込総数・宿泊客延数推移'!P74/1000</f>
        <v>0</v>
      </c>
      <c r="Q11" s="88">
        <f>'ｄ08-001市町村別入込総数・宿泊客延数推移'!Q74/1000</f>
        <v>0</v>
      </c>
      <c r="R11" s="88">
        <f>'ｄ08-001市町村別入込総数・宿泊客延数推移'!R74/1000</f>
        <v>0</v>
      </c>
      <c r="S11" s="88">
        <f>'ｄ08-001市町村別入込総数・宿泊客延数推移'!S74/1000</f>
        <v>0</v>
      </c>
      <c r="T11" s="88">
        <f>'ｄ08-001市町村別入込総数・宿泊客延数推移'!T74/1000</f>
        <v>0</v>
      </c>
      <c r="U11" s="88">
        <f>'ｄ08-001市町村別入込総数・宿泊客延数推移'!U74/1000</f>
        <v>0</v>
      </c>
      <c r="V11" s="88">
        <f>'ｄ08-001市町村別入込総数・宿泊客延数推移'!V74/1000</f>
        <v>0</v>
      </c>
      <c r="W11" s="88">
        <f>'ｄ08-001市町村別入込総数・宿泊客延数推移'!W74/1000</f>
        <v>0</v>
      </c>
      <c r="X11" s="88">
        <f>'ｄ08-001市町村別入込総数・宿泊客延数推移'!X74/1000</f>
        <v>0</v>
      </c>
      <c r="Y11" s="88">
        <f>'ｄ08-001市町村別入込総数・宿泊客延数推移'!Y74/1000</f>
        <v>0</v>
      </c>
      <c r="Z11" s="88">
        <f>'ｄ08-001市町村別入込総数・宿泊客延数推移'!Z74/1000</f>
        <v>0</v>
      </c>
      <c r="AA11" s="88">
        <f>'ｄ08-001市町村別入込総数・宿泊客延数推移'!AA74/1000</f>
        <v>0</v>
      </c>
      <c r="AB11" s="88">
        <f>'ｄ08-001市町村別入込総数・宿泊客延数推移'!AB74/1000</f>
        <v>0</v>
      </c>
      <c r="AC11" s="88">
        <f>'ｄ08-001市町村別入込総数・宿泊客延数推移'!AC74/1000</f>
        <v>0</v>
      </c>
      <c r="AD11" s="88">
        <f>'ｄ08-001市町村別入込総数・宿泊客延数推移'!AD74/1000</f>
        <v>0</v>
      </c>
      <c r="AE11" s="88">
        <f>'ｄ08-001市町村別入込総数・宿泊客延数推移'!AE74/1000</f>
        <v>0</v>
      </c>
      <c r="AF11" s="88">
        <f>'ｄ08-001市町村別入込総数・宿泊客延数推移'!AF74/1000</f>
        <v>0</v>
      </c>
      <c r="AG11" s="88">
        <f>'ｄ08-001市町村別入込総数・宿泊客延数推移'!AG74/1000</f>
        <v>0</v>
      </c>
      <c r="AH11" s="88">
        <f>'ｄ08-001市町村別入込総数・宿泊客延数推移'!AH74/1000</f>
        <v>0</v>
      </c>
      <c r="AI11" s="88">
        <f>'ｄ08-001市町村別入込総数・宿泊客延数推移'!AI74/1000</f>
        <v>0</v>
      </c>
      <c r="AJ11" s="88">
        <f>'ｄ08-001市町村別入込総数・宿泊客延数推移'!AJ74/1000</f>
        <v>0</v>
      </c>
      <c r="AK11" s="88">
        <f>'ｄ08-001市町村別入込総数・宿泊客延数推移'!AK74/1000</f>
        <v>0</v>
      </c>
      <c r="AL11" s="88">
        <f>'ｄ08-001市町村別入込総数・宿泊客延数推移'!AL74/1000</f>
        <v>0</v>
      </c>
      <c r="AM11" s="88">
        <f>'ｄ08-001市町村別入込総数・宿泊客延数推移'!AM74/1000</f>
        <v>0</v>
      </c>
      <c r="AN11" s="88">
        <f>'ｄ08-001市町村別入込総数・宿泊客延数推移'!AN74/1000</f>
        <v>0</v>
      </c>
      <c r="AO11" s="88">
        <f>'ｄ08-001市町村別入込総数・宿泊客延数推移'!AO74/1000</f>
        <v>0</v>
      </c>
      <c r="AP11" s="88">
        <f>'ｄ08-001市町村別入込総数・宿泊客延数推移'!AQ74</f>
        <v>0</v>
      </c>
      <c r="AQ11" s="88">
        <f>'ｄ08-001市町村別入込総数・宿泊客延数推移'!AR74</f>
        <v>0</v>
      </c>
      <c r="AR11" s="88">
        <f>'ｄ08-001市町村別入込総数・宿泊客延数推移'!AS74</f>
        <v>4.7</v>
      </c>
      <c r="AS11" s="88">
        <f>'ｄ08-001市町村別入込総数・宿泊客延数推移'!AT74</f>
        <v>4.2</v>
      </c>
      <c r="AT11" s="88">
        <f>'ｄ08-001市町村別入込総数・宿泊客延数推移'!AU74</f>
        <v>3.8</v>
      </c>
      <c r="AU11" s="88">
        <f>'ｄ08-001市町村別入込総数・宿泊客延数推移'!AV74</f>
        <v>3.2</v>
      </c>
      <c r="AV11" s="88">
        <f>'ｄ08-001市町村別入込総数・宿泊客延数推移'!AW74</f>
        <v>2.9</v>
      </c>
      <c r="AW11" s="88">
        <f>'ｄ08-001市町村別入込総数・宿泊客延数推移'!AX74</f>
        <v>3.4</v>
      </c>
      <c r="AX11" s="88">
        <f>'ｄ08-001市町村別入込総数・宿泊客延数推移'!AY74</f>
        <v>0</v>
      </c>
      <c r="AY11" s="88">
        <f>'ｄ08-001市町村別入込総数・宿泊客延数推移'!AZ74</f>
        <v>0</v>
      </c>
      <c r="AZ11" s="88">
        <f>'ｄ08-001市町村別入込総数・宿泊客延数推移'!BA74</f>
        <v>0</v>
      </c>
      <c r="BA11" s="88">
        <f>'ｄ08-001市町村別入込総数・宿泊客延数推移'!BB74</f>
        <v>0</v>
      </c>
      <c r="BB11" s="88">
        <f>'ｄ08-001市町村別入込総数・宿泊客延数推移'!BC74</f>
        <v>0</v>
      </c>
      <c r="BC11" s="88">
        <f>'ｄ08-001市町村別入込総数・宿泊客延数推移'!BD74</f>
        <v>0</v>
      </c>
      <c r="BD11" s="88">
        <f>'ｄ08-001市町村別入込総数・宿泊客延数推移'!BE74</f>
        <v>0</v>
      </c>
      <c r="BE11" s="88">
        <f>'ｄ08-001市町村別入込総数・宿泊客延数推移'!BF74</f>
        <v>0</v>
      </c>
      <c r="BF11" s="88">
        <f>'ｄ08-001市町村別入込総数・宿泊客延数推移'!BG74</f>
        <v>0</v>
      </c>
      <c r="BG11" s="88">
        <f>'ｄ08-001市町村別入込総数・宿泊客延数推移'!BH74</f>
        <v>0</v>
      </c>
      <c r="BH11" s="88">
        <f>'ｄ08-001市町村別入込総数・宿泊客延数推移'!BI74</f>
        <v>0</v>
      </c>
      <c r="BI11" s="88">
        <f>'ｄ08-001市町村別入込総数・宿泊客延数推移'!BJ74</f>
        <v>0</v>
      </c>
      <c r="BJ11" s="88">
        <f>'ｄ08-001市町村別入込総数・宿泊客延数推移'!BK74</f>
        <v>0</v>
      </c>
      <c r="BK11" s="88">
        <f>'ｄ08-001市町村別入込総数・宿泊客延数推移'!BL74</f>
        <v>0</v>
      </c>
      <c r="BL11" s="88">
        <f>'ｄ08-001市町村別入込総数・宿泊客延数推移'!BM74</f>
        <v>0</v>
      </c>
    </row>
    <row r="13" spans="2:65" x14ac:dyDescent="0.15">
      <c r="G13" t="s">
        <v>508</v>
      </c>
      <c r="H13" s="88">
        <f>'ｄ08-001市町村別入込総数・宿泊客延数推移'!H77/1000</f>
        <v>32.25</v>
      </c>
      <c r="I13" s="88">
        <f>'ｄ08-001市町村別入込総数・宿泊客延数推移'!I77/1000</f>
        <v>28.074999999999999</v>
      </c>
      <c r="J13" s="88">
        <f>'ｄ08-001市町村別入込総数・宿泊客延数推移'!J77/1000</f>
        <v>49.89</v>
      </c>
      <c r="K13" s="88">
        <f>'ｄ08-001市町村別入込総数・宿泊客延数推移'!K77/1000</f>
        <v>82.134</v>
      </c>
      <c r="L13" s="88">
        <f>'ｄ08-001市町村別入込総数・宿泊客延数推移'!L77/1000</f>
        <v>127.42400000000001</v>
      </c>
      <c r="M13" s="88">
        <f>'ｄ08-001市町村別入込総数・宿泊客延数推移'!M77/1000</f>
        <v>114.88</v>
      </c>
      <c r="N13" s="88">
        <f>'ｄ08-001市町村別入込総数・宿泊客延数推移'!N77/1000</f>
        <v>189</v>
      </c>
      <c r="O13" s="88">
        <f>'ｄ08-001市町村別入込総数・宿泊客延数推移'!O77/1000</f>
        <v>228.87</v>
      </c>
      <c r="P13" s="88">
        <f>'ｄ08-001市町村別入込総数・宿泊客延数推移'!P77/1000</f>
        <v>282.32299999999998</v>
      </c>
      <c r="Q13" s="88">
        <f>'ｄ08-001市町村別入込総数・宿泊客延数推移'!Q77/1000</f>
        <v>192.32900000000001</v>
      </c>
      <c r="R13" s="88">
        <f>'ｄ08-001市町村別入込総数・宿泊客延数推移'!R77/1000</f>
        <v>260.15100000000001</v>
      </c>
      <c r="S13" s="88">
        <f>'ｄ08-001市町村別入込総数・宿泊客延数推移'!S77/1000</f>
        <v>274.09500000000003</v>
      </c>
      <c r="T13" s="88">
        <f>'ｄ08-001市町村別入込総数・宿泊客延数推移'!T77/1000</f>
        <v>207.13300000000001</v>
      </c>
      <c r="U13" s="88">
        <f>'ｄ08-001市町村別入込総数・宿泊客延数推移'!U77/1000</f>
        <v>196.928</v>
      </c>
      <c r="V13" s="88">
        <f>'ｄ08-001市町村別入込総数・宿泊客延数推移'!V77/1000</f>
        <v>141.11099999999999</v>
      </c>
      <c r="W13" s="88">
        <f>'ｄ08-001市町村別入込総数・宿泊客延数推移'!W77/1000</f>
        <v>169.11</v>
      </c>
      <c r="X13" s="88">
        <f>'ｄ08-001市町村別入込総数・宿泊客延数推移'!X77/1000</f>
        <v>184.471</v>
      </c>
      <c r="Y13" s="88">
        <f>'ｄ08-001市町村別入込総数・宿泊客延数推移'!Y77/1000</f>
        <v>128.14099999999999</v>
      </c>
      <c r="Z13" s="88">
        <f>'ｄ08-001市町村別入込総数・宿泊客延数推移'!Z77/1000</f>
        <v>105.3</v>
      </c>
      <c r="AA13" s="88">
        <f>'ｄ08-001市町村別入込総数・宿泊客延数推移'!AA77/1000</f>
        <v>104.42</v>
      </c>
      <c r="AB13" s="88">
        <f>'ｄ08-001市町村別入込総数・宿泊客延数推移'!AB77/1000</f>
        <v>114.849</v>
      </c>
      <c r="AC13" s="88">
        <f>'ｄ08-001市町村別入込総数・宿泊客延数推移'!AC77/1000</f>
        <v>121.7</v>
      </c>
      <c r="AD13" s="88">
        <f>'ｄ08-001市町村別入込総数・宿泊客延数推移'!AD77/1000</f>
        <v>82.183000000000007</v>
      </c>
      <c r="AE13" s="88">
        <f>'ｄ08-001市町村別入込総数・宿泊客延数推移'!AE77/1000</f>
        <v>77.02</v>
      </c>
      <c r="AF13" s="88">
        <f>'ｄ08-001市町村別入込総数・宿泊客延数推移'!AF77/1000</f>
        <v>58.887999999999998</v>
      </c>
      <c r="AG13" s="88">
        <f>'ｄ08-001市町村別入込総数・宿泊客延数推移'!AG77/1000</f>
        <v>68.3</v>
      </c>
      <c r="AH13" s="88">
        <f>'ｄ08-001市町村別入込総数・宿泊客延数推移'!AH77/1000</f>
        <v>74.5</v>
      </c>
      <c r="AI13" s="88">
        <f>'ｄ08-001市町村別入込総数・宿泊客延数推移'!AI77/1000</f>
        <v>127.605</v>
      </c>
      <c r="AJ13" s="88">
        <f>'ｄ08-001市町村別入込総数・宿泊客延数推移'!AJ77/1000</f>
        <v>138.018</v>
      </c>
      <c r="AK13" s="88">
        <f>'ｄ08-001市町村別入込総数・宿泊客延数推移'!AK77/1000</f>
        <v>121.66800000000001</v>
      </c>
      <c r="AL13" s="88">
        <f>'ｄ08-001市町村別入込総数・宿泊客延数推移'!AL77/1000</f>
        <v>90.46</v>
      </c>
      <c r="AM13" s="88">
        <f>'ｄ08-001市町村別入込総数・宿泊客延数推移'!AM77/1000</f>
        <v>97.415000000000006</v>
      </c>
      <c r="AN13" s="88">
        <f>'ｄ08-001市町村別入込総数・宿泊客延数推移'!AN77/1000</f>
        <v>79.225999999999999</v>
      </c>
      <c r="AO13" s="88">
        <f>'ｄ08-001市町村別入込総数・宿泊客延数推移'!AO77/1000</f>
        <v>130.50899999999999</v>
      </c>
      <c r="AP13" s="88">
        <f>'ｄ08-001市町村別入込総数・宿泊客延数推移'!AQ77</f>
        <v>55.5</v>
      </c>
      <c r="AQ13" s="88">
        <f>'ｄ08-001市町村別入込総数・宿泊客延数推移'!AR77</f>
        <v>63.3</v>
      </c>
      <c r="AR13" s="88">
        <f>'ｄ08-001市町村別入込総数・宿泊客延数推移'!AS77</f>
        <v>105.3</v>
      </c>
      <c r="AS13" s="88">
        <f>'ｄ08-001市町村別入込総数・宿泊客延数推移'!AT77</f>
        <v>80.599999999999994</v>
      </c>
      <c r="AT13" s="88">
        <f>'ｄ08-001市町村別入込総数・宿泊客延数推移'!AU77</f>
        <v>101.1</v>
      </c>
      <c r="AU13" s="88">
        <f>'ｄ08-001市町村別入込総数・宿泊客延数推移'!AV77</f>
        <v>99.9</v>
      </c>
      <c r="AV13" s="88">
        <f>'ｄ08-001市町村別入込総数・宿泊客延数推移'!AW77</f>
        <v>87.4</v>
      </c>
      <c r="AW13" s="88">
        <f>'ｄ08-001市町村別入込総数・宿泊客延数推移'!AX77</f>
        <v>79.7</v>
      </c>
      <c r="AX13" s="88">
        <f>'ｄ08-001市町村別入込総数・宿泊客延数推移'!AY77</f>
        <v>0</v>
      </c>
      <c r="AY13" s="88">
        <f>'ｄ08-001市町村別入込総数・宿泊客延数推移'!AZ77</f>
        <v>0</v>
      </c>
      <c r="AZ13" s="88">
        <f>'ｄ08-001市町村別入込総数・宿泊客延数推移'!BA77</f>
        <v>0</v>
      </c>
      <c r="BA13" s="88">
        <f>'ｄ08-001市町村別入込総数・宿泊客延数推移'!BB77</f>
        <v>0</v>
      </c>
      <c r="BB13" s="88">
        <f>'ｄ08-001市町村別入込総数・宿泊客延数推移'!BC77</f>
        <v>0</v>
      </c>
      <c r="BC13" s="88">
        <f>'ｄ08-001市町村別入込総数・宿泊客延数推移'!BD77</f>
        <v>0</v>
      </c>
      <c r="BD13" s="88">
        <f>'ｄ08-001市町村別入込総数・宿泊客延数推移'!BE77</f>
        <v>0</v>
      </c>
      <c r="BE13" s="88">
        <f>'ｄ08-001市町村別入込総数・宿泊客延数推移'!BF77</f>
        <v>0</v>
      </c>
      <c r="BF13" s="88">
        <f>'ｄ08-001市町村別入込総数・宿泊客延数推移'!BG77</f>
        <v>0</v>
      </c>
      <c r="BG13" s="88">
        <f>'ｄ08-001市町村別入込総数・宿泊客延数推移'!BH77</f>
        <v>0</v>
      </c>
      <c r="BH13" s="88">
        <f>'ｄ08-001市町村別入込総数・宿泊客延数推移'!BI77</f>
        <v>0</v>
      </c>
      <c r="BI13" s="88">
        <f>'ｄ08-001市町村別入込総数・宿泊客延数推移'!BJ77</f>
        <v>0</v>
      </c>
      <c r="BJ13" s="88">
        <f>'ｄ08-001市町村別入込総数・宿泊客延数推移'!BK77</f>
        <v>0</v>
      </c>
      <c r="BK13" s="88">
        <f>'ｄ08-001市町村別入込総数・宿泊客延数推移'!BL77</f>
        <v>0</v>
      </c>
      <c r="BL13" s="88">
        <f>'ｄ08-001市町村別入込総数・宿泊客延数推移'!BM77</f>
        <v>0</v>
      </c>
    </row>
    <row r="14" spans="2:65" x14ac:dyDescent="0.15">
      <c r="G14" t="s">
        <v>509</v>
      </c>
      <c r="H14" s="88">
        <f>'ｄ08-001市町村別入込総数・宿泊客延数推移'!H78/1000</f>
        <v>79.45</v>
      </c>
      <c r="I14" s="88">
        <f>'ｄ08-001市町村別入込総数・宿泊客延数推移'!I78/1000</f>
        <v>148.21600000000001</v>
      </c>
      <c r="J14" s="88">
        <f>'ｄ08-001市町村別入込総数・宿泊客延数推移'!J78/1000</f>
        <v>128.732</v>
      </c>
      <c r="K14" s="88">
        <f>'ｄ08-001市町村別入込総数・宿泊客延数推移'!K78/1000</f>
        <v>238.36799999999999</v>
      </c>
      <c r="L14" s="88">
        <f>'ｄ08-001市町村別入込総数・宿泊客延数推移'!L78/1000</f>
        <v>320.22399999999999</v>
      </c>
      <c r="M14" s="88">
        <f>'ｄ08-001市町村別入込総数・宿泊客延数推移'!M78/1000</f>
        <v>421.80599999999998</v>
      </c>
      <c r="N14" s="88">
        <f>'ｄ08-001市町村別入込総数・宿泊客延数推移'!N78/1000</f>
        <v>490.779</v>
      </c>
      <c r="O14" s="88">
        <f>'ｄ08-001市町村別入込総数・宿泊客延数推移'!O78/1000</f>
        <v>461.495</v>
      </c>
      <c r="P14" s="88">
        <f>'ｄ08-001市町村別入込総数・宿泊客延数推移'!P78/1000</f>
        <v>587.62699999999995</v>
      </c>
      <c r="Q14" s="88">
        <f>'ｄ08-001市町村別入込総数・宿泊客延数推移'!Q78/1000</f>
        <v>481.15899999999999</v>
      </c>
      <c r="R14" s="88">
        <f>'ｄ08-001市町村別入込総数・宿泊客延数推移'!R78/1000</f>
        <v>553.02</v>
      </c>
      <c r="S14" s="88">
        <f>'ｄ08-001市町村別入込総数・宿泊客延数推移'!S78/1000</f>
        <v>585.90499999999997</v>
      </c>
      <c r="T14" s="88">
        <f>'ｄ08-001市町村別入込総数・宿泊客延数推移'!T78/1000</f>
        <v>483.30900000000003</v>
      </c>
      <c r="U14" s="88">
        <f>'ｄ08-001市町村別入込総数・宿泊客延数推移'!U78/1000</f>
        <v>525.12599999999998</v>
      </c>
      <c r="V14" s="88">
        <f>'ｄ08-001市町村別入込総数・宿泊客延数推移'!V78/1000</f>
        <v>510.36799999999999</v>
      </c>
      <c r="W14" s="88">
        <f>'ｄ08-001市町村別入込総数・宿泊客延数推移'!W78/1000</f>
        <v>518.47500000000002</v>
      </c>
      <c r="X14" s="88">
        <f>'ｄ08-001市町村別入込総数・宿泊客延数推移'!X78/1000</f>
        <v>534.21400000000006</v>
      </c>
      <c r="Y14" s="88">
        <f>'ｄ08-001市町村別入込総数・宿泊客延数推移'!Y78/1000</f>
        <v>382.12299999999999</v>
      </c>
      <c r="Z14" s="88">
        <f>'ｄ08-001市町村別入込総数・宿泊客延数推移'!Z78/1000</f>
        <v>391.95400000000001</v>
      </c>
      <c r="AA14" s="88">
        <f>'ｄ08-001市町村別入込総数・宿泊客延数推移'!AA78/1000</f>
        <v>384.42</v>
      </c>
      <c r="AB14" s="88">
        <f>'ｄ08-001市町村別入込総数・宿泊客延数推移'!AB78/1000</f>
        <v>337.21899999999999</v>
      </c>
      <c r="AC14" s="88">
        <f>'ｄ08-001市町村別入込総数・宿泊客延数推移'!AC78/1000</f>
        <v>293.64299999999997</v>
      </c>
      <c r="AD14" s="88">
        <f>'ｄ08-001市町村別入込総数・宿泊客延数推移'!AD78/1000</f>
        <v>279.51499999999999</v>
      </c>
      <c r="AE14" s="88">
        <f>'ｄ08-001市町村別入込総数・宿泊客延数推移'!AE78/1000</f>
        <v>261.30500000000001</v>
      </c>
      <c r="AF14" s="88">
        <f>'ｄ08-001市町村別入込総数・宿泊客延数推移'!AF78/1000</f>
        <v>269.82400000000001</v>
      </c>
      <c r="AG14" s="88">
        <f>'ｄ08-001市町村別入込総数・宿泊客延数推移'!AG78/1000</f>
        <v>265.89999999999998</v>
      </c>
      <c r="AH14" s="88">
        <f>'ｄ08-001市町村別入込総数・宿泊客延数推移'!AH78/1000</f>
        <v>279.2</v>
      </c>
      <c r="AI14" s="88">
        <f>'ｄ08-001市町村別入込総数・宿泊客延数推移'!AI78/1000</f>
        <v>250.39500000000001</v>
      </c>
      <c r="AJ14" s="88">
        <f>'ｄ08-001市町村別入込総数・宿泊客延数推移'!AJ78/1000</f>
        <v>253.482</v>
      </c>
      <c r="AK14" s="88">
        <f>'ｄ08-001市町村別入込総数・宿泊客延数推移'!AK78/1000</f>
        <v>238.53200000000001</v>
      </c>
      <c r="AL14" s="88">
        <f>'ｄ08-001市町村別入込総数・宿泊客延数推移'!AL78/1000</f>
        <v>215.64</v>
      </c>
      <c r="AM14" s="88">
        <f>'ｄ08-001市町村別入込総数・宿泊客延数推移'!AM78/1000</f>
        <v>295.98500000000001</v>
      </c>
      <c r="AN14" s="88">
        <f>'ｄ08-001市町村別入込総数・宿泊客延数推移'!AN78/1000</f>
        <v>290.57400000000001</v>
      </c>
      <c r="AO14" s="88">
        <f>'ｄ08-001市町村別入込総数・宿泊客延数推移'!AO78/1000</f>
        <v>581.60299999999995</v>
      </c>
      <c r="AP14" s="88">
        <f>'ｄ08-001市町村別入込総数・宿泊客延数推移'!AQ78</f>
        <v>256.5</v>
      </c>
      <c r="AQ14" s="88">
        <f>'ｄ08-001市町村別入込総数・宿泊客延数推移'!AR78</f>
        <v>256</v>
      </c>
      <c r="AR14" s="88">
        <f>'ｄ08-001市町村別入込総数・宿泊客延数推移'!AS78</f>
        <v>338.6</v>
      </c>
      <c r="AS14" s="88">
        <f>'ｄ08-001市町村別入込総数・宿泊客延数推移'!AT78</f>
        <v>322</v>
      </c>
      <c r="AT14" s="88">
        <f>'ｄ08-001市町村別入込総数・宿泊客延数推移'!AU78</f>
        <v>297</v>
      </c>
      <c r="AU14" s="88">
        <f>'ｄ08-001市町村別入込総数・宿泊客延数推移'!AV78</f>
        <v>296.7</v>
      </c>
      <c r="AV14" s="88">
        <f>'ｄ08-001市町村別入込総数・宿泊客延数推移'!AW78</f>
        <v>287.3</v>
      </c>
      <c r="AW14" s="88">
        <f>'ｄ08-001市町村別入込総数・宿泊客延数推移'!AX78</f>
        <v>264.39999999999998</v>
      </c>
      <c r="AX14" s="88">
        <f>'ｄ08-001市町村別入込総数・宿泊客延数推移'!AY78</f>
        <v>0</v>
      </c>
      <c r="AY14" s="88">
        <f>'ｄ08-001市町村別入込総数・宿泊客延数推移'!AZ78</f>
        <v>0</v>
      </c>
      <c r="AZ14" s="88">
        <f>'ｄ08-001市町村別入込総数・宿泊客延数推移'!BA78</f>
        <v>0</v>
      </c>
      <c r="BA14" s="88">
        <f>'ｄ08-001市町村別入込総数・宿泊客延数推移'!BB78</f>
        <v>0</v>
      </c>
      <c r="BB14" s="88">
        <f>'ｄ08-001市町村別入込総数・宿泊客延数推移'!BC78</f>
        <v>0</v>
      </c>
      <c r="BC14" s="88">
        <f>'ｄ08-001市町村別入込総数・宿泊客延数推移'!BD78</f>
        <v>0</v>
      </c>
      <c r="BD14" s="88">
        <f>'ｄ08-001市町村別入込総数・宿泊客延数推移'!BE78</f>
        <v>0</v>
      </c>
      <c r="BE14" s="88">
        <f>'ｄ08-001市町村別入込総数・宿泊客延数推移'!BF78</f>
        <v>0</v>
      </c>
      <c r="BF14" s="88">
        <f>'ｄ08-001市町村別入込総数・宿泊客延数推移'!BG78</f>
        <v>0</v>
      </c>
      <c r="BG14" s="88">
        <f>'ｄ08-001市町村別入込総数・宿泊客延数推移'!BH78</f>
        <v>0</v>
      </c>
      <c r="BH14" s="88">
        <f>'ｄ08-001市町村別入込総数・宿泊客延数推移'!BI78</f>
        <v>0</v>
      </c>
      <c r="BI14" s="88">
        <f>'ｄ08-001市町村別入込総数・宿泊客延数推移'!BJ78</f>
        <v>0</v>
      </c>
      <c r="BJ14" s="88">
        <f>'ｄ08-001市町村別入込総数・宿泊客延数推移'!BK78</f>
        <v>0</v>
      </c>
      <c r="BK14" s="88">
        <f>'ｄ08-001市町村別入込総数・宿泊客延数推移'!BL78</f>
        <v>0</v>
      </c>
      <c r="BL14" s="88">
        <f>'ｄ08-001市町村別入込総数・宿泊客延数推移'!BM78</f>
        <v>0</v>
      </c>
    </row>
    <row r="15" spans="2:65" x14ac:dyDescent="0.15">
      <c r="G15" t="s">
        <v>510</v>
      </c>
      <c r="H15" s="88">
        <f>'ｄ08-001市町村別入込総数・宿泊客延数推移'!H80/1000</f>
        <v>22.64</v>
      </c>
      <c r="I15" s="88">
        <f>'ｄ08-001市町村別入込総数・宿泊客延数推移'!I80/1000</f>
        <v>29.068999999999999</v>
      </c>
      <c r="J15" s="88">
        <f>'ｄ08-001市町村別入込総数・宿泊客延数推移'!J80/1000</f>
        <v>28.93</v>
      </c>
      <c r="K15" s="88">
        <f>'ｄ08-001市町村別入込総数・宿泊客延数推移'!K80/1000</f>
        <v>93.7</v>
      </c>
      <c r="L15" s="88">
        <f>'ｄ08-001市町村別入込総数・宿泊客延数推移'!L80/1000</f>
        <v>26.914999999999999</v>
      </c>
      <c r="M15" s="88">
        <f>'ｄ08-001市町村別入込総数・宿泊客延数推移'!M80/1000</f>
        <v>52.802999999999997</v>
      </c>
      <c r="N15" s="88">
        <f>'ｄ08-001市町村別入込総数・宿泊客延数推移'!N80/1000</f>
        <v>247.06200000000001</v>
      </c>
      <c r="O15" s="88">
        <f>'ｄ08-001市町村別入込総数・宿泊客延数推移'!O80/1000</f>
        <v>232.88</v>
      </c>
      <c r="P15" s="88">
        <f>'ｄ08-001市町村別入込総数・宿泊客延数推移'!P80/1000</f>
        <v>303.262</v>
      </c>
      <c r="Q15" s="88">
        <f>'ｄ08-001市町村別入込総数・宿泊客延数推移'!Q80/1000</f>
        <v>159.31700000000001</v>
      </c>
      <c r="R15" s="88">
        <f>'ｄ08-001市町村別入込総数・宿泊客延数推移'!R80/1000</f>
        <v>286.56799999999998</v>
      </c>
      <c r="S15" s="88">
        <f>'ｄ08-001市町村別入込総数・宿泊客延数推移'!S80/1000</f>
        <v>298.14499999999998</v>
      </c>
      <c r="T15" s="88">
        <f>'ｄ08-001市町村別入込総数・宿泊客延数推移'!T80/1000</f>
        <v>90.421999999999997</v>
      </c>
      <c r="U15" s="88">
        <f>'ｄ08-001市町村別入込総数・宿泊客延数推移'!U80/1000</f>
        <v>174.81399999999999</v>
      </c>
      <c r="V15" s="88">
        <f>'ｄ08-001市町村別入込総数・宿泊客延数推移'!V80/1000</f>
        <v>67.483999999999995</v>
      </c>
      <c r="W15" s="88">
        <f>'ｄ08-001市町村別入込総数・宿泊客延数推移'!W80/1000</f>
        <v>74.656000000000006</v>
      </c>
      <c r="X15" s="88">
        <f>'ｄ08-001市町村別入込総数・宿泊客延数推移'!X80/1000</f>
        <v>90.326999999999998</v>
      </c>
      <c r="Y15" s="88">
        <f>'ｄ08-001市町村別入込総数・宿泊客延数推移'!Y80/1000</f>
        <v>77.662999999999997</v>
      </c>
      <c r="Z15" s="88">
        <f>'ｄ08-001市町村別入込総数・宿泊客延数推移'!Z80/1000</f>
        <v>53.531999999999996</v>
      </c>
      <c r="AA15" s="88">
        <f>'ｄ08-001市町村別入込総数・宿泊客延数推移'!AA80/1000</f>
        <v>53.332000000000001</v>
      </c>
      <c r="AB15" s="88">
        <f>'ｄ08-001市町村別入込総数・宿泊客延数推移'!AB80/1000</f>
        <v>37.14</v>
      </c>
      <c r="AC15" s="88">
        <f>'ｄ08-001市町村別入込総数・宿泊客延数推移'!AC80/1000</f>
        <v>34.215000000000003</v>
      </c>
      <c r="AD15" s="88">
        <f>'ｄ08-001市町村別入込総数・宿泊客延数推移'!AD80/1000</f>
        <v>42.249000000000002</v>
      </c>
      <c r="AE15" s="88">
        <f>'ｄ08-001市町村別入込総数・宿泊客延数推移'!AE80/1000</f>
        <v>40.159999999999997</v>
      </c>
      <c r="AF15" s="88">
        <f>'ｄ08-001市町村別入込総数・宿泊客延数推移'!AF80/1000</f>
        <v>39.026000000000003</v>
      </c>
      <c r="AG15" s="88">
        <f>'ｄ08-001市町村別入込総数・宿泊客延数推移'!AG80/1000</f>
        <v>41.911999999999999</v>
      </c>
      <c r="AH15" s="88">
        <f>'ｄ08-001市町村別入込総数・宿泊客延数推移'!AH80/1000</f>
        <v>45.860999999999997</v>
      </c>
      <c r="AI15" s="88">
        <f>'ｄ08-001市町村別入込総数・宿泊客延数推移'!AI80/1000</f>
        <v>55.933999999999997</v>
      </c>
      <c r="AJ15" s="88">
        <f>'ｄ08-001市町村別入込総数・宿泊客延数推移'!AJ80/1000</f>
        <v>50.262999999999998</v>
      </c>
      <c r="AK15" s="88">
        <f>'ｄ08-001市町村別入込総数・宿泊客延数推移'!AK80/1000</f>
        <v>33.884999999999998</v>
      </c>
      <c r="AL15" s="88">
        <f>'ｄ08-001市町村別入込総数・宿泊客延数推移'!AL80/1000</f>
        <v>27.837</v>
      </c>
      <c r="AM15" s="88">
        <f>'ｄ08-001市町村別入込総数・宿泊客延数推移'!AM80/1000</f>
        <v>31.06</v>
      </c>
      <c r="AN15" s="88">
        <f>'ｄ08-001市町村別入込総数・宿泊客延数推移'!AN80/1000</f>
        <v>26.1</v>
      </c>
      <c r="AO15" s="88">
        <f>'ｄ08-001市町村別入込総数・宿泊客延数推移'!AO80/1000</f>
        <v>60.579000000000001</v>
      </c>
      <c r="AP15" s="88">
        <f>'ｄ08-001市町村別入込総数・宿泊客延数推移'!AQ80</f>
        <v>9.3000000000000007</v>
      </c>
      <c r="AQ15" s="88">
        <f>'ｄ08-001市町村別入込総数・宿泊客延数推移'!AR80</f>
        <v>8.6999999999999993</v>
      </c>
      <c r="AR15" s="88">
        <f>'ｄ08-001市町村別入込総数・宿泊客延数推移'!AS80</f>
        <v>6.9</v>
      </c>
      <c r="AS15" s="88">
        <f>'ｄ08-001市町村別入込総数・宿泊客延数推移'!AT80</f>
        <v>4.9000000000000004</v>
      </c>
      <c r="AT15" s="88">
        <f>'ｄ08-001市町村別入込総数・宿泊客延数推移'!AU80</f>
        <v>3.1</v>
      </c>
      <c r="AU15" s="88">
        <f>'ｄ08-001市町村別入込総数・宿泊客延数推移'!AV80</f>
        <v>3.2</v>
      </c>
      <c r="AV15" s="88">
        <f>'ｄ08-001市町村別入込総数・宿泊客延数推移'!AW80</f>
        <v>2.2999999999999998</v>
      </c>
      <c r="AW15" s="88">
        <f>'ｄ08-001市町村別入込総数・宿泊客延数推移'!AX80</f>
        <v>1.7</v>
      </c>
      <c r="AX15" s="88">
        <f>'ｄ08-001市町村別入込総数・宿泊客延数推移'!AY80</f>
        <v>0</v>
      </c>
      <c r="AY15" s="88">
        <f>'ｄ08-001市町村別入込総数・宿泊客延数推移'!AZ80</f>
        <v>0</v>
      </c>
      <c r="AZ15" s="88">
        <f>'ｄ08-001市町村別入込総数・宿泊客延数推移'!BA80</f>
        <v>0</v>
      </c>
      <c r="BA15" s="88">
        <f>'ｄ08-001市町村別入込総数・宿泊客延数推移'!BB80</f>
        <v>0</v>
      </c>
      <c r="BB15" s="88">
        <f>'ｄ08-001市町村別入込総数・宿泊客延数推移'!BC80</f>
        <v>0</v>
      </c>
      <c r="BC15" s="88">
        <f>'ｄ08-001市町村別入込総数・宿泊客延数推移'!BD80</f>
        <v>0</v>
      </c>
      <c r="BD15" s="88">
        <f>'ｄ08-001市町村別入込総数・宿泊客延数推移'!BE80</f>
        <v>0</v>
      </c>
      <c r="BE15" s="88">
        <f>'ｄ08-001市町村別入込総数・宿泊客延数推移'!BF80</f>
        <v>0</v>
      </c>
      <c r="BF15" s="88">
        <f>'ｄ08-001市町村別入込総数・宿泊客延数推移'!BG80</f>
        <v>0</v>
      </c>
      <c r="BG15" s="88">
        <f>'ｄ08-001市町村別入込総数・宿泊客延数推移'!BH80</f>
        <v>0</v>
      </c>
      <c r="BH15" s="88">
        <f>'ｄ08-001市町村別入込総数・宿泊客延数推移'!BI80</f>
        <v>0</v>
      </c>
      <c r="BI15" s="88">
        <f>'ｄ08-001市町村別入込総数・宿泊客延数推移'!BJ80</f>
        <v>0</v>
      </c>
      <c r="BJ15" s="88">
        <f>'ｄ08-001市町村別入込総数・宿泊客延数推移'!BK80</f>
        <v>0</v>
      </c>
      <c r="BK15" s="88">
        <f>'ｄ08-001市町村別入込総数・宿泊客延数推移'!BL80</f>
        <v>0</v>
      </c>
      <c r="BL15" s="88">
        <f>'ｄ08-001市町村別入込総数・宿泊客延数推移'!BM80</f>
        <v>0</v>
      </c>
    </row>
    <row r="17" spans="7:65" x14ac:dyDescent="0.15">
      <c r="G17" t="s">
        <v>511</v>
      </c>
      <c r="H17" s="88">
        <f>'ｄ08-001市町村別入込総数・宿泊客延数推移'!H83/1000</f>
        <v>0</v>
      </c>
      <c r="I17" s="88">
        <f>'ｄ08-001市町村別入込総数・宿泊客延数推移'!I83/1000</f>
        <v>0</v>
      </c>
      <c r="J17" s="88">
        <f>'ｄ08-001市町村別入込総数・宿泊客延数推移'!J83/1000</f>
        <v>0</v>
      </c>
      <c r="K17" s="88">
        <f>'ｄ08-001市町村別入込総数・宿泊客延数推移'!K83/1000</f>
        <v>0</v>
      </c>
      <c r="L17" s="88">
        <f>'ｄ08-001市町村別入込総数・宿泊客延数推移'!L83/1000</f>
        <v>0</v>
      </c>
      <c r="M17" s="88">
        <f>'ｄ08-001市町村別入込総数・宿泊客延数推移'!M83/1000</f>
        <v>0</v>
      </c>
      <c r="N17" s="88">
        <f>'ｄ08-001市町村別入込総数・宿泊客延数推移'!N83/1000</f>
        <v>0</v>
      </c>
      <c r="O17" s="88">
        <f>'ｄ08-001市町村別入込総数・宿泊客延数推移'!O83/1000</f>
        <v>0</v>
      </c>
      <c r="P17" s="88">
        <f>'ｄ08-001市町村別入込総数・宿泊客延数推移'!P83/1000</f>
        <v>0</v>
      </c>
      <c r="Q17" s="88">
        <f>'ｄ08-001市町村別入込総数・宿泊客延数推移'!Q83/1000</f>
        <v>0</v>
      </c>
      <c r="R17" s="88">
        <f>'ｄ08-001市町村別入込総数・宿泊客延数推移'!R83/1000</f>
        <v>0</v>
      </c>
      <c r="S17" s="88">
        <f>'ｄ08-001市町村別入込総数・宿泊客延数推移'!S83/1000</f>
        <v>0</v>
      </c>
      <c r="T17" s="88">
        <f>'ｄ08-001市町村別入込総数・宿泊客延数推移'!T83/1000</f>
        <v>0</v>
      </c>
      <c r="U17" s="88">
        <f>'ｄ08-001市町村別入込総数・宿泊客延数推移'!U83/1000</f>
        <v>0</v>
      </c>
      <c r="V17" s="88">
        <f>'ｄ08-001市町村別入込総数・宿泊客延数推移'!V83/1000</f>
        <v>0</v>
      </c>
      <c r="W17" s="88">
        <f>'ｄ08-001市町村別入込総数・宿泊客延数推移'!W83/1000</f>
        <v>0</v>
      </c>
      <c r="X17" s="88">
        <f>'ｄ08-001市町村別入込総数・宿泊客延数推移'!X83/1000</f>
        <v>0</v>
      </c>
      <c r="Y17" s="88">
        <f>'ｄ08-001市町村別入込総数・宿泊客延数推移'!Y83/1000</f>
        <v>47.613</v>
      </c>
      <c r="Z17" s="88">
        <f>'ｄ08-001市町村別入込総数・宿泊客延数推移'!Z83/1000</f>
        <v>47.58</v>
      </c>
      <c r="AA17" s="88">
        <f>'ｄ08-001市町村別入込総数・宿泊客延数推移'!AA83/1000</f>
        <v>43.064999999999998</v>
      </c>
      <c r="AB17" s="88">
        <f>'ｄ08-001市町村別入込総数・宿泊客延数推移'!AB83/1000</f>
        <v>29.893000000000001</v>
      </c>
      <c r="AC17" s="88">
        <f>'ｄ08-001市町村別入込総数・宿泊客延数推移'!AC83/1000</f>
        <v>34.375</v>
      </c>
      <c r="AD17" s="88">
        <f>'ｄ08-001市町村別入込総数・宿泊客延数推移'!AD83/1000</f>
        <v>39.189</v>
      </c>
      <c r="AE17" s="88">
        <f>'ｄ08-001市町村別入込総数・宿泊客延数推移'!AE83/1000</f>
        <v>45.067999999999998</v>
      </c>
      <c r="AF17" s="88">
        <f>'ｄ08-001市町村別入込総数・宿泊客延数推移'!AF83/1000</f>
        <v>49.576000000000001</v>
      </c>
      <c r="AG17" s="88">
        <f>'ｄ08-001市町村別入込総数・宿泊客延数推移'!AG83/1000</f>
        <v>54.505000000000003</v>
      </c>
      <c r="AH17" s="88">
        <f>'ｄ08-001市町村別入込総数・宿泊客延数推移'!AH83/1000</f>
        <v>56.018000000000001</v>
      </c>
      <c r="AI17" s="88">
        <f>'ｄ08-001市町村別入込総数・宿泊客延数推移'!AI83/1000</f>
        <v>57.98</v>
      </c>
      <c r="AJ17" s="88">
        <f>'ｄ08-001市町村別入込総数・宿泊客延数推移'!AJ83/1000</f>
        <v>58.250999999999998</v>
      </c>
      <c r="AK17" s="88">
        <f>'ｄ08-001市町村別入込総数・宿泊客延数推移'!AK83/1000</f>
        <v>56.402000000000001</v>
      </c>
      <c r="AL17" s="88">
        <f>'ｄ08-001市町村別入込総数・宿泊客延数推移'!AL83/1000</f>
        <v>47.941000000000003</v>
      </c>
      <c r="AM17" s="88">
        <f>'ｄ08-001市町村別入込総数・宿泊客延数推移'!AM83/1000</f>
        <v>66.619</v>
      </c>
      <c r="AN17" s="88">
        <f>'ｄ08-001市町村別入込総数・宿泊客延数推移'!AN83/1000</f>
        <v>73.588999999999999</v>
      </c>
      <c r="AO17" s="88">
        <f>'ｄ08-001市町村別入込総数・宿泊客延数推移'!AO83/1000</f>
        <v>69.932000000000002</v>
      </c>
      <c r="AP17" s="88">
        <f>'ｄ08-001市町村別入込総数・宿泊客延数推移'!AQ83</f>
        <v>61.7</v>
      </c>
      <c r="AQ17" s="88">
        <f>'ｄ08-001市町村別入込総数・宿泊客延数推移'!AR83</f>
        <v>71.5</v>
      </c>
      <c r="AR17" s="88">
        <f>'ｄ08-001市町村別入込総数・宿泊客延数推移'!AS83</f>
        <v>91.5</v>
      </c>
      <c r="AS17" s="88">
        <f>'ｄ08-001市町村別入込総数・宿泊客延数推移'!AT83</f>
        <v>86.9</v>
      </c>
      <c r="AT17" s="88">
        <f>'ｄ08-001市町村別入込総数・宿泊客延数推移'!AU83</f>
        <v>104.2</v>
      </c>
      <c r="AU17" s="88">
        <f>'ｄ08-001市町村別入込総数・宿泊客延数推移'!AV83</f>
        <v>100.9</v>
      </c>
      <c r="AV17" s="88">
        <f>'ｄ08-001市町村別入込総数・宿泊客延数推移'!AW83</f>
        <v>97.2</v>
      </c>
      <c r="AW17" s="88">
        <f>'ｄ08-001市町村別入込総数・宿泊客延数推移'!AX83</f>
        <v>94.4</v>
      </c>
      <c r="AX17" s="88">
        <f>'ｄ08-001市町村別入込総数・宿泊客延数推移'!AY83</f>
        <v>0</v>
      </c>
      <c r="AY17" s="88">
        <f>'ｄ08-001市町村別入込総数・宿泊客延数推移'!AZ83</f>
        <v>0</v>
      </c>
      <c r="AZ17" s="88">
        <f>'ｄ08-001市町村別入込総数・宿泊客延数推移'!BA83</f>
        <v>0</v>
      </c>
      <c r="BA17" s="88">
        <f>'ｄ08-001市町村別入込総数・宿泊客延数推移'!BB83</f>
        <v>0</v>
      </c>
      <c r="BB17" s="88">
        <f>'ｄ08-001市町村別入込総数・宿泊客延数推移'!BC83</f>
        <v>0</v>
      </c>
      <c r="BC17" s="88">
        <f>'ｄ08-001市町村別入込総数・宿泊客延数推移'!BD83</f>
        <v>0</v>
      </c>
      <c r="BD17" s="88">
        <f>'ｄ08-001市町村別入込総数・宿泊客延数推移'!BE83</f>
        <v>0</v>
      </c>
      <c r="BE17" s="88">
        <f>'ｄ08-001市町村別入込総数・宿泊客延数推移'!BF83</f>
        <v>0</v>
      </c>
      <c r="BF17" s="88">
        <f>'ｄ08-001市町村別入込総数・宿泊客延数推移'!BG83</f>
        <v>0</v>
      </c>
      <c r="BG17" s="88">
        <f>'ｄ08-001市町村別入込総数・宿泊客延数推移'!BH83</f>
        <v>0</v>
      </c>
      <c r="BH17" s="88">
        <f>'ｄ08-001市町村別入込総数・宿泊客延数推移'!BI83</f>
        <v>0</v>
      </c>
      <c r="BI17" s="88">
        <f>'ｄ08-001市町村別入込総数・宿泊客延数推移'!BJ83</f>
        <v>0</v>
      </c>
      <c r="BJ17" s="88">
        <f>'ｄ08-001市町村別入込総数・宿泊客延数推移'!BK83</f>
        <v>0</v>
      </c>
      <c r="BK17" s="88">
        <f>'ｄ08-001市町村別入込総数・宿泊客延数推移'!BL83</f>
        <v>0</v>
      </c>
      <c r="BL17" s="88">
        <f>'ｄ08-001市町村別入込総数・宿泊客延数推移'!BM83</f>
        <v>0</v>
      </c>
    </row>
    <row r="18" spans="7:65" x14ac:dyDescent="0.15">
      <c r="G18" t="s">
        <v>512</v>
      </c>
      <c r="H18" s="88">
        <f>'ｄ08-001市町村別入込総数・宿泊客延数推移'!H84/1000</f>
        <v>0</v>
      </c>
      <c r="I18" s="88">
        <f>'ｄ08-001市町村別入込総数・宿泊客延数推移'!I84/1000</f>
        <v>0</v>
      </c>
      <c r="J18" s="88">
        <f>'ｄ08-001市町村別入込総数・宿泊客延数推移'!J84/1000</f>
        <v>0</v>
      </c>
      <c r="K18" s="88">
        <f>'ｄ08-001市町村別入込総数・宿泊客延数推移'!K84/1000</f>
        <v>0</v>
      </c>
      <c r="L18" s="88">
        <f>'ｄ08-001市町村別入込総数・宿泊客延数推移'!L84/1000</f>
        <v>0</v>
      </c>
      <c r="M18" s="88">
        <f>'ｄ08-001市町村別入込総数・宿泊客延数推移'!M84/1000</f>
        <v>0</v>
      </c>
      <c r="N18" s="88">
        <f>'ｄ08-001市町村別入込総数・宿泊客延数推移'!N84/1000</f>
        <v>0</v>
      </c>
      <c r="O18" s="88">
        <f>'ｄ08-001市町村別入込総数・宿泊客延数推移'!O84/1000</f>
        <v>0</v>
      </c>
      <c r="P18" s="88">
        <f>'ｄ08-001市町村別入込総数・宿泊客延数推移'!P84/1000</f>
        <v>0</v>
      </c>
      <c r="Q18" s="88">
        <f>'ｄ08-001市町村別入込総数・宿泊客延数推移'!Q84/1000</f>
        <v>0</v>
      </c>
      <c r="R18" s="88">
        <f>'ｄ08-001市町村別入込総数・宿泊客延数推移'!R84/1000</f>
        <v>0</v>
      </c>
      <c r="S18" s="88">
        <f>'ｄ08-001市町村別入込総数・宿泊客延数推移'!S84/1000</f>
        <v>0</v>
      </c>
      <c r="T18" s="88">
        <f>'ｄ08-001市町村別入込総数・宿泊客延数推移'!T84/1000</f>
        <v>0</v>
      </c>
      <c r="U18" s="88">
        <f>'ｄ08-001市町村別入込総数・宿泊客延数推移'!U84/1000</f>
        <v>0</v>
      </c>
      <c r="V18" s="88">
        <f>'ｄ08-001市町村別入込総数・宿泊客延数推移'!V84/1000</f>
        <v>0</v>
      </c>
      <c r="W18" s="88">
        <f>'ｄ08-001市町村別入込総数・宿泊客延数推移'!W84/1000</f>
        <v>0</v>
      </c>
      <c r="X18" s="88">
        <f>'ｄ08-001市町村別入込総数・宿泊客延数推移'!X84/1000</f>
        <v>0</v>
      </c>
      <c r="Y18" s="88">
        <f>'ｄ08-001市町村別入込総数・宿泊客延数推移'!Y84/1000</f>
        <v>134.19999999999999</v>
      </c>
      <c r="Z18" s="88">
        <f>'ｄ08-001市町村別入込総数・宿泊客延数推移'!Z84/1000</f>
        <v>134.22499999999999</v>
      </c>
      <c r="AA18" s="88">
        <f>'ｄ08-001市町村別入込総数・宿泊客延数推移'!AA84/1000</f>
        <v>132.48599999999999</v>
      </c>
      <c r="AB18" s="88">
        <f>'ｄ08-001市町村別入込総数・宿泊客延数推移'!AB84/1000</f>
        <v>136.77099999999999</v>
      </c>
      <c r="AC18" s="88">
        <f>'ｄ08-001市町村別入込総数・宿泊客延数推移'!AC84/1000</f>
        <v>157.28399999999999</v>
      </c>
      <c r="AD18" s="88">
        <f>'ｄ08-001市町村別入込総数・宿泊客延数推移'!AD84/1000</f>
        <v>179.00200000000001</v>
      </c>
      <c r="AE18" s="88">
        <f>'ｄ08-001市町村別入込総数・宿泊客延数推移'!AE84/1000</f>
        <v>205.85300000000001</v>
      </c>
      <c r="AF18" s="88">
        <f>'ｄ08-001市町村別入込総数・宿泊客延数推移'!AF84/1000</f>
        <v>226.44</v>
      </c>
      <c r="AG18" s="88">
        <f>'ｄ08-001市町村別入込総数・宿泊客延数推移'!AG84/1000</f>
        <v>249.084</v>
      </c>
      <c r="AH18" s="88">
        <f>'ｄ08-001市町村別入込総数・宿泊客延数推移'!AH84/1000</f>
        <v>261.43400000000003</v>
      </c>
      <c r="AI18" s="88">
        <f>'ｄ08-001市町村別入込総数・宿泊客延数推移'!AI84/1000</f>
        <v>270.38099999999997</v>
      </c>
      <c r="AJ18" s="88">
        <f>'ｄ08-001市町村別入込総数・宿泊客延数推移'!AJ84/1000</f>
        <v>271.19</v>
      </c>
      <c r="AK18" s="88">
        <f>'ｄ08-001市町村別入込総数・宿泊客延数推移'!AK84/1000</f>
        <v>262.435</v>
      </c>
      <c r="AL18" s="88">
        <f>'ｄ08-001市町村別入込総数・宿泊客延数推移'!AL84/1000</f>
        <v>223.071</v>
      </c>
      <c r="AM18" s="88">
        <f>'ｄ08-001市町村別入込総数・宿泊客延数推移'!AM84/1000</f>
        <v>266.495</v>
      </c>
      <c r="AN18" s="88">
        <f>'ｄ08-001市町村別入込総数・宿泊客延数推移'!AN84/1000</f>
        <v>294.35899999999998</v>
      </c>
      <c r="AO18" s="88">
        <f>'ｄ08-001市町村別入込総数・宿泊客延数推移'!AO84/1000</f>
        <v>281.56</v>
      </c>
      <c r="AP18" s="88">
        <f>'ｄ08-001市町村別入込総数・宿泊客延数推移'!AQ84</f>
        <v>174.9</v>
      </c>
      <c r="AQ18" s="88">
        <f>'ｄ08-001市町村別入込総数・宿泊客延数推移'!AR84</f>
        <v>166.7</v>
      </c>
      <c r="AR18" s="88">
        <f>'ｄ08-001市町村別入込総数・宿泊客延数推移'!AS84</f>
        <v>200.5</v>
      </c>
      <c r="AS18" s="88">
        <f>'ｄ08-001市町村別入込総数・宿泊客延数推移'!AT84</f>
        <v>212.6</v>
      </c>
      <c r="AT18" s="88">
        <f>'ｄ08-001市町村別入込総数・宿泊客延数推移'!AU84</f>
        <v>243.6</v>
      </c>
      <c r="AU18" s="88">
        <f>'ｄ08-001市町村別入込総数・宿泊客延数推移'!AV84</f>
        <v>235.8</v>
      </c>
      <c r="AV18" s="88">
        <f>'ｄ08-001市町村別入込総数・宿泊客延数推移'!AW84</f>
        <v>226.5</v>
      </c>
      <c r="AW18" s="88">
        <f>'ｄ08-001市町村別入込総数・宿泊客延数推移'!AX84</f>
        <v>219.9</v>
      </c>
      <c r="AX18" s="88">
        <f>'ｄ08-001市町村別入込総数・宿泊客延数推移'!AY84</f>
        <v>0</v>
      </c>
      <c r="AY18" s="88">
        <f>'ｄ08-001市町村別入込総数・宿泊客延数推移'!AZ84</f>
        <v>0</v>
      </c>
      <c r="AZ18" s="88">
        <f>'ｄ08-001市町村別入込総数・宿泊客延数推移'!BA84</f>
        <v>0</v>
      </c>
      <c r="BA18" s="88">
        <f>'ｄ08-001市町村別入込総数・宿泊客延数推移'!BB84</f>
        <v>0</v>
      </c>
      <c r="BB18" s="88">
        <f>'ｄ08-001市町村別入込総数・宿泊客延数推移'!BC84</f>
        <v>0</v>
      </c>
      <c r="BC18" s="88">
        <f>'ｄ08-001市町村別入込総数・宿泊客延数推移'!BD84</f>
        <v>0</v>
      </c>
      <c r="BD18" s="88">
        <f>'ｄ08-001市町村別入込総数・宿泊客延数推移'!BE84</f>
        <v>0</v>
      </c>
      <c r="BE18" s="88">
        <f>'ｄ08-001市町村別入込総数・宿泊客延数推移'!BF84</f>
        <v>0</v>
      </c>
      <c r="BF18" s="88">
        <f>'ｄ08-001市町村別入込総数・宿泊客延数推移'!BG84</f>
        <v>0</v>
      </c>
      <c r="BG18" s="88">
        <f>'ｄ08-001市町村別入込総数・宿泊客延数推移'!BH84</f>
        <v>0</v>
      </c>
      <c r="BH18" s="88">
        <f>'ｄ08-001市町村別入込総数・宿泊客延数推移'!BI84</f>
        <v>0</v>
      </c>
      <c r="BI18" s="88">
        <f>'ｄ08-001市町村別入込総数・宿泊客延数推移'!BJ84</f>
        <v>0</v>
      </c>
      <c r="BJ18" s="88">
        <f>'ｄ08-001市町村別入込総数・宿泊客延数推移'!BK84</f>
        <v>0</v>
      </c>
      <c r="BK18" s="88">
        <f>'ｄ08-001市町村別入込総数・宿泊客延数推移'!BL84</f>
        <v>0</v>
      </c>
      <c r="BL18" s="88">
        <f>'ｄ08-001市町村別入込総数・宿泊客延数推移'!BM84</f>
        <v>0</v>
      </c>
    </row>
    <row r="19" spans="7:65" x14ac:dyDescent="0.15">
      <c r="G19" t="s">
        <v>513</v>
      </c>
      <c r="H19" s="88">
        <f>'ｄ08-001市町村別入込総数・宿泊客延数推移'!H86/1000</f>
        <v>0</v>
      </c>
      <c r="I19" s="88">
        <f>'ｄ08-001市町村別入込総数・宿泊客延数推移'!I86/1000</f>
        <v>0</v>
      </c>
      <c r="J19" s="88">
        <f>'ｄ08-001市町村別入込総数・宿泊客延数推移'!J86/1000</f>
        <v>0</v>
      </c>
      <c r="K19" s="88">
        <f>'ｄ08-001市町村別入込総数・宿泊客延数推移'!K86/1000</f>
        <v>0</v>
      </c>
      <c r="L19" s="88">
        <f>'ｄ08-001市町村別入込総数・宿泊客延数推移'!L86/1000</f>
        <v>0</v>
      </c>
      <c r="M19" s="88">
        <f>'ｄ08-001市町村別入込総数・宿泊客延数推移'!M86/1000</f>
        <v>0</v>
      </c>
      <c r="N19" s="88">
        <f>'ｄ08-001市町村別入込総数・宿泊客延数推移'!N86/1000</f>
        <v>0</v>
      </c>
      <c r="O19" s="88">
        <f>'ｄ08-001市町村別入込総数・宿泊客延数推移'!O86/1000</f>
        <v>0</v>
      </c>
      <c r="P19" s="88">
        <f>'ｄ08-001市町村別入込総数・宿泊客延数推移'!P86/1000</f>
        <v>0</v>
      </c>
      <c r="Q19" s="88">
        <f>'ｄ08-001市町村別入込総数・宿泊客延数推移'!Q86/1000</f>
        <v>0</v>
      </c>
      <c r="R19" s="88">
        <f>'ｄ08-001市町村別入込総数・宿泊客延数推移'!R86/1000</f>
        <v>0</v>
      </c>
      <c r="S19" s="88">
        <f>'ｄ08-001市町村別入込総数・宿泊客延数推移'!S86/1000</f>
        <v>0</v>
      </c>
      <c r="T19" s="88">
        <f>'ｄ08-001市町村別入込総数・宿泊客延数推移'!T86/1000</f>
        <v>0</v>
      </c>
      <c r="U19" s="88">
        <f>'ｄ08-001市町村別入込総数・宿泊客延数推移'!U86/1000</f>
        <v>0</v>
      </c>
      <c r="V19" s="88">
        <f>'ｄ08-001市町村別入込総数・宿泊客延数推移'!V86/1000</f>
        <v>0</v>
      </c>
      <c r="W19" s="88">
        <f>'ｄ08-001市町村別入込総数・宿泊客延数推移'!W86/1000</f>
        <v>0</v>
      </c>
      <c r="X19" s="88">
        <f>'ｄ08-001市町村別入込総数・宿泊客延数推移'!X86/1000</f>
        <v>0</v>
      </c>
      <c r="Y19" s="88">
        <f>'ｄ08-001市町村別入込総数・宿泊客延数推移'!Y86/1000</f>
        <v>16.968</v>
      </c>
      <c r="Z19" s="88">
        <f>'ｄ08-001市町村別入込総数・宿泊客延数推移'!Z86/1000</f>
        <v>15.989000000000001</v>
      </c>
      <c r="AA19" s="88">
        <f>'ｄ08-001市町村別入込総数・宿泊客延数推移'!AA86/1000</f>
        <v>16.713999999999999</v>
      </c>
      <c r="AB19" s="88">
        <f>'ｄ08-001市町村別入込総数・宿泊客延数推移'!AB86/1000</f>
        <v>12.446999999999999</v>
      </c>
      <c r="AC19" s="88">
        <f>'ｄ08-001市町村別入込総数・宿泊客延数推移'!AC86/1000</f>
        <v>17.378</v>
      </c>
      <c r="AD19" s="88">
        <f>'ｄ08-001市町村別入込総数・宿泊客延数推移'!AD86/1000</f>
        <v>43.637</v>
      </c>
      <c r="AE19" s="88">
        <f>'ｄ08-001市町村別入込総数・宿泊客延数推移'!AE86/1000</f>
        <v>50.186</v>
      </c>
      <c r="AF19" s="88">
        <f>'ｄ08-001市町村別入込総数・宿泊客延数推移'!AF86/1000</f>
        <v>55.203000000000003</v>
      </c>
      <c r="AG19" s="88">
        <f>'ｄ08-001市町村別入込総数・宿泊客延数推移'!AG86/1000</f>
        <v>60.72</v>
      </c>
      <c r="AH19" s="88">
        <f>'ｄ08-001市町村別入込総数・宿泊客延数推移'!AH86/1000</f>
        <v>62.944000000000003</v>
      </c>
      <c r="AI19" s="88">
        <f>'ｄ08-001市町村別入込総数・宿泊客延数推移'!AI86/1000</f>
        <v>65</v>
      </c>
      <c r="AJ19" s="88">
        <f>'ｄ08-001市町村別入込総数・宿泊客延数推移'!AJ86/1000</f>
        <v>65.23</v>
      </c>
      <c r="AK19" s="88">
        <f>'ｄ08-001市町村別入込総数・宿泊客延数推移'!AK86/1000</f>
        <v>63.134999999999998</v>
      </c>
      <c r="AL19" s="88">
        <f>'ｄ08-001市町村別入込総数・宿泊客延数推移'!AL86/1000</f>
        <v>53.664999999999999</v>
      </c>
      <c r="AM19" s="88">
        <f>'ｄ08-001市町村別入込総数・宿泊客延数推移'!AM86/1000</f>
        <v>50.097000000000001</v>
      </c>
      <c r="AN19" s="88">
        <f>'ｄ08-001市町村別入込総数・宿泊客延数推移'!AN86/1000</f>
        <v>41.115000000000002</v>
      </c>
      <c r="AO19" s="88">
        <f>'ｄ08-001市町村別入込総数・宿泊客延数推移'!AO86/1000</f>
        <v>40.686999999999998</v>
      </c>
      <c r="AP19" s="88">
        <f>'ｄ08-001市町村別入込総数・宿泊客延数推移'!AQ86</f>
        <v>14.1</v>
      </c>
      <c r="AQ19" s="88">
        <f>'ｄ08-001市町村別入込総数・宿泊客延数推移'!AR86</f>
        <v>21.1</v>
      </c>
      <c r="AR19" s="88">
        <f>'ｄ08-001市町村別入込総数・宿泊客延数推移'!AS86</f>
        <v>20.399999999999999</v>
      </c>
      <c r="AS19" s="88">
        <f>'ｄ08-001市町村別入込総数・宿泊客延数推移'!AT86</f>
        <v>22.3</v>
      </c>
      <c r="AT19" s="88">
        <f>'ｄ08-001市町村別入込総数・宿泊客延数推移'!AU86</f>
        <v>22.2</v>
      </c>
      <c r="AU19" s="88">
        <f>'ｄ08-001市町村別入込総数・宿泊客延数推移'!AV86</f>
        <v>22.1</v>
      </c>
      <c r="AV19" s="88">
        <f>'ｄ08-001市町村別入込総数・宿泊客延数推移'!AW86</f>
        <v>22</v>
      </c>
      <c r="AW19" s="88">
        <f>'ｄ08-001市町村別入込総数・宿泊客延数推移'!AX86</f>
        <v>21.7</v>
      </c>
      <c r="AX19" s="88">
        <f>'ｄ08-001市町村別入込総数・宿泊客延数推移'!AY86</f>
        <v>0</v>
      </c>
      <c r="AY19" s="88">
        <f>'ｄ08-001市町村別入込総数・宿泊客延数推移'!AZ86</f>
        <v>0</v>
      </c>
      <c r="AZ19" s="88">
        <f>'ｄ08-001市町村別入込総数・宿泊客延数推移'!BA86</f>
        <v>0</v>
      </c>
      <c r="BA19" s="88">
        <f>'ｄ08-001市町村別入込総数・宿泊客延数推移'!BB86</f>
        <v>0</v>
      </c>
      <c r="BB19" s="88">
        <f>'ｄ08-001市町村別入込総数・宿泊客延数推移'!BC86</f>
        <v>0</v>
      </c>
      <c r="BC19" s="88">
        <f>'ｄ08-001市町村別入込総数・宿泊客延数推移'!BD86</f>
        <v>0</v>
      </c>
      <c r="BD19" s="88">
        <f>'ｄ08-001市町村別入込総数・宿泊客延数推移'!BE86</f>
        <v>0</v>
      </c>
      <c r="BE19" s="88">
        <f>'ｄ08-001市町村別入込総数・宿泊客延数推移'!BF86</f>
        <v>0</v>
      </c>
      <c r="BF19" s="88">
        <f>'ｄ08-001市町村別入込総数・宿泊客延数推移'!BG86</f>
        <v>0</v>
      </c>
      <c r="BG19" s="88">
        <f>'ｄ08-001市町村別入込総数・宿泊客延数推移'!BH86</f>
        <v>0</v>
      </c>
      <c r="BH19" s="88">
        <f>'ｄ08-001市町村別入込総数・宿泊客延数推移'!BI86</f>
        <v>0</v>
      </c>
      <c r="BI19" s="88">
        <f>'ｄ08-001市町村別入込総数・宿泊客延数推移'!BJ86</f>
        <v>0</v>
      </c>
      <c r="BJ19" s="88">
        <f>'ｄ08-001市町村別入込総数・宿泊客延数推移'!BK86</f>
        <v>0</v>
      </c>
      <c r="BK19" s="88">
        <f>'ｄ08-001市町村別入込総数・宿泊客延数推移'!BL86</f>
        <v>0</v>
      </c>
      <c r="BL19" s="88">
        <f>'ｄ08-001市町村別入込総数・宿泊客延数推移'!BM86</f>
        <v>0</v>
      </c>
    </row>
    <row r="21" spans="7:65" x14ac:dyDescent="0.15">
      <c r="G21" t="s">
        <v>514</v>
      </c>
      <c r="H21" s="88">
        <f>'ｄ08-001市町村別入込総数・宿泊客延数推移'!H89/1000</f>
        <v>0</v>
      </c>
      <c r="I21" s="88">
        <f>'ｄ08-001市町村別入込総数・宿泊客延数推移'!I89/1000</f>
        <v>0</v>
      </c>
      <c r="J21" s="88">
        <f>'ｄ08-001市町村別入込総数・宿泊客延数推移'!J89/1000</f>
        <v>0</v>
      </c>
      <c r="K21" s="88">
        <f>'ｄ08-001市町村別入込総数・宿泊客延数推移'!K89/1000</f>
        <v>0</v>
      </c>
      <c r="L21" s="88">
        <f>'ｄ08-001市町村別入込総数・宿泊客延数推移'!L89/1000</f>
        <v>0</v>
      </c>
      <c r="M21" s="88">
        <f>'ｄ08-001市町村別入込総数・宿泊客延数推移'!M89/1000</f>
        <v>0</v>
      </c>
      <c r="N21" s="88">
        <f>'ｄ08-001市町村別入込総数・宿泊客延数推移'!N89/1000</f>
        <v>0</v>
      </c>
      <c r="O21" s="88">
        <f>'ｄ08-001市町村別入込総数・宿泊客延数推移'!O89/1000</f>
        <v>0</v>
      </c>
      <c r="P21" s="88">
        <f>'ｄ08-001市町村別入込総数・宿泊客延数推移'!P89/1000</f>
        <v>0</v>
      </c>
      <c r="Q21" s="88">
        <f>'ｄ08-001市町村別入込総数・宿泊客延数推移'!Q89/1000</f>
        <v>0</v>
      </c>
      <c r="R21" s="88">
        <f>'ｄ08-001市町村別入込総数・宿泊客延数推移'!R89/1000</f>
        <v>0</v>
      </c>
      <c r="S21" s="88">
        <f>'ｄ08-001市町村別入込総数・宿泊客延数推移'!S89/1000</f>
        <v>0</v>
      </c>
      <c r="T21" s="88">
        <f>'ｄ08-001市町村別入込総数・宿泊客延数推移'!T89/1000</f>
        <v>0</v>
      </c>
      <c r="U21" s="88">
        <f>'ｄ08-001市町村別入込総数・宿泊客延数推移'!U89/1000</f>
        <v>0</v>
      </c>
      <c r="V21" s="88">
        <f>'ｄ08-001市町村別入込総数・宿泊客延数推移'!V89/1000</f>
        <v>0</v>
      </c>
      <c r="W21" s="88">
        <f>'ｄ08-001市町村別入込総数・宿泊客延数推移'!W89/1000</f>
        <v>0</v>
      </c>
      <c r="X21" s="88">
        <f>'ｄ08-001市町村別入込総数・宿泊客延数推移'!X89/1000</f>
        <v>0</v>
      </c>
      <c r="Y21" s="88">
        <f>'ｄ08-001市町村別入込総数・宿泊客延数推移'!Y89/1000</f>
        <v>0</v>
      </c>
      <c r="Z21" s="88">
        <f>'ｄ08-001市町村別入込総数・宿泊客延数推移'!Z89/1000</f>
        <v>0</v>
      </c>
      <c r="AA21" s="88">
        <f>'ｄ08-001市町村別入込総数・宿泊客延数推移'!AA89/1000</f>
        <v>0</v>
      </c>
      <c r="AB21" s="88">
        <f>'ｄ08-001市町村別入込総数・宿泊客延数推移'!AB89/1000</f>
        <v>0</v>
      </c>
      <c r="AC21" s="88">
        <f>'ｄ08-001市町村別入込総数・宿泊客延数推移'!AC89/1000</f>
        <v>0</v>
      </c>
      <c r="AD21" s="88">
        <f>'ｄ08-001市町村別入込総数・宿泊客延数推移'!AD89/1000</f>
        <v>0</v>
      </c>
      <c r="AE21" s="88">
        <f>'ｄ08-001市町村別入込総数・宿泊客延数推移'!AE89/1000</f>
        <v>0</v>
      </c>
      <c r="AF21" s="88">
        <f>'ｄ08-001市町村別入込総数・宿泊客延数推移'!AF89/1000</f>
        <v>0</v>
      </c>
      <c r="AG21" s="88">
        <f>'ｄ08-001市町村別入込総数・宿泊客延数推移'!AG89/1000</f>
        <v>0</v>
      </c>
      <c r="AH21" s="88">
        <f>'ｄ08-001市町村別入込総数・宿泊客延数推移'!AH89/1000</f>
        <v>0</v>
      </c>
      <c r="AI21" s="88">
        <f>'ｄ08-001市町村別入込総数・宿泊客延数推移'!AI89/1000</f>
        <v>0</v>
      </c>
      <c r="AJ21" s="88">
        <f>'ｄ08-001市町村別入込総数・宿泊客延数推移'!AJ89/1000</f>
        <v>0</v>
      </c>
      <c r="AK21" s="88">
        <f>'ｄ08-001市町村別入込総数・宿泊客延数推移'!AK89/1000</f>
        <v>0</v>
      </c>
      <c r="AL21" s="88">
        <f>'ｄ08-001市町村別入込総数・宿泊客延数推移'!AL89/1000</f>
        <v>0</v>
      </c>
      <c r="AM21" s="88">
        <f>'ｄ08-001市町村別入込総数・宿泊客延数推移'!AM89/1000</f>
        <v>0</v>
      </c>
      <c r="AN21" s="88">
        <f>'ｄ08-001市町村別入込総数・宿泊客延数推移'!AN89/1000</f>
        <v>0</v>
      </c>
      <c r="AO21" s="88">
        <f>'ｄ08-001市町村別入込総数・宿泊客延数推移'!AO89/1000</f>
        <v>0</v>
      </c>
      <c r="AP21" s="88">
        <f>'ｄ08-001市町村別入込総数・宿泊客延数推移'!AQ89</f>
        <v>0</v>
      </c>
      <c r="AQ21" s="88">
        <f>'ｄ08-001市町村別入込総数・宿泊客延数推移'!AR89</f>
        <v>0</v>
      </c>
      <c r="AR21" s="88">
        <f>'ｄ08-001市町村別入込総数・宿泊客延数推移'!AS89</f>
        <v>3.6</v>
      </c>
      <c r="AS21" s="88">
        <f>'ｄ08-001市町村別入込総数・宿泊客延数推移'!AT89</f>
        <v>2.9</v>
      </c>
      <c r="AT21" s="88">
        <f>'ｄ08-001市町村別入込総数・宿泊客延数推移'!AU89</f>
        <v>2.5</v>
      </c>
      <c r="AU21" s="88">
        <f>'ｄ08-001市町村別入込総数・宿泊客延数推移'!AV89</f>
        <v>2.5</v>
      </c>
      <c r="AV21" s="88">
        <f>'ｄ08-001市町村別入込総数・宿泊客延数推移'!AW89</f>
        <v>2.9</v>
      </c>
      <c r="AW21" s="88">
        <f>'ｄ08-001市町村別入込総数・宿泊客延数推移'!AX89</f>
        <v>4</v>
      </c>
      <c r="AX21" s="88">
        <f>'ｄ08-001市町村別入込総数・宿泊客延数推移'!AY89</f>
        <v>0</v>
      </c>
      <c r="AY21" s="88">
        <f>'ｄ08-001市町村別入込総数・宿泊客延数推移'!AZ89</f>
        <v>0</v>
      </c>
      <c r="AZ21" s="88">
        <f>'ｄ08-001市町村別入込総数・宿泊客延数推移'!BA89</f>
        <v>0</v>
      </c>
      <c r="BA21" s="88">
        <f>'ｄ08-001市町村別入込総数・宿泊客延数推移'!BB89</f>
        <v>0</v>
      </c>
      <c r="BB21" s="88">
        <f>'ｄ08-001市町村別入込総数・宿泊客延数推移'!BC89</f>
        <v>0</v>
      </c>
      <c r="BC21" s="88">
        <f>'ｄ08-001市町村別入込総数・宿泊客延数推移'!BD89</f>
        <v>0</v>
      </c>
      <c r="BD21" s="88">
        <f>'ｄ08-001市町村別入込総数・宿泊客延数推移'!BE89</f>
        <v>0</v>
      </c>
      <c r="BE21" s="88">
        <f>'ｄ08-001市町村別入込総数・宿泊客延数推移'!BF89</f>
        <v>0</v>
      </c>
      <c r="BF21" s="88">
        <f>'ｄ08-001市町村別入込総数・宿泊客延数推移'!BG89</f>
        <v>0</v>
      </c>
      <c r="BG21" s="88">
        <f>'ｄ08-001市町村別入込総数・宿泊客延数推移'!BH89</f>
        <v>0</v>
      </c>
      <c r="BH21" s="88">
        <f>'ｄ08-001市町村別入込総数・宿泊客延数推移'!BI89</f>
        <v>0</v>
      </c>
      <c r="BI21" s="88">
        <f>'ｄ08-001市町村別入込総数・宿泊客延数推移'!BJ89</f>
        <v>0</v>
      </c>
      <c r="BJ21" s="88">
        <f>'ｄ08-001市町村別入込総数・宿泊客延数推移'!BK89</f>
        <v>0</v>
      </c>
      <c r="BK21" s="88">
        <f>'ｄ08-001市町村別入込総数・宿泊客延数推移'!BL89</f>
        <v>0</v>
      </c>
      <c r="BL21" s="88">
        <f>'ｄ08-001市町村別入込総数・宿泊客延数推移'!BM89</f>
        <v>0</v>
      </c>
    </row>
    <row r="22" spans="7:65" x14ac:dyDescent="0.15">
      <c r="G22" t="s">
        <v>515</v>
      </c>
      <c r="H22" s="88">
        <f>'ｄ08-001市町村別入込総数・宿泊客延数推移'!H90/1000</f>
        <v>0</v>
      </c>
      <c r="I22" s="88">
        <f>'ｄ08-001市町村別入込総数・宿泊客延数推移'!I90/1000</f>
        <v>0</v>
      </c>
      <c r="J22" s="88">
        <f>'ｄ08-001市町村別入込総数・宿泊客延数推移'!J90/1000</f>
        <v>0</v>
      </c>
      <c r="K22" s="88">
        <f>'ｄ08-001市町村別入込総数・宿泊客延数推移'!K90/1000</f>
        <v>0</v>
      </c>
      <c r="L22" s="88">
        <f>'ｄ08-001市町村別入込総数・宿泊客延数推移'!L90/1000</f>
        <v>0</v>
      </c>
      <c r="M22" s="88">
        <f>'ｄ08-001市町村別入込総数・宿泊客延数推移'!M90/1000</f>
        <v>0</v>
      </c>
      <c r="N22" s="88">
        <f>'ｄ08-001市町村別入込総数・宿泊客延数推移'!N90/1000</f>
        <v>0</v>
      </c>
      <c r="O22" s="88">
        <f>'ｄ08-001市町村別入込総数・宿泊客延数推移'!O90/1000</f>
        <v>0</v>
      </c>
      <c r="P22" s="88">
        <f>'ｄ08-001市町村別入込総数・宿泊客延数推移'!P90/1000</f>
        <v>0</v>
      </c>
      <c r="Q22" s="88">
        <f>'ｄ08-001市町村別入込総数・宿泊客延数推移'!Q90/1000</f>
        <v>0</v>
      </c>
      <c r="R22" s="88">
        <f>'ｄ08-001市町村別入込総数・宿泊客延数推移'!R90/1000</f>
        <v>0</v>
      </c>
      <c r="S22" s="88">
        <f>'ｄ08-001市町村別入込総数・宿泊客延数推移'!S90/1000</f>
        <v>0</v>
      </c>
      <c r="T22" s="88">
        <f>'ｄ08-001市町村別入込総数・宿泊客延数推移'!T90/1000</f>
        <v>0</v>
      </c>
      <c r="U22" s="88">
        <f>'ｄ08-001市町村別入込総数・宿泊客延数推移'!U90/1000</f>
        <v>0</v>
      </c>
      <c r="V22" s="88">
        <f>'ｄ08-001市町村別入込総数・宿泊客延数推移'!V90/1000</f>
        <v>0</v>
      </c>
      <c r="W22" s="88">
        <f>'ｄ08-001市町村別入込総数・宿泊客延数推移'!W90/1000</f>
        <v>0</v>
      </c>
      <c r="X22" s="88">
        <f>'ｄ08-001市町村別入込総数・宿泊客延数推移'!X90/1000</f>
        <v>0</v>
      </c>
      <c r="Y22" s="88">
        <f>'ｄ08-001市町村別入込総数・宿泊客延数推移'!Y90/1000</f>
        <v>0</v>
      </c>
      <c r="Z22" s="88">
        <f>'ｄ08-001市町村別入込総数・宿泊客延数推移'!Z90/1000</f>
        <v>0</v>
      </c>
      <c r="AA22" s="88">
        <f>'ｄ08-001市町村別入込総数・宿泊客延数推移'!AA90/1000</f>
        <v>0</v>
      </c>
      <c r="AB22" s="88">
        <f>'ｄ08-001市町村別入込総数・宿泊客延数推移'!AB90/1000</f>
        <v>0</v>
      </c>
      <c r="AC22" s="88">
        <f>'ｄ08-001市町村別入込総数・宿泊客延数推移'!AC90/1000</f>
        <v>0</v>
      </c>
      <c r="AD22" s="88">
        <f>'ｄ08-001市町村別入込総数・宿泊客延数推移'!AD90/1000</f>
        <v>0</v>
      </c>
      <c r="AE22" s="88">
        <f>'ｄ08-001市町村別入込総数・宿泊客延数推移'!AE90/1000</f>
        <v>0</v>
      </c>
      <c r="AF22" s="88">
        <f>'ｄ08-001市町村別入込総数・宿泊客延数推移'!AF90/1000</f>
        <v>0</v>
      </c>
      <c r="AG22" s="88">
        <f>'ｄ08-001市町村別入込総数・宿泊客延数推移'!AG90/1000</f>
        <v>0</v>
      </c>
      <c r="AH22" s="88">
        <f>'ｄ08-001市町村別入込総数・宿泊客延数推移'!AH90/1000</f>
        <v>0</v>
      </c>
      <c r="AI22" s="88">
        <f>'ｄ08-001市町村別入込総数・宿泊客延数推移'!AI90/1000</f>
        <v>0</v>
      </c>
      <c r="AJ22" s="88">
        <f>'ｄ08-001市町村別入込総数・宿泊客延数推移'!AJ90/1000</f>
        <v>0</v>
      </c>
      <c r="AK22" s="88">
        <f>'ｄ08-001市町村別入込総数・宿泊客延数推移'!AK90/1000</f>
        <v>0</v>
      </c>
      <c r="AL22" s="88">
        <f>'ｄ08-001市町村別入込総数・宿泊客延数推移'!AL90/1000</f>
        <v>0</v>
      </c>
      <c r="AM22" s="88">
        <f>'ｄ08-001市町村別入込総数・宿泊客延数推移'!AM90/1000</f>
        <v>0</v>
      </c>
      <c r="AN22" s="88">
        <f>'ｄ08-001市町村別入込総数・宿泊客延数推移'!AN90/1000</f>
        <v>0</v>
      </c>
      <c r="AO22" s="88">
        <f>'ｄ08-001市町村別入込総数・宿泊客延数推移'!AO90/1000</f>
        <v>0</v>
      </c>
      <c r="AP22" s="88">
        <f>'ｄ08-001市町村別入込総数・宿泊客延数推移'!AQ90</f>
        <v>0</v>
      </c>
      <c r="AQ22" s="88">
        <f>'ｄ08-001市町村別入込総数・宿泊客延数推移'!AR90</f>
        <v>0</v>
      </c>
      <c r="AR22" s="88">
        <f>'ｄ08-001市町村別入込総数・宿泊客延数推移'!AS90</f>
        <v>173.3</v>
      </c>
      <c r="AS22" s="88">
        <f>'ｄ08-001市町村別入込総数・宿泊客延数推移'!AT90</f>
        <v>134.69999999999999</v>
      </c>
      <c r="AT22" s="88">
        <f>'ｄ08-001市町村別入込総数・宿泊客延数推移'!AU90</f>
        <v>137.69999999999999</v>
      </c>
      <c r="AU22" s="88">
        <f>'ｄ08-001市町村別入込総数・宿泊客延数推移'!AV90</f>
        <v>135.30000000000001</v>
      </c>
      <c r="AV22" s="88">
        <f>'ｄ08-001市町村別入込総数・宿泊客延数推移'!AW90</f>
        <v>145.4</v>
      </c>
      <c r="AW22" s="88">
        <f>'ｄ08-001市町村別入込総数・宿泊客延数推移'!AX90</f>
        <v>146.30000000000001</v>
      </c>
      <c r="AX22" s="88">
        <f>'ｄ08-001市町村別入込総数・宿泊客延数推移'!AY90</f>
        <v>0</v>
      </c>
      <c r="AY22" s="88">
        <f>'ｄ08-001市町村別入込総数・宿泊客延数推移'!AZ90</f>
        <v>0</v>
      </c>
      <c r="AZ22" s="88">
        <f>'ｄ08-001市町村別入込総数・宿泊客延数推移'!BA90</f>
        <v>0</v>
      </c>
      <c r="BA22" s="88">
        <f>'ｄ08-001市町村別入込総数・宿泊客延数推移'!BB90</f>
        <v>0</v>
      </c>
      <c r="BB22" s="88">
        <f>'ｄ08-001市町村別入込総数・宿泊客延数推移'!BC90</f>
        <v>0</v>
      </c>
      <c r="BC22" s="88">
        <f>'ｄ08-001市町村別入込総数・宿泊客延数推移'!BD90</f>
        <v>0</v>
      </c>
      <c r="BD22" s="88">
        <f>'ｄ08-001市町村別入込総数・宿泊客延数推移'!BE90</f>
        <v>0</v>
      </c>
      <c r="BE22" s="88">
        <f>'ｄ08-001市町村別入込総数・宿泊客延数推移'!BF90</f>
        <v>0</v>
      </c>
      <c r="BF22" s="88">
        <f>'ｄ08-001市町村別入込総数・宿泊客延数推移'!BG90</f>
        <v>0</v>
      </c>
      <c r="BG22" s="88">
        <f>'ｄ08-001市町村別入込総数・宿泊客延数推移'!BH90</f>
        <v>0</v>
      </c>
      <c r="BH22" s="88">
        <f>'ｄ08-001市町村別入込総数・宿泊客延数推移'!BI90</f>
        <v>0</v>
      </c>
      <c r="BI22" s="88">
        <f>'ｄ08-001市町村別入込総数・宿泊客延数推移'!BJ90</f>
        <v>0</v>
      </c>
      <c r="BJ22" s="88">
        <f>'ｄ08-001市町村別入込総数・宿泊客延数推移'!BK90</f>
        <v>0</v>
      </c>
      <c r="BK22" s="88">
        <f>'ｄ08-001市町村別入込総数・宿泊客延数推移'!BL90</f>
        <v>0</v>
      </c>
      <c r="BL22" s="88">
        <f>'ｄ08-001市町村別入込総数・宿泊客延数推移'!BM90</f>
        <v>0</v>
      </c>
    </row>
    <row r="23" spans="7:65" x14ac:dyDescent="0.15">
      <c r="G23" t="s">
        <v>516</v>
      </c>
      <c r="H23" s="88">
        <f>'ｄ08-001市町村別入込総数・宿泊客延数推移'!H92/1000</f>
        <v>0</v>
      </c>
      <c r="I23" s="88">
        <f>'ｄ08-001市町村別入込総数・宿泊客延数推移'!I92/1000</f>
        <v>0</v>
      </c>
      <c r="J23" s="88">
        <f>'ｄ08-001市町村別入込総数・宿泊客延数推移'!J92/1000</f>
        <v>0</v>
      </c>
      <c r="K23" s="88">
        <f>'ｄ08-001市町村別入込総数・宿泊客延数推移'!K92/1000</f>
        <v>0</v>
      </c>
      <c r="L23" s="88">
        <f>'ｄ08-001市町村別入込総数・宿泊客延数推移'!L92/1000</f>
        <v>0</v>
      </c>
      <c r="M23" s="88">
        <f>'ｄ08-001市町村別入込総数・宿泊客延数推移'!M92/1000</f>
        <v>0</v>
      </c>
      <c r="N23" s="88">
        <f>'ｄ08-001市町村別入込総数・宿泊客延数推移'!N92/1000</f>
        <v>0</v>
      </c>
      <c r="O23" s="88">
        <f>'ｄ08-001市町村別入込総数・宿泊客延数推移'!O92/1000</f>
        <v>0</v>
      </c>
      <c r="P23" s="88">
        <f>'ｄ08-001市町村別入込総数・宿泊客延数推移'!P92/1000</f>
        <v>0</v>
      </c>
      <c r="Q23" s="88">
        <f>'ｄ08-001市町村別入込総数・宿泊客延数推移'!Q92/1000</f>
        <v>0</v>
      </c>
      <c r="R23" s="88">
        <f>'ｄ08-001市町村別入込総数・宿泊客延数推移'!R92/1000</f>
        <v>0</v>
      </c>
      <c r="S23" s="88">
        <f>'ｄ08-001市町村別入込総数・宿泊客延数推移'!S92/1000</f>
        <v>0</v>
      </c>
      <c r="T23" s="88">
        <f>'ｄ08-001市町村別入込総数・宿泊客延数推移'!T92/1000</f>
        <v>0</v>
      </c>
      <c r="U23" s="88">
        <f>'ｄ08-001市町村別入込総数・宿泊客延数推移'!U92/1000</f>
        <v>0</v>
      </c>
      <c r="V23" s="88">
        <f>'ｄ08-001市町村別入込総数・宿泊客延数推移'!V92/1000</f>
        <v>0</v>
      </c>
      <c r="W23" s="88">
        <f>'ｄ08-001市町村別入込総数・宿泊客延数推移'!W92/1000</f>
        <v>0</v>
      </c>
      <c r="X23" s="88">
        <f>'ｄ08-001市町村別入込総数・宿泊客延数推移'!X92/1000</f>
        <v>0</v>
      </c>
      <c r="Y23" s="88">
        <f>'ｄ08-001市町村別入込総数・宿泊客延数推移'!Y92/1000</f>
        <v>0</v>
      </c>
      <c r="Z23" s="88">
        <f>'ｄ08-001市町村別入込総数・宿泊客延数推移'!Z92/1000</f>
        <v>0</v>
      </c>
      <c r="AA23" s="88">
        <f>'ｄ08-001市町村別入込総数・宿泊客延数推移'!AA92/1000</f>
        <v>0</v>
      </c>
      <c r="AB23" s="88">
        <f>'ｄ08-001市町村別入込総数・宿泊客延数推移'!AB92/1000</f>
        <v>0</v>
      </c>
      <c r="AC23" s="88">
        <f>'ｄ08-001市町村別入込総数・宿泊客延数推移'!AC92/1000</f>
        <v>0</v>
      </c>
      <c r="AD23" s="88">
        <f>'ｄ08-001市町村別入込総数・宿泊客延数推移'!AD92/1000</f>
        <v>0</v>
      </c>
      <c r="AE23" s="88">
        <f>'ｄ08-001市町村別入込総数・宿泊客延数推移'!AE92/1000</f>
        <v>0</v>
      </c>
      <c r="AF23" s="88">
        <f>'ｄ08-001市町村別入込総数・宿泊客延数推移'!AF92/1000</f>
        <v>0</v>
      </c>
      <c r="AG23" s="88">
        <f>'ｄ08-001市町村別入込総数・宿泊客延数推移'!AG92/1000</f>
        <v>0</v>
      </c>
      <c r="AH23" s="88">
        <f>'ｄ08-001市町村別入込総数・宿泊客延数推移'!AH92/1000</f>
        <v>0</v>
      </c>
      <c r="AI23" s="88">
        <f>'ｄ08-001市町村別入込総数・宿泊客延数推移'!AI92/1000</f>
        <v>0</v>
      </c>
      <c r="AJ23" s="88">
        <f>'ｄ08-001市町村別入込総数・宿泊客延数推移'!AJ92/1000</f>
        <v>0</v>
      </c>
      <c r="AK23" s="88">
        <f>'ｄ08-001市町村別入込総数・宿泊客延数推移'!AK92/1000</f>
        <v>0</v>
      </c>
      <c r="AL23" s="88">
        <f>'ｄ08-001市町村別入込総数・宿泊客延数推移'!AL92/1000</f>
        <v>0</v>
      </c>
      <c r="AM23" s="88">
        <f>'ｄ08-001市町村別入込総数・宿泊客延数推移'!AM92/1000</f>
        <v>0</v>
      </c>
      <c r="AN23" s="88">
        <f>'ｄ08-001市町村別入込総数・宿泊客延数推移'!AN92/1000</f>
        <v>0</v>
      </c>
      <c r="AO23" s="88">
        <f>'ｄ08-001市町村別入込総数・宿泊客延数推移'!AO92/1000</f>
        <v>0</v>
      </c>
      <c r="AP23" s="88">
        <f>'ｄ08-001市町村別入込総数・宿泊客延数推移'!AQ92</f>
        <v>0</v>
      </c>
      <c r="AQ23" s="88">
        <f>'ｄ08-001市町村別入込総数・宿泊客延数推移'!AR92</f>
        <v>0</v>
      </c>
      <c r="AR23" s="88">
        <f>'ｄ08-001市町村別入込総数・宿泊客延数推移'!AS92</f>
        <v>18.2</v>
      </c>
      <c r="AS23" s="88">
        <f>'ｄ08-001市町村別入込総数・宿泊客延数推移'!AT92</f>
        <v>15</v>
      </c>
      <c r="AT23" s="88">
        <f>'ｄ08-001市町村別入込総数・宿泊客延数推移'!AU92</f>
        <v>13.7</v>
      </c>
      <c r="AU23" s="88">
        <f>'ｄ08-001市町村別入込総数・宿泊客延数推移'!AV92</f>
        <v>12.5</v>
      </c>
      <c r="AV23" s="88">
        <f>'ｄ08-001市町村別入込総数・宿泊客延数推移'!AW92</f>
        <v>13.2</v>
      </c>
      <c r="AW23" s="88">
        <f>'ｄ08-001市町村別入込総数・宿泊客延数推移'!AX92</f>
        <v>14.1</v>
      </c>
      <c r="AX23" s="88">
        <f>'ｄ08-001市町村別入込総数・宿泊客延数推移'!AY92</f>
        <v>0</v>
      </c>
      <c r="AY23" s="88">
        <f>'ｄ08-001市町村別入込総数・宿泊客延数推移'!AZ92</f>
        <v>0</v>
      </c>
      <c r="AZ23" s="88">
        <f>'ｄ08-001市町村別入込総数・宿泊客延数推移'!BA92</f>
        <v>0</v>
      </c>
      <c r="BA23" s="88">
        <f>'ｄ08-001市町村別入込総数・宿泊客延数推移'!BB92</f>
        <v>0</v>
      </c>
      <c r="BB23" s="88">
        <f>'ｄ08-001市町村別入込総数・宿泊客延数推移'!BC92</f>
        <v>0</v>
      </c>
      <c r="BC23" s="88">
        <f>'ｄ08-001市町村別入込総数・宿泊客延数推移'!BD92</f>
        <v>0</v>
      </c>
      <c r="BD23" s="88">
        <f>'ｄ08-001市町村別入込総数・宿泊客延数推移'!BE92</f>
        <v>0</v>
      </c>
      <c r="BE23" s="88">
        <f>'ｄ08-001市町村別入込総数・宿泊客延数推移'!BF92</f>
        <v>0</v>
      </c>
      <c r="BF23" s="88">
        <f>'ｄ08-001市町村別入込総数・宿泊客延数推移'!BG92</f>
        <v>0</v>
      </c>
      <c r="BG23" s="88">
        <f>'ｄ08-001市町村別入込総数・宿泊客延数推移'!BH92</f>
        <v>0</v>
      </c>
      <c r="BH23" s="88">
        <f>'ｄ08-001市町村別入込総数・宿泊客延数推移'!BI92</f>
        <v>0</v>
      </c>
      <c r="BI23" s="88">
        <f>'ｄ08-001市町村別入込総数・宿泊客延数推移'!BJ92</f>
        <v>0</v>
      </c>
      <c r="BJ23" s="88">
        <f>'ｄ08-001市町村別入込総数・宿泊客延数推移'!BK92</f>
        <v>0</v>
      </c>
      <c r="BK23" s="88">
        <f>'ｄ08-001市町村別入込総数・宿泊客延数推移'!BL92</f>
        <v>0</v>
      </c>
      <c r="BL23" s="88">
        <f>'ｄ08-001市町村別入込総数・宿泊客延数推移'!BM92</f>
        <v>0</v>
      </c>
    </row>
    <row r="25" spans="7:65" x14ac:dyDescent="0.15">
      <c r="BK25">
        <v>550.76300000000003</v>
      </c>
      <c r="BL25">
        <v>468.86900000000003</v>
      </c>
      <c r="BM25">
        <f>(BL25-BK25)/BK25</f>
        <v>-0.14869190559278672</v>
      </c>
    </row>
    <row r="34" spans="7:124" x14ac:dyDescent="0.15">
      <c r="H34" s="80"/>
      <c r="J34" s="80"/>
      <c r="K34" s="81"/>
      <c r="L34" s="81"/>
      <c r="M34" s="81"/>
      <c r="N34" s="81"/>
      <c r="O34" s="80"/>
      <c r="P34" s="81"/>
      <c r="Q34" s="81"/>
      <c r="R34" s="81"/>
      <c r="S34" s="81"/>
      <c r="T34" s="80"/>
      <c r="U34" s="81"/>
      <c r="V34" s="81"/>
      <c r="W34" s="81"/>
      <c r="X34" s="81"/>
      <c r="Y34" s="80"/>
      <c r="Z34" s="81"/>
      <c r="AA34" s="81"/>
      <c r="AB34" s="81"/>
      <c r="AC34" s="81"/>
      <c r="AD34" s="80"/>
      <c r="AE34" s="81"/>
      <c r="AF34" s="81"/>
      <c r="AG34" s="81"/>
      <c r="AH34" s="81"/>
      <c r="AI34" s="80"/>
      <c r="AJ34" s="81"/>
      <c r="AK34" s="81"/>
      <c r="AL34" s="81"/>
      <c r="AM34" s="81"/>
      <c r="AN34" s="80"/>
      <c r="AO34" s="81"/>
      <c r="AP34" s="81"/>
      <c r="AQ34" s="81"/>
      <c r="AR34" s="81"/>
      <c r="AS34" s="80"/>
      <c r="AT34" s="81"/>
      <c r="AU34" s="81"/>
      <c r="AV34" s="81"/>
      <c r="AW34" s="81"/>
      <c r="AX34" s="80"/>
      <c r="AY34" s="81"/>
      <c r="AZ34" s="81"/>
      <c r="BA34" s="81"/>
      <c r="BB34" s="81"/>
      <c r="BC34" s="80"/>
      <c r="BD34" s="81"/>
      <c r="BE34" s="81"/>
      <c r="BF34" s="81"/>
      <c r="BG34" s="81"/>
      <c r="BH34" s="80"/>
      <c r="BL34" s="80"/>
      <c r="BO34" s="80"/>
      <c r="BQ34" s="80"/>
      <c r="BR34" s="81"/>
      <c r="BS34" s="81"/>
      <c r="BT34" s="81"/>
      <c r="BU34" s="81"/>
      <c r="BV34" s="80"/>
      <c r="BW34" s="81"/>
      <c r="BX34" s="81"/>
      <c r="BY34" s="81"/>
      <c r="BZ34" s="81"/>
      <c r="CA34" s="80"/>
      <c r="CB34" s="81"/>
      <c r="CC34" s="81"/>
      <c r="CD34" s="81"/>
      <c r="CE34" s="81"/>
      <c r="CF34" s="80"/>
      <c r="CG34" s="81"/>
      <c r="CH34" s="81"/>
      <c r="CI34" s="81"/>
      <c r="CJ34" s="81"/>
      <c r="CK34" s="80"/>
      <c r="CL34" s="81"/>
      <c r="CM34" s="81"/>
      <c r="CN34" s="81"/>
      <c r="CO34" s="81"/>
      <c r="CP34" s="80"/>
      <c r="CQ34" s="81"/>
      <c r="CR34" s="81"/>
      <c r="CS34" s="81"/>
      <c r="CT34" s="81"/>
      <c r="CU34" s="80"/>
      <c r="CV34" s="81"/>
      <c r="CW34" s="81"/>
      <c r="CX34" s="81"/>
      <c r="CY34" s="81"/>
      <c r="CZ34" s="80"/>
      <c r="DA34" s="81"/>
      <c r="DB34" s="81"/>
      <c r="DC34" s="81"/>
      <c r="DD34" s="81"/>
      <c r="DE34" s="80"/>
      <c r="DF34" s="81"/>
      <c r="DG34" s="81"/>
      <c r="DH34" s="81"/>
      <c r="DI34" s="81"/>
      <c r="DJ34" s="80"/>
      <c r="DK34" s="81"/>
      <c r="DL34" s="81"/>
      <c r="DM34" s="81"/>
      <c r="DN34" s="81"/>
      <c r="DO34" s="80"/>
      <c r="DS34" s="80"/>
    </row>
    <row r="35" spans="7:124" x14ac:dyDescent="0.15">
      <c r="H35" s="88"/>
      <c r="I35" s="88"/>
      <c r="J35" s="88"/>
      <c r="K35" s="88"/>
      <c r="L35" s="88"/>
      <c r="M35" s="88"/>
      <c r="N35" s="88"/>
      <c r="O35" s="88"/>
      <c r="P35" s="88"/>
      <c r="Q35" s="88"/>
      <c r="R35" s="88"/>
      <c r="S35" s="88"/>
      <c r="T35" s="88"/>
      <c r="U35" s="88"/>
      <c r="V35" s="88"/>
      <c r="W35" s="88"/>
      <c r="X35" s="88"/>
      <c r="Y35" s="88"/>
      <c r="Z35" s="88"/>
      <c r="AA35" s="88"/>
      <c r="AB35" s="88"/>
      <c r="AC35" s="88"/>
      <c r="AD35" s="88"/>
      <c r="AE35" s="88"/>
      <c r="AF35" s="88"/>
      <c r="AG35" s="88"/>
      <c r="AH35" s="88"/>
      <c r="AI35" s="88"/>
      <c r="AJ35" s="88"/>
      <c r="AK35" s="88"/>
      <c r="AL35" s="88"/>
      <c r="AM35" s="88"/>
      <c r="AN35" s="88"/>
      <c r="AO35" s="88"/>
      <c r="AP35" s="88"/>
      <c r="AQ35" s="88"/>
      <c r="AR35" s="88"/>
      <c r="AS35" s="88"/>
      <c r="AT35" s="88"/>
      <c r="AU35" s="88"/>
      <c r="AV35" s="88"/>
      <c r="AW35" s="88"/>
      <c r="AX35" s="88"/>
      <c r="AY35" s="88"/>
      <c r="AZ35" s="88"/>
      <c r="BA35" s="88"/>
      <c r="BB35" s="88"/>
      <c r="BC35" s="88"/>
      <c r="BD35" s="88"/>
      <c r="BE35" s="88"/>
      <c r="BF35" s="88"/>
      <c r="BG35" s="88"/>
      <c r="BH35" s="88"/>
      <c r="BI35" s="88"/>
      <c r="BJ35" s="88"/>
      <c r="BK35" s="88"/>
      <c r="BL35" s="88"/>
      <c r="BM35" s="71"/>
      <c r="BO35" s="88"/>
      <c r="BP35" s="88"/>
      <c r="BQ35" s="88"/>
      <c r="BR35" s="88"/>
      <c r="BS35" s="88"/>
      <c r="BT35" s="88"/>
      <c r="BU35" s="88"/>
      <c r="BV35" s="88"/>
      <c r="BW35" s="88"/>
      <c r="BX35" s="88"/>
      <c r="BY35" s="88"/>
      <c r="BZ35" s="88"/>
      <c r="CA35" s="88"/>
      <c r="CB35" s="88"/>
      <c r="CC35" s="88"/>
      <c r="CD35" s="88"/>
      <c r="CE35" s="88"/>
      <c r="CF35" s="88"/>
      <c r="CG35" s="88"/>
      <c r="CH35" s="88"/>
      <c r="CI35" s="88"/>
      <c r="CJ35" s="88"/>
      <c r="CK35" s="88"/>
      <c r="CL35" s="88"/>
      <c r="CM35" s="88"/>
      <c r="CN35" s="88"/>
      <c r="CO35" s="88"/>
      <c r="CP35" s="88"/>
      <c r="CQ35" s="88"/>
      <c r="CR35" s="88"/>
      <c r="CS35" s="88"/>
      <c r="CT35" s="88"/>
      <c r="CU35" s="88"/>
      <c r="CV35" s="88"/>
      <c r="CW35" s="88"/>
      <c r="CX35" s="88"/>
      <c r="CY35" s="88"/>
      <c r="CZ35" s="88"/>
      <c r="DA35" s="88"/>
      <c r="DB35" s="88"/>
      <c r="DC35" s="88"/>
      <c r="DD35" s="88"/>
      <c r="DE35" s="88"/>
      <c r="DF35" s="88"/>
      <c r="DG35" s="88"/>
      <c r="DH35" s="88"/>
      <c r="DI35" s="88"/>
      <c r="DJ35" s="88"/>
      <c r="DK35" s="88"/>
      <c r="DL35" s="88"/>
      <c r="DM35" s="88"/>
      <c r="DN35" s="88"/>
      <c r="DO35" s="88"/>
      <c r="DP35" s="88"/>
      <c r="DQ35" s="88"/>
      <c r="DR35" s="88"/>
      <c r="DS35" s="88"/>
      <c r="DT35" s="71"/>
    </row>
    <row r="36" spans="7:124" x14ac:dyDescent="0.15">
      <c r="H36" s="88"/>
      <c r="I36" s="88"/>
      <c r="J36" s="88"/>
      <c r="K36" s="88"/>
      <c r="L36" s="88"/>
      <c r="M36" s="88"/>
      <c r="N36" s="88"/>
      <c r="O36" s="88"/>
      <c r="P36" s="88"/>
      <c r="Q36" s="88"/>
      <c r="R36" s="88"/>
      <c r="S36" s="88"/>
      <c r="T36" s="88"/>
      <c r="U36" s="88"/>
      <c r="V36" s="88"/>
      <c r="W36" s="88"/>
      <c r="X36" s="88"/>
      <c r="Y36" s="88"/>
      <c r="Z36" s="88"/>
      <c r="AA36" s="88"/>
      <c r="AB36" s="88"/>
      <c r="AC36" s="88"/>
      <c r="AD36" s="88"/>
      <c r="AE36" s="88"/>
      <c r="AF36" s="88"/>
      <c r="AG36" s="88"/>
      <c r="AH36" s="88"/>
      <c r="AI36" s="88"/>
      <c r="AJ36" s="88"/>
      <c r="AK36" s="88"/>
      <c r="AL36" s="88"/>
      <c r="AM36" s="88"/>
      <c r="AN36" s="88"/>
      <c r="AO36" s="88"/>
      <c r="AP36" s="88"/>
      <c r="AQ36" s="88"/>
      <c r="AR36" s="88"/>
      <c r="AS36" s="88"/>
      <c r="AT36" s="88"/>
      <c r="AU36" s="88"/>
      <c r="AV36" s="88"/>
      <c r="AW36" s="88"/>
      <c r="AX36" s="88"/>
      <c r="AY36" s="88"/>
      <c r="AZ36" s="88"/>
      <c r="BA36" s="88"/>
      <c r="BB36" s="88"/>
      <c r="BC36" s="88"/>
      <c r="BD36" s="88"/>
      <c r="BE36" s="88"/>
      <c r="BF36" s="88"/>
      <c r="BG36" s="88"/>
      <c r="BH36" s="88"/>
      <c r="BI36" s="88"/>
      <c r="BJ36" s="88"/>
      <c r="BK36" s="88"/>
      <c r="BL36" s="88"/>
      <c r="BM36" s="71"/>
      <c r="BO36" s="88"/>
      <c r="BP36" s="88"/>
      <c r="BQ36" s="88"/>
      <c r="BR36" s="88"/>
      <c r="BS36" s="88"/>
      <c r="BT36" s="88"/>
      <c r="BU36" s="88"/>
      <c r="BV36" s="88"/>
      <c r="BW36" s="88"/>
      <c r="BX36" s="88"/>
      <c r="BY36" s="88"/>
      <c r="BZ36" s="88"/>
      <c r="CA36" s="88"/>
      <c r="CB36" s="88"/>
      <c r="CC36" s="88"/>
      <c r="CD36" s="88"/>
      <c r="CE36" s="88"/>
      <c r="CF36" s="88"/>
      <c r="CG36" s="88"/>
      <c r="CH36" s="88"/>
      <c r="CI36" s="88"/>
      <c r="CJ36" s="88"/>
      <c r="CK36" s="88"/>
      <c r="CL36" s="88"/>
      <c r="CM36" s="88"/>
      <c r="CN36" s="88"/>
      <c r="CO36" s="88"/>
      <c r="CP36" s="88"/>
      <c r="CQ36" s="88"/>
      <c r="CR36" s="88"/>
      <c r="CS36" s="88"/>
      <c r="CT36" s="88"/>
      <c r="CU36" s="88"/>
      <c r="CV36" s="88"/>
      <c r="CW36" s="88"/>
      <c r="CX36" s="88"/>
      <c r="CY36" s="88"/>
      <c r="CZ36" s="88"/>
      <c r="DA36" s="88"/>
      <c r="DB36" s="88"/>
      <c r="DC36" s="88"/>
      <c r="DD36" s="88"/>
      <c r="DE36" s="88"/>
      <c r="DF36" s="88"/>
      <c r="DG36" s="88"/>
      <c r="DH36" s="88"/>
      <c r="DI36" s="88"/>
      <c r="DJ36" s="88"/>
      <c r="DK36" s="88"/>
      <c r="DL36" s="88"/>
      <c r="DM36" s="88"/>
      <c r="DN36" s="88"/>
      <c r="DO36" s="88"/>
      <c r="DP36" s="88"/>
      <c r="DQ36" s="88"/>
      <c r="DR36" s="88"/>
      <c r="DS36" s="88"/>
      <c r="DT36" s="71"/>
    </row>
    <row r="37" spans="7:124" x14ac:dyDescent="0.15">
      <c r="H37" s="88"/>
      <c r="I37" s="88"/>
      <c r="J37" s="88"/>
      <c r="K37" s="88"/>
      <c r="L37" s="88"/>
      <c r="M37" s="88"/>
      <c r="N37" s="88"/>
      <c r="O37" s="88"/>
      <c r="P37" s="88"/>
      <c r="Q37" s="88"/>
      <c r="R37" s="88"/>
      <c r="S37" s="88"/>
      <c r="T37" s="88"/>
      <c r="U37" s="88"/>
      <c r="V37" s="88"/>
      <c r="W37" s="88"/>
      <c r="X37" s="88"/>
      <c r="Y37" s="88"/>
      <c r="Z37" s="88"/>
      <c r="AA37" s="88"/>
      <c r="AB37" s="88"/>
      <c r="AC37" s="88"/>
      <c r="AD37" s="88"/>
      <c r="AE37" s="88"/>
      <c r="AF37" s="88"/>
      <c r="AG37" s="88"/>
      <c r="AH37" s="88"/>
      <c r="AI37" s="88"/>
      <c r="AJ37" s="88"/>
      <c r="AK37" s="88"/>
      <c r="AL37" s="88"/>
      <c r="AM37" s="88"/>
      <c r="AN37" s="88"/>
      <c r="AO37" s="88"/>
      <c r="AP37" s="88"/>
      <c r="AQ37" s="88"/>
      <c r="AR37" s="88"/>
      <c r="AS37" s="88"/>
      <c r="AT37" s="88"/>
      <c r="AU37" s="88"/>
      <c r="AV37" s="88"/>
      <c r="AW37" s="88"/>
      <c r="AX37" s="88"/>
      <c r="AY37" s="88"/>
      <c r="AZ37" s="88"/>
      <c r="BA37" s="88"/>
      <c r="BB37" s="88"/>
      <c r="BC37" s="88"/>
      <c r="BD37" s="88"/>
      <c r="BE37" s="88"/>
      <c r="BF37" s="88"/>
      <c r="BG37" s="88"/>
      <c r="BH37" s="88"/>
      <c r="BI37" s="88"/>
      <c r="BJ37" s="88"/>
      <c r="BK37" s="88"/>
      <c r="BL37" s="88"/>
      <c r="BM37" s="71"/>
      <c r="BO37" s="88"/>
      <c r="BP37" s="88"/>
      <c r="BQ37" s="88"/>
      <c r="BR37" s="88"/>
      <c r="BS37" s="88"/>
      <c r="BT37" s="88"/>
      <c r="BU37" s="88"/>
      <c r="BV37" s="88"/>
      <c r="BW37" s="88"/>
      <c r="BX37" s="88"/>
      <c r="BY37" s="88"/>
      <c r="BZ37" s="88"/>
      <c r="CA37" s="88"/>
      <c r="CB37" s="88"/>
      <c r="CC37" s="88"/>
      <c r="CD37" s="88"/>
      <c r="CE37" s="88"/>
      <c r="CF37" s="88"/>
      <c r="CG37" s="88"/>
      <c r="CH37" s="88"/>
      <c r="CI37" s="88"/>
      <c r="CJ37" s="88"/>
      <c r="CK37" s="88"/>
      <c r="CL37" s="88"/>
      <c r="CM37" s="88"/>
      <c r="CN37" s="88"/>
      <c r="CO37" s="88"/>
      <c r="CP37" s="88"/>
      <c r="CQ37" s="88"/>
      <c r="CR37" s="88"/>
      <c r="CS37" s="88"/>
      <c r="CT37" s="88"/>
      <c r="CU37" s="88"/>
      <c r="CV37" s="88"/>
      <c r="CW37" s="88"/>
      <c r="CX37" s="88"/>
      <c r="CY37" s="88"/>
      <c r="CZ37" s="88"/>
      <c r="DA37" s="88"/>
      <c r="DB37" s="88"/>
      <c r="DC37" s="88"/>
      <c r="DD37" s="88"/>
      <c r="DE37" s="88"/>
      <c r="DF37" s="88"/>
      <c r="DG37" s="88"/>
      <c r="DH37" s="88"/>
      <c r="DI37" s="88"/>
      <c r="DJ37" s="88"/>
      <c r="DK37" s="88"/>
      <c r="DL37" s="88"/>
      <c r="DM37" s="88"/>
      <c r="DN37" s="88"/>
      <c r="DO37" s="88"/>
      <c r="DP37" s="88"/>
      <c r="DQ37" s="88"/>
      <c r="DR37" s="88"/>
      <c r="DS37" s="88"/>
      <c r="DT37" s="71"/>
    </row>
    <row r="39" spans="7:124" x14ac:dyDescent="0.15">
      <c r="H39">
        <v>1963</v>
      </c>
      <c r="I39">
        <f>H39+1</f>
        <v>1964</v>
      </c>
      <c r="J39">
        <f t="shared" ref="J39" si="56">I39+1</f>
        <v>1965</v>
      </c>
      <c r="K39">
        <f t="shared" ref="K39" si="57">J39+1</f>
        <v>1966</v>
      </c>
      <c r="L39">
        <f t="shared" ref="L39" si="58">K39+1</f>
        <v>1967</v>
      </c>
      <c r="M39">
        <f t="shared" ref="M39" si="59">L39+1</f>
        <v>1968</v>
      </c>
      <c r="N39">
        <f t="shared" ref="N39" si="60">M39+1</f>
        <v>1969</v>
      </c>
      <c r="O39">
        <f t="shared" ref="O39" si="61">N39+1</f>
        <v>1970</v>
      </c>
      <c r="P39">
        <f t="shared" ref="P39" si="62">O39+1</f>
        <v>1971</v>
      </c>
      <c r="Q39">
        <f t="shared" ref="Q39" si="63">P39+1</f>
        <v>1972</v>
      </c>
      <c r="R39">
        <f t="shared" ref="R39" si="64">Q39+1</f>
        <v>1973</v>
      </c>
      <c r="S39">
        <f t="shared" ref="S39" si="65">R39+1</f>
        <v>1974</v>
      </c>
      <c r="T39">
        <f t="shared" ref="T39" si="66">S39+1</f>
        <v>1975</v>
      </c>
      <c r="U39">
        <f t="shared" ref="U39" si="67">T39+1</f>
        <v>1976</v>
      </c>
      <c r="V39">
        <f t="shared" ref="V39" si="68">U39+1</f>
        <v>1977</v>
      </c>
      <c r="W39">
        <f t="shared" ref="W39" si="69">V39+1</f>
        <v>1978</v>
      </c>
      <c r="X39">
        <f t="shared" ref="X39" si="70">W39+1</f>
        <v>1979</v>
      </c>
      <c r="Y39">
        <f t="shared" ref="Y39" si="71">X39+1</f>
        <v>1980</v>
      </c>
      <c r="Z39">
        <f t="shared" ref="Z39" si="72">Y39+1</f>
        <v>1981</v>
      </c>
      <c r="AA39">
        <f t="shared" ref="AA39" si="73">Z39+1</f>
        <v>1982</v>
      </c>
      <c r="AB39">
        <f t="shared" ref="AB39" si="74">AA39+1</f>
        <v>1983</v>
      </c>
      <c r="AC39">
        <f t="shared" ref="AC39" si="75">AB39+1</f>
        <v>1984</v>
      </c>
      <c r="AD39">
        <f t="shared" ref="AD39" si="76">AC39+1</f>
        <v>1985</v>
      </c>
      <c r="AE39">
        <f t="shared" ref="AE39" si="77">AD39+1</f>
        <v>1986</v>
      </c>
      <c r="AF39">
        <f t="shared" ref="AF39" si="78">AE39+1</f>
        <v>1987</v>
      </c>
      <c r="AG39">
        <f t="shared" ref="AG39" si="79">AF39+1</f>
        <v>1988</v>
      </c>
      <c r="AH39">
        <f t="shared" ref="AH39" si="80">AG39+1</f>
        <v>1989</v>
      </c>
      <c r="AI39">
        <f t="shared" ref="AI39" si="81">AH39+1</f>
        <v>1990</v>
      </c>
      <c r="AJ39">
        <f t="shared" ref="AJ39" si="82">AI39+1</f>
        <v>1991</v>
      </c>
      <c r="AK39">
        <f t="shared" ref="AK39" si="83">AJ39+1</f>
        <v>1992</v>
      </c>
      <c r="AL39">
        <f t="shared" ref="AL39" si="84">AK39+1</f>
        <v>1993</v>
      </c>
      <c r="AM39">
        <f t="shared" ref="AM39" si="85">AL39+1</f>
        <v>1994</v>
      </c>
      <c r="AN39">
        <f t="shared" ref="AN39" si="86">AM39+1</f>
        <v>1995</v>
      </c>
      <c r="AO39">
        <f t="shared" ref="AO39" si="87">AN39+1</f>
        <v>1996</v>
      </c>
      <c r="AP39">
        <f t="shared" ref="AP39" si="88">AO39+1</f>
        <v>1997</v>
      </c>
      <c r="AQ39">
        <f t="shared" ref="AQ39" si="89">AP39+1</f>
        <v>1998</v>
      </c>
      <c r="AR39">
        <f t="shared" ref="AR39" si="90">AQ39+1</f>
        <v>1999</v>
      </c>
      <c r="AS39">
        <f t="shared" ref="AS39" si="91">AR39+1</f>
        <v>2000</v>
      </c>
      <c r="AT39">
        <f t="shared" ref="AT39" si="92">AS39+1</f>
        <v>2001</v>
      </c>
      <c r="AU39">
        <f t="shared" ref="AU39" si="93">AT39+1</f>
        <v>2002</v>
      </c>
      <c r="AV39">
        <f t="shared" ref="AV39" si="94">AU39+1</f>
        <v>2003</v>
      </c>
      <c r="AW39">
        <f t="shared" ref="AW39" si="95">AV39+1</f>
        <v>2004</v>
      </c>
      <c r="AX39">
        <f t="shared" ref="AX39" si="96">AW39+1</f>
        <v>2005</v>
      </c>
      <c r="AY39">
        <f t="shared" ref="AY39" si="97">AX39+1</f>
        <v>2006</v>
      </c>
      <c r="AZ39">
        <f t="shared" ref="AZ39" si="98">AY39+1</f>
        <v>2007</v>
      </c>
      <c r="BA39">
        <f t="shared" ref="BA39" si="99">AZ39+1</f>
        <v>2008</v>
      </c>
      <c r="BB39">
        <f t="shared" ref="BB39" si="100">BA39+1</f>
        <v>2009</v>
      </c>
      <c r="BC39">
        <f t="shared" ref="BC39" si="101">BB39+1</f>
        <v>2010</v>
      </c>
      <c r="BD39">
        <f t="shared" ref="BD39" si="102">BC39+1</f>
        <v>2011</v>
      </c>
      <c r="BE39">
        <f t="shared" ref="BE39" si="103">BD39+1</f>
        <v>2012</v>
      </c>
      <c r="BF39">
        <f t="shared" ref="BF39" si="104">BE39+1</f>
        <v>2013</v>
      </c>
      <c r="BG39">
        <f t="shared" ref="BG39" si="105">BF39+1</f>
        <v>2014</v>
      </c>
      <c r="BH39">
        <f t="shared" ref="BH39" si="106">BG39+1</f>
        <v>2015</v>
      </c>
      <c r="BI39">
        <f t="shared" ref="BI39" si="107">BH39+1</f>
        <v>2016</v>
      </c>
      <c r="BJ39">
        <f t="shared" ref="BJ39" si="108">BI39+1</f>
        <v>2017</v>
      </c>
      <c r="BK39">
        <f t="shared" ref="BK39" si="109">BJ39+1</f>
        <v>2018</v>
      </c>
      <c r="BL39">
        <f t="shared" ref="BL39" si="110">BK39+1</f>
        <v>2019</v>
      </c>
      <c r="BM39">
        <f t="shared" ref="BM39" si="111">BL39+1</f>
        <v>2020</v>
      </c>
    </row>
    <row r="40" spans="7:124" x14ac:dyDescent="0.15">
      <c r="G40" t="s">
        <v>518</v>
      </c>
      <c r="H40" s="80"/>
      <c r="J40" s="80" t="s">
        <v>483</v>
      </c>
      <c r="K40" s="81"/>
      <c r="L40" s="81"/>
      <c r="M40" s="81"/>
      <c r="N40" s="81"/>
      <c r="O40" s="80" t="s">
        <v>484</v>
      </c>
      <c r="P40" s="81"/>
      <c r="Q40" s="81"/>
      <c r="R40" s="81"/>
      <c r="S40" s="81"/>
      <c r="T40" s="80" t="s">
        <v>485</v>
      </c>
      <c r="U40" s="81"/>
      <c r="V40" s="81"/>
      <c r="W40" s="81"/>
      <c r="X40" s="81"/>
      <c r="Y40" s="80" t="s">
        <v>486</v>
      </c>
      <c r="Z40" s="81"/>
      <c r="AA40" s="81"/>
      <c r="AB40" s="81"/>
      <c r="AC40" s="81"/>
      <c r="AD40" s="80" t="s">
        <v>487</v>
      </c>
      <c r="AE40" s="81"/>
      <c r="AF40" s="81"/>
      <c r="AG40" s="81"/>
      <c r="AH40" s="81"/>
      <c r="AI40" s="80" t="s">
        <v>488</v>
      </c>
      <c r="AJ40" s="81"/>
      <c r="AK40" s="81"/>
      <c r="AL40" s="81"/>
      <c r="AM40" s="81"/>
      <c r="AN40" s="80" t="s">
        <v>489</v>
      </c>
      <c r="AO40" s="81"/>
      <c r="AP40" s="81"/>
      <c r="AQ40" s="81"/>
      <c r="AR40" s="81"/>
      <c r="AS40" s="80" t="s">
        <v>490</v>
      </c>
      <c r="AT40" s="81"/>
      <c r="AU40" s="81"/>
      <c r="AV40" s="81"/>
      <c r="AW40" s="81"/>
      <c r="AX40" s="80" t="s">
        <v>491</v>
      </c>
      <c r="AY40" s="81"/>
      <c r="AZ40" s="81"/>
      <c r="BA40" s="81"/>
      <c r="BB40" s="81"/>
      <c r="BC40" s="80" t="s">
        <v>492</v>
      </c>
      <c r="BD40" s="81"/>
      <c r="BE40" s="81"/>
      <c r="BF40" s="81"/>
      <c r="BG40" s="81"/>
      <c r="BH40" s="80" t="s">
        <v>493</v>
      </c>
      <c r="BL40" s="80" t="s">
        <v>517</v>
      </c>
    </row>
    <row r="41" spans="7:124" x14ac:dyDescent="0.15">
      <c r="G41" t="s">
        <v>495</v>
      </c>
      <c r="H41" s="88">
        <f>'ｄ08-001市町村別入込総数・宿泊客延数推移'!H29/1000</f>
        <v>15.007999999999999</v>
      </c>
      <c r="I41" s="88">
        <f>'ｄ08-001市町村別入込総数・宿泊客延数推移'!I29/1000</f>
        <v>12.714</v>
      </c>
      <c r="J41" s="88">
        <f>'ｄ08-001市町村別入込総数・宿泊客延数推移'!J29/1000</f>
        <v>18.344000000000001</v>
      </c>
      <c r="K41" s="88">
        <f>'ｄ08-001市町村別入込総数・宿泊客延数推移'!K29/1000</f>
        <v>18.099</v>
      </c>
      <c r="L41" s="88">
        <f>'ｄ08-001市町村別入込総数・宿泊客延数推移'!L29/1000</f>
        <v>25.616</v>
      </c>
      <c r="M41" s="88">
        <f>'ｄ08-001市町村別入込総数・宿泊客延数推移'!M29/1000</f>
        <v>33.773000000000003</v>
      </c>
      <c r="N41" s="88">
        <f>'ｄ08-001市町村別入込総数・宿泊客延数推移'!N29/1000</f>
        <v>37.524000000000001</v>
      </c>
      <c r="O41" s="88">
        <f>'ｄ08-001市町村別入込総数・宿泊客延数推移'!O29/1000</f>
        <v>32.148000000000003</v>
      </c>
      <c r="P41" s="88">
        <f>'ｄ08-001市町村別入込総数・宿泊客延数推移'!P29/1000</f>
        <v>65.52</v>
      </c>
      <c r="Q41" s="88">
        <f>'ｄ08-001市町村別入込総数・宿泊客延数推移'!Q29/1000</f>
        <v>59.442</v>
      </c>
      <c r="R41" s="88">
        <f>'ｄ08-001市町村別入込総数・宿泊客延数推移'!R29/1000</f>
        <v>65.98</v>
      </c>
      <c r="S41" s="88">
        <f>'ｄ08-001市町村別入込総数・宿泊客延数推移'!S29/1000</f>
        <v>71.075999999999993</v>
      </c>
      <c r="T41" s="88">
        <f>'ｄ08-001市町村別入込総数・宿泊客延数推移'!T29/1000</f>
        <v>33.924999999999997</v>
      </c>
      <c r="U41" s="88">
        <f>'ｄ08-001市町村別入込総数・宿泊客延数推移'!U29/1000</f>
        <v>43.134</v>
      </c>
      <c r="V41" s="88">
        <f>'ｄ08-001市町村別入込総数・宿泊客延数推移'!V29/1000</f>
        <v>33.945</v>
      </c>
      <c r="W41" s="88">
        <f>'ｄ08-001市町村別入込総数・宿泊客延数推移'!W29/1000</f>
        <v>74.855000000000004</v>
      </c>
      <c r="X41" s="88">
        <f>'ｄ08-001市町村別入込総数・宿泊客延数推移'!X29/1000</f>
        <v>85.986000000000004</v>
      </c>
      <c r="Y41" s="88">
        <f>'ｄ08-001市町村別入込総数・宿泊客延数推移'!Y29/1000</f>
        <v>97.590999999999994</v>
      </c>
      <c r="Z41" s="88">
        <f>'ｄ08-001市町村別入込総数・宿泊客延数推移'!Z29/1000</f>
        <v>114.9</v>
      </c>
      <c r="AA41" s="88">
        <f>'ｄ08-001市町村別入込総数・宿泊客延数推移'!AA29/1000</f>
        <v>87.6</v>
      </c>
      <c r="AB41" s="88">
        <f>'ｄ08-001市町村別入込総数・宿泊客延数推移'!AB29/1000</f>
        <v>88.9</v>
      </c>
      <c r="AC41" s="88">
        <f>'ｄ08-001市町村別入込総数・宿泊客延数推移'!AC29/1000</f>
        <v>95.1</v>
      </c>
      <c r="AD41" s="88">
        <f>'ｄ08-001市町村別入込総数・宿泊客延数推移'!AD29/1000</f>
        <v>95.072999999999993</v>
      </c>
      <c r="AE41" s="88">
        <f>'ｄ08-001市町村別入込総数・宿泊客延数推移'!AE29/1000</f>
        <v>99.3</v>
      </c>
      <c r="AF41" s="88">
        <f>'ｄ08-001市町村別入込総数・宿泊客延数推移'!AF29/1000</f>
        <v>137.5</v>
      </c>
      <c r="AG41" s="88">
        <f>'ｄ08-001市町村別入込総数・宿泊客延数推移'!AG29/1000</f>
        <v>155.07</v>
      </c>
      <c r="AH41" s="88">
        <f>'ｄ08-001市町村別入込総数・宿泊客延数推移'!AH29/1000</f>
        <v>77.680000000000007</v>
      </c>
      <c r="AI41" s="88">
        <f>'ｄ08-001市町村別入込総数・宿泊客延数推移'!AI29/1000</f>
        <v>101.28</v>
      </c>
      <c r="AJ41" s="88">
        <f>'ｄ08-001市町村別入込総数・宿泊客延数推移'!AJ29/1000</f>
        <v>137.87</v>
      </c>
      <c r="AK41" s="88">
        <f>'ｄ08-001市町村別入込総数・宿泊客延数推移'!AK29/1000</f>
        <v>111.69</v>
      </c>
      <c r="AL41" s="88">
        <f>'ｄ08-001市町村別入込総数・宿泊客延数推移'!AL29/1000</f>
        <v>94.14</v>
      </c>
      <c r="AM41" s="88">
        <f>'ｄ08-001市町村別入込総数・宿泊客延数推移'!AM29/1000</f>
        <v>105.89</v>
      </c>
      <c r="AN41" s="88">
        <f>'ｄ08-001市町村別入込総数・宿泊客延数推移'!AN29/1000</f>
        <v>118.44</v>
      </c>
      <c r="AO41" s="88">
        <f>'ｄ08-001市町村別入込総数・宿泊客延数推移'!AO29/1000</f>
        <v>107.9</v>
      </c>
      <c r="AP41" s="88">
        <f>'ｄ08-001市町村別入込総数・宿泊客延数推移'!AQ29</f>
        <v>109.1</v>
      </c>
      <c r="AQ41" s="88">
        <f>'ｄ08-001市町村別入込総数・宿泊客延数推移'!AR29</f>
        <v>196</v>
      </c>
      <c r="AR41" s="88">
        <f>'ｄ08-001市町村別入込総数・宿泊客延数推移'!AS29</f>
        <v>119.2</v>
      </c>
      <c r="AS41" s="88">
        <f>'ｄ08-001市町村別入込総数・宿泊客延数推移'!AT29</f>
        <v>100</v>
      </c>
      <c r="AT41" s="88">
        <f>'ｄ08-001市町村別入込総数・宿泊客延数推移'!AU29</f>
        <v>128.9</v>
      </c>
      <c r="AU41" s="88">
        <f>'ｄ08-001市町村別入込総数・宿泊客延数推移'!AV29</f>
        <v>115.7</v>
      </c>
      <c r="AV41" s="88">
        <f>'ｄ08-001市町村別入込総数・宿泊客延数推移'!AW29</f>
        <v>155.80000000000001</v>
      </c>
      <c r="AW41" s="88">
        <f>'ｄ08-001市町村別入込総数・宿泊客延数推移'!AX29</f>
        <v>142</v>
      </c>
      <c r="AX41" s="88">
        <f>'ｄ08-001市町村別入込総数・宿泊客延数推移'!AY29</f>
        <v>120.7</v>
      </c>
      <c r="AY41" s="88">
        <f>'ｄ08-001市町村別入込総数・宿泊客延数推移'!AZ29</f>
        <v>134.30000000000001</v>
      </c>
      <c r="AZ41" s="88">
        <f>'ｄ08-001市町村別入込総数・宿泊客延数推移'!BA29</f>
        <v>111.1</v>
      </c>
      <c r="BA41" s="88">
        <f>'ｄ08-001市町村別入込総数・宿泊客延数推移'!BB29</f>
        <v>102</v>
      </c>
      <c r="BB41" s="88">
        <f>'ｄ08-001市町村別入込総数・宿泊客延数推移'!BC29</f>
        <v>116.6</v>
      </c>
      <c r="BC41" s="88">
        <f>'ｄ08-001市町村別入込総数・宿泊客延数推移'!BD29</f>
        <v>105.89999999999999</v>
      </c>
      <c r="BD41" s="88">
        <f>'ｄ08-001市町村別入込総数・宿泊客延数推移'!BE29</f>
        <v>100.80000000000003</v>
      </c>
      <c r="BE41" s="88">
        <f>'ｄ08-001市町村別入込総数・宿泊客延数推移'!BF29</f>
        <v>94.9</v>
      </c>
      <c r="BF41" s="88">
        <f>'ｄ08-001市町村別入込総数・宿泊客延数推移'!BG29</f>
        <v>106.4</v>
      </c>
      <c r="BG41" s="88">
        <f>'ｄ08-001市町村別入込総数・宿泊客延数推移'!BH29</f>
        <v>100.30000000000001</v>
      </c>
      <c r="BH41" s="88">
        <f>'ｄ08-001市町村別入込総数・宿泊客延数推移'!BI29</f>
        <v>85.299999999999983</v>
      </c>
      <c r="BI41" s="88">
        <f>'ｄ08-001市町村別入込総数・宿泊客延数推移'!BJ29</f>
        <v>91.100000000000009</v>
      </c>
      <c r="BJ41" s="88">
        <f>'ｄ08-001市町村別入込総数・宿泊客延数推移'!BK29</f>
        <v>87.300000000000011</v>
      </c>
      <c r="BK41" s="88">
        <f>'ｄ08-001市町村別入込総数・宿泊客延数推移'!BL29</f>
        <v>89.9</v>
      </c>
      <c r="BL41" s="88">
        <f>'ｄ08-001市町村別入込総数・宿泊客延数推移'!BM29</f>
        <v>95.000000000000014</v>
      </c>
      <c r="BM41" s="71"/>
    </row>
    <row r="42" spans="7:124" x14ac:dyDescent="0.15">
      <c r="G42" t="s">
        <v>496</v>
      </c>
      <c r="H42" s="88">
        <f>'ｄ08-001市町村別入込総数・宿泊客延数推移'!H30/1000</f>
        <v>79.097999999999999</v>
      </c>
      <c r="I42" s="88">
        <f>'ｄ08-001市町村別入込総数・宿泊客延数推移'!I30/1000</f>
        <v>78.200999999999993</v>
      </c>
      <c r="J42" s="88">
        <f>'ｄ08-001市町村別入込総数・宿泊客延数推移'!J30/1000</f>
        <v>94.989000000000004</v>
      </c>
      <c r="K42" s="88">
        <f>'ｄ08-001市町村別入込総数・宿泊客延数推移'!K30/1000</f>
        <v>94.992000000000004</v>
      </c>
      <c r="L42" s="88">
        <f>'ｄ08-001市町村別入込総数・宿泊客延数推移'!L30/1000</f>
        <v>121.77500000000001</v>
      </c>
      <c r="M42" s="88">
        <f>'ｄ08-001市町村別入込総数・宿泊客延数推移'!M30/1000</f>
        <v>133.56700000000001</v>
      </c>
      <c r="N42" s="88">
        <f>'ｄ08-001市町村別入込総数・宿泊客延数推移'!N30/1000</f>
        <v>152.24700000000001</v>
      </c>
      <c r="O42" s="88">
        <f>'ｄ08-001市町村別入込総数・宿泊客延数推移'!O30/1000</f>
        <v>187.98500000000001</v>
      </c>
      <c r="P42" s="88">
        <f>'ｄ08-001市町村別入込総数・宿泊客延数推移'!P30/1000</f>
        <v>212.58500000000001</v>
      </c>
      <c r="Q42" s="88">
        <f>'ｄ08-001市町村別入込総数・宿泊客延数推移'!Q30/1000</f>
        <v>290.589</v>
      </c>
      <c r="R42" s="88">
        <f>'ｄ08-001市町村別入込総数・宿泊客延数推移'!R30/1000</f>
        <v>319.48</v>
      </c>
      <c r="S42" s="88">
        <f>'ｄ08-001市町村別入込総数・宿泊客延数推移'!S30/1000</f>
        <v>342.09899999999999</v>
      </c>
      <c r="T42" s="88">
        <f>'ｄ08-001市町村別入込総数・宿泊客延数推移'!T30/1000</f>
        <v>408.99</v>
      </c>
      <c r="U42" s="88">
        <f>'ｄ08-001市町村別入込総数・宿泊客延数推移'!U30/1000</f>
        <v>408.46100000000001</v>
      </c>
      <c r="V42" s="88">
        <f>'ｄ08-001市町村別入込総数・宿泊客延数推移'!V30/1000</f>
        <v>324.13900000000001</v>
      </c>
      <c r="W42" s="88">
        <f>'ｄ08-001市町村別入込総数・宿泊客延数推移'!W30/1000</f>
        <v>313.04700000000003</v>
      </c>
      <c r="X42" s="88">
        <f>'ｄ08-001市町村別入込総数・宿泊客延数推移'!X30/1000</f>
        <v>329.49599999999998</v>
      </c>
      <c r="Y42" s="88">
        <f>'ｄ08-001市町村別入込総数・宿泊客延数推移'!Y30/1000</f>
        <v>340.95</v>
      </c>
      <c r="Z42" s="88">
        <f>'ｄ08-001市町村別入込総数・宿泊客延数推移'!Z30/1000</f>
        <v>344.5</v>
      </c>
      <c r="AA42" s="88">
        <f>'ｄ08-001市町村別入込総数・宿泊客延数推移'!AA30/1000</f>
        <v>339.7</v>
      </c>
      <c r="AB42" s="88">
        <f>'ｄ08-001市町村別入込総数・宿泊客延数推移'!AB30/1000</f>
        <v>323.2</v>
      </c>
      <c r="AC42" s="88">
        <f>'ｄ08-001市町村別入込総数・宿泊客延数推移'!AC30/1000</f>
        <v>351.1</v>
      </c>
      <c r="AD42" s="88">
        <f>'ｄ08-001市町村別入込総数・宿泊客延数推移'!AD30/1000</f>
        <v>366.28100000000001</v>
      </c>
      <c r="AE42" s="88">
        <f>'ｄ08-001市町村別入込総数・宿泊客延数推移'!AE30/1000</f>
        <v>372.6</v>
      </c>
      <c r="AF42" s="88">
        <f>'ｄ08-001市町村別入込総数・宿泊客延数推移'!AF30/1000</f>
        <v>408.5</v>
      </c>
      <c r="AG42" s="88">
        <f>'ｄ08-001市町村別入込総数・宿泊客延数推移'!AG30/1000</f>
        <v>369.23</v>
      </c>
      <c r="AH42" s="88">
        <f>'ｄ08-001市町村別入込総数・宿泊客延数推移'!AH30/1000</f>
        <v>482.72</v>
      </c>
      <c r="AI42" s="88">
        <f>'ｄ08-001市町村別入込総数・宿泊客延数推移'!AI30/1000</f>
        <v>552.29</v>
      </c>
      <c r="AJ42" s="88">
        <f>'ｄ08-001市町村別入込総数・宿泊客延数推移'!AJ30/1000</f>
        <v>611.86</v>
      </c>
      <c r="AK42" s="88">
        <f>'ｄ08-001市町村別入込総数・宿泊客延数推移'!AK30/1000</f>
        <v>505.71</v>
      </c>
      <c r="AL42" s="88">
        <f>'ｄ08-001市町村別入込総数・宿泊客延数推移'!AL30/1000</f>
        <v>423.06</v>
      </c>
      <c r="AM42" s="88">
        <f>'ｄ08-001市町村別入込総数・宿泊客延数推移'!AM30/1000</f>
        <v>464.41</v>
      </c>
      <c r="AN42" s="88">
        <f>'ｄ08-001市町村別入込総数・宿泊客延数推移'!AN30/1000</f>
        <v>464.96</v>
      </c>
      <c r="AO42" s="88">
        <f>'ｄ08-001市町村別入込総数・宿泊客延数推移'!AO30/1000</f>
        <v>443.6</v>
      </c>
      <c r="AP42" s="88">
        <f>'ｄ08-001市町村別入込総数・宿泊客延数推移'!AQ30</f>
        <v>481.9</v>
      </c>
      <c r="AQ42" s="88">
        <f>'ｄ08-001市町村別入込総数・宿泊客延数推移'!AR30</f>
        <v>380.8</v>
      </c>
      <c r="AR42" s="88">
        <f>'ｄ08-001市町村別入込総数・宿泊客延数推移'!AS30</f>
        <v>454.8</v>
      </c>
      <c r="AS42" s="88">
        <f>'ｄ08-001市町村別入込総数・宿泊客延数推移'!AT30</f>
        <v>409</v>
      </c>
      <c r="AT42" s="88">
        <f>'ｄ08-001市町村別入込総数・宿泊客延数推移'!AU30</f>
        <v>476.6</v>
      </c>
      <c r="AU42" s="88">
        <f>'ｄ08-001市町村別入込総数・宿泊客延数推移'!AV30</f>
        <v>455.3</v>
      </c>
      <c r="AV42" s="88">
        <f>'ｄ08-001市町村別入込総数・宿泊客延数推移'!AW30</f>
        <v>424.7</v>
      </c>
      <c r="AW42" s="88">
        <f>'ｄ08-001市町村別入込総数・宿泊客延数推移'!AX30</f>
        <v>388</v>
      </c>
      <c r="AX42" s="88">
        <f>'ｄ08-001市町村別入込総数・宿泊客延数推移'!AY30</f>
        <v>365.3</v>
      </c>
      <c r="AY42" s="88">
        <f>'ｄ08-001市町村別入込総数・宿泊客延数推移'!AZ30</f>
        <v>377.7</v>
      </c>
      <c r="AZ42" s="88">
        <f>'ｄ08-001市町村別入込総数・宿泊客延数推移'!BA30</f>
        <v>415.9</v>
      </c>
      <c r="BA42" s="88">
        <f>'ｄ08-001市町村別入込総数・宿泊客延数推移'!BB30</f>
        <v>382</v>
      </c>
      <c r="BB42" s="88">
        <f>'ｄ08-001市町村別入込総数・宿泊客延数推移'!BC30</f>
        <v>447.2</v>
      </c>
      <c r="BC42" s="88">
        <f>'ｄ08-001市町村別入込総数・宿泊客延数推移'!BD30</f>
        <v>397.7</v>
      </c>
      <c r="BD42" s="88">
        <f>'ｄ08-001市町村別入込総数・宿泊客延数推移'!BE30</f>
        <v>382.5</v>
      </c>
      <c r="BE42" s="88">
        <f>'ｄ08-001市町村別入込総数・宿泊客延数推移'!BF30</f>
        <v>359.80000000000007</v>
      </c>
      <c r="BF42" s="88">
        <f>'ｄ08-001市町村別入込総数・宿泊客延数推移'!BG30</f>
        <v>402.49999999999994</v>
      </c>
      <c r="BG42" s="88">
        <f>'ｄ08-001市町村別入込総数・宿泊客延数推移'!BH30</f>
        <v>378.80000000000007</v>
      </c>
      <c r="BH42" s="88">
        <f>'ｄ08-001市町村別入込総数・宿泊客延数推移'!BI30</f>
        <v>322.60000000000002</v>
      </c>
      <c r="BI42" s="88">
        <f>'ｄ08-001市町村別入込総数・宿泊客延数推移'!BJ30</f>
        <v>343.8</v>
      </c>
      <c r="BJ42" s="88">
        <f>'ｄ08-001市町村別入込総数・宿泊客延数推移'!BK30</f>
        <v>361.09999999999997</v>
      </c>
      <c r="BK42" s="88">
        <f>'ｄ08-001市町村別入込総数・宿泊客延数推移'!BL30</f>
        <v>369.8</v>
      </c>
      <c r="BL42" s="88">
        <f>'ｄ08-001市町村別入込総数・宿泊客延数推移'!BM30</f>
        <v>398.9</v>
      </c>
      <c r="BM42" s="71"/>
    </row>
    <row r="43" spans="7:124" x14ac:dyDescent="0.15">
      <c r="G43" t="s">
        <v>497</v>
      </c>
      <c r="H43" s="88">
        <f>'ｄ08-001市町村別入込総数・宿泊客延数推移'!H32/1000</f>
        <v>16.202000000000002</v>
      </c>
      <c r="I43" s="88">
        <f>'ｄ08-001市町村別入込総数・宿泊客延数推移'!I32/1000</f>
        <v>12.055999999999999</v>
      </c>
      <c r="J43" s="88">
        <f>'ｄ08-001市町村別入込総数・宿泊客延数推移'!J32/1000</f>
        <v>17.042999999999999</v>
      </c>
      <c r="K43" s="88">
        <f>'ｄ08-001市町村別入込総数・宿泊客延数推移'!K32/1000</f>
        <v>18.93</v>
      </c>
      <c r="L43" s="88">
        <f>'ｄ08-001市町村別入込総数・宿泊客延数推移'!L32/1000</f>
        <v>25.774000000000001</v>
      </c>
      <c r="M43" s="88">
        <f>'ｄ08-001市町村別入込総数・宿泊客延数推移'!M32/1000</f>
        <v>33.073</v>
      </c>
      <c r="N43" s="88">
        <f>'ｄ08-001市町村別入込総数・宿泊客延数推移'!N32/1000</f>
        <v>37.093000000000004</v>
      </c>
      <c r="O43" s="88">
        <f>'ｄ08-001市町村別入込総数・宿泊客延数推移'!O32/1000</f>
        <v>48.841000000000001</v>
      </c>
      <c r="P43" s="88">
        <f>'ｄ08-001市町村別入込総数・宿泊客延数推移'!P32/1000</f>
        <v>67.158000000000001</v>
      </c>
      <c r="Q43" s="88">
        <f>'ｄ08-001市町村別入込総数・宿泊客延数推移'!Q32/1000</f>
        <v>56.957000000000001</v>
      </c>
      <c r="R43" s="88">
        <f>'ｄ08-001市町村別入込総数・宿泊客延数推移'!R32/1000</f>
        <v>66.152000000000001</v>
      </c>
      <c r="S43" s="88">
        <f>'ｄ08-001市町村別入込総数・宿泊客延数推移'!S32/1000</f>
        <v>56.56</v>
      </c>
      <c r="T43" s="88">
        <f>'ｄ08-001市町村別入込総数・宿泊客延数推移'!T32/1000</f>
        <v>29.582999999999998</v>
      </c>
      <c r="U43" s="88">
        <f>'ｄ08-001市町村別入込総数・宿泊客延数推移'!U32/1000</f>
        <v>32.06</v>
      </c>
      <c r="V43" s="88">
        <f>'ｄ08-001市町村別入込総数・宿泊客延数推移'!V32/1000</f>
        <v>26.654</v>
      </c>
      <c r="W43" s="88">
        <f>'ｄ08-001市町村別入込総数・宿泊客延数推移'!W32/1000</f>
        <v>50.639000000000003</v>
      </c>
      <c r="X43" s="88">
        <f>'ｄ08-001市町村別入込総数・宿泊客延数推移'!X32/1000</f>
        <v>55.945</v>
      </c>
      <c r="Y43" s="88">
        <f>'ｄ08-001市町村別入込総数・宿泊客延数推移'!Y32/1000</f>
        <v>60.326000000000001</v>
      </c>
      <c r="Z43" s="88">
        <f>'ｄ08-001市町村別入込総数・宿泊客延数推移'!Z32/1000</f>
        <v>62</v>
      </c>
      <c r="AA43" s="88">
        <f>'ｄ08-001市町村別入込総数・宿泊客延数推移'!AA32/1000</f>
        <v>57.7</v>
      </c>
      <c r="AB43" s="88">
        <f>'ｄ08-001市町村別入込総数・宿泊客延数推移'!AB32/1000</f>
        <v>52.9</v>
      </c>
      <c r="AC43" s="88">
        <f>'ｄ08-001市町村別入込総数・宿泊客延数推移'!AC32/1000</f>
        <v>57.3</v>
      </c>
      <c r="AD43" s="88">
        <f>'ｄ08-001市町村別入込総数・宿泊客延数推移'!AD32/1000</f>
        <v>56.844000000000001</v>
      </c>
      <c r="AE43" s="88">
        <f>'ｄ08-001市町村別入込総数・宿泊客延数推移'!AE32/1000</f>
        <v>71.3</v>
      </c>
      <c r="AF43" s="88">
        <f>'ｄ08-001市町村別入込総数・宿泊客延数推移'!AF32/1000</f>
        <v>83</v>
      </c>
      <c r="AG43" s="88">
        <f>'ｄ08-001市町村別入込総数・宿泊客延数推移'!AG32/1000</f>
        <v>78.900000000000006</v>
      </c>
      <c r="AH43" s="88">
        <f>'ｄ08-001市町村別入込総数・宿泊客延数推移'!AH32/1000</f>
        <v>78.2</v>
      </c>
      <c r="AI43" s="88">
        <f>'ｄ08-001市町村別入込総数・宿泊客延数推移'!AI32/1000</f>
        <v>60.86</v>
      </c>
      <c r="AJ43" s="88">
        <f>'ｄ08-001市町村別入込総数・宿泊客延数推移'!AJ32/1000</f>
        <v>64.44</v>
      </c>
      <c r="AK43" s="88">
        <f>'ｄ08-001市町村別入込総数・宿泊客延数推移'!AK32/1000</f>
        <v>67.150000000000006</v>
      </c>
      <c r="AL43" s="88">
        <f>'ｄ08-001市町村別入込総数・宿泊客延数推移'!AL32/1000</f>
        <v>58.33</v>
      </c>
      <c r="AM43" s="88">
        <f>'ｄ08-001市町村別入込総数・宿泊客延数推移'!AM32/1000</f>
        <v>66.88</v>
      </c>
      <c r="AN43" s="88">
        <f>'ｄ08-001市町村別入込総数・宿泊客延数推移'!AN32/1000</f>
        <v>70.92</v>
      </c>
      <c r="AO43" s="88">
        <f>'ｄ08-001市町村別入込総数・宿泊客延数推移'!AO32/1000</f>
        <v>63.4</v>
      </c>
      <c r="AP43" s="88">
        <f>'ｄ08-001市町村別入込総数・宿泊客延数推移'!AQ32</f>
        <v>67.3</v>
      </c>
      <c r="AQ43" s="88">
        <f>'ｄ08-001市町村別入込総数・宿泊客延数推移'!AR32</f>
        <v>106.1</v>
      </c>
      <c r="AR43" s="88">
        <f>'ｄ08-001市町村別入込総数・宿泊客延数推移'!AS32</f>
        <v>120.9</v>
      </c>
      <c r="AS43" s="88">
        <f>'ｄ08-001市町村別入込総数・宿泊客延数推移'!AT32</f>
        <v>110</v>
      </c>
      <c r="AT43" s="88">
        <f>'ｄ08-001市町村別入込総数・宿泊客延数推移'!AU32</f>
        <v>133.4</v>
      </c>
      <c r="AU43" s="88">
        <f>'ｄ08-001市町村別入込総数・宿泊客延数推移'!AV32</f>
        <v>87.9</v>
      </c>
      <c r="AV43" s="88">
        <f>'ｄ08-001市町村別入込総数・宿泊客延数推移'!AW32</f>
        <v>79.2</v>
      </c>
      <c r="AW43" s="88">
        <f>'ｄ08-001市町村別入込総数・宿泊客延数推移'!AX32</f>
        <v>71.7</v>
      </c>
      <c r="AX43" s="88">
        <f>'ｄ08-001市町村別入込総数・宿泊客延数推移'!AY32</f>
        <v>61.3</v>
      </c>
      <c r="AY43" s="88">
        <f>'ｄ08-001市町村別入込総数・宿泊客延数推移'!AZ32</f>
        <v>77.2</v>
      </c>
      <c r="AZ43" s="88">
        <f>'ｄ08-001市町村別入込総数・宿泊客延数推移'!BA32</f>
        <v>65</v>
      </c>
      <c r="BA43" s="88">
        <f>'ｄ08-001市町村別入込総数・宿泊客延数推移'!BB32</f>
        <v>56.7</v>
      </c>
      <c r="BB43" s="88">
        <f>'ｄ08-001市町村別入込総数・宿泊客延数推移'!BC32</f>
        <v>50</v>
      </c>
      <c r="BC43" s="88">
        <f>'ｄ08-001市町村別入込総数・宿泊客延数推移'!BD32</f>
        <v>55.499999999999993</v>
      </c>
      <c r="BD43" s="88">
        <f>'ｄ08-001市町村別入込総数・宿泊客延数推移'!BE32</f>
        <v>53.300000000000004</v>
      </c>
      <c r="BE43" s="88">
        <f>'ｄ08-001市町村別入込総数・宿泊客延数推移'!BF32</f>
        <v>52.5</v>
      </c>
      <c r="BF43" s="88">
        <f>'ｄ08-001市町村別入込総数・宿泊客延数推移'!BG32</f>
        <v>48.4</v>
      </c>
      <c r="BG43" s="88">
        <f>'ｄ08-001市町村別入込総数・宿泊客延数推移'!BH32</f>
        <v>48.000000000000007</v>
      </c>
      <c r="BH43" s="88">
        <f>'ｄ08-001市町村別入込総数・宿泊客延数推移'!BI32</f>
        <v>40.999999999999993</v>
      </c>
      <c r="BI43" s="88">
        <f>'ｄ08-001市町村別入込総数・宿泊客延数推移'!BJ32</f>
        <v>43.599999999999994</v>
      </c>
      <c r="BJ43" s="88">
        <f>'ｄ08-001市町村別入込総数・宿泊客延数推移'!BK32</f>
        <v>41.500000000000007</v>
      </c>
      <c r="BK43" s="88">
        <f>'ｄ08-001市町村別入込総数・宿泊客延数推移'!BL32</f>
        <v>40.5</v>
      </c>
      <c r="BL43" s="88">
        <f>'ｄ08-001市町村別入込総数・宿泊客延数推移'!BM32</f>
        <v>36.300000000000004</v>
      </c>
      <c r="BM43" s="71"/>
    </row>
    <row r="68" spans="7:65" x14ac:dyDescent="0.15">
      <c r="H68">
        <v>1963</v>
      </c>
      <c r="I68">
        <f t="shared" ref="I68:AN68" si="112">H68+1</f>
        <v>1964</v>
      </c>
      <c r="J68">
        <f t="shared" si="112"/>
        <v>1965</v>
      </c>
      <c r="K68">
        <f t="shared" si="112"/>
        <v>1966</v>
      </c>
      <c r="L68">
        <f t="shared" si="112"/>
        <v>1967</v>
      </c>
      <c r="M68">
        <f t="shared" si="112"/>
        <v>1968</v>
      </c>
      <c r="N68">
        <f t="shared" si="112"/>
        <v>1969</v>
      </c>
      <c r="O68">
        <f t="shared" si="112"/>
        <v>1970</v>
      </c>
      <c r="P68">
        <f t="shared" si="112"/>
        <v>1971</v>
      </c>
      <c r="Q68">
        <f t="shared" si="112"/>
        <v>1972</v>
      </c>
      <c r="R68">
        <f t="shared" si="112"/>
        <v>1973</v>
      </c>
      <c r="S68">
        <f t="shared" si="112"/>
        <v>1974</v>
      </c>
      <c r="T68">
        <f t="shared" si="112"/>
        <v>1975</v>
      </c>
      <c r="U68">
        <f t="shared" si="112"/>
        <v>1976</v>
      </c>
      <c r="V68">
        <f t="shared" si="112"/>
        <v>1977</v>
      </c>
      <c r="W68">
        <f t="shared" si="112"/>
        <v>1978</v>
      </c>
      <c r="X68">
        <f t="shared" si="112"/>
        <v>1979</v>
      </c>
      <c r="Y68">
        <f t="shared" si="112"/>
        <v>1980</v>
      </c>
      <c r="Z68">
        <f t="shared" si="112"/>
        <v>1981</v>
      </c>
      <c r="AA68">
        <f t="shared" si="112"/>
        <v>1982</v>
      </c>
      <c r="AB68">
        <f t="shared" si="112"/>
        <v>1983</v>
      </c>
      <c r="AC68">
        <f t="shared" si="112"/>
        <v>1984</v>
      </c>
      <c r="AD68">
        <f t="shared" si="112"/>
        <v>1985</v>
      </c>
      <c r="AE68">
        <f t="shared" si="112"/>
        <v>1986</v>
      </c>
      <c r="AF68">
        <f t="shared" si="112"/>
        <v>1987</v>
      </c>
      <c r="AG68">
        <f t="shared" si="112"/>
        <v>1988</v>
      </c>
      <c r="AH68">
        <f t="shared" si="112"/>
        <v>1989</v>
      </c>
      <c r="AI68">
        <f t="shared" si="112"/>
        <v>1990</v>
      </c>
      <c r="AJ68">
        <f t="shared" si="112"/>
        <v>1991</v>
      </c>
      <c r="AK68">
        <f t="shared" si="112"/>
        <v>1992</v>
      </c>
      <c r="AL68">
        <f t="shared" si="112"/>
        <v>1993</v>
      </c>
      <c r="AM68">
        <f t="shared" si="112"/>
        <v>1994</v>
      </c>
      <c r="AN68">
        <f t="shared" si="112"/>
        <v>1995</v>
      </c>
      <c r="AO68">
        <f t="shared" ref="AO68:BM68" si="113">AN68+1</f>
        <v>1996</v>
      </c>
      <c r="AP68">
        <f t="shared" si="113"/>
        <v>1997</v>
      </c>
      <c r="AQ68">
        <f t="shared" si="113"/>
        <v>1998</v>
      </c>
      <c r="AR68">
        <f t="shared" si="113"/>
        <v>1999</v>
      </c>
      <c r="AS68">
        <f t="shared" si="113"/>
        <v>2000</v>
      </c>
      <c r="AT68">
        <f t="shared" si="113"/>
        <v>2001</v>
      </c>
      <c r="AU68">
        <f t="shared" si="113"/>
        <v>2002</v>
      </c>
      <c r="AV68">
        <f t="shared" si="113"/>
        <v>2003</v>
      </c>
      <c r="AW68">
        <f t="shared" si="113"/>
        <v>2004</v>
      </c>
      <c r="AX68">
        <f t="shared" si="113"/>
        <v>2005</v>
      </c>
      <c r="AY68">
        <f t="shared" si="113"/>
        <v>2006</v>
      </c>
      <c r="AZ68">
        <f t="shared" si="113"/>
        <v>2007</v>
      </c>
      <c r="BA68">
        <f t="shared" si="113"/>
        <v>2008</v>
      </c>
      <c r="BB68">
        <f t="shared" si="113"/>
        <v>2009</v>
      </c>
      <c r="BC68">
        <f t="shared" si="113"/>
        <v>2010</v>
      </c>
      <c r="BD68">
        <f t="shared" si="113"/>
        <v>2011</v>
      </c>
      <c r="BE68">
        <f t="shared" si="113"/>
        <v>2012</v>
      </c>
      <c r="BF68">
        <f t="shared" si="113"/>
        <v>2013</v>
      </c>
      <c r="BG68">
        <f t="shared" si="113"/>
        <v>2014</v>
      </c>
      <c r="BH68">
        <f t="shared" si="113"/>
        <v>2015</v>
      </c>
      <c r="BI68">
        <f t="shared" si="113"/>
        <v>2016</v>
      </c>
      <c r="BJ68">
        <f t="shared" si="113"/>
        <v>2017</v>
      </c>
      <c r="BK68">
        <f t="shared" si="113"/>
        <v>2018</v>
      </c>
      <c r="BL68">
        <f t="shared" si="113"/>
        <v>2019</v>
      </c>
      <c r="BM68">
        <f t="shared" si="113"/>
        <v>2020</v>
      </c>
    </row>
    <row r="69" spans="7:65" x14ac:dyDescent="0.15">
      <c r="G69" t="s">
        <v>519</v>
      </c>
      <c r="H69" s="80"/>
      <c r="J69" s="80" t="s">
        <v>483</v>
      </c>
      <c r="K69" s="81"/>
      <c r="L69" s="81"/>
      <c r="M69" s="81"/>
      <c r="N69" s="81"/>
      <c r="O69" s="80" t="s">
        <v>484</v>
      </c>
      <c r="P69" s="81"/>
      <c r="Q69" s="81"/>
      <c r="R69" s="81"/>
      <c r="S69" s="81"/>
      <c r="T69" s="80" t="s">
        <v>485</v>
      </c>
      <c r="U69" s="81"/>
      <c r="V69" s="81"/>
      <c r="W69" s="81"/>
      <c r="X69" s="81"/>
      <c r="Y69" s="80" t="s">
        <v>486</v>
      </c>
      <c r="Z69" s="81"/>
      <c r="AA69" s="81"/>
      <c r="AB69" s="81"/>
      <c r="AC69" s="81"/>
      <c r="AD69" s="80" t="s">
        <v>487</v>
      </c>
      <c r="AE69" s="81"/>
      <c r="AF69" s="81"/>
      <c r="AG69" s="81"/>
      <c r="AH69" s="81"/>
      <c r="AI69" s="80" t="s">
        <v>488</v>
      </c>
      <c r="AJ69" s="81"/>
      <c r="AK69" s="81"/>
      <c r="AL69" s="81"/>
      <c r="AM69" s="81"/>
      <c r="AN69" s="80" t="s">
        <v>489</v>
      </c>
      <c r="AO69" s="81"/>
      <c r="AP69" s="81"/>
      <c r="AQ69" s="81"/>
      <c r="AR69" s="81"/>
      <c r="AS69" s="80" t="s">
        <v>490</v>
      </c>
      <c r="AT69" s="81"/>
      <c r="AU69" s="81"/>
      <c r="AV69" s="81"/>
      <c r="AW69" s="81"/>
      <c r="AX69" s="80" t="s">
        <v>491</v>
      </c>
      <c r="AY69" s="81"/>
      <c r="AZ69" s="81"/>
      <c r="BA69" s="81"/>
      <c r="BB69" s="81"/>
      <c r="BC69" s="80" t="s">
        <v>492</v>
      </c>
      <c r="BD69" s="81"/>
      <c r="BE69" s="81"/>
      <c r="BF69" s="81"/>
      <c r="BG69" s="81"/>
      <c r="BH69" s="80" t="s">
        <v>493</v>
      </c>
      <c r="BL69" s="80" t="s">
        <v>517</v>
      </c>
    </row>
    <row r="70" spans="7:65" x14ac:dyDescent="0.15">
      <c r="G70" t="s">
        <v>495</v>
      </c>
      <c r="H70" s="88">
        <f>'ｄ08-001市町村別入込総数・宿泊客延数推移'!H65/1000</f>
        <v>90.68</v>
      </c>
      <c r="I70" s="88">
        <f>'ｄ08-001市町村別入込総数・宿泊客延数推移'!I65/1000</f>
        <v>132.53800000000001</v>
      </c>
      <c r="J70" s="88">
        <f>'ｄ08-001市町村別入込総数・宿泊客延数推移'!J65/1000</f>
        <v>139.172</v>
      </c>
      <c r="K70" s="88">
        <f>'ｄ08-001市町村別入込総数・宿泊客延数推移'!K65/1000</f>
        <v>232.38200000000001</v>
      </c>
      <c r="L70" s="88">
        <f>'ｄ08-001市町村別入込総数・宿泊客延数推移'!L65/1000</f>
        <v>314.55599999999998</v>
      </c>
      <c r="M70" s="88">
        <f>'ｄ08-001市町村別入込総数・宿泊客延数推移'!M65/1000</f>
        <v>556.81500000000005</v>
      </c>
      <c r="N70" s="88">
        <f>'ｄ08-001市町村別入込総数・宿泊客延数推移'!N65/1000</f>
        <v>608.78200000000004</v>
      </c>
      <c r="O70" s="88">
        <f>'ｄ08-001市町村別入込総数・宿泊客延数推移'!O65/1000</f>
        <v>555.79600000000005</v>
      </c>
      <c r="P70" s="88">
        <f>'ｄ08-001市町村別入込総数・宿泊客延数推移'!P65/1000</f>
        <v>640.53399999999999</v>
      </c>
      <c r="Q70" s="88">
        <f>'ｄ08-001市町村別入込総数・宿泊客延数推移'!Q65/1000</f>
        <v>662.09799999999996</v>
      </c>
      <c r="R70" s="88">
        <f>'ｄ08-001市町村別入込総数・宿泊客延数推移'!R65/1000</f>
        <v>729.78899999999999</v>
      </c>
      <c r="S70" s="88">
        <f>'ｄ08-001市町村別入込総数・宿泊客延数推移'!S65/1000</f>
        <v>775.23299999999995</v>
      </c>
      <c r="T70" s="88">
        <f>'ｄ08-001市町村別入込総数・宿泊客延数推移'!T65/1000</f>
        <v>718.197</v>
      </c>
      <c r="U70" s="88">
        <f>'ｄ08-001市町村別入込総数・宿泊客延数推移'!U65/1000</f>
        <v>677.25199999999995</v>
      </c>
      <c r="V70" s="88">
        <f>'ｄ08-001市町村別入込総数・宿泊客延数推移'!V65/1000</f>
        <v>625.05799999999999</v>
      </c>
      <c r="W70" s="88">
        <f>'ｄ08-001市町村別入込総数・宿泊客延数推移'!W65/1000</f>
        <v>665.76</v>
      </c>
      <c r="X70" s="88">
        <f>'ｄ08-001市町村別入込総数・宿泊客延数推移'!X65/1000</f>
        <v>715.15499999999997</v>
      </c>
      <c r="Y70" s="88">
        <f>'ｄ08-001市町村別入込総数・宿泊客延数推移'!Y65/1000</f>
        <v>627.36500000000001</v>
      </c>
      <c r="Z70" s="88">
        <f>'ｄ08-001市町村別入込総数・宿泊客延数推移'!Z65/1000</f>
        <v>644.98599999999999</v>
      </c>
      <c r="AA70" s="88">
        <f>'ｄ08-001市町村別入込総数・宿泊客延数推移'!AA65/1000</f>
        <v>611.25800000000004</v>
      </c>
      <c r="AB70" s="88">
        <f>'ｄ08-001市町村別入込総数・宿泊客延数推移'!AB65/1000</f>
        <v>590.86</v>
      </c>
      <c r="AC70" s="88">
        <f>'ｄ08-001市町村別入込総数・宿泊客延数推移'!AC65/1000</f>
        <v>808.32799999999997</v>
      </c>
      <c r="AD70" s="88">
        <f>'ｄ08-001市町村別入込総数・宿泊客延数推移'!AD65/1000</f>
        <v>950.28599999999994</v>
      </c>
      <c r="AE70" s="88">
        <f>'ｄ08-001市町村別入込総数・宿泊客延数推移'!AE65/1000</f>
        <v>921.66700000000003</v>
      </c>
      <c r="AF70" s="88">
        <f>'ｄ08-001市町村別入込総数・宿泊客延数推移'!AF65/1000</f>
        <v>1018.984</v>
      </c>
      <c r="AG70" s="88">
        <f>'ｄ08-001市町村別入込総数・宿泊客延数推移'!AG65/1000</f>
        <v>1007.116</v>
      </c>
      <c r="AH70" s="88">
        <f>'ｄ08-001市町村別入込総数・宿泊客延数推移'!AH65/1000</f>
        <v>1043.92</v>
      </c>
      <c r="AI70" s="88">
        <f>'ｄ08-001市町村別入込総数・宿泊客延数推移'!AI65/1000</f>
        <v>1188.002</v>
      </c>
      <c r="AJ70" s="88">
        <f>'ｄ08-001市町村別入込総数・宿泊客延数推移'!AJ65/1000</f>
        <v>1376.3689999999999</v>
      </c>
      <c r="AK70" s="88">
        <f>'ｄ08-001市町村別入込総数・宿泊客延数推移'!AK65/1000</f>
        <v>1386.0840000000001</v>
      </c>
      <c r="AL70" s="88">
        <f>'ｄ08-001市町村別入込総数・宿泊客延数推移'!AL65/1000</f>
        <v>1269.854</v>
      </c>
      <c r="AM70" s="88">
        <f>'ｄ08-001市町村別入込総数・宿泊客延数推移'!AM65/1000</f>
        <v>1379.1030000000001</v>
      </c>
      <c r="AN70" s="88">
        <f>'ｄ08-001市町村別入込総数・宿泊客延数推移'!AN65/1000</f>
        <v>1621.0920000000001</v>
      </c>
      <c r="AO70" s="88">
        <f>'ｄ08-001市町村別入込総数・宿泊客延数推移'!AO65/1000</f>
        <v>1552.9690000000001</v>
      </c>
      <c r="AP70" s="88">
        <f>'ｄ08-001市町村別入込総数・宿泊客延数推移'!AQ65</f>
        <v>1465.1</v>
      </c>
      <c r="AQ70" s="88">
        <f>'ｄ08-001市町村別入込総数・宿泊客延数推移'!AR65</f>
        <v>1523.6</v>
      </c>
      <c r="AR70" s="88">
        <f>'ｄ08-001市町村別入込総数・宿泊客延数推移'!AS65</f>
        <v>1569.7</v>
      </c>
      <c r="AS70" s="88">
        <f>'ｄ08-001市町村別入込総数・宿泊客延数推移'!AT65</f>
        <v>1373.4</v>
      </c>
      <c r="AT70" s="88">
        <f>'ｄ08-001市町村別入込総数・宿泊客延数推移'!AU65</f>
        <v>1453.6</v>
      </c>
      <c r="AU70" s="88">
        <f>'ｄ08-001市町村別入込総数・宿泊客延数推移'!AV65</f>
        <v>1245</v>
      </c>
      <c r="AV70" s="88">
        <f>'ｄ08-001市町村別入込総数・宿泊客延数推移'!AW65</f>
        <v>1505.3</v>
      </c>
      <c r="AW70" s="88">
        <f>'ｄ08-001市町村別入込総数・宿泊客延数推移'!AX65</f>
        <v>1456.5</v>
      </c>
      <c r="AX70" s="88">
        <f>'ｄ08-001市町村別入込総数・宿泊客延数推移'!AY65</f>
        <v>1244.4000000000001</v>
      </c>
      <c r="AY70" s="88">
        <f>'ｄ08-001市町村別入込総数・宿泊客延数推移'!AZ65</f>
        <v>1310.0999999999999</v>
      </c>
      <c r="AZ70" s="88">
        <f>'ｄ08-001市町村別入込総数・宿泊客延数推移'!BA65</f>
        <v>1321</v>
      </c>
      <c r="BA70" s="88">
        <f>'ｄ08-001市町村別入込総数・宿泊客延数推移'!BB65</f>
        <v>1159</v>
      </c>
      <c r="BB70" s="88">
        <f>'ｄ08-001市町村別入込総数・宿泊客延数推移'!BC65</f>
        <v>1046</v>
      </c>
      <c r="BC70" s="88">
        <f>'ｄ08-001市町村別入込総数・宿泊客延数推移'!BD65</f>
        <v>1044</v>
      </c>
      <c r="BD70" s="88">
        <f>'ｄ08-001市町村別入込総数・宿泊客延数推移'!BE65</f>
        <v>1076.9000000000001</v>
      </c>
      <c r="BE70" s="88">
        <f>'ｄ08-001市町村別入込総数・宿泊客延数推移'!BF65</f>
        <v>1167.5000000000002</v>
      </c>
      <c r="BF70" s="88">
        <f>'ｄ08-001市町村別入込総数・宿泊客延数推移'!BG65</f>
        <v>1390.2</v>
      </c>
      <c r="BG70" s="88">
        <f>'ｄ08-001市町村別入込総数・宿泊客延数推移'!BH65</f>
        <v>1390.1000000000001</v>
      </c>
      <c r="BH70" s="88">
        <f>'ｄ08-001市町村別入込総数・宿泊客延数推移'!BI65</f>
        <v>1386.0000000000002</v>
      </c>
      <c r="BI70" s="88">
        <f>'ｄ08-001市町村別入込総数・宿泊客延数推移'!BJ65</f>
        <v>1457.2000000000003</v>
      </c>
      <c r="BJ70" s="88">
        <f>'ｄ08-001市町村別入込総数・宿泊客延数推移'!BK65</f>
        <v>1304.1000000000004</v>
      </c>
      <c r="BK70" s="88">
        <f>'ｄ08-001市町村別入込総数・宿泊客延数推移'!BL65</f>
        <v>1205.7</v>
      </c>
      <c r="BL70" s="88">
        <f>'ｄ08-001市町村別入込総数・宿泊客延数推移'!BM65</f>
        <v>1160</v>
      </c>
      <c r="BM70" s="71"/>
    </row>
    <row r="71" spans="7:65" x14ac:dyDescent="0.15">
      <c r="G71" t="s">
        <v>496</v>
      </c>
      <c r="H71" s="88">
        <f>'ｄ08-001市町村別入込総数・宿泊客延数推移'!H66/1000</f>
        <v>465.33300000000003</v>
      </c>
      <c r="I71" s="88">
        <f>'ｄ08-001市町村別入込総数・宿泊客延数推移'!I66/1000</f>
        <v>645.22</v>
      </c>
      <c r="J71" s="88">
        <f>'ｄ08-001市町村別入込総数・宿泊客延数推移'!J66/1000</f>
        <v>682.27800000000002</v>
      </c>
      <c r="K71" s="88">
        <f>'ｄ08-001市町村別入込総数・宿泊客延数推移'!K66/1000</f>
        <v>620.697</v>
      </c>
      <c r="L71" s="88">
        <f>'ｄ08-001市町村別入込総数・宿泊客延数推移'!L66/1000</f>
        <v>792.26099999999997</v>
      </c>
      <c r="M71" s="88">
        <f>'ｄ08-001市町村別入込総数・宿泊客延数推移'!M66/1000</f>
        <v>676.14499999999998</v>
      </c>
      <c r="N71" s="88">
        <f>'ｄ08-001市町村別入込総数・宿泊客延数推移'!N66/1000</f>
        <v>780</v>
      </c>
      <c r="O71" s="88">
        <f>'ｄ08-001市町村別入込総数・宿泊客延数推移'!O66/1000</f>
        <v>999.76800000000003</v>
      </c>
      <c r="P71" s="88">
        <f>'ｄ08-001市町村別入込総数・宿泊客延数推移'!P66/1000</f>
        <v>1130.239</v>
      </c>
      <c r="Q71" s="88">
        <f>'ｄ08-001市町村別入込総数・宿泊客延数推移'!Q66/1000</f>
        <v>1379.557</v>
      </c>
      <c r="R71" s="88">
        <f>'ｄ08-001市町村別入込総数・宿泊客延数推移'!R66/1000</f>
        <v>1620.1030000000001</v>
      </c>
      <c r="S71" s="88">
        <f>'ｄ08-001市町村別入込総数・宿泊客延数推移'!S66/1000</f>
        <v>1680.971</v>
      </c>
      <c r="T71" s="88">
        <f>'ｄ08-001市町村別入込総数・宿泊客延数推移'!T66/1000</f>
        <v>1640.165</v>
      </c>
      <c r="U71" s="88">
        <f>'ｄ08-001市町村別入込総数・宿泊客延数推移'!U66/1000</f>
        <v>1692.376</v>
      </c>
      <c r="V71" s="88">
        <f>'ｄ08-001市町村別入込総数・宿泊客延数推移'!V66/1000</f>
        <v>1664.2539999999999</v>
      </c>
      <c r="W71" s="88">
        <f>'ｄ08-001市町村別入込総数・宿泊客延数推移'!W66/1000</f>
        <v>1740.2850000000001</v>
      </c>
      <c r="X71" s="88">
        <f>'ｄ08-001市町村別入込総数・宿泊客延数推移'!X66/1000</f>
        <v>1838.2049999999999</v>
      </c>
      <c r="Y71" s="88">
        <f>'ｄ08-001市町村別入込総数・宿泊客延数推移'!Y66/1000</f>
        <v>1846.576</v>
      </c>
      <c r="Z71" s="88">
        <f>'ｄ08-001市町村別入込総数・宿泊客延数推移'!Z66/1000</f>
        <v>1776.4680000000001</v>
      </c>
      <c r="AA71" s="88">
        <f>'ｄ08-001市町村別入込総数・宿泊客延数推移'!AA66/1000</f>
        <v>1852.9459999999999</v>
      </c>
      <c r="AB71" s="88">
        <f>'ｄ08-001市町村別入込総数・宿泊客延数推移'!AB66/1000</f>
        <v>1816.587</v>
      </c>
      <c r="AC71" s="88">
        <f>'ｄ08-001市町村別入込総数・宿泊客延数推移'!AC66/1000</f>
        <v>1608.8140000000001</v>
      </c>
      <c r="AD71" s="88">
        <f>'ｄ08-001市町村別入込総数・宿泊客延数推移'!AD66/1000</f>
        <v>1602.671</v>
      </c>
      <c r="AE71" s="88">
        <f>'ｄ08-001市町村別入込総数・宿泊客延数推移'!AE66/1000</f>
        <v>1659.47</v>
      </c>
      <c r="AF71" s="88">
        <f>'ｄ08-001市町村別入込総数・宿泊客延数推移'!AF66/1000</f>
        <v>1857.366</v>
      </c>
      <c r="AG71" s="88">
        <f>'ｄ08-001市町村別入込総数・宿泊客延数推移'!AG66/1000</f>
        <v>1545.3389999999999</v>
      </c>
      <c r="AH71" s="88">
        <f>'ｄ08-001市町村別入込総数・宿泊客延数推移'!AH66/1000</f>
        <v>1577.8309999999999</v>
      </c>
      <c r="AI71" s="88">
        <f>'ｄ08-001市町村別入込総数・宿泊客延数推移'!AI66/1000</f>
        <v>1577.979</v>
      </c>
      <c r="AJ71" s="88">
        <f>'ｄ08-001市町村別入込総数・宿泊客延数推移'!AJ66/1000</f>
        <v>1596.36</v>
      </c>
      <c r="AK71" s="88">
        <f>'ｄ08-001市町村別入込総数・宿泊客延数推移'!AK66/1000</f>
        <v>1504.346</v>
      </c>
      <c r="AL71" s="88">
        <f>'ｄ08-001市町村別入込総数・宿泊客延数推移'!AL66/1000</f>
        <v>1452.8309999999999</v>
      </c>
      <c r="AM71" s="88">
        <f>'ｄ08-001市町村別入込総数・宿泊客延数推移'!AM66/1000</f>
        <v>1437.7180000000001</v>
      </c>
      <c r="AN71" s="88">
        <f>'ｄ08-001市町村別入込総数・宿泊客延数推移'!AN66/1000</f>
        <v>1219.797</v>
      </c>
      <c r="AO71" s="88">
        <f>'ｄ08-001市町村別入込総数・宿泊客延数推移'!AO66/1000</f>
        <v>1356.1849999999999</v>
      </c>
      <c r="AP71" s="88">
        <f>'ｄ08-001市町村別入込総数・宿泊客延数推移'!AQ66</f>
        <v>1280.5999999999999</v>
      </c>
      <c r="AQ71" s="88">
        <f>'ｄ08-001市町村別入込総数・宿泊客延数推移'!AR66</f>
        <v>1344.4</v>
      </c>
      <c r="AR71" s="88">
        <f>'ｄ08-001市町村別入込総数・宿泊客延数推移'!AS66</f>
        <v>1189.2</v>
      </c>
      <c r="AS71" s="88">
        <f>'ｄ08-001市町村別入込総数・宿泊客延数推移'!AT66</f>
        <v>1043.9000000000001</v>
      </c>
      <c r="AT71" s="88">
        <f>'ｄ08-001市町村別入込総数・宿泊客延数推移'!AU66</f>
        <v>1233.4000000000001</v>
      </c>
      <c r="AU71" s="88">
        <f>'ｄ08-001市町村別入込総数・宿泊客延数推移'!AV66</f>
        <v>1431.4</v>
      </c>
      <c r="AV71" s="88">
        <f>'ｄ08-001市町村別入込総数・宿泊客延数推移'!AW66</f>
        <v>776.6</v>
      </c>
      <c r="AW71" s="88">
        <f>'ｄ08-001市町村別入込総数・宿泊客延数推移'!AX66</f>
        <v>687.7</v>
      </c>
      <c r="AX71" s="88">
        <f>'ｄ08-001市町村別入込総数・宿泊客延数推移'!AY66</f>
        <v>824.3</v>
      </c>
      <c r="AY71" s="88">
        <f>'ｄ08-001市町村別入込総数・宿泊客延数推移'!AZ66</f>
        <v>779.2</v>
      </c>
      <c r="AZ71" s="88">
        <f>'ｄ08-001市町村別入込総数・宿泊客延数推移'!BA66</f>
        <v>762.8</v>
      </c>
      <c r="BA71" s="88">
        <f>'ｄ08-001市町村別入込総数・宿泊客延数推移'!BB66</f>
        <v>672.9</v>
      </c>
      <c r="BB71" s="88">
        <f>'ｄ08-001市町村別入込総数・宿泊客延数推移'!BC66</f>
        <v>612.5</v>
      </c>
      <c r="BC71" s="88">
        <f>'ｄ08-001市町村別入込総数・宿泊客延数推移'!BD66</f>
        <v>534.69999999999993</v>
      </c>
      <c r="BD71" s="88">
        <f>'ｄ08-001市町村別入込総数・宿泊客延数推移'!BE66</f>
        <v>456.99999999999994</v>
      </c>
      <c r="BE71" s="88">
        <f>'ｄ08-001市町村別入込総数・宿泊客延数推移'!BF66</f>
        <v>610.20000000000005</v>
      </c>
      <c r="BF71" s="88">
        <f>'ｄ08-001市町村別入込総数・宿泊客延数推移'!BG66</f>
        <v>590.40000000000009</v>
      </c>
      <c r="BG71" s="88">
        <f>'ｄ08-001市町村別入込総数・宿泊客延数推移'!BH66</f>
        <v>564.29999999999995</v>
      </c>
      <c r="BH71" s="88">
        <f>'ｄ08-001市町村別入込総数・宿泊客延数推移'!BI66</f>
        <v>535.69999999999982</v>
      </c>
      <c r="BI71" s="88">
        <f>'ｄ08-001市町村別入込総数・宿泊客延数推移'!BJ66</f>
        <v>540.89999999999986</v>
      </c>
      <c r="BJ71" s="88">
        <f>'ｄ08-001市町村別入込総数・宿泊客延数推移'!BK66</f>
        <v>534.20000000000005</v>
      </c>
      <c r="BK71" s="88">
        <f>'ｄ08-001市町村別入込総数・宿泊客延数推移'!BL66</f>
        <v>1125.8</v>
      </c>
      <c r="BL71" s="88">
        <f>'ｄ08-001市町村別入込総数・宿泊客延数推移'!BM66</f>
        <v>1102.6000000000001</v>
      </c>
      <c r="BM71" s="71"/>
    </row>
    <row r="72" spans="7:65" x14ac:dyDescent="0.15">
      <c r="G72" t="s">
        <v>497</v>
      </c>
      <c r="H72" s="88">
        <f>'ｄ08-001市町村別入込総数・宿泊客延数推移'!H68/1000</f>
        <v>56.463999999999999</v>
      </c>
      <c r="I72" s="88">
        <f>'ｄ08-001市町村別入込総数・宿泊客延数推移'!I68/1000</f>
        <v>73.007000000000005</v>
      </c>
      <c r="J72" s="88">
        <f>'ｄ08-001市町村別入込総数・宿泊客延数推移'!J68/1000</f>
        <v>78.953000000000003</v>
      </c>
      <c r="K72" s="88">
        <f>'ｄ08-001市町村別入込総数・宿泊客延数推移'!K68/1000</f>
        <v>102.563</v>
      </c>
      <c r="L72" s="88">
        <f>'ｄ08-001市町村別入込総数・宿泊客延数推移'!L68/1000</f>
        <v>103.187</v>
      </c>
      <c r="M72" s="88">
        <f>'ｄ08-001市町村別入込総数・宿泊客延数推移'!M68/1000</f>
        <v>113.651</v>
      </c>
      <c r="N72" s="88">
        <f>'ｄ08-001市町村別入込総数・宿泊客延数推移'!N68/1000</f>
        <v>134.93100000000001</v>
      </c>
      <c r="O72" s="88">
        <f>'ｄ08-001市町村別入込総数・宿泊客延数推移'!O68/1000</f>
        <v>133.71100000000001</v>
      </c>
      <c r="P72" s="88">
        <f>'ｄ08-001市町村別入込総数・宿泊客延数推移'!P68/1000</f>
        <v>196.28800000000001</v>
      </c>
      <c r="Q72" s="88">
        <f>'ｄ08-001市町村別入込総数・宿泊客延数推移'!Q68/1000</f>
        <v>218.11600000000001</v>
      </c>
      <c r="R72" s="88">
        <f>'ｄ08-001市町村別入込総数・宿泊客延数推移'!R68/1000</f>
        <v>248.29400000000001</v>
      </c>
      <c r="S72" s="88">
        <f>'ｄ08-001市町村別入込総数・宿泊客延数推移'!S68/1000</f>
        <v>249.63900000000001</v>
      </c>
      <c r="T72" s="88">
        <f>'ｄ08-001市町村別入込総数・宿泊客延数推移'!T68/1000</f>
        <v>214.173</v>
      </c>
      <c r="U72" s="88">
        <f>'ｄ08-001市町村別入込総数・宿泊客延数推移'!U68/1000</f>
        <v>207.46799999999999</v>
      </c>
      <c r="V72" s="88">
        <f>'ｄ08-001市町村別入込総数・宿泊客延数推移'!V68/1000</f>
        <v>203.60900000000001</v>
      </c>
      <c r="W72" s="88">
        <f>'ｄ08-001市町村別入込総数・宿泊客延数推移'!W68/1000</f>
        <v>212.143</v>
      </c>
      <c r="X72" s="88">
        <f>'ｄ08-001市町村別入込総数・宿泊客延数推移'!X68/1000</f>
        <v>221.18</v>
      </c>
      <c r="Y72" s="88">
        <f>'ｄ08-001市町村別入込総数・宿泊客延数推移'!Y68/1000</f>
        <v>222.55</v>
      </c>
      <c r="Z72" s="88">
        <f>'ｄ08-001市町村別入込総数・宿泊客延数推移'!Z68/1000</f>
        <v>227.98500000000001</v>
      </c>
      <c r="AA72" s="88">
        <f>'ｄ08-001市町村別入込総数・宿泊客延数推移'!AA68/1000</f>
        <v>228.87299999999999</v>
      </c>
      <c r="AB72" s="88">
        <f>'ｄ08-001市町村別入込総数・宿泊客延数推移'!AB68/1000</f>
        <v>224.01599999999999</v>
      </c>
      <c r="AC72" s="88">
        <f>'ｄ08-001市町村別入込総数・宿泊客延数推移'!AC68/1000</f>
        <v>228.34399999999999</v>
      </c>
      <c r="AD72" s="88">
        <f>'ｄ08-001市町村別入込総数・宿泊客延数推移'!AD68/1000</f>
        <v>230.392</v>
      </c>
      <c r="AE72" s="88">
        <f>'ｄ08-001市町村別入込総数・宿泊客延数推移'!AE68/1000</f>
        <v>232.17099999999999</v>
      </c>
      <c r="AF72" s="88">
        <f>'ｄ08-001市町村別入込総数・宿泊客延数推移'!AF68/1000</f>
        <v>253.15</v>
      </c>
      <c r="AG72" s="88">
        <f>'ｄ08-001市町村別入込総数・宿泊客延数推移'!AG68/1000</f>
        <v>260.41199999999998</v>
      </c>
      <c r="AH72" s="88">
        <f>'ｄ08-001市町村別入込総数・宿泊客延数推移'!AH68/1000</f>
        <v>262.96899999999999</v>
      </c>
      <c r="AI72" s="88">
        <f>'ｄ08-001市町村別入込総数・宿泊客延数推移'!AI68/1000</f>
        <v>302.577</v>
      </c>
      <c r="AJ72" s="88">
        <f>'ｄ08-001市町村別入込総数・宿泊客延数推移'!AJ68/1000</f>
        <v>326.11599999999999</v>
      </c>
      <c r="AK72" s="88">
        <f>'ｄ08-001市町村別入込総数・宿泊客延数推移'!AK68/1000</f>
        <v>307.97800000000001</v>
      </c>
      <c r="AL72" s="88">
        <f>'ｄ08-001市町村別入込総数・宿泊客延数推移'!AL68/1000</f>
        <v>285.05399999999997</v>
      </c>
      <c r="AM72" s="88">
        <f>'ｄ08-001市町村別入込総数・宿泊客延数推移'!AM68/1000</f>
        <v>285.82400000000001</v>
      </c>
      <c r="AN72" s="88">
        <f>'ｄ08-001市町村別入込総数・宿泊客延数推移'!AN68/1000</f>
        <v>294.33999999999997</v>
      </c>
      <c r="AO72" s="88">
        <f>'ｄ08-001市町村別入込総数・宿泊客延数推移'!AO68/1000</f>
        <v>291.654</v>
      </c>
      <c r="AP72" s="88">
        <f>'ｄ08-001市町村別入込総数・宿泊客延数推移'!AQ68</f>
        <v>270</v>
      </c>
      <c r="AQ72" s="88">
        <f>'ｄ08-001市町村別入込総数・宿泊客延数推移'!AR68</f>
        <v>241.3</v>
      </c>
      <c r="AR72" s="88">
        <f>'ｄ08-001市町村別入込総数・宿泊客延数推移'!AS68</f>
        <v>179.8</v>
      </c>
      <c r="AS72" s="88">
        <f>'ｄ08-001市町村別入込総数・宿泊客延数推移'!AT68</f>
        <v>154.5</v>
      </c>
      <c r="AT72" s="88">
        <f>'ｄ08-001市町村別入込総数・宿泊客延数推移'!AU68</f>
        <v>181.9</v>
      </c>
      <c r="AU72" s="88">
        <f>'ｄ08-001市町村別入込総数・宿泊客延数推移'!AV68</f>
        <v>194</v>
      </c>
      <c r="AV72" s="88">
        <f>'ｄ08-001市町村別入込総数・宿泊客延数推移'!AW68</f>
        <v>216.5</v>
      </c>
      <c r="AW72" s="88">
        <f>'ｄ08-001市町村別入込総数・宿泊客延数推移'!AX68</f>
        <v>180.8</v>
      </c>
      <c r="AX72" s="88">
        <f>'ｄ08-001市町村別入込総数・宿泊客延数推移'!AY68</f>
        <v>112.9</v>
      </c>
      <c r="AY72" s="88">
        <f>'ｄ08-001市町村別入込総数・宿泊客延数推移'!AZ68</f>
        <v>98.3</v>
      </c>
      <c r="AZ72" s="88">
        <f>'ｄ08-001市町村別入込総数・宿泊客延数推移'!BA68</f>
        <v>97.7</v>
      </c>
      <c r="BA72" s="88">
        <f>'ｄ08-001市町村別入込総数・宿泊客延数推移'!BB68</f>
        <v>76.5</v>
      </c>
      <c r="BB72" s="88">
        <f>'ｄ08-001市町村別入込総数・宿泊客延数推移'!BC68</f>
        <v>69.5</v>
      </c>
      <c r="BC72" s="88">
        <f>'ｄ08-001市町村別入込総数・宿泊客延数推移'!BD68</f>
        <v>59.999999999999993</v>
      </c>
      <c r="BD72" s="88">
        <f>'ｄ08-001市町村別入込総数・宿泊客延数推移'!BE68</f>
        <v>65.5</v>
      </c>
      <c r="BE72" s="88">
        <f>'ｄ08-001市町村別入込総数・宿泊客延数推移'!BF68</f>
        <v>65.699999999999989</v>
      </c>
      <c r="BF72" s="88">
        <f>'ｄ08-001市町村別入込総数・宿泊客延数推移'!BG68</f>
        <v>82.90000000000002</v>
      </c>
      <c r="BG72" s="88">
        <f>'ｄ08-001市町村別入込総数・宿泊客延数推移'!BH68</f>
        <v>91.8</v>
      </c>
      <c r="BH72" s="88">
        <f>'ｄ08-001市町村別入込総数・宿泊客延数推移'!BI68</f>
        <v>89.800000000000011</v>
      </c>
      <c r="BI72" s="88">
        <f>'ｄ08-001市町村別入込総数・宿泊客延数推移'!BJ68</f>
        <v>121.9</v>
      </c>
      <c r="BJ72" s="88">
        <f>'ｄ08-001市町村別入込総数・宿泊客延数推移'!BK68</f>
        <v>120.19999999999999</v>
      </c>
      <c r="BK72" s="88">
        <f>'ｄ08-001市町村別入込総数・宿泊客延数推移'!BL68</f>
        <v>123</v>
      </c>
      <c r="BL72" s="88">
        <f>'ｄ08-001市町村別入込総数・宿泊客延数推移'!BM68</f>
        <v>118.1</v>
      </c>
      <c r="BM72" s="71"/>
    </row>
    <row r="80" spans="7:65" x14ac:dyDescent="0.15">
      <c r="H80" s="88"/>
      <c r="I80" s="88"/>
      <c r="J80" s="88"/>
      <c r="K80" s="88"/>
      <c r="L80" s="88"/>
      <c r="M80" s="88"/>
      <c r="N80" s="88"/>
      <c r="O80" s="88"/>
      <c r="P80" s="88"/>
      <c r="Q80" s="88"/>
      <c r="R80" s="88"/>
      <c r="S80" s="88"/>
      <c r="T80" s="88"/>
      <c r="U80" s="88"/>
      <c r="V80" s="88"/>
      <c r="W80" s="88"/>
      <c r="X80" s="88"/>
      <c r="Y80" s="88"/>
      <c r="Z80" s="88"/>
      <c r="AA80" s="88"/>
      <c r="AB80" s="88"/>
      <c r="AC80" s="88"/>
      <c r="AD80" s="88"/>
      <c r="AE80" s="88"/>
      <c r="AF80" s="88"/>
      <c r="AG80" s="88"/>
      <c r="AH80" s="88"/>
      <c r="AI80" s="88"/>
      <c r="AJ80" s="88"/>
      <c r="AK80" s="88"/>
      <c r="AL80" s="88"/>
      <c r="AM80" s="88"/>
      <c r="AN80" s="88"/>
      <c r="AO80" s="88"/>
      <c r="AP80" s="88"/>
      <c r="AQ80" s="88"/>
      <c r="AR80" s="88"/>
      <c r="AS80" s="88"/>
      <c r="AT80" s="88"/>
      <c r="AU80" s="88"/>
      <c r="AV80" s="88"/>
      <c r="AW80" s="88"/>
      <c r="AX80" s="88"/>
      <c r="AY80" s="88"/>
      <c r="AZ80" s="88"/>
      <c r="BA80" s="88"/>
      <c r="BB80" s="88"/>
      <c r="BC80" s="88"/>
      <c r="BD80" s="88"/>
      <c r="BE80" s="88"/>
      <c r="BF80" s="88"/>
      <c r="BG80" s="88"/>
      <c r="BH80" s="88"/>
      <c r="BI80" s="88"/>
      <c r="BJ80" s="88"/>
      <c r="BK80" s="88"/>
      <c r="BL80" s="88"/>
      <c r="BM80" s="71"/>
    </row>
    <row r="81" spans="8:65" x14ac:dyDescent="0.15">
      <c r="H81" s="88"/>
      <c r="I81" s="88"/>
      <c r="J81" s="88"/>
      <c r="K81" s="88"/>
      <c r="L81" s="88"/>
      <c r="M81" s="88"/>
      <c r="N81" s="88"/>
      <c r="O81" s="88"/>
      <c r="P81" s="88"/>
      <c r="Q81" s="88"/>
      <c r="R81" s="88"/>
      <c r="S81" s="88"/>
      <c r="T81" s="88"/>
      <c r="U81" s="88"/>
      <c r="V81" s="88"/>
      <c r="W81" s="88"/>
      <c r="X81" s="88"/>
      <c r="Y81" s="88"/>
      <c r="Z81" s="88"/>
      <c r="AA81" s="88"/>
      <c r="AB81" s="88"/>
      <c r="AC81" s="88"/>
      <c r="AD81" s="88"/>
      <c r="AE81" s="88"/>
      <c r="AF81" s="88"/>
      <c r="AG81" s="88"/>
      <c r="AH81" s="88"/>
      <c r="AI81" s="88"/>
      <c r="AJ81" s="88"/>
      <c r="AK81" s="88"/>
      <c r="AL81" s="88"/>
      <c r="AM81" s="88"/>
      <c r="AN81" s="88"/>
      <c r="AO81" s="88"/>
      <c r="AP81" s="88"/>
      <c r="AQ81" s="88"/>
      <c r="AR81" s="88"/>
      <c r="AS81" s="88"/>
      <c r="AT81" s="88"/>
      <c r="AU81" s="88"/>
      <c r="AV81" s="88"/>
      <c r="AW81" s="88"/>
      <c r="AX81" s="88"/>
      <c r="AY81" s="88"/>
      <c r="AZ81" s="88"/>
      <c r="BA81" s="88"/>
      <c r="BB81" s="88"/>
      <c r="BC81" s="88"/>
      <c r="BD81" s="88"/>
      <c r="BE81" s="88"/>
      <c r="BF81" s="88"/>
      <c r="BG81" s="88"/>
      <c r="BH81" s="88"/>
      <c r="BI81" s="88"/>
      <c r="BJ81" s="88"/>
      <c r="BK81" s="88"/>
      <c r="BL81" s="88"/>
      <c r="BM81" s="71"/>
    </row>
    <row r="100" spans="7:65" x14ac:dyDescent="0.15">
      <c r="H100">
        <v>1963</v>
      </c>
      <c r="I100">
        <f t="shared" ref="I100:AN100" si="114">H100+1</f>
        <v>1964</v>
      </c>
      <c r="J100">
        <f t="shared" si="114"/>
        <v>1965</v>
      </c>
      <c r="K100">
        <f t="shared" si="114"/>
        <v>1966</v>
      </c>
      <c r="L100">
        <f t="shared" si="114"/>
        <v>1967</v>
      </c>
      <c r="M100">
        <f t="shared" si="114"/>
        <v>1968</v>
      </c>
      <c r="N100">
        <f t="shared" si="114"/>
        <v>1969</v>
      </c>
      <c r="O100">
        <f t="shared" si="114"/>
        <v>1970</v>
      </c>
      <c r="P100">
        <f t="shared" si="114"/>
        <v>1971</v>
      </c>
      <c r="Q100">
        <f t="shared" si="114"/>
        <v>1972</v>
      </c>
      <c r="R100">
        <f t="shared" si="114"/>
        <v>1973</v>
      </c>
      <c r="S100">
        <f t="shared" si="114"/>
        <v>1974</v>
      </c>
      <c r="T100">
        <f t="shared" si="114"/>
        <v>1975</v>
      </c>
      <c r="U100">
        <f t="shared" si="114"/>
        <v>1976</v>
      </c>
      <c r="V100">
        <f t="shared" si="114"/>
        <v>1977</v>
      </c>
      <c r="W100">
        <f t="shared" si="114"/>
        <v>1978</v>
      </c>
      <c r="X100">
        <f t="shared" si="114"/>
        <v>1979</v>
      </c>
      <c r="Y100">
        <f t="shared" si="114"/>
        <v>1980</v>
      </c>
      <c r="Z100">
        <f t="shared" si="114"/>
        <v>1981</v>
      </c>
      <c r="AA100">
        <f t="shared" si="114"/>
        <v>1982</v>
      </c>
      <c r="AB100">
        <f t="shared" si="114"/>
        <v>1983</v>
      </c>
      <c r="AC100">
        <f t="shared" si="114"/>
        <v>1984</v>
      </c>
      <c r="AD100">
        <f t="shared" si="114"/>
        <v>1985</v>
      </c>
      <c r="AE100">
        <f t="shared" si="114"/>
        <v>1986</v>
      </c>
      <c r="AF100">
        <f t="shared" si="114"/>
        <v>1987</v>
      </c>
      <c r="AG100">
        <f t="shared" si="114"/>
        <v>1988</v>
      </c>
      <c r="AH100">
        <f t="shared" si="114"/>
        <v>1989</v>
      </c>
      <c r="AI100">
        <f t="shared" si="114"/>
        <v>1990</v>
      </c>
      <c r="AJ100">
        <f t="shared" si="114"/>
        <v>1991</v>
      </c>
      <c r="AK100">
        <f t="shared" si="114"/>
        <v>1992</v>
      </c>
      <c r="AL100">
        <f t="shared" si="114"/>
        <v>1993</v>
      </c>
      <c r="AM100">
        <f t="shared" si="114"/>
        <v>1994</v>
      </c>
      <c r="AN100">
        <f t="shared" si="114"/>
        <v>1995</v>
      </c>
      <c r="AO100">
        <f t="shared" ref="AO100:BM100" si="115">AN100+1</f>
        <v>1996</v>
      </c>
      <c r="AP100">
        <f t="shared" si="115"/>
        <v>1997</v>
      </c>
      <c r="AQ100">
        <f t="shared" si="115"/>
        <v>1998</v>
      </c>
      <c r="AR100">
        <f t="shared" si="115"/>
        <v>1999</v>
      </c>
      <c r="AS100">
        <f t="shared" si="115"/>
        <v>2000</v>
      </c>
      <c r="AT100">
        <f t="shared" si="115"/>
        <v>2001</v>
      </c>
      <c r="AU100">
        <f t="shared" si="115"/>
        <v>2002</v>
      </c>
      <c r="AV100">
        <f t="shared" si="115"/>
        <v>2003</v>
      </c>
      <c r="AW100">
        <f t="shared" si="115"/>
        <v>2004</v>
      </c>
      <c r="AX100">
        <f t="shared" si="115"/>
        <v>2005</v>
      </c>
      <c r="AY100">
        <f t="shared" si="115"/>
        <v>2006</v>
      </c>
      <c r="AZ100">
        <f t="shared" si="115"/>
        <v>2007</v>
      </c>
      <c r="BA100">
        <f t="shared" si="115"/>
        <v>2008</v>
      </c>
      <c r="BB100">
        <f t="shared" si="115"/>
        <v>2009</v>
      </c>
      <c r="BC100">
        <f t="shared" si="115"/>
        <v>2010</v>
      </c>
      <c r="BD100">
        <f t="shared" si="115"/>
        <v>2011</v>
      </c>
      <c r="BE100">
        <f t="shared" si="115"/>
        <v>2012</v>
      </c>
      <c r="BF100">
        <f t="shared" si="115"/>
        <v>2013</v>
      </c>
      <c r="BG100">
        <f t="shared" si="115"/>
        <v>2014</v>
      </c>
      <c r="BH100">
        <f t="shared" si="115"/>
        <v>2015</v>
      </c>
      <c r="BI100">
        <f t="shared" si="115"/>
        <v>2016</v>
      </c>
      <c r="BJ100">
        <f t="shared" si="115"/>
        <v>2017</v>
      </c>
      <c r="BK100">
        <f t="shared" si="115"/>
        <v>2018</v>
      </c>
      <c r="BL100">
        <f t="shared" si="115"/>
        <v>2019</v>
      </c>
      <c r="BM100">
        <f t="shared" si="115"/>
        <v>2020</v>
      </c>
    </row>
    <row r="101" spans="7:65" x14ac:dyDescent="0.15">
      <c r="G101" t="s">
        <v>520</v>
      </c>
      <c r="H101" s="80"/>
      <c r="J101" s="80" t="s">
        <v>483</v>
      </c>
      <c r="K101" s="81"/>
      <c r="L101" s="81"/>
      <c r="M101" s="81"/>
      <c r="N101" s="81"/>
      <c r="O101" s="80" t="s">
        <v>484</v>
      </c>
      <c r="P101" s="81"/>
      <c r="Q101" s="81"/>
      <c r="R101" s="81"/>
      <c r="S101" s="81"/>
      <c r="T101" s="80" t="s">
        <v>485</v>
      </c>
      <c r="U101" s="81"/>
      <c r="V101" s="81"/>
      <c r="W101" s="81"/>
      <c r="X101" s="81"/>
      <c r="Y101" s="80" t="s">
        <v>486</v>
      </c>
      <c r="Z101" s="81"/>
      <c r="AA101" s="81"/>
      <c r="AB101" s="81"/>
      <c r="AC101" s="81"/>
      <c r="AD101" s="80" t="s">
        <v>487</v>
      </c>
      <c r="AE101" s="81"/>
      <c r="AF101" s="81"/>
      <c r="AG101" s="81"/>
      <c r="AH101" s="81"/>
      <c r="AI101" s="80" t="s">
        <v>488</v>
      </c>
      <c r="AJ101" s="81"/>
      <c r="AK101" s="81"/>
      <c r="AL101" s="81"/>
      <c r="AM101" s="81"/>
      <c r="AN101" s="80" t="s">
        <v>489</v>
      </c>
      <c r="AO101" s="81"/>
      <c r="AP101" s="81"/>
      <c r="AQ101" s="81"/>
      <c r="AR101" s="81"/>
      <c r="AS101" s="80" t="s">
        <v>490</v>
      </c>
      <c r="AT101" s="81"/>
      <c r="AU101" s="81"/>
      <c r="AV101" s="81"/>
      <c r="AW101" s="81"/>
      <c r="AX101" s="80" t="s">
        <v>491</v>
      </c>
      <c r="AY101" s="81"/>
      <c r="AZ101" s="81"/>
      <c r="BA101" s="81"/>
      <c r="BB101" s="81"/>
      <c r="BC101" s="80" t="s">
        <v>492</v>
      </c>
      <c r="BD101" s="81"/>
      <c r="BE101" s="81"/>
      <c r="BF101" s="81"/>
      <c r="BG101" s="81"/>
      <c r="BH101" s="80" t="s">
        <v>493</v>
      </c>
      <c r="BL101" s="80" t="s">
        <v>517</v>
      </c>
    </row>
    <row r="102" spans="7:65" x14ac:dyDescent="0.15">
      <c r="G102" t="s">
        <v>495</v>
      </c>
      <c r="H102" s="88">
        <f>'ｄ08-001市町村別入込総数・宿泊客延数推移'!H137/1000</f>
        <v>0.29599999999999999</v>
      </c>
      <c r="I102" s="88">
        <f>'ｄ08-001市町村別入込総数・宿泊客延数推移'!I137/1000</f>
        <v>0.67500000000000004</v>
      </c>
      <c r="J102" s="88">
        <f>'ｄ08-001市町村別入込総数・宿泊客延数推移'!J137/1000</f>
        <v>7.6239999999999997</v>
      </c>
      <c r="K102" s="88">
        <f>'ｄ08-001市町村別入込総数・宿泊客延数推移'!K137/1000</f>
        <v>6.69</v>
      </c>
      <c r="L102" s="88">
        <f>'ｄ08-001市町村別入込総数・宿泊客延数推移'!L137/1000</f>
        <v>13.273</v>
      </c>
      <c r="M102" s="88">
        <f>'ｄ08-001市町村別入込総数・宿泊客延数推移'!M137/1000</f>
        <v>10.08</v>
      </c>
      <c r="N102" s="88">
        <f>'ｄ08-001市町村別入込総数・宿泊客延数推移'!N137/1000</f>
        <v>11.989000000000001</v>
      </c>
      <c r="O102" s="88">
        <f>'ｄ08-001市町村別入込総数・宿泊客延数推移'!O137/1000</f>
        <v>12.612</v>
      </c>
      <c r="P102" s="88">
        <f>'ｄ08-001市町村別入込総数・宿泊客延数推移'!P137/1000</f>
        <v>17.97</v>
      </c>
      <c r="Q102" s="88">
        <f>'ｄ08-001市町村別入込総数・宿泊客延数推移'!Q137/1000</f>
        <v>20.98</v>
      </c>
      <c r="R102" s="88">
        <f>'ｄ08-001市町村別入込総数・宿泊客延数推移'!R137/1000</f>
        <v>20.606000000000002</v>
      </c>
      <c r="S102" s="88">
        <f>'ｄ08-001市町村別入込総数・宿泊客延数推移'!S137/1000</f>
        <v>25.634</v>
      </c>
      <c r="T102" s="88">
        <f>'ｄ08-001市町村別入込総数・宿泊客延数推移'!T137/1000</f>
        <v>34.006</v>
      </c>
      <c r="U102" s="88">
        <f>'ｄ08-001市町村別入込総数・宿泊客延数推移'!U137/1000</f>
        <v>46.944000000000003</v>
      </c>
      <c r="V102" s="88">
        <f>'ｄ08-001市町村別入込総数・宿泊客延数推移'!V137/1000</f>
        <v>114.178</v>
      </c>
      <c r="W102" s="88">
        <f>'ｄ08-001市町村別入込総数・宿泊客延数推移'!W137/1000</f>
        <v>182.10499999999999</v>
      </c>
      <c r="X102" s="88">
        <f>'ｄ08-001市町村別入込総数・宿泊客延数推移'!X137/1000</f>
        <v>196.49600000000001</v>
      </c>
      <c r="Y102" s="88">
        <f>'ｄ08-001市町村別入込総数・宿泊客延数推移'!Y137/1000</f>
        <v>95.085999999999999</v>
      </c>
      <c r="Z102" s="88">
        <f>'ｄ08-001市町村別入込総数・宿泊客延数推移'!Z137/1000</f>
        <v>93.953000000000003</v>
      </c>
      <c r="AA102" s="88">
        <f>'ｄ08-001市町村別入込総数・宿泊客延数推移'!AA137/1000</f>
        <v>91.373999999999995</v>
      </c>
      <c r="AB102" s="88">
        <f>'ｄ08-001市町村別入込総数・宿泊客延数推移'!AB137/1000</f>
        <v>80.695999999999998</v>
      </c>
      <c r="AC102" s="88">
        <f>'ｄ08-001市町村別入込総数・宿泊客延数推移'!AC137/1000</f>
        <v>107.02200000000001</v>
      </c>
      <c r="AD102" s="88">
        <f>'ｄ08-001市町村別入込総数・宿泊客延数推移'!AD137/1000</f>
        <v>111.36</v>
      </c>
      <c r="AE102" s="88">
        <f>'ｄ08-001市町村別入込総数・宿泊客延数推移'!AE137/1000</f>
        <v>112.732</v>
      </c>
      <c r="AF102" s="88">
        <f>'ｄ08-001市町村別入込総数・宿泊客延数推移'!AF137/1000</f>
        <v>119.14700000000001</v>
      </c>
      <c r="AG102" s="88">
        <f>'ｄ08-001市町村別入込総数・宿泊客延数推移'!AG137/1000</f>
        <v>122.205</v>
      </c>
      <c r="AH102" s="88">
        <f>'ｄ08-001市町村別入込総数・宿泊客延数推移'!AH137/1000</f>
        <v>143.68199999999999</v>
      </c>
      <c r="AI102" s="88">
        <f>'ｄ08-001市町村別入込総数・宿泊客延数推移'!AI137/1000</f>
        <v>195.536</v>
      </c>
      <c r="AJ102" s="88">
        <f>'ｄ08-001市町村別入込総数・宿泊客延数推移'!AJ137/1000</f>
        <v>168.59</v>
      </c>
      <c r="AK102" s="88">
        <f>'ｄ08-001市町村別入込総数・宿泊客延数推移'!AK137/1000</f>
        <v>165.49</v>
      </c>
      <c r="AL102" s="88">
        <f>'ｄ08-001市町村別入込総数・宿泊客延数推移'!AL137/1000</f>
        <v>81.584999999999994</v>
      </c>
      <c r="AM102" s="88">
        <f>'ｄ08-001市町村別入込総数・宿泊客延数推移'!AM137/1000</f>
        <v>103.849</v>
      </c>
      <c r="AN102" s="88">
        <f>'ｄ08-001市町村別入込総数・宿泊客延数推移'!AN137/1000</f>
        <v>246.90899999999999</v>
      </c>
      <c r="AO102" s="88">
        <f>'ｄ08-001市町村別入込総数・宿泊客延数推移'!AO137/1000</f>
        <v>248.512</v>
      </c>
      <c r="AP102" s="88">
        <f>'ｄ08-001市町村別入込総数・宿泊客延数推移'!AQ137</f>
        <v>187.6</v>
      </c>
      <c r="AQ102" s="88">
        <f>'ｄ08-001市町村別入込総数・宿泊客延数推移'!AR137</f>
        <v>161</v>
      </c>
      <c r="AR102" s="88">
        <f>'ｄ08-001市町村別入込総数・宿泊客延数推移'!AS137</f>
        <v>165.4</v>
      </c>
      <c r="AS102" s="88">
        <f>'ｄ08-001市町村別入込総数・宿泊客延数推移'!AT137</f>
        <v>206.5</v>
      </c>
      <c r="AT102" s="88">
        <f>'ｄ08-001市町村別入込総数・宿泊客延数推移'!AU137</f>
        <v>204.5</v>
      </c>
      <c r="AU102" s="88">
        <f>'ｄ08-001市町村別入込総数・宿泊客延数推移'!AV137</f>
        <v>186.4</v>
      </c>
      <c r="AV102" s="88">
        <f>'ｄ08-001市町村別入込総数・宿泊客延数推移'!AW137</f>
        <v>191.9</v>
      </c>
      <c r="AW102" s="88">
        <f>'ｄ08-001市町村別入込総数・宿泊客延数推移'!AX137</f>
        <v>194.1</v>
      </c>
      <c r="AX102" s="88">
        <f>'ｄ08-001市町村別入込総数・宿泊客延数推移'!AY137</f>
        <v>207.9</v>
      </c>
      <c r="AY102" s="88">
        <f>'ｄ08-001市町村別入込総数・宿泊客延数推移'!AZ137</f>
        <v>174.2</v>
      </c>
      <c r="AZ102" s="88">
        <f>'ｄ08-001市町村別入込総数・宿泊客延数推移'!BA137</f>
        <v>174.3</v>
      </c>
      <c r="BA102" s="88">
        <f>'ｄ08-001市町村別入込総数・宿泊客延数推移'!BB137</f>
        <v>152.80000000000001</v>
      </c>
      <c r="BB102" s="88">
        <f>'ｄ08-001市町村別入込総数・宿泊客延数推移'!BC137</f>
        <v>138.19999999999999</v>
      </c>
      <c r="BC102" s="88">
        <f>'ｄ08-001市町村別入込総数・宿泊客延数推移'!BD137</f>
        <v>99.399999999999991</v>
      </c>
      <c r="BD102" s="88">
        <f>'ｄ08-001市町村別入込総数・宿泊客延数推移'!BE137</f>
        <v>86.399999999999991</v>
      </c>
      <c r="BE102" s="88">
        <f>'ｄ08-001市町村別入込総数・宿泊客延数推移'!BF137</f>
        <v>79.399999999999991</v>
      </c>
      <c r="BF102" s="88">
        <f>'ｄ08-001市町村別入込総数・宿泊客延数推移'!BG137</f>
        <v>89.000000000000014</v>
      </c>
      <c r="BG102" s="88">
        <f>'ｄ08-001市町村別入込総数・宿泊客延数推移'!BH137</f>
        <v>98.499999999999986</v>
      </c>
      <c r="BH102" s="88">
        <f>'ｄ08-001市町村別入込総数・宿泊客延数推移'!BI137</f>
        <v>103.6</v>
      </c>
      <c r="BI102" s="88">
        <f>'ｄ08-001市町村別入込総数・宿泊客延数推移'!BJ137</f>
        <v>175.2</v>
      </c>
      <c r="BJ102" s="88">
        <f>'ｄ08-001市町村別入込総数・宿泊客延数推移'!BK137</f>
        <v>172.3</v>
      </c>
      <c r="BK102" s="88">
        <f>'ｄ08-001市町村別入込総数・宿泊客延数推移'!BL137</f>
        <v>167</v>
      </c>
      <c r="BL102" s="88">
        <f>'ｄ08-001市町村別入込総数・宿泊客延数推移'!BM137</f>
        <v>140.4</v>
      </c>
      <c r="BM102" s="71"/>
    </row>
    <row r="103" spans="7:65" x14ac:dyDescent="0.15">
      <c r="G103" t="s">
        <v>496</v>
      </c>
      <c r="H103" s="88">
        <f>'ｄ08-001市町村別入込総数・宿泊客延数推移'!H138/1000</f>
        <v>356.43799999999999</v>
      </c>
      <c r="I103" s="88">
        <f>'ｄ08-001市町村別入込総数・宿泊客延数推移'!I138/1000</f>
        <v>362.57499999999999</v>
      </c>
      <c r="J103" s="88">
        <f>'ｄ08-001市町村別入込総数・宿泊客延数推移'!J138/1000</f>
        <v>381.76499999999999</v>
      </c>
      <c r="K103" s="88">
        <f>'ｄ08-001市町村別入込総数・宿泊客延数推移'!K138/1000</f>
        <v>377.46899999999999</v>
      </c>
      <c r="L103" s="88">
        <f>'ｄ08-001市町村別入込総数・宿泊客延数推移'!L138/1000</f>
        <v>406.137</v>
      </c>
      <c r="M103" s="88">
        <f>'ｄ08-001市町村別入込総数・宿泊客延数推移'!M138/1000</f>
        <v>364.601</v>
      </c>
      <c r="N103" s="88">
        <f>'ｄ08-001市町村別入込総数・宿泊客延数推移'!N138/1000</f>
        <v>333.96199999999999</v>
      </c>
      <c r="O103" s="88">
        <f>'ｄ08-001市町村別入込総数・宿泊客延数推移'!O138/1000</f>
        <v>298.54199999999997</v>
      </c>
      <c r="P103" s="88">
        <f>'ｄ08-001市町村別入込総数・宿泊客延数推移'!P138/1000</f>
        <v>302.23899999999998</v>
      </c>
      <c r="Q103" s="88">
        <f>'ｄ08-001市町村別入込総数・宿泊客延数推移'!Q138/1000</f>
        <v>353.66500000000002</v>
      </c>
      <c r="R103" s="88">
        <f>'ｄ08-001市町村別入込総数・宿泊客延数推移'!R138/1000</f>
        <v>391.50400000000002</v>
      </c>
      <c r="S103" s="88">
        <f>'ｄ08-001市町村別入込総数・宿泊客延数推移'!S138/1000</f>
        <v>419.45699999999999</v>
      </c>
      <c r="T103" s="88">
        <f>'ｄ08-001市町村別入込総数・宿泊客延数推移'!T138/1000</f>
        <v>413.92700000000002</v>
      </c>
      <c r="U103" s="88">
        <f>'ｄ08-001市町村別入込総数・宿泊客延数推移'!U138/1000</f>
        <v>424.01299999999998</v>
      </c>
      <c r="V103" s="88">
        <f>'ｄ08-001市町村別入込総数・宿泊客延数推移'!V138/1000</f>
        <v>452.74</v>
      </c>
      <c r="W103" s="88">
        <f>'ｄ08-001市町村別入込総数・宿泊客延数推移'!W138/1000</f>
        <v>425.57900000000001</v>
      </c>
      <c r="X103" s="88">
        <f>'ｄ08-001市町村別入込総数・宿泊客延数推移'!X138/1000</f>
        <v>445.41899999999998</v>
      </c>
      <c r="Y103" s="88">
        <f>'ｄ08-001市町村別入込総数・宿泊客延数推移'!Y138/1000</f>
        <v>554.26800000000003</v>
      </c>
      <c r="Z103" s="88">
        <f>'ｄ08-001市町村別入込総数・宿泊客延数推移'!Z138/1000</f>
        <v>487.26100000000002</v>
      </c>
      <c r="AA103" s="88">
        <f>'ｄ08-001市町村別入込総数・宿泊客延数推移'!AA138/1000</f>
        <v>517.85699999999997</v>
      </c>
      <c r="AB103" s="88">
        <f>'ｄ08-001市町村別入込総数・宿泊客延数推移'!AB138/1000</f>
        <v>482.30200000000002</v>
      </c>
      <c r="AC103" s="88">
        <f>'ｄ08-001市町村別入込総数・宿泊客延数推移'!AC138/1000</f>
        <v>481.27</v>
      </c>
      <c r="AD103" s="88">
        <f>'ｄ08-001市町村別入込総数・宿泊客延数推移'!AD138/1000</f>
        <v>500.61599999999999</v>
      </c>
      <c r="AE103" s="88">
        <f>'ｄ08-001市町村別入込総数・宿泊客延数推移'!AE138/1000</f>
        <v>631.91399999999999</v>
      </c>
      <c r="AF103" s="88">
        <f>'ｄ08-001市町村別入込総数・宿泊客延数推移'!AF138/1000</f>
        <v>526.827</v>
      </c>
      <c r="AG103" s="88">
        <f>'ｄ08-001市町村別入込総数・宿泊客延数推移'!AG138/1000</f>
        <v>554.31200000000001</v>
      </c>
      <c r="AH103" s="88">
        <f>'ｄ08-001市町村別入込総数・宿泊客延数推移'!AH138/1000</f>
        <v>543.86800000000005</v>
      </c>
      <c r="AI103" s="88">
        <f>'ｄ08-001市町村別入込総数・宿泊客延数推移'!AI138/1000</f>
        <v>610.88599999999997</v>
      </c>
      <c r="AJ103" s="88">
        <f>'ｄ08-001市町村別入込総数・宿泊客延数推移'!AJ138/1000</f>
        <v>614.01400000000001</v>
      </c>
      <c r="AK103" s="88">
        <f>'ｄ08-001市町村別入込総数・宿泊客延数推移'!AK138/1000</f>
        <v>581.36699999999996</v>
      </c>
      <c r="AL103" s="88">
        <f>'ｄ08-001市町村別入込総数・宿泊客延数推移'!AL138/1000</f>
        <v>448.36</v>
      </c>
      <c r="AM103" s="88">
        <f>'ｄ08-001市町村別入込総数・宿泊客延数推移'!AM138/1000</f>
        <v>563.62300000000005</v>
      </c>
      <c r="AN103" s="88">
        <f>'ｄ08-001市町村別入込総数・宿泊客延数推移'!AN138/1000</f>
        <v>421.48500000000001</v>
      </c>
      <c r="AO103" s="88">
        <f>'ｄ08-001市町村別入込総数・宿泊客延数推移'!AO138/1000</f>
        <v>397.09300000000002</v>
      </c>
      <c r="AP103" s="88">
        <f>'ｄ08-001市町村別入込総数・宿泊客延数推移'!AQ138</f>
        <v>403.4</v>
      </c>
      <c r="AQ103" s="88">
        <f>'ｄ08-001市町村別入込総数・宿泊客延数推移'!AR138</f>
        <v>385.5</v>
      </c>
      <c r="AR103" s="88">
        <f>'ｄ08-001市町村別入込総数・宿泊客延数推移'!AS138</f>
        <v>388.2</v>
      </c>
      <c r="AS103" s="88">
        <f>'ｄ08-001市町村別入込総数・宿泊客延数推移'!AT138</f>
        <v>331.8</v>
      </c>
      <c r="AT103" s="88">
        <f>'ｄ08-001市町村別入込総数・宿泊客延数推移'!AU138</f>
        <v>365</v>
      </c>
      <c r="AU103" s="88">
        <f>'ｄ08-001市町村別入込総数・宿泊客延数推移'!AV138</f>
        <v>350.9</v>
      </c>
      <c r="AV103" s="88">
        <f>'ｄ08-001市町村別入込総数・宿泊客延数推移'!AW138</f>
        <v>365.9</v>
      </c>
      <c r="AW103" s="88">
        <f>'ｄ08-001市町村別入込総数・宿泊客延数推移'!AX138</f>
        <v>344.7</v>
      </c>
      <c r="AX103" s="88">
        <f>'ｄ08-001市町村別入込総数・宿泊客延数推移'!AY138</f>
        <v>342.8</v>
      </c>
      <c r="AY103" s="88">
        <f>'ｄ08-001市町村別入込総数・宿泊客延数推移'!AZ138</f>
        <v>290.5</v>
      </c>
      <c r="AZ103" s="88">
        <f>'ｄ08-001市町村別入込総数・宿泊客延数推移'!BA138</f>
        <v>268.39999999999998</v>
      </c>
      <c r="BA103" s="88">
        <f>'ｄ08-001市町村別入込総数・宿泊客延数推移'!BB138</f>
        <v>250.9</v>
      </c>
      <c r="BB103" s="88">
        <f>'ｄ08-001市町村別入込総数・宿泊客延数推移'!BC138</f>
        <v>240.8</v>
      </c>
      <c r="BC103" s="88">
        <f>'ｄ08-001市町村別入込総数・宿泊客延数推移'!BD138</f>
        <v>261.5</v>
      </c>
      <c r="BD103" s="88">
        <f>'ｄ08-001市町村別入込総数・宿泊客延数推移'!BE138</f>
        <v>268.3</v>
      </c>
      <c r="BE103" s="88">
        <f>'ｄ08-001市町村別入込総数・宿泊客延数推移'!BF138</f>
        <v>286.29999999999995</v>
      </c>
      <c r="BF103" s="88">
        <f>'ｄ08-001市町村別入込総数・宿泊客延数推移'!BG138</f>
        <v>283.8</v>
      </c>
      <c r="BG103" s="88">
        <f>'ｄ08-001市町村別入込総数・宿泊客延数推移'!BH138</f>
        <v>227.90000000000003</v>
      </c>
      <c r="BH103" s="88">
        <f>'ｄ08-001市町村別入込総数・宿泊客延数推移'!BI138</f>
        <v>231.2</v>
      </c>
      <c r="BI103" s="88">
        <f>'ｄ08-001市町村別入込総数・宿泊客延数推移'!BJ138</f>
        <v>170.6</v>
      </c>
      <c r="BJ103" s="88">
        <f>'ｄ08-001市町村別入込総数・宿泊客延数推移'!BK138</f>
        <v>173.1</v>
      </c>
      <c r="BK103" s="88">
        <f>'ｄ08-001市町村別入込総数・宿泊客延数推移'!BL138</f>
        <v>118.6</v>
      </c>
      <c r="BL103" s="88">
        <f>'ｄ08-001市町村別入込総数・宿泊客延数推移'!BM138</f>
        <v>183.99999999999997</v>
      </c>
      <c r="BM103" s="71"/>
    </row>
    <row r="104" spans="7:65" x14ac:dyDescent="0.15">
      <c r="G104" t="s">
        <v>497</v>
      </c>
      <c r="H104" s="88">
        <f>'ｄ08-001市町村別入込総数・宿泊客延数推移'!H140/1000</f>
        <v>6.4349999999999996</v>
      </c>
      <c r="I104" s="88">
        <f>'ｄ08-001市町村別入込総数・宿泊客延数推移'!I140/1000</f>
        <v>15.275</v>
      </c>
      <c r="J104" s="88">
        <f>'ｄ08-001市町村別入込総数・宿泊客延数推移'!J140/1000</f>
        <v>72.406999999999996</v>
      </c>
      <c r="K104" s="88">
        <f>'ｄ08-001市町村別入込総数・宿泊客延数推移'!K140/1000</f>
        <v>67.433999999999997</v>
      </c>
      <c r="L104" s="88">
        <f>'ｄ08-001市町村別入込総数・宿泊客延数推移'!L140/1000</f>
        <v>69.66</v>
      </c>
      <c r="M104" s="88">
        <f>'ｄ08-001市町村別入込総数・宿泊客延数推移'!M140/1000</f>
        <v>65.864999999999995</v>
      </c>
      <c r="N104" s="88">
        <f>'ｄ08-001市町村別入込総数・宿泊客延数推移'!N140/1000</f>
        <v>62.1</v>
      </c>
      <c r="O104" s="88">
        <f>'ｄ08-001市町村別入込総数・宿泊客延数推移'!O140/1000</f>
        <v>69.314999999999998</v>
      </c>
      <c r="P104" s="88">
        <f>'ｄ08-001市町村別入込総数・宿泊客延数推移'!P140/1000</f>
        <v>70.739999999999995</v>
      </c>
      <c r="Q104" s="88">
        <f>'ｄ08-001市町村別入込総数・宿泊客延数推移'!Q140/1000</f>
        <v>82.454999999999998</v>
      </c>
      <c r="R104" s="88">
        <f>'ｄ08-001市町村別入込総数・宿泊客延数推移'!R140/1000</f>
        <v>82.424999999999997</v>
      </c>
      <c r="S104" s="88">
        <f>'ｄ08-001市町村別入込総数・宿泊客延数推移'!S140/1000</f>
        <v>89.694999999999993</v>
      </c>
      <c r="T104" s="88">
        <f>'ｄ08-001市町村別入込総数・宿泊客延数推移'!T140/1000</f>
        <v>89.203999999999994</v>
      </c>
      <c r="U104" s="88">
        <f>'ｄ08-001市町村別入込総数・宿泊客延数推移'!U140/1000</f>
        <v>99.906999999999996</v>
      </c>
      <c r="V104" s="88">
        <f>'ｄ08-001市町村別入込総数・宿泊客延数推移'!V140/1000</f>
        <v>119.066</v>
      </c>
      <c r="W104" s="88">
        <f>'ｄ08-001市町村別入込総数・宿泊客延数推移'!W140/1000</f>
        <v>148.96199999999999</v>
      </c>
      <c r="X104" s="88">
        <f>'ｄ08-001市町村別入込総数・宿泊客延数推移'!X140/1000</f>
        <v>152.08000000000001</v>
      </c>
      <c r="Y104" s="88">
        <f>'ｄ08-001市町村別入込総数・宿泊客延数推移'!Y140/1000</f>
        <v>177.316</v>
      </c>
      <c r="Z104" s="88">
        <f>'ｄ08-001市町村別入込総数・宿泊客延数推移'!Z140/1000</f>
        <v>164.762</v>
      </c>
      <c r="AA104" s="88">
        <f>'ｄ08-001市町村別入込総数・宿泊客延数推移'!AA140/1000</f>
        <v>173.21299999999999</v>
      </c>
      <c r="AB104" s="88">
        <f>'ｄ08-001市町村別入込総数・宿泊客延数推移'!AB140/1000</f>
        <v>150.07900000000001</v>
      </c>
      <c r="AC104" s="88">
        <f>'ｄ08-001市町村別入込総数・宿泊客延数推移'!AC140/1000</f>
        <v>165.178</v>
      </c>
      <c r="AD104" s="88">
        <f>'ｄ08-001市町村別入込総数・宿泊客延数推移'!AD140/1000</f>
        <v>171.97399999999999</v>
      </c>
      <c r="AE104" s="88">
        <f>'ｄ08-001市町村別入込総数・宿泊客延数推移'!AE140/1000</f>
        <v>214.99299999999999</v>
      </c>
      <c r="AF104" s="88">
        <f>'ｄ08-001市町村別入込総数・宿泊客延数推移'!AF140/1000</f>
        <v>157.96299999999999</v>
      </c>
      <c r="AG104" s="88">
        <f>'ｄ08-001市町村別入込総数・宿泊客延数推移'!AG140/1000</f>
        <v>188.76</v>
      </c>
      <c r="AH104" s="88">
        <f>'ｄ08-001市町村別入込総数・宿泊客延数推移'!AH140/1000</f>
        <v>193.51</v>
      </c>
      <c r="AI104" s="88">
        <f>'ｄ08-001市町村別入込総数・宿泊客延数推移'!AI140/1000</f>
        <v>225.51</v>
      </c>
      <c r="AJ104" s="88">
        <f>'ｄ08-001市町村別入込総数・宿泊客延数推移'!AJ140/1000</f>
        <v>216.672</v>
      </c>
      <c r="AK104" s="88">
        <f>'ｄ08-001市町村別入込総数・宿泊客延数推移'!AK140/1000</f>
        <v>196.34800000000001</v>
      </c>
      <c r="AL104" s="88">
        <f>'ｄ08-001市町村別入込総数・宿泊客延数推移'!AL140/1000</f>
        <v>110.84099999999999</v>
      </c>
      <c r="AM104" s="88">
        <f>'ｄ08-001市町村別入込総数・宿泊客延数推移'!AM140/1000</f>
        <v>138.71600000000001</v>
      </c>
      <c r="AN104" s="88">
        <f>'ｄ08-001市町村別入込総数・宿泊客延数推移'!AN140/1000</f>
        <v>115.754</v>
      </c>
      <c r="AO104" s="88">
        <f>'ｄ08-001市町村別入込総数・宿泊客延数推移'!AO140/1000</f>
        <v>119.583</v>
      </c>
      <c r="AP104" s="88">
        <f>'ｄ08-001市町村別入込総数・宿泊客延数推移'!AQ140</f>
        <v>88</v>
      </c>
      <c r="AQ104" s="88">
        <f>'ｄ08-001市町村別入込総数・宿泊客延数推移'!AR140</f>
        <v>54.7</v>
      </c>
      <c r="AR104" s="88">
        <f>'ｄ08-001市町村別入込総数・宿泊客延数推移'!AS140</f>
        <v>81.5</v>
      </c>
      <c r="AS104" s="88">
        <f>'ｄ08-001市町村別入込総数・宿泊客延数推移'!AT140</f>
        <v>40.5</v>
      </c>
      <c r="AT104" s="88">
        <f>'ｄ08-001市町村別入込総数・宿泊客延数推移'!AU140</f>
        <v>56.7</v>
      </c>
      <c r="AU104" s="88">
        <f>'ｄ08-001市町村別入込総数・宿泊客延数推移'!AV140</f>
        <v>53.5</v>
      </c>
      <c r="AV104" s="88">
        <f>'ｄ08-001市町村別入込総数・宿泊客延数推移'!AW140</f>
        <v>58.9</v>
      </c>
      <c r="AW104" s="88">
        <f>'ｄ08-001市町村別入込総数・宿泊客延数推移'!AX140</f>
        <v>58.1</v>
      </c>
      <c r="AX104" s="88">
        <f>'ｄ08-001市町村別入込総数・宿泊客延数推移'!AY140</f>
        <v>45</v>
      </c>
      <c r="AY104" s="88">
        <f>'ｄ08-001市町村別入込総数・宿泊客延数推移'!AZ140</f>
        <v>42.5</v>
      </c>
      <c r="AZ104" s="88">
        <f>'ｄ08-001市町村別入込総数・宿泊客延数推移'!BA140</f>
        <v>39.5</v>
      </c>
      <c r="BA104" s="88">
        <f>'ｄ08-001市町村別入込総数・宿泊客延数推移'!BB140</f>
        <v>34.700000000000003</v>
      </c>
      <c r="BB104" s="88">
        <f>'ｄ08-001市町村別入込総数・宿泊客延数推移'!BC140</f>
        <v>25.9</v>
      </c>
      <c r="BC104" s="88">
        <f>'ｄ08-001市町村別入込総数・宿泊客延数推移'!BD140</f>
        <v>23.5</v>
      </c>
      <c r="BD104" s="88">
        <f>'ｄ08-001市町村別入込総数・宿泊客延数推移'!BE140</f>
        <v>21.099999999999998</v>
      </c>
      <c r="BE104" s="88">
        <f>'ｄ08-001市町村別入込総数・宿泊客延数推移'!BF140</f>
        <v>24.299999999999997</v>
      </c>
      <c r="BF104" s="88">
        <f>'ｄ08-001市町村別入込総数・宿泊客延数推移'!BG140</f>
        <v>28.8</v>
      </c>
      <c r="BG104" s="88">
        <f>'ｄ08-001市町村別入込総数・宿泊客延数推移'!BH140</f>
        <v>22.7</v>
      </c>
      <c r="BH104" s="88">
        <f>'ｄ08-001市町村別入込総数・宿泊客延数推移'!BI140</f>
        <v>21.3</v>
      </c>
      <c r="BI104" s="88">
        <f>'ｄ08-001市町村別入込総数・宿泊客延数推移'!BJ140</f>
        <v>17.099999999999998</v>
      </c>
      <c r="BJ104" s="88">
        <f>'ｄ08-001市町村別入込総数・宿泊客延数推移'!BK140</f>
        <v>21</v>
      </c>
      <c r="BK104" s="88">
        <f>'ｄ08-001市町村別入込総数・宿泊客延数推移'!BL140</f>
        <v>13.3</v>
      </c>
      <c r="BL104" s="88">
        <f>'ｄ08-001市町村別入込総数・宿泊客延数推移'!BM140</f>
        <v>20.100000000000001</v>
      </c>
      <c r="BM104" s="71"/>
    </row>
    <row r="132" spans="7:65" x14ac:dyDescent="0.15">
      <c r="H132">
        <v>1963</v>
      </c>
      <c r="I132">
        <f t="shared" ref="I132:AN132" si="116">H132+1</f>
        <v>1964</v>
      </c>
      <c r="J132">
        <f t="shared" si="116"/>
        <v>1965</v>
      </c>
      <c r="K132">
        <f t="shared" si="116"/>
        <v>1966</v>
      </c>
      <c r="L132">
        <f t="shared" si="116"/>
        <v>1967</v>
      </c>
      <c r="M132">
        <f t="shared" si="116"/>
        <v>1968</v>
      </c>
      <c r="N132">
        <f t="shared" si="116"/>
        <v>1969</v>
      </c>
      <c r="O132">
        <f t="shared" si="116"/>
        <v>1970</v>
      </c>
      <c r="P132">
        <f t="shared" si="116"/>
        <v>1971</v>
      </c>
      <c r="Q132">
        <f t="shared" si="116"/>
        <v>1972</v>
      </c>
      <c r="R132">
        <f t="shared" si="116"/>
        <v>1973</v>
      </c>
      <c r="S132">
        <f t="shared" si="116"/>
        <v>1974</v>
      </c>
      <c r="T132">
        <f t="shared" si="116"/>
        <v>1975</v>
      </c>
      <c r="U132">
        <f t="shared" si="116"/>
        <v>1976</v>
      </c>
      <c r="V132">
        <f t="shared" si="116"/>
        <v>1977</v>
      </c>
      <c r="W132">
        <f t="shared" si="116"/>
        <v>1978</v>
      </c>
      <c r="X132">
        <f t="shared" si="116"/>
        <v>1979</v>
      </c>
      <c r="Y132">
        <f t="shared" si="116"/>
        <v>1980</v>
      </c>
      <c r="Z132">
        <f t="shared" si="116"/>
        <v>1981</v>
      </c>
      <c r="AA132">
        <f t="shared" si="116"/>
        <v>1982</v>
      </c>
      <c r="AB132">
        <f t="shared" si="116"/>
        <v>1983</v>
      </c>
      <c r="AC132">
        <f t="shared" si="116"/>
        <v>1984</v>
      </c>
      <c r="AD132">
        <f t="shared" si="116"/>
        <v>1985</v>
      </c>
      <c r="AE132">
        <f t="shared" si="116"/>
        <v>1986</v>
      </c>
      <c r="AF132">
        <f t="shared" si="116"/>
        <v>1987</v>
      </c>
      <c r="AG132">
        <f t="shared" si="116"/>
        <v>1988</v>
      </c>
      <c r="AH132">
        <f t="shared" si="116"/>
        <v>1989</v>
      </c>
      <c r="AI132">
        <f t="shared" si="116"/>
        <v>1990</v>
      </c>
      <c r="AJ132">
        <f t="shared" si="116"/>
        <v>1991</v>
      </c>
      <c r="AK132">
        <f t="shared" si="116"/>
        <v>1992</v>
      </c>
      <c r="AL132">
        <f t="shared" si="116"/>
        <v>1993</v>
      </c>
      <c r="AM132">
        <f t="shared" si="116"/>
        <v>1994</v>
      </c>
      <c r="AN132">
        <f t="shared" si="116"/>
        <v>1995</v>
      </c>
      <c r="AO132">
        <f t="shared" ref="AO132:BM132" si="117">AN132+1</f>
        <v>1996</v>
      </c>
      <c r="AP132">
        <f t="shared" si="117"/>
        <v>1997</v>
      </c>
      <c r="AQ132">
        <f t="shared" si="117"/>
        <v>1998</v>
      </c>
      <c r="AR132">
        <f t="shared" si="117"/>
        <v>1999</v>
      </c>
      <c r="AS132">
        <f t="shared" si="117"/>
        <v>2000</v>
      </c>
      <c r="AT132">
        <f t="shared" si="117"/>
        <v>2001</v>
      </c>
      <c r="AU132">
        <f t="shared" si="117"/>
        <v>2002</v>
      </c>
      <c r="AV132">
        <f t="shared" si="117"/>
        <v>2003</v>
      </c>
      <c r="AW132">
        <f t="shared" si="117"/>
        <v>2004</v>
      </c>
      <c r="AX132">
        <f t="shared" si="117"/>
        <v>2005</v>
      </c>
      <c r="AY132">
        <f t="shared" si="117"/>
        <v>2006</v>
      </c>
      <c r="AZ132">
        <f t="shared" si="117"/>
        <v>2007</v>
      </c>
      <c r="BA132">
        <f t="shared" si="117"/>
        <v>2008</v>
      </c>
      <c r="BB132">
        <f t="shared" si="117"/>
        <v>2009</v>
      </c>
      <c r="BC132">
        <f t="shared" si="117"/>
        <v>2010</v>
      </c>
      <c r="BD132">
        <f t="shared" si="117"/>
        <v>2011</v>
      </c>
      <c r="BE132">
        <f t="shared" si="117"/>
        <v>2012</v>
      </c>
      <c r="BF132">
        <f t="shared" si="117"/>
        <v>2013</v>
      </c>
      <c r="BG132">
        <f t="shared" si="117"/>
        <v>2014</v>
      </c>
      <c r="BH132">
        <f t="shared" si="117"/>
        <v>2015</v>
      </c>
      <c r="BI132">
        <f t="shared" si="117"/>
        <v>2016</v>
      </c>
      <c r="BJ132">
        <f t="shared" si="117"/>
        <v>2017</v>
      </c>
      <c r="BK132">
        <f t="shared" si="117"/>
        <v>2018</v>
      </c>
      <c r="BL132">
        <f t="shared" si="117"/>
        <v>2019</v>
      </c>
      <c r="BM132">
        <f t="shared" si="117"/>
        <v>2020</v>
      </c>
    </row>
    <row r="133" spans="7:65" x14ac:dyDescent="0.15">
      <c r="G133" t="s">
        <v>521</v>
      </c>
      <c r="H133" s="80"/>
      <c r="J133" s="80" t="s">
        <v>483</v>
      </c>
      <c r="K133" s="81"/>
      <c r="L133" s="81"/>
      <c r="M133" s="81"/>
      <c r="N133" s="81"/>
      <c r="O133" s="80" t="s">
        <v>484</v>
      </c>
      <c r="P133" s="81"/>
      <c r="Q133" s="81"/>
      <c r="R133" s="81"/>
      <c r="S133" s="81"/>
      <c r="T133" s="80" t="s">
        <v>485</v>
      </c>
      <c r="U133" s="81"/>
      <c r="V133" s="81"/>
      <c r="W133" s="81"/>
      <c r="X133" s="81"/>
      <c r="Y133" s="80" t="s">
        <v>486</v>
      </c>
      <c r="Z133" s="81"/>
      <c r="AA133" s="81"/>
      <c r="AB133" s="81"/>
      <c r="AC133" s="81"/>
      <c r="AD133" s="80" t="s">
        <v>487</v>
      </c>
      <c r="AE133" s="81"/>
      <c r="AF133" s="81"/>
      <c r="AG133" s="81"/>
      <c r="AH133" s="81"/>
      <c r="AI133" s="80" t="s">
        <v>488</v>
      </c>
      <c r="AJ133" s="81"/>
      <c r="AK133" s="81"/>
      <c r="AL133" s="81"/>
      <c r="AM133" s="81"/>
      <c r="AN133" s="80" t="s">
        <v>489</v>
      </c>
      <c r="AO133" s="81"/>
      <c r="AP133" s="81"/>
      <c r="AQ133" s="81"/>
      <c r="AR133" s="81"/>
      <c r="AS133" s="80" t="s">
        <v>490</v>
      </c>
      <c r="AT133" s="81"/>
      <c r="AU133" s="81"/>
      <c r="AV133" s="81"/>
      <c r="AW133" s="81"/>
      <c r="AX133" s="80" t="s">
        <v>491</v>
      </c>
      <c r="AY133" s="81"/>
      <c r="AZ133" s="81"/>
      <c r="BA133" s="81"/>
      <c r="BB133" s="81"/>
      <c r="BC133" s="80" t="s">
        <v>492</v>
      </c>
      <c r="BD133" s="81"/>
      <c r="BE133" s="81"/>
      <c r="BF133" s="81"/>
      <c r="BG133" s="81"/>
      <c r="BH133" s="80" t="s">
        <v>493</v>
      </c>
      <c r="BL133" s="80" t="s">
        <v>517</v>
      </c>
    </row>
    <row r="134" spans="7:65" x14ac:dyDescent="0.15">
      <c r="G134" t="s">
        <v>495</v>
      </c>
      <c r="H134" s="88">
        <f>'ｄ08-001市町村別入込総数・宿泊客延数推移'!H167/1000</f>
        <v>6.6000000000000003E-2</v>
      </c>
      <c r="I134" s="88">
        <f>'ｄ08-001市町村別入込総数・宿泊客延数推移'!I167/1000</f>
        <v>0.46</v>
      </c>
      <c r="J134" s="88">
        <f>'ｄ08-001市町村別入込総数・宿泊客延数推移'!J167/1000</f>
        <v>0.91</v>
      </c>
      <c r="K134" s="88">
        <f>'ｄ08-001市町村別入込総数・宿泊客延数推移'!K167/1000</f>
        <v>2.9359999999999999</v>
      </c>
      <c r="L134" s="88">
        <f>'ｄ08-001市町村別入込総数・宿泊客延数推移'!L167/1000</f>
        <v>3.117</v>
      </c>
      <c r="M134" s="88">
        <f>'ｄ08-001市町村別入込総数・宿泊客延数推移'!M167/1000</f>
        <v>3.3980000000000001</v>
      </c>
      <c r="N134" s="88">
        <f>'ｄ08-001市町村別入込総数・宿泊客延数推移'!N167/1000</f>
        <v>6.3609999999999998</v>
      </c>
      <c r="O134" s="88">
        <f>'ｄ08-001市町村別入込総数・宿泊客延数推移'!O167/1000</f>
        <v>10.757999999999999</v>
      </c>
      <c r="P134" s="88">
        <f>'ｄ08-001市町村別入込総数・宿泊客延数推移'!P167/1000</f>
        <v>54.28</v>
      </c>
      <c r="Q134" s="88">
        <f>'ｄ08-001市町村別入込総数・宿泊客延数推移'!Q167/1000</f>
        <v>31.454000000000001</v>
      </c>
      <c r="R134" s="88">
        <f>'ｄ08-001市町村別入込総数・宿泊客延数推移'!R167/1000</f>
        <v>29.712</v>
      </c>
      <c r="S134" s="88">
        <f>'ｄ08-001市町村別入込総数・宿泊客延数推移'!S167/1000</f>
        <v>12.486000000000001</v>
      </c>
      <c r="T134" s="88">
        <f>'ｄ08-001市町村別入込総数・宿泊客延数推移'!T167/1000</f>
        <v>16.545000000000002</v>
      </c>
      <c r="U134" s="88">
        <f>'ｄ08-001市町村別入込総数・宿泊客延数推移'!U167/1000</f>
        <v>13.15</v>
      </c>
      <c r="V134" s="88">
        <f>'ｄ08-001市町村別入込総数・宿泊客延数推移'!V167/1000</f>
        <v>9.5289999999999999</v>
      </c>
      <c r="W134" s="88">
        <f>'ｄ08-001市町村別入込総数・宿泊客延数推移'!W167/1000</f>
        <v>12.178000000000001</v>
      </c>
      <c r="X134" s="88">
        <f>'ｄ08-001市町村別入込総数・宿泊客延数推移'!X167/1000</f>
        <v>12.673999999999999</v>
      </c>
      <c r="Y134" s="88">
        <f>'ｄ08-001市町村別入込総数・宿泊客延数推移'!Y167/1000</f>
        <v>12.624000000000001</v>
      </c>
      <c r="Z134" s="88">
        <f>'ｄ08-001市町村別入込総数・宿泊客延数推移'!Z167/1000</f>
        <v>14.173</v>
      </c>
      <c r="AA134" s="88">
        <f>'ｄ08-001市町村別入込総数・宿泊客延数推移'!AA167/1000</f>
        <v>18.035</v>
      </c>
      <c r="AB134" s="88">
        <f>'ｄ08-001市町村別入込総数・宿泊客延数推移'!AB167/1000</f>
        <v>14.221</v>
      </c>
      <c r="AC134" s="88">
        <f>'ｄ08-001市町村別入込総数・宿泊客延数推移'!AC167/1000</f>
        <v>18.859000000000002</v>
      </c>
      <c r="AD134" s="88">
        <f>'ｄ08-001市町村別入込総数・宿泊客延数推移'!AD167/1000</f>
        <v>18.594000000000001</v>
      </c>
      <c r="AE134" s="88">
        <f>'ｄ08-001市町村別入込総数・宿泊客延数推移'!AE167/1000</f>
        <v>13.175000000000001</v>
      </c>
      <c r="AF134" s="88">
        <f>'ｄ08-001市町村別入込総数・宿泊客延数推移'!AF167/1000</f>
        <v>13.117000000000001</v>
      </c>
      <c r="AG134" s="88">
        <f>'ｄ08-001市町村別入込総数・宿泊客延数推移'!AG167/1000</f>
        <v>16.013999999999999</v>
      </c>
      <c r="AH134" s="88">
        <f>'ｄ08-001市町村別入込総数・宿泊客延数推移'!AH167/1000</f>
        <v>13.74</v>
      </c>
      <c r="AI134" s="88">
        <f>'ｄ08-001市町村別入込総数・宿泊客延数推移'!AI167/1000</f>
        <v>17.82</v>
      </c>
      <c r="AJ134" s="88">
        <f>'ｄ08-001市町村別入込総数・宿泊客延数推移'!AJ167/1000</f>
        <v>18.788</v>
      </c>
      <c r="AK134" s="88">
        <f>'ｄ08-001市町村別入込総数・宿泊客延数推移'!AK167/1000</f>
        <v>17.795999999999999</v>
      </c>
      <c r="AL134" s="88">
        <f>'ｄ08-001市町村別入込総数・宿泊客延数推移'!AL167/1000</f>
        <v>6.0229999999999997</v>
      </c>
      <c r="AM134" s="88">
        <f>'ｄ08-001市町村別入込総数・宿泊客延数推移'!AM167/1000</f>
        <v>4.0609999999999999</v>
      </c>
      <c r="AN134" s="88">
        <f>'ｄ08-001市町村別入込総数・宿泊客延数推移'!AN167/1000</f>
        <v>3.4039999999999999</v>
      </c>
      <c r="AO134" s="88">
        <f>'ｄ08-001市町村別入込総数・宿泊客延数推移'!AO167/1000</f>
        <v>4.2</v>
      </c>
      <c r="AP134" s="88">
        <f>'ｄ08-001市町村別入込総数・宿泊客延数推移'!AQ167</f>
        <v>5.0999999999999996</v>
      </c>
      <c r="AQ134" s="88">
        <f>'ｄ08-001市町村別入込総数・宿泊客延数推移'!AR167</f>
        <v>6.1</v>
      </c>
      <c r="AR134" s="88">
        <f>'ｄ08-001市町村別入込総数・宿泊客延数推移'!AS167</f>
        <v>4.5</v>
      </c>
      <c r="AS134" s="88">
        <f>'ｄ08-001市町村別入込総数・宿泊客延数推移'!AT167</f>
        <v>5.9</v>
      </c>
      <c r="AT134" s="88">
        <f>'ｄ08-001市町村別入込総数・宿泊客延数推移'!AU167</f>
        <v>8.1</v>
      </c>
      <c r="AU134" s="88">
        <f>'ｄ08-001市町村別入込総数・宿泊客延数推移'!AV167</f>
        <v>9.1</v>
      </c>
      <c r="AV134" s="88">
        <f>'ｄ08-001市町村別入込総数・宿泊客延数推移'!AW167</f>
        <v>12.6</v>
      </c>
      <c r="AW134" s="88">
        <f>'ｄ08-001市町村別入込総数・宿泊客延数推移'!AX167</f>
        <v>12.4</v>
      </c>
      <c r="AX134" s="88">
        <f>'ｄ08-001市町村別入込総数・宿泊客延数推移'!AY167</f>
        <v>11.9</v>
      </c>
      <c r="AY134" s="88">
        <f>'ｄ08-001市町村別入込総数・宿泊客延数推移'!AZ167</f>
        <v>11.4</v>
      </c>
      <c r="AZ134" s="88">
        <f>'ｄ08-001市町村別入込総数・宿泊客延数推移'!BA167</f>
        <v>10.3</v>
      </c>
      <c r="BA134" s="88">
        <f>'ｄ08-001市町村別入込総数・宿泊客延数推移'!BB167</f>
        <v>9.5</v>
      </c>
      <c r="BB134" s="88">
        <f>'ｄ08-001市町村別入込総数・宿泊客延数推移'!BC167</f>
        <v>9.1999999999999993</v>
      </c>
      <c r="BC134" s="88">
        <f>'ｄ08-001市町村別入込総数・宿泊客延数推移'!BD167</f>
        <v>7.8999999999999986</v>
      </c>
      <c r="BD134" s="88">
        <f>'ｄ08-001市町村別入込総数・宿泊客延数推移'!BE167</f>
        <v>6.9999999999999991</v>
      </c>
      <c r="BE134" s="88">
        <f>'ｄ08-001市町村別入込総数・宿泊客延数推移'!BF167</f>
        <v>7.2999999999999989</v>
      </c>
      <c r="BF134" s="88">
        <f>'ｄ08-001市町村別入込総数・宿泊客延数推移'!BG167</f>
        <v>6.8</v>
      </c>
      <c r="BG134" s="88">
        <f>'ｄ08-001市町村別入込総数・宿泊客延数推移'!BH167</f>
        <v>6.1999999999999993</v>
      </c>
      <c r="BH134" s="88">
        <f>'ｄ08-001市町村別入込総数・宿泊客延数推移'!BI167</f>
        <v>5.9999999999999991</v>
      </c>
      <c r="BI134" s="88">
        <f>'ｄ08-001市町村別入込総数・宿泊客延数推移'!BJ167</f>
        <v>5.9999999999999991</v>
      </c>
      <c r="BJ134" s="88">
        <f>'ｄ08-001市町村別入込総数・宿泊客延数推移'!BK167</f>
        <v>9.5999999999999979</v>
      </c>
      <c r="BK134" s="88">
        <f>'ｄ08-001市町村別入込総数・宿泊客延数推移'!BL167</f>
        <v>7</v>
      </c>
      <c r="BL134" s="88">
        <f>'ｄ08-001市町村別入込総数・宿泊客延数推移'!BM167</f>
        <v>8.8999999999999986</v>
      </c>
      <c r="BM134" s="71"/>
    </row>
    <row r="135" spans="7:65" x14ac:dyDescent="0.15">
      <c r="G135" t="s">
        <v>496</v>
      </c>
      <c r="H135" s="88">
        <f>'ｄ08-001市町村別入込総数・宿泊客延数推移'!H168/1000</f>
        <v>0.32400000000000001</v>
      </c>
      <c r="I135" s="88">
        <f>'ｄ08-001市町村別入込総数・宿泊客延数推移'!I168/1000</f>
        <v>1.71</v>
      </c>
      <c r="J135" s="88">
        <f>'ｄ08-001市町村別入込総数・宿泊客延数推移'!J168/1000</f>
        <v>2.4300000000000002</v>
      </c>
      <c r="K135" s="88">
        <f>'ｄ08-001市町村別入込総数・宿泊客延数推移'!K168/1000</f>
        <v>7.016</v>
      </c>
      <c r="L135" s="88">
        <f>'ｄ08-001市町村別入込総数・宿泊客延数推移'!L168/1000</f>
        <v>14.592000000000001</v>
      </c>
      <c r="M135" s="88">
        <f>'ｄ08-001市町村別入込総数・宿泊客延数推移'!M168/1000</f>
        <v>15.882999999999999</v>
      </c>
      <c r="N135" s="88">
        <f>'ｄ08-001市町村別入込総数・宿泊客延数推移'!N168/1000</f>
        <v>16.271999999999998</v>
      </c>
      <c r="O135" s="88">
        <f>'ｄ08-001市町村別入込総数・宿泊客延数推移'!O168/1000</f>
        <v>34.694000000000003</v>
      </c>
      <c r="P135" s="88">
        <f>'ｄ08-001市町村別入込総数・宿泊客延数推移'!P168/1000</f>
        <v>13.576000000000001</v>
      </c>
      <c r="Q135" s="88">
        <f>'ｄ08-001市町村別入込総数・宿泊客延数推移'!Q168/1000</f>
        <v>43.615000000000002</v>
      </c>
      <c r="R135" s="88">
        <f>'ｄ08-001市町村別入込総数・宿泊客延数推移'!R168/1000</f>
        <v>51.255000000000003</v>
      </c>
      <c r="S135" s="88">
        <f>'ｄ08-001市町村別入込総数・宿泊客延数推移'!S168/1000</f>
        <v>75.424000000000007</v>
      </c>
      <c r="T135" s="88">
        <f>'ｄ08-001市町村別入込総数・宿泊客延数推移'!T168/1000</f>
        <v>58.637999999999998</v>
      </c>
      <c r="U135" s="88">
        <f>'ｄ08-001市町村別入込総数・宿泊客延数推移'!U168/1000</f>
        <v>74.712999999999994</v>
      </c>
      <c r="V135" s="88">
        <f>'ｄ08-001市町村別入込総数・宿泊客延数推移'!V168/1000</f>
        <v>77.832999999999998</v>
      </c>
      <c r="W135" s="88">
        <f>'ｄ08-001市町村別入込総数・宿泊客延数推移'!W168/1000</f>
        <v>97.393000000000001</v>
      </c>
      <c r="X135" s="88">
        <f>'ｄ08-001市町村別入込総数・宿泊客延数推移'!X168/1000</f>
        <v>107.047</v>
      </c>
      <c r="Y135" s="88">
        <f>'ｄ08-001市町村別入込総数・宿泊客延数推移'!Y168/1000</f>
        <v>103.458</v>
      </c>
      <c r="Z135" s="88">
        <f>'ｄ08-001市町村別入込総数・宿泊客延数推移'!Z168/1000</f>
        <v>99.055000000000007</v>
      </c>
      <c r="AA135" s="88">
        <f>'ｄ08-001市町村別入込総数・宿泊客延数推移'!AA168/1000</f>
        <v>111.91800000000001</v>
      </c>
      <c r="AB135" s="88">
        <f>'ｄ08-001市町村別入込総数・宿泊客延数推移'!AB168/1000</f>
        <v>90.447000000000003</v>
      </c>
      <c r="AC135" s="88">
        <f>'ｄ08-001市町村別入込総数・宿泊客延数推移'!AC168/1000</f>
        <v>99.037999999999997</v>
      </c>
      <c r="AD135" s="88">
        <f>'ｄ08-001市町村別入込総数・宿泊客延数推移'!AD168/1000</f>
        <v>104.95099999999999</v>
      </c>
      <c r="AE135" s="88">
        <f>'ｄ08-001市町村別入込総数・宿泊客延数推移'!AE168/1000</f>
        <v>111.139</v>
      </c>
      <c r="AF135" s="88">
        <f>'ｄ08-001市町村別入込総数・宿泊客延数推移'!AF168/1000</f>
        <v>120.19199999999999</v>
      </c>
      <c r="AG135" s="88">
        <f>'ｄ08-001市町村別入込総数・宿泊客延数推移'!AG168/1000</f>
        <v>121.902</v>
      </c>
      <c r="AH135" s="88">
        <f>'ｄ08-001市町村別入込総数・宿泊客延数推移'!AH168/1000</f>
        <v>135.11699999999999</v>
      </c>
      <c r="AI135" s="88">
        <f>'ｄ08-001市町村別入込総数・宿泊客延数推移'!AI168/1000</f>
        <v>160.62700000000001</v>
      </c>
      <c r="AJ135" s="88">
        <f>'ｄ08-001市町村別入込総数・宿泊客延数推移'!AJ168/1000</f>
        <v>156.43600000000001</v>
      </c>
      <c r="AK135" s="88">
        <f>'ｄ08-001市町村別入込総数・宿泊客延数推移'!AK168/1000</f>
        <v>142.06200000000001</v>
      </c>
      <c r="AL135" s="88">
        <f>'ｄ08-001市町村別入込総数・宿泊客延数推移'!AL168/1000</f>
        <v>48.402000000000001</v>
      </c>
      <c r="AM135" s="88">
        <f>'ｄ08-001市町村別入込総数・宿泊客延数推移'!AM168/1000</f>
        <v>42.64</v>
      </c>
      <c r="AN135" s="88">
        <f>'ｄ08-001市町村別入込総数・宿泊客延数推移'!AN168/1000</f>
        <v>42.929000000000002</v>
      </c>
      <c r="AO135" s="88">
        <f>'ｄ08-001市町村別入込総数・宿泊客延数推移'!AO168/1000</f>
        <v>43.026000000000003</v>
      </c>
      <c r="AP135" s="88">
        <f>'ｄ08-001市町村別入込総数・宿泊客延数推移'!AQ168</f>
        <v>43.5</v>
      </c>
      <c r="AQ135" s="88">
        <f>'ｄ08-001市町村別入込総数・宿泊客延数推移'!AR168</f>
        <v>46</v>
      </c>
      <c r="AR135" s="88">
        <f>'ｄ08-001市町村別入込総数・宿泊客延数推移'!AS168</f>
        <v>47.3</v>
      </c>
      <c r="AS135" s="88">
        <f>'ｄ08-001市町村別入込総数・宿泊客延数推移'!AT168</f>
        <v>46.5</v>
      </c>
      <c r="AT135" s="88">
        <f>'ｄ08-001市町村別入込総数・宿泊客延数推移'!AU168</f>
        <v>41.4</v>
      </c>
      <c r="AU135" s="88">
        <f>'ｄ08-001市町村別入込総数・宿泊客延数推移'!AV168</f>
        <v>46.2</v>
      </c>
      <c r="AV135" s="88">
        <f>'ｄ08-001市町村別入込総数・宿泊客延数推移'!AW168</f>
        <v>45</v>
      </c>
      <c r="AW135" s="88">
        <f>'ｄ08-001市町村別入込総数・宿泊客延数推移'!AX168</f>
        <v>42.4</v>
      </c>
      <c r="AX135" s="88">
        <f>'ｄ08-001市町村別入込総数・宿泊客延数推移'!AY168</f>
        <v>40.700000000000003</v>
      </c>
      <c r="AY135" s="88">
        <f>'ｄ08-001市町村別入込総数・宿泊客延数推移'!AZ168</f>
        <v>39.1</v>
      </c>
      <c r="AZ135" s="88">
        <f>'ｄ08-001市町村別入込総数・宿泊客延数推移'!BA168</f>
        <v>35.4</v>
      </c>
      <c r="BA135" s="88">
        <f>'ｄ08-001市町村別入込総数・宿泊客延数推移'!BB168</f>
        <v>31.8</v>
      </c>
      <c r="BB135" s="88">
        <f>'ｄ08-001市町村別入込総数・宿泊客延数推移'!BC168</f>
        <v>29.8</v>
      </c>
      <c r="BC135" s="88">
        <f>'ｄ08-001市町村別入込総数・宿泊客延数推移'!BD168</f>
        <v>28.199999999999996</v>
      </c>
      <c r="BD135" s="88">
        <f>'ｄ08-001市町村別入込総数・宿泊客延数推移'!BE168</f>
        <v>26.299999999999997</v>
      </c>
      <c r="BE135" s="88">
        <f>'ｄ08-001市町村別入込総数・宿泊客延数推移'!BF168</f>
        <v>25.099999999999998</v>
      </c>
      <c r="BF135" s="88">
        <f>'ｄ08-001市町村別入込総数・宿泊客延数推移'!BG168</f>
        <v>25.700000000000003</v>
      </c>
      <c r="BG135" s="88">
        <f>'ｄ08-001市町村別入込総数・宿泊客延数推移'!BH168</f>
        <v>21.000000000000004</v>
      </c>
      <c r="BH135" s="88">
        <f>'ｄ08-001市町村別入込総数・宿泊客延数推移'!BI168</f>
        <v>20.599999999999998</v>
      </c>
      <c r="BI135" s="88">
        <f>'ｄ08-001市町村別入込総数・宿泊客延数推移'!BJ168</f>
        <v>21.099999999999998</v>
      </c>
      <c r="BJ135" s="88">
        <f>'ｄ08-001市町村別入込総数・宿泊客延数推移'!BK168</f>
        <v>25.4</v>
      </c>
      <c r="BK135" s="88">
        <f>'ｄ08-001市町村別入込総数・宿泊客延数推移'!BL168</f>
        <v>25.6</v>
      </c>
      <c r="BL135" s="88">
        <f>'ｄ08-001市町村別入込総数・宿泊客延数推移'!BM168</f>
        <v>18.799999999999997</v>
      </c>
      <c r="BM135" s="71"/>
    </row>
    <row r="136" spans="7:65" x14ac:dyDescent="0.15">
      <c r="G136" t="s">
        <v>497</v>
      </c>
      <c r="H136" s="88">
        <f>'ｄ08-001市町村別入込総数・宿泊客延数推移'!H170/1000</f>
        <v>0.39</v>
      </c>
      <c r="I136" s="88">
        <f>'ｄ08-001市町村別入込総数・宿泊客延数推移'!I170/1000</f>
        <v>1.68</v>
      </c>
      <c r="J136" s="88">
        <f>'ｄ08-001市町村別入込総数・宿泊客延数推移'!J170/1000</f>
        <v>2.867</v>
      </c>
      <c r="K136" s="88">
        <f>'ｄ08-001市町村別入込総数・宿泊客延数推移'!K170/1000</f>
        <v>7.4939999999999998</v>
      </c>
      <c r="L136" s="88">
        <f>'ｄ08-001市町村別入込総数・宿泊客延数推移'!L170/1000</f>
        <v>15.209</v>
      </c>
      <c r="M136" s="88">
        <f>'ｄ08-001市町村別入込総数・宿泊客延数推移'!M170/1000</f>
        <v>17.885999999999999</v>
      </c>
      <c r="N136" s="88">
        <f>'ｄ08-001市町村別入込総数・宿泊客延数推移'!N170/1000</f>
        <v>18.777000000000001</v>
      </c>
      <c r="O136" s="88">
        <f>'ｄ08-001市町村別入込総数・宿泊客延数推移'!O170/1000</f>
        <v>45.411999999999999</v>
      </c>
      <c r="P136" s="88">
        <f>'ｄ08-001市町村別入込総数・宿泊客延数推移'!P170/1000</f>
        <v>65.114999999999995</v>
      </c>
      <c r="Q136" s="88">
        <f>'ｄ08-001市町村別入込総数・宿泊客延数推移'!Q170/1000</f>
        <v>75.069000000000003</v>
      </c>
      <c r="R136" s="88">
        <f>'ｄ08-001市町村別入込総数・宿泊客延数推移'!R170/1000</f>
        <v>77.043000000000006</v>
      </c>
      <c r="S136" s="88">
        <f>'ｄ08-001市町村別入込総数・宿泊客延数推移'!S170/1000</f>
        <v>85.31</v>
      </c>
      <c r="T136" s="88">
        <f>'ｄ08-001市町村別入込総数・宿泊客延数推移'!T170/1000</f>
        <v>74.632999999999996</v>
      </c>
      <c r="U136" s="88">
        <f>'ｄ08-001市町村別入込総数・宿泊客延数推移'!U170/1000</f>
        <v>85.043000000000006</v>
      </c>
      <c r="V136" s="88">
        <f>'ｄ08-001市町村別入込総数・宿泊客延数推移'!V170/1000</f>
        <v>84.566999999999993</v>
      </c>
      <c r="W136" s="88">
        <f>'ｄ08-001市町村別入込総数・宿泊客延数推移'!W170/1000</f>
        <v>105.81</v>
      </c>
      <c r="X136" s="88">
        <f>'ｄ08-001市町村別入込総数・宿泊客延数推移'!X170/1000</f>
        <v>115.72199999999999</v>
      </c>
      <c r="Y136" s="88">
        <f>'ｄ08-001市町村別入込総数・宿泊客延数推移'!Y170/1000</f>
        <v>113.435</v>
      </c>
      <c r="Z136" s="88">
        <f>'ｄ08-001市町村別入込総数・宿泊客延数推移'!Z170/1000</f>
        <v>110.119</v>
      </c>
      <c r="AA136" s="88">
        <f>'ｄ08-001市町村別入込総数・宿泊客延数推移'!AA170/1000</f>
        <v>126.447</v>
      </c>
      <c r="AB136" s="88">
        <f>'ｄ08-001市町村別入込総数・宿泊客延数推移'!AB170/1000</f>
        <v>102.35899999999999</v>
      </c>
      <c r="AC136" s="88">
        <f>'ｄ08-001市町村別入込総数・宿泊客延数推移'!AC170/1000</f>
        <v>114.649</v>
      </c>
      <c r="AD136" s="88">
        <f>'ｄ08-001市町村別入込総数・宿泊客延数推移'!AD170/1000</f>
        <v>119.764</v>
      </c>
      <c r="AE136" s="88">
        <f>'ｄ08-001市町村別入込総数・宿泊客延数推移'!AE170/1000</f>
        <v>120.10899999999999</v>
      </c>
      <c r="AF136" s="88">
        <f>'ｄ08-001市町村別入込総数・宿泊客延数推移'!AF170/1000</f>
        <v>128.97399999999999</v>
      </c>
      <c r="AG136" s="88">
        <f>'ｄ08-001市町村別入込総数・宿泊客延数推移'!AG170/1000</f>
        <v>136.107</v>
      </c>
      <c r="AH136" s="88">
        <f>'ｄ08-001市町村別入込総数・宿泊客延数推移'!AH170/1000</f>
        <v>147.08699999999999</v>
      </c>
      <c r="AI136" s="88">
        <f>'ｄ08-001市町村別入込総数・宿泊客延数推移'!AI170/1000</f>
        <v>176.64</v>
      </c>
      <c r="AJ136" s="88">
        <f>'ｄ08-001市町村別入込総数・宿泊客延数推移'!AJ170/1000</f>
        <v>173.27199999999999</v>
      </c>
      <c r="AK136" s="88">
        <f>'ｄ08-001市町村別入込総数・宿泊客延数推移'!AK170/1000</f>
        <v>157.85</v>
      </c>
      <c r="AL136" s="88">
        <f>'ｄ08-001市町村別入込総数・宿泊客延数推移'!AL170/1000</f>
        <v>53.881999999999998</v>
      </c>
      <c r="AM136" s="88">
        <f>'ｄ08-001市町村別入込総数・宿泊客延数推移'!AM170/1000</f>
        <v>46.234999999999999</v>
      </c>
      <c r="AN136" s="88">
        <f>'ｄ08-001市町村別入込総数・宿泊客延数推移'!AN170/1000</f>
        <v>45.848999999999997</v>
      </c>
      <c r="AO136" s="88">
        <f>'ｄ08-001市町村別入込総数・宿泊客延数推移'!AO170/1000</f>
        <v>46.652999999999999</v>
      </c>
      <c r="AP136" s="88">
        <f>'ｄ08-001市町村別入込総数・宿泊客延数推移'!AQ170</f>
        <v>48</v>
      </c>
      <c r="AQ136" s="88">
        <f>'ｄ08-001市町村別入込総数・宿泊客延数推移'!AR170</f>
        <v>51.4</v>
      </c>
      <c r="AR136" s="88">
        <f>'ｄ08-001市町村別入込総数・宿泊客延数推移'!AS170</f>
        <v>51.3</v>
      </c>
      <c r="AS136" s="88">
        <f>'ｄ08-001市町村別入込総数・宿泊客延数推移'!AT170</f>
        <v>51.7</v>
      </c>
      <c r="AT136" s="88">
        <f>'ｄ08-001市町村別入込総数・宿泊客延数推移'!AU170</f>
        <v>48.7</v>
      </c>
      <c r="AU136" s="88">
        <f>'ｄ08-001市町村別入込総数・宿泊客延数推移'!AV170</f>
        <v>53.3</v>
      </c>
      <c r="AV136" s="88">
        <f>'ｄ08-001市町村別入込総数・宿泊客延数推移'!AW170</f>
        <v>56.6</v>
      </c>
      <c r="AW136" s="88">
        <f>'ｄ08-001市町村別入込総数・宿泊客延数推移'!AX170</f>
        <v>53.7</v>
      </c>
      <c r="AX136" s="88">
        <f>'ｄ08-001市町村別入込総数・宿泊客延数推移'!AY170</f>
        <v>51.7</v>
      </c>
      <c r="AY136" s="88">
        <f>'ｄ08-001市町村別入込総数・宿泊客延数推移'!AZ170</f>
        <v>49.6</v>
      </c>
      <c r="AZ136" s="88">
        <f>'ｄ08-001市町村別入込総数・宿泊客延数推移'!BA170</f>
        <v>44.8</v>
      </c>
      <c r="BA136" s="88">
        <f>'ｄ08-001市町村別入込総数・宿泊客延数推移'!BB170</f>
        <v>40.6</v>
      </c>
      <c r="BB136" s="88">
        <f>'ｄ08-001市町村別入込総数・宿泊客延数推移'!BC170</f>
        <v>38.1</v>
      </c>
      <c r="BC136" s="88">
        <f>'ｄ08-001市町村別入込総数・宿泊客延数推移'!BD170</f>
        <v>35.4</v>
      </c>
      <c r="BD136" s="88">
        <f>'ｄ08-001市町村別入込総数・宿泊客延数推移'!BE170</f>
        <v>32.599999999999994</v>
      </c>
      <c r="BE136" s="88">
        <f>'ｄ08-001市町村別入込総数・宿泊客延数推移'!BF170</f>
        <v>31.7</v>
      </c>
      <c r="BF136" s="88">
        <f>'ｄ08-001市町村別入込総数・宿泊客延数推移'!BG170</f>
        <v>31.700000000000003</v>
      </c>
      <c r="BG136" s="88">
        <f>'ｄ08-001市町村別入込総数・宿泊客延数推移'!BH170</f>
        <v>26.500000000000007</v>
      </c>
      <c r="BH136" s="88">
        <f>'ｄ08-001市町村別入込総数・宿泊客延数推移'!BI170</f>
        <v>25.500000000000004</v>
      </c>
      <c r="BI136" s="88">
        <f>'ｄ08-001市町村別入込総数・宿泊客延数推移'!BJ170</f>
        <v>26.499999999999993</v>
      </c>
      <c r="BJ136" s="88">
        <f>'ｄ08-001市町村別入込総数・宿泊客延数推移'!BK170</f>
        <v>33.600000000000009</v>
      </c>
      <c r="BK136" s="88">
        <f>'ｄ08-001市町村別入込総数・宿泊客延数推移'!BL170</f>
        <v>31.8</v>
      </c>
      <c r="BL136" s="88">
        <f>'ｄ08-001市町村別入込総数・宿泊客延数推移'!BM170</f>
        <v>26.999999999999996</v>
      </c>
      <c r="BM136" s="71"/>
    </row>
    <row r="168" spans="7:65" x14ac:dyDescent="0.15">
      <c r="H168">
        <v>1963</v>
      </c>
      <c r="I168">
        <f t="shared" ref="I168:AN168" si="118">H168+1</f>
        <v>1964</v>
      </c>
      <c r="J168">
        <f t="shared" si="118"/>
        <v>1965</v>
      </c>
      <c r="K168">
        <f t="shared" si="118"/>
        <v>1966</v>
      </c>
      <c r="L168">
        <f t="shared" si="118"/>
        <v>1967</v>
      </c>
      <c r="M168">
        <f t="shared" si="118"/>
        <v>1968</v>
      </c>
      <c r="N168">
        <f t="shared" si="118"/>
        <v>1969</v>
      </c>
      <c r="O168">
        <f t="shared" si="118"/>
        <v>1970</v>
      </c>
      <c r="P168">
        <f t="shared" si="118"/>
        <v>1971</v>
      </c>
      <c r="Q168">
        <f t="shared" si="118"/>
        <v>1972</v>
      </c>
      <c r="R168">
        <f t="shared" si="118"/>
        <v>1973</v>
      </c>
      <c r="S168">
        <f t="shared" si="118"/>
        <v>1974</v>
      </c>
      <c r="T168">
        <f t="shared" si="118"/>
        <v>1975</v>
      </c>
      <c r="U168">
        <f t="shared" si="118"/>
        <v>1976</v>
      </c>
      <c r="V168">
        <f t="shared" si="118"/>
        <v>1977</v>
      </c>
      <c r="W168">
        <f t="shared" si="118"/>
        <v>1978</v>
      </c>
      <c r="X168">
        <f t="shared" si="118"/>
        <v>1979</v>
      </c>
      <c r="Y168">
        <f t="shared" si="118"/>
        <v>1980</v>
      </c>
      <c r="Z168">
        <f t="shared" si="118"/>
        <v>1981</v>
      </c>
      <c r="AA168">
        <f t="shared" si="118"/>
        <v>1982</v>
      </c>
      <c r="AB168">
        <f t="shared" si="118"/>
        <v>1983</v>
      </c>
      <c r="AC168">
        <f t="shared" si="118"/>
        <v>1984</v>
      </c>
      <c r="AD168">
        <f t="shared" si="118"/>
        <v>1985</v>
      </c>
      <c r="AE168">
        <f t="shared" si="118"/>
        <v>1986</v>
      </c>
      <c r="AF168">
        <f t="shared" si="118"/>
        <v>1987</v>
      </c>
      <c r="AG168">
        <f t="shared" si="118"/>
        <v>1988</v>
      </c>
      <c r="AH168">
        <f t="shared" si="118"/>
        <v>1989</v>
      </c>
      <c r="AI168">
        <f t="shared" si="118"/>
        <v>1990</v>
      </c>
      <c r="AJ168">
        <f t="shared" si="118"/>
        <v>1991</v>
      </c>
      <c r="AK168">
        <f t="shared" si="118"/>
        <v>1992</v>
      </c>
      <c r="AL168">
        <f t="shared" si="118"/>
        <v>1993</v>
      </c>
      <c r="AM168">
        <f t="shared" si="118"/>
        <v>1994</v>
      </c>
      <c r="AN168">
        <f t="shared" si="118"/>
        <v>1995</v>
      </c>
      <c r="AO168">
        <f t="shared" ref="AO168:BM168" si="119">AN168+1</f>
        <v>1996</v>
      </c>
      <c r="AP168">
        <f t="shared" si="119"/>
        <v>1997</v>
      </c>
      <c r="AQ168">
        <f t="shared" si="119"/>
        <v>1998</v>
      </c>
      <c r="AR168">
        <f t="shared" si="119"/>
        <v>1999</v>
      </c>
      <c r="AS168">
        <f t="shared" si="119"/>
        <v>2000</v>
      </c>
      <c r="AT168">
        <f t="shared" si="119"/>
        <v>2001</v>
      </c>
      <c r="AU168">
        <f t="shared" si="119"/>
        <v>2002</v>
      </c>
      <c r="AV168">
        <f t="shared" si="119"/>
        <v>2003</v>
      </c>
      <c r="AW168">
        <f t="shared" si="119"/>
        <v>2004</v>
      </c>
      <c r="AX168">
        <f t="shared" si="119"/>
        <v>2005</v>
      </c>
      <c r="AY168">
        <f t="shared" si="119"/>
        <v>2006</v>
      </c>
      <c r="AZ168">
        <f t="shared" si="119"/>
        <v>2007</v>
      </c>
      <c r="BA168">
        <f t="shared" si="119"/>
        <v>2008</v>
      </c>
      <c r="BB168">
        <f t="shared" si="119"/>
        <v>2009</v>
      </c>
      <c r="BC168">
        <f t="shared" si="119"/>
        <v>2010</v>
      </c>
      <c r="BD168">
        <f t="shared" si="119"/>
        <v>2011</v>
      </c>
      <c r="BE168">
        <f t="shared" si="119"/>
        <v>2012</v>
      </c>
      <c r="BF168">
        <f t="shared" si="119"/>
        <v>2013</v>
      </c>
      <c r="BG168">
        <f t="shared" si="119"/>
        <v>2014</v>
      </c>
      <c r="BH168">
        <f t="shared" si="119"/>
        <v>2015</v>
      </c>
      <c r="BI168">
        <f t="shared" si="119"/>
        <v>2016</v>
      </c>
      <c r="BJ168">
        <f t="shared" si="119"/>
        <v>2017</v>
      </c>
      <c r="BK168">
        <f t="shared" si="119"/>
        <v>2018</v>
      </c>
      <c r="BL168">
        <f t="shared" si="119"/>
        <v>2019</v>
      </c>
      <c r="BM168">
        <f t="shared" si="119"/>
        <v>2020</v>
      </c>
    </row>
    <row r="169" spans="7:65" x14ac:dyDescent="0.15">
      <c r="G169" t="s">
        <v>522</v>
      </c>
      <c r="H169" s="80"/>
      <c r="J169" s="80" t="s">
        <v>483</v>
      </c>
      <c r="K169" s="81"/>
      <c r="L169" s="81"/>
      <c r="M169" s="81"/>
      <c r="N169" s="81"/>
      <c r="O169" s="80" t="s">
        <v>484</v>
      </c>
      <c r="P169" s="81"/>
      <c r="Q169" s="81"/>
      <c r="R169" s="81"/>
      <c r="S169" s="81"/>
      <c r="T169" s="80" t="s">
        <v>485</v>
      </c>
      <c r="U169" s="81"/>
      <c r="V169" s="81"/>
      <c r="W169" s="81"/>
      <c r="X169" s="81"/>
      <c r="Y169" s="80" t="s">
        <v>486</v>
      </c>
      <c r="Z169" s="81"/>
      <c r="AA169" s="81"/>
      <c r="AB169" s="81"/>
      <c r="AC169" s="81"/>
      <c r="AD169" s="80" t="s">
        <v>487</v>
      </c>
      <c r="AE169" s="81"/>
      <c r="AF169" s="81"/>
      <c r="AG169" s="81"/>
      <c r="AH169" s="81"/>
      <c r="AI169" s="80" t="s">
        <v>488</v>
      </c>
      <c r="AJ169" s="81"/>
      <c r="AK169" s="81"/>
      <c r="AL169" s="81"/>
      <c r="AM169" s="81"/>
      <c r="AN169" s="80" t="s">
        <v>489</v>
      </c>
      <c r="AO169" s="81"/>
      <c r="AP169" s="81"/>
      <c r="AQ169" s="81"/>
      <c r="AR169" s="81"/>
      <c r="AS169" s="80" t="s">
        <v>490</v>
      </c>
      <c r="AT169" s="81"/>
      <c r="AU169" s="81"/>
      <c r="AV169" s="81"/>
      <c r="AW169" s="81"/>
      <c r="AX169" s="80" t="s">
        <v>491</v>
      </c>
      <c r="AY169" s="81"/>
      <c r="AZ169" s="81"/>
      <c r="BA169" s="81"/>
      <c r="BB169" s="81"/>
      <c r="BC169" s="80" t="s">
        <v>492</v>
      </c>
      <c r="BD169" s="81"/>
      <c r="BE169" s="81"/>
      <c r="BF169" s="81"/>
      <c r="BG169" s="81"/>
      <c r="BH169" s="80" t="s">
        <v>493</v>
      </c>
      <c r="BL169" s="80" t="s">
        <v>517</v>
      </c>
    </row>
    <row r="170" spans="7:65" x14ac:dyDescent="0.15">
      <c r="G170" t="s">
        <v>495</v>
      </c>
      <c r="H170" s="88">
        <f>'ｄ08-001市町村別入込総数・宿泊客延数推移'!H203/1000</f>
        <v>910.44600000000003</v>
      </c>
      <c r="I170" s="88">
        <f>'ｄ08-001市町村別入込総数・宿泊客延数推移'!I203/1000</f>
        <v>819.42100000000005</v>
      </c>
      <c r="J170" s="88">
        <f>'ｄ08-001市町村別入込総数・宿泊客延数推移'!J203/1000</f>
        <v>918.197</v>
      </c>
      <c r="K170" s="88">
        <f>'ｄ08-001市町村別入込総数・宿泊客延数推移'!K203/1000</f>
        <v>966.524</v>
      </c>
      <c r="L170" s="88">
        <f>'ｄ08-001市町村別入込総数・宿泊客延数推移'!L203/1000</f>
        <v>1087.672</v>
      </c>
      <c r="M170" s="88">
        <f>'ｄ08-001市町村別入込総数・宿泊客延数推移'!M203/1000</f>
        <v>1499.84</v>
      </c>
      <c r="N170" s="88">
        <f>'ｄ08-001市町村別入込総数・宿泊客延数推移'!N203/1000</f>
        <v>1532.8530000000001</v>
      </c>
      <c r="O170" s="88">
        <f>'ｄ08-001市町村別入込総数・宿泊客延数推移'!O203/1000</f>
        <v>1678.0630000000001</v>
      </c>
      <c r="P170" s="88">
        <f>'ｄ08-001市町村別入込総数・宿泊客延数推移'!P203/1000</f>
        <v>2200.085</v>
      </c>
      <c r="Q170" s="88">
        <f>'ｄ08-001市町村別入込総数・宿泊客延数推移'!Q203/1000</f>
        <v>2579.7069999999999</v>
      </c>
      <c r="R170" s="88">
        <f>'ｄ08-001市町村別入込総数・宿泊客延数推移'!R203/1000</f>
        <v>2901.672</v>
      </c>
      <c r="S170" s="88">
        <f>'ｄ08-001市町村別入込総数・宿泊客延数推移'!S203/1000</f>
        <v>3375.087</v>
      </c>
      <c r="T170" s="88">
        <f>'ｄ08-001市町村別入込総数・宿泊客延数推移'!T203/1000</f>
        <v>3078.837</v>
      </c>
      <c r="U170" s="88">
        <f>'ｄ08-001市町村別入込総数・宿泊客延数推移'!U203/1000</f>
        <v>3156.49</v>
      </c>
      <c r="V170" s="88">
        <f>'ｄ08-001市町村別入込総数・宿泊客延数推移'!V203/1000</f>
        <v>2616.6860000000001</v>
      </c>
      <c r="W170" s="88">
        <f>'ｄ08-001市町村別入込総数・宿泊客延数推移'!W203/1000</f>
        <v>2712.922</v>
      </c>
      <c r="X170" s="88">
        <f>'ｄ08-001市町村別入込総数・宿泊客延数推移'!X203/1000</f>
        <v>2847.8180000000002</v>
      </c>
      <c r="Y170" s="88">
        <f>'ｄ08-001市町村別入込総数・宿泊客延数推移'!Y203/1000</f>
        <v>2751.8560000000002</v>
      </c>
      <c r="Z170" s="88">
        <f>'ｄ08-001市町村別入込総数・宿泊客延数推移'!Z203/1000</f>
        <v>2519.248</v>
      </c>
      <c r="AA170" s="88">
        <f>'ｄ08-001市町村別入込総数・宿泊客延数推移'!AA203/1000</f>
        <v>2564.857</v>
      </c>
      <c r="AB170" s="88">
        <f>'ｄ08-001市町村別入込総数・宿泊客延数推移'!AB203/1000</f>
        <v>2525.0520000000001</v>
      </c>
      <c r="AC170" s="88">
        <f>'ｄ08-001市町村別入込総数・宿泊客延数推移'!AC203/1000</f>
        <v>2642.674</v>
      </c>
      <c r="AD170" s="88">
        <f>'ｄ08-001市町村別入込総数・宿泊客延数推移'!AD203/1000</f>
        <v>2704.7159999999999</v>
      </c>
      <c r="AE170" s="88">
        <f>'ｄ08-001市町村別入込総数・宿泊客延数推移'!AE203/1000</f>
        <v>2760.78</v>
      </c>
      <c r="AF170" s="88">
        <f>'ｄ08-001市町村別入込総数・宿泊客延数推移'!AF203/1000</f>
        <v>3266.52</v>
      </c>
      <c r="AG170" s="88">
        <f>'ｄ08-001市町村別入込総数・宿泊客延数推移'!AG203/1000</f>
        <v>3566.4389999999999</v>
      </c>
      <c r="AH170" s="88">
        <f>'ｄ08-001市町村別入込総数・宿泊客延数推移'!AH203/1000</f>
        <v>3921.25</v>
      </c>
      <c r="AI170" s="88">
        <f>'ｄ08-001市町村別入込総数・宿泊客延数推移'!AI203/1000</f>
        <v>4292.7039999999997</v>
      </c>
      <c r="AJ170" s="88">
        <f>'ｄ08-001市町村別入込総数・宿泊客延数推移'!AJ203/1000</f>
        <v>4537.8280000000004</v>
      </c>
      <c r="AK170" s="88">
        <f>'ｄ08-001市町村別入込総数・宿泊客延数推移'!AK203/1000</f>
        <v>4504.6959999999999</v>
      </c>
      <c r="AL170" s="88">
        <f>'ｄ08-001市町村別入込総数・宿泊客延数推移'!AL203/1000</f>
        <v>4333.1180000000004</v>
      </c>
      <c r="AM170" s="88">
        <f>'ｄ08-001市町村別入込総数・宿泊客延数推移'!AM203/1000</f>
        <v>4457.1099999999997</v>
      </c>
      <c r="AN170" s="88">
        <f>'ｄ08-001市町村別入込総数・宿泊客延数推移'!AN203/1000</f>
        <v>4663.9579999999996</v>
      </c>
      <c r="AO170" s="88">
        <f>'ｄ08-001市町村別入込総数・宿泊客延数推移'!AO203/1000</f>
        <v>4762.0339999999997</v>
      </c>
      <c r="AP170" s="88">
        <f>'ｄ08-001市町村別入込総数・宿泊客延数推移'!AQ203</f>
        <v>4963.8</v>
      </c>
      <c r="AQ170" s="88">
        <f>'ｄ08-001市町村別入込総数・宿泊客延数推移'!AR203</f>
        <v>5046.5</v>
      </c>
      <c r="AR170" s="88">
        <f>'ｄ08-001市町村別入込総数・宿泊客延数推移'!AS203</f>
        <v>5131.2</v>
      </c>
      <c r="AS170" s="88">
        <f>'ｄ08-001市町村別入込総数・宿泊客延数推移'!AT203</f>
        <v>4925.2</v>
      </c>
      <c r="AT170" s="88">
        <f>'ｄ08-001市町村別入込総数・宿泊客延数推移'!AU203</f>
        <v>5285.5</v>
      </c>
      <c r="AU170" s="88">
        <f>'ｄ08-001市町村別入込総数・宿泊客延数推移'!AV203</f>
        <v>5327.8</v>
      </c>
      <c r="AV170" s="88">
        <f>'ｄ08-001市町村別入込総数・宿泊客延数推移'!AW203</f>
        <v>5490.8</v>
      </c>
      <c r="AW170" s="88">
        <f>'ｄ08-001市町村別入込総数・宿泊客延数推移'!AX203</f>
        <v>5074.2</v>
      </c>
      <c r="AX170" s="88">
        <f>'ｄ08-001市町村別入込総数・宿泊客延数推移'!AY203</f>
        <v>5070.5</v>
      </c>
      <c r="AY170" s="88">
        <f>'ｄ08-001市町村別入込総数・宿泊客延数推移'!AZ203</f>
        <v>5401.8</v>
      </c>
      <c r="AZ170" s="88">
        <f>'ｄ08-001市町村別入込総数・宿泊客延数推移'!BA203</f>
        <v>6103.6</v>
      </c>
      <c r="BA170" s="88">
        <f>'ｄ08-001市町村別入込総数・宿泊客延数推移'!BB203</f>
        <v>5706.2</v>
      </c>
      <c r="BB170" s="88">
        <f>'ｄ08-001市町村別入込総数・宿泊客延数推移'!BC203</f>
        <v>5758</v>
      </c>
      <c r="BC170" s="88">
        <f>'ｄ08-001市町村別入込総数・宿泊客延数推移'!BD203</f>
        <v>5296.3</v>
      </c>
      <c r="BD170" s="88">
        <f>'ｄ08-001市町村別入込総数・宿泊客延数推移'!BE203</f>
        <v>4960.8</v>
      </c>
      <c r="BE170" s="88">
        <f>'ｄ08-001市町村別入込総数・宿泊客延数推移'!BF203</f>
        <v>4302.3999999999996</v>
      </c>
      <c r="BF170" s="88">
        <f>'ｄ08-001市町村別入込総数・宿泊客延数推移'!BG203</f>
        <v>4534.7999999999993</v>
      </c>
      <c r="BG170" s="88">
        <f>'ｄ08-001市町村別入込総数・宿泊客延数推移'!BH203</f>
        <v>4544.1000000000004</v>
      </c>
      <c r="BH170" s="88">
        <f>'ｄ08-001市町村別入込総数・宿泊客延数推移'!BI203</f>
        <v>4731.4000000000005</v>
      </c>
      <c r="BI170" s="88">
        <f>'ｄ08-001市町村別入込総数・宿泊客延数推移'!BJ203</f>
        <v>4595.8</v>
      </c>
      <c r="BJ170" s="88">
        <f>'ｄ08-001市町村別入込総数・宿泊客延数推移'!BK203</f>
        <v>5836.0999999999995</v>
      </c>
      <c r="BK170" s="88">
        <f>'ｄ08-001市町村別入込総数・宿泊客延数推移'!BL203</f>
        <v>6261</v>
      </c>
      <c r="BL170" s="88">
        <f>'ｄ08-001市町村別入込総数・宿泊客延数推移'!BM203</f>
        <v>6206.9999999999991</v>
      </c>
      <c r="BM170" s="71"/>
    </row>
    <row r="171" spans="7:65" x14ac:dyDescent="0.15">
      <c r="G171" t="s">
        <v>496</v>
      </c>
      <c r="H171" s="88">
        <f>'ｄ08-001市町村別入込総数・宿泊客延数推移'!H204/1000</f>
        <v>1690.8130000000001</v>
      </c>
      <c r="I171" s="88">
        <f>'ｄ08-001市町村別入込総数・宿泊客延数推移'!I204/1000</f>
        <v>1911.963</v>
      </c>
      <c r="J171" s="88">
        <f>'ｄ08-001市町村別入込総数・宿泊客延数推移'!J204/1000</f>
        <v>2142.4670000000001</v>
      </c>
      <c r="K171" s="88">
        <f>'ｄ08-001市町村別入込総数・宿泊客延数推移'!K204/1000</f>
        <v>2464.9</v>
      </c>
      <c r="L171" s="88">
        <f>'ｄ08-001市町村別入込総数・宿泊客延数推移'!L204/1000</f>
        <v>2662.46</v>
      </c>
      <c r="M171" s="88">
        <f>'ｄ08-001市町村別入込総数・宿泊客延数推移'!M204/1000</f>
        <v>2920.55</v>
      </c>
      <c r="N171" s="88">
        <f>'ｄ08-001市町村別入込総数・宿泊客延数推移'!N204/1000</f>
        <v>3125.9560000000001</v>
      </c>
      <c r="O171" s="88">
        <f>'ｄ08-001市町村別入込総数・宿泊客延数推移'!O204/1000</f>
        <v>3305.0079999999998</v>
      </c>
      <c r="P171" s="88">
        <f>'ｄ08-001市町村別入込総数・宿泊客延数推移'!P204/1000</f>
        <v>3778.6289999999999</v>
      </c>
      <c r="Q171" s="88">
        <f>'ｄ08-001市町村別入込総数・宿泊客延数推移'!Q204/1000</f>
        <v>3675.9969999999998</v>
      </c>
      <c r="R171" s="88">
        <f>'ｄ08-001市町村別入込総数・宿泊客延数推移'!R204/1000</f>
        <v>3950.2139999999999</v>
      </c>
      <c r="S171" s="88">
        <f>'ｄ08-001市町村別入込総数・宿泊客延数推移'!S204/1000</f>
        <v>4180.518</v>
      </c>
      <c r="T171" s="88">
        <f>'ｄ08-001市町村別入込総数・宿泊客延数推移'!T204/1000</f>
        <v>4058.605</v>
      </c>
      <c r="U171" s="88">
        <f>'ｄ08-001市町村別入込総数・宿泊客延数推移'!U204/1000</f>
        <v>4089.7170000000001</v>
      </c>
      <c r="V171" s="88">
        <f>'ｄ08-001市町村別入込総数・宿泊客延数推移'!V204/1000</f>
        <v>4088.9169999999999</v>
      </c>
      <c r="W171" s="88">
        <f>'ｄ08-001市町村別入込総数・宿泊客延数推移'!W204/1000</f>
        <v>4241.3050000000003</v>
      </c>
      <c r="X171" s="88">
        <f>'ｄ08-001市町村別入込総数・宿泊客延数推移'!X204/1000</f>
        <v>4291.3029999999999</v>
      </c>
      <c r="Y171" s="88">
        <f>'ｄ08-001市町村別入込総数・宿泊客延数推移'!Y204/1000</f>
        <v>4298.04</v>
      </c>
      <c r="Z171" s="88">
        <f>'ｄ08-001市町村別入込総数・宿泊客延数推移'!Z204/1000</f>
        <v>4396.7330000000002</v>
      </c>
      <c r="AA171" s="88">
        <f>'ｄ08-001市町村別入込総数・宿泊客延数推移'!AA204/1000</f>
        <v>4810.8190000000004</v>
      </c>
      <c r="AB171" s="88">
        <f>'ｄ08-001市町村別入込総数・宿泊客延数推移'!AB204/1000</f>
        <v>4600.3919999999998</v>
      </c>
      <c r="AC171" s="88">
        <f>'ｄ08-001市町村別入込総数・宿泊客延数推移'!AC204/1000</f>
        <v>4797.63</v>
      </c>
      <c r="AD171" s="88">
        <f>'ｄ08-001市町村別入込総数・宿泊客延数推移'!AD204/1000</f>
        <v>4612.2920000000004</v>
      </c>
      <c r="AE171" s="88">
        <f>'ｄ08-001市町村別入込総数・宿泊客延数推移'!AE204/1000</f>
        <v>5010.8519999999999</v>
      </c>
      <c r="AF171" s="88">
        <f>'ｄ08-001市町村別入込総数・宿泊客延数推移'!AF204/1000</f>
        <v>5167.0119999999997</v>
      </c>
      <c r="AG171" s="88">
        <f>'ｄ08-001市町村別入込総数・宿泊客延数推移'!AG204/1000</f>
        <v>5329.2879999999996</v>
      </c>
      <c r="AH171" s="88">
        <f>'ｄ08-001市町村別入込総数・宿泊客延数推移'!AH204/1000</f>
        <v>5594.701</v>
      </c>
      <c r="AI171" s="88">
        <f>'ｄ08-001市町村別入込総数・宿泊客延数推移'!AI204/1000</f>
        <v>5885.1719999999996</v>
      </c>
      <c r="AJ171" s="88">
        <f>'ｄ08-001市町村別入込総数・宿泊客延数推移'!AJ204/1000</f>
        <v>6104.22</v>
      </c>
      <c r="AK171" s="88">
        <f>'ｄ08-001市町村別入込総数・宿泊客延数推移'!AK204/1000</f>
        <v>5771.6220000000003</v>
      </c>
      <c r="AL171" s="88">
        <f>'ｄ08-001市町村別入込総数・宿泊客延数推移'!AL204/1000</f>
        <v>5399.6989999999996</v>
      </c>
      <c r="AM171" s="88">
        <f>'ｄ08-001市町村別入込総数・宿泊客延数推移'!AM204/1000</f>
        <v>5560.75</v>
      </c>
      <c r="AN171" s="88">
        <f>'ｄ08-001市町村別入込総数・宿泊客延数推移'!AN204/1000</f>
        <v>5676.2520000000004</v>
      </c>
      <c r="AO171" s="88">
        <f>'ｄ08-001市町村別入込総数・宿泊客延数推移'!AO204/1000</f>
        <v>5846.0550000000003</v>
      </c>
      <c r="AP171" s="88">
        <f>'ｄ08-001市町村別入込総数・宿泊客延数推移'!AQ204</f>
        <v>5674.6</v>
      </c>
      <c r="AQ171" s="88">
        <f>'ｄ08-001市町村別入込総数・宿泊客延数推移'!AR204</f>
        <v>5519.5</v>
      </c>
      <c r="AR171" s="88">
        <f>'ｄ08-001市町村別入込総数・宿泊客延数推移'!AS204</f>
        <v>5608.2</v>
      </c>
      <c r="AS171" s="88">
        <f>'ｄ08-001市町村別入込総数・宿泊客延数推移'!AT204</f>
        <v>5608.3</v>
      </c>
      <c r="AT171" s="88">
        <f>'ｄ08-001市町村別入込総数・宿泊客延数推移'!AU204</f>
        <v>5560.2</v>
      </c>
      <c r="AU171" s="88">
        <f>'ｄ08-001市町村別入込総数・宿泊客延数推移'!AV204</f>
        <v>5531.2</v>
      </c>
      <c r="AV171" s="88">
        <f>'ｄ08-001市町村別入込総数・宿泊客延数推移'!AW204</f>
        <v>5753.1</v>
      </c>
      <c r="AW171" s="88">
        <f>'ｄ08-001市町村別入込総数・宿泊客延数推移'!AX204</f>
        <v>6041.9</v>
      </c>
      <c r="AX171" s="88">
        <f>'ｄ08-001市町村別入込総数・宿泊客延数推移'!AY204</f>
        <v>6056.3</v>
      </c>
      <c r="AY171" s="88">
        <f>'ｄ08-001市町村別入込総数・宿泊客延数推移'!AZ204</f>
        <v>6267.3</v>
      </c>
      <c r="AZ171" s="88">
        <f>'ｄ08-001市町村別入込総数・宿泊客延数推移'!BA204</f>
        <v>7677.5</v>
      </c>
      <c r="BA171" s="88">
        <f>'ｄ08-001市町村別入込総数・宿泊客延数推移'!BB204</f>
        <v>7252.4</v>
      </c>
      <c r="BB171" s="88">
        <f>'ｄ08-001市町村別入込総数・宿泊客延数推移'!BC204</f>
        <v>7256.3</v>
      </c>
      <c r="BC171" s="88">
        <f>'ｄ08-001市町村別入込総数・宿泊客延数推移'!BD204</f>
        <v>7309.2000000000016</v>
      </c>
      <c r="BD171" s="88">
        <f>'ｄ08-001市町村別入込総数・宿泊客延数推移'!BE204</f>
        <v>7203.8000000000011</v>
      </c>
      <c r="BE171" s="88">
        <f>'ｄ08-001市町村別入込総数・宿泊客延数推移'!BF204</f>
        <v>8738.7999999999993</v>
      </c>
      <c r="BF171" s="88">
        <f>'ｄ08-001市町村別入込総数・宿泊客延数推移'!BG204</f>
        <v>9023.9</v>
      </c>
      <c r="BG171" s="88">
        <f>'ｄ08-001市町村別入込総数・宿泊客延数推移'!BH204</f>
        <v>8872</v>
      </c>
      <c r="BH171" s="88">
        <f>'ｄ08-001市町村別入込総数・宿泊客延数推移'!BI204</f>
        <v>8921.3999999999978</v>
      </c>
      <c r="BI171" s="88">
        <f>'ｄ08-001市町村別入込総数・宿泊客延数推移'!BJ204</f>
        <v>9283.7000000000007</v>
      </c>
      <c r="BJ171" s="88">
        <f>'ｄ08-001市町村別入込総数・宿泊客延数推移'!BK204</f>
        <v>9434.8000000000011</v>
      </c>
      <c r="BK171" s="88">
        <f>'ｄ08-001市町村別入込総数・宿泊客延数推移'!BL204</f>
        <v>9585.2000000000007</v>
      </c>
      <c r="BL171" s="88">
        <f>'ｄ08-001市町村別入込総数・宿泊客延数推移'!BM204</f>
        <v>9057</v>
      </c>
      <c r="BM171" s="71"/>
    </row>
    <row r="172" spans="7:65" x14ac:dyDescent="0.15">
      <c r="G172" t="s">
        <v>497</v>
      </c>
      <c r="H172" s="88">
        <f>'ｄ08-001市町村別入込総数・宿泊客延数推移'!H206/1000</f>
        <v>0</v>
      </c>
      <c r="I172" s="88">
        <f>'ｄ08-001市町村別入込総数・宿泊客延数推移'!I206/1000</f>
        <v>1830.0239999999999</v>
      </c>
      <c r="J172" s="88">
        <f>'ｄ08-001市町村別入込総数・宿泊客延数推移'!J206/1000</f>
        <v>1897.617</v>
      </c>
      <c r="K172" s="88">
        <f>'ｄ08-001市町村別入込総数・宿泊客延数推移'!K206/1000</f>
        <v>1979.173</v>
      </c>
      <c r="L172" s="88">
        <f>'ｄ08-001市町村別入込総数・宿泊客延数推移'!L206/1000</f>
        <v>2325.047</v>
      </c>
      <c r="M172" s="88">
        <f>'ｄ08-001市町村別入込総数・宿泊客延数推移'!M206/1000</f>
        <v>2245.6729999999998</v>
      </c>
      <c r="N172" s="88">
        <f>'ｄ08-001市町村別入込総数・宿泊客延数推移'!N206/1000</f>
        <v>1935.1980000000001</v>
      </c>
      <c r="O172" s="88">
        <f>'ｄ08-001市町村別入込総数・宿泊客延数推移'!O206/1000</f>
        <v>2020.847</v>
      </c>
      <c r="P172" s="88">
        <f>'ｄ08-001市町村別入込総数・宿泊客延数推移'!P206/1000</f>
        <v>2095.422</v>
      </c>
      <c r="Q172" s="88">
        <f>'ｄ08-001市町村別入込総数・宿泊客延数推移'!Q206/1000</f>
        <v>2130.0210000000002</v>
      </c>
      <c r="R172" s="88">
        <f>'ｄ08-001市町村別入込総数・宿泊客延数推移'!R206/1000</f>
        <v>2329.5039999999999</v>
      </c>
      <c r="S172" s="88">
        <f>'ｄ08-001市町村別入込総数・宿泊客延数推移'!S206/1000</f>
        <v>2845.4270000000001</v>
      </c>
      <c r="T172" s="88">
        <f>'ｄ08-001市町村別入込総数・宿泊客延数推移'!T206/1000</f>
        <v>2267.7449999999999</v>
      </c>
      <c r="U172" s="88">
        <f>'ｄ08-001市町村別入込総数・宿泊客延数推移'!U206/1000</f>
        <v>2362.2669999999998</v>
      </c>
      <c r="V172" s="88">
        <f>'ｄ08-001市町村別入込総数・宿泊客延数推移'!V206/1000</f>
        <v>2240.8339999999998</v>
      </c>
      <c r="W172" s="88">
        <f>'ｄ08-001市町村別入込総数・宿泊客延数推移'!W206/1000</f>
        <v>2296.86</v>
      </c>
      <c r="X172" s="88">
        <f>'ｄ08-001市町村別入込総数・宿泊客延数推移'!X206/1000</f>
        <v>2381.2660000000001</v>
      </c>
      <c r="Y172" s="88">
        <f>'ｄ08-001市町村別入込総数・宿泊客延数推移'!Y206/1000</f>
        <v>2319.8989999999999</v>
      </c>
      <c r="Z172" s="88">
        <f>'ｄ08-001市町村別入込総数・宿泊客延数推移'!Z206/1000</f>
        <v>2400.8139999999999</v>
      </c>
      <c r="AA172" s="88">
        <f>'ｄ08-001市町村別入込総数・宿泊客延数推移'!AA206/1000</f>
        <v>2622.34</v>
      </c>
      <c r="AB172" s="88">
        <f>'ｄ08-001市町村別入込総数・宿泊客延数推移'!AB206/1000</f>
        <v>2537.7910000000002</v>
      </c>
      <c r="AC172" s="88">
        <f>'ｄ08-001市町村別入込総数・宿泊客延数推移'!AC206/1000</f>
        <v>2615.7860000000001</v>
      </c>
      <c r="AD172" s="88">
        <f>'ｄ08-001市町村別入込総数・宿泊客延数推移'!AD206/1000</f>
        <v>2717.6190000000001</v>
      </c>
      <c r="AE172" s="88">
        <f>'ｄ08-001市町村別入込総数・宿泊客延数推移'!AE206/1000</f>
        <v>2826.518</v>
      </c>
      <c r="AF172" s="88">
        <f>'ｄ08-001市町村別入込総数・宿泊客延数推移'!AF206/1000</f>
        <v>3106.8989999999999</v>
      </c>
      <c r="AG172" s="88">
        <f>'ｄ08-001市町村別入込総数・宿泊客延数推移'!AG206/1000</f>
        <v>3361.355</v>
      </c>
      <c r="AH172" s="88">
        <f>'ｄ08-001市町村別入込総数・宿泊客延数推移'!AH206/1000</f>
        <v>3615.12</v>
      </c>
      <c r="AI172" s="88">
        <f>'ｄ08-001市町村別入込総数・宿泊客延数推移'!AI206/1000</f>
        <v>3882.9229999999998</v>
      </c>
      <c r="AJ172" s="88">
        <f>'ｄ08-001市町村別入込総数・宿泊客延数推移'!AJ206/1000</f>
        <v>3982.0390000000002</v>
      </c>
      <c r="AK172" s="88">
        <f>'ｄ08-001市町村別入込総数・宿泊客延数推移'!AK206/1000</f>
        <v>4023.5250000000001</v>
      </c>
      <c r="AL172" s="88">
        <f>'ｄ08-001市町村別入込総数・宿泊客延数推移'!AL206/1000</f>
        <v>3863.1610000000001</v>
      </c>
      <c r="AM172" s="88">
        <f>'ｄ08-001市町村別入込総数・宿泊客延数推移'!AM206/1000</f>
        <v>4024.0479999999998</v>
      </c>
      <c r="AN172" s="88">
        <f>'ｄ08-001市町村別入込総数・宿泊客延数推移'!AN206/1000</f>
        <v>4153.4250000000002</v>
      </c>
      <c r="AO172" s="88">
        <f>'ｄ08-001市町村別入込総数・宿泊客延数推移'!AO206/1000</f>
        <v>4279.8100000000004</v>
      </c>
      <c r="AP172" s="88">
        <f>'ｄ08-001市町村別入込総数・宿泊客延数推移'!AQ206</f>
        <v>4357.6000000000004</v>
      </c>
      <c r="AQ172" s="88">
        <f>'ｄ08-001市町村別入込総数・宿泊客延数推移'!AR206</f>
        <v>4389.8999999999996</v>
      </c>
      <c r="AR172" s="88">
        <f>'ｄ08-001市町村別入込総数・宿泊客延数推移'!AS206</f>
        <v>4491.8</v>
      </c>
      <c r="AS172" s="88">
        <f>'ｄ08-001市町村別入込総数・宿泊客延数推移'!AT206</f>
        <v>4246.6000000000004</v>
      </c>
      <c r="AT172" s="88">
        <f>'ｄ08-001市町村別入込総数・宿泊客延数推移'!AU206</f>
        <v>4429.7</v>
      </c>
      <c r="AU172" s="88">
        <f>'ｄ08-001市町村別入込総数・宿泊客延数推移'!AV206</f>
        <v>4531.8999999999996</v>
      </c>
      <c r="AV172" s="88">
        <f>'ｄ08-001市町村別入込総数・宿泊客延数推移'!AW206</f>
        <v>4678.5</v>
      </c>
      <c r="AW172" s="88">
        <f>'ｄ08-001市町村別入込総数・宿泊客延数推移'!AX206</f>
        <v>4929.8999999999996</v>
      </c>
      <c r="AX172" s="88">
        <f>'ｄ08-001市町村別入込総数・宿泊客延数推移'!AY206</f>
        <v>4965.3999999999996</v>
      </c>
      <c r="AY172" s="88">
        <f>'ｄ08-001市町村別入込総数・宿泊客延数推移'!AZ206</f>
        <v>5343.7</v>
      </c>
      <c r="AZ172" s="88">
        <f>'ｄ08-001市町村別入込総数・宿泊客延数推移'!BA206</f>
        <v>6477.6</v>
      </c>
      <c r="BA172" s="88">
        <f>'ｄ08-001市町村別入込総数・宿泊客延数推移'!BB206</f>
        <v>6536.9</v>
      </c>
      <c r="BB172" s="88">
        <f>'ｄ08-001市町村別入込総数・宿泊客延数推移'!BC206</f>
        <v>6383.5</v>
      </c>
      <c r="BC172" s="88">
        <f>'ｄ08-001市町村別入込総数・宿泊客延数推移'!BD206</f>
        <v>6172.9000000000005</v>
      </c>
      <c r="BD172" s="88">
        <f>'ｄ08-001市町村別入込総数・宿泊客延数推移'!BE206</f>
        <v>6112.2000000000007</v>
      </c>
      <c r="BE172" s="88">
        <f>'ｄ08-001市町村別入込総数・宿泊客延数推移'!BF206</f>
        <v>5734.2999999999993</v>
      </c>
      <c r="BF172" s="88">
        <f>'ｄ08-001市町村別入込総数・宿泊客延数推移'!BG206</f>
        <v>6019.9000000000005</v>
      </c>
      <c r="BG172" s="88">
        <f>'ｄ08-001市町村別入込総数・宿泊客延数推移'!BH206</f>
        <v>5982.3</v>
      </c>
      <c r="BH172" s="88">
        <f>'ｄ08-001市町村別入込総数・宿泊客延数推移'!BI206</f>
        <v>6148.9</v>
      </c>
      <c r="BI172" s="88">
        <f>'ｄ08-001市町村別入込総数・宿泊客延数推移'!BJ206</f>
        <v>5725.3</v>
      </c>
      <c r="BJ172" s="88">
        <f>'ｄ08-001市町村別入込総数・宿泊客延数推移'!BK206</f>
        <v>7787.8</v>
      </c>
      <c r="BK172" s="88">
        <f>'ｄ08-001市町村別入込総数・宿泊客延数推移'!BL206</f>
        <v>8142.8</v>
      </c>
      <c r="BL172" s="88">
        <f>'ｄ08-001市町村別入込総数・宿泊客延数推移'!BM206</f>
        <v>8640</v>
      </c>
      <c r="BM172" s="71"/>
    </row>
    <row r="173" spans="7:65" x14ac:dyDescent="0.15">
      <c r="G173" t="s">
        <v>523</v>
      </c>
      <c r="H173" s="80"/>
      <c r="J173" s="80" t="s">
        <v>483</v>
      </c>
      <c r="K173" s="81"/>
      <c r="L173" s="81"/>
      <c r="M173" s="81"/>
      <c r="N173" s="81"/>
      <c r="O173" s="80" t="s">
        <v>484</v>
      </c>
      <c r="P173" s="81"/>
      <c r="Q173" s="81"/>
      <c r="R173" s="81"/>
      <c r="S173" s="81"/>
      <c r="T173" s="80" t="s">
        <v>485</v>
      </c>
      <c r="U173" s="81"/>
      <c r="V173" s="81"/>
      <c r="W173" s="81"/>
      <c r="X173" s="81"/>
      <c r="Y173" s="80" t="s">
        <v>486</v>
      </c>
      <c r="Z173" s="81"/>
      <c r="AA173" s="81"/>
      <c r="AB173" s="81"/>
      <c r="AC173" s="81"/>
      <c r="AD173" s="80" t="s">
        <v>487</v>
      </c>
      <c r="AE173" s="81"/>
      <c r="AF173" s="81"/>
      <c r="AG173" s="81"/>
      <c r="AH173" s="81"/>
      <c r="AI173" s="80" t="s">
        <v>488</v>
      </c>
      <c r="AJ173" s="81"/>
      <c r="AK173" s="81"/>
      <c r="AL173" s="81"/>
      <c r="AM173" s="81"/>
      <c r="AN173" s="80" t="s">
        <v>489</v>
      </c>
      <c r="AO173" s="81"/>
      <c r="AP173" s="81"/>
      <c r="AQ173" s="81"/>
      <c r="AR173" s="81"/>
      <c r="AS173" s="80" t="s">
        <v>490</v>
      </c>
      <c r="AT173" s="81"/>
      <c r="AU173" s="81"/>
      <c r="AV173" s="81"/>
      <c r="AW173" s="81"/>
      <c r="AX173" s="80" t="s">
        <v>491</v>
      </c>
      <c r="AY173" s="81"/>
      <c r="AZ173" s="81"/>
      <c r="BA173" s="81"/>
      <c r="BB173" s="81"/>
      <c r="BC173" s="80" t="s">
        <v>492</v>
      </c>
      <c r="BD173" s="81"/>
      <c r="BE173" s="81"/>
      <c r="BF173" s="81"/>
      <c r="BG173" s="81"/>
      <c r="BH173" s="80" t="s">
        <v>493</v>
      </c>
      <c r="BL173" s="80" t="s">
        <v>517</v>
      </c>
    </row>
    <row r="174" spans="7:65" x14ac:dyDescent="0.15">
      <c r="G174" t="s">
        <v>495</v>
      </c>
      <c r="H174" s="88">
        <f>'ｄ08-001市町村別入込総数・宿泊客延数推移'!H209/1000</f>
        <v>494.88099999999997</v>
      </c>
      <c r="I174" s="88">
        <f>'ｄ08-001市町村別入込総数・宿泊客延数推移'!I209/1000</f>
        <v>505.74599999999998</v>
      </c>
      <c r="J174" s="88">
        <f>'ｄ08-001市町村別入込総数・宿泊客延数推移'!J209/1000</f>
        <v>514.66399999999999</v>
      </c>
      <c r="K174" s="88">
        <f>'ｄ08-001市町村別入込総数・宿泊客延数推移'!K209/1000</f>
        <v>545.60900000000004</v>
      </c>
      <c r="L174" s="88">
        <f>'ｄ08-001市町村別入込総数・宿泊客延数推移'!L209/1000</f>
        <v>557.63499999999999</v>
      </c>
      <c r="M174" s="88">
        <f>'ｄ08-001市町村別入込総数・宿泊客延数推移'!M209/1000</f>
        <v>646.43200000000002</v>
      </c>
      <c r="N174" s="88">
        <f>'ｄ08-001市町村別入込総数・宿泊客延数推移'!N209/1000</f>
        <v>715.11699999999996</v>
      </c>
      <c r="O174" s="88">
        <f>'ｄ08-001市町村別入込総数・宿泊客延数推移'!O209/1000</f>
        <v>676.86199999999997</v>
      </c>
      <c r="P174" s="88">
        <f>'ｄ08-001市町村別入込総数・宿泊客延数推移'!P209/1000</f>
        <v>831.36699999999996</v>
      </c>
      <c r="Q174" s="88">
        <f>'ｄ08-001市町村別入込総数・宿泊客延数推移'!Q209/1000</f>
        <v>1077.5840000000001</v>
      </c>
      <c r="R174" s="88">
        <f>'ｄ08-001市町村別入込総数・宿泊客延数推移'!R209/1000</f>
        <v>1188.433</v>
      </c>
      <c r="S174" s="88">
        <f>'ｄ08-001市町村別入込総数・宿泊客延数推移'!S209/1000</f>
        <v>1141.8109999999999</v>
      </c>
      <c r="T174" s="88">
        <f>'ｄ08-001市町村別入込総数・宿泊客延数推移'!T209/1000</f>
        <v>855.05600000000004</v>
      </c>
      <c r="U174" s="88">
        <f>'ｄ08-001市町村別入込総数・宿泊客延数推移'!U209/1000</f>
        <v>882.76400000000001</v>
      </c>
      <c r="V174" s="88">
        <f>'ｄ08-001市町村別入込総数・宿泊客延数推移'!V209/1000</f>
        <v>557.47199999999998</v>
      </c>
      <c r="W174" s="88">
        <f>'ｄ08-001市町村別入込総数・宿泊客延数推移'!W209/1000</f>
        <v>557.20000000000005</v>
      </c>
      <c r="X174" s="88">
        <f>'ｄ08-001市町村別入込総数・宿泊客延数推移'!X209/1000</f>
        <v>582.404</v>
      </c>
      <c r="Y174" s="88">
        <f>'ｄ08-001市町村別入込総数・宿泊客延数推移'!Y209/1000</f>
        <v>548.36800000000005</v>
      </c>
      <c r="Z174" s="88">
        <f>'ｄ08-001市町村別入込総数・宿泊客延数推移'!Z209/1000</f>
        <v>514.88900000000001</v>
      </c>
      <c r="AA174" s="88">
        <f>'ｄ08-001市町村別入込総数・宿泊客延数推移'!AA209/1000</f>
        <v>516.35799999999995</v>
      </c>
      <c r="AB174" s="88">
        <f>'ｄ08-001市町村別入込総数・宿泊客延数推移'!AB209/1000</f>
        <v>497.99299999999999</v>
      </c>
      <c r="AC174" s="88">
        <f>'ｄ08-001市町村別入込総数・宿泊客延数推移'!AC209/1000</f>
        <v>508.34699999999998</v>
      </c>
      <c r="AD174" s="88">
        <f>'ｄ08-001市町村別入込総数・宿泊客延数推移'!AD209/1000</f>
        <v>499.065</v>
      </c>
      <c r="AE174" s="88">
        <f>'ｄ08-001市町村別入込総数・宿泊客延数推移'!AE209/1000</f>
        <v>550.39099999999996</v>
      </c>
      <c r="AF174" s="88">
        <f>'ｄ08-001市町村別入込総数・宿泊客延数推移'!AF209/1000</f>
        <v>625.96199999999999</v>
      </c>
      <c r="AG174" s="88">
        <f>'ｄ08-001市町村別入込総数・宿泊客延数推移'!AG209/1000</f>
        <v>628.69899999999996</v>
      </c>
      <c r="AH174" s="88">
        <f>'ｄ08-001市町村別入込総数・宿泊客延数推移'!AH209/1000</f>
        <v>646.76300000000003</v>
      </c>
      <c r="AI174" s="88">
        <f>'ｄ08-001市町村別入込総数・宿泊客延数推移'!AI209/1000</f>
        <v>685.45699999999999</v>
      </c>
      <c r="AJ174" s="88">
        <f>'ｄ08-001市町村別入込総数・宿泊客延数推移'!AJ209/1000</f>
        <v>704.49699999999996</v>
      </c>
      <c r="AK174" s="88">
        <f>'ｄ08-001市町村別入込総数・宿泊客延数推移'!AK209/1000</f>
        <v>693.89599999999996</v>
      </c>
      <c r="AL174" s="88">
        <f>'ｄ08-001市町村別入込総数・宿泊客延数推移'!AL209/1000</f>
        <v>646.34100000000001</v>
      </c>
      <c r="AM174" s="88">
        <f>'ｄ08-001市町村別入込総数・宿泊客延数推移'!AM209/1000</f>
        <v>634.077</v>
      </c>
      <c r="AN174" s="88">
        <f>'ｄ08-001市町村別入込総数・宿泊客延数推移'!AN209/1000</f>
        <v>679.72799999999995</v>
      </c>
      <c r="AO174" s="88">
        <f>'ｄ08-001市町村別入込総数・宿泊客延数推移'!AO209/1000</f>
        <v>711.51099999999997</v>
      </c>
      <c r="AP174" s="88">
        <f>'ｄ08-001市町村別入込総数・宿泊客延数推移'!AQ209</f>
        <v>720.3</v>
      </c>
      <c r="AQ174" s="88">
        <f>'ｄ08-001市町村別入込総数・宿泊客延数推移'!AR209</f>
        <v>722.1</v>
      </c>
      <c r="AR174" s="88">
        <f>'ｄ08-001市町村別入込総数・宿泊客延数推移'!AS209</f>
        <v>753.2</v>
      </c>
      <c r="AS174" s="88">
        <f>'ｄ08-001市町村別入込総数・宿泊客延数推移'!AT209</f>
        <v>731.5</v>
      </c>
      <c r="AT174" s="88">
        <f>'ｄ08-001市町村別入込総数・宿泊客延数推移'!AU209</f>
        <v>751.5</v>
      </c>
      <c r="AU174" s="88">
        <f>'ｄ08-001市町村別入込総数・宿泊客延数推移'!AV209</f>
        <v>744.4</v>
      </c>
      <c r="AV174" s="88">
        <f>'ｄ08-001市町村別入込総数・宿泊客延数推移'!AW209</f>
        <v>727.1</v>
      </c>
      <c r="AW174" s="88">
        <f>'ｄ08-001市町村別入込総数・宿泊客延数推移'!AX209</f>
        <v>822.3</v>
      </c>
      <c r="AX174" s="88">
        <f>'ｄ08-001市町村別入込総数・宿泊客延数推移'!AY209</f>
        <v>848.8</v>
      </c>
      <c r="AY174" s="88">
        <f>'ｄ08-001市町村別入込総数・宿泊客延数推移'!AZ209</f>
        <v>996</v>
      </c>
      <c r="AZ174" s="88">
        <f>'ｄ08-001市町村別入込総数・宿泊客延数推移'!BA209</f>
        <v>0</v>
      </c>
      <c r="BA174" s="88">
        <f>'ｄ08-001市町村別入込総数・宿泊客延数推移'!BB209</f>
        <v>0</v>
      </c>
      <c r="BB174" s="88">
        <f>'ｄ08-001市町村別入込総数・宿泊客延数推移'!BC209</f>
        <v>0</v>
      </c>
      <c r="BC174" s="88">
        <f>'ｄ08-001市町村別入込総数・宿泊客延数推移'!BD209</f>
        <v>0</v>
      </c>
      <c r="BD174" s="88">
        <f>'ｄ08-001市町村別入込総数・宿泊客延数推移'!BE209</f>
        <v>0</v>
      </c>
      <c r="BE174" s="88">
        <f>'ｄ08-001市町村別入込総数・宿泊客延数推移'!BF209</f>
        <v>0</v>
      </c>
      <c r="BF174" s="88">
        <f>'ｄ08-001市町村別入込総数・宿泊客延数推移'!BG209</f>
        <v>0</v>
      </c>
      <c r="BG174" s="88">
        <f>'ｄ08-001市町村別入込総数・宿泊客延数推移'!BH209</f>
        <v>0</v>
      </c>
      <c r="BH174" s="88">
        <f>'ｄ08-001市町村別入込総数・宿泊客延数推移'!BI209</f>
        <v>0</v>
      </c>
      <c r="BI174" s="88">
        <f>'ｄ08-001市町村別入込総数・宿泊客延数推移'!BJ209</f>
        <v>0</v>
      </c>
      <c r="BJ174" s="88">
        <f>'ｄ08-001市町村別入込総数・宿泊客延数推移'!BK209</f>
        <v>0</v>
      </c>
      <c r="BK174" s="88">
        <f>'ｄ08-001市町村別入込総数・宿泊客延数推移'!BL209</f>
        <v>0</v>
      </c>
      <c r="BL174" s="88">
        <f>'ｄ08-001市町村別入込総数・宿泊客延数推移'!BM209</f>
        <v>0</v>
      </c>
      <c r="BM174" s="71"/>
    </row>
    <row r="175" spans="7:65" x14ac:dyDescent="0.15">
      <c r="G175" t="s">
        <v>496</v>
      </c>
      <c r="H175" s="88">
        <f>'ｄ08-001市町村別入込総数・宿泊客延数推移'!H210/1000</f>
        <v>919.07899999999995</v>
      </c>
      <c r="I175" s="88">
        <f>'ｄ08-001市町村別入込総数・宿泊客延数推移'!I210/1000</f>
        <v>939.25900000000001</v>
      </c>
      <c r="J175" s="88">
        <f>'ｄ08-001市町村別入込総数・宿泊客延数推移'!J210/1000</f>
        <v>1070.5450000000001</v>
      </c>
      <c r="K175" s="88">
        <f>'ｄ08-001市町村別入込総数・宿泊客延数推移'!K210/1000</f>
        <v>1235.2070000000001</v>
      </c>
      <c r="L175" s="88">
        <f>'ｄ08-001市町村別入込総数・宿泊客延数推移'!L210/1000</f>
        <v>1321.9290000000001</v>
      </c>
      <c r="M175" s="88">
        <f>'ｄ08-001市町村別入込総数・宿泊客延数推移'!M210/1000</f>
        <v>1487.1769999999999</v>
      </c>
      <c r="N175" s="88">
        <f>'ｄ08-001市町村別入込総数・宿泊客延数推移'!N210/1000</f>
        <v>1503.7429999999999</v>
      </c>
      <c r="O175" s="88">
        <f>'ｄ08-001市町村別入込総数・宿泊客延数推移'!O210/1000</f>
        <v>1657.9849999999999</v>
      </c>
      <c r="P175" s="88">
        <f>'ｄ08-001市町村別入込総数・宿泊客延数推移'!P210/1000</f>
        <v>1796.7239999999999</v>
      </c>
      <c r="Q175" s="88">
        <f>'ｄ08-001市町村別入込総数・宿泊客延数推移'!Q210/1000</f>
        <v>1578.6079999999999</v>
      </c>
      <c r="R175" s="88">
        <f>'ｄ08-001市町村別入込総数・宿泊客延数推移'!R210/1000</f>
        <v>1573.66</v>
      </c>
      <c r="S175" s="88">
        <f>'ｄ08-001市町村別入込総数・宿泊客延数推移'!S210/1000</f>
        <v>1512.5609999999999</v>
      </c>
      <c r="T175" s="88">
        <f>'ｄ08-001市町村別入込総数・宿泊客延数推移'!T210/1000</f>
        <v>1532.9259999999999</v>
      </c>
      <c r="U175" s="88">
        <f>'ｄ08-001市町村別入込総数・宿泊客延数推移'!U210/1000</f>
        <v>1573.9780000000001</v>
      </c>
      <c r="V175" s="88">
        <f>'ｄ08-001市町村別入込総数・宿泊客延数推移'!V210/1000</f>
        <v>1235.4349999999999</v>
      </c>
      <c r="W175" s="88">
        <f>'ｄ08-001市町村別入込総数・宿泊客延数推移'!W210/1000</f>
        <v>1328.325</v>
      </c>
      <c r="X175" s="88">
        <f>'ｄ08-001市町村別入込総数・宿泊客延数推移'!X210/1000</f>
        <v>1378.499</v>
      </c>
      <c r="Y175" s="88">
        <f>'ｄ08-001市町村別入込総数・宿泊客延数推移'!Y210/1000</f>
        <v>1371.9939999999999</v>
      </c>
      <c r="Z175" s="88">
        <f>'ｄ08-001市町村別入込総数・宿泊客延数推移'!Z210/1000</f>
        <v>1354.1669999999999</v>
      </c>
      <c r="AA175" s="88">
        <f>'ｄ08-001市町村別入込総数・宿泊客延数推移'!AA210/1000</f>
        <v>1397.92</v>
      </c>
      <c r="AB175" s="88">
        <f>'ｄ08-001市町村別入込総数・宿泊客延数推移'!AB210/1000</f>
        <v>1357.35</v>
      </c>
      <c r="AC175" s="88">
        <f>'ｄ08-001市町村別入込総数・宿泊客延数推移'!AC210/1000</f>
        <v>1375.3969999999999</v>
      </c>
      <c r="AD175" s="88">
        <f>'ｄ08-001市町村別入込総数・宿泊客延数推移'!AD210/1000</f>
        <v>1373.4649999999999</v>
      </c>
      <c r="AE175" s="88">
        <f>'ｄ08-001市町村別入込総数・宿泊客延数推移'!AE210/1000</f>
        <v>1482.9549999999999</v>
      </c>
      <c r="AF175" s="88">
        <f>'ｄ08-001市町村別入込総数・宿泊客延数推移'!AF210/1000</f>
        <v>1601.56</v>
      </c>
      <c r="AG175" s="88">
        <f>'ｄ08-001市町村別入込総数・宿泊客延数推移'!AG210/1000</f>
        <v>1601.9549999999999</v>
      </c>
      <c r="AH175" s="88">
        <f>'ｄ08-001市町村別入込総数・宿泊客延数推移'!AH210/1000</f>
        <v>1684.2170000000001</v>
      </c>
      <c r="AI175" s="88">
        <f>'ｄ08-001市町村別入込総数・宿泊客延数推移'!AI210/1000</f>
        <v>1770.182</v>
      </c>
      <c r="AJ175" s="88">
        <f>'ｄ08-001市町村別入込総数・宿泊客延数推移'!AJ210/1000</f>
        <v>1830.2349999999999</v>
      </c>
      <c r="AK175" s="88">
        <f>'ｄ08-001市町村別入込総数・宿泊客延数推移'!AK210/1000</f>
        <v>1766.08</v>
      </c>
      <c r="AL175" s="88">
        <f>'ｄ08-001市町村別入込総数・宿泊客延数推移'!AL210/1000</f>
        <v>1666.5640000000001</v>
      </c>
      <c r="AM175" s="88">
        <f>'ｄ08-001市町村別入込総数・宿泊客延数推移'!AM210/1000</f>
        <v>1681.944</v>
      </c>
      <c r="AN175" s="88">
        <f>'ｄ08-001市町村別入込総数・宿泊客延数推移'!AN210/1000</f>
        <v>1676.546</v>
      </c>
      <c r="AO175" s="88">
        <f>'ｄ08-001市町村別入込総数・宿泊客延数推移'!AO210/1000</f>
        <v>1734.3130000000001</v>
      </c>
      <c r="AP175" s="88">
        <f>'ｄ08-001市町村別入込総数・宿泊客延数推移'!AQ210</f>
        <v>1747.4</v>
      </c>
      <c r="AQ175" s="88">
        <f>'ｄ08-001市町村別入込総数・宿泊客延数推移'!AR210</f>
        <v>1792.8</v>
      </c>
      <c r="AR175" s="88">
        <f>'ｄ08-001市町村別入込総数・宿泊客延数推移'!AS210</f>
        <v>1812.1</v>
      </c>
      <c r="AS175" s="88">
        <f>'ｄ08-001市町村別入込総数・宿泊客延数推移'!AT210</f>
        <v>1785.8</v>
      </c>
      <c r="AT175" s="88">
        <f>'ｄ08-001市町村別入込総数・宿泊客延数推移'!AU210</f>
        <v>1682.5</v>
      </c>
      <c r="AU175" s="88">
        <f>'ｄ08-001市町村別入込総数・宿泊客延数推移'!AV210</f>
        <v>1647.8</v>
      </c>
      <c r="AV175" s="88">
        <f>'ｄ08-001市町村別入込総数・宿泊客延数推移'!AW210</f>
        <v>1712.5</v>
      </c>
      <c r="AW175" s="88">
        <f>'ｄ08-001市町村別入込総数・宿泊客延数推移'!AX210</f>
        <v>1364</v>
      </c>
      <c r="AX175" s="88">
        <f>'ｄ08-001市町村別入込総数・宿泊客延数推移'!AY210</f>
        <v>1346.9</v>
      </c>
      <c r="AY175" s="88">
        <f>'ｄ08-001市町村別入込総数・宿泊客延数推移'!AZ210</f>
        <v>1439.1</v>
      </c>
      <c r="AZ175" s="88">
        <f>'ｄ08-001市町村別入込総数・宿泊客延数推移'!BA210</f>
        <v>0</v>
      </c>
      <c r="BA175" s="88">
        <f>'ｄ08-001市町村別入込総数・宿泊客延数推移'!BB210</f>
        <v>0</v>
      </c>
      <c r="BB175" s="88">
        <f>'ｄ08-001市町村別入込総数・宿泊客延数推移'!BC210</f>
        <v>0</v>
      </c>
      <c r="BC175" s="88">
        <f>'ｄ08-001市町村別入込総数・宿泊客延数推移'!BD210</f>
        <v>0</v>
      </c>
      <c r="BD175" s="88">
        <f>'ｄ08-001市町村別入込総数・宿泊客延数推移'!BE210</f>
        <v>0</v>
      </c>
      <c r="BE175" s="88">
        <f>'ｄ08-001市町村別入込総数・宿泊客延数推移'!BF210</f>
        <v>0</v>
      </c>
      <c r="BF175" s="88">
        <f>'ｄ08-001市町村別入込総数・宿泊客延数推移'!BG210</f>
        <v>0</v>
      </c>
      <c r="BG175" s="88">
        <f>'ｄ08-001市町村別入込総数・宿泊客延数推移'!BH210</f>
        <v>0</v>
      </c>
      <c r="BH175" s="88">
        <f>'ｄ08-001市町村別入込総数・宿泊客延数推移'!BI210</f>
        <v>0</v>
      </c>
      <c r="BI175" s="88">
        <f>'ｄ08-001市町村別入込総数・宿泊客延数推移'!BJ210</f>
        <v>0</v>
      </c>
      <c r="BJ175" s="88">
        <f>'ｄ08-001市町村別入込総数・宿泊客延数推移'!BK210</f>
        <v>0</v>
      </c>
      <c r="BK175" s="88">
        <f>'ｄ08-001市町村別入込総数・宿泊客延数推移'!BL210</f>
        <v>0</v>
      </c>
      <c r="BL175" s="88">
        <f>'ｄ08-001市町村別入込総数・宿泊客延数推移'!BM210</f>
        <v>0</v>
      </c>
      <c r="BM175" s="71"/>
    </row>
    <row r="176" spans="7:65" x14ac:dyDescent="0.15">
      <c r="G176" t="s">
        <v>497</v>
      </c>
      <c r="H176" s="88"/>
      <c r="I176" s="88">
        <f>'ｄ08-001市町村別入込総数・宿泊客延数推移'!I212/1000</f>
        <v>1138.8040000000001</v>
      </c>
      <c r="J176" s="88">
        <f>'ｄ08-001市町村別入込総数・宿泊客延数推移'!J212/1000</f>
        <v>1170.664</v>
      </c>
      <c r="K176" s="88">
        <f>'ｄ08-001市町村別入込総数・宿泊客延数推移'!K212/1000</f>
        <v>1232.681</v>
      </c>
      <c r="L176" s="88">
        <f>'ｄ08-001市町村別入込総数・宿泊客延数推移'!L212/1000</f>
        <v>1299.038</v>
      </c>
      <c r="M176" s="88">
        <f>'ｄ08-001市町村別入込総数・宿泊客延数推移'!M212/1000</f>
        <v>1248.258</v>
      </c>
      <c r="N176" s="88">
        <f>'ｄ08-001市町村別入込総数・宿泊客延数推移'!N212/1000</f>
        <v>941.64599999999996</v>
      </c>
      <c r="O176" s="88">
        <f>'ｄ08-001市町村別入込総数・宿泊客延数推移'!O212/1000</f>
        <v>1033.308</v>
      </c>
      <c r="P176" s="88">
        <f>'ｄ08-001市町村別入込総数・宿泊客延数推移'!P212/1000</f>
        <v>1058.3389999999999</v>
      </c>
      <c r="Q176" s="88">
        <f>'ｄ08-001市町村別入込総数・宿泊客延数推移'!Q212/1000</f>
        <v>1037.4490000000001</v>
      </c>
      <c r="R176" s="88">
        <f>'ｄ08-001市町村別入込総数・宿泊客延数推移'!R212/1000</f>
        <v>1071.3510000000001</v>
      </c>
      <c r="S176" s="88">
        <f>'ｄ08-001市町村別入込総数・宿泊客延数推移'!S212/1000</f>
        <v>1066.6089999999999</v>
      </c>
      <c r="T176" s="88">
        <f>'ｄ08-001市町村別入込総数・宿泊客延数推移'!T212/1000</f>
        <v>935.20399999999995</v>
      </c>
      <c r="U176" s="88">
        <f>'ｄ08-001市町村別入込総数・宿泊客延数推移'!U212/1000</f>
        <v>979.23199999999997</v>
      </c>
      <c r="V176" s="88">
        <f>'ｄ08-001市町村別入込総数・宿泊客延数推移'!V212/1000</f>
        <v>983.25300000000004</v>
      </c>
      <c r="W176" s="88">
        <f>'ｄ08-001市町村別入込総数・宿泊客延数推移'!W212/1000</f>
        <v>1066.1220000000001</v>
      </c>
      <c r="X176" s="88">
        <f>'ｄ08-001市町村別入込総数・宿泊客延数推移'!X212/1000</f>
        <v>1125.164</v>
      </c>
      <c r="Y176" s="88">
        <f>'ｄ08-001市町村別入込総数・宿泊客延数推移'!Y212/1000</f>
        <v>1101.2360000000001</v>
      </c>
      <c r="Z176" s="88">
        <f>'ｄ08-001市町村別入込総数・宿泊客延数推移'!Z212/1000</f>
        <v>1054.4090000000001</v>
      </c>
      <c r="AA176" s="88">
        <f>'ｄ08-001市町村別入込総数・宿泊客延数推移'!AA212/1000</f>
        <v>1110.991</v>
      </c>
      <c r="AB176" s="88">
        <f>'ｄ08-001市町村別入込総数・宿泊客延数推移'!AB212/1000</f>
        <v>1086.1769999999999</v>
      </c>
      <c r="AC176" s="88">
        <f>'ｄ08-001市町村別入込総数・宿泊客延数推移'!AC212/1000</f>
        <v>1139.921</v>
      </c>
      <c r="AD176" s="88">
        <f>'ｄ08-001市町村別入込総数・宿泊客延数推移'!AD212/1000</f>
        <v>1198.231</v>
      </c>
      <c r="AE176" s="88">
        <f>'ｄ08-001市町村別入込総数・宿泊客延数推移'!AE212/1000</f>
        <v>1287.498</v>
      </c>
      <c r="AF176" s="88">
        <f>'ｄ08-001市町村別入込総数・宿泊客延数推移'!AF212/1000</f>
        <v>1420.2329999999999</v>
      </c>
      <c r="AG176" s="88">
        <f>'ｄ08-001市町村別入込総数・宿泊客延数推移'!AG212/1000</f>
        <v>1403.8989999999999</v>
      </c>
      <c r="AH176" s="88">
        <f>'ｄ08-001市町村別入込総数・宿泊客延数推移'!AH212/1000</f>
        <v>1456.24</v>
      </c>
      <c r="AI176" s="88">
        <f>'ｄ08-001市町村別入込総数・宿泊客延数推移'!AI212/1000</f>
        <v>1543.8340000000001</v>
      </c>
      <c r="AJ176" s="88">
        <f>'ｄ08-001市町村別入込総数・宿泊客延数推移'!AJ212/1000</f>
        <v>1612.4929999999999</v>
      </c>
      <c r="AK176" s="88">
        <f>'ｄ08-001市町村別入込総数・宿泊客延数推移'!AK212/1000</f>
        <v>1610.0630000000001</v>
      </c>
      <c r="AL176" s="88">
        <f>'ｄ08-001市町村別入込総数・宿泊客延数推移'!AL212/1000</f>
        <v>1530.4390000000001</v>
      </c>
      <c r="AM176" s="88">
        <f>'ｄ08-001市町村別入込総数・宿泊客延数推移'!AM212/1000</f>
        <v>1482.4069999999999</v>
      </c>
      <c r="AN176" s="88">
        <f>'ｄ08-001市町村別入込総数・宿泊客延数推移'!AN212/1000</f>
        <v>1477.5619999999999</v>
      </c>
      <c r="AO176" s="88">
        <f>'ｄ08-001市町村別入込総数・宿泊客延数推移'!AO212/1000</f>
        <v>1549.347</v>
      </c>
      <c r="AP176" s="88">
        <f>'ｄ08-001市町村別入込総数・宿泊客延数推移'!AQ212</f>
        <v>1734.7</v>
      </c>
      <c r="AQ176" s="88">
        <f>'ｄ08-001市町村別入込総数・宿泊客延数推移'!AR212</f>
        <v>1737.1</v>
      </c>
      <c r="AR176" s="88">
        <f>'ｄ08-001市町村別入込総数・宿泊客延数推移'!AS212</f>
        <v>1772.1</v>
      </c>
      <c r="AS176" s="88">
        <f>'ｄ08-001市町村別入込総数・宿泊客延数推移'!AT212</f>
        <v>1663.1</v>
      </c>
      <c r="AT176" s="88">
        <f>'ｄ08-001市町村別入込総数・宿泊客延数推移'!AU212</f>
        <v>1650.5</v>
      </c>
      <c r="AU176" s="88">
        <f>'ｄ08-001市町村別入込総数・宿泊客延数推移'!AV212</f>
        <v>1719.5</v>
      </c>
      <c r="AV176" s="88">
        <f>'ｄ08-001市町村別入込総数・宿泊客延数推移'!AW212</f>
        <v>1528.6</v>
      </c>
      <c r="AW176" s="88">
        <f>'ｄ08-001市町村別入込総数・宿泊客延数推移'!AX212</f>
        <v>1621.4</v>
      </c>
      <c r="AX176" s="88">
        <f>'ｄ08-001市町村別入込総数・宿泊客延数推移'!AY212</f>
        <v>1519</v>
      </c>
      <c r="AY176" s="88">
        <f>'ｄ08-001市町村別入込総数・宿泊客延数推移'!AZ212</f>
        <v>1774</v>
      </c>
      <c r="AZ176" s="88"/>
      <c r="BA176" s="88"/>
      <c r="BB176" s="88"/>
      <c r="BC176" s="88"/>
      <c r="BD176" s="88"/>
      <c r="BE176" s="88"/>
      <c r="BF176" s="88"/>
      <c r="BG176" s="88"/>
      <c r="BH176" s="88"/>
      <c r="BI176" s="88"/>
      <c r="BJ176" s="88"/>
      <c r="BK176" s="88"/>
      <c r="BL176" s="88"/>
      <c r="BM176" s="71"/>
    </row>
    <row r="177" spans="7:67" x14ac:dyDescent="0.15">
      <c r="G177" t="s">
        <v>525</v>
      </c>
      <c r="AQ177" s="88">
        <v>1894</v>
      </c>
      <c r="AR177" s="88">
        <v>1930</v>
      </c>
      <c r="AS177" s="88">
        <v>1812</v>
      </c>
      <c r="AT177" s="88">
        <v>1893</v>
      </c>
      <c r="AU177" s="88">
        <v>1928</v>
      </c>
      <c r="AV177" s="88">
        <v>1710</v>
      </c>
      <c r="AW177" s="88">
        <v>1969</v>
      </c>
      <c r="AX177" s="88">
        <v>1787</v>
      </c>
      <c r="AY177" s="88">
        <v>1813</v>
      </c>
      <c r="AZ177" s="88">
        <v>1408</v>
      </c>
      <c r="BA177" s="88">
        <v>1394</v>
      </c>
      <c r="BB177" s="88">
        <v>1227</v>
      </c>
      <c r="BC177" s="88">
        <v>1086</v>
      </c>
      <c r="BD177" s="88">
        <v>1113</v>
      </c>
      <c r="BE177" s="88">
        <v>1193</v>
      </c>
      <c r="BF177" s="88">
        <v>1231</v>
      </c>
      <c r="BG177" s="88">
        <v>1142</v>
      </c>
      <c r="BH177" s="88">
        <v>1259</v>
      </c>
      <c r="BI177" s="88">
        <v>1207</v>
      </c>
      <c r="BJ177" s="88">
        <v>1283</v>
      </c>
      <c r="BK177" s="88">
        <v>1233</v>
      </c>
      <c r="BL177" s="88"/>
    </row>
    <row r="180" spans="7:67" x14ac:dyDescent="0.15">
      <c r="H180">
        <v>1963</v>
      </c>
      <c r="I180">
        <f t="shared" ref="I180:AN180" si="120">H180+1</f>
        <v>1964</v>
      </c>
      <c r="J180">
        <f t="shared" si="120"/>
        <v>1965</v>
      </c>
      <c r="K180">
        <f t="shared" si="120"/>
        <v>1966</v>
      </c>
      <c r="L180">
        <f t="shared" si="120"/>
        <v>1967</v>
      </c>
      <c r="M180">
        <f t="shared" si="120"/>
        <v>1968</v>
      </c>
      <c r="N180">
        <f t="shared" si="120"/>
        <v>1969</v>
      </c>
      <c r="O180">
        <f t="shared" si="120"/>
        <v>1970</v>
      </c>
      <c r="P180">
        <f t="shared" si="120"/>
        <v>1971</v>
      </c>
      <c r="Q180">
        <f t="shared" si="120"/>
        <v>1972</v>
      </c>
      <c r="R180">
        <f t="shared" si="120"/>
        <v>1973</v>
      </c>
      <c r="S180">
        <f t="shared" si="120"/>
        <v>1974</v>
      </c>
      <c r="T180">
        <f t="shared" si="120"/>
        <v>1975</v>
      </c>
      <c r="U180">
        <f t="shared" si="120"/>
        <v>1976</v>
      </c>
      <c r="V180">
        <f t="shared" si="120"/>
        <v>1977</v>
      </c>
      <c r="W180">
        <f t="shared" si="120"/>
        <v>1978</v>
      </c>
      <c r="X180">
        <f t="shared" si="120"/>
        <v>1979</v>
      </c>
      <c r="Y180">
        <f t="shared" si="120"/>
        <v>1980</v>
      </c>
      <c r="Z180">
        <f t="shared" si="120"/>
        <v>1981</v>
      </c>
      <c r="AA180">
        <f t="shared" si="120"/>
        <v>1982</v>
      </c>
      <c r="AB180">
        <f t="shared" si="120"/>
        <v>1983</v>
      </c>
      <c r="AC180">
        <f t="shared" si="120"/>
        <v>1984</v>
      </c>
      <c r="AD180">
        <f t="shared" si="120"/>
        <v>1985</v>
      </c>
      <c r="AE180">
        <f t="shared" si="120"/>
        <v>1986</v>
      </c>
      <c r="AF180">
        <f t="shared" si="120"/>
        <v>1987</v>
      </c>
      <c r="AG180">
        <f t="shared" si="120"/>
        <v>1988</v>
      </c>
      <c r="AH180">
        <f t="shared" si="120"/>
        <v>1989</v>
      </c>
      <c r="AI180">
        <f t="shared" si="120"/>
        <v>1990</v>
      </c>
      <c r="AJ180">
        <f t="shared" si="120"/>
        <v>1991</v>
      </c>
      <c r="AK180">
        <f t="shared" si="120"/>
        <v>1992</v>
      </c>
      <c r="AL180">
        <f t="shared" si="120"/>
        <v>1993</v>
      </c>
      <c r="AM180">
        <f t="shared" si="120"/>
        <v>1994</v>
      </c>
      <c r="AN180">
        <f t="shared" si="120"/>
        <v>1995</v>
      </c>
      <c r="AO180">
        <f t="shared" ref="AO180:BM180" si="121">AN180+1</f>
        <v>1996</v>
      </c>
      <c r="AP180">
        <f t="shared" si="121"/>
        <v>1997</v>
      </c>
      <c r="AQ180">
        <f t="shared" si="121"/>
        <v>1998</v>
      </c>
      <c r="AR180">
        <f t="shared" si="121"/>
        <v>1999</v>
      </c>
      <c r="AS180">
        <f t="shared" si="121"/>
        <v>2000</v>
      </c>
      <c r="AT180">
        <f t="shared" si="121"/>
        <v>2001</v>
      </c>
      <c r="AU180">
        <f t="shared" si="121"/>
        <v>2002</v>
      </c>
      <c r="AV180">
        <f t="shared" si="121"/>
        <v>2003</v>
      </c>
      <c r="AW180">
        <f t="shared" si="121"/>
        <v>2004</v>
      </c>
      <c r="AX180">
        <f t="shared" si="121"/>
        <v>2005</v>
      </c>
      <c r="AY180">
        <f t="shared" si="121"/>
        <v>2006</v>
      </c>
      <c r="AZ180">
        <f t="shared" si="121"/>
        <v>2007</v>
      </c>
      <c r="BA180">
        <f t="shared" si="121"/>
        <v>2008</v>
      </c>
      <c r="BB180">
        <f t="shared" si="121"/>
        <v>2009</v>
      </c>
      <c r="BC180">
        <f t="shared" si="121"/>
        <v>2010</v>
      </c>
      <c r="BD180">
        <f t="shared" si="121"/>
        <v>2011</v>
      </c>
      <c r="BE180">
        <f t="shared" si="121"/>
        <v>2012</v>
      </c>
      <c r="BF180">
        <f t="shared" si="121"/>
        <v>2013</v>
      </c>
      <c r="BG180">
        <f t="shared" si="121"/>
        <v>2014</v>
      </c>
      <c r="BH180">
        <f t="shared" si="121"/>
        <v>2015</v>
      </c>
      <c r="BI180">
        <f t="shared" si="121"/>
        <v>2016</v>
      </c>
      <c r="BJ180">
        <f t="shared" si="121"/>
        <v>2017</v>
      </c>
      <c r="BK180">
        <f t="shared" si="121"/>
        <v>2018</v>
      </c>
      <c r="BL180">
        <f t="shared" si="121"/>
        <v>2019</v>
      </c>
      <c r="BM180">
        <f t="shared" si="121"/>
        <v>2020</v>
      </c>
    </row>
    <row r="181" spans="7:67" x14ac:dyDescent="0.15">
      <c r="G181" t="s">
        <v>524</v>
      </c>
      <c r="H181" s="80"/>
      <c r="J181" s="80" t="s">
        <v>483</v>
      </c>
      <c r="K181" s="81"/>
      <c r="L181" s="81"/>
      <c r="M181" s="81"/>
      <c r="N181" s="81"/>
      <c r="O181" s="80" t="s">
        <v>484</v>
      </c>
      <c r="P181" s="81"/>
      <c r="Q181" s="81"/>
      <c r="R181" s="81"/>
      <c r="S181" s="81"/>
      <c r="T181" s="80" t="s">
        <v>485</v>
      </c>
      <c r="U181" s="81"/>
      <c r="V181" s="81"/>
      <c r="W181" s="81"/>
      <c r="X181" s="81"/>
      <c r="Y181" s="80" t="s">
        <v>486</v>
      </c>
      <c r="Z181" s="81"/>
      <c r="AA181" s="81"/>
      <c r="AB181" s="81"/>
      <c r="AC181" s="81"/>
      <c r="AD181" s="80" t="s">
        <v>487</v>
      </c>
      <c r="AE181" s="81"/>
      <c r="AF181" s="81"/>
      <c r="AG181" s="81"/>
      <c r="AH181" s="81"/>
      <c r="AI181" s="80" t="s">
        <v>488</v>
      </c>
      <c r="AJ181" s="81"/>
      <c r="AK181" s="81"/>
      <c r="AL181" s="81"/>
      <c r="AM181" s="81"/>
      <c r="AN181" s="80" t="s">
        <v>489</v>
      </c>
      <c r="AO181" s="81"/>
      <c r="AP181" s="81"/>
      <c r="AQ181" s="81"/>
      <c r="AR181" s="81"/>
      <c r="AS181" s="80" t="s">
        <v>490</v>
      </c>
      <c r="AT181" s="81"/>
      <c r="AU181" s="81"/>
      <c r="AV181" s="81"/>
      <c r="AW181" s="81"/>
      <c r="AX181" s="80" t="s">
        <v>491</v>
      </c>
      <c r="AY181" s="81"/>
      <c r="AZ181" s="81"/>
      <c r="BA181" s="81"/>
      <c r="BB181" s="81"/>
      <c r="BC181" s="80" t="s">
        <v>492</v>
      </c>
      <c r="BD181" s="81"/>
      <c r="BE181" s="81"/>
      <c r="BF181" s="81"/>
      <c r="BG181" s="81"/>
      <c r="BH181" s="80" t="s">
        <v>493</v>
      </c>
      <c r="BL181" s="80" t="s">
        <v>517</v>
      </c>
    </row>
    <row r="182" spans="7:67" x14ac:dyDescent="0.15">
      <c r="G182" t="s">
        <v>495</v>
      </c>
      <c r="H182" s="88">
        <f t="shared" ref="H182:AM182" si="122">H170+H174</f>
        <v>1405.327</v>
      </c>
      <c r="I182" s="88">
        <f t="shared" si="122"/>
        <v>1325.1669999999999</v>
      </c>
      <c r="J182" s="88">
        <f t="shared" si="122"/>
        <v>1432.8609999999999</v>
      </c>
      <c r="K182" s="88">
        <f t="shared" si="122"/>
        <v>1512.133</v>
      </c>
      <c r="L182" s="88">
        <f t="shared" si="122"/>
        <v>1645.307</v>
      </c>
      <c r="M182" s="88">
        <f t="shared" si="122"/>
        <v>2146.2719999999999</v>
      </c>
      <c r="N182" s="88">
        <f t="shared" si="122"/>
        <v>2247.9700000000003</v>
      </c>
      <c r="O182" s="88">
        <f t="shared" si="122"/>
        <v>2354.9250000000002</v>
      </c>
      <c r="P182" s="88">
        <f t="shared" si="122"/>
        <v>3031.4520000000002</v>
      </c>
      <c r="Q182" s="88">
        <f t="shared" si="122"/>
        <v>3657.2910000000002</v>
      </c>
      <c r="R182" s="88">
        <f t="shared" si="122"/>
        <v>4090.105</v>
      </c>
      <c r="S182" s="88">
        <f t="shared" si="122"/>
        <v>4516.8980000000001</v>
      </c>
      <c r="T182" s="88">
        <f t="shared" si="122"/>
        <v>3933.893</v>
      </c>
      <c r="U182" s="88">
        <f t="shared" si="122"/>
        <v>4039.2539999999999</v>
      </c>
      <c r="V182" s="88">
        <f t="shared" si="122"/>
        <v>3174.1580000000004</v>
      </c>
      <c r="W182" s="88">
        <f t="shared" si="122"/>
        <v>3270.1220000000003</v>
      </c>
      <c r="X182" s="88">
        <f t="shared" si="122"/>
        <v>3430.2220000000002</v>
      </c>
      <c r="Y182" s="88">
        <f t="shared" si="122"/>
        <v>3300.2240000000002</v>
      </c>
      <c r="Z182" s="88">
        <f t="shared" si="122"/>
        <v>3034.1370000000002</v>
      </c>
      <c r="AA182" s="88">
        <f t="shared" si="122"/>
        <v>3081.2150000000001</v>
      </c>
      <c r="AB182" s="88">
        <f t="shared" si="122"/>
        <v>3023.0450000000001</v>
      </c>
      <c r="AC182" s="88">
        <f t="shared" si="122"/>
        <v>3151.0209999999997</v>
      </c>
      <c r="AD182" s="88">
        <f t="shared" si="122"/>
        <v>3203.7809999999999</v>
      </c>
      <c r="AE182" s="88">
        <f t="shared" si="122"/>
        <v>3311.1710000000003</v>
      </c>
      <c r="AF182" s="88">
        <f t="shared" si="122"/>
        <v>3892.482</v>
      </c>
      <c r="AG182" s="88">
        <f t="shared" si="122"/>
        <v>4195.1379999999999</v>
      </c>
      <c r="AH182" s="88">
        <f t="shared" si="122"/>
        <v>4568.0129999999999</v>
      </c>
      <c r="AI182" s="88">
        <f t="shared" si="122"/>
        <v>4978.1610000000001</v>
      </c>
      <c r="AJ182" s="88">
        <f t="shared" si="122"/>
        <v>5242.3250000000007</v>
      </c>
      <c r="AK182" s="88">
        <f t="shared" si="122"/>
        <v>5198.5919999999996</v>
      </c>
      <c r="AL182" s="88">
        <f t="shared" si="122"/>
        <v>4979.4590000000007</v>
      </c>
      <c r="AM182" s="88">
        <f t="shared" si="122"/>
        <v>5091.1869999999999</v>
      </c>
      <c r="AN182" s="88">
        <f t="shared" ref="AN182:BL182" si="123">AN170+AN174</f>
        <v>5343.6859999999997</v>
      </c>
      <c r="AO182" s="88">
        <f t="shared" si="123"/>
        <v>5473.5450000000001</v>
      </c>
      <c r="AP182" s="88">
        <f t="shared" si="123"/>
        <v>5684.1</v>
      </c>
      <c r="AQ182" s="88">
        <f t="shared" si="123"/>
        <v>5768.6</v>
      </c>
      <c r="AR182" s="88">
        <f t="shared" si="123"/>
        <v>5884.4</v>
      </c>
      <c r="AS182" s="88">
        <f t="shared" si="123"/>
        <v>5656.7</v>
      </c>
      <c r="AT182" s="88">
        <f t="shared" si="123"/>
        <v>6037</v>
      </c>
      <c r="AU182" s="88">
        <f t="shared" si="123"/>
        <v>6072.2</v>
      </c>
      <c r="AV182" s="88">
        <f t="shared" si="123"/>
        <v>6217.9000000000005</v>
      </c>
      <c r="AW182" s="88">
        <f t="shared" si="123"/>
        <v>5896.5</v>
      </c>
      <c r="AX182" s="88">
        <f t="shared" si="123"/>
        <v>5919.3</v>
      </c>
      <c r="AY182" s="88">
        <f t="shared" si="123"/>
        <v>6397.8</v>
      </c>
      <c r="AZ182" s="88">
        <f t="shared" si="123"/>
        <v>6103.6</v>
      </c>
      <c r="BA182" s="88">
        <f t="shared" si="123"/>
        <v>5706.2</v>
      </c>
      <c r="BB182" s="88">
        <f t="shared" si="123"/>
        <v>5758</v>
      </c>
      <c r="BC182" s="88">
        <f t="shared" si="123"/>
        <v>5296.3</v>
      </c>
      <c r="BD182" s="88">
        <f t="shared" si="123"/>
        <v>4960.8</v>
      </c>
      <c r="BE182" s="88">
        <f t="shared" si="123"/>
        <v>4302.3999999999996</v>
      </c>
      <c r="BF182" s="88">
        <f t="shared" si="123"/>
        <v>4534.7999999999993</v>
      </c>
      <c r="BG182" s="88">
        <f t="shared" si="123"/>
        <v>4544.1000000000004</v>
      </c>
      <c r="BH182" s="88">
        <f t="shared" si="123"/>
        <v>4731.4000000000005</v>
      </c>
      <c r="BI182" s="88">
        <f t="shared" si="123"/>
        <v>4595.8</v>
      </c>
      <c r="BJ182" s="88">
        <f t="shared" si="123"/>
        <v>5836.0999999999995</v>
      </c>
      <c r="BK182" s="88">
        <f t="shared" si="123"/>
        <v>6261</v>
      </c>
      <c r="BL182" s="88">
        <f t="shared" si="123"/>
        <v>6206.9999999999991</v>
      </c>
      <c r="BM182" s="71"/>
    </row>
    <row r="183" spans="7:67" x14ac:dyDescent="0.15">
      <c r="G183" t="s">
        <v>496</v>
      </c>
      <c r="H183" s="88">
        <f t="shared" ref="H183:AM183" si="124">H171+H175</f>
        <v>2609.8919999999998</v>
      </c>
      <c r="I183" s="88">
        <f t="shared" si="124"/>
        <v>2851.2219999999998</v>
      </c>
      <c r="J183" s="88">
        <f t="shared" si="124"/>
        <v>3213.0120000000002</v>
      </c>
      <c r="K183" s="88">
        <f t="shared" si="124"/>
        <v>3700.107</v>
      </c>
      <c r="L183" s="88">
        <f t="shared" si="124"/>
        <v>3984.3890000000001</v>
      </c>
      <c r="M183" s="88">
        <f t="shared" si="124"/>
        <v>4407.7269999999999</v>
      </c>
      <c r="N183" s="88">
        <f t="shared" si="124"/>
        <v>4629.6990000000005</v>
      </c>
      <c r="O183" s="88">
        <f t="shared" si="124"/>
        <v>4962.9929999999995</v>
      </c>
      <c r="P183" s="88">
        <f t="shared" si="124"/>
        <v>5575.3530000000001</v>
      </c>
      <c r="Q183" s="88">
        <f t="shared" si="124"/>
        <v>5254.6049999999996</v>
      </c>
      <c r="R183" s="88">
        <f t="shared" si="124"/>
        <v>5523.8739999999998</v>
      </c>
      <c r="S183" s="88">
        <f t="shared" si="124"/>
        <v>5693.0789999999997</v>
      </c>
      <c r="T183" s="88">
        <f t="shared" si="124"/>
        <v>5591.5309999999999</v>
      </c>
      <c r="U183" s="88">
        <f t="shared" si="124"/>
        <v>5663.6949999999997</v>
      </c>
      <c r="V183" s="88">
        <f t="shared" si="124"/>
        <v>5324.3519999999999</v>
      </c>
      <c r="W183" s="88">
        <f t="shared" si="124"/>
        <v>5569.63</v>
      </c>
      <c r="X183" s="88">
        <f t="shared" si="124"/>
        <v>5669.8019999999997</v>
      </c>
      <c r="Y183" s="88">
        <f t="shared" si="124"/>
        <v>5670.0339999999997</v>
      </c>
      <c r="Z183" s="88">
        <f t="shared" si="124"/>
        <v>5750.9</v>
      </c>
      <c r="AA183" s="88">
        <f t="shared" si="124"/>
        <v>6208.7390000000005</v>
      </c>
      <c r="AB183" s="88">
        <f t="shared" si="124"/>
        <v>5957.7420000000002</v>
      </c>
      <c r="AC183" s="88">
        <f t="shared" si="124"/>
        <v>6173.027</v>
      </c>
      <c r="AD183" s="88">
        <f t="shared" si="124"/>
        <v>5985.7570000000005</v>
      </c>
      <c r="AE183" s="88">
        <f t="shared" si="124"/>
        <v>6493.8069999999998</v>
      </c>
      <c r="AF183" s="88">
        <f t="shared" si="124"/>
        <v>6768.5720000000001</v>
      </c>
      <c r="AG183" s="88">
        <f t="shared" si="124"/>
        <v>6931.2429999999995</v>
      </c>
      <c r="AH183" s="88">
        <f t="shared" si="124"/>
        <v>7278.9179999999997</v>
      </c>
      <c r="AI183" s="88">
        <f t="shared" si="124"/>
        <v>7655.3539999999994</v>
      </c>
      <c r="AJ183" s="88">
        <f t="shared" si="124"/>
        <v>7934.4549999999999</v>
      </c>
      <c r="AK183" s="88">
        <f t="shared" si="124"/>
        <v>7537.7020000000002</v>
      </c>
      <c r="AL183" s="88">
        <f t="shared" si="124"/>
        <v>7066.2629999999999</v>
      </c>
      <c r="AM183" s="88">
        <f t="shared" si="124"/>
        <v>7242.6939999999995</v>
      </c>
      <c r="AN183" s="88">
        <f t="shared" ref="AN183:BL183" si="125">AN171+AN175</f>
        <v>7352.7980000000007</v>
      </c>
      <c r="AO183" s="88">
        <f t="shared" si="125"/>
        <v>7580.3680000000004</v>
      </c>
      <c r="AP183" s="88">
        <f t="shared" si="125"/>
        <v>7422</v>
      </c>
      <c r="AQ183" s="88">
        <f t="shared" si="125"/>
        <v>7312.3</v>
      </c>
      <c r="AR183" s="88">
        <f t="shared" si="125"/>
        <v>7420.2999999999993</v>
      </c>
      <c r="AS183" s="88">
        <f t="shared" si="125"/>
        <v>7394.1</v>
      </c>
      <c r="AT183" s="88">
        <f t="shared" si="125"/>
        <v>7242.7</v>
      </c>
      <c r="AU183" s="88">
        <f t="shared" si="125"/>
        <v>7179</v>
      </c>
      <c r="AV183" s="88">
        <f t="shared" si="125"/>
        <v>7465.6</v>
      </c>
      <c r="AW183" s="88">
        <f t="shared" si="125"/>
        <v>7405.9</v>
      </c>
      <c r="AX183" s="88">
        <f t="shared" si="125"/>
        <v>7403.2000000000007</v>
      </c>
      <c r="AY183" s="88">
        <f t="shared" si="125"/>
        <v>7706.4</v>
      </c>
      <c r="AZ183" s="88">
        <f t="shared" si="125"/>
        <v>7677.5</v>
      </c>
      <c r="BA183" s="88">
        <f t="shared" si="125"/>
        <v>7252.4</v>
      </c>
      <c r="BB183" s="88">
        <f t="shared" si="125"/>
        <v>7256.3</v>
      </c>
      <c r="BC183" s="88">
        <f t="shared" si="125"/>
        <v>7309.2000000000016</v>
      </c>
      <c r="BD183" s="88">
        <f t="shared" si="125"/>
        <v>7203.8000000000011</v>
      </c>
      <c r="BE183" s="88">
        <f t="shared" si="125"/>
        <v>8738.7999999999993</v>
      </c>
      <c r="BF183" s="88">
        <f t="shared" si="125"/>
        <v>9023.9</v>
      </c>
      <c r="BG183" s="88">
        <f t="shared" si="125"/>
        <v>8872</v>
      </c>
      <c r="BH183" s="88">
        <f t="shared" si="125"/>
        <v>8921.3999999999978</v>
      </c>
      <c r="BI183" s="88">
        <f t="shared" si="125"/>
        <v>9283.7000000000007</v>
      </c>
      <c r="BJ183" s="88">
        <f t="shared" si="125"/>
        <v>9434.8000000000011</v>
      </c>
      <c r="BK183" s="88">
        <f t="shared" si="125"/>
        <v>9585.2000000000007</v>
      </c>
      <c r="BL183" s="88">
        <f t="shared" si="125"/>
        <v>9057</v>
      </c>
      <c r="BM183" s="71"/>
    </row>
    <row r="184" spans="7:67" x14ac:dyDescent="0.15">
      <c r="G184" t="s">
        <v>497</v>
      </c>
      <c r="H184" s="88"/>
      <c r="I184" s="88">
        <f t="shared" ref="I184:AN184" si="126">I172+I176</f>
        <v>2968.828</v>
      </c>
      <c r="J184" s="88">
        <f t="shared" si="126"/>
        <v>3068.2809999999999</v>
      </c>
      <c r="K184" s="88">
        <f t="shared" si="126"/>
        <v>3211.8540000000003</v>
      </c>
      <c r="L184" s="88">
        <f t="shared" si="126"/>
        <v>3624.085</v>
      </c>
      <c r="M184" s="88">
        <f t="shared" si="126"/>
        <v>3493.9309999999996</v>
      </c>
      <c r="N184" s="88">
        <f t="shared" si="126"/>
        <v>2876.8440000000001</v>
      </c>
      <c r="O184" s="88">
        <f t="shared" si="126"/>
        <v>3054.1549999999997</v>
      </c>
      <c r="P184" s="88">
        <f t="shared" si="126"/>
        <v>3153.761</v>
      </c>
      <c r="Q184" s="88">
        <f t="shared" si="126"/>
        <v>3167.4700000000003</v>
      </c>
      <c r="R184" s="88">
        <f t="shared" si="126"/>
        <v>3400.855</v>
      </c>
      <c r="S184" s="88">
        <f t="shared" si="126"/>
        <v>3912.0360000000001</v>
      </c>
      <c r="T184" s="88">
        <f t="shared" si="126"/>
        <v>3202.9489999999996</v>
      </c>
      <c r="U184" s="88">
        <f t="shared" si="126"/>
        <v>3341.4989999999998</v>
      </c>
      <c r="V184" s="88">
        <f t="shared" si="126"/>
        <v>3224.087</v>
      </c>
      <c r="W184" s="88">
        <f t="shared" si="126"/>
        <v>3362.982</v>
      </c>
      <c r="X184" s="88">
        <f t="shared" si="126"/>
        <v>3506.4300000000003</v>
      </c>
      <c r="Y184" s="88">
        <f t="shared" si="126"/>
        <v>3421.1350000000002</v>
      </c>
      <c r="Z184" s="88">
        <f t="shared" si="126"/>
        <v>3455.223</v>
      </c>
      <c r="AA184" s="88">
        <f t="shared" si="126"/>
        <v>3733.3310000000001</v>
      </c>
      <c r="AB184" s="88">
        <f t="shared" si="126"/>
        <v>3623.9679999999998</v>
      </c>
      <c r="AC184" s="88">
        <f t="shared" si="126"/>
        <v>3755.7070000000003</v>
      </c>
      <c r="AD184" s="88">
        <f t="shared" si="126"/>
        <v>3915.8500000000004</v>
      </c>
      <c r="AE184" s="88">
        <f t="shared" si="126"/>
        <v>4114.0159999999996</v>
      </c>
      <c r="AF184" s="88">
        <f t="shared" si="126"/>
        <v>4527.1319999999996</v>
      </c>
      <c r="AG184" s="88">
        <f t="shared" si="126"/>
        <v>4765.2539999999999</v>
      </c>
      <c r="AH184" s="88">
        <f t="shared" si="126"/>
        <v>5071.3599999999997</v>
      </c>
      <c r="AI184" s="88">
        <f t="shared" si="126"/>
        <v>5426.7569999999996</v>
      </c>
      <c r="AJ184" s="88">
        <f t="shared" si="126"/>
        <v>5594.5320000000002</v>
      </c>
      <c r="AK184" s="88">
        <f t="shared" si="126"/>
        <v>5633.5879999999997</v>
      </c>
      <c r="AL184" s="88">
        <f t="shared" si="126"/>
        <v>5393.6</v>
      </c>
      <c r="AM184" s="88">
        <f t="shared" si="126"/>
        <v>5506.4549999999999</v>
      </c>
      <c r="AN184" s="88">
        <f t="shared" si="126"/>
        <v>5630.9870000000001</v>
      </c>
      <c r="AO184" s="88">
        <f t="shared" ref="AO184:BL184" si="127">AO172+AO176</f>
        <v>5829.1570000000002</v>
      </c>
      <c r="AP184" s="88">
        <f t="shared" si="127"/>
        <v>6092.3</v>
      </c>
      <c r="AQ184" s="88">
        <f t="shared" si="127"/>
        <v>6127</v>
      </c>
      <c r="AR184" s="88">
        <f t="shared" si="127"/>
        <v>6263.9</v>
      </c>
      <c r="AS184" s="88">
        <f t="shared" si="127"/>
        <v>5909.7000000000007</v>
      </c>
      <c r="AT184" s="88">
        <f t="shared" si="127"/>
        <v>6080.2</v>
      </c>
      <c r="AU184" s="88">
        <f t="shared" si="127"/>
        <v>6251.4</v>
      </c>
      <c r="AV184" s="88">
        <f t="shared" si="127"/>
        <v>6207.1</v>
      </c>
      <c r="AW184" s="88">
        <f t="shared" si="127"/>
        <v>6551.2999999999993</v>
      </c>
      <c r="AX184" s="88">
        <f t="shared" si="127"/>
        <v>6484.4</v>
      </c>
      <c r="AY184" s="88">
        <f t="shared" si="127"/>
        <v>7117.7</v>
      </c>
      <c r="AZ184" s="88">
        <f t="shared" si="127"/>
        <v>6477.6</v>
      </c>
      <c r="BA184" s="88">
        <f t="shared" si="127"/>
        <v>6536.9</v>
      </c>
      <c r="BB184" s="88">
        <f t="shared" si="127"/>
        <v>6383.5</v>
      </c>
      <c r="BC184" s="88">
        <f t="shared" si="127"/>
        <v>6172.9000000000005</v>
      </c>
      <c r="BD184" s="88">
        <f t="shared" si="127"/>
        <v>6112.2000000000007</v>
      </c>
      <c r="BE184" s="88">
        <f t="shared" si="127"/>
        <v>5734.2999999999993</v>
      </c>
      <c r="BF184" s="88">
        <f t="shared" si="127"/>
        <v>6019.9000000000005</v>
      </c>
      <c r="BG184" s="88">
        <f t="shared" si="127"/>
        <v>5982.3</v>
      </c>
      <c r="BH184" s="88">
        <f t="shared" si="127"/>
        <v>6148.9</v>
      </c>
      <c r="BI184" s="88">
        <f t="shared" si="127"/>
        <v>5725.3</v>
      </c>
      <c r="BJ184" s="88">
        <f t="shared" si="127"/>
        <v>7787.8</v>
      </c>
      <c r="BK184" s="88">
        <f t="shared" si="127"/>
        <v>8142.8</v>
      </c>
      <c r="BL184" s="88">
        <f t="shared" si="127"/>
        <v>8640</v>
      </c>
      <c r="BM184" s="71"/>
    </row>
    <row r="185" spans="7:67" x14ac:dyDescent="0.15">
      <c r="G185" t="s">
        <v>525</v>
      </c>
      <c r="AQ185" s="88">
        <v>9210</v>
      </c>
      <c r="AR185" s="88">
        <v>9418</v>
      </c>
      <c r="AS185" s="88">
        <v>8889</v>
      </c>
      <c r="AT185" s="88">
        <v>9331</v>
      </c>
      <c r="AU185" s="88">
        <v>9478</v>
      </c>
      <c r="AV185" s="88">
        <v>9477</v>
      </c>
      <c r="AW185" s="88">
        <v>9946</v>
      </c>
      <c r="AX185" s="88">
        <v>9682</v>
      </c>
      <c r="AY185" s="88">
        <v>10096</v>
      </c>
      <c r="AZ185" s="88">
        <v>9242</v>
      </c>
      <c r="BA185" s="88">
        <v>9737</v>
      </c>
      <c r="BB185" s="88">
        <v>9483</v>
      </c>
      <c r="BC185" s="88">
        <v>9374</v>
      </c>
      <c r="BD185" s="88">
        <v>9578</v>
      </c>
      <c r="BE185" s="88">
        <v>10066</v>
      </c>
      <c r="BF185" s="88">
        <v>10898</v>
      </c>
      <c r="BG185" s="88">
        <v>11103</v>
      </c>
      <c r="BH185" s="88">
        <v>12133</v>
      </c>
      <c r="BI185" s="88">
        <v>11370</v>
      </c>
      <c r="BJ185" s="88">
        <v>13083</v>
      </c>
      <c r="BK185" s="88">
        <v>13742</v>
      </c>
      <c r="BL185" s="88"/>
      <c r="BO185" t="s">
        <v>526</v>
      </c>
    </row>
    <row r="187" spans="7:67" x14ac:dyDescent="0.15">
      <c r="BO187" t="s">
        <v>527</v>
      </c>
    </row>
    <row r="228" spans="7:65" x14ac:dyDescent="0.15">
      <c r="H228">
        <v>1963</v>
      </c>
      <c r="I228">
        <f t="shared" ref="I228" si="128">H228+1</f>
        <v>1964</v>
      </c>
      <c r="J228">
        <f t="shared" ref="J228" si="129">I228+1</f>
        <v>1965</v>
      </c>
      <c r="K228">
        <f t="shared" ref="K228" si="130">J228+1</f>
        <v>1966</v>
      </c>
      <c r="L228">
        <f t="shared" ref="L228" si="131">K228+1</f>
        <v>1967</v>
      </c>
      <c r="M228">
        <f t="shared" ref="M228" si="132">L228+1</f>
        <v>1968</v>
      </c>
      <c r="N228">
        <f t="shared" ref="N228" si="133">M228+1</f>
        <v>1969</v>
      </c>
      <c r="O228">
        <f t="shared" ref="O228" si="134">N228+1</f>
        <v>1970</v>
      </c>
      <c r="P228">
        <f t="shared" ref="P228" si="135">O228+1</f>
        <v>1971</v>
      </c>
      <c r="Q228">
        <f t="shared" ref="Q228" si="136">P228+1</f>
        <v>1972</v>
      </c>
      <c r="R228">
        <f t="shared" ref="R228" si="137">Q228+1</f>
        <v>1973</v>
      </c>
      <c r="S228">
        <f t="shared" ref="S228" si="138">R228+1</f>
        <v>1974</v>
      </c>
      <c r="T228">
        <f t="shared" ref="T228" si="139">S228+1</f>
        <v>1975</v>
      </c>
      <c r="U228">
        <f t="shared" ref="U228" si="140">T228+1</f>
        <v>1976</v>
      </c>
      <c r="V228">
        <f t="shared" ref="V228" si="141">U228+1</f>
        <v>1977</v>
      </c>
      <c r="W228">
        <f t="shared" ref="W228" si="142">V228+1</f>
        <v>1978</v>
      </c>
      <c r="X228">
        <f t="shared" ref="X228" si="143">W228+1</f>
        <v>1979</v>
      </c>
      <c r="Y228">
        <f t="shared" ref="Y228" si="144">X228+1</f>
        <v>1980</v>
      </c>
      <c r="Z228">
        <f t="shared" ref="Z228" si="145">Y228+1</f>
        <v>1981</v>
      </c>
      <c r="AA228">
        <f t="shared" ref="AA228" si="146">Z228+1</f>
        <v>1982</v>
      </c>
      <c r="AB228">
        <f t="shared" ref="AB228" si="147">AA228+1</f>
        <v>1983</v>
      </c>
      <c r="AC228">
        <f t="shared" ref="AC228" si="148">AB228+1</f>
        <v>1984</v>
      </c>
      <c r="AD228">
        <f t="shared" ref="AD228" si="149">AC228+1</f>
        <v>1985</v>
      </c>
      <c r="AE228">
        <f t="shared" ref="AE228" si="150">AD228+1</f>
        <v>1986</v>
      </c>
      <c r="AF228">
        <f t="shared" ref="AF228" si="151">AE228+1</f>
        <v>1987</v>
      </c>
      <c r="AG228">
        <f t="shared" ref="AG228" si="152">AF228+1</f>
        <v>1988</v>
      </c>
      <c r="AH228">
        <f t="shared" ref="AH228" si="153">AG228+1</f>
        <v>1989</v>
      </c>
      <c r="AI228">
        <f t="shared" ref="AI228" si="154">AH228+1</f>
        <v>1990</v>
      </c>
      <c r="AJ228">
        <f t="shared" ref="AJ228" si="155">AI228+1</f>
        <v>1991</v>
      </c>
      <c r="AK228">
        <f t="shared" ref="AK228" si="156">AJ228+1</f>
        <v>1992</v>
      </c>
      <c r="AL228">
        <f t="shared" ref="AL228" si="157">AK228+1</f>
        <v>1993</v>
      </c>
      <c r="AM228">
        <f t="shared" ref="AM228" si="158">AL228+1</f>
        <v>1994</v>
      </c>
      <c r="AN228">
        <f t="shared" ref="AN228" si="159">AM228+1</f>
        <v>1995</v>
      </c>
      <c r="AO228">
        <f t="shared" ref="AO228" si="160">AN228+1</f>
        <v>1996</v>
      </c>
      <c r="AP228">
        <f t="shared" ref="AP228" si="161">AO228+1</f>
        <v>1997</v>
      </c>
      <c r="AQ228">
        <f t="shared" ref="AQ228" si="162">AP228+1</f>
        <v>1998</v>
      </c>
      <c r="AR228">
        <f t="shared" ref="AR228" si="163">AQ228+1</f>
        <v>1999</v>
      </c>
      <c r="AS228">
        <f t="shared" ref="AS228" si="164">AR228+1</f>
        <v>2000</v>
      </c>
      <c r="AT228">
        <f t="shared" ref="AT228" si="165">AS228+1</f>
        <v>2001</v>
      </c>
      <c r="AU228">
        <f t="shared" ref="AU228" si="166">AT228+1</f>
        <v>2002</v>
      </c>
      <c r="AV228">
        <f t="shared" ref="AV228" si="167">AU228+1</f>
        <v>2003</v>
      </c>
      <c r="AW228">
        <f t="shared" ref="AW228" si="168">AV228+1</f>
        <v>2004</v>
      </c>
      <c r="AX228">
        <f t="shared" ref="AX228" si="169">AW228+1</f>
        <v>2005</v>
      </c>
      <c r="AY228">
        <f t="shared" ref="AY228" si="170">AX228+1</f>
        <v>2006</v>
      </c>
      <c r="AZ228">
        <f t="shared" ref="AZ228" si="171">AY228+1</f>
        <v>2007</v>
      </c>
      <c r="BA228">
        <f t="shared" ref="BA228" si="172">AZ228+1</f>
        <v>2008</v>
      </c>
      <c r="BB228">
        <f t="shared" ref="BB228" si="173">BA228+1</f>
        <v>2009</v>
      </c>
      <c r="BC228">
        <f t="shared" ref="BC228" si="174">BB228+1</f>
        <v>2010</v>
      </c>
      <c r="BD228">
        <f t="shared" ref="BD228" si="175">BC228+1</f>
        <v>2011</v>
      </c>
      <c r="BE228">
        <f t="shared" ref="BE228" si="176">BD228+1</f>
        <v>2012</v>
      </c>
      <c r="BF228">
        <f t="shared" ref="BF228" si="177">BE228+1</f>
        <v>2013</v>
      </c>
      <c r="BG228">
        <f t="shared" ref="BG228" si="178">BF228+1</f>
        <v>2014</v>
      </c>
      <c r="BH228">
        <f t="shared" ref="BH228" si="179">BG228+1</f>
        <v>2015</v>
      </c>
      <c r="BI228">
        <f t="shared" ref="BI228" si="180">BH228+1</f>
        <v>2016</v>
      </c>
      <c r="BJ228">
        <f t="shared" ref="BJ228" si="181">BI228+1</f>
        <v>2017</v>
      </c>
      <c r="BK228">
        <f t="shared" ref="BK228" si="182">BJ228+1</f>
        <v>2018</v>
      </c>
      <c r="BL228">
        <f t="shared" ref="BL228" si="183">BK228+1</f>
        <v>2019</v>
      </c>
      <c r="BM228">
        <f t="shared" ref="BM228" si="184">BL228+1</f>
        <v>2020</v>
      </c>
    </row>
    <row r="229" spans="7:65" x14ac:dyDescent="0.15">
      <c r="G229" t="s">
        <v>542</v>
      </c>
      <c r="H229" s="80"/>
      <c r="J229" s="80" t="s">
        <v>483</v>
      </c>
      <c r="K229" s="81"/>
      <c r="L229" s="81"/>
      <c r="M229" s="81"/>
      <c r="N229" s="81"/>
      <c r="O229" s="80" t="s">
        <v>484</v>
      </c>
      <c r="P229" s="81"/>
      <c r="Q229" s="81"/>
      <c r="R229" s="81"/>
      <c r="S229" s="81"/>
      <c r="T229" s="80" t="s">
        <v>485</v>
      </c>
      <c r="U229" s="81"/>
      <c r="V229" s="81"/>
      <c r="W229" s="81"/>
      <c r="X229" s="81"/>
      <c r="Y229" s="80" t="s">
        <v>486</v>
      </c>
      <c r="Z229" s="81"/>
      <c r="AA229" s="81"/>
      <c r="AB229" s="81"/>
      <c r="AC229" s="81"/>
      <c r="AD229" s="80" t="s">
        <v>487</v>
      </c>
      <c r="AE229" s="81"/>
      <c r="AF229" s="81"/>
      <c r="AG229" s="81"/>
      <c r="AH229" s="81"/>
      <c r="AI229" s="80" t="s">
        <v>488</v>
      </c>
      <c r="AJ229" s="81"/>
      <c r="AK229" s="81"/>
      <c r="AL229" s="81"/>
      <c r="AM229" s="81"/>
      <c r="AN229" s="80" t="s">
        <v>489</v>
      </c>
      <c r="AO229" s="81"/>
      <c r="AP229" s="81"/>
      <c r="AQ229" s="81"/>
      <c r="AR229" s="81"/>
      <c r="AS229" s="80" t="s">
        <v>490</v>
      </c>
      <c r="AT229" s="81"/>
      <c r="AU229" s="81"/>
      <c r="AV229" s="81"/>
      <c r="AW229" s="81"/>
      <c r="AX229" s="80" t="s">
        <v>491</v>
      </c>
      <c r="AY229" s="81"/>
      <c r="AZ229" s="81"/>
      <c r="BA229" s="81"/>
      <c r="BB229" s="81"/>
      <c r="BC229" s="80" t="s">
        <v>492</v>
      </c>
      <c r="BD229" s="81"/>
      <c r="BE229" s="81"/>
      <c r="BF229" s="81"/>
      <c r="BG229" s="81"/>
      <c r="BH229" s="80" t="s">
        <v>493</v>
      </c>
      <c r="BL229" s="80" t="s">
        <v>517</v>
      </c>
    </row>
    <row r="230" spans="7:65" x14ac:dyDescent="0.15">
      <c r="G230" t="s">
        <v>495</v>
      </c>
      <c r="H230" s="88">
        <f>'ｄ08-001市町村別入込総数・宿泊客延数推移'!H221/1000</f>
        <v>159.21199999999999</v>
      </c>
      <c r="I230" s="88">
        <f>'ｄ08-001市町村別入込総数・宿泊客延数推移'!I221/1000</f>
        <v>167.172</v>
      </c>
      <c r="J230" s="88">
        <f>'ｄ08-001市町村別入込総数・宿泊客延数推移'!J221/1000</f>
        <v>164.33699999999999</v>
      </c>
      <c r="K230" s="88">
        <f>'ｄ08-001市町村別入込総数・宿泊客延数推移'!K221/1000</f>
        <v>206.881</v>
      </c>
      <c r="L230" s="88">
        <f>'ｄ08-001市町村別入込総数・宿泊客延数推移'!L221/1000</f>
        <v>255.58</v>
      </c>
      <c r="M230" s="88">
        <f>'ｄ08-001市町村別入込総数・宿泊客延数推移'!M221/1000</f>
        <v>426.53199999999998</v>
      </c>
      <c r="N230" s="88">
        <f>'ｄ08-001市町村別入込総数・宿泊客延数推移'!N221/1000</f>
        <v>491.959</v>
      </c>
      <c r="O230" s="88">
        <f>'ｄ08-001市町村別入込総数・宿泊客延数推移'!O221/1000</f>
        <v>520.12</v>
      </c>
      <c r="P230" s="88">
        <f>'ｄ08-001市町村別入込総数・宿泊客延数推移'!P221/1000</f>
        <v>526.53700000000003</v>
      </c>
      <c r="Q230" s="88">
        <f>'ｄ08-001市町村別入込総数・宿泊客延数推移'!Q221/1000</f>
        <v>520.928</v>
      </c>
      <c r="R230" s="88">
        <f>'ｄ08-001市町村別入込総数・宿泊客延数推移'!R221/1000</f>
        <v>600.65</v>
      </c>
      <c r="S230" s="88">
        <f>'ｄ08-001市町村別入込総数・宿泊客延数推移'!S221/1000</f>
        <v>606.66</v>
      </c>
      <c r="T230" s="88">
        <f>'ｄ08-001市町村別入込総数・宿泊客延数推移'!T221/1000</f>
        <v>358.71800000000002</v>
      </c>
      <c r="U230" s="88">
        <f>'ｄ08-001市町村別入込総数・宿泊客延数推移'!U221/1000</f>
        <v>367.77</v>
      </c>
      <c r="V230" s="88">
        <f>'ｄ08-001市町村別入込総数・宿泊客延数推移'!V221/1000</f>
        <v>365.60399999999998</v>
      </c>
      <c r="W230" s="88">
        <f>'ｄ08-001市町村別入込総数・宿泊客延数推移'!W221/1000</f>
        <v>445.92200000000003</v>
      </c>
      <c r="X230" s="88">
        <f>'ｄ08-001市町村別入込総数・宿泊客延数推移'!X221/1000</f>
        <v>380.47699999999998</v>
      </c>
      <c r="Y230" s="88">
        <f>'ｄ08-001市町村別入込総数・宿泊客延数推移'!Y221/1000</f>
        <v>396.92</v>
      </c>
      <c r="Z230" s="88">
        <f>'ｄ08-001市町村別入込総数・宿泊客延数推移'!Z221/1000</f>
        <v>389.685</v>
      </c>
      <c r="AA230" s="88">
        <f>'ｄ08-001市町村別入込総数・宿泊客延数推移'!AA221/1000</f>
        <v>381.01499999999999</v>
      </c>
      <c r="AB230" s="88">
        <f>'ｄ08-001市町村別入込総数・宿泊客延数推移'!AB221/1000</f>
        <v>373.44299999999998</v>
      </c>
      <c r="AC230" s="88">
        <f>'ｄ08-001市町村別入込総数・宿泊客延数推移'!AC221/1000</f>
        <v>369.512</v>
      </c>
      <c r="AD230" s="88">
        <f>'ｄ08-001市町村別入込総数・宿泊客延数推移'!AD221/1000</f>
        <v>358.22899999999998</v>
      </c>
      <c r="AE230" s="88">
        <f>'ｄ08-001市町村別入込総数・宿泊客延数推移'!AE221/1000</f>
        <v>363.03399999999999</v>
      </c>
      <c r="AF230" s="88">
        <f>'ｄ08-001市町村別入込総数・宿泊客延数推移'!AF221/1000</f>
        <v>372.54</v>
      </c>
      <c r="AG230" s="88">
        <f>'ｄ08-001市町村別入込総数・宿泊客延数推移'!AG221/1000</f>
        <v>382.315</v>
      </c>
      <c r="AH230" s="88">
        <f>'ｄ08-001市町村別入込総数・宿泊客延数推移'!AH221/1000</f>
        <v>391.55099999999999</v>
      </c>
      <c r="AI230" s="88">
        <f>'ｄ08-001市町村別入込総数・宿泊客延数推移'!AI221/1000</f>
        <v>429.92</v>
      </c>
      <c r="AJ230" s="88">
        <f>'ｄ08-001市町村別入込総数・宿泊客延数推移'!AJ221/1000</f>
        <v>470.47300000000001</v>
      </c>
      <c r="AK230" s="88">
        <f>'ｄ08-001市町村別入込総数・宿泊客延数推移'!AK221/1000</f>
        <v>472.96600000000001</v>
      </c>
      <c r="AL230" s="88">
        <f>'ｄ08-001市町村別入込総数・宿泊客延数推移'!AL221/1000</f>
        <v>403.97699999999998</v>
      </c>
      <c r="AM230" s="88">
        <f>'ｄ08-001市町村別入込総数・宿泊客延数推移'!AM221/1000</f>
        <v>408.77100000000002</v>
      </c>
      <c r="AN230" s="88">
        <f>'ｄ08-001市町村別入込総数・宿泊客延数推移'!AN221/1000</f>
        <v>371.00099999999998</v>
      </c>
      <c r="AO230" s="88">
        <f>'ｄ08-001市町村別入込総数・宿泊客延数推移'!AO221/1000</f>
        <v>385.78500000000003</v>
      </c>
      <c r="AP230" s="88">
        <f>'ｄ08-001市町村別入込総数・宿泊客延数推移'!AQ221</f>
        <v>309.39999999999998</v>
      </c>
      <c r="AQ230" s="88">
        <f>'ｄ08-001市町村別入込総数・宿泊客延数推移'!AR221</f>
        <v>229</v>
      </c>
      <c r="AR230" s="88">
        <f>'ｄ08-001市町村別入込総数・宿泊客延数推移'!AS221</f>
        <v>297.5</v>
      </c>
      <c r="AS230" s="88">
        <f>'ｄ08-001市町村別入込総数・宿泊客延数推移'!AT221</f>
        <v>265.7</v>
      </c>
      <c r="AT230" s="88">
        <f>'ｄ08-001市町村別入込総数・宿泊客延数推移'!AU221</f>
        <v>286.2</v>
      </c>
      <c r="AU230" s="88">
        <f>'ｄ08-001市町村別入込総数・宿泊客延数推移'!AV221</f>
        <v>348</v>
      </c>
      <c r="AV230" s="88">
        <f>'ｄ08-001市町村別入込総数・宿泊客延数推移'!AW221</f>
        <v>328.7</v>
      </c>
      <c r="AW230" s="88">
        <f>'ｄ08-001市町村別入込総数・宿泊客延数推移'!AX221</f>
        <v>325.5</v>
      </c>
      <c r="AX230" s="88">
        <f>'ｄ08-001市町村別入込総数・宿泊客延数推移'!AY221</f>
        <v>1521.3</v>
      </c>
      <c r="AY230" s="88">
        <f>'ｄ08-001市町村別入込総数・宿泊客延数推移'!AZ221</f>
        <v>732.4</v>
      </c>
      <c r="AZ230" s="88">
        <f>'ｄ08-001市町村別入込総数・宿泊客延数推移'!BA221</f>
        <v>760.9</v>
      </c>
      <c r="BA230" s="88">
        <f>'ｄ08-001市町村別入込総数・宿泊客延数推移'!BB221</f>
        <v>1183.3</v>
      </c>
      <c r="BB230" s="88">
        <f>'ｄ08-001市町村別入込総数・宿泊客延数推移'!BC221</f>
        <v>1192.0999999999999</v>
      </c>
      <c r="BC230" s="88">
        <f>'ｄ08-001市町村別入込総数・宿泊客延数推移'!BD221</f>
        <v>1195.9000000000001</v>
      </c>
      <c r="BD230" s="88">
        <f>'ｄ08-001市町村別入込総数・宿泊客延数推移'!BE221</f>
        <v>1135.1000000000001</v>
      </c>
      <c r="BE230" s="88">
        <f>'ｄ08-001市町村別入込総数・宿泊客延数推移'!BF221</f>
        <v>1355.6999999999998</v>
      </c>
      <c r="BF230" s="88">
        <f>'ｄ08-001市町村別入込総数・宿泊客延数推移'!BG221</f>
        <v>1382</v>
      </c>
      <c r="BG230" s="88">
        <f>'ｄ08-001市町村別入込総数・宿泊客延数推移'!BH221</f>
        <v>1303.3</v>
      </c>
      <c r="BH230" s="88">
        <f>'ｄ08-001市町村別入込総数・宿泊客延数推移'!BI221</f>
        <v>1512.3</v>
      </c>
      <c r="BI230" s="88">
        <f>'ｄ08-001市町村別入込総数・宿泊客延数推移'!BJ221</f>
        <v>1520.7</v>
      </c>
      <c r="BJ230" s="88">
        <f>'ｄ08-001市町村別入込総数・宿泊客延数推移'!BK221</f>
        <v>1514.1000000000001</v>
      </c>
      <c r="BK230" s="88">
        <f>'ｄ08-001市町村別入込総数・宿泊客延数推移'!BL221</f>
        <v>1430.5</v>
      </c>
      <c r="BL230" s="88">
        <f>'ｄ08-001市町村別入込総数・宿泊客延数推移'!BM221</f>
        <v>1309.8</v>
      </c>
      <c r="BM230" s="71"/>
    </row>
    <row r="231" spans="7:65" x14ac:dyDescent="0.15">
      <c r="G231" t="s">
        <v>496</v>
      </c>
      <c r="H231" s="88">
        <f>'ｄ08-001市町村別入込総数・宿泊客延数推移'!H222/1000</f>
        <v>604.26300000000003</v>
      </c>
      <c r="I231" s="88">
        <f>'ｄ08-001市町村別入込総数・宿泊客延数推移'!I222/1000</f>
        <v>634.47500000000002</v>
      </c>
      <c r="J231" s="88">
        <f>'ｄ08-001市町村別入込総数・宿泊客延数推移'!J222/1000</f>
        <v>682.25900000000001</v>
      </c>
      <c r="K231" s="88">
        <f>'ｄ08-001市町村別入込総数・宿泊客延数推移'!K222/1000</f>
        <v>648.38900000000001</v>
      </c>
      <c r="L231" s="88">
        <f>'ｄ08-001市町村別入込総数・宿泊客延数推移'!L222/1000</f>
        <v>959.16499999999996</v>
      </c>
      <c r="M231" s="88">
        <f>'ｄ08-001市町村別入込総数・宿泊客延数推移'!M222/1000</f>
        <v>1111.732</v>
      </c>
      <c r="N231" s="88">
        <f>'ｄ08-001市町村別入込総数・宿泊客延数推移'!N222/1000</f>
        <v>1173.5640000000001</v>
      </c>
      <c r="O231" s="88">
        <f>'ｄ08-001市町村別入込総数・宿泊客延数推移'!O222/1000</f>
        <v>1157.1579999999999</v>
      </c>
      <c r="P231" s="88">
        <f>'ｄ08-001市町村別入込総数・宿泊客延数推移'!P222/1000</f>
        <v>1124.354</v>
      </c>
      <c r="Q231" s="88">
        <f>'ｄ08-001市町村別入込総数・宿泊客延数推移'!Q222/1000</f>
        <v>1336.4369999999999</v>
      </c>
      <c r="R231" s="88">
        <f>'ｄ08-001市町村別入込総数・宿泊客延数推移'!R222/1000</f>
        <v>1584.634</v>
      </c>
      <c r="S231" s="88">
        <f>'ｄ08-001市町村別入込総数・宿泊客延数推移'!S222/1000</f>
        <v>1526.1759999999999</v>
      </c>
      <c r="T231" s="88">
        <f>'ｄ08-001市町村別入込総数・宿泊客延数推移'!T222/1000</f>
        <v>1750.1969999999999</v>
      </c>
      <c r="U231" s="88">
        <f>'ｄ08-001市町村別入込総数・宿泊客延数推移'!U222/1000</f>
        <v>1793.4469999999999</v>
      </c>
      <c r="V231" s="88">
        <f>'ｄ08-001市町村別入込総数・宿泊客延数推移'!V222/1000</f>
        <v>1925.261</v>
      </c>
      <c r="W231" s="88">
        <f>'ｄ08-001市町村別入込総数・宿泊客延数推移'!W222/1000</f>
        <v>1885.9059999999999</v>
      </c>
      <c r="X231" s="88">
        <f>'ｄ08-001市町村別入込総数・宿泊客延数推移'!X222/1000</f>
        <v>1996.691</v>
      </c>
      <c r="Y231" s="88">
        <f>'ｄ08-001市町村別入込総数・宿泊客延数推移'!Y222/1000</f>
        <v>2077.8159999999998</v>
      </c>
      <c r="Z231" s="88">
        <f>'ｄ08-001市町村別入込総数・宿泊客延数推移'!Z222/1000</f>
        <v>2016.0719999999999</v>
      </c>
      <c r="AA231" s="88">
        <f>'ｄ08-001市町村別入込総数・宿泊客延数推移'!AA222/1000</f>
        <v>2173.4679999999998</v>
      </c>
      <c r="AB231" s="88">
        <f>'ｄ08-001市町村別入込総数・宿泊客延数推移'!AB222/1000</f>
        <v>2148.81</v>
      </c>
      <c r="AC231" s="88">
        <f>'ｄ08-001市町村別入込総数・宿泊客延数推移'!AC222/1000</f>
        <v>2242.0520000000001</v>
      </c>
      <c r="AD231" s="88">
        <f>'ｄ08-001市町村別入込総数・宿泊客延数推移'!AD222/1000</f>
        <v>2339.6950000000002</v>
      </c>
      <c r="AE231" s="88">
        <f>'ｄ08-001市町村別入込総数・宿泊客延数推移'!AE222/1000</f>
        <v>2277.67</v>
      </c>
      <c r="AF231" s="88">
        <f>'ｄ08-001市町村別入込総数・宿泊客延数推移'!AF222/1000</f>
        <v>2346.4290000000001</v>
      </c>
      <c r="AG231" s="88">
        <f>'ｄ08-001市町村別入込総数・宿泊客延数推移'!AG222/1000</f>
        <v>2412.0680000000002</v>
      </c>
      <c r="AH231" s="88">
        <f>'ｄ08-001市町村別入込総数・宿泊客延数推移'!AH222/1000</f>
        <v>2474.721</v>
      </c>
      <c r="AI231" s="88">
        <f>'ｄ08-001市町村別入込総数・宿泊客延数推移'!AI222/1000</f>
        <v>2489.6729999999998</v>
      </c>
      <c r="AJ231" s="88">
        <f>'ｄ08-001市町村別入込総数・宿泊客延数推移'!AJ222/1000</f>
        <v>2425.0709999999999</v>
      </c>
      <c r="AK231" s="88">
        <f>'ｄ08-001市町村別入込総数・宿泊客延数推移'!AK222/1000</f>
        <v>2162.8980000000001</v>
      </c>
      <c r="AL231" s="88">
        <f>'ｄ08-001市町村別入込総数・宿泊客延数推移'!AL222/1000</f>
        <v>2159.1869999999999</v>
      </c>
      <c r="AM231" s="88">
        <f>'ｄ08-001市町村別入込総数・宿泊客延数推移'!AM222/1000</f>
        <v>2171.4250000000002</v>
      </c>
      <c r="AN231" s="88">
        <f>'ｄ08-001市町村別入込総数・宿泊客延数推移'!AN222/1000</f>
        <v>2209.038</v>
      </c>
      <c r="AO231" s="88">
        <f>'ｄ08-001市町村別入込総数・宿泊客延数推移'!AO222/1000</f>
        <v>2135.2179999999998</v>
      </c>
      <c r="AP231" s="88">
        <f>'ｄ08-001市町村別入込総数・宿泊客延数推移'!AQ222</f>
        <v>1711.7</v>
      </c>
      <c r="AQ231" s="88">
        <f>'ｄ08-001市町村別入込総数・宿泊客延数推移'!AR222</f>
        <v>1763.3</v>
      </c>
      <c r="AR231" s="88">
        <f>'ｄ08-001市町村別入込総数・宿泊客延数推移'!AS222</f>
        <v>1710.6</v>
      </c>
      <c r="AS231" s="88">
        <f>'ｄ08-001市町村別入込総数・宿泊客延数推移'!AT222</f>
        <v>1575.8</v>
      </c>
      <c r="AT231" s="88">
        <f>'ｄ08-001市町村別入込総数・宿泊客延数推移'!AU222</f>
        <v>1458.8</v>
      </c>
      <c r="AU231" s="88">
        <f>'ｄ08-001市町村別入込総数・宿泊客延数推移'!AV222</f>
        <v>1571.6</v>
      </c>
      <c r="AV231" s="88">
        <f>'ｄ08-001市町村別入込総数・宿泊客延数推移'!AW222</f>
        <v>1625.3</v>
      </c>
      <c r="AW231" s="88">
        <f>'ｄ08-001市町村別入込総数・宿泊客延数推移'!AX222</f>
        <v>1551.9</v>
      </c>
      <c r="AX231" s="88">
        <f>'ｄ08-001市町村別入込総数・宿泊客延数推移'!AY222</f>
        <v>2818.8</v>
      </c>
      <c r="AY231" s="88">
        <f>'ｄ08-001市町村別入込総数・宿泊客延数推移'!AZ222</f>
        <v>3565</v>
      </c>
      <c r="AZ231" s="88">
        <f>'ｄ08-001市町村別入込総数・宿泊客延数推移'!BA222</f>
        <v>4834</v>
      </c>
      <c r="BA231" s="88">
        <f>'ｄ08-001市町村別入込総数・宿泊客延数推移'!BB222</f>
        <v>3615.5</v>
      </c>
      <c r="BB231" s="88">
        <f>'ｄ08-001市町村別入込総数・宿泊客延数推移'!BC222</f>
        <v>3763.5</v>
      </c>
      <c r="BC231" s="88">
        <f>'ｄ08-001市町村別入込総数・宿泊客延数推移'!BD222</f>
        <v>3698.6000000000004</v>
      </c>
      <c r="BD231" s="88">
        <f>'ｄ08-001市町村別入込総数・宿泊客延数推移'!BE222</f>
        <v>3397.1000000000004</v>
      </c>
      <c r="BE231" s="88">
        <f>'ｄ08-001市町村別入込総数・宿泊客延数推移'!BF222</f>
        <v>3522.4</v>
      </c>
      <c r="BF231" s="88">
        <f>'ｄ08-001市町村別入込総数・宿泊客延数推移'!BG222</f>
        <v>3645.8</v>
      </c>
      <c r="BG231" s="88">
        <f>'ｄ08-001市町村別入込総数・宿泊客延数推移'!BH222</f>
        <v>3374.4999999999995</v>
      </c>
      <c r="BH231" s="88">
        <f>'ｄ08-001市町村別入込総数・宿泊客延数推移'!BI222</f>
        <v>3587.2000000000007</v>
      </c>
      <c r="BI231" s="88">
        <f>'ｄ08-001市町村別入込総数・宿泊客延数推移'!BJ222</f>
        <v>3666.7</v>
      </c>
      <c r="BJ231" s="88">
        <f>'ｄ08-001市町村別入込総数・宿泊客延数推移'!BK222</f>
        <v>3726.3999999999996</v>
      </c>
      <c r="BK231" s="88">
        <f>'ｄ08-001市町村別入込総数・宿泊客延数推移'!BL222</f>
        <v>3546.7</v>
      </c>
      <c r="BL231" s="88">
        <f>'ｄ08-001市町村別入込総数・宿泊客延数推移'!BM222</f>
        <v>3232.7</v>
      </c>
      <c r="BM231" s="71"/>
    </row>
    <row r="232" spans="7:65" x14ac:dyDescent="0.15">
      <c r="G232" t="s">
        <v>497</v>
      </c>
      <c r="H232" s="88">
        <f>'ｄ08-001市町村別入込総数・宿泊客延数推移'!H224/1000</f>
        <v>60.35</v>
      </c>
      <c r="I232" s="88">
        <f>'ｄ08-001市町村別入込総数・宿泊客延数推移'!I224/1000</f>
        <v>63.366999999999997</v>
      </c>
      <c r="J232" s="88">
        <f>'ｄ08-001市町村別入込総数・宿泊客延数推移'!J224/1000</f>
        <v>71.399000000000001</v>
      </c>
      <c r="K232" s="88">
        <f>'ｄ08-001市町村別入込総数・宿泊客延数推移'!K224/1000</f>
        <v>79.759</v>
      </c>
      <c r="L232" s="88">
        <f>'ｄ08-001市町村別入込総数・宿泊客延数推移'!L224/1000</f>
        <v>90.906000000000006</v>
      </c>
      <c r="M232" s="88">
        <f>'ｄ08-001市町村別入込総数・宿泊客延数推移'!M224/1000</f>
        <v>99.319000000000003</v>
      </c>
      <c r="N232" s="88">
        <f>'ｄ08-001市町村別入込総数・宿泊客延数推移'!N224/1000</f>
        <v>103.774</v>
      </c>
      <c r="O232" s="88">
        <f>'ｄ08-001市町村別入込総数・宿泊客延数推移'!O224/1000</f>
        <v>121.767</v>
      </c>
      <c r="P232" s="88">
        <f>'ｄ08-001市町村別入込総数・宿泊客延数推移'!P224/1000</f>
        <v>119.221</v>
      </c>
      <c r="Q232" s="88">
        <f>'ｄ08-001市町村別入込総数・宿泊客延数推移'!Q224/1000</f>
        <v>152.30199999999999</v>
      </c>
      <c r="R232" s="88">
        <f>'ｄ08-001市町村別入込総数・宿泊客延数推移'!R224/1000</f>
        <v>130.173</v>
      </c>
      <c r="S232" s="88">
        <f>'ｄ08-001市町村別入込総数・宿泊客延数推移'!S224/1000</f>
        <v>137.1</v>
      </c>
      <c r="T232" s="88">
        <f>'ｄ08-001市町村別入込総数・宿泊客延数推移'!T224/1000</f>
        <v>110.292</v>
      </c>
      <c r="U232" s="88">
        <f>'ｄ08-001市町村別入込総数・宿泊客延数推移'!U224/1000</f>
        <v>112.663</v>
      </c>
      <c r="V232" s="88">
        <f>'ｄ08-001市町村別入込総数・宿泊客延数推移'!V224/1000</f>
        <v>115.706</v>
      </c>
      <c r="W232" s="88">
        <f>'ｄ08-001市町村別入込総数・宿泊客延数推移'!W224/1000</f>
        <v>123.68899999999999</v>
      </c>
      <c r="X232" s="88">
        <f>'ｄ08-001市町村別入込総数・宿泊客延数推移'!X224/1000</f>
        <v>131.77799999999999</v>
      </c>
      <c r="Y232" s="88">
        <f>'ｄ08-001市町村別入込総数・宿泊客延数推移'!Y224/1000</f>
        <v>137.59800000000001</v>
      </c>
      <c r="Z232" s="88">
        <f>'ｄ08-001市町村別入込総数・宿泊客延数推移'!Z224/1000</f>
        <v>153.52500000000001</v>
      </c>
      <c r="AA232" s="88">
        <f>'ｄ08-001市町村別入込総数・宿泊客延数推移'!AA224/1000</f>
        <v>150.84899999999999</v>
      </c>
      <c r="AB232" s="88">
        <f>'ｄ08-001市町村別入込総数・宿泊客延数推移'!AB224/1000</f>
        <v>147.054</v>
      </c>
      <c r="AC232" s="88">
        <f>'ｄ08-001市町村別入込総数・宿泊客延数推移'!AC224/1000</f>
        <v>160.46799999999999</v>
      </c>
      <c r="AD232" s="88">
        <f>'ｄ08-001市町村別入込総数・宿泊客延数推移'!AD224/1000</f>
        <v>167.881</v>
      </c>
      <c r="AE232" s="88">
        <f>'ｄ08-001市町村別入込総数・宿泊客延数推移'!AE224/1000</f>
        <v>169.24600000000001</v>
      </c>
      <c r="AF232" s="88">
        <f>'ｄ08-001市町村別入込総数・宿泊客延数推移'!AF224/1000</f>
        <v>168.53100000000001</v>
      </c>
      <c r="AG232" s="88">
        <f>'ｄ08-001市町村別入込総数・宿泊客延数推移'!AG224/1000</f>
        <v>171.86199999999999</v>
      </c>
      <c r="AH232" s="88">
        <f>'ｄ08-001市町村別入込総数・宿泊客延数推移'!AH224/1000</f>
        <v>187.27199999999999</v>
      </c>
      <c r="AI232" s="88">
        <f>'ｄ08-001市町村別入込総数・宿泊客延数推移'!AI224/1000</f>
        <v>202.685</v>
      </c>
      <c r="AJ232" s="88">
        <f>'ｄ08-001市町村別入込総数・宿泊客延数推移'!AJ224/1000</f>
        <v>208.22499999999999</v>
      </c>
      <c r="AK232" s="88">
        <f>'ｄ08-001市町村別入込総数・宿泊客延数推移'!AK224/1000</f>
        <v>198.72399999999999</v>
      </c>
      <c r="AL232" s="88">
        <f>'ｄ08-001市町村別入込総数・宿泊客延数推移'!AL224/1000</f>
        <v>203.09399999999999</v>
      </c>
      <c r="AM232" s="88">
        <f>'ｄ08-001市町村別入込総数・宿泊客延数推移'!AM224/1000</f>
        <v>208.17599999999999</v>
      </c>
      <c r="AN232" s="88">
        <f>'ｄ08-001市町村別入込総数・宿泊客延数推移'!AN224/1000</f>
        <v>210.37</v>
      </c>
      <c r="AO232" s="88">
        <f>'ｄ08-001市町村別入込総数・宿泊客延数推移'!AO224/1000</f>
        <v>199.892</v>
      </c>
      <c r="AP232" s="88">
        <f>'ｄ08-001市町村別入込総数・宿泊客延数推移'!AQ224</f>
        <v>194.5</v>
      </c>
      <c r="AQ232" s="88">
        <f>'ｄ08-001市町村別入込総数・宿泊客延数推移'!AR224</f>
        <v>170.3</v>
      </c>
      <c r="AR232" s="88">
        <f>'ｄ08-001市町村別入込総数・宿泊客延数推移'!AS224</f>
        <v>152.30000000000001</v>
      </c>
      <c r="AS232" s="88">
        <f>'ｄ08-001市町村別入込総数・宿泊客延数推移'!AT224</f>
        <v>147.19999999999999</v>
      </c>
      <c r="AT232" s="88">
        <f>'ｄ08-001市町村別入込総数・宿泊客延数推移'!AU224</f>
        <v>141.1</v>
      </c>
      <c r="AU232" s="88">
        <f>'ｄ08-001市町村別入込総数・宿泊客延数推移'!AV224</f>
        <v>142.80000000000001</v>
      </c>
      <c r="AV232" s="88">
        <f>'ｄ08-001市町村別入込総数・宿泊客延数推移'!AW224</f>
        <v>138.30000000000001</v>
      </c>
      <c r="AW232" s="88">
        <f>'ｄ08-001市町村別入込総数・宿泊客延数推移'!AX224</f>
        <v>135.69999999999999</v>
      </c>
      <c r="AX232" s="88">
        <f>'ｄ08-001市町村別入込総数・宿泊客延数推移'!AY224</f>
        <v>129.1</v>
      </c>
      <c r="AY232" s="88">
        <f>'ｄ08-001市町村別入込総数・宿泊客延数推移'!AZ224</f>
        <v>169</v>
      </c>
      <c r="AZ232" s="88">
        <f>'ｄ08-001市町村別入込総数・宿泊客延数推移'!BA224</f>
        <v>166</v>
      </c>
      <c r="BA232" s="88">
        <f>'ｄ08-001市町村別入込総数・宿泊客延数推移'!BB224</f>
        <v>202.2</v>
      </c>
      <c r="BB232" s="88">
        <f>'ｄ08-001市町村別入込総数・宿泊客延数推移'!BC224</f>
        <v>205.6</v>
      </c>
      <c r="BC232" s="88">
        <f>'ｄ08-001市町村別入込総数・宿泊客延数推移'!BD224</f>
        <v>216.6</v>
      </c>
      <c r="BD232" s="88">
        <f>'ｄ08-001市町村別入込総数・宿泊客延数推移'!BE224</f>
        <v>212.40000000000003</v>
      </c>
      <c r="BE232" s="88">
        <f>'ｄ08-001市町村別入込総数・宿泊客延数推移'!BF224</f>
        <v>228.39999999999986</v>
      </c>
      <c r="BF232" s="88">
        <f>'ｄ08-001市町村別入込総数・宿泊客延数推移'!BG224</f>
        <v>232.20000000000002</v>
      </c>
      <c r="BG232" s="88">
        <f>'ｄ08-001市町村別入込総数・宿泊客延数推移'!BH224</f>
        <v>229.3</v>
      </c>
      <c r="BH232" s="88">
        <f>'ｄ08-001市町村別入込総数・宿泊客延数推移'!BI224</f>
        <v>230.40000000000003</v>
      </c>
      <c r="BI232" s="88">
        <f>'ｄ08-001市町村別入込総数・宿泊客延数推移'!BJ224</f>
        <v>247.50000000000003</v>
      </c>
      <c r="BJ232" s="88">
        <f>'ｄ08-001市町村別入込総数・宿泊客延数推移'!BK224</f>
        <v>279.2</v>
      </c>
      <c r="BK232" s="88">
        <f>'ｄ08-001市町村別入込総数・宿泊客延数推移'!BL224</f>
        <v>290.39999999999998</v>
      </c>
      <c r="BL232" s="88">
        <f>'ｄ08-001市町村別入込総数・宿泊客延数推移'!BM224</f>
        <v>294.2</v>
      </c>
      <c r="BM232" s="71"/>
    </row>
    <row r="259" spans="7:65" x14ac:dyDescent="0.15">
      <c r="H259">
        <v>1963</v>
      </c>
      <c r="I259">
        <f t="shared" ref="I259" si="185">H259+1</f>
        <v>1964</v>
      </c>
      <c r="J259">
        <f t="shared" ref="J259" si="186">I259+1</f>
        <v>1965</v>
      </c>
      <c r="K259">
        <f t="shared" ref="K259" si="187">J259+1</f>
        <v>1966</v>
      </c>
      <c r="L259">
        <f t="shared" ref="L259" si="188">K259+1</f>
        <v>1967</v>
      </c>
      <c r="M259">
        <f t="shared" ref="M259" si="189">L259+1</f>
        <v>1968</v>
      </c>
      <c r="N259">
        <f t="shared" ref="N259" si="190">M259+1</f>
        <v>1969</v>
      </c>
      <c r="O259">
        <f t="shared" ref="O259" si="191">N259+1</f>
        <v>1970</v>
      </c>
      <c r="P259">
        <f t="shared" ref="P259" si="192">O259+1</f>
        <v>1971</v>
      </c>
      <c r="Q259">
        <f t="shared" ref="Q259" si="193">P259+1</f>
        <v>1972</v>
      </c>
      <c r="R259">
        <f t="shared" ref="R259" si="194">Q259+1</f>
        <v>1973</v>
      </c>
      <c r="S259">
        <f t="shared" ref="S259" si="195">R259+1</f>
        <v>1974</v>
      </c>
      <c r="T259">
        <f t="shared" ref="T259" si="196">S259+1</f>
        <v>1975</v>
      </c>
      <c r="U259">
        <f t="shared" ref="U259" si="197">T259+1</f>
        <v>1976</v>
      </c>
      <c r="V259">
        <f t="shared" ref="V259" si="198">U259+1</f>
        <v>1977</v>
      </c>
      <c r="W259">
        <f t="shared" ref="W259" si="199">V259+1</f>
        <v>1978</v>
      </c>
      <c r="X259">
        <f t="shared" ref="X259" si="200">W259+1</f>
        <v>1979</v>
      </c>
      <c r="Y259">
        <f t="shared" ref="Y259" si="201">X259+1</f>
        <v>1980</v>
      </c>
      <c r="Z259">
        <f t="shared" ref="Z259" si="202">Y259+1</f>
        <v>1981</v>
      </c>
      <c r="AA259">
        <f t="shared" ref="AA259" si="203">Z259+1</f>
        <v>1982</v>
      </c>
      <c r="AB259">
        <f t="shared" ref="AB259" si="204">AA259+1</f>
        <v>1983</v>
      </c>
      <c r="AC259">
        <f t="shared" ref="AC259" si="205">AB259+1</f>
        <v>1984</v>
      </c>
      <c r="AD259">
        <f t="shared" ref="AD259" si="206">AC259+1</f>
        <v>1985</v>
      </c>
      <c r="AE259">
        <f t="shared" ref="AE259" si="207">AD259+1</f>
        <v>1986</v>
      </c>
      <c r="AF259">
        <f t="shared" ref="AF259" si="208">AE259+1</f>
        <v>1987</v>
      </c>
      <c r="AG259">
        <f t="shared" ref="AG259" si="209">AF259+1</f>
        <v>1988</v>
      </c>
      <c r="AH259">
        <f t="shared" ref="AH259" si="210">AG259+1</f>
        <v>1989</v>
      </c>
      <c r="AI259">
        <f t="shared" ref="AI259" si="211">AH259+1</f>
        <v>1990</v>
      </c>
      <c r="AJ259">
        <f t="shared" ref="AJ259" si="212">AI259+1</f>
        <v>1991</v>
      </c>
      <c r="AK259">
        <f t="shared" ref="AK259" si="213">AJ259+1</f>
        <v>1992</v>
      </c>
      <c r="AL259">
        <f t="shared" ref="AL259" si="214">AK259+1</f>
        <v>1993</v>
      </c>
      <c r="AM259">
        <f t="shared" ref="AM259" si="215">AL259+1</f>
        <v>1994</v>
      </c>
      <c r="AN259">
        <f t="shared" ref="AN259" si="216">AM259+1</f>
        <v>1995</v>
      </c>
      <c r="AO259">
        <f t="shared" ref="AO259" si="217">AN259+1</f>
        <v>1996</v>
      </c>
      <c r="AP259">
        <f t="shared" ref="AP259" si="218">AO259+1</f>
        <v>1997</v>
      </c>
      <c r="AQ259">
        <f t="shared" ref="AQ259" si="219">AP259+1</f>
        <v>1998</v>
      </c>
      <c r="AR259">
        <f t="shared" ref="AR259" si="220">AQ259+1</f>
        <v>1999</v>
      </c>
      <c r="AS259">
        <f t="shared" ref="AS259" si="221">AR259+1</f>
        <v>2000</v>
      </c>
      <c r="AT259">
        <f t="shared" ref="AT259" si="222">AS259+1</f>
        <v>2001</v>
      </c>
      <c r="AU259">
        <f t="shared" ref="AU259" si="223">AT259+1</f>
        <v>2002</v>
      </c>
      <c r="AV259">
        <f t="shared" ref="AV259" si="224">AU259+1</f>
        <v>2003</v>
      </c>
      <c r="AW259">
        <f t="shared" ref="AW259" si="225">AV259+1</f>
        <v>2004</v>
      </c>
      <c r="AX259">
        <f t="shared" ref="AX259" si="226">AW259+1</f>
        <v>2005</v>
      </c>
      <c r="AY259">
        <f t="shared" ref="AY259" si="227">AX259+1</f>
        <v>2006</v>
      </c>
      <c r="AZ259">
        <f t="shared" ref="AZ259" si="228">AY259+1</f>
        <v>2007</v>
      </c>
      <c r="BA259">
        <f t="shared" ref="BA259" si="229">AZ259+1</f>
        <v>2008</v>
      </c>
      <c r="BB259">
        <f t="shared" ref="BB259" si="230">BA259+1</f>
        <v>2009</v>
      </c>
      <c r="BC259">
        <f t="shared" ref="BC259" si="231">BB259+1</f>
        <v>2010</v>
      </c>
      <c r="BD259">
        <f t="shared" ref="BD259" si="232">BC259+1</f>
        <v>2011</v>
      </c>
      <c r="BE259">
        <f t="shared" ref="BE259" si="233">BD259+1</f>
        <v>2012</v>
      </c>
      <c r="BF259">
        <f t="shared" ref="BF259" si="234">BE259+1</f>
        <v>2013</v>
      </c>
      <c r="BG259">
        <f t="shared" ref="BG259" si="235">BF259+1</f>
        <v>2014</v>
      </c>
      <c r="BH259">
        <f t="shared" ref="BH259" si="236">BG259+1</f>
        <v>2015</v>
      </c>
      <c r="BI259">
        <f t="shared" ref="BI259" si="237">BH259+1</f>
        <v>2016</v>
      </c>
      <c r="BJ259">
        <f t="shared" ref="BJ259" si="238">BI259+1</f>
        <v>2017</v>
      </c>
      <c r="BK259">
        <f t="shared" ref="BK259" si="239">BJ259+1</f>
        <v>2018</v>
      </c>
      <c r="BL259">
        <f t="shared" ref="BL259" si="240">BK259+1</f>
        <v>2019</v>
      </c>
      <c r="BM259">
        <f t="shared" ref="BM259" si="241">BL259+1</f>
        <v>2020</v>
      </c>
    </row>
    <row r="260" spans="7:65" x14ac:dyDescent="0.15">
      <c r="G260" t="s">
        <v>543</v>
      </c>
      <c r="H260" s="80"/>
      <c r="J260" s="80" t="s">
        <v>483</v>
      </c>
      <c r="K260" s="81"/>
      <c r="L260" s="81"/>
      <c r="M260" s="81"/>
      <c r="N260" s="81"/>
      <c r="O260" s="80" t="s">
        <v>484</v>
      </c>
      <c r="P260" s="81"/>
      <c r="Q260" s="81"/>
      <c r="R260" s="81"/>
      <c r="S260" s="81"/>
      <c r="T260" s="80" t="s">
        <v>485</v>
      </c>
      <c r="U260" s="81"/>
      <c r="V260" s="81"/>
      <c r="W260" s="81"/>
      <c r="X260" s="81"/>
      <c r="Y260" s="80" t="s">
        <v>486</v>
      </c>
      <c r="Z260" s="81"/>
      <c r="AA260" s="81"/>
      <c r="AB260" s="81"/>
      <c r="AC260" s="81"/>
      <c r="AD260" s="80" t="s">
        <v>487</v>
      </c>
      <c r="AE260" s="81"/>
      <c r="AF260" s="81"/>
      <c r="AG260" s="81"/>
      <c r="AH260" s="81"/>
      <c r="AI260" s="80" t="s">
        <v>488</v>
      </c>
      <c r="AJ260" s="81"/>
      <c r="AK260" s="81"/>
      <c r="AL260" s="81"/>
      <c r="AM260" s="81"/>
      <c r="AN260" s="80" t="s">
        <v>489</v>
      </c>
      <c r="AO260" s="81"/>
      <c r="AP260" s="81"/>
      <c r="AQ260" s="81"/>
      <c r="AR260" s="81"/>
      <c r="AS260" s="80" t="s">
        <v>490</v>
      </c>
      <c r="AT260" s="81"/>
      <c r="AU260" s="81"/>
      <c r="AV260" s="81"/>
      <c r="AW260" s="81"/>
      <c r="AX260" s="80" t="s">
        <v>491</v>
      </c>
      <c r="AY260" s="81"/>
      <c r="AZ260" s="81"/>
      <c r="BA260" s="81"/>
      <c r="BB260" s="81"/>
      <c r="BC260" s="80" t="s">
        <v>492</v>
      </c>
      <c r="BD260" s="81"/>
      <c r="BE260" s="81"/>
      <c r="BF260" s="81"/>
      <c r="BG260" s="81"/>
      <c r="BH260" s="80" t="s">
        <v>493</v>
      </c>
      <c r="BL260" s="80" t="s">
        <v>517</v>
      </c>
    </row>
    <row r="261" spans="7:65" x14ac:dyDescent="0.15">
      <c r="G261" t="s">
        <v>495</v>
      </c>
      <c r="H261" s="88">
        <f>'ｄ08-001市町村別入込総数・宿泊客延数推移'!H275/1000</f>
        <v>52.826000000000001</v>
      </c>
      <c r="I261" s="88">
        <f>'ｄ08-001市町村別入込総数・宿泊客延数推移'!I275/1000</f>
        <v>55.466999999999999</v>
      </c>
      <c r="J261" s="88">
        <f>'ｄ08-001市町村別入込総数・宿泊客延数推移'!J275/1000</f>
        <v>563.66600000000005</v>
      </c>
      <c r="K261" s="88">
        <f>'ｄ08-001市町村別入込総数・宿泊客延数推移'!K275/1000</f>
        <v>477.28500000000003</v>
      </c>
      <c r="L261" s="88">
        <f>'ｄ08-001市町村別入込総数・宿泊客延数推移'!L275/1000</f>
        <v>568.71299999999997</v>
      </c>
      <c r="M261" s="88">
        <f>'ｄ08-001市町村別入込総数・宿泊客延数推移'!M275/1000</f>
        <v>553.41700000000003</v>
      </c>
      <c r="N261" s="88">
        <f>'ｄ08-001市町村別入込総数・宿泊客延数推移'!N275/1000</f>
        <v>554.846</v>
      </c>
      <c r="O261" s="88">
        <f>'ｄ08-001市町村別入込総数・宿泊客延数推移'!O275/1000</f>
        <v>574.53499999999997</v>
      </c>
      <c r="P261" s="88">
        <f>'ｄ08-001市町村別入込総数・宿泊客延数推移'!P275/1000</f>
        <v>596.64200000000005</v>
      </c>
      <c r="Q261" s="88">
        <f>'ｄ08-001市町村別入込総数・宿泊客延数推移'!Q275/1000</f>
        <v>629.88199999999995</v>
      </c>
      <c r="R261" s="88">
        <f>'ｄ08-001市町村別入込総数・宿泊客延数推移'!R275/1000</f>
        <v>632.995</v>
      </c>
      <c r="S261" s="88">
        <f>'ｄ08-001市町村別入込総数・宿泊客延数推移'!S275/1000</f>
        <v>623.30399999999997</v>
      </c>
      <c r="T261" s="88">
        <f>'ｄ08-001市町村別入込総数・宿泊客延数推移'!T275/1000</f>
        <v>572.23</v>
      </c>
      <c r="U261" s="88">
        <f>'ｄ08-001市町村別入込総数・宿泊客延数推移'!U275/1000</f>
        <v>584.11699999999996</v>
      </c>
      <c r="V261" s="88">
        <f>'ｄ08-001市町村別入込総数・宿泊客延数推移'!V275/1000</f>
        <v>541.47199999999998</v>
      </c>
      <c r="W261" s="88">
        <f>'ｄ08-001市町村別入込総数・宿泊客延数推移'!W275/1000</f>
        <v>446.75900000000001</v>
      </c>
      <c r="X261" s="88">
        <f>'ｄ08-001市町村別入込総数・宿泊客延数推移'!X275/1000</f>
        <v>434.21899999999999</v>
      </c>
      <c r="Y261" s="88">
        <f>'ｄ08-001市町村別入込総数・宿泊客延数推移'!Y275/1000</f>
        <v>423.95100000000002</v>
      </c>
      <c r="Z261" s="88">
        <f>'ｄ08-001市町村別入込総数・宿泊客延数推移'!Z275/1000</f>
        <v>410.92099999999999</v>
      </c>
      <c r="AA261" s="88">
        <f>'ｄ08-001市町村別入込総数・宿泊客延数推移'!AA275/1000</f>
        <v>358.38200000000001</v>
      </c>
      <c r="AB261" s="88">
        <f>'ｄ08-001市町村別入込総数・宿泊客延数推移'!AB275/1000</f>
        <v>347.625</v>
      </c>
      <c r="AC261" s="88">
        <f>'ｄ08-001市町村別入込総数・宿泊客延数推移'!AC275/1000</f>
        <v>357.803</v>
      </c>
      <c r="AD261" s="88">
        <f>'ｄ08-001市町村別入込総数・宿泊客延数推移'!AD275/1000</f>
        <v>354.363</v>
      </c>
      <c r="AE261" s="88">
        <f>'ｄ08-001市町村別入込総数・宿泊客延数推移'!AE275/1000</f>
        <v>367.92599999999999</v>
      </c>
      <c r="AF261" s="88">
        <f>'ｄ08-001市町村別入込総数・宿泊客延数推移'!AF275/1000</f>
        <v>474.43400000000003</v>
      </c>
      <c r="AG261" s="88">
        <f>'ｄ08-001市町村別入込総数・宿泊客延数推移'!AG275/1000</f>
        <v>573.29</v>
      </c>
      <c r="AH261" s="88">
        <f>'ｄ08-001市町村別入込総数・宿泊客延数推移'!AH275/1000</f>
        <v>684.62099999999998</v>
      </c>
      <c r="AI261" s="88">
        <f>'ｄ08-001市町村別入込総数・宿泊客延数推移'!AI275/1000</f>
        <v>820.24900000000002</v>
      </c>
      <c r="AJ261" s="88">
        <f>'ｄ08-001市町村別入込総数・宿泊客延数推移'!AJ275/1000</f>
        <v>1080.2159999999999</v>
      </c>
      <c r="AK261" s="88">
        <f>'ｄ08-001市町村別入込総数・宿泊客延数推移'!AK275/1000</f>
        <v>1344.1690000000001</v>
      </c>
      <c r="AL261" s="88">
        <f>'ｄ08-001市町村別入込総数・宿泊客延数推移'!AL275/1000</f>
        <v>1308.3530000000001</v>
      </c>
      <c r="AM261" s="88">
        <f>'ｄ08-001市町村別入込総数・宿泊客延数推移'!AM275/1000</f>
        <v>1366.079</v>
      </c>
      <c r="AN261" s="88">
        <f>'ｄ08-001市町村別入込総数・宿泊客延数推移'!AN275/1000</f>
        <v>1443.769</v>
      </c>
      <c r="AO261" s="88">
        <f>'ｄ08-001市町村別入込総数・宿泊客延数推移'!AO275/1000</f>
        <v>1527.7850000000001</v>
      </c>
      <c r="AP261" s="88">
        <f>'ｄ08-001市町村別入込総数・宿泊客延数推移'!AQ275</f>
        <v>1583</v>
      </c>
      <c r="AQ261" s="88">
        <f>'ｄ08-001市町村別入込総数・宿泊客延数推移'!AR275</f>
        <v>1630</v>
      </c>
      <c r="AR261" s="88">
        <f>'ｄ08-001市町村別入込総数・宿泊客延数推移'!AS275</f>
        <v>2674.4</v>
      </c>
      <c r="AS261" s="88">
        <f>'ｄ08-001市町村別入込総数・宿泊客延数推移'!AT275</f>
        <v>2322.6999999999998</v>
      </c>
      <c r="AT261" s="88">
        <f>'ｄ08-001市町村別入込総数・宿泊客延数推移'!AU275</f>
        <v>2363.6999999999998</v>
      </c>
      <c r="AU261" s="88">
        <f>'ｄ08-001市町村別入込総数・宿泊客延数推移'!AV275</f>
        <v>2363.6999999999998</v>
      </c>
      <c r="AV261" s="88">
        <f>'ｄ08-001市町村別入込総数・宿泊客延数推移'!AW275</f>
        <v>2215.3000000000002</v>
      </c>
      <c r="AW261" s="88">
        <f>'ｄ08-001市町村別入込総数・宿泊客延数推移'!AX275</f>
        <v>2174.4</v>
      </c>
      <c r="AX261" s="88">
        <f>'ｄ08-001市町村別入込総数・宿泊客延数推移'!AY275</f>
        <v>2171.6</v>
      </c>
      <c r="AY261" s="88">
        <f>'ｄ08-001市町村別入込総数・宿泊客延数推移'!AZ275</f>
        <v>2251.1</v>
      </c>
      <c r="AZ261" s="88">
        <f>'ｄ08-001市町村別入込総数・宿泊客延数推移'!BA275</f>
        <v>2224.1999999999998</v>
      </c>
      <c r="BA261" s="88">
        <f>'ｄ08-001市町村別入込総数・宿泊客延数推移'!BB275</f>
        <v>2007.9</v>
      </c>
      <c r="BB261" s="88">
        <f>'ｄ08-001市町村別入込総数・宿泊客延数推移'!BC275</f>
        <v>1894.8</v>
      </c>
      <c r="BC261" s="88">
        <f>'ｄ08-001市町村別入込総数・宿泊客延数推移'!BD275</f>
        <v>1837.6000000000001</v>
      </c>
      <c r="BD261" s="88">
        <f>'ｄ08-001市町村別入込総数・宿泊客延数推移'!BE275</f>
        <v>1669.9</v>
      </c>
      <c r="BE261" s="88">
        <f>'ｄ08-001市町村別入込総数・宿泊客延数推移'!BF275</f>
        <v>1893.6000000000001</v>
      </c>
      <c r="BF261" s="88">
        <f>'ｄ08-001市町村別入込総数・宿泊客延数推移'!BG275</f>
        <v>1993.4</v>
      </c>
      <c r="BG261" s="88">
        <f>'ｄ08-001市町村別入込総数・宿泊客延数推移'!BH275</f>
        <v>2264.4</v>
      </c>
      <c r="BH261" s="88">
        <f>'ｄ08-001市町村別入込総数・宿泊客延数推移'!BI275</f>
        <v>2591.6999999999998</v>
      </c>
      <c r="BI261" s="88">
        <f>'ｄ08-001市町村別入込総数・宿泊客延数推移'!BJ275</f>
        <v>2792.6000000000004</v>
      </c>
      <c r="BJ261" s="88">
        <f>'ｄ08-001市町村別入込総数・宿泊客延数推移'!BK275</f>
        <v>3131.2000000000003</v>
      </c>
      <c r="BK261" s="88">
        <f>'ｄ08-001市町村別入込総数・宿泊客延数推移'!BL275</f>
        <v>3172.2</v>
      </c>
      <c r="BL261" s="88">
        <f>'ｄ08-001市町村別入込総数・宿泊客延数推移'!BM275</f>
        <v>3002.2</v>
      </c>
      <c r="BM261" s="71"/>
    </row>
    <row r="262" spans="7:65" x14ac:dyDescent="0.15">
      <c r="G262" t="s">
        <v>496</v>
      </c>
      <c r="H262" s="88">
        <f>'ｄ08-001市町村別入込総数・宿泊客延数推移'!H276/1000</f>
        <v>1275.0730000000001</v>
      </c>
      <c r="I262" s="88">
        <f>'ｄ08-001市町村別入込総数・宿泊客延数推移'!I276/1000</f>
        <v>1338.82</v>
      </c>
      <c r="J262" s="88">
        <f>'ｄ08-001市町村別入込総数・宿泊客延数推移'!J276/1000</f>
        <v>1307.134</v>
      </c>
      <c r="K262" s="88">
        <f>'ｄ08-001市町村別入込総数・宿泊客延数推移'!K276/1000</f>
        <v>1691.9190000000001</v>
      </c>
      <c r="L262" s="88">
        <f>'ｄ08-001市町村別入込総数・宿泊客延数推移'!L276/1000</f>
        <v>1700.645</v>
      </c>
      <c r="M262" s="88">
        <f>'ｄ08-001市町村別入込総数・宿泊客延数推移'!M276/1000</f>
        <v>1700.538</v>
      </c>
      <c r="N262" s="88">
        <f>'ｄ08-001市町村別入込総数・宿泊客延数推移'!N276/1000</f>
        <v>1702.3219999999999</v>
      </c>
      <c r="O262" s="88">
        <f>'ｄ08-001市町村別入込総数・宿泊客延数推移'!O276/1000</f>
        <v>1722.991</v>
      </c>
      <c r="P262" s="88">
        <f>'ｄ08-001市町村別入込総数・宿泊客延数推移'!P276/1000</f>
        <v>1742.626</v>
      </c>
      <c r="Q262" s="88">
        <f>'ｄ08-001市町村別入込総数・宿泊客延数推移'!Q276/1000</f>
        <v>1751.6</v>
      </c>
      <c r="R262" s="88">
        <f>'ｄ08-001市町村別入込総数・宿泊客延数推移'!R276/1000</f>
        <v>1778.8630000000001</v>
      </c>
      <c r="S262" s="88">
        <f>'ｄ08-001市町村別入込総数・宿泊客延数推移'!S276/1000</f>
        <v>1819.5930000000001</v>
      </c>
      <c r="T262" s="88">
        <f>'ｄ08-001市町村別入込総数・宿泊客延数推移'!T276/1000</f>
        <v>1770.5840000000001</v>
      </c>
      <c r="U262" s="88">
        <f>'ｄ08-001市町村別入込総数・宿泊客延数推移'!U276/1000</f>
        <v>1799.3969999999999</v>
      </c>
      <c r="V262" s="88">
        <f>'ｄ08-001市町村別入込総数・宿泊客延数推移'!V276/1000</f>
        <v>1835.614</v>
      </c>
      <c r="W262" s="88">
        <f>'ｄ08-001市町村別入込総数・宿泊客延数推移'!W276/1000</f>
        <v>2037.0160000000001</v>
      </c>
      <c r="X262" s="88">
        <f>'ｄ08-001市町村別入込総数・宿泊客延数推移'!X276/1000</f>
        <v>2018.81</v>
      </c>
      <c r="Y262" s="88">
        <f>'ｄ08-001市町村別入込総数・宿泊客延数推移'!Y276/1000</f>
        <v>2015.027</v>
      </c>
      <c r="Z262" s="88">
        <f>'ｄ08-001市町村別入込総数・宿泊客延数推移'!Z276/1000</f>
        <v>2026.731</v>
      </c>
      <c r="AA262" s="88">
        <f>'ｄ08-001市町村別入込総数・宿泊客延数推移'!AA276/1000</f>
        <v>2304.3130000000001</v>
      </c>
      <c r="AB262" s="88">
        <f>'ｄ08-001市町村別入込総数・宿泊客延数推移'!AB276/1000</f>
        <v>2214.4989999999998</v>
      </c>
      <c r="AC262" s="88">
        <f>'ｄ08-001市町村別入込総数・宿泊客延数推移'!AC276/1000</f>
        <v>3034.2860000000001</v>
      </c>
      <c r="AD262" s="88">
        <f>'ｄ08-001市町村別入込総数・宿泊客延数推移'!AD276/1000</f>
        <v>2369.6559999999999</v>
      </c>
      <c r="AE262" s="88">
        <f>'ｄ08-001市町村別入込総数・宿泊客延数推移'!AE276/1000</f>
        <v>2366.0659999999998</v>
      </c>
      <c r="AF262" s="88">
        <f>'ｄ08-001市町村別入込総数・宿泊客延数推移'!AF276/1000</f>
        <v>2470.683</v>
      </c>
      <c r="AG262" s="88">
        <f>'ｄ08-001市町村別入込総数・宿泊客延数推移'!AG276/1000</f>
        <v>2827.5749999999998</v>
      </c>
      <c r="AH262" s="88">
        <f>'ｄ08-001市町村別入込総数・宿泊客延数推移'!AH276/1000</f>
        <v>3161.1379999999999</v>
      </c>
      <c r="AI262" s="88">
        <f>'ｄ08-001市町村別入込総数・宿泊客延数推移'!AI276/1000</f>
        <v>3542.413</v>
      </c>
      <c r="AJ262" s="88">
        <f>'ｄ08-001市町村別入込総数・宿泊客延数推移'!AJ276/1000</f>
        <v>3853.518</v>
      </c>
      <c r="AK262" s="88">
        <f>'ｄ08-001市町村別入込総数・宿泊客延数推移'!AK276/1000</f>
        <v>4029.915</v>
      </c>
      <c r="AL262" s="88">
        <f>'ｄ08-001市町村別入込総数・宿泊客延数推移'!AL276/1000</f>
        <v>3778.2109999999998</v>
      </c>
      <c r="AM262" s="88">
        <f>'ｄ08-001市町村別入込総数・宿泊客延数推移'!AM276/1000</f>
        <v>4494.05</v>
      </c>
      <c r="AN262" s="88">
        <f>'ｄ08-001市町村別入込総数・宿泊客延数推移'!AN276/1000</f>
        <v>4180.6049999999996</v>
      </c>
      <c r="AO262" s="88">
        <f>'ｄ08-001市町村別入込総数・宿泊客延数推移'!AO276/1000</f>
        <v>3983.5610000000001</v>
      </c>
      <c r="AP262" s="88">
        <f>'ｄ08-001市町村別入込総数・宿泊客延数推移'!AQ276</f>
        <v>4481.3</v>
      </c>
      <c r="AQ262" s="88">
        <f>'ｄ08-001市町村別入込総数・宿泊客延数推移'!AR276</f>
        <v>5026.1000000000004</v>
      </c>
      <c r="AR262" s="88">
        <f>'ｄ08-001市町村別入込総数・宿泊客延数推移'!AS276</f>
        <v>7055.2</v>
      </c>
      <c r="AS262" s="88">
        <f>'ｄ08-001市町村別入込総数・宿泊客延数推移'!AT276</f>
        <v>6270.3</v>
      </c>
      <c r="AT262" s="88">
        <f>'ｄ08-001市町村別入込総数・宿泊客延数推移'!AU276</f>
        <v>6570.1</v>
      </c>
      <c r="AU262" s="88">
        <f>'ｄ08-001市町村別入込総数・宿泊客延数推移'!AV276</f>
        <v>6112.6</v>
      </c>
      <c r="AV262" s="88">
        <f>'ｄ08-001市町村別入込総数・宿泊客延数推移'!AW276</f>
        <v>5786.7</v>
      </c>
      <c r="AW262" s="88">
        <f>'ｄ08-001市町村別入込総数・宿泊客延数推移'!AX276</f>
        <v>5365.9</v>
      </c>
      <c r="AX262" s="88">
        <f>'ｄ08-001市町村別入込総数・宿泊客延数推移'!AY276</f>
        <v>5388.8</v>
      </c>
      <c r="AY262" s="88">
        <f>'ｄ08-001市町村別入込総数・宿泊客延数推移'!AZ276</f>
        <v>5445.4</v>
      </c>
      <c r="AZ262" s="88">
        <f>'ｄ08-001市町村別入込総数・宿泊客延数推移'!BA276</f>
        <v>5181.6000000000004</v>
      </c>
      <c r="BA262" s="88">
        <f>'ｄ08-001市町村別入込総数・宿泊客延数推移'!BB276</f>
        <v>5136.6000000000004</v>
      </c>
      <c r="BB262" s="88">
        <f>'ｄ08-001市町村別入込総数・宿泊客延数推移'!BC276</f>
        <v>4975.3</v>
      </c>
      <c r="BC262" s="88">
        <f>'ｄ08-001市町村別入込総数・宿泊客延数推移'!BD276</f>
        <v>4840.1000000000004</v>
      </c>
      <c r="BD262" s="88">
        <f>'ｄ08-001市町村別入込総数・宿泊客延数推移'!BE276</f>
        <v>4366.1000000000004</v>
      </c>
      <c r="BE262" s="88">
        <f>'ｄ08-001市町村別入込総数・宿泊客延数推移'!BF276</f>
        <v>4705.3999999999996</v>
      </c>
      <c r="BF262" s="88">
        <f>'ｄ08-001市町村別入込総数・宿泊客延数推移'!BG276</f>
        <v>5114.3</v>
      </c>
      <c r="BG262" s="88">
        <f>'ｄ08-001市町村別入込総数・宿泊客延数推移'!BH276</f>
        <v>5183.3999999999996</v>
      </c>
      <c r="BH262" s="88">
        <f>'ｄ08-001市町村別入込総数・宿泊客延数推移'!BI276</f>
        <v>5357.6</v>
      </c>
      <c r="BI262" s="88">
        <f>'ｄ08-001市町村別入込総数・宿泊客延数推移'!BJ276</f>
        <v>5115.1000000000004</v>
      </c>
      <c r="BJ262" s="88">
        <f>'ｄ08-001市町村別入込総数・宿泊客延数推移'!BK276</f>
        <v>4930.3999999999996</v>
      </c>
      <c r="BK262" s="88">
        <f>'ｄ08-001市町村別入込総数・宿泊客延数推移'!BL276</f>
        <v>4642</v>
      </c>
      <c r="BL262" s="88">
        <f>'ｄ08-001市町村別入込総数・宿泊客延数推移'!BM276</f>
        <v>3989.6000000000004</v>
      </c>
      <c r="BM262" s="71"/>
    </row>
    <row r="263" spans="7:65" x14ac:dyDescent="0.15">
      <c r="G263" t="s">
        <v>497</v>
      </c>
      <c r="H263" s="88">
        <f>'ｄ08-001市町村別入込総数・宿泊客延数推移'!H278/1000</f>
        <v>92.513000000000005</v>
      </c>
      <c r="I263" s="88">
        <f>'ｄ08-001市町村別入込総数・宿泊客延数推移'!I278/1000</f>
        <v>97.138000000000005</v>
      </c>
      <c r="J263" s="88">
        <f>'ｄ08-001市町村別入込総数・宿泊客延数推移'!J278/1000</f>
        <v>225.404</v>
      </c>
      <c r="K263" s="88">
        <f>'ｄ08-001市町村別入込総数・宿泊客延数推移'!K278/1000</f>
        <v>224.387</v>
      </c>
      <c r="L263" s="88">
        <f>'ｄ08-001市町村別入込総数・宿泊客延数推移'!L278/1000</f>
        <v>319.77999999999997</v>
      </c>
      <c r="M263" s="88">
        <f>'ｄ08-001市町村別入込総数・宿泊客延数推移'!M278/1000</f>
        <v>337.24700000000001</v>
      </c>
      <c r="N263" s="88">
        <f>'ｄ08-001市町村別入込総数・宿泊客延数推移'!N278/1000</f>
        <v>337.30700000000002</v>
      </c>
      <c r="O263" s="88">
        <f>'ｄ08-001市町村別入込総数・宿泊客延数推移'!O278/1000</f>
        <v>328.89699999999999</v>
      </c>
      <c r="P263" s="88">
        <f>'ｄ08-001市町村別入込総数・宿泊客延数推移'!P278/1000</f>
        <v>335.09</v>
      </c>
      <c r="Q263" s="88">
        <f>'ｄ08-001市町村別入込総数・宿泊客延数推移'!Q278/1000</f>
        <v>338.84</v>
      </c>
      <c r="R263" s="88">
        <f>'ｄ08-001市町村別入込総数・宿泊客延数推移'!R278/1000</f>
        <v>344.38400000000001</v>
      </c>
      <c r="S263" s="88">
        <f>'ｄ08-001市町村別入込総数・宿泊客延数推移'!S278/1000</f>
        <v>361.27499999999998</v>
      </c>
      <c r="T263" s="88">
        <f>'ｄ08-001市町村別入込総数・宿泊客延数推移'!T278/1000</f>
        <v>372.97500000000002</v>
      </c>
      <c r="U263" s="88">
        <f>'ｄ08-001市町村別入込総数・宿泊客延数推移'!U278/1000</f>
        <v>354.791</v>
      </c>
      <c r="V263" s="88">
        <f>'ｄ08-001市町村別入込総数・宿泊客延数推移'!V278/1000</f>
        <v>359.81</v>
      </c>
      <c r="W263" s="88">
        <f>'ｄ08-001市町村別入込総数・宿泊客延数推移'!W278/1000</f>
        <v>336.411</v>
      </c>
      <c r="X263" s="88">
        <f>'ｄ08-001市町村別入込総数・宿泊客延数推移'!X278/1000</f>
        <v>315.69799999999998</v>
      </c>
      <c r="Y263" s="88">
        <f>'ｄ08-001市町村別入込総数・宿泊客延数推移'!Y278/1000</f>
        <v>288.15100000000001</v>
      </c>
      <c r="Z263" s="88">
        <f>'ｄ08-001市町村別入込総数・宿泊客延数推移'!Z278/1000</f>
        <v>279.65600000000001</v>
      </c>
      <c r="AA263" s="88">
        <f>'ｄ08-001市町村別入込総数・宿泊客延数推移'!AA278/1000</f>
        <v>267.81299999999999</v>
      </c>
      <c r="AB263" s="88">
        <f>'ｄ08-001市町村別入込総数・宿泊客延数推移'!AB278/1000</f>
        <v>243.16900000000001</v>
      </c>
      <c r="AC263" s="88">
        <f>'ｄ08-001市町村別入込総数・宿泊客延数推移'!AC278/1000</f>
        <v>265.07400000000001</v>
      </c>
      <c r="AD263" s="88">
        <f>'ｄ08-001市町村別入込総数・宿泊客延数推移'!AD278/1000</f>
        <v>230.024</v>
      </c>
      <c r="AE263" s="88">
        <f>'ｄ08-001市町村別入込総数・宿泊客延数推移'!AE278/1000</f>
        <v>261.27699999999999</v>
      </c>
      <c r="AF263" s="88">
        <f>'ｄ08-001市町村別入込総数・宿泊客延数推移'!AF278/1000</f>
        <v>297.14999999999998</v>
      </c>
      <c r="AG263" s="88">
        <f>'ｄ08-001市町村別入込総数・宿泊客延数推移'!AG278/1000</f>
        <v>333.63799999999998</v>
      </c>
      <c r="AH263" s="88">
        <f>'ｄ08-001市町村別入込総数・宿泊客延数推移'!AH278/1000</f>
        <v>379.20299999999997</v>
      </c>
      <c r="AI263" s="88">
        <f>'ｄ08-001市町村別入込総数・宿泊客延数推移'!AI278/1000</f>
        <v>453.24599999999998</v>
      </c>
      <c r="AJ263" s="88">
        <f>'ｄ08-001市町村別入込総数・宿泊客延数推移'!AJ278/1000</f>
        <v>500.70299999999997</v>
      </c>
      <c r="AK263" s="88">
        <f>'ｄ08-001市町村別入込総数・宿泊客延数推移'!AK278/1000</f>
        <v>571.68700000000001</v>
      </c>
      <c r="AL263" s="88">
        <f>'ｄ08-001市町村別入込総数・宿泊客延数推移'!AL278/1000</f>
        <v>557.96199999999999</v>
      </c>
      <c r="AM263" s="88">
        <f>'ｄ08-001市町村別入込総数・宿泊客延数推移'!AM278/1000</f>
        <v>553.774</v>
      </c>
      <c r="AN263" s="88">
        <f>'ｄ08-001市町村別入込総数・宿泊客延数推移'!AN278/1000</f>
        <v>541.35900000000004</v>
      </c>
      <c r="AO263" s="88">
        <f>'ｄ08-001市町村別入込総数・宿泊客延数推移'!AO278/1000</f>
        <v>571.28899999999999</v>
      </c>
      <c r="AP263" s="88">
        <f>'ｄ08-001市町村別入込総数・宿泊客延数推移'!AQ278</f>
        <v>589.79999999999995</v>
      </c>
      <c r="AQ263" s="88">
        <f>'ｄ08-001市町村別入込総数・宿泊客延数推移'!AR278</f>
        <v>668.2</v>
      </c>
      <c r="AR263" s="88">
        <f>'ｄ08-001市町村別入込総数・宿泊客延数推移'!AS278</f>
        <v>783.8</v>
      </c>
      <c r="AS263" s="88">
        <f>'ｄ08-001市町村別入込総数・宿泊客延数推移'!AT278</f>
        <v>790.2</v>
      </c>
      <c r="AT263" s="88">
        <f>'ｄ08-001市町村別入込総数・宿泊客延数推移'!AU278</f>
        <v>775.3</v>
      </c>
      <c r="AU263" s="88">
        <f>'ｄ08-001市町村別入込総数・宿泊客延数推移'!AV278</f>
        <v>741.9</v>
      </c>
      <c r="AV263" s="88">
        <f>'ｄ08-001市町村別入込総数・宿泊客延数推移'!AW278</f>
        <v>733.8</v>
      </c>
      <c r="AW263" s="88">
        <f>'ｄ08-001市町村別入込総数・宿泊客延数推移'!AX278</f>
        <v>732.1</v>
      </c>
      <c r="AX263" s="88">
        <f>'ｄ08-001市町村別入込総数・宿泊客延数推移'!AY278</f>
        <v>712.7</v>
      </c>
      <c r="AY263" s="88">
        <f>'ｄ08-001市町村別入込総数・宿泊客延数推移'!AZ278</f>
        <v>695.9</v>
      </c>
      <c r="AZ263" s="88">
        <f>'ｄ08-001市町村別入込総数・宿泊客延数推移'!BA278</f>
        <v>667.6</v>
      </c>
      <c r="BA263" s="88">
        <f>'ｄ08-001市町村別入込総数・宿泊客延数推移'!BB278</f>
        <v>637.20000000000005</v>
      </c>
      <c r="BB263" s="88">
        <f>'ｄ08-001市町村別入込総数・宿泊客延数推移'!BC278</f>
        <v>616.1</v>
      </c>
      <c r="BC263" s="88">
        <f>'ｄ08-001市町村別入込総数・宿泊客延数推移'!BD278</f>
        <v>584.50000000000011</v>
      </c>
      <c r="BD263" s="88">
        <f>'ｄ08-001市町村別入込総数・宿泊客延数推移'!BE278</f>
        <v>563.5</v>
      </c>
      <c r="BE263" s="88">
        <f>'ｄ08-001市町村別入込総数・宿泊客延数推移'!BF278</f>
        <v>612.50000000000011</v>
      </c>
      <c r="BF263" s="88">
        <f>'ｄ08-001市町村別入込総数・宿泊客延数推移'!BG278</f>
        <v>645.9</v>
      </c>
      <c r="BG263" s="88">
        <f>'ｄ08-001市町村別入込総数・宿泊客延数推移'!BH278</f>
        <v>663.9</v>
      </c>
      <c r="BH263" s="88">
        <f>'ｄ08-001市町村別入込総数・宿泊客延数推移'!BI278</f>
        <v>700.2</v>
      </c>
      <c r="BI263" s="88">
        <f>'ｄ08-001市町村別入込総数・宿泊客延数推移'!BJ278</f>
        <v>736.19999999999993</v>
      </c>
      <c r="BJ263" s="88">
        <f>'ｄ08-001市町村別入込総数・宿泊客延数推移'!BK278</f>
        <v>757.50000000000011</v>
      </c>
      <c r="BK263" s="88">
        <f>'ｄ08-001市町村別入込総数・宿泊客延数推移'!BL278</f>
        <v>796.8</v>
      </c>
      <c r="BL263" s="88">
        <f>'ｄ08-001市町村別入込総数・宿泊客延数推移'!BM278</f>
        <v>791.69999999999993</v>
      </c>
      <c r="BM263" s="71"/>
    </row>
    <row r="291" spans="7:64" x14ac:dyDescent="0.15">
      <c r="H291">
        <v>1963</v>
      </c>
      <c r="I291">
        <f t="shared" ref="I291" si="242">H291+1</f>
        <v>1964</v>
      </c>
      <c r="J291">
        <f t="shared" ref="J291" si="243">I291+1</f>
        <v>1965</v>
      </c>
      <c r="K291">
        <f t="shared" ref="K291" si="244">J291+1</f>
        <v>1966</v>
      </c>
      <c r="L291">
        <f t="shared" ref="L291" si="245">K291+1</f>
        <v>1967</v>
      </c>
      <c r="M291">
        <f t="shared" ref="M291" si="246">L291+1</f>
        <v>1968</v>
      </c>
      <c r="N291">
        <f t="shared" ref="N291" si="247">M291+1</f>
        <v>1969</v>
      </c>
      <c r="O291">
        <f t="shared" ref="O291" si="248">N291+1</f>
        <v>1970</v>
      </c>
      <c r="P291">
        <f t="shared" ref="P291" si="249">O291+1</f>
        <v>1971</v>
      </c>
      <c r="Q291">
        <f t="shared" ref="Q291" si="250">P291+1</f>
        <v>1972</v>
      </c>
      <c r="R291">
        <f t="shared" ref="R291" si="251">Q291+1</f>
        <v>1973</v>
      </c>
      <c r="S291">
        <f t="shared" ref="S291" si="252">R291+1</f>
        <v>1974</v>
      </c>
      <c r="T291">
        <f t="shared" ref="T291" si="253">S291+1</f>
        <v>1975</v>
      </c>
      <c r="U291">
        <f t="shared" ref="U291" si="254">T291+1</f>
        <v>1976</v>
      </c>
      <c r="V291">
        <f t="shared" ref="V291" si="255">U291+1</f>
        <v>1977</v>
      </c>
      <c r="W291">
        <f t="shared" ref="W291" si="256">V291+1</f>
        <v>1978</v>
      </c>
      <c r="X291">
        <f t="shared" ref="X291" si="257">W291+1</f>
        <v>1979</v>
      </c>
      <c r="Y291">
        <f t="shared" ref="Y291" si="258">X291+1</f>
        <v>1980</v>
      </c>
      <c r="Z291">
        <f t="shared" ref="Z291" si="259">Y291+1</f>
        <v>1981</v>
      </c>
      <c r="AA291">
        <f t="shared" ref="AA291" si="260">Z291+1</f>
        <v>1982</v>
      </c>
      <c r="AB291">
        <f t="shared" ref="AB291" si="261">AA291+1</f>
        <v>1983</v>
      </c>
      <c r="AC291">
        <f t="shared" ref="AC291" si="262">AB291+1</f>
        <v>1984</v>
      </c>
      <c r="AD291">
        <f t="shared" ref="AD291" si="263">AC291+1</f>
        <v>1985</v>
      </c>
      <c r="AE291">
        <f t="shared" ref="AE291" si="264">AD291+1</f>
        <v>1986</v>
      </c>
      <c r="AF291">
        <f t="shared" ref="AF291" si="265">AE291+1</f>
        <v>1987</v>
      </c>
      <c r="AG291">
        <f t="shared" ref="AG291" si="266">AF291+1</f>
        <v>1988</v>
      </c>
      <c r="AH291">
        <f t="shared" ref="AH291" si="267">AG291+1</f>
        <v>1989</v>
      </c>
      <c r="AI291">
        <f t="shared" ref="AI291" si="268">AH291+1</f>
        <v>1990</v>
      </c>
      <c r="AJ291">
        <f t="shared" ref="AJ291" si="269">AI291+1</f>
        <v>1991</v>
      </c>
      <c r="AK291">
        <f t="shared" ref="AK291" si="270">AJ291+1</f>
        <v>1992</v>
      </c>
      <c r="AL291">
        <f t="shared" ref="AL291" si="271">AK291+1</f>
        <v>1993</v>
      </c>
      <c r="AM291">
        <f t="shared" ref="AM291" si="272">AL291+1</f>
        <v>1994</v>
      </c>
      <c r="AN291">
        <f t="shared" ref="AN291" si="273">AM291+1</f>
        <v>1995</v>
      </c>
      <c r="AO291">
        <f t="shared" ref="AO291" si="274">AN291+1</f>
        <v>1996</v>
      </c>
      <c r="AP291">
        <f t="shared" ref="AP291" si="275">AO291+1</f>
        <v>1997</v>
      </c>
      <c r="AQ291">
        <f t="shared" ref="AQ291" si="276">AP291+1</f>
        <v>1998</v>
      </c>
      <c r="AR291">
        <f t="shared" ref="AR291" si="277">AQ291+1</f>
        <v>1999</v>
      </c>
      <c r="AS291">
        <f t="shared" ref="AS291" si="278">AR291+1</f>
        <v>2000</v>
      </c>
      <c r="AT291">
        <f t="shared" ref="AT291" si="279">AS291+1</f>
        <v>2001</v>
      </c>
      <c r="AU291">
        <f t="shared" ref="AU291" si="280">AT291+1</f>
        <v>2002</v>
      </c>
      <c r="AV291">
        <f t="shared" ref="AV291" si="281">AU291+1</f>
        <v>2003</v>
      </c>
      <c r="AW291">
        <f t="shared" ref="AW291" si="282">AV291+1</f>
        <v>2004</v>
      </c>
      <c r="AX291">
        <f t="shared" ref="AX291" si="283">AW291+1</f>
        <v>2005</v>
      </c>
      <c r="AY291">
        <f t="shared" ref="AY291" si="284">AX291+1</f>
        <v>2006</v>
      </c>
      <c r="AZ291">
        <f t="shared" ref="AZ291" si="285">AY291+1</f>
        <v>2007</v>
      </c>
      <c r="BA291">
        <f t="shared" ref="BA291" si="286">AZ291+1</f>
        <v>2008</v>
      </c>
      <c r="BB291">
        <f t="shared" ref="BB291" si="287">BA291+1</f>
        <v>2009</v>
      </c>
      <c r="BC291">
        <f t="shared" ref="BC291" si="288">BB291+1</f>
        <v>2010</v>
      </c>
      <c r="BD291">
        <f t="shared" ref="BD291" si="289">BC291+1</f>
        <v>2011</v>
      </c>
      <c r="BE291">
        <f t="shared" ref="BE291" si="290">BD291+1</f>
        <v>2012</v>
      </c>
      <c r="BF291">
        <f t="shared" ref="BF291" si="291">BE291+1</f>
        <v>2013</v>
      </c>
      <c r="BG291">
        <f t="shared" ref="BG291" si="292">BF291+1</f>
        <v>2014</v>
      </c>
      <c r="BH291">
        <f t="shared" ref="BH291" si="293">BG291+1</f>
        <v>2015</v>
      </c>
      <c r="BI291">
        <f t="shared" ref="BI291" si="294">BH291+1</f>
        <v>2016</v>
      </c>
      <c r="BJ291">
        <f t="shared" ref="BJ291" si="295">BI291+1</f>
        <v>2017</v>
      </c>
      <c r="BK291">
        <f t="shared" ref="BK291" si="296">BJ291+1</f>
        <v>2018</v>
      </c>
      <c r="BL291">
        <f t="shared" ref="BL291" si="297">BK291+1</f>
        <v>2019</v>
      </c>
    </row>
    <row r="292" spans="7:64" x14ac:dyDescent="0.15">
      <c r="G292" t="s">
        <v>544</v>
      </c>
      <c r="H292" s="80"/>
      <c r="J292" s="80" t="s">
        <v>483</v>
      </c>
      <c r="K292" s="81"/>
      <c r="L292" s="81"/>
      <c r="M292" s="81"/>
      <c r="N292" s="81"/>
      <c r="O292" s="80" t="s">
        <v>484</v>
      </c>
      <c r="P292" s="81"/>
      <c r="Q292" s="81"/>
      <c r="R292" s="81"/>
      <c r="S292" s="81"/>
      <c r="T292" s="80" t="s">
        <v>485</v>
      </c>
      <c r="U292" s="81"/>
      <c r="V292" s="81"/>
      <c r="W292" s="81"/>
      <c r="X292" s="81"/>
      <c r="Y292" s="80" t="s">
        <v>486</v>
      </c>
      <c r="Z292" s="81"/>
      <c r="AA292" s="81"/>
      <c r="AB292" s="81"/>
      <c r="AC292" s="81"/>
      <c r="AD292" s="80" t="s">
        <v>487</v>
      </c>
      <c r="AE292" s="81"/>
      <c r="AF292" s="81"/>
      <c r="AG292" s="81"/>
      <c r="AH292" s="81"/>
      <c r="AI292" s="80" t="s">
        <v>488</v>
      </c>
      <c r="AJ292" s="81"/>
      <c r="AK292" s="81"/>
      <c r="AL292" s="81"/>
      <c r="AM292" s="81"/>
      <c r="AN292" s="80" t="s">
        <v>489</v>
      </c>
      <c r="AO292" s="81"/>
      <c r="AP292" s="81"/>
      <c r="AQ292" s="81"/>
      <c r="AR292" s="81"/>
      <c r="AS292" s="80" t="s">
        <v>490</v>
      </c>
      <c r="AT292" s="81"/>
      <c r="AU292" s="81"/>
      <c r="AV292" s="81"/>
      <c r="AW292" s="81"/>
      <c r="AX292" s="80" t="s">
        <v>491</v>
      </c>
      <c r="AY292" s="81"/>
      <c r="AZ292" s="81"/>
      <c r="BA292" s="81"/>
      <c r="BB292" s="81"/>
      <c r="BC292" s="80" t="s">
        <v>492</v>
      </c>
      <c r="BD292" s="81"/>
      <c r="BE292" s="81"/>
      <c r="BF292" s="81"/>
      <c r="BG292" s="81"/>
      <c r="BH292" s="80" t="s">
        <v>493</v>
      </c>
      <c r="BL292" s="80" t="s">
        <v>517</v>
      </c>
    </row>
    <row r="293" spans="7:64" x14ac:dyDescent="0.15">
      <c r="G293" t="s">
        <v>495</v>
      </c>
      <c r="H293" s="88">
        <f>主要観光地別・年度計!H293/1000</f>
        <v>21.54</v>
      </c>
      <c r="I293" s="88">
        <f>主要観光地別・年度計!I293/1000</f>
        <v>22.617000000000001</v>
      </c>
      <c r="J293" s="88">
        <f>主要観光地別・年度計!J293/1000</f>
        <v>175.602</v>
      </c>
      <c r="K293" s="88">
        <f>主要観光地別・年度計!K293/1000</f>
        <v>168.48099999999999</v>
      </c>
      <c r="L293" s="88">
        <f>主要観光地別・年度計!L293/1000</f>
        <v>177.244</v>
      </c>
      <c r="M293" s="88">
        <f>主要観光地別・年度計!M293/1000</f>
        <v>183.762</v>
      </c>
      <c r="N293" s="88">
        <f>主要観光地別・年度計!N293/1000</f>
        <v>185.02199999999999</v>
      </c>
      <c r="O293" s="88">
        <f>主要観光地別・年度計!O293/1000</f>
        <v>189.714</v>
      </c>
      <c r="P293" s="88">
        <f>主要観光地別・年度計!P293/1000</f>
        <v>193.42099999999999</v>
      </c>
      <c r="Q293" s="88">
        <f>主要観光地別・年度計!Q293/1000</f>
        <v>202.64699999999999</v>
      </c>
      <c r="R293" s="88">
        <f>主要観光地別・年度計!R293/1000</f>
        <v>202.71700000000001</v>
      </c>
      <c r="S293" s="88">
        <f>主要観光地別・年度計!S293/1000</f>
        <v>203.47499999999999</v>
      </c>
      <c r="T293" s="88">
        <f>主要観光地別・年度計!T293/1000</f>
        <v>187.71700000000001</v>
      </c>
      <c r="U293" s="88">
        <f>主要観光地別・年度計!U293/1000</f>
        <v>180.148</v>
      </c>
      <c r="V293" s="88">
        <f>主要観光地別・年度計!V293/1000</f>
        <v>154.798</v>
      </c>
      <c r="W293" s="88">
        <f>主要観光地別・年度計!W293/1000</f>
        <v>85.539000000000001</v>
      </c>
      <c r="X293" s="88">
        <f>主要観光地別・年度計!X293/1000</f>
        <v>80.531999999999996</v>
      </c>
      <c r="Y293" s="88">
        <f>主要観光地別・年度計!Y293/1000</f>
        <v>72.513999999999996</v>
      </c>
      <c r="Z293" s="88">
        <f>主要観光地別・年度計!Z293/1000</f>
        <v>51.704999999999998</v>
      </c>
      <c r="AA293" s="88">
        <f>主要観光地別・年度計!AA293/1000</f>
        <v>42.012</v>
      </c>
      <c r="AB293" s="88">
        <f>主要観光地別・年度計!AB293/1000</f>
        <v>32.704000000000001</v>
      </c>
      <c r="AC293" s="88">
        <f>主要観光地別・年度計!AC293/1000</f>
        <v>41.274999999999999</v>
      </c>
      <c r="AD293" s="88">
        <f>主要観光地別・年度計!AD293/1000</f>
        <v>35.265999999999998</v>
      </c>
      <c r="AE293" s="88">
        <f>主要観光地別・年度計!AE293/1000</f>
        <v>38.4</v>
      </c>
      <c r="AF293" s="88">
        <f>主要観光地別・年度計!AF293/1000</f>
        <v>55.715000000000003</v>
      </c>
      <c r="AG293" s="88">
        <f>主要観光地別・年度計!AG293/1000</f>
        <v>69.793999999999997</v>
      </c>
      <c r="AH293" s="88">
        <f>主要観光地別・年度計!AH293/1000</f>
        <v>75.597999999999999</v>
      </c>
      <c r="AI293" s="88">
        <f>主要観光地別・年度計!AI293/1000</f>
        <v>87.819000000000003</v>
      </c>
      <c r="AJ293" s="88">
        <f>主要観光地別・年度計!AJ293/1000</f>
        <v>110.59099999999999</v>
      </c>
      <c r="AK293" s="88">
        <f>主要観光地別・年度計!AK293/1000</f>
        <v>127.134</v>
      </c>
      <c r="AL293" s="88">
        <f>主要観光地別・年度計!AL293/1000</f>
        <v>119.16800000000001</v>
      </c>
      <c r="AM293" s="88">
        <f>主要観光地別・年度計!AM293/1000</f>
        <v>119.182</v>
      </c>
      <c r="AN293" s="88">
        <f>主要観光地別・年度計!AN293/1000</f>
        <v>138.60900000000001</v>
      </c>
      <c r="AO293" s="88">
        <f>主要観光地別・年度計!AO293/1000</f>
        <v>149.453</v>
      </c>
      <c r="AP293" s="88"/>
      <c r="AQ293" s="88"/>
      <c r="AR293" s="88"/>
      <c r="AS293" s="88"/>
      <c r="AT293" s="88"/>
      <c r="AU293" s="88"/>
      <c r="AV293" s="88"/>
      <c r="AW293" s="88"/>
      <c r="AX293" s="88"/>
      <c r="AY293" s="88"/>
      <c r="AZ293" s="88"/>
      <c r="BA293" s="88"/>
      <c r="BB293" s="88"/>
      <c r="BC293" s="88"/>
      <c r="BD293" s="88"/>
      <c r="BE293" s="88"/>
      <c r="BF293" s="88"/>
      <c r="BG293" s="88"/>
      <c r="BH293" s="88"/>
      <c r="BI293" s="88"/>
      <c r="BJ293" s="88"/>
      <c r="BK293" s="88"/>
      <c r="BL293" s="88"/>
    </row>
    <row r="294" spans="7:64" x14ac:dyDescent="0.15">
      <c r="G294" t="s">
        <v>496</v>
      </c>
      <c r="H294" s="88">
        <f>主要観光地別・年度計!H294/1000</f>
        <v>466.15600000000001</v>
      </c>
      <c r="I294" s="88">
        <f>主要観光地別・年度計!I294/1000</f>
        <v>489.46</v>
      </c>
      <c r="J294" s="88">
        <f>主要観光地別・年度計!J294/1000</f>
        <v>421.57</v>
      </c>
      <c r="K294" s="88">
        <f>主要観光地別・年度計!K294/1000</f>
        <v>422.43200000000002</v>
      </c>
      <c r="L294" s="88">
        <f>主要観光地別・年度計!L294/1000</f>
        <v>424.42700000000002</v>
      </c>
      <c r="M294" s="88">
        <f>主要観光地別・年度計!M294/1000</f>
        <v>428.77499999999998</v>
      </c>
      <c r="N294" s="88">
        <f>主要観光地別・年度計!N294/1000</f>
        <v>430.27499999999998</v>
      </c>
      <c r="O294" s="88">
        <f>主要観光地別・年度計!O294/1000</f>
        <v>436.65300000000002</v>
      </c>
      <c r="P294" s="88">
        <f>主要観光地別・年度計!P294/1000</f>
        <v>441.26499999999999</v>
      </c>
      <c r="Q294" s="88">
        <f>主要観光地別・年度計!Q294/1000</f>
        <v>443.70400000000001</v>
      </c>
      <c r="R294" s="88">
        <f>主要観光地別・年度計!R294/1000</f>
        <v>452.90199999999999</v>
      </c>
      <c r="S294" s="88">
        <f>主要観光地別・年度計!S294/1000</f>
        <v>460.98599999999999</v>
      </c>
      <c r="T294" s="88">
        <f>主要観光地別・年度計!T294/1000</f>
        <v>452.95600000000002</v>
      </c>
      <c r="U294" s="88">
        <f>主要観光地別・年度計!U294/1000</f>
        <v>429.98200000000003</v>
      </c>
      <c r="V294" s="88">
        <f>主要観光地別・年度計!V294/1000</f>
        <v>474.90499999999997</v>
      </c>
      <c r="W294" s="88">
        <f>主要観光地別・年度計!W294/1000</f>
        <v>549.77200000000005</v>
      </c>
      <c r="X294" s="88">
        <f>主要観光地別・年度計!X294/1000</f>
        <v>572.22799999999995</v>
      </c>
      <c r="Y294" s="88">
        <f>主要観光地別・年度計!Y294/1000</f>
        <v>572.47500000000002</v>
      </c>
      <c r="Z294" s="88">
        <f>主要観光地別・年度計!Z294/1000</f>
        <v>567.34699999999998</v>
      </c>
      <c r="AA294" s="88">
        <f>主要観光地別・年度計!AA294/1000</f>
        <v>593.471</v>
      </c>
      <c r="AB294" s="88">
        <f>主要観光地別・年度計!AB294/1000</f>
        <v>651.01900000000001</v>
      </c>
      <c r="AC294" s="88">
        <f>主要観光地別・年度計!AC294/1000</f>
        <v>692.22699999999998</v>
      </c>
      <c r="AD294" s="88">
        <f>主要観光地別・年度計!AD294/1000</f>
        <v>694.41</v>
      </c>
      <c r="AE294" s="88">
        <f>主要観光地別・年度計!AE294/1000</f>
        <v>784.34500000000003</v>
      </c>
      <c r="AF294" s="88">
        <f>主要観光地別・年度計!AF294/1000</f>
        <v>835.25599999999997</v>
      </c>
      <c r="AG294" s="88">
        <f>主要観光地別・年度計!AG294/1000</f>
        <v>889.04100000000005</v>
      </c>
      <c r="AH294" s="88">
        <f>主要観光地別・年度計!AH294/1000</f>
        <v>941.01599999999996</v>
      </c>
      <c r="AI294" s="88">
        <f>主要観光地別・年度計!AI294/1000</f>
        <v>958.27800000000002</v>
      </c>
      <c r="AJ294" s="88">
        <f>主要観光地別・年度計!AJ294/1000</f>
        <v>992.51099999999997</v>
      </c>
      <c r="AK294" s="88">
        <f>主要観光地別・年度計!AK294/1000</f>
        <v>1080.7370000000001</v>
      </c>
      <c r="AL294" s="88">
        <f>主要観光地別・年度計!AL294/1000</f>
        <v>990.97299999999996</v>
      </c>
      <c r="AM294" s="88">
        <f>主要観光地別・年度計!AM294/1000</f>
        <v>1015.587</v>
      </c>
      <c r="AN294" s="88">
        <f>主要観光地別・年度計!AN294/1000</f>
        <v>987.63599999999997</v>
      </c>
      <c r="AO294" s="88">
        <f>主要観光地別・年度計!AO294/1000</f>
        <v>979.86900000000003</v>
      </c>
      <c r="AP294" s="88"/>
      <c r="AQ294" s="88"/>
      <c r="AR294" s="88"/>
      <c r="AS294" s="88"/>
      <c r="AT294" s="88"/>
      <c r="AU294" s="88"/>
      <c r="AV294" s="88"/>
      <c r="AW294" s="88"/>
      <c r="AX294" s="88"/>
      <c r="AY294" s="88"/>
      <c r="AZ294" s="88"/>
      <c r="BA294" s="88"/>
      <c r="BB294" s="88"/>
      <c r="BC294" s="88"/>
      <c r="BD294" s="88"/>
      <c r="BE294" s="88"/>
      <c r="BF294" s="88"/>
      <c r="BG294" s="88"/>
      <c r="BH294" s="88"/>
      <c r="BI294" s="88"/>
      <c r="BJ294" s="88"/>
      <c r="BK294" s="88"/>
      <c r="BL294" s="88"/>
    </row>
    <row r="295" spans="7:64" x14ac:dyDescent="0.15">
      <c r="G295" t="s">
        <v>497</v>
      </c>
      <c r="H295" s="88">
        <f>主要観光地別・年度計!H296/1000</f>
        <v>56.869</v>
      </c>
      <c r="I295" s="88">
        <f>主要観光地別・年度計!I296/1000</f>
        <v>59.712000000000003</v>
      </c>
      <c r="J295" s="88">
        <f>主要観光地別・年度計!J296/1000</f>
        <v>86.114999999999995</v>
      </c>
      <c r="K295" s="88">
        <f>主要観光地別・年度計!K296/1000</f>
        <v>71.174000000000007</v>
      </c>
      <c r="L295" s="88">
        <f>主要観光地別・年度計!L296/1000</f>
        <v>78.198999999999998</v>
      </c>
      <c r="M295" s="88">
        <f>主要観光地別・年度計!M296/1000</f>
        <v>90.805000000000007</v>
      </c>
      <c r="N295" s="88">
        <f>主要観光地別・年度計!N296/1000</f>
        <v>93.867000000000004</v>
      </c>
      <c r="O295" s="88">
        <f>主要観光地別・年度計!O296/1000</f>
        <v>96.212999999999994</v>
      </c>
      <c r="P295" s="88">
        <f>主要観光地別・年度計!P296/1000</f>
        <v>96.448999999999998</v>
      </c>
      <c r="Q295" s="88">
        <f>主要観光地別・年度計!Q296/1000</f>
        <v>98.724000000000004</v>
      </c>
      <c r="R295" s="88">
        <f>主要観光地別・年度計!R296/1000</f>
        <v>99.915999999999997</v>
      </c>
      <c r="S295" s="88">
        <f>主要観光地別・年度計!S296/1000</f>
        <v>101.432</v>
      </c>
      <c r="T295" s="88">
        <f>主要観光地別・年度計!T296/1000</f>
        <v>90.078999999999994</v>
      </c>
      <c r="U295" s="88">
        <f>主要観光地別・年度計!U296/1000</f>
        <v>88.944000000000003</v>
      </c>
      <c r="V295" s="88">
        <f>主要観光地別・年度計!V296/1000</f>
        <v>97.953000000000003</v>
      </c>
      <c r="W295" s="88">
        <f>主要観光地別・年度計!W296/1000</f>
        <v>92.387</v>
      </c>
      <c r="X295" s="88">
        <f>主要観光地別・年度計!X296/1000</f>
        <v>96.037000000000006</v>
      </c>
      <c r="Y295" s="88">
        <f>主要観光地別・年度計!Y296/1000</f>
        <v>88.331999999999994</v>
      </c>
      <c r="Z295" s="88">
        <f>主要観光地別・年度計!Z296/1000</f>
        <v>90.549000000000007</v>
      </c>
      <c r="AA295" s="88">
        <f>主要観光地別・年度計!AA296/1000</f>
        <v>89.167000000000002</v>
      </c>
      <c r="AB295" s="88">
        <f>主要観光地別・年度計!AB296/1000</f>
        <v>76.162999999999997</v>
      </c>
      <c r="AC295" s="88">
        <f>主要観光地別・年度計!AC296/1000</f>
        <v>82.623000000000005</v>
      </c>
      <c r="AD295" s="88">
        <f>主要観光地別・年度計!AD296/1000</f>
        <v>77.281000000000006</v>
      </c>
      <c r="AE295" s="88">
        <f>主要観光地別・年度計!AE296/1000</f>
        <v>86.072999999999993</v>
      </c>
      <c r="AF295" s="88">
        <f>主要観光地別・年度計!AF296/1000</f>
        <v>99.739000000000004</v>
      </c>
      <c r="AG295" s="88">
        <f>主要観光地別・年度計!AG296/1000</f>
        <v>104.05</v>
      </c>
      <c r="AH295" s="88">
        <f>主要観光地別・年度計!AH296/1000</f>
        <v>128.18</v>
      </c>
      <c r="AI295" s="88">
        <f>主要観光地別・年度計!AI296/1000</f>
        <v>129.62299999999999</v>
      </c>
      <c r="AJ295" s="88">
        <f>主要観光地別・年度計!AJ296/1000</f>
        <v>137.53700000000001</v>
      </c>
      <c r="AK295" s="88">
        <f>主要観光地別・年度計!AK296/1000</f>
        <v>185.624</v>
      </c>
      <c r="AL295" s="88">
        <f>主要観光地別・年度計!AL296/1000</f>
        <v>178.471</v>
      </c>
      <c r="AM295" s="88">
        <f>主要観光地別・年度計!AM296/1000</f>
        <v>182.88399999999999</v>
      </c>
      <c r="AN295" s="88">
        <f>主要観光地別・年度計!AN296/1000</f>
        <v>186.22</v>
      </c>
      <c r="AO295" s="88">
        <f>主要観光地別・年度計!AO296/1000</f>
        <v>191.06299999999999</v>
      </c>
      <c r="AP295" s="88"/>
      <c r="AQ295" s="88"/>
      <c r="AR295" s="88"/>
      <c r="AS295" s="88"/>
      <c r="AT295" s="88"/>
      <c r="AU295" s="88"/>
      <c r="AV295" s="88"/>
      <c r="AW295" s="88"/>
      <c r="AX295" s="88"/>
      <c r="AY295" s="88"/>
      <c r="AZ295" s="88"/>
      <c r="BA295" s="88"/>
      <c r="BB295" s="88"/>
      <c r="BC295" s="88"/>
      <c r="BD295" s="88"/>
      <c r="BE295" s="88"/>
      <c r="BF295" s="88"/>
      <c r="BG295" s="88"/>
      <c r="BH295" s="88"/>
      <c r="BI295" s="88"/>
      <c r="BJ295" s="88"/>
      <c r="BK295" s="88"/>
      <c r="BL295" s="88"/>
    </row>
    <row r="315" spans="82:85" x14ac:dyDescent="0.15">
      <c r="CD315" s="81"/>
      <c r="CE315" s="81"/>
      <c r="CF315" s="80"/>
      <c r="CG315" s="81"/>
    </row>
    <row r="316" spans="82:85" x14ac:dyDescent="0.15">
      <c r="CD316" s="88"/>
      <c r="CE316" s="88"/>
      <c r="CF316" s="88"/>
      <c r="CG316" s="88"/>
    </row>
    <row r="317" spans="82:85" x14ac:dyDescent="0.15">
      <c r="CD317" s="88"/>
      <c r="CE317" s="88"/>
      <c r="CF317" s="88"/>
      <c r="CG317" s="88"/>
    </row>
    <row r="318" spans="82:85" x14ac:dyDescent="0.15">
      <c r="CD318" s="88"/>
      <c r="CE318" s="88"/>
      <c r="CF318" s="88"/>
      <c r="CG318" s="88"/>
    </row>
    <row r="322" spans="7:81" x14ac:dyDescent="0.15">
      <c r="Y322" t="s">
        <v>613</v>
      </c>
    </row>
    <row r="323" spans="7:81" x14ac:dyDescent="0.15">
      <c r="H323">
        <v>1963</v>
      </c>
      <c r="I323">
        <f t="shared" ref="I323" si="298">H323+1</f>
        <v>1964</v>
      </c>
      <c r="J323">
        <f t="shared" ref="J323" si="299">I323+1</f>
        <v>1965</v>
      </c>
      <c r="K323">
        <f t="shared" ref="K323" si="300">J323+1</f>
        <v>1966</v>
      </c>
      <c r="L323">
        <f t="shared" ref="L323" si="301">K323+1</f>
        <v>1967</v>
      </c>
      <c r="M323">
        <f t="shared" ref="M323" si="302">L323+1</f>
        <v>1968</v>
      </c>
      <c r="N323">
        <f t="shared" ref="N323" si="303">M323+1</f>
        <v>1969</v>
      </c>
      <c r="O323">
        <f t="shared" ref="O323" si="304">N323+1</f>
        <v>1970</v>
      </c>
      <c r="P323">
        <f t="shared" ref="P323" si="305">O323+1</f>
        <v>1971</v>
      </c>
      <c r="Q323">
        <f t="shared" ref="Q323" si="306">P323+1</f>
        <v>1972</v>
      </c>
      <c r="R323">
        <f t="shared" ref="R323" si="307">Q323+1</f>
        <v>1973</v>
      </c>
      <c r="S323">
        <f t="shared" ref="S323" si="308">R323+1</f>
        <v>1974</v>
      </c>
      <c r="T323">
        <f t="shared" ref="T323" si="309">S323+1</f>
        <v>1975</v>
      </c>
      <c r="U323">
        <f t="shared" ref="U323" si="310">T323+1</f>
        <v>1976</v>
      </c>
      <c r="V323">
        <f t="shared" ref="V323" si="311">U323+1</f>
        <v>1977</v>
      </c>
      <c r="W323">
        <f t="shared" ref="W323" si="312">V323+1</f>
        <v>1978</v>
      </c>
      <c r="X323">
        <f t="shared" ref="X323" si="313">W323+1</f>
        <v>1979</v>
      </c>
      <c r="Y323">
        <f t="shared" ref="Y323" si="314">X323+1</f>
        <v>1980</v>
      </c>
      <c r="Z323">
        <f t="shared" ref="Z323" si="315">Y323+1</f>
        <v>1981</v>
      </c>
      <c r="AA323">
        <f t="shared" ref="AA323" si="316">Z323+1</f>
        <v>1982</v>
      </c>
      <c r="AB323">
        <f t="shared" ref="AB323" si="317">AA323+1</f>
        <v>1983</v>
      </c>
      <c r="AC323">
        <f t="shared" ref="AC323" si="318">AB323+1</f>
        <v>1984</v>
      </c>
      <c r="AD323">
        <f t="shared" ref="AD323" si="319">AC323+1</f>
        <v>1985</v>
      </c>
      <c r="AE323">
        <f t="shared" ref="AE323" si="320">AD323+1</f>
        <v>1986</v>
      </c>
      <c r="AF323">
        <f t="shared" ref="AF323" si="321">AE323+1</f>
        <v>1987</v>
      </c>
      <c r="AG323">
        <f t="shared" ref="AG323" si="322">AF323+1</f>
        <v>1988</v>
      </c>
      <c r="AH323">
        <f t="shared" ref="AH323" si="323">AG323+1</f>
        <v>1989</v>
      </c>
      <c r="AI323">
        <f t="shared" ref="AI323" si="324">AH323+1</f>
        <v>1990</v>
      </c>
      <c r="AJ323">
        <f t="shared" ref="AJ323" si="325">AI323+1</f>
        <v>1991</v>
      </c>
      <c r="AK323">
        <f t="shared" ref="AK323" si="326">AJ323+1</f>
        <v>1992</v>
      </c>
      <c r="AL323">
        <f t="shared" ref="AL323" si="327">AK323+1</f>
        <v>1993</v>
      </c>
      <c r="AM323">
        <f t="shared" ref="AM323" si="328">AL323+1</f>
        <v>1994</v>
      </c>
      <c r="AN323">
        <f t="shared" ref="AN323" si="329">AM323+1</f>
        <v>1995</v>
      </c>
      <c r="AO323">
        <f t="shared" ref="AO323" si="330">AN323+1</f>
        <v>1996</v>
      </c>
      <c r="AP323">
        <f t="shared" ref="AP323" si="331">AO323+1</f>
        <v>1997</v>
      </c>
      <c r="AQ323">
        <f t="shared" ref="AQ323" si="332">AP323+1</f>
        <v>1998</v>
      </c>
      <c r="AR323">
        <f t="shared" ref="AR323" si="333">AQ323+1</f>
        <v>1999</v>
      </c>
      <c r="AS323">
        <f t="shared" ref="AS323" si="334">AR323+1</f>
        <v>2000</v>
      </c>
      <c r="AT323">
        <f t="shared" ref="AT323" si="335">AS323+1</f>
        <v>2001</v>
      </c>
      <c r="AU323">
        <f t="shared" ref="AU323" si="336">AT323+1</f>
        <v>2002</v>
      </c>
      <c r="AV323">
        <f t="shared" ref="AV323" si="337">AU323+1</f>
        <v>2003</v>
      </c>
      <c r="AW323">
        <f t="shared" ref="AW323" si="338">AV323+1</f>
        <v>2004</v>
      </c>
      <c r="AX323">
        <f t="shared" ref="AX323" si="339">AW323+1</f>
        <v>2005</v>
      </c>
      <c r="AY323">
        <f t="shared" ref="AY323" si="340">AX323+1</f>
        <v>2006</v>
      </c>
      <c r="AZ323">
        <f t="shared" ref="AZ323" si="341">AY323+1</f>
        <v>2007</v>
      </c>
      <c r="BA323">
        <f t="shared" ref="BA323" si="342">AZ323+1</f>
        <v>2008</v>
      </c>
      <c r="BB323">
        <f t="shared" ref="BB323" si="343">BA323+1</f>
        <v>2009</v>
      </c>
      <c r="BC323">
        <f t="shared" ref="BC323" si="344">BB323+1</f>
        <v>2010</v>
      </c>
      <c r="BD323">
        <f t="shared" ref="BD323" si="345">BC323+1</f>
        <v>2011</v>
      </c>
      <c r="BE323">
        <f t="shared" ref="BE323" si="346">BD323+1</f>
        <v>2012</v>
      </c>
      <c r="BF323">
        <f t="shared" ref="BF323" si="347">BE323+1</f>
        <v>2013</v>
      </c>
      <c r="BG323">
        <f t="shared" ref="BG323" si="348">BF323+1</f>
        <v>2014</v>
      </c>
      <c r="BH323">
        <f t="shared" ref="BH323" si="349">BG323+1</f>
        <v>2015</v>
      </c>
      <c r="BI323">
        <f t="shared" ref="BI323" si="350">BH323+1</f>
        <v>2016</v>
      </c>
      <c r="BJ323">
        <f t="shared" ref="BJ323" si="351">BI323+1</f>
        <v>2017</v>
      </c>
      <c r="BK323">
        <f t="shared" ref="BK323" si="352">BJ323+1</f>
        <v>2018</v>
      </c>
      <c r="BL323">
        <f t="shared" ref="BL323" si="353">BK323+1</f>
        <v>2019</v>
      </c>
      <c r="BM323">
        <f t="shared" ref="BM323" si="354">BL323+1</f>
        <v>2020</v>
      </c>
    </row>
    <row r="324" spans="7:81" x14ac:dyDescent="0.15">
      <c r="G324" t="s">
        <v>612</v>
      </c>
      <c r="H324" s="80"/>
      <c r="J324" s="80" t="s">
        <v>483</v>
      </c>
      <c r="K324" s="81"/>
      <c r="L324" s="81"/>
      <c r="M324" s="81"/>
      <c r="N324" s="81"/>
      <c r="O324" s="80" t="s">
        <v>484</v>
      </c>
      <c r="P324" s="81"/>
      <c r="Q324" s="81"/>
      <c r="R324" s="81"/>
      <c r="S324" s="81"/>
      <c r="T324" s="80" t="s">
        <v>485</v>
      </c>
      <c r="U324" s="81"/>
      <c r="V324" s="81"/>
      <c r="W324" s="81"/>
      <c r="X324" s="81"/>
      <c r="Y324" s="80" t="s">
        <v>486</v>
      </c>
      <c r="Z324" s="81"/>
      <c r="AA324" s="81"/>
      <c r="AB324" s="81"/>
      <c r="AC324" s="81"/>
      <c r="AD324" s="80" t="s">
        <v>487</v>
      </c>
      <c r="AE324" s="81"/>
      <c r="AF324" s="81"/>
      <c r="AG324" s="81"/>
      <c r="AH324" s="81"/>
      <c r="AI324" s="80" t="s">
        <v>488</v>
      </c>
      <c r="AJ324" s="81"/>
      <c r="AK324" s="81"/>
      <c r="AL324" s="81"/>
      <c r="AM324" s="81"/>
      <c r="AN324" s="80" t="s">
        <v>489</v>
      </c>
      <c r="AO324" s="81"/>
      <c r="AP324" s="81"/>
      <c r="AQ324" s="81"/>
      <c r="AR324" s="81"/>
      <c r="AS324" s="80" t="s">
        <v>490</v>
      </c>
      <c r="AT324" s="81"/>
      <c r="AU324" s="81"/>
      <c r="AV324" s="81"/>
      <c r="AW324" s="81"/>
      <c r="AX324" s="80" t="s">
        <v>491</v>
      </c>
      <c r="AY324" s="81"/>
      <c r="AZ324" s="81"/>
      <c r="BA324" s="81"/>
      <c r="BB324" s="81"/>
      <c r="BC324" s="80" t="s">
        <v>492</v>
      </c>
      <c r="BD324" s="81"/>
      <c r="BE324" s="81"/>
      <c r="BF324" s="81"/>
      <c r="BG324" s="81"/>
      <c r="BH324" s="80" t="s">
        <v>493</v>
      </c>
      <c r="BL324" s="80" t="s">
        <v>517</v>
      </c>
      <c r="BO324" s="80"/>
      <c r="BQ324" s="80"/>
      <c r="BR324" s="81"/>
      <c r="BS324" s="81"/>
      <c r="BT324" s="81"/>
      <c r="BU324" s="81"/>
      <c r="BV324" s="80"/>
      <c r="BW324" s="81"/>
      <c r="BX324" s="81"/>
      <c r="BY324" s="81"/>
      <c r="BZ324" s="81"/>
      <c r="CA324" s="80"/>
      <c r="CB324" s="81"/>
      <c r="CC324" s="81"/>
    </row>
    <row r="325" spans="7:81" x14ac:dyDescent="0.15">
      <c r="G325" t="s">
        <v>495</v>
      </c>
      <c r="H325" s="101">
        <f>'ｄ08-001市町村別入込総数・宿泊客延数推移'!H335/1000</f>
        <v>17.501000000000001</v>
      </c>
      <c r="I325" s="101">
        <f>'ｄ08-001市町村別入込総数・宿泊客延数推移'!I335/1000</f>
        <v>33.51</v>
      </c>
      <c r="J325" s="101">
        <f>'ｄ08-001市町村別入込総数・宿泊客延数推移'!J335/1000</f>
        <v>112.065</v>
      </c>
      <c r="K325" s="101">
        <f>'ｄ08-001市町村別入込総数・宿泊客延数推移'!K335/1000</f>
        <v>86.04</v>
      </c>
      <c r="L325" s="101">
        <f>'ｄ08-001市町村別入込総数・宿泊客延数推移'!L335/1000</f>
        <v>248.886</v>
      </c>
      <c r="M325" s="101">
        <f>'ｄ08-001市町村別入込総数・宿泊客延数推移'!M335/1000</f>
        <v>178.02799999999999</v>
      </c>
      <c r="N325" s="101">
        <f>'ｄ08-001市町村別入込総数・宿泊客延数推移'!N335/1000</f>
        <v>154.50399999999999</v>
      </c>
      <c r="O325" s="101">
        <f>'ｄ08-001市町村別入込総数・宿泊客延数推移'!O335/1000</f>
        <v>108.521</v>
      </c>
      <c r="P325" s="101">
        <f>'ｄ08-001市町村別入込総数・宿泊客延数推移'!P335/1000</f>
        <v>179.66300000000001</v>
      </c>
      <c r="Q325" s="101">
        <f>'ｄ08-001市町村別入込総数・宿泊客延数推移'!Q335/1000</f>
        <v>181.47300000000001</v>
      </c>
      <c r="R325" s="101">
        <f>'ｄ08-001市町村別入込総数・宿泊客延数推移'!R335/1000</f>
        <v>156.322</v>
      </c>
      <c r="S325" s="101">
        <f>'ｄ08-001市町村別入込総数・宿泊客延数推移'!S335/1000</f>
        <v>275.36900000000003</v>
      </c>
      <c r="T325" s="101">
        <f>'ｄ08-001市町村別入込総数・宿泊客延数推移'!T335/1000</f>
        <v>364.495</v>
      </c>
      <c r="U325" s="101">
        <f>'ｄ08-001市町村別入込総数・宿泊客延数推移'!U335/1000</f>
        <v>379.71800000000002</v>
      </c>
      <c r="V325" s="101">
        <f>'ｄ08-001市町村別入込総数・宿泊客延数推移'!V335/1000</f>
        <v>367.58600000000001</v>
      </c>
      <c r="W325" s="101">
        <f>'ｄ08-001市町村別入込総数・宿泊客延数推移'!W335/1000</f>
        <v>374.38499999999999</v>
      </c>
      <c r="X325" s="101">
        <f>'ｄ08-001市町村別入込総数・宿泊客延数推移'!X335/1000</f>
        <v>419.09199999999998</v>
      </c>
      <c r="Y325" s="88">
        <f>Y359+Y365+Y390</f>
        <v>415.23</v>
      </c>
      <c r="Z325" s="88">
        <f t="shared" ref="Z325:BL325" si="355">Z359+Z365+Z390</f>
        <v>416.28999999999996</v>
      </c>
      <c r="AA325" s="88">
        <f t="shared" si="355"/>
        <v>452.36400000000003</v>
      </c>
      <c r="AB325" s="88">
        <f t="shared" si="355"/>
        <v>411.78100000000001</v>
      </c>
      <c r="AC325" s="88">
        <f t="shared" si="355"/>
        <v>408.19100000000003</v>
      </c>
      <c r="AD325" s="88">
        <f t="shared" si="355"/>
        <v>381.952</v>
      </c>
      <c r="AE325" s="88">
        <f t="shared" si="355"/>
        <v>498.87899999999996</v>
      </c>
      <c r="AF325" s="88">
        <f t="shared" si="355"/>
        <v>585.04700000000003</v>
      </c>
      <c r="AG325" s="88">
        <f t="shared" si="355"/>
        <v>634.14499999999998</v>
      </c>
      <c r="AH325" s="88">
        <f t="shared" si="355"/>
        <v>688.31100000000004</v>
      </c>
      <c r="AI325" s="88">
        <f t="shared" si="355"/>
        <v>746.995</v>
      </c>
      <c r="AJ325" s="88">
        <f t="shared" si="355"/>
        <v>750.83399999999995</v>
      </c>
      <c r="AK325" s="88">
        <f t="shared" si="355"/>
        <v>650.93399999999997</v>
      </c>
      <c r="AL325" s="88">
        <f t="shared" si="355"/>
        <v>600.19200000000001</v>
      </c>
      <c r="AM325" s="88">
        <f t="shared" si="355"/>
        <v>829.39400000000001</v>
      </c>
      <c r="AN325" s="88">
        <f t="shared" si="355"/>
        <v>907.13099999999997</v>
      </c>
      <c r="AO325" s="88">
        <f t="shared" si="355"/>
        <v>867.18599999999992</v>
      </c>
      <c r="AP325" s="88">
        <f t="shared" si="355"/>
        <v>982.40000000000009</v>
      </c>
      <c r="AQ325" s="88">
        <f t="shared" si="355"/>
        <v>1248.1999999999998</v>
      </c>
      <c r="AR325" s="88">
        <f t="shared" si="355"/>
        <v>1236.3</v>
      </c>
      <c r="AS325" s="88">
        <f t="shared" si="355"/>
        <v>1184.3999999999999</v>
      </c>
      <c r="AT325" s="88">
        <f t="shared" si="355"/>
        <v>1215.4000000000001</v>
      </c>
      <c r="AU325" s="88">
        <f t="shared" si="355"/>
        <v>1226</v>
      </c>
      <c r="AV325" s="88">
        <f t="shared" si="355"/>
        <v>1256</v>
      </c>
      <c r="AW325" s="88">
        <f t="shared" si="355"/>
        <v>1338.2</v>
      </c>
      <c r="AX325" s="88">
        <f t="shared" si="355"/>
        <v>1363.4</v>
      </c>
      <c r="AY325" s="88">
        <f t="shared" si="355"/>
        <v>1358.3000000000002</v>
      </c>
      <c r="AZ325" s="88">
        <f t="shared" si="355"/>
        <v>1342.3</v>
      </c>
      <c r="BA325" s="88">
        <f t="shared" si="355"/>
        <v>1345.8000000000002</v>
      </c>
      <c r="BB325" s="88">
        <f t="shared" si="355"/>
        <v>1363.8</v>
      </c>
      <c r="BC325" s="88">
        <f t="shared" si="355"/>
        <v>1427.5</v>
      </c>
      <c r="BD325" s="88">
        <f t="shared" si="355"/>
        <v>1354.7</v>
      </c>
      <c r="BE325" s="88">
        <f t="shared" si="355"/>
        <v>1415.6999999999998</v>
      </c>
      <c r="BF325" s="88">
        <f t="shared" si="355"/>
        <v>1524.9</v>
      </c>
      <c r="BG325" s="88">
        <f t="shared" si="355"/>
        <v>1599</v>
      </c>
      <c r="BH325" s="88">
        <f t="shared" si="355"/>
        <v>1719.1000000000001</v>
      </c>
      <c r="BI325" s="88">
        <f t="shared" si="355"/>
        <v>1625.1999999999998</v>
      </c>
      <c r="BJ325" s="88">
        <f t="shared" si="355"/>
        <v>1663.4</v>
      </c>
      <c r="BK325" s="88">
        <f t="shared" si="355"/>
        <v>1716.1</v>
      </c>
      <c r="BL325" s="88">
        <f t="shared" si="355"/>
        <v>1679.3000000000002</v>
      </c>
      <c r="BM325" s="71"/>
      <c r="BO325" s="88"/>
      <c r="BP325" s="88"/>
      <c r="BQ325" s="88"/>
      <c r="BR325" s="88"/>
      <c r="BS325" s="88"/>
      <c r="BT325" s="88"/>
      <c r="BU325" s="88"/>
      <c r="BV325" s="88"/>
      <c r="BW325" s="88"/>
      <c r="BX325" s="88"/>
      <c r="BY325" s="88"/>
      <c r="BZ325" s="88"/>
      <c r="CA325" s="88"/>
      <c r="CB325" s="88"/>
      <c r="CC325" s="88"/>
    </row>
    <row r="326" spans="7:81" x14ac:dyDescent="0.15">
      <c r="G326" t="s">
        <v>496</v>
      </c>
      <c r="H326" s="101">
        <f>'ｄ08-001市町村別入込総数・宿泊客延数推移'!H336/1000</f>
        <v>64.506</v>
      </c>
      <c r="I326" s="101">
        <f>'ｄ08-001市町村別入込総数・宿泊客延数推移'!I336/1000</f>
        <v>186.09399999999999</v>
      </c>
      <c r="J326" s="101">
        <f>'ｄ08-001市町村別入込総数・宿泊客延数推移'!J336/1000</f>
        <v>367.03899999999999</v>
      </c>
      <c r="K326" s="101">
        <f>'ｄ08-001市町村別入込総数・宿泊客延数推移'!K336/1000</f>
        <v>529.00099999999998</v>
      </c>
      <c r="L326" s="101">
        <f>'ｄ08-001市町村別入込総数・宿泊客延数推移'!L336/1000</f>
        <v>631.01199999999994</v>
      </c>
      <c r="M326" s="101">
        <f>'ｄ08-001市町村別入込総数・宿泊客延数推移'!M336/1000</f>
        <v>715.54200000000003</v>
      </c>
      <c r="N326" s="101">
        <f>'ｄ08-001市町村別入込総数・宿泊客延数推移'!N336/1000</f>
        <v>922.31799999999998</v>
      </c>
      <c r="O326" s="101">
        <f>'ｄ08-001市町村別入込総数・宿泊客延数推移'!O336/1000</f>
        <v>622.51599999999996</v>
      </c>
      <c r="P326" s="101">
        <f>'ｄ08-001市町村別入込総数・宿泊客延数推移'!P336/1000</f>
        <v>633.11500000000001</v>
      </c>
      <c r="Q326" s="101">
        <f>'ｄ08-001市町村別入込総数・宿泊客延数推移'!Q336/1000</f>
        <v>696.38199999999995</v>
      </c>
      <c r="R326" s="101">
        <f>'ｄ08-001市町村別入込総数・宿泊客延数推移'!R336/1000</f>
        <v>727.61699999999996</v>
      </c>
      <c r="S326" s="101">
        <f>'ｄ08-001市町村別入込総数・宿泊客延数推移'!S336/1000</f>
        <v>1516.393</v>
      </c>
      <c r="T326" s="101">
        <f>'ｄ08-001市町村別入込総数・宿泊客延数推移'!T336/1000</f>
        <v>1570.615</v>
      </c>
      <c r="U326" s="101">
        <f>'ｄ08-001市町村別入込総数・宿泊客延数推移'!U336/1000</f>
        <v>1609.26</v>
      </c>
      <c r="V326" s="101">
        <f>'ｄ08-001市町村別入込総数・宿泊客延数推移'!V336/1000</f>
        <v>1576.181</v>
      </c>
      <c r="W326" s="101">
        <f>'ｄ08-001市町村別入込総数・宿泊客延数推移'!W336/1000</f>
        <v>1561.8420000000001</v>
      </c>
      <c r="X326" s="101">
        <f>'ｄ08-001市町村別入込総数・宿泊客延数推移'!X336/1000</f>
        <v>1554.424</v>
      </c>
      <c r="Y326" s="88">
        <f t="shared" ref="Y326:BL326" si="356">Y360+Y366+Y391</f>
        <v>1521.12</v>
      </c>
      <c r="Z326" s="88">
        <f t="shared" si="356"/>
        <v>1533.9160000000002</v>
      </c>
      <c r="AA326" s="88">
        <f t="shared" si="356"/>
        <v>1716.5309999999999</v>
      </c>
      <c r="AB326" s="88">
        <f t="shared" si="356"/>
        <v>1694.694</v>
      </c>
      <c r="AC326" s="88">
        <f t="shared" si="356"/>
        <v>1804.6869999999999</v>
      </c>
      <c r="AD326" s="88">
        <f t="shared" si="356"/>
        <v>1987.1609999999998</v>
      </c>
      <c r="AE326" s="88">
        <f t="shared" si="356"/>
        <v>2111.7060000000001</v>
      </c>
      <c r="AF326" s="88">
        <f t="shared" si="356"/>
        <v>2335.2860000000001</v>
      </c>
      <c r="AG326" s="88">
        <f t="shared" si="356"/>
        <v>2524.8459999999995</v>
      </c>
      <c r="AH326" s="88">
        <f t="shared" si="356"/>
        <v>2706.0689999999995</v>
      </c>
      <c r="AI326" s="88">
        <f t="shared" si="356"/>
        <v>2876.1979999999999</v>
      </c>
      <c r="AJ326" s="88">
        <f t="shared" si="356"/>
        <v>2916.5590000000002</v>
      </c>
      <c r="AK326" s="88">
        <f t="shared" si="356"/>
        <v>2800.1869999999999</v>
      </c>
      <c r="AL326" s="88">
        <f t="shared" si="356"/>
        <v>2588.248</v>
      </c>
      <c r="AM326" s="88">
        <f t="shared" si="356"/>
        <v>2436.4499999999998</v>
      </c>
      <c r="AN326" s="88">
        <f t="shared" si="356"/>
        <v>2363.0150000000003</v>
      </c>
      <c r="AO326" s="88">
        <f t="shared" si="356"/>
        <v>2408.31</v>
      </c>
      <c r="AP326" s="88">
        <f t="shared" si="356"/>
        <v>2312.5</v>
      </c>
      <c r="AQ326" s="88">
        <f t="shared" si="356"/>
        <v>2280.3000000000002</v>
      </c>
      <c r="AR326" s="88">
        <f t="shared" si="356"/>
        <v>2388.1</v>
      </c>
      <c r="AS326" s="88">
        <f t="shared" si="356"/>
        <v>2479.6000000000004</v>
      </c>
      <c r="AT326" s="88">
        <f t="shared" si="356"/>
        <v>2496.3000000000002</v>
      </c>
      <c r="AU326" s="88">
        <f t="shared" si="356"/>
        <v>2524.1999999999998</v>
      </c>
      <c r="AV326" s="88">
        <f t="shared" si="356"/>
        <v>2463.3000000000002</v>
      </c>
      <c r="AW326" s="88">
        <f t="shared" si="356"/>
        <v>2537.1999999999998</v>
      </c>
      <c r="AX326" s="88">
        <f t="shared" si="356"/>
        <v>2482.6000000000004</v>
      </c>
      <c r="AY326" s="88">
        <f t="shared" si="356"/>
        <v>2484.9</v>
      </c>
      <c r="AZ326" s="88">
        <f t="shared" si="356"/>
        <v>2508.1999999999998</v>
      </c>
      <c r="BA326" s="88">
        <f t="shared" si="356"/>
        <v>2433.6</v>
      </c>
      <c r="BB326" s="88">
        <f t="shared" si="356"/>
        <v>2518.5</v>
      </c>
      <c r="BC326" s="88">
        <f t="shared" si="356"/>
        <v>2347</v>
      </c>
      <c r="BD326" s="88">
        <f t="shared" si="356"/>
        <v>2214.1000000000004</v>
      </c>
      <c r="BE326" s="88">
        <f t="shared" si="356"/>
        <v>2331.1999999999998</v>
      </c>
      <c r="BF326" s="88">
        <f t="shared" si="356"/>
        <v>2370.2000000000003</v>
      </c>
      <c r="BG326" s="88">
        <f t="shared" si="356"/>
        <v>2308.1999999999998</v>
      </c>
      <c r="BH326" s="88">
        <f t="shared" si="356"/>
        <v>2447</v>
      </c>
      <c r="BI326" s="88">
        <f t="shared" si="356"/>
        <v>2440.0000000000005</v>
      </c>
      <c r="BJ326" s="88">
        <f t="shared" si="356"/>
        <v>2437.3000000000002</v>
      </c>
      <c r="BK326" s="88">
        <f t="shared" si="356"/>
        <v>2321.9</v>
      </c>
      <c r="BL326" s="88">
        <f t="shared" si="356"/>
        <v>2348.6000000000004</v>
      </c>
      <c r="BM326" s="71"/>
      <c r="BO326" s="88"/>
      <c r="BP326" s="88"/>
      <c r="BQ326" s="88"/>
      <c r="BR326" s="88"/>
      <c r="BS326" s="88"/>
      <c r="BT326" s="88"/>
      <c r="BU326" s="88"/>
      <c r="BV326" s="88"/>
      <c r="BW326" s="88"/>
      <c r="BX326" s="88"/>
      <c r="BY326" s="88"/>
      <c r="BZ326" s="88"/>
      <c r="CA326" s="88"/>
      <c r="CB326" s="88"/>
      <c r="CC326" s="88"/>
    </row>
    <row r="327" spans="7:81" x14ac:dyDescent="0.15">
      <c r="G327" t="s">
        <v>497</v>
      </c>
      <c r="H327" s="101">
        <f>'ｄ08-001市町村別入込総数・宿泊客延数推移'!H338/1000</f>
        <v>39.14</v>
      </c>
      <c r="I327" s="101">
        <f>'ｄ08-001市町村別入込総数・宿泊客延数推移'!I338/1000</f>
        <v>100.157</v>
      </c>
      <c r="J327" s="101">
        <f>'ｄ08-001市町村別入込総数・宿泊客延数推移'!J338/1000</f>
        <v>190.68199999999999</v>
      </c>
      <c r="K327" s="101">
        <f>'ｄ08-001市町村別入込総数・宿泊客延数推移'!K338/1000</f>
        <v>202.12100000000001</v>
      </c>
      <c r="L327" s="101">
        <f>'ｄ08-001市町村別入込総数・宿泊客延数推移'!L338/1000</f>
        <v>228.84</v>
      </c>
      <c r="M327" s="101">
        <f>'ｄ08-001市町村別入込総数・宿泊客延数推移'!M338/1000</f>
        <v>198.07900000000001</v>
      </c>
      <c r="N327" s="101">
        <f>'ｄ08-001市町村別入込総数・宿泊客延数推移'!N338/1000</f>
        <v>275.67099999999999</v>
      </c>
      <c r="O327" s="101">
        <f>'ｄ08-001市町村別入込総数・宿泊客延数推移'!O338/1000</f>
        <v>230.07900000000001</v>
      </c>
      <c r="P327" s="101">
        <f>'ｄ08-001市町村別入込総数・宿泊客延数推移'!P338/1000</f>
        <v>273.57799999999997</v>
      </c>
      <c r="Q327" s="101">
        <f>'ｄ08-001市町村別入込総数・宿泊客延数推移'!Q338/1000</f>
        <v>266.43799999999999</v>
      </c>
      <c r="R327" s="101">
        <f>'ｄ08-001市町村別入込総数・宿泊客延数推移'!R338/1000</f>
        <v>194.91300000000001</v>
      </c>
      <c r="S327" s="101">
        <f>'ｄ08-001市町村別入込総数・宿泊客延数推移'!S338/1000</f>
        <v>312.25900000000001</v>
      </c>
      <c r="T327" s="101">
        <f>'ｄ08-001市町村別入込総数・宿泊客延数推移'!T338/1000</f>
        <v>358.38099999999997</v>
      </c>
      <c r="U327" s="101">
        <f>'ｄ08-001市町村別入込総数・宿泊客延数推移'!U338/1000</f>
        <v>373.34199999999998</v>
      </c>
      <c r="V327" s="101">
        <f>'ｄ08-001市町村別入込総数・宿泊客延数推移'!V338/1000</f>
        <v>367.565</v>
      </c>
      <c r="W327" s="101">
        <f>'ｄ08-001市町村別入込総数・宿泊客延数推移'!W338/1000</f>
        <v>367.10399999999998</v>
      </c>
      <c r="X327" s="101">
        <f>'ｄ08-001市町村別入込総数・宿泊客延数推移'!X338/1000</f>
        <v>401.267</v>
      </c>
      <c r="Y327" s="88">
        <f t="shared" ref="Y327:BL327" si="357">Y361+Y367+Y392</f>
        <v>391.62400000000002</v>
      </c>
      <c r="Z327" s="88">
        <f t="shared" si="357"/>
        <v>382.74099999999999</v>
      </c>
      <c r="AA327" s="88">
        <f t="shared" si="357"/>
        <v>420.79999999999995</v>
      </c>
      <c r="AB327" s="88">
        <f t="shared" si="357"/>
        <v>415.03499999999997</v>
      </c>
      <c r="AC327" s="88">
        <f t="shared" si="357"/>
        <v>448.83299999999997</v>
      </c>
      <c r="AD327" s="88">
        <f t="shared" si="357"/>
        <v>449.41599999999994</v>
      </c>
      <c r="AE327" s="88">
        <f t="shared" si="357"/>
        <v>590.49400000000003</v>
      </c>
      <c r="AF327" s="88">
        <f t="shared" si="357"/>
        <v>692.10899999999992</v>
      </c>
      <c r="AG327" s="88">
        <f t="shared" si="357"/>
        <v>753.68499999999995</v>
      </c>
      <c r="AH327" s="88">
        <f t="shared" si="357"/>
        <v>821.97699999999998</v>
      </c>
      <c r="AI327" s="88">
        <f t="shared" si="357"/>
        <v>875.28199999999993</v>
      </c>
      <c r="AJ327" s="88">
        <f t="shared" si="357"/>
        <v>882.90699999999993</v>
      </c>
      <c r="AK327" s="88">
        <f t="shared" si="357"/>
        <v>783.63200000000006</v>
      </c>
      <c r="AL327" s="88">
        <f t="shared" si="357"/>
        <v>739.56399999999996</v>
      </c>
      <c r="AM327" s="88">
        <f t="shared" si="357"/>
        <v>880.98799999999994</v>
      </c>
      <c r="AN327" s="88">
        <f t="shared" si="357"/>
        <v>932.48900000000003</v>
      </c>
      <c r="AO327" s="88">
        <f t="shared" si="357"/>
        <v>980.09300000000007</v>
      </c>
      <c r="AP327" s="88">
        <f t="shared" si="357"/>
        <v>1025.2</v>
      </c>
      <c r="AQ327" s="88">
        <f t="shared" si="357"/>
        <v>1040.2</v>
      </c>
      <c r="AR327" s="88">
        <f t="shared" si="357"/>
        <v>1017.0999999999999</v>
      </c>
      <c r="AS327" s="88">
        <f t="shared" si="357"/>
        <v>1034.1999999999998</v>
      </c>
      <c r="AT327" s="88">
        <f t="shared" si="357"/>
        <v>1043.7</v>
      </c>
      <c r="AU327" s="88">
        <f t="shared" si="357"/>
        <v>1005.2</v>
      </c>
      <c r="AV327" s="88">
        <f t="shared" si="357"/>
        <v>1000</v>
      </c>
      <c r="AW327" s="88">
        <f t="shared" si="357"/>
        <v>1048.5</v>
      </c>
      <c r="AX327" s="88">
        <f t="shared" si="357"/>
        <v>950.1</v>
      </c>
      <c r="AY327" s="88">
        <f t="shared" si="357"/>
        <v>946.90000000000009</v>
      </c>
      <c r="AZ327" s="88">
        <f t="shared" si="357"/>
        <v>974.2</v>
      </c>
      <c r="BA327" s="88">
        <f t="shared" si="357"/>
        <v>976.80000000000007</v>
      </c>
      <c r="BB327" s="88">
        <f t="shared" si="357"/>
        <v>918.3</v>
      </c>
      <c r="BC327" s="88">
        <f t="shared" si="357"/>
        <v>829.1</v>
      </c>
      <c r="BD327" s="88">
        <f t="shared" si="357"/>
        <v>867.6</v>
      </c>
      <c r="BE327" s="88">
        <f t="shared" si="357"/>
        <v>873.8</v>
      </c>
      <c r="BF327" s="88">
        <f t="shared" si="357"/>
        <v>963.7</v>
      </c>
      <c r="BG327" s="88">
        <f t="shared" si="357"/>
        <v>1016.0999999999999</v>
      </c>
      <c r="BH327" s="88">
        <f t="shared" si="357"/>
        <v>1119.7</v>
      </c>
      <c r="BI327" s="88">
        <f t="shared" si="357"/>
        <v>1050</v>
      </c>
      <c r="BJ327" s="88">
        <f t="shared" si="357"/>
        <v>995.60000000000014</v>
      </c>
      <c r="BK327" s="88">
        <f t="shared" si="357"/>
        <v>990.7</v>
      </c>
      <c r="BL327" s="88">
        <f t="shared" si="357"/>
        <v>895.6</v>
      </c>
      <c r="BM327" s="71"/>
      <c r="BO327" s="88"/>
      <c r="BP327" s="88"/>
      <c r="BQ327" s="88"/>
      <c r="BR327" s="88"/>
      <c r="BS327" s="88"/>
      <c r="BT327" s="88"/>
      <c r="BU327" s="88"/>
      <c r="BV327" s="88"/>
      <c r="BW327" s="88"/>
      <c r="BX327" s="88"/>
      <c r="BY327" s="88"/>
      <c r="BZ327" s="88"/>
      <c r="CA327" s="88"/>
      <c r="CB327" s="88"/>
      <c r="CC327" s="88"/>
    </row>
    <row r="357" spans="7:65" x14ac:dyDescent="0.15">
      <c r="H357">
        <v>1963</v>
      </c>
      <c r="I357">
        <f t="shared" ref="I357" si="358">H357+1</f>
        <v>1964</v>
      </c>
      <c r="J357">
        <f t="shared" ref="J357" si="359">I357+1</f>
        <v>1965</v>
      </c>
      <c r="K357">
        <f t="shared" ref="K357" si="360">J357+1</f>
        <v>1966</v>
      </c>
      <c r="L357">
        <f t="shared" ref="L357" si="361">K357+1</f>
        <v>1967</v>
      </c>
      <c r="M357">
        <f t="shared" ref="M357" si="362">L357+1</f>
        <v>1968</v>
      </c>
      <c r="N357">
        <f t="shared" ref="N357" si="363">M357+1</f>
        <v>1969</v>
      </c>
      <c r="O357">
        <f t="shared" ref="O357" si="364">N357+1</f>
        <v>1970</v>
      </c>
      <c r="P357">
        <f t="shared" ref="P357" si="365">O357+1</f>
        <v>1971</v>
      </c>
      <c r="Q357">
        <f t="shared" ref="Q357" si="366">P357+1</f>
        <v>1972</v>
      </c>
      <c r="R357">
        <f t="shared" ref="R357" si="367">Q357+1</f>
        <v>1973</v>
      </c>
      <c r="S357">
        <f t="shared" ref="S357" si="368">R357+1</f>
        <v>1974</v>
      </c>
      <c r="T357">
        <f t="shared" ref="T357" si="369">S357+1</f>
        <v>1975</v>
      </c>
      <c r="U357">
        <f t="shared" ref="U357" si="370">T357+1</f>
        <v>1976</v>
      </c>
      <c r="V357">
        <f t="shared" ref="V357" si="371">U357+1</f>
        <v>1977</v>
      </c>
      <c r="W357">
        <f t="shared" ref="W357" si="372">V357+1</f>
        <v>1978</v>
      </c>
      <c r="X357">
        <f t="shared" ref="X357" si="373">W357+1</f>
        <v>1979</v>
      </c>
      <c r="Y357">
        <f t="shared" ref="Y357" si="374">X357+1</f>
        <v>1980</v>
      </c>
      <c r="Z357">
        <f t="shared" ref="Z357" si="375">Y357+1</f>
        <v>1981</v>
      </c>
      <c r="AA357">
        <f t="shared" ref="AA357" si="376">Z357+1</f>
        <v>1982</v>
      </c>
      <c r="AB357">
        <f t="shared" ref="AB357" si="377">AA357+1</f>
        <v>1983</v>
      </c>
      <c r="AC357">
        <f t="shared" ref="AC357" si="378">AB357+1</f>
        <v>1984</v>
      </c>
      <c r="AD357">
        <f t="shared" ref="AD357" si="379">AC357+1</f>
        <v>1985</v>
      </c>
      <c r="AE357">
        <f t="shared" ref="AE357" si="380">AD357+1</f>
        <v>1986</v>
      </c>
      <c r="AF357">
        <f t="shared" ref="AF357" si="381">AE357+1</f>
        <v>1987</v>
      </c>
      <c r="AG357">
        <f t="shared" ref="AG357" si="382">AF357+1</f>
        <v>1988</v>
      </c>
      <c r="AH357">
        <f t="shared" ref="AH357" si="383">AG357+1</f>
        <v>1989</v>
      </c>
      <c r="AI357">
        <f t="shared" ref="AI357" si="384">AH357+1</f>
        <v>1990</v>
      </c>
      <c r="AJ357">
        <f t="shared" ref="AJ357" si="385">AI357+1</f>
        <v>1991</v>
      </c>
      <c r="AK357">
        <f t="shared" ref="AK357" si="386">AJ357+1</f>
        <v>1992</v>
      </c>
      <c r="AL357">
        <f t="shared" ref="AL357" si="387">AK357+1</f>
        <v>1993</v>
      </c>
      <c r="AM357">
        <f t="shared" ref="AM357" si="388">AL357+1</f>
        <v>1994</v>
      </c>
      <c r="AN357">
        <f t="shared" ref="AN357" si="389">AM357+1</f>
        <v>1995</v>
      </c>
      <c r="AO357">
        <f t="shared" ref="AO357" si="390">AN357+1</f>
        <v>1996</v>
      </c>
      <c r="AP357">
        <f t="shared" ref="AP357" si="391">AO357+1</f>
        <v>1997</v>
      </c>
      <c r="AQ357">
        <f t="shared" ref="AQ357" si="392">AP357+1</f>
        <v>1998</v>
      </c>
      <c r="AR357">
        <f t="shared" ref="AR357" si="393">AQ357+1</f>
        <v>1999</v>
      </c>
      <c r="AS357">
        <f t="shared" ref="AS357" si="394">AR357+1</f>
        <v>2000</v>
      </c>
      <c r="AT357">
        <f t="shared" ref="AT357" si="395">AS357+1</f>
        <v>2001</v>
      </c>
      <c r="AU357">
        <f t="shared" ref="AU357" si="396">AT357+1</f>
        <v>2002</v>
      </c>
      <c r="AV357">
        <f t="shared" ref="AV357" si="397">AU357+1</f>
        <v>2003</v>
      </c>
      <c r="AW357">
        <f t="shared" ref="AW357" si="398">AV357+1</f>
        <v>2004</v>
      </c>
      <c r="AX357">
        <f t="shared" ref="AX357" si="399">AW357+1</f>
        <v>2005</v>
      </c>
      <c r="AY357">
        <f t="shared" ref="AY357" si="400">AX357+1</f>
        <v>2006</v>
      </c>
      <c r="AZ357">
        <f t="shared" ref="AZ357" si="401">AY357+1</f>
        <v>2007</v>
      </c>
      <c r="BA357">
        <f t="shared" ref="BA357" si="402">AZ357+1</f>
        <v>2008</v>
      </c>
      <c r="BB357">
        <f t="shared" ref="BB357" si="403">BA357+1</f>
        <v>2009</v>
      </c>
      <c r="BC357">
        <f t="shared" ref="BC357" si="404">BB357+1</f>
        <v>2010</v>
      </c>
      <c r="BD357">
        <f t="shared" ref="BD357" si="405">BC357+1</f>
        <v>2011</v>
      </c>
      <c r="BE357">
        <f t="shared" ref="BE357" si="406">BD357+1</f>
        <v>2012</v>
      </c>
      <c r="BF357">
        <f t="shared" ref="BF357" si="407">BE357+1</f>
        <v>2013</v>
      </c>
      <c r="BG357">
        <f t="shared" ref="BG357" si="408">BF357+1</f>
        <v>2014</v>
      </c>
      <c r="BH357">
        <f t="shared" ref="BH357" si="409">BG357+1</f>
        <v>2015</v>
      </c>
      <c r="BI357">
        <f t="shared" ref="BI357" si="410">BH357+1</f>
        <v>2016</v>
      </c>
      <c r="BJ357">
        <f t="shared" ref="BJ357" si="411">BI357+1</f>
        <v>2017</v>
      </c>
      <c r="BK357">
        <f t="shared" ref="BK357" si="412">BJ357+1</f>
        <v>2018</v>
      </c>
      <c r="BL357">
        <f t="shared" ref="BL357" si="413">BK357+1</f>
        <v>2019</v>
      </c>
      <c r="BM357">
        <f t="shared" ref="BM357" si="414">BL357+1</f>
        <v>2020</v>
      </c>
    </row>
    <row r="358" spans="7:65" x14ac:dyDescent="0.15">
      <c r="G358" t="s">
        <v>546</v>
      </c>
      <c r="H358" s="80"/>
      <c r="J358" s="80" t="s">
        <v>483</v>
      </c>
      <c r="K358" s="81"/>
      <c r="L358" s="81"/>
      <c r="M358" s="81"/>
      <c r="N358" s="81"/>
      <c r="O358" s="80" t="s">
        <v>484</v>
      </c>
      <c r="P358" s="81"/>
      <c r="Q358" s="81"/>
      <c r="R358" s="81"/>
      <c r="S358" s="81"/>
      <c r="T358" s="80" t="s">
        <v>485</v>
      </c>
      <c r="U358" s="81"/>
      <c r="V358" s="81"/>
      <c r="W358" s="81"/>
      <c r="X358" s="81"/>
      <c r="Y358" s="80" t="s">
        <v>486</v>
      </c>
      <c r="Z358" s="81"/>
      <c r="AA358" s="81"/>
      <c r="AB358" s="81"/>
      <c r="AC358" s="81"/>
      <c r="AD358" s="80" t="s">
        <v>487</v>
      </c>
      <c r="AE358" s="81"/>
      <c r="AF358" s="81"/>
      <c r="AG358" s="81"/>
      <c r="AH358" s="81"/>
      <c r="AI358" s="80" t="s">
        <v>488</v>
      </c>
      <c r="AJ358" s="81"/>
      <c r="AK358" s="81"/>
      <c r="AL358" s="81"/>
      <c r="AM358" s="81"/>
      <c r="AN358" s="80" t="s">
        <v>489</v>
      </c>
      <c r="AO358" s="81"/>
      <c r="AP358" s="81"/>
      <c r="AQ358" s="81"/>
      <c r="AR358" s="81"/>
      <c r="AS358" s="80" t="s">
        <v>490</v>
      </c>
      <c r="AT358" s="81"/>
      <c r="AU358" s="81"/>
      <c r="AV358" s="81"/>
      <c r="AW358" s="81"/>
      <c r="AX358" s="80" t="s">
        <v>491</v>
      </c>
      <c r="AY358" s="81"/>
      <c r="AZ358" s="81"/>
      <c r="BA358" s="81"/>
      <c r="BB358" s="81"/>
      <c r="BC358" s="80" t="s">
        <v>492</v>
      </c>
      <c r="BD358" s="81"/>
      <c r="BE358" s="81"/>
      <c r="BF358" s="81"/>
      <c r="BG358" s="81"/>
      <c r="BH358" s="80" t="s">
        <v>493</v>
      </c>
      <c r="BL358" s="80" t="s">
        <v>517</v>
      </c>
    </row>
    <row r="359" spans="7:65" x14ac:dyDescent="0.15">
      <c r="G359" t="s">
        <v>495</v>
      </c>
      <c r="H359" s="88"/>
      <c r="I359" s="88"/>
      <c r="J359" s="88"/>
      <c r="K359" s="88"/>
      <c r="L359" s="88"/>
      <c r="M359" s="88"/>
      <c r="N359" s="88"/>
      <c r="O359" s="88"/>
      <c r="P359" s="88"/>
      <c r="Q359" s="88"/>
      <c r="R359" s="88"/>
      <c r="S359" s="88"/>
      <c r="T359" s="88"/>
      <c r="U359" s="88"/>
      <c r="V359" s="88"/>
      <c r="W359" s="88"/>
      <c r="X359" s="88"/>
      <c r="Y359" s="88">
        <f>'ｄ08-001市町村別入込総数・宿泊客延数推移'!Y305/1000</f>
        <v>192.785</v>
      </c>
      <c r="Z359" s="88">
        <f>'ｄ08-001市町村別入込総数・宿泊客延数推移'!Z305/1000</f>
        <v>189.90899999999999</v>
      </c>
      <c r="AA359" s="88">
        <f>'ｄ08-001市町村別入込総数・宿泊客延数推移'!AA305/1000</f>
        <v>211.18899999999999</v>
      </c>
      <c r="AB359" s="88">
        <f>'ｄ08-001市町村別入込総数・宿泊客延数推移'!AB305/1000</f>
        <v>177.084</v>
      </c>
      <c r="AC359" s="88">
        <f>'ｄ08-001市町村別入込総数・宿泊客延数推移'!AC305/1000</f>
        <v>183.51900000000001</v>
      </c>
      <c r="AD359" s="88">
        <f>'ｄ08-001市町村別入込総数・宿泊客延数推移'!AD305/1000</f>
        <v>148.15</v>
      </c>
      <c r="AE359" s="88">
        <f>'ｄ08-001市町村別入込総数・宿泊客延数推移'!AE305/1000</f>
        <v>213.73</v>
      </c>
      <c r="AF359" s="88">
        <f>'ｄ08-001市町村別入込総数・宿泊客延数推移'!AF305/1000</f>
        <v>255.892</v>
      </c>
      <c r="AG359" s="88">
        <f>'ｄ08-001市町村別入込総数・宿泊客延数推移'!AG305/1000</f>
        <v>279.15100000000001</v>
      </c>
      <c r="AH359" s="88">
        <f>'ｄ08-001市町村別入込総数・宿泊客延数推移'!AH305/1000</f>
        <v>312.01900000000001</v>
      </c>
      <c r="AI359" s="88">
        <f>'ｄ08-001市町村別入込総数・宿泊客延数推移'!AI305/1000</f>
        <v>335.71499999999997</v>
      </c>
      <c r="AJ359" s="88">
        <f>'ｄ08-001市町村別入込総数・宿泊客延数推移'!AJ305/1000</f>
        <v>338.09199999999998</v>
      </c>
      <c r="AK359" s="88">
        <f>'ｄ08-001市町村別入込総数・宿泊客延数推移'!AK305/1000</f>
        <v>310.16699999999997</v>
      </c>
      <c r="AL359" s="88">
        <f>'ｄ08-001市町村別入込総数・宿泊客延数推移'!AL305/1000</f>
        <v>332.18599999999998</v>
      </c>
      <c r="AM359" s="88">
        <f>'ｄ08-001市町村別入込総数・宿泊客延数推移'!AM305/1000</f>
        <v>594.16700000000003</v>
      </c>
      <c r="AN359" s="88">
        <f>'ｄ08-001市町村別入込総数・宿泊客延数推移'!AN305/1000</f>
        <v>640.66800000000001</v>
      </c>
      <c r="AO359" s="88">
        <f>'ｄ08-001市町村別入込総数・宿泊客延数推移'!AO305/1000</f>
        <v>557.67200000000003</v>
      </c>
      <c r="AP359" s="88">
        <f>'ｄ08-001市町村別入込総数・宿泊客延数推移'!AQ305</f>
        <v>487.2</v>
      </c>
      <c r="AQ359" s="88">
        <f>'ｄ08-001市町村別入込総数・宿泊客延数推移'!AR305</f>
        <v>709.3</v>
      </c>
      <c r="AR359" s="88">
        <f>'ｄ08-001市町村別入込総数・宿泊客延数推移'!AS305</f>
        <v>689.4</v>
      </c>
      <c r="AS359" s="88">
        <f>'ｄ08-001市町村別入込総数・宿泊客延数推移'!AT305</f>
        <v>658.9</v>
      </c>
      <c r="AT359" s="88">
        <f>'ｄ08-001市町村別入込総数・宿泊客延数推移'!AU305</f>
        <v>653.5</v>
      </c>
      <c r="AU359" s="88">
        <f>'ｄ08-001市町村別入込総数・宿泊客延数推移'!AV305</f>
        <v>654.6</v>
      </c>
      <c r="AV359" s="88">
        <f>'ｄ08-001市町村別入込総数・宿泊客延数推移'!AW305</f>
        <v>680.2</v>
      </c>
      <c r="AW359" s="88">
        <f>'ｄ08-001市町村別入込総数・宿泊客延数推移'!AX305</f>
        <v>714.7</v>
      </c>
      <c r="AX359" s="88">
        <f>'ｄ08-001市町村別入込総数・宿泊客延数推移'!AY305</f>
        <v>722.4</v>
      </c>
      <c r="AY359" s="88">
        <f>'ｄ08-001市町村別入込総数・宿泊客延数推移'!AZ305</f>
        <v>724.1</v>
      </c>
      <c r="AZ359" s="88">
        <f>'ｄ08-001市町村別入込総数・宿泊客延数推移'!BA305</f>
        <v>727.3</v>
      </c>
      <c r="BA359" s="88">
        <f>'ｄ08-001市町村別入込総数・宿泊客延数推移'!BB305</f>
        <v>718.6</v>
      </c>
      <c r="BB359" s="88">
        <f>'ｄ08-001市町村別入込総数・宿泊客延数推移'!BC305</f>
        <v>689.4</v>
      </c>
      <c r="BC359" s="88">
        <f>'ｄ08-001市町村別入込総数・宿泊客延数推移'!BD305</f>
        <v>734.7</v>
      </c>
      <c r="BD359" s="88">
        <f>'ｄ08-001市町村別入込総数・宿泊客延数推移'!BE305</f>
        <v>683.4</v>
      </c>
      <c r="BE359" s="88">
        <f>'ｄ08-001市町村別入込総数・宿泊客延数推移'!BF305</f>
        <v>737.59999999999991</v>
      </c>
      <c r="BF359" s="88">
        <f>'ｄ08-001市町村別入込総数・宿泊客延数推移'!BG305</f>
        <v>804.90000000000009</v>
      </c>
      <c r="BG359" s="88">
        <f>'ｄ08-001市町村別入込総数・宿泊客延数推移'!BH305</f>
        <v>823.5</v>
      </c>
      <c r="BH359" s="88">
        <f>'ｄ08-001市町村別入込総数・宿泊客延数推移'!BI305</f>
        <v>862.90000000000009</v>
      </c>
      <c r="BI359" s="88">
        <f>'ｄ08-001市町村別入込総数・宿泊客延数推移'!BJ305</f>
        <v>903.09999999999991</v>
      </c>
      <c r="BJ359" s="88">
        <f>'ｄ08-001市町村別入込総数・宿泊客延数推移'!BK305</f>
        <v>917</v>
      </c>
      <c r="BK359" s="88">
        <f>'ｄ08-001市町村別入込総数・宿泊客延数推移'!BL305</f>
        <v>915</v>
      </c>
      <c r="BL359" s="88">
        <f>'ｄ08-001市町村別入込総数・宿泊客延数推移'!BM305</f>
        <v>951.90000000000009</v>
      </c>
      <c r="BM359" s="71"/>
    </row>
    <row r="360" spans="7:65" x14ac:dyDescent="0.15">
      <c r="G360" t="s">
        <v>496</v>
      </c>
      <c r="H360" s="88"/>
      <c r="I360" s="88"/>
      <c r="J360" s="88"/>
      <c r="K360" s="88"/>
      <c r="L360" s="88"/>
      <c r="M360" s="88"/>
      <c r="N360" s="88"/>
      <c r="O360" s="88"/>
      <c r="P360" s="88"/>
      <c r="Q360" s="88"/>
      <c r="R360" s="88"/>
      <c r="S360" s="88"/>
      <c r="T360" s="88"/>
      <c r="U360" s="88"/>
      <c r="V360" s="88"/>
      <c r="W360" s="88"/>
      <c r="X360" s="88"/>
      <c r="Y360" s="88">
        <f>'ｄ08-001市町村別入込総数・宿泊客延数推移'!Y306/1000</f>
        <v>429.96699999999998</v>
      </c>
      <c r="Z360" s="88">
        <f>'ｄ08-001市町村別入込総数・宿泊客延数推移'!Z306/1000</f>
        <v>439.87799999999999</v>
      </c>
      <c r="AA360" s="88">
        <f>'ｄ08-001市町村別入込総数・宿泊客延数推移'!AA306/1000</f>
        <v>572.35400000000004</v>
      </c>
      <c r="AB360" s="88">
        <f>'ｄ08-001市町村別入込総数・宿泊客延数推移'!AB306/1000</f>
        <v>606.06799999999998</v>
      </c>
      <c r="AC360" s="88">
        <f>'ｄ08-001市町村別入込総数・宿泊客延数推移'!AC306/1000</f>
        <v>703.32</v>
      </c>
      <c r="AD360" s="88">
        <f>'ｄ08-001市町村別入込総数・宿泊客延数推移'!AD306/1000</f>
        <v>753.947</v>
      </c>
      <c r="AE360" s="88">
        <f>'ｄ08-001市町村別入込総数・宿泊客延数推移'!AE306/1000</f>
        <v>768.84699999999998</v>
      </c>
      <c r="AF360" s="88">
        <f>'ｄ08-001市町村別入込総数・宿泊客延数推移'!AF306/1000</f>
        <v>820.20899999999995</v>
      </c>
      <c r="AG360" s="88">
        <f>'ｄ08-001市町村別入込総数・宿泊客延数推移'!AG306/1000</f>
        <v>916.45399999999995</v>
      </c>
      <c r="AH360" s="88">
        <f>'ｄ08-001市町村別入込総数・宿泊客延数推移'!AH306/1000</f>
        <v>984.94899999999996</v>
      </c>
      <c r="AI360" s="88">
        <f>'ｄ08-001市町村別入込総数・宿泊客延数推移'!AI306/1000</f>
        <v>1040.0229999999999</v>
      </c>
      <c r="AJ360" s="88">
        <f>'ｄ08-001市町村別入込総数・宿泊客延数推移'!AJ306/1000</f>
        <v>1041.309</v>
      </c>
      <c r="AK360" s="88">
        <f>'ｄ08-001市町村別入込総数・宿泊客延数推移'!AK306/1000</f>
        <v>982.19399999999996</v>
      </c>
      <c r="AL360" s="88">
        <f>'ｄ08-001市町村別入込総数・宿泊客延数推移'!AL306/1000</f>
        <v>974.70899999999995</v>
      </c>
      <c r="AM360" s="88">
        <f>'ｄ08-001市町村別入込総数・宿泊客延数推移'!AM306/1000</f>
        <v>748.16300000000001</v>
      </c>
      <c r="AN360" s="88">
        <f>'ｄ08-001市町村別入込総数・宿泊客延数推移'!AN306/1000</f>
        <v>766.72299999999996</v>
      </c>
      <c r="AO360" s="88">
        <f>'ｄ08-001市町村別入込総数・宿泊客延数推移'!AO306/1000</f>
        <v>745.63199999999995</v>
      </c>
      <c r="AP360" s="88">
        <f>'ｄ08-001市町村別入込総数・宿泊客延数推移'!AQ306</f>
        <v>804</v>
      </c>
      <c r="AQ360" s="88">
        <f>'ｄ08-001市町村別入込総数・宿泊客延数推移'!AR306</f>
        <v>694.2</v>
      </c>
      <c r="AR360" s="88">
        <f>'ｄ08-001市町村別入込総数・宿泊客延数推移'!AS306</f>
        <v>735.5</v>
      </c>
      <c r="AS360" s="88">
        <f>'ｄ08-001市町村別入込総数・宿泊客延数推移'!AT306</f>
        <v>792.2</v>
      </c>
      <c r="AT360" s="88">
        <f>'ｄ08-001市町村別入込総数・宿泊客延数推移'!AU306</f>
        <v>791</v>
      </c>
      <c r="AU360" s="88">
        <f>'ｄ08-001市町村別入込総数・宿泊客延数推移'!AV306</f>
        <v>784.9</v>
      </c>
      <c r="AV360" s="88">
        <f>'ｄ08-001市町村別入込総数・宿泊客延数推移'!AW306</f>
        <v>824.7</v>
      </c>
      <c r="AW360" s="88">
        <f>'ｄ08-001市町村別入込総数・宿泊客延数推移'!AX306</f>
        <v>795.4</v>
      </c>
      <c r="AX360" s="88">
        <f>'ｄ08-001市町村別入込総数・宿泊客延数推移'!AY306</f>
        <v>758.7</v>
      </c>
      <c r="AY360" s="88">
        <f>'ｄ08-001市町村別入込総数・宿泊客延数推移'!AZ306</f>
        <v>757.1</v>
      </c>
      <c r="AZ360" s="88">
        <f>'ｄ08-001市町村別入込総数・宿泊客延数推移'!BA306</f>
        <v>763.1</v>
      </c>
      <c r="BA360" s="88">
        <f>'ｄ08-001市町村別入込総数・宿泊客延数推移'!BB306</f>
        <v>733.9</v>
      </c>
      <c r="BB360" s="88">
        <f>'ｄ08-001市町村別入込総数・宿泊客延数推移'!BC306</f>
        <v>841.4</v>
      </c>
      <c r="BC360" s="88">
        <f>'ｄ08-001市町村別入込総数・宿泊客延数推移'!BD306</f>
        <v>722.9</v>
      </c>
      <c r="BD360" s="88">
        <f>'ｄ08-001市町村別入込総数・宿泊客延数推移'!BE306</f>
        <v>669.7</v>
      </c>
      <c r="BE360" s="88">
        <f>'ｄ08-001市町村別入込総数・宿泊客延数推移'!BF306</f>
        <v>673.8</v>
      </c>
      <c r="BF360" s="88">
        <f>'ｄ08-001市町村別入込総数・宿泊客延数推移'!BG306</f>
        <v>764.3</v>
      </c>
      <c r="BG360" s="88">
        <f>'ｄ08-001市町村別入込総数・宿泊客延数推移'!BH306</f>
        <v>769.6</v>
      </c>
      <c r="BH360" s="88">
        <f>'ｄ08-001市町村別入込総数・宿泊客延数推移'!BI306</f>
        <v>830.19999999999982</v>
      </c>
      <c r="BI360" s="88">
        <f>'ｄ08-001市町村別入込総数・宿泊客延数推移'!BJ306</f>
        <v>768.20000000000016</v>
      </c>
      <c r="BJ360" s="88">
        <f>'ｄ08-001市町村別入込総数・宿泊客延数推移'!BK306</f>
        <v>755.40000000000009</v>
      </c>
      <c r="BK360" s="88">
        <f>'ｄ08-001市町村別入込総数・宿泊客延数推移'!BL306</f>
        <v>753</v>
      </c>
      <c r="BL360" s="88">
        <f>'ｄ08-001市町村別入込総数・宿泊客延数推移'!BM306</f>
        <v>800.80000000000018</v>
      </c>
      <c r="BM360" s="71"/>
    </row>
    <row r="361" spans="7:65" x14ac:dyDescent="0.15">
      <c r="G361" t="s">
        <v>497</v>
      </c>
      <c r="H361" s="88"/>
      <c r="I361" s="88"/>
      <c r="J361" s="88"/>
      <c r="K361" s="88"/>
      <c r="L361" s="88"/>
      <c r="M361" s="88"/>
      <c r="N361" s="88"/>
      <c r="O361" s="88"/>
      <c r="P361" s="88"/>
      <c r="Q361" s="88"/>
      <c r="R361" s="88"/>
      <c r="S361" s="88"/>
      <c r="T361" s="88"/>
      <c r="U361" s="88"/>
      <c r="V361" s="88"/>
      <c r="W361" s="88"/>
      <c r="X361" s="88"/>
      <c r="Y361" s="88">
        <f>'ｄ08-001市町村別入込総数・宿泊客延数推移'!Y308/1000</f>
        <v>118.42700000000001</v>
      </c>
      <c r="Z361" s="88">
        <f>'ｄ08-001市町村別入込総数・宿泊客延数推移'!Z308/1000</f>
        <v>117.563</v>
      </c>
      <c r="AA361" s="88">
        <f>'ｄ08-001市町村別入込総数・宿泊客延数推移'!AA308/1000</f>
        <v>145.785</v>
      </c>
      <c r="AB361" s="88">
        <f>'ｄ08-001市町村別入込総数・宿泊客延数推移'!AB308/1000</f>
        <v>155.49199999999999</v>
      </c>
      <c r="AC361" s="88">
        <f>'ｄ08-001市町村別入込総数・宿泊客延数推移'!AC308/1000</f>
        <v>173.309</v>
      </c>
      <c r="AD361" s="88">
        <f>'ｄ08-001市町村別入込総数・宿泊客延数推移'!AD308/1000</f>
        <v>156.75299999999999</v>
      </c>
      <c r="AE361" s="88">
        <f>'ｄ08-001市町村別入込総数・宿泊客延数推移'!AE308/1000</f>
        <v>232.196</v>
      </c>
      <c r="AF361" s="88">
        <f>'ｄ08-001市町村別入込総数・宿泊客延数推移'!AF308/1000</f>
        <v>260.291</v>
      </c>
      <c r="AG361" s="88">
        <f>'ｄ08-001市町村別入込総数・宿泊客延数推移'!AG308/1000</f>
        <v>280.47500000000002</v>
      </c>
      <c r="AH361" s="88">
        <f>'ｄ08-001市町村別入込総数・宿泊客延数推移'!AH308/1000</f>
        <v>330.827</v>
      </c>
      <c r="AI361" s="88">
        <f>'ｄ08-001市町村別入込総数・宿泊客延数推移'!AI308/1000</f>
        <v>349.73099999999999</v>
      </c>
      <c r="AJ361" s="88">
        <f>'ｄ08-001市町村別入込総数・宿泊客延数推移'!AJ308/1000</f>
        <v>349.209</v>
      </c>
      <c r="AK361" s="88">
        <f>'ｄ08-001市町村別入込総数・宿泊客延数推移'!AK308/1000</f>
        <v>323.08999999999997</v>
      </c>
      <c r="AL361" s="88">
        <f>'ｄ08-001市町村別入込総数・宿泊客延数推移'!AL308/1000</f>
        <v>340.30500000000001</v>
      </c>
      <c r="AM361" s="88">
        <f>'ｄ08-001市町村別入込総数・宿泊客延数推移'!AM308/1000</f>
        <v>470.70499999999998</v>
      </c>
      <c r="AN361" s="88">
        <f>'ｄ08-001市町村別入込総数・宿泊客延数推移'!AN308/1000</f>
        <v>476.26100000000002</v>
      </c>
      <c r="AO361" s="88">
        <f>'ｄ08-001市町村別入込総数・宿泊客延数推移'!AO308/1000</f>
        <v>449.14800000000002</v>
      </c>
      <c r="AP361" s="88">
        <f>'ｄ08-001市町村別入込総数・宿泊客延数推移'!AQ308</f>
        <v>483.3</v>
      </c>
      <c r="AQ361" s="88">
        <f>'ｄ08-001市町村別入込総数・宿泊客延数推移'!AR308</f>
        <v>469.7</v>
      </c>
      <c r="AR361" s="88">
        <f>'ｄ08-001市町村別入込総数・宿泊客延数推移'!AS308</f>
        <v>427.5</v>
      </c>
      <c r="AS361" s="88">
        <f>'ｄ08-001市町村別入込総数・宿泊客延数推移'!AT308</f>
        <v>448.3</v>
      </c>
      <c r="AT361" s="88">
        <f>'ｄ08-001市町村別入込総数・宿泊客延数推移'!AU308</f>
        <v>463.5</v>
      </c>
      <c r="AU361" s="88">
        <f>'ｄ08-001市町村別入込総数・宿泊客延数推移'!AV308</f>
        <v>410.8</v>
      </c>
      <c r="AV361" s="88">
        <f>'ｄ08-001市町村別入込総数・宿泊客延数推移'!AW308</f>
        <v>413.9</v>
      </c>
      <c r="AW361" s="88">
        <f>'ｄ08-001市町村別入込総数・宿泊客延数推移'!AX308</f>
        <v>411</v>
      </c>
      <c r="AX361" s="88">
        <f>'ｄ08-001市町村別入込総数・宿泊客延数推移'!AY308</f>
        <v>385.8</v>
      </c>
      <c r="AY361" s="88">
        <f>'ｄ08-001市町村別入込総数・宿泊客延数推移'!AZ308</f>
        <v>379.1</v>
      </c>
      <c r="AZ361" s="88">
        <f>'ｄ08-001市町村別入込総数・宿泊客延数推移'!BA308</f>
        <v>383.8</v>
      </c>
      <c r="BA361" s="88">
        <f>'ｄ08-001市町村別入込総数・宿泊客延数推移'!BB308</f>
        <v>373.8</v>
      </c>
      <c r="BB361" s="88">
        <f>'ｄ08-001市町村別入込総数・宿泊客延数推移'!BC308</f>
        <v>343.6</v>
      </c>
      <c r="BC361" s="88">
        <f>'ｄ08-001市町村別入込総数・宿泊客延数推移'!BD308</f>
        <v>276.7</v>
      </c>
      <c r="BD361" s="88">
        <f>'ｄ08-001市町村別入込総数・宿泊客延数推移'!BE308</f>
        <v>305</v>
      </c>
      <c r="BE361" s="88">
        <f>'ｄ08-001市町村別入込総数・宿泊客延数推移'!BF308</f>
        <v>302.5</v>
      </c>
      <c r="BF361" s="88">
        <f>'ｄ08-001市町村別入込総数・宿泊客延数推移'!BG308</f>
        <v>367.3</v>
      </c>
      <c r="BG361" s="88">
        <f>'ｄ08-001市町村別入込総数・宿泊客延数推移'!BH308</f>
        <v>343.1</v>
      </c>
      <c r="BH361" s="88">
        <f>'ｄ08-001市町村別入込総数・宿泊客延数推移'!BI308</f>
        <v>385</v>
      </c>
      <c r="BI361" s="88">
        <f>'ｄ08-001市町村別入込総数・宿泊客延数推移'!BJ308</f>
        <v>368.7</v>
      </c>
      <c r="BJ361" s="88">
        <f>'ｄ08-001市町村別入込総数・宿泊客延数推移'!BK308</f>
        <v>361.1</v>
      </c>
      <c r="BK361" s="88">
        <f>'ｄ08-001市町村別入込総数・宿泊客延数推移'!BL308</f>
        <v>343</v>
      </c>
      <c r="BL361" s="88">
        <f>'ｄ08-001市町村別入込総数・宿泊客延数推移'!BM308</f>
        <v>333.7</v>
      </c>
      <c r="BM361" s="71"/>
    </row>
    <row r="363" spans="7:65" x14ac:dyDescent="0.15">
      <c r="H363">
        <v>1963</v>
      </c>
      <c r="I363">
        <f t="shared" ref="I363" si="415">H363+1</f>
        <v>1964</v>
      </c>
      <c r="J363">
        <f t="shared" ref="J363" si="416">I363+1</f>
        <v>1965</v>
      </c>
      <c r="K363">
        <f t="shared" ref="K363" si="417">J363+1</f>
        <v>1966</v>
      </c>
      <c r="L363">
        <f t="shared" ref="L363" si="418">K363+1</f>
        <v>1967</v>
      </c>
      <c r="M363">
        <f t="shared" ref="M363" si="419">L363+1</f>
        <v>1968</v>
      </c>
      <c r="N363">
        <f t="shared" ref="N363" si="420">M363+1</f>
        <v>1969</v>
      </c>
      <c r="O363">
        <f t="shared" ref="O363" si="421">N363+1</f>
        <v>1970</v>
      </c>
      <c r="P363">
        <f t="shared" ref="P363" si="422">O363+1</f>
        <v>1971</v>
      </c>
      <c r="Q363">
        <f t="shared" ref="Q363" si="423">P363+1</f>
        <v>1972</v>
      </c>
      <c r="R363">
        <f t="shared" ref="R363" si="424">Q363+1</f>
        <v>1973</v>
      </c>
      <c r="S363">
        <f t="shared" ref="S363" si="425">R363+1</f>
        <v>1974</v>
      </c>
      <c r="T363">
        <f t="shared" ref="T363" si="426">S363+1</f>
        <v>1975</v>
      </c>
      <c r="U363">
        <f t="shared" ref="U363" si="427">T363+1</f>
        <v>1976</v>
      </c>
      <c r="V363">
        <f t="shared" ref="V363" si="428">U363+1</f>
        <v>1977</v>
      </c>
      <c r="W363">
        <f t="shared" ref="W363" si="429">V363+1</f>
        <v>1978</v>
      </c>
      <c r="X363">
        <f t="shared" ref="X363" si="430">W363+1</f>
        <v>1979</v>
      </c>
      <c r="Y363">
        <f t="shared" ref="Y363" si="431">X363+1</f>
        <v>1980</v>
      </c>
      <c r="Z363">
        <f t="shared" ref="Z363" si="432">Y363+1</f>
        <v>1981</v>
      </c>
      <c r="AA363">
        <f t="shared" ref="AA363" si="433">Z363+1</f>
        <v>1982</v>
      </c>
      <c r="AB363">
        <f t="shared" ref="AB363" si="434">AA363+1</f>
        <v>1983</v>
      </c>
      <c r="AC363">
        <f t="shared" ref="AC363" si="435">AB363+1</f>
        <v>1984</v>
      </c>
      <c r="AD363">
        <f t="shared" ref="AD363" si="436">AC363+1</f>
        <v>1985</v>
      </c>
      <c r="AE363">
        <f t="shared" ref="AE363" si="437">AD363+1</f>
        <v>1986</v>
      </c>
      <c r="AF363">
        <f t="shared" ref="AF363" si="438">AE363+1</f>
        <v>1987</v>
      </c>
      <c r="AG363">
        <f t="shared" ref="AG363" si="439">AF363+1</f>
        <v>1988</v>
      </c>
      <c r="AH363">
        <f t="shared" ref="AH363" si="440">AG363+1</f>
        <v>1989</v>
      </c>
      <c r="AI363">
        <f t="shared" ref="AI363" si="441">AH363+1</f>
        <v>1990</v>
      </c>
      <c r="AJ363">
        <f t="shared" ref="AJ363" si="442">AI363+1</f>
        <v>1991</v>
      </c>
      <c r="AK363">
        <f t="shared" ref="AK363" si="443">AJ363+1</f>
        <v>1992</v>
      </c>
      <c r="AL363">
        <f t="shared" ref="AL363" si="444">AK363+1</f>
        <v>1993</v>
      </c>
      <c r="AM363">
        <f t="shared" ref="AM363" si="445">AL363+1</f>
        <v>1994</v>
      </c>
      <c r="AN363">
        <f t="shared" ref="AN363" si="446">AM363+1</f>
        <v>1995</v>
      </c>
      <c r="AO363">
        <f t="shared" ref="AO363" si="447">AN363+1</f>
        <v>1996</v>
      </c>
      <c r="AP363">
        <f t="shared" ref="AP363" si="448">AO363+1</f>
        <v>1997</v>
      </c>
      <c r="AQ363">
        <f t="shared" ref="AQ363" si="449">AP363+1</f>
        <v>1998</v>
      </c>
      <c r="AR363">
        <f t="shared" ref="AR363" si="450">AQ363+1</f>
        <v>1999</v>
      </c>
      <c r="AS363">
        <f t="shared" ref="AS363" si="451">AR363+1</f>
        <v>2000</v>
      </c>
      <c r="AT363">
        <f t="shared" ref="AT363" si="452">AS363+1</f>
        <v>2001</v>
      </c>
      <c r="AU363">
        <f t="shared" ref="AU363" si="453">AT363+1</f>
        <v>2002</v>
      </c>
      <c r="AV363">
        <f t="shared" ref="AV363" si="454">AU363+1</f>
        <v>2003</v>
      </c>
      <c r="AW363">
        <f t="shared" ref="AW363" si="455">AV363+1</f>
        <v>2004</v>
      </c>
      <c r="AX363">
        <f t="shared" ref="AX363" si="456">AW363+1</f>
        <v>2005</v>
      </c>
      <c r="AY363">
        <f t="shared" ref="AY363" si="457">AX363+1</f>
        <v>2006</v>
      </c>
      <c r="AZ363">
        <f t="shared" ref="AZ363" si="458">AY363+1</f>
        <v>2007</v>
      </c>
      <c r="BA363">
        <f t="shared" ref="BA363" si="459">AZ363+1</f>
        <v>2008</v>
      </c>
      <c r="BB363">
        <f t="shared" ref="BB363" si="460">BA363+1</f>
        <v>2009</v>
      </c>
      <c r="BC363">
        <f t="shared" ref="BC363" si="461">BB363+1</f>
        <v>2010</v>
      </c>
      <c r="BD363">
        <f t="shared" ref="BD363" si="462">BC363+1</f>
        <v>2011</v>
      </c>
      <c r="BE363">
        <f t="shared" ref="BE363" si="463">BD363+1</f>
        <v>2012</v>
      </c>
      <c r="BF363">
        <f t="shared" ref="BF363" si="464">BE363+1</f>
        <v>2013</v>
      </c>
      <c r="BG363">
        <f t="shared" ref="BG363" si="465">BF363+1</f>
        <v>2014</v>
      </c>
      <c r="BH363">
        <f t="shared" ref="BH363" si="466">BG363+1</f>
        <v>2015</v>
      </c>
      <c r="BI363">
        <f t="shared" ref="BI363" si="467">BH363+1</f>
        <v>2016</v>
      </c>
      <c r="BJ363">
        <f t="shared" ref="BJ363" si="468">BI363+1</f>
        <v>2017</v>
      </c>
      <c r="BK363">
        <f t="shared" ref="BK363" si="469">BJ363+1</f>
        <v>2018</v>
      </c>
      <c r="BL363">
        <f t="shared" ref="BL363" si="470">BK363+1</f>
        <v>2019</v>
      </c>
      <c r="BM363">
        <f t="shared" ref="BM363" si="471">BL363+1</f>
        <v>2020</v>
      </c>
    </row>
    <row r="364" spans="7:65" x14ac:dyDescent="0.15">
      <c r="G364" t="s">
        <v>611</v>
      </c>
      <c r="H364" s="80"/>
      <c r="J364" s="80" t="s">
        <v>483</v>
      </c>
      <c r="K364" s="81"/>
      <c r="L364" s="81"/>
      <c r="M364" s="81"/>
      <c r="N364" s="81"/>
      <c r="O364" s="80" t="s">
        <v>484</v>
      </c>
      <c r="P364" s="81"/>
      <c r="Q364" s="81"/>
      <c r="R364" s="81"/>
      <c r="S364" s="81"/>
      <c r="T364" s="80" t="s">
        <v>485</v>
      </c>
      <c r="U364" s="81"/>
      <c r="V364" s="81"/>
      <c r="W364" s="81"/>
      <c r="X364" s="81"/>
      <c r="Y364" s="80" t="s">
        <v>486</v>
      </c>
      <c r="Z364" s="81"/>
      <c r="AA364" s="81"/>
      <c r="AB364" s="81"/>
      <c r="AC364" s="81"/>
      <c r="AD364" s="80" t="s">
        <v>487</v>
      </c>
      <c r="AE364" s="81"/>
      <c r="AF364" s="81"/>
      <c r="AG364" s="81"/>
      <c r="AH364" s="81"/>
      <c r="AI364" s="80" t="s">
        <v>488</v>
      </c>
      <c r="AJ364" s="81"/>
      <c r="AK364" s="81"/>
      <c r="AL364" s="81"/>
      <c r="AM364" s="81"/>
      <c r="AN364" s="80" t="s">
        <v>489</v>
      </c>
      <c r="AO364" s="81"/>
      <c r="AP364" s="81"/>
      <c r="AQ364" s="81"/>
      <c r="AR364" s="81"/>
      <c r="AS364" s="80" t="s">
        <v>490</v>
      </c>
      <c r="AT364" s="81"/>
      <c r="AU364" s="81"/>
      <c r="AV364" s="81"/>
      <c r="AW364" s="81"/>
      <c r="AX364" s="80" t="s">
        <v>491</v>
      </c>
      <c r="AY364" s="81"/>
      <c r="AZ364" s="81"/>
      <c r="BA364" s="81"/>
      <c r="BB364" s="81"/>
      <c r="BC364" s="80" t="s">
        <v>492</v>
      </c>
      <c r="BD364" s="81"/>
      <c r="BE364" s="81"/>
      <c r="BF364" s="81"/>
      <c r="BG364" s="81"/>
      <c r="BH364" s="80" t="s">
        <v>493</v>
      </c>
      <c r="BL364" s="80" t="s">
        <v>517</v>
      </c>
    </row>
    <row r="365" spans="7:65" x14ac:dyDescent="0.15">
      <c r="G365" t="s">
        <v>495</v>
      </c>
      <c r="H365" s="88"/>
      <c r="I365" s="88"/>
      <c r="J365" s="88"/>
      <c r="K365" s="88"/>
      <c r="L365" s="88"/>
      <c r="M365" s="88"/>
      <c r="N365" s="88"/>
      <c r="O365" s="88"/>
      <c r="P365" s="88"/>
      <c r="Q365" s="88"/>
      <c r="R365" s="88"/>
      <c r="S365" s="88"/>
      <c r="T365" s="88"/>
      <c r="U365" s="88"/>
      <c r="V365" s="88"/>
      <c r="W365" s="88"/>
      <c r="X365" s="88"/>
      <c r="Y365" s="88">
        <f>'ｄ08-001市町村別入込総数・宿泊客延数推移'!Y299/1000</f>
        <v>47.453000000000003</v>
      </c>
      <c r="Z365" s="88">
        <f>'ｄ08-001市町村別入込総数・宿泊客延数推移'!Z299/1000</f>
        <v>48.701000000000001</v>
      </c>
      <c r="AA365" s="88">
        <f>'ｄ08-001市町村別入込総数・宿泊客延数推移'!AA299/1000</f>
        <v>54.017000000000003</v>
      </c>
      <c r="AB365" s="88">
        <f>'ｄ08-001市町村別入込総数・宿泊客延数推移'!AB299/1000</f>
        <v>53.122999999999998</v>
      </c>
      <c r="AC365" s="88">
        <f>'ｄ08-001市町村別入込総数・宿泊客延数推移'!AC299/1000</f>
        <v>47.389000000000003</v>
      </c>
      <c r="AD365" s="88">
        <f>'ｄ08-001市町村別入込総数・宿泊客延数推移'!AD299/1000</f>
        <v>42.722000000000001</v>
      </c>
      <c r="AE365" s="88">
        <f>'ｄ08-001市町村別入込総数・宿泊客延数推移'!AE299/1000</f>
        <v>51.131999999999998</v>
      </c>
      <c r="AF365" s="88">
        <f>'ｄ08-001市町村別入込総数・宿泊客延数推移'!AF299/1000</f>
        <v>50.976999999999997</v>
      </c>
      <c r="AG365" s="88">
        <f>'ｄ08-001市町村別入込総数・宿泊客延数推移'!AG299/1000</f>
        <v>55.308999999999997</v>
      </c>
      <c r="AH365" s="88">
        <f>'ｄ08-001市町村別入込総数・宿泊客延数推移'!AH299/1000</f>
        <v>61.417000000000002</v>
      </c>
      <c r="AI365" s="88">
        <f>'ｄ08-001市町村別入込総数・宿泊客延数推移'!AI299/1000</f>
        <v>70.290000000000006</v>
      </c>
      <c r="AJ365" s="88">
        <f>'ｄ08-001市町村別入込総数・宿泊客延数推移'!AJ299/1000</f>
        <v>77.966999999999999</v>
      </c>
      <c r="AK365" s="88">
        <f>'ｄ08-001市町村別入込総数・宿泊客延数推移'!AK299/1000</f>
        <v>72.936999999999998</v>
      </c>
      <c r="AL365" s="88">
        <f>'ｄ08-001市町村別入込総数・宿泊客延数推移'!AL299/1000</f>
        <v>56.643000000000001</v>
      </c>
      <c r="AM365" s="88">
        <f>'ｄ08-001市町村別入込総数・宿泊客延数推移'!AM299/1000</f>
        <v>50.427</v>
      </c>
      <c r="AN365" s="88">
        <f>'ｄ08-001市町村別入込総数・宿泊客延数推移'!AN299/1000</f>
        <v>54.323</v>
      </c>
      <c r="AO365" s="88">
        <f>'ｄ08-001市町村別入込総数・宿泊客延数推移'!AO299/1000</f>
        <v>62.073999999999998</v>
      </c>
      <c r="AP365" s="88">
        <f>'ｄ08-001市町村別入込総数・宿泊客延数推移'!AQ299</f>
        <v>61.4</v>
      </c>
      <c r="AQ365" s="88">
        <f>'ｄ08-001市町村別入込総数・宿泊客延数推移'!AR299</f>
        <v>83.9</v>
      </c>
      <c r="AR365" s="88">
        <f>'ｄ08-001市町村別入込総数・宿泊客延数推移'!AS299</f>
        <v>86.5</v>
      </c>
      <c r="AS365" s="88">
        <f>'ｄ08-001市町村別入込総数・宿泊客延数推移'!AT299</f>
        <v>74.3</v>
      </c>
      <c r="AT365" s="88">
        <f>'ｄ08-001市町村別入込総数・宿泊客延数推移'!AU299</f>
        <v>98.1</v>
      </c>
      <c r="AU365" s="88">
        <f>'ｄ08-001市町村別入込総数・宿泊客延数推移'!AV299</f>
        <v>80.599999999999994</v>
      </c>
      <c r="AV365" s="88">
        <f>'ｄ08-001市町村別入込総数・宿泊客延数推移'!AW299</f>
        <v>97.1</v>
      </c>
      <c r="AW365" s="88">
        <f>'ｄ08-001市町村別入込総数・宿泊客延数推移'!AX299</f>
        <v>122.5</v>
      </c>
      <c r="AX365" s="88">
        <f>'ｄ08-001市町村別入込総数・宿泊客延数推移'!AY299</f>
        <v>126.9</v>
      </c>
      <c r="AY365" s="88">
        <f>'ｄ08-001市町村別入込総数・宿泊客延数推移'!AZ299</f>
        <v>114</v>
      </c>
      <c r="AZ365" s="88">
        <f>'ｄ08-001市町村別入込総数・宿泊客延数推移'!BA299</f>
        <v>91.1</v>
      </c>
      <c r="BA365" s="88">
        <f>'ｄ08-001市町村別入込総数・宿泊客延数推移'!BB299</f>
        <v>99.7</v>
      </c>
      <c r="BB365" s="88">
        <f>'ｄ08-001市町村別入込総数・宿泊客延数推移'!BC299</f>
        <v>129.69999999999999</v>
      </c>
      <c r="BC365" s="88">
        <f>'ｄ08-001市町村別入込総数・宿泊客延数推移'!BD299</f>
        <v>118.60000000000001</v>
      </c>
      <c r="BD365" s="88">
        <f>'ｄ08-001市町村別入込総数・宿泊客延数推移'!BE299</f>
        <v>100.10000000000001</v>
      </c>
      <c r="BE365" s="88">
        <f>'ｄ08-001市町村別入込総数・宿泊客延数推移'!BF299</f>
        <v>93</v>
      </c>
      <c r="BF365" s="88">
        <f>'ｄ08-001市町村別入込総数・宿泊客延数推移'!BG299</f>
        <v>113</v>
      </c>
      <c r="BG365" s="88">
        <f>'ｄ08-001市町村別入込総数・宿泊客延数推移'!BH299</f>
        <v>141</v>
      </c>
      <c r="BH365" s="88">
        <f>'ｄ08-001市町村別入込総数・宿泊客延数推移'!BI299</f>
        <v>166.7</v>
      </c>
      <c r="BI365" s="88">
        <f>'ｄ08-001市町村別入込総数・宿泊客延数推移'!BJ299</f>
        <v>138.6</v>
      </c>
      <c r="BJ365" s="88">
        <f>'ｄ08-001市町村別入込総数・宿泊客延数推移'!BK299</f>
        <v>123.70000000000002</v>
      </c>
      <c r="BK365" s="88">
        <f>'ｄ08-001市町村別入込総数・宿泊客延数推移'!BL299</f>
        <v>119.2</v>
      </c>
      <c r="BL365" s="88">
        <f>'ｄ08-001市町村別入込総数・宿泊客延数推移'!BM299</f>
        <v>139</v>
      </c>
      <c r="BM365" s="71"/>
    </row>
    <row r="366" spans="7:65" x14ac:dyDescent="0.15">
      <c r="G366" t="s">
        <v>496</v>
      </c>
      <c r="H366" s="88"/>
      <c r="I366" s="88"/>
      <c r="J366" s="88"/>
      <c r="K366" s="88"/>
      <c r="L366" s="88"/>
      <c r="M366" s="88"/>
      <c r="N366" s="88"/>
      <c r="O366" s="88"/>
      <c r="P366" s="88"/>
      <c r="Q366" s="88"/>
      <c r="R366" s="88"/>
      <c r="S366" s="88"/>
      <c r="T366" s="88"/>
      <c r="U366" s="88"/>
      <c r="V366" s="88"/>
      <c r="W366" s="88"/>
      <c r="X366" s="88"/>
      <c r="Y366" s="88">
        <f>'ｄ08-001市町村別入込総数・宿泊客延数推移'!Y300/1000</f>
        <v>168.696</v>
      </c>
      <c r="Z366" s="88">
        <f>'ｄ08-001市町村別入込総数・宿泊客延数推移'!Z300/1000</f>
        <v>177.083</v>
      </c>
      <c r="AA366" s="88">
        <f>'ｄ08-001市町村別入込総数・宿泊客延数推移'!AA300/1000</f>
        <v>201.08600000000001</v>
      </c>
      <c r="AB366" s="88">
        <f>'ｄ08-001市町村別入込総数・宿泊客延数推移'!AB300/1000</f>
        <v>197.584</v>
      </c>
      <c r="AC366" s="88">
        <f>'ｄ08-001市町村別入込総数・宿泊客延数推移'!AC300/1000</f>
        <v>210.197</v>
      </c>
      <c r="AD366" s="88">
        <f>'ｄ08-001市町村別入込総数・宿泊客延数推移'!AD300/1000</f>
        <v>276.02999999999997</v>
      </c>
      <c r="AE366" s="88">
        <f>'ｄ08-001市町村別入込総数・宿泊客延数推移'!AE300/1000</f>
        <v>331.37099999999998</v>
      </c>
      <c r="AF366" s="88">
        <f>'ｄ08-001市町村別入込総数・宿泊客延数推移'!AF300/1000</f>
        <v>373.065</v>
      </c>
      <c r="AG366" s="88">
        <f>'ｄ08-001市町村別入込総数・宿泊客延数推移'!AG300/1000</f>
        <v>390.21699999999998</v>
      </c>
      <c r="AH366" s="88">
        <f>'ｄ08-001市町村別入込総数・宿泊客延数推移'!AH300/1000</f>
        <v>432.03</v>
      </c>
      <c r="AI366" s="88">
        <f>'ｄ08-001市町村別入込総数・宿泊客延数推移'!AI300/1000</f>
        <v>465.125</v>
      </c>
      <c r="AJ366" s="88">
        <f>'ｄ08-001市町村別入込総数・宿泊客延数推移'!AJ300/1000</f>
        <v>505.79500000000002</v>
      </c>
      <c r="AK366" s="88">
        <f>'ｄ08-001市町村別入込総数・宿泊客延数推移'!AK300/1000</f>
        <v>476.29300000000001</v>
      </c>
      <c r="AL366" s="88">
        <f>'ｄ08-001市町村別入込総数・宿泊客延数推移'!AL300/1000</f>
        <v>447.24200000000002</v>
      </c>
      <c r="AM366" s="88">
        <f>'ｄ08-001市町村別入込総数・宿泊客延数推移'!AM300/1000</f>
        <v>476.80200000000002</v>
      </c>
      <c r="AN366" s="88">
        <f>'ｄ08-001市町村別入込総数・宿泊客延数推移'!AN300/1000</f>
        <v>498.80200000000002</v>
      </c>
      <c r="AO366" s="88">
        <f>'ｄ08-001市町村別入込総数・宿泊客延数推移'!AO300/1000</f>
        <v>549.64800000000002</v>
      </c>
      <c r="AP366" s="88">
        <f>'ｄ08-001市町村別入込総数・宿泊客延数推移'!AQ300</f>
        <v>540.29999999999995</v>
      </c>
      <c r="AQ366" s="88">
        <f>'ｄ08-001市町村別入込総数・宿泊客延数推移'!AR300</f>
        <v>586.70000000000005</v>
      </c>
      <c r="AR366" s="88">
        <f>'ｄ08-001市町村別入込総数・宿泊客延数推移'!AS300</f>
        <v>640.1</v>
      </c>
      <c r="AS366" s="88">
        <f>'ｄ08-001市町村別入込総数・宿泊客延数推移'!AT300</f>
        <v>683.1</v>
      </c>
      <c r="AT366" s="88">
        <f>'ｄ08-001市町村別入込総数・宿泊客延数推移'!AU300</f>
        <v>711.1</v>
      </c>
      <c r="AU366" s="88">
        <f>'ｄ08-001市町村別入込総数・宿泊客延数推移'!AV300</f>
        <v>770.2</v>
      </c>
      <c r="AV366" s="88">
        <f>'ｄ08-001市町村別入込総数・宿泊客延数推移'!AW300</f>
        <v>703.7</v>
      </c>
      <c r="AW366" s="88">
        <f>'ｄ08-001市町村別入込総数・宿泊客延数推移'!AX300</f>
        <v>761.8</v>
      </c>
      <c r="AX366" s="88">
        <f>'ｄ08-001市町村別入込総数・宿泊客延数推移'!AY300</f>
        <v>736.2</v>
      </c>
      <c r="AY366" s="88">
        <f>'ｄ08-001市町村別入込総数・宿泊客延数推移'!AZ300</f>
        <v>738.6</v>
      </c>
      <c r="AZ366" s="88">
        <f>'ｄ08-001市町村別入込総数・宿泊客延数推移'!BA300</f>
        <v>748.8</v>
      </c>
      <c r="BA366" s="88">
        <f>'ｄ08-001市町村別入込総数・宿泊客延数推移'!BB300</f>
        <v>714.4</v>
      </c>
      <c r="BB366" s="88">
        <f>'ｄ08-001市町村別入込総数・宿泊客延数推移'!BC300</f>
        <v>719.3</v>
      </c>
      <c r="BC366" s="88">
        <f>'ｄ08-001市町村別入込総数・宿泊客延数推移'!BD300</f>
        <v>698.5</v>
      </c>
      <c r="BD366" s="88">
        <f>'ｄ08-001市町村別入込総数・宿泊客延数推移'!BE300</f>
        <v>690.1</v>
      </c>
      <c r="BE366" s="88">
        <f>'ｄ08-001市町村別入込総数・宿泊客延数推移'!BF300</f>
        <v>761.19999999999993</v>
      </c>
      <c r="BF366" s="88">
        <f>'ｄ08-001市町村別入込総数・宿泊客延数推移'!BG300</f>
        <v>679.00000000000011</v>
      </c>
      <c r="BG366" s="88">
        <f>'ｄ08-001市町村別入込総数・宿泊客延数推移'!BH300</f>
        <v>633.50000000000011</v>
      </c>
      <c r="BH366" s="88">
        <f>'ｄ08-001市町村別入込総数・宿泊客延数推移'!BI300</f>
        <v>683.19999999999993</v>
      </c>
      <c r="BI366" s="88">
        <f>'ｄ08-001市町村別入込総数・宿泊客延数推移'!BJ300</f>
        <v>690.4000000000002</v>
      </c>
      <c r="BJ366" s="88">
        <f>'ｄ08-001市町村別入込総数・宿泊客延数推移'!BK300</f>
        <v>690.50000000000011</v>
      </c>
      <c r="BK366" s="88">
        <f>'ｄ08-001市町村別入込総数・宿泊客延数推移'!BL300</f>
        <v>604.20000000000005</v>
      </c>
      <c r="BL366" s="88">
        <f>'ｄ08-001市町村別入込総数・宿泊客延数推移'!BM300</f>
        <v>642.79999999999995</v>
      </c>
      <c r="BM366" s="71"/>
    </row>
    <row r="367" spans="7:65" x14ac:dyDescent="0.15">
      <c r="G367" t="s">
        <v>497</v>
      </c>
      <c r="H367" s="88"/>
      <c r="I367" s="88"/>
      <c r="J367" s="88"/>
      <c r="K367" s="88"/>
      <c r="L367" s="88"/>
      <c r="M367" s="88"/>
      <c r="N367" s="88"/>
      <c r="O367" s="88"/>
      <c r="P367" s="88"/>
      <c r="Q367" s="88"/>
      <c r="R367" s="88"/>
      <c r="S367" s="88"/>
      <c r="T367" s="88"/>
      <c r="U367" s="88"/>
      <c r="V367" s="88"/>
      <c r="W367" s="88"/>
      <c r="X367" s="88"/>
      <c r="Y367" s="88">
        <f>'ｄ08-001市町村別入込総数・宿泊客延数推移'!Y302/1000</f>
        <v>94.891999999999996</v>
      </c>
      <c r="Z367" s="88">
        <f>'ｄ08-001市町村別入込総数・宿泊客延数推移'!Z302/1000</f>
        <v>88.066999999999993</v>
      </c>
      <c r="AA367" s="88">
        <f>'ｄ08-001市町村別入込総数・宿泊客延数推移'!AA302/1000</f>
        <v>94.105000000000004</v>
      </c>
      <c r="AB367" s="88">
        <f>'ｄ08-001市町村別入込総数・宿泊客延数推移'!AB302/1000</f>
        <v>85.603999999999999</v>
      </c>
      <c r="AC367" s="88">
        <f>'ｄ08-001市町村別入込総数・宿泊客延数推移'!AC302/1000</f>
        <v>105.21599999999999</v>
      </c>
      <c r="AD367" s="88">
        <f>'ｄ08-001市町村別入込総数・宿泊客延数推移'!AD302/1000</f>
        <v>107.892</v>
      </c>
      <c r="AE367" s="88">
        <f>'ｄ08-001市町村別入込総数・宿泊客延数推移'!AE302/1000</f>
        <v>133.45500000000001</v>
      </c>
      <c r="AF367" s="88">
        <f>'ｄ08-001市町村別入込総数・宿泊客延数推移'!AF302/1000</f>
        <v>128.68600000000001</v>
      </c>
      <c r="AG367" s="88">
        <f>'ｄ08-001市町村別入込総数・宿泊客延数推移'!AG302/1000</f>
        <v>139.02000000000001</v>
      </c>
      <c r="AH367" s="88">
        <f>'ｄ08-001市町村別入込総数・宿泊客延数推移'!AH302/1000</f>
        <v>141.28</v>
      </c>
      <c r="AI367" s="88">
        <f>'ｄ08-001市町村別入込総数・宿泊客延数推移'!AI302/1000</f>
        <v>151.48099999999999</v>
      </c>
      <c r="AJ367" s="88">
        <f>'ｄ08-001市町村別入込総数・宿泊客延数推移'!AJ302/1000</f>
        <v>161.90799999999999</v>
      </c>
      <c r="AK367" s="88">
        <f>'ｄ08-001市町村別入込総数・宿泊客延数推移'!AK302/1000</f>
        <v>151.56200000000001</v>
      </c>
      <c r="AL367" s="88">
        <f>'ｄ08-001市町村別入込総数・宿泊客延数推移'!AL302/1000</f>
        <v>152.321</v>
      </c>
      <c r="AM367" s="88">
        <f>'ｄ08-001市町村別入込総数・宿泊客延数推移'!AM302/1000</f>
        <v>131.66300000000001</v>
      </c>
      <c r="AN367" s="88">
        <f>'ｄ08-001市町村別入込総数・宿泊客延数推移'!AN302/1000</f>
        <v>122.008</v>
      </c>
      <c r="AO367" s="88">
        <f>'ｄ08-001市町村別入込総数・宿泊客延数推移'!AO302/1000</f>
        <v>111.955</v>
      </c>
      <c r="AP367" s="88">
        <f>'ｄ08-001市町村別入込総数・宿泊客延数推移'!AQ302</f>
        <v>117.4</v>
      </c>
      <c r="AQ367" s="88">
        <f>'ｄ08-001市町村別入込総数・宿泊客延数推移'!AR302</f>
        <v>122.4</v>
      </c>
      <c r="AR367" s="88">
        <f>'ｄ08-001市町村別入込総数・宿泊客延数推移'!AS302</f>
        <v>136.9</v>
      </c>
      <c r="AS367" s="88">
        <f>'ｄ08-001市町村別入込総数・宿泊客延数推移'!AT302</f>
        <v>138.5</v>
      </c>
      <c r="AT367" s="88">
        <f>'ｄ08-001市町村別入込総数・宿泊客延数推移'!AU302</f>
        <v>135.6</v>
      </c>
      <c r="AU367" s="88">
        <f>'ｄ08-001市町村別入込総数・宿泊客延数推移'!AV302</f>
        <v>140.9</v>
      </c>
      <c r="AV367" s="88">
        <f>'ｄ08-001市町村別入込総数・宿泊客延数推移'!AW302</f>
        <v>149.6</v>
      </c>
      <c r="AW367" s="88">
        <f>'ｄ08-001市町村別入込総数・宿泊客延数推移'!AX302</f>
        <v>174.9</v>
      </c>
      <c r="AX367" s="88">
        <f>'ｄ08-001市町村別入込総数・宿泊客延数推移'!AY302</f>
        <v>98.8</v>
      </c>
      <c r="AY367" s="88">
        <f>'ｄ08-001市町村別入込総数・宿泊客延数推移'!AZ302</f>
        <v>86.8</v>
      </c>
      <c r="AZ367" s="88">
        <f>'ｄ08-001市町村別入込総数・宿泊客延数推移'!BA302</f>
        <v>88.5</v>
      </c>
      <c r="BA367" s="88">
        <f>'ｄ08-001市町村別入込総数・宿泊客延数推移'!BB302</f>
        <v>86.3</v>
      </c>
      <c r="BB367" s="88">
        <f>'ｄ08-001市町村別入込総数・宿泊客延数推移'!BC302</f>
        <v>82</v>
      </c>
      <c r="BC367" s="88">
        <f>'ｄ08-001市町村別入込総数・宿泊客延数推移'!BD302</f>
        <v>75.7</v>
      </c>
      <c r="BD367" s="88">
        <f>'ｄ08-001市町村別入込総数・宿泊客延数推移'!BE302</f>
        <v>73.699999999999989</v>
      </c>
      <c r="BE367" s="88">
        <f>'ｄ08-001市町村別入込総数・宿泊客延数推移'!BF302</f>
        <v>79.300000000000011</v>
      </c>
      <c r="BF367" s="88">
        <f>'ｄ08-001市町村別入込総数・宿泊客延数推移'!BG302</f>
        <v>80.000000000000043</v>
      </c>
      <c r="BG367" s="88">
        <f>'ｄ08-001市町村別入込総数・宿泊客延数推移'!BH302</f>
        <v>78.899999999999991</v>
      </c>
      <c r="BH367" s="88">
        <f>'ｄ08-001市町村別入込総数・宿泊客延数推移'!BI302</f>
        <v>77.699999999999989</v>
      </c>
      <c r="BI367" s="88">
        <f>'ｄ08-001市町村別入込総数・宿泊客延数推移'!BJ302</f>
        <v>72.800000000000026</v>
      </c>
      <c r="BJ367" s="88">
        <f>'ｄ08-001市町村別入込総数・宿泊客延数推移'!BK302</f>
        <v>67.3</v>
      </c>
      <c r="BK367" s="88">
        <f>'ｄ08-001市町村別入込総数・宿泊客延数推移'!BL302</f>
        <v>68.2</v>
      </c>
      <c r="BL367" s="88">
        <f>'ｄ08-001市町村別入込総数・宿泊客延数推移'!BM302</f>
        <v>77.300000000000011</v>
      </c>
      <c r="BM367" s="71"/>
    </row>
    <row r="388" spans="7:65" x14ac:dyDescent="0.15">
      <c r="H388">
        <v>1963</v>
      </c>
      <c r="I388">
        <f t="shared" ref="I388" si="472">H388+1</f>
        <v>1964</v>
      </c>
      <c r="J388">
        <f t="shared" ref="J388" si="473">I388+1</f>
        <v>1965</v>
      </c>
      <c r="K388">
        <f t="shared" ref="K388" si="474">J388+1</f>
        <v>1966</v>
      </c>
      <c r="L388">
        <f t="shared" ref="L388" si="475">K388+1</f>
        <v>1967</v>
      </c>
      <c r="M388">
        <f t="shared" ref="M388" si="476">L388+1</f>
        <v>1968</v>
      </c>
      <c r="N388">
        <f t="shared" ref="N388" si="477">M388+1</f>
        <v>1969</v>
      </c>
      <c r="O388">
        <f t="shared" ref="O388" si="478">N388+1</f>
        <v>1970</v>
      </c>
      <c r="P388">
        <f t="shared" ref="P388" si="479">O388+1</f>
        <v>1971</v>
      </c>
      <c r="Q388">
        <f t="shared" ref="Q388" si="480">P388+1</f>
        <v>1972</v>
      </c>
      <c r="R388">
        <f t="shared" ref="R388" si="481">Q388+1</f>
        <v>1973</v>
      </c>
      <c r="S388">
        <f t="shared" ref="S388" si="482">R388+1</f>
        <v>1974</v>
      </c>
      <c r="T388">
        <f t="shared" ref="T388" si="483">S388+1</f>
        <v>1975</v>
      </c>
      <c r="U388">
        <f t="shared" ref="U388" si="484">T388+1</f>
        <v>1976</v>
      </c>
      <c r="V388">
        <f t="shared" ref="V388" si="485">U388+1</f>
        <v>1977</v>
      </c>
      <c r="W388">
        <f t="shared" ref="W388" si="486">V388+1</f>
        <v>1978</v>
      </c>
      <c r="X388">
        <f t="shared" ref="X388" si="487">W388+1</f>
        <v>1979</v>
      </c>
      <c r="Y388">
        <f t="shared" ref="Y388" si="488">X388+1</f>
        <v>1980</v>
      </c>
      <c r="Z388">
        <f t="shared" ref="Z388" si="489">Y388+1</f>
        <v>1981</v>
      </c>
      <c r="AA388">
        <f t="shared" ref="AA388" si="490">Z388+1</f>
        <v>1982</v>
      </c>
      <c r="AB388">
        <f t="shared" ref="AB388" si="491">AA388+1</f>
        <v>1983</v>
      </c>
      <c r="AC388">
        <f t="shared" ref="AC388" si="492">AB388+1</f>
        <v>1984</v>
      </c>
      <c r="AD388">
        <f t="shared" ref="AD388" si="493">AC388+1</f>
        <v>1985</v>
      </c>
      <c r="AE388">
        <f t="shared" ref="AE388" si="494">AD388+1</f>
        <v>1986</v>
      </c>
      <c r="AF388">
        <f t="shared" ref="AF388" si="495">AE388+1</f>
        <v>1987</v>
      </c>
      <c r="AG388">
        <f t="shared" ref="AG388" si="496">AF388+1</f>
        <v>1988</v>
      </c>
      <c r="AH388">
        <f t="shared" ref="AH388" si="497">AG388+1</f>
        <v>1989</v>
      </c>
      <c r="AI388">
        <f t="shared" ref="AI388" si="498">AH388+1</f>
        <v>1990</v>
      </c>
      <c r="AJ388">
        <f t="shared" ref="AJ388" si="499">AI388+1</f>
        <v>1991</v>
      </c>
      <c r="AK388">
        <f t="shared" ref="AK388" si="500">AJ388+1</f>
        <v>1992</v>
      </c>
      <c r="AL388">
        <f t="shared" ref="AL388" si="501">AK388+1</f>
        <v>1993</v>
      </c>
      <c r="AM388">
        <f t="shared" ref="AM388" si="502">AL388+1</f>
        <v>1994</v>
      </c>
      <c r="AN388">
        <f t="shared" ref="AN388" si="503">AM388+1</f>
        <v>1995</v>
      </c>
      <c r="AO388">
        <f t="shared" ref="AO388" si="504">AN388+1</f>
        <v>1996</v>
      </c>
      <c r="AP388">
        <f t="shared" ref="AP388" si="505">AO388+1</f>
        <v>1997</v>
      </c>
      <c r="AQ388">
        <f t="shared" ref="AQ388" si="506">AP388+1</f>
        <v>1998</v>
      </c>
      <c r="AR388">
        <f t="shared" ref="AR388" si="507">AQ388+1</f>
        <v>1999</v>
      </c>
      <c r="AS388">
        <f t="shared" ref="AS388" si="508">AR388+1</f>
        <v>2000</v>
      </c>
      <c r="AT388">
        <f t="shared" ref="AT388" si="509">AS388+1</f>
        <v>2001</v>
      </c>
      <c r="AU388">
        <f t="shared" ref="AU388" si="510">AT388+1</f>
        <v>2002</v>
      </c>
      <c r="AV388">
        <f t="shared" ref="AV388" si="511">AU388+1</f>
        <v>2003</v>
      </c>
      <c r="AW388">
        <f t="shared" ref="AW388" si="512">AV388+1</f>
        <v>2004</v>
      </c>
      <c r="AX388">
        <f t="shared" ref="AX388" si="513">AW388+1</f>
        <v>2005</v>
      </c>
      <c r="AY388">
        <f t="shared" ref="AY388" si="514">AX388+1</f>
        <v>2006</v>
      </c>
      <c r="AZ388">
        <f t="shared" ref="AZ388" si="515">AY388+1</f>
        <v>2007</v>
      </c>
      <c r="BA388">
        <f t="shared" ref="BA388" si="516">AZ388+1</f>
        <v>2008</v>
      </c>
      <c r="BB388">
        <f t="shared" ref="BB388" si="517">BA388+1</f>
        <v>2009</v>
      </c>
      <c r="BC388">
        <f t="shared" ref="BC388" si="518">BB388+1</f>
        <v>2010</v>
      </c>
      <c r="BD388">
        <f t="shared" ref="BD388" si="519">BC388+1</f>
        <v>2011</v>
      </c>
      <c r="BE388">
        <f t="shared" ref="BE388" si="520">BD388+1</f>
        <v>2012</v>
      </c>
      <c r="BF388">
        <f t="shared" ref="BF388" si="521">BE388+1</f>
        <v>2013</v>
      </c>
      <c r="BG388">
        <f t="shared" ref="BG388" si="522">BF388+1</f>
        <v>2014</v>
      </c>
      <c r="BH388">
        <f t="shared" ref="BH388" si="523">BG388+1</f>
        <v>2015</v>
      </c>
      <c r="BI388">
        <f t="shared" ref="BI388" si="524">BH388+1</f>
        <v>2016</v>
      </c>
      <c r="BJ388">
        <f t="shared" ref="BJ388" si="525">BI388+1</f>
        <v>2017</v>
      </c>
      <c r="BK388">
        <f t="shared" ref="BK388" si="526">BJ388+1</f>
        <v>2018</v>
      </c>
      <c r="BL388">
        <f t="shared" ref="BL388" si="527">BK388+1</f>
        <v>2019</v>
      </c>
      <c r="BM388">
        <f t="shared" ref="BM388" si="528">BL388+1</f>
        <v>2020</v>
      </c>
    </row>
    <row r="389" spans="7:65" x14ac:dyDescent="0.15">
      <c r="G389" t="s">
        <v>545</v>
      </c>
      <c r="H389" s="80"/>
      <c r="J389" s="80" t="s">
        <v>483</v>
      </c>
      <c r="K389" s="81"/>
      <c r="L389" s="81"/>
      <c r="M389" s="81"/>
      <c r="N389" s="81"/>
      <c r="O389" s="80" t="s">
        <v>484</v>
      </c>
      <c r="P389" s="81"/>
      <c r="Q389" s="81"/>
      <c r="R389" s="81"/>
      <c r="S389" s="81"/>
      <c r="T389" s="80" t="s">
        <v>485</v>
      </c>
      <c r="U389" s="81"/>
      <c r="V389" s="81"/>
      <c r="W389" s="81"/>
      <c r="X389" s="81"/>
      <c r="Y389" s="80" t="s">
        <v>486</v>
      </c>
      <c r="Z389" s="81"/>
      <c r="AA389" s="81"/>
      <c r="AB389" s="81"/>
      <c r="AC389" s="81"/>
      <c r="AD389" s="80" t="s">
        <v>487</v>
      </c>
      <c r="AE389" s="81"/>
      <c r="AF389" s="81"/>
      <c r="AG389" s="81"/>
      <c r="AH389" s="81"/>
      <c r="AI389" s="80" t="s">
        <v>488</v>
      </c>
      <c r="AJ389" s="81"/>
      <c r="AK389" s="81"/>
      <c r="AL389" s="81"/>
      <c r="AM389" s="81"/>
      <c r="AN389" s="80" t="s">
        <v>489</v>
      </c>
      <c r="AO389" s="81"/>
      <c r="AP389" s="81"/>
      <c r="AQ389" s="81"/>
      <c r="AR389" s="81"/>
      <c r="AS389" s="80" t="s">
        <v>490</v>
      </c>
      <c r="AT389" s="81"/>
      <c r="AU389" s="81"/>
      <c r="AV389" s="81"/>
      <c r="AW389" s="81"/>
      <c r="AX389" s="80" t="s">
        <v>491</v>
      </c>
      <c r="AY389" s="81"/>
      <c r="AZ389" s="81"/>
      <c r="BA389" s="81"/>
      <c r="BB389" s="81"/>
      <c r="BC389" s="80" t="s">
        <v>492</v>
      </c>
      <c r="BD389" s="81"/>
      <c r="BE389" s="81"/>
      <c r="BF389" s="81"/>
      <c r="BG389" s="81"/>
      <c r="BH389" s="80" t="s">
        <v>493</v>
      </c>
      <c r="BL389" s="80" t="s">
        <v>517</v>
      </c>
    </row>
    <row r="390" spans="7:65" x14ac:dyDescent="0.15">
      <c r="G390" t="s">
        <v>495</v>
      </c>
      <c r="H390" s="88"/>
      <c r="I390" s="88"/>
      <c r="J390" s="88"/>
      <c r="K390" s="88"/>
      <c r="L390" s="88"/>
      <c r="M390" s="88"/>
      <c r="N390" s="88"/>
      <c r="O390" s="88"/>
      <c r="P390" s="88"/>
      <c r="Q390" s="88"/>
      <c r="R390" s="88"/>
      <c r="S390" s="88"/>
      <c r="T390" s="88"/>
      <c r="U390" s="88"/>
      <c r="V390" s="88"/>
      <c r="W390" s="88"/>
      <c r="X390" s="88"/>
      <c r="Y390" s="88">
        <f>'ｄ08-001市町村別入込総数・宿泊客延数推移'!Y335/1000</f>
        <v>174.99199999999999</v>
      </c>
      <c r="Z390" s="88">
        <f>'ｄ08-001市町村別入込総数・宿泊客延数推移'!Z335/1000</f>
        <v>177.68</v>
      </c>
      <c r="AA390" s="88">
        <f>'ｄ08-001市町村別入込総数・宿泊客延数推移'!AA335/1000</f>
        <v>187.15799999999999</v>
      </c>
      <c r="AB390" s="88">
        <f>'ｄ08-001市町村別入込総数・宿泊客延数推移'!AB335/1000</f>
        <v>181.57400000000001</v>
      </c>
      <c r="AC390" s="88">
        <f>'ｄ08-001市町村別入込総数・宿泊客延数推移'!AC335/1000</f>
        <v>177.28299999999999</v>
      </c>
      <c r="AD390" s="88">
        <f>'ｄ08-001市町村別入込総数・宿泊客延数推移'!AD335/1000</f>
        <v>191.08</v>
      </c>
      <c r="AE390" s="88">
        <f>'ｄ08-001市町村別入込総数・宿泊客延数推移'!AE335/1000</f>
        <v>234.017</v>
      </c>
      <c r="AF390" s="88">
        <f>'ｄ08-001市町村別入込総数・宿泊客延数推移'!AF335/1000</f>
        <v>278.178</v>
      </c>
      <c r="AG390" s="88">
        <f>'ｄ08-001市町村別入込総数・宿泊客延数推移'!AG335/1000</f>
        <v>299.685</v>
      </c>
      <c r="AH390" s="88">
        <f>'ｄ08-001市町村別入込総数・宿泊客延数推移'!AH335/1000</f>
        <v>314.875</v>
      </c>
      <c r="AI390" s="88">
        <f>'ｄ08-001市町村別入込総数・宿泊客延数推移'!AI335/1000</f>
        <v>340.99</v>
      </c>
      <c r="AJ390" s="88">
        <f>'ｄ08-001市町村別入込総数・宿泊客延数推移'!AJ335/1000</f>
        <v>334.77499999999998</v>
      </c>
      <c r="AK390" s="88">
        <f>'ｄ08-001市町村別入込総数・宿泊客延数推移'!AK335/1000</f>
        <v>267.83</v>
      </c>
      <c r="AL390" s="88">
        <f>'ｄ08-001市町村別入込総数・宿泊客延数推移'!AL335/1000</f>
        <v>211.363</v>
      </c>
      <c r="AM390" s="88">
        <f>'ｄ08-001市町村別入込総数・宿泊客延数推移'!AM335/1000</f>
        <v>184.8</v>
      </c>
      <c r="AN390" s="88">
        <f>'ｄ08-001市町村別入込総数・宿泊客延数推移'!AN335/1000</f>
        <v>212.14</v>
      </c>
      <c r="AO390" s="88">
        <f>'ｄ08-001市町村別入込総数・宿泊客延数推移'!AO335/1000</f>
        <v>247.44</v>
      </c>
      <c r="AP390" s="88">
        <f>'ｄ08-001市町村別入込総数・宿泊客延数推移'!AQ335</f>
        <v>433.8</v>
      </c>
      <c r="AQ390" s="88">
        <f>'ｄ08-001市町村別入込総数・宿泊客延数推移'!AR335</f>
        <v>455</v>
      </c>
      <c r="AR390" s="88">
        <f>'ｄ08-001市町村別入込総数・宿泊客延数推移'!AS335</f>
        <v>460.4</v>
      </c>
      <c r="AS390" s="88">
        <f>'ｄ08-001市町村別入込総数・宿泊客延数推移'!AT335</f>
        <v>451.2</v>
      </c>
      <c r="AT390" s="88">
        <f>'ｄ08-001市町村別入込総数・宿泊客延数推移'!AU335</f>
        <v>463.8</v>
      </c>
      <c r="AU390" s="88">
        <f>'ｄ08-001市町村別入込総数・宿泊客延数推移'!AV335</f>
        <v>490.8</v>
      </c>
      <c r="AV390" s="88">
        <f>'ｄ08-001市町村別入込総数・宿泊客延数推移'!AW335</f>
        <v>478.7</v>
      </c>
      <c r="AW390" s="88">
        <f>'ｄ08-001市町村別入込総数・宿泊客延数推移'!AX335</f>
        <v>501</v>
      </c>
      <c r="AX390" s="88">
        <f>'ｄ08-001市町村別入込総数・宿泊客延数推移'!AY335</f>
        <v>514.1</v>
      </c>
      <c r="AY390" s="88">
        <f>'ｄ08-001市町村別入込総数・宿泊客延数推移'!AZ335</f>
        <v>520.20000000000005</v>
      </c>
      <c r="AZ390" s="88">
        <f>'ｄ08-001市町村別入込総数・宿泊客延数推移'!BA335</f>
        <v>523.9</v>
      </c>
      <c r="BA390" s="88">
        <f>'ｄ08-001市町村別入込総数・宿泊客延数推移'!BB335</f>
        <v>527.5</v>
      </c>
      <c r="BB390" s="88">
        <f>'ｄ08-001市町村別入込総数・宿泊客延数推移'!BC335</f>
        <v>544.70000000000005</v>
      </c>
      <c r="BC390" s="88">
        <f>'ｄ08-001市町村別入込総数・宿泊客延数推移'!BD335</f>
        <v>574.20000000000005</v>
      </c>
      <c r="BD390" s="88">
        <f>'ｄ08-001市町村別入込総数・宿泊客延数推移'!BE335</f>
        <v>571.20000000000005</v>
      </c>
      <c r="BE390" s="88">
        <f>'ｄ08-001市町村別入込総数・宿泊客延数推移'!BF335</f>
        <v>585.1</v>
      </c>
      <c r="BF390" s="88">
        <f>'ｄ08-001市町村別入込総数・宿泊客延数推移'!BG335</f>
        <v>607</v>
      </c>
      <c r="BG390" s="88">
        <f>'ｄ08-001市町村別入込総数・宿泊客延数推移'!BH335</f>
        <v>634.5</v>
      </c>
      <c r="BH390" s="88">
        <f>'ｄ08-001市町村別入込総数・宿泊客延数推移'!BI335</f>
        <v>689.5</v>
      </c>
      <c r="BI390" s="88">
        <f>'ｄ08-001市町村別入込総数・宿泊客延数推移'!BJ335</f>
        <v>583.50000000000011</v>
      </c>
      <c r="BJ390" s="88">
        <f>'ｄ08-001市町村別入込総数・宿泊客延数推移'!BK335</f>
        <v>622.69999999999993</v>
      </c>
      <c r="BK390" s="88">
        <f>'ｄ08-001市町村別入込総数・宿泊客延数推移'!BL335</f>
        <v>681.9</v>
      </c>
      <c r="BL390" s="88">
        <f>'ｄ08-001市町村別入込総数・宿泊客延数推移'!BM335</f>
        <v>588.4</v>
      </c>
      <c r="BM390" s="71"/>
    </row>
    <row r="391" spans="7:65" x14ac:dyDescent="0.15">
      <c r="G391" t="s">
        <v>496</v>
      </c>
      <c r="H391" s="88"/>
      <c r="I391" s="88"/>
      <c r="J391" s="88"/>
      <c r="K391" s="88"/>
      <c r="L391" s="88"/>
      <c r="M391" s="88"/>
      <c r="N391" s="88"/>
      <c r="O391" s="88"/>
      <c r="P391" s="88"/>
      <c r="Q391" s="88"/>
      <c r="R391" s="88"/>
      <c r="S391" s="88"/>
      <c r="T391" s="88"/>
      <c r="U391" s="88"/>
      <c r="V391" s="88"/>
      <c r="W391" s="88"/>
      <c r="X391" s="88"/>
      <c r="Y391" s="88">
        <f>'ｄ08-001市町村別入込総数・宿泊客延数推移'!Y336/1000</f>
        <v>922.45699999999999</v>
      </c>
      <c r="Z391" s="88">
        <f>'ｄ08-001市町村別入込総数・宿泊客延数推移'!Z336/1000</f>
        <v>916.95500000000004</v>
      </c>
      <c r="AA391" s="88">
        <f>'ｄ08-001市町村別入込総数・宿泊客延数推移'!AA336/1000</f>
        <v>943.09100000000001</v>
      </c>
      <c r="AB391" s="88">
        <f>'ｄ08-001市町村別入込総数・宿泊客延数推移'!AB336/1000</f>
        <v>891.04200000000003</v>
      </c>
      <c r="AC391" s="88">
        <f>'ｄ08-001市町村別入込総数・宿泊客延数推移'!AC336/1000</f>
        <v>891.17</v>
      </c>
      <c r="AD391" s="88">
        <f>'ｄ08-001市町村別入込総数・宿泊客延数推移'!AD336/1000</f>
        <v>957.18399999999997</v>
      </c>
      <c r="AE391" s="88">
        <f>'ｄ08-001市町村別入込総数・宿泊客延数推移'!AE336/1000</f>
        <v>1011.4880000000001</v>
      </c>
      <c r="AF391" s="88">
        <f>'ｄ08-001市町村別入込総数・宿泊客延数推移'!AF336/1000</f>
        <v>1142.0119999999999</v>
      </c>
      <c r="AG391" s="88">
        <f>'ｄ08-001市町村別入込総数・宿泊客延数推移'!AG336/1000</f>
        <v>1218.175</v>
      </c>
      <c r="AH391" s="88">
        <f>'ｄ08-001市町村別入込総数・宿泊客延数推移'!AH336/1000</f>
        <v>1289.0899999999999</v>
      </c>
      <c r="AI391" s="88">
        <f>'ｄ08-001市町村別入込総数・宿泊客延数推移'!AI336/1000</f>
        <v>1371.05</v>
      </c>
      <c r="AJ391" s="88">
        <f>'ｄ08-001市町村別入込総数・宿泊客延数推移'!AJ336/1000</f>
        <v>1369.4549999999999</v>
      </c>
      <c r="AK391" s="88">
        <f>'ｄ08-001市町村別入込総数・宿泊客延数推移'!AK336/1000</f>
        <v>1341.7</v>
      </c>
      <c r="AL391" s="88">
        <f>'ｄ08-001市町村別入込総数・宿泊客延数推移'!AL336/1000</f>
        <v>1166.297</v>
      </c>
      <c r="AM391" s="88">
        <f>'ｄ08-001市町村別入込総数・宿泊客延数推移'!AM336/1000</f>
        <v>1211.4849999999999</v>
      </c>
      <c r="AN391" s="88">
        <f>'ｄ08-001市町村別入込総数・宿泊客延数推移'!AN336/1000</f>
        <v>1097.49</v>
      </c>
      <c r="AO391" s="88">
        <f>'ｄ08-001市町村別入込総数・宿泊客延数推移'!AO336/1000</f>
        <v>1113.03</v>
      </c>
      <c r="AP391" s="88">
        <f>'ｄ08-001市町村別入込総数・宿泊客延数推移'!AQ336</f>
        <v>968.2</v>
      </c>
      <c r="AQ391" s="88">
        <f>'ｄ08-001市町村別入込総数・宿泊客延数推移'!AR336</f>
        <v>999.4</v>
      </c>
      <c r="AR391" s="88">
        <f>'ｄ08-001市町村別入込総数・宿泊客延数推移'!AS336</f>
        <v>1012.5</v>
      </c>
      <c r="AS391" s="88">
        <f>'ｄ08-001市町村別入込総数・宿泊客延数推移'!AT336</f>
        <v>1004.3</v>
      </c>
      <c r="AT391" s="88">
        <f>'ｄ08-001市町村別入込総数・宿泊客延数推移'!AU336</f>
        <v>994.2</v>
      </c>
      <c r="AU391" s="88">
        <f>'ｄ08-001市町村別入込総数・宿泊客延数推移'!AV336</f>
        <v>969.1</v>
      </c>
      <c r="AV391" s="88">
        <f>'ｄ08-001市町村別入込総数・宿泊客延数推移'!AW336</f>
        <v>934.9</v>
      </c>
      <c r="AW391" s="88">
        <f>'ｄ08-001市町村別入込総数・宿泊客延数推移'!AX336</f>
        <v>980</v>
      </c>
      <c r="AX391" s="88">
        <f>'ｄ08-001市町村別入込総数・宿泊客延数推移'!AY336</f>
        <v>987.7</v>
      </c>
      <c r="AY391" s="88">
        <f>'ｄ08-001市町村別入込総数・宿泊客延数推移'!AZ336</f>
        <v>989.2</v>
      </c>
      <c r="AZ391" s="88">
        <f>'ｄ08-001市町村別入込総数・宿泊客延数推移'!BA336</f>
        <v>996.3</v>
      </c>
      <c r="BA391" s="88">
        <f>'ｄ08-001市町村別入込総数・宿泊客延数推移'!BB336</f>
        <v>985.3</v>
      </c>
      <c r="BB391" s="88">
        <f>'ｄ08-001市町村別入込総数・宿泊客延数推移'!BC336</f>
        <v>957.8</v>
      </c>
      <c r="BC391" s="88">
        <f>'ｄ08-001市町村別入込総数・宿泊客延数推移'!BD336</f>
        <v>925.60000000000014</v>
      </c>
      <c r="BD391" s="88">
        <f>'ｄ08-001市町村別入込総数・宿泊客延数推移'!BE336</f>
        <v>854.3</v>
      </c>
      <c r="BE391" s="88">
        <f>'ｄ08-001市町村別入込総数・宿泊客延数推移'!BF336</f>
        <v>896.2</v>
      </c>
      <c r="BF391" s="88">
        <f>'ｄ08-001市町村別入込総数・宿泊客延数推移'!BG336</f>
        <v>926.90000000000009</v>
      </c>
      <c r="BG391" s="88">
        <f>'ｄ08-001市町村別入込総数・宿泊客延数推移'!BH336</f>
        <v>905.09999999999991</v>
      </c>
      <c r="BH391" s="88">
        <f>'ｄ08-001市町村別入込総数・宿泊客延数推移'!BI336</f>
        <v>933.60000000000014</v>
      </c>
      <c r="BI391" s="88">
        <f>'ｄ08-001市町村別入込総数・宿泊客延数推移'!BJ336</f>
        <v>981.4</v>
      </c>
      <c r="BJ391" s="88">
        <f>'ｄ08-001市町村別入込総数・宿泊客延数推移'!BK336</f>
        <v>991.4</v>
      </c>
      <c r="BK391" s="88">
        <f>'ｄ08-001市町村別入込総数・宿泊客延数推移'!BL336</f>
        <v>964.7</v>
      </c>
      <c r="BL391" s="88">
        <f>'ｄ08-001市町村別入込総数・宿泊客延数推移'!BM336</f>
        <v>905</v>
      </c>
      <c r="BM391" s="71"/>
    </row>
    <row r="392" spans="7:65" x14ac:dyDescent="0.15">
      <c r="G392" t="s">
        <v>497</v>
      </c>
      <c r="H392" s="88"/>
      <c r="I392" s="88"/>
      <c r="J392" s="88"/>
      <c r="K392" s="88"/>
      <c r="L392" s="88"/>
      <c r="M392" s="88"/>
      <c r="N392" s="88"/>
      <c r="O392" s="88"/>
      <c r="P392" s="88"/>
      <c r="Q392" s="88"/>
      <c r="R392" s="88"/>
      <c r="S392" s="88"/>
      <c r="T392" s="88"/>
      <c r="U392" s="88"/>
      <c r="V392" s="88"/>
      <c r="W392" s="88"/>
      <c r="X392" s="88"/>
      <c r="Y392" s="88">
        <f>'ｄ08-001市町村別入込総数・宿泊客延数推移'!Y338/1000</f>
        <v>178.30500000000001</v>
      </c>
      <c r="Z392" s="88">
        <f>'ｄ08-001市町村別入込総数・宿泊客延数推移'!Z338/1000</f>
        <v>177.11099999999999</v>
      </c>
      <c r="AA392" s="88">
        <f>'ｄ08-001市町村別入込総数・宿泊客延数推移'!AA338/1000</f>
        <v>180.91</v>
      </c>
      <c r="AB392" s="88">
        <f>'ｄ08-001市町村別入込総数・宿泊客延数推移'!AB338/1000</f>
        <v>173.93899999999999</v>
      </c>
      <c r="AC392" s="88">
        <f>'ｄ08-001市町村別入込総数・宿泊客延数推移'!AC338/1000</f>
        <v>170.30799999999999</v>
      </c>
      <c r="AD392" s="88">
        <f>'ｄ08-001市町村別入込総数・宿泊客延数推移'!AD338/1000</f>
        <v>184.77099999999999</v>
      </c>
      <c r="AE392" s="88">
        <f>'ｄ08-001市町村別入込総数・宿泊客延数推移'!AE338/1000</f>
        <v>224.84299999999999</v>
      </c>
      <c r="AF392" s="88">
        <f>'ｄ08-001市町村別入込総数・宿泊客延数推移'!AF338/1000</f>
        <v>303.13200000000001</v>
      </c>
      <c r="AG392" s="88">
        <f>'ｄ08-001市町村別入込総数・宿泊客延数推移'!AG338/1000</f>
        <v>334.19</v>
      </c>
      <c r="AH392" s="88">
        <f>'ｄ08-001市町村別入込総数・宿泊客延数推移'!AH338/1000</f>
        <v>349.87</v>
      </c>
      <c r="AI392" s="88">
        <f>'ｄ08-001市町村別入込総数・宿泊客延数推移'!AI338/1000</f>
        <v>374.07</v>
      </c>
      <c r="AJ392" s="88">
        <f>'ｄ08-001市町村別入込総数・宿泊客延数推移'!AJ338/1000</f>
        <v>371.79</v>
      </c>
      <c r="AK392" s="88">
        <f>'ｄ08-001市町村別入込総数・宿泊客延数推移'!AK338/1000</f>
        <v>308.98</v>
      </c>
      <c r="AL392" s="88">
        <f>'ｄ08-001市町村別入込総数・宿泊客延数推移'!AL338/1000</f>
        <v>246.93799999999999</v>
      </c>
      <c r="AM392" s="88">
        <f>'ｄ08-001市町村別入込総数・宿泊客延数推移'!AM338/1000</f>
        <v>278.62</v>
      </c>
      <c r="AN392" s="88">
        <f>'ｄ08-001市町村別入込総数・宿泊客延数推移'!AN338/1000</f>
        <v>334.22</v>
      </c>
      <c r="AO392" s="88">
        <f>'ｄ08-001市町村別入込総数・宿泊客延数推移'!AO338/1000</f>
        <v>418.99</v>
      </c>
      <c r="AP392" s="88">
        <f>'ｄ08-001市町村別入込総数・宿泊客延数推移'!AQ338</f>
        <v>424.5</v>
      </c>
      <c r="AQ392" s="88">
        <f>'ｄ08-001市町村別入込総数・宿泊客延数推移'!AR338</f>
        <v>448.1</v>
      </c>
      <c r="AR392" s="88">
        <f>'ｄ08-001市町村別入込総数・宿泊客延数推移'!AS338</f>
        <v>452.7</v>
      </c>
      <c r="AS392" s="88">
        <f>'ｄ08-001市町村別入込総数・宿泊客延数推移'!AT338</f>
        <v>447.4</v>
      </c>
      <c r="AT392" s="88">
        <f>'ｄ08-001市町村別入込総数・宿泊客延数推移'!AU338</f>
        <v>444.6</v>
      </c>
      <c r="AU392" s="88">
        <f>'ｄ08-001市町村別入込総数・宿泊客延数推移'!AV338</f>
        <v>453.5</v>
      </c>
      <c r="AV392" s="88">
        <f>'ｄ08-001市町村別入込総数・宿泊客延数推移'!AW338</f>
        <v>436.5</v>
      </c>
      <c r="AW392" s="88">
        <f>'ｄ08-001市町村別入込総数・宿泊客延数推移'!AX338</f>
        <v>462.6</v>
      </c>
      <c r="AX392" s="88">
        <f>'ｄ08-001市町村別入込総数・宿泊客延数推移'!AY338</f>
        <v>465.5</v>
      </c>
      <c r="AY392" s="88">
        <f>'ｄ08-001市町村別入込総数・宿泊客延数推移'!AZ338</f>
        <v>481</v>
      </c>
      <c r="AZ392" s="88">
        <f>'ｄ08-001市町村別入込総数・宿泊客延数推移'!BA338</f>
        <v>501.9</v>
      </c>
      <c r="BA392" s="88">
        <f>'ｄ08-001市町村別入込総数・宿泊客延数推移'!BB338</f>
        <v>516.70000000000005</v>
      </c>
      <c r="BB392" s="88">
        <f>'ｄ08-001市町村別入込総数・宿泊客延数推移'!BC338</f>
        <v>492.7</v>
      </c>
      <c r="BC392" s="88">
        <f>'ｄ08-001市町村別入込総数・宿泊客延数推移'!BD338</f>
        <v>476.70000000000005</v>
      </c>
      <c r="BD392" s="88">
        <f>'ｄ08-001市町村別入込総数・宿泊客延数推移'!BE338</f>
        <v>488.90000000000003</v>
      </c>
      <c r="BE392" s="88">
        <f>'ｄ08-001市町村別入込総数・宿泊客延数推移'!BF338</f>
        <v>492</v>
      </c>
      <c r="BF392" s="88">
        <f>'ｄ08-001市町村別入込総数・宿泊客延数推移'!BG338</f>
        <v>516.4</v>
      </c>
      <c r="BG392" s="88">
        <f>'ｄ08-001市町村別入込総数・宿泊客延数推移'!BH338</f>
        <v>594.09999999999991</v>
      </c>
      <c r="BH392" s="88">
        <f>'ｄ08-001市町村別入込総数・宿泊客延数推移'!BI338</f>
        <v>657</v>
      </c>
      <c r="BI392" s="88">
        <f>'ｄ08-001市町村別入込総数・宿泊客延数推移'!BJ338</f>
        <v>608.5</v>
      </c>
      <c r="BJ392" s="88">
        <f>'ｄ08-001市町村別入込総数・宿泊客延数推移'!BK338</f>
        <v>567.20000000000005</v>
      </c>
      <c r="BK392" s="88">
        <f>'ｄ08-001市町村別入込総数・宿泊客延数推移'!BL338</f>
        <v>579.5</v>
      </c>
      <c r="BL392" s="88">
        <f>'ｄ08-001市町村別入込総数・宿泊客延数推移'!BM338</f>
        <v>484.6</v>
      </c>
      <c r="BM392" s="71"/>
    </row>
    <row r="419" spans="7:65" x14ac:dyDescent="0.15">
      <c r="H419">
        <v>1963</v>
      </c>
      <c r="I419">
        <f t="shared" ref="I419" si="529">H419+1</f>
        <v>1964</v>
      </c>
      <c r="J419">
        <f t="shared" ref="J419" si="530">I419+1</f>
        <v>1965</v>
      </c>
      <c r="K419">
        <f t="shared" ref="K419" si="531">J419+1</f>
        <v>1966</v>
      </c>
      <c r="L419">
        <f t="shared" ref="L419" si="532">K419+1</f>
        <v>1967</v>
      </c>
      <c r="M419">
        <f t="shared" ref="M419" si="533">L419+1</f>
        <v>1968</v>
      </c>
      <c r="N419">
        <f t="shared" ref="N419" si="534">M419+1</f>
        <v>1969</v>
      </c>
      <c r="O419">
        <f t="shared" ref="O419" si="535">N419+1</f>
        <v>1970</v>
      </c>
      <c r="P419">
        <f t="shared" ref="P419" si="536">O419+1</f>
        <v>1971</v>
      </c>
      <c r="Q419">
        <f t="shared" ref="Q419" si="537">P419+1</f>
        <v>1972</v>
      </c>
      <c r="R419">
        <f t="shared" ref="R419" si="538">Q419+1</f>
        <v>1973</v>
      </c>
      <c r="S419">
        <f t="shared" ref="S419" si="539">R419+1</f>
        <v>1974</v>
      </c>
      <c r="T419">
        <f t="shared" ref="T419" si="540">S419+1</f>
        <v>1975</v>
      </c>
      <c r="U419">
        <f t="shared" ref="U419" si="541">T419+1</f>
        <v>1976</v>
      </c>
      <c r="V419">
        <f t="shared" ref="V419" si="542">U419+1</f>
        <v>1977</v>
      </c>
      <c r="W419">
        <f t="shared" ref="W419" si="543">V419+1</f>
        <v>1978</v>
      </c>
      <c r="X419">
        <f t="shared" ref="X419" si="544">W419+1</f>
        <v>1979</v>
      </c>
      <c r="Y419">
        <f t="shared" ref="Y419" si="545">X419+1</f>
        <v>1980</v>
      </c>
      <c r="Z419">
        <f t="shared" ref="Z419" si="546">Y419+1</f>
        <v>1981</v>
      </c>
      <c r="AA419">
        <f t="shared" ref="AA419" si="547">Z419+1</f>
        <v>1982</v>
      </c>
      <c r="AB419">
        <f t="shared" ref="AB419" si="548">AA419+1</f>
        <v>1983</v>
      </c>
      <c r="AC419">
        <f t="shared" ref="AC419" si="549">AB419+1</f>
        <v>1984</v>
      </c>
      <c r="AD419">
        <f t="shared" ref="AD419" si="550">AC419+1</f>
        <v>1985</v>
      </c>
      <c r="AE419">
        <f t="shared" ref="AE419" si="551">AD419+1</f>
        <v>1986</v>
      </c>
      <c r="AF419">
        <f t="shared" ref="AF419" si="552">AE419+1</f>
        <v>1987</v>
      </c>
      <c r="AG419">
        <f t="shared" ref="AG419" si="553">AF419+1</f>
        <v>1988</v>
      </c>
      <c r="AH419">
        <f t="shared" ref="AH419" si="554">AG419+1</f>
        <v>1989</v>
      </c>
      <c r="AI419">
        <f t="shared" ref="AI419" si="555">AH419+1</f>
        <v>1990</v>
      </c>
      <c r="AJ419">
        <f t="shared" ref="AJ419" si="556">AI419+1</f>
        <v>1991</v>
      </c>
      <c r="AK419">
        <f t="shared" ref="AK419" si="557">AJ419+1</f>
        <v>1992</v>
      </c>
      <c r="AL419">
        <f t="shared" ref="AL419" si="558">AK419+1</f>
        <v>1993</v>
      </c>
      <c r="AM419">
        <f t="shared" ref="AM419" si="559">AL419+1</f>
        <v>1994</v>
      </c>
      <c r="AN419">
        <f t="shared" ref="AN419" si="560">AM419+1</f>
        <v>1995</v>
      </c>
      <c r="AO419">
        <f t="shared" ref="AO419" si="561">AN419+1</f>
        <v>1996</v>
      </c>
      <c r="AP419">
        <f t="shared" ref="AP419" si="562">AO419+1</f>
        <v>1997</v>
      </c>
      <c r="AQ419">
        <f t="shared" ref="AQ419" si="563">AP419+1</f>
        <v>1998</v>
      </c>
      <c r="AR419">
        <f t="shared" ref="AR419" si="564">AQ419+1</f>
        <v>1999</v>
      </c>
      <c r="AS419">
        <f t="shared" ref="AS419" si="565">AR419+1</f>
        <v>2000</v>
      </c>
      <c r="AT419">
        <f t="shared" ref="AT419" si="566">AS419+1</f>
        <v>2001</v>
      </c>
      <c r="AU419">
        <f t="shared" ref="AU419" si="567">AT419+1</f>
        <v>2002</v>
      </c>
      <c r="AV419">
        <f t="shared" ref="AV419" si="568">AU419+1</f>
        <v>2003</v>
      </c>
      <c r="AW419">
        <f t="shared" ref="AW419" si="569">AV419+1</f>
        <v>2004</v>
      </c>
      <c r="AX419">
        <f t="shared" ref="AX419" si="570">AW419+1</f>
        <v>2005</v>
      </c>
      <c r="AY419">
        <f t="shared" ref="AY419" si="571">AX419+1</f>
        <v>2006</v>
      </c>
      <c r="AZ419">
        <f t="shared" ref="AZ419" si="572">AY419+1</f>
        <v>2007</v>
      </c>
      <c r="BA419">
        <f t="shared" ref="BA419" si="573">AZ419+1</f>
        <v>2008</v>
      </c>
      <c r="BB419">
        <f t="shared" ref="BB419" si="574">BA419+1</f>
        <v>2009</v>
      </c>
      <c r="BC419">
        <f t="shared" ref="BC419" si="575">BB419+1</f>
        <v>2010</v>
      </c>
      <c r="BD419">
        <f t="shared" ref="BD419" si="576">BC419+1</f>
        <v>2011</v>
      </c>
      <c r="BE419">
        <f t="shared" ref="BE419" si="577">BD419+1</f>
        <v>2012</v>
      </c>
      <c r="BF419">
        <f t="shared" ref="BF419" si="578">BE419+1</f>
        <v>2013</v>
      </c>
      <c r="BG419">
        <f t="shared" ref="BG419" si="579">BF419+1</f>
        <v>2014</v>
      </c>
      <c r="BH419">
        <f t="shared" ref="BH419" si="580">BG419+1</f>
        <v>2015</v>
      </c>
      <c r="BI419">
        <f t="shared" ref="BI419" si="581">BH419+1</f>
        <v>2016</v>
      </c>
      <c r="BJ419">
        <f t="shared" ref="BJ419" si="582">BI419+1</f>
        <v>2017</v>
      </c>
      <c r="BK419">
        <f t="shared" ref="BK419" si="583">BJ419+1</f>
        <v>2018</v>
      </c>
      <c r="BL419">
        <f t="shared" ref="BL419" si="584">BK419+1</f>
        <v>2019</v>
      </c>
      <c r="BM419">
        <f t="shared" ref="BM419" si="585">BL419+1</f>
        <v>2020</v>
      </c>
    </row>
    <row r="420" spans="7:65" x14ac:dyDescent="0.15">
      <c r="G420" t="s">
        <v>547</v>
      </c>
      <c r="H420" s="80"/>
      <c r="J420" s="80" t="s">
        <v>483</v>
      </c>
      <c r="K420" s="81"/>
      <c r="L420" s="81"/>
      <c r="M420" s="81"/>
      <c r="N420" s="81"/>
      <c r="O420" s="80" t="s">
        <v>484</v>
      </c>
      <c r="P420" s="81"/>
      <c r="Q420" s="81"/>
      <c r="R420" s="81"/>
      <c r="S420" s="81"/>
      <c r="T420" s="80" t="s">
        <v>485</v>
      </c>
      <c r="U420" s="81"/>
      <c r="V420" s="81"/>
      <c r="W420" s="81"/>
      <c r="X420" s="81"/>
      <c r="Y420" s="80" t="s">
        <v>486</v>
      </c>
      <c r="Z420" s="81"/>
      <c r="AA420" s="81"/>
      <c r="AB420" s="81"/>
      <c r="AC420" s="81"/>
      <c r="AD420" s="80" t="s">
        <v>487</v>
      </c>
      <c r="AE420" s="81"/>
      <c r="AF420" s="81"/>
      <c r="AG420" s="81"/>
      <c r="AH420" s="81"/>
      <c r="AI420" s="80" t="s">
        <v>488</v>
      </c>
      <c r="AJ420" s="81"/>
      <c r="AK420" s="81"/>
      <c r="AL420" s="81"/>
      <c r="AM420" s="81"/>
      <c r="AN420" s="80" t="s">
        <v>489</v>
      </c>
      <c r="AO420" s="81"/>
      <c r="AP420" s="81"/>
      <c r="AQ420" s="81"/>
      <c r="AR420" s="81"/>
      <c r="AS420" s="80" t="s">
        <v>490</v>
      </c>
      <c r="AT420" s="81"/>
      <c r="AU420" s="81"/>
      <c r="AV420" s="81"/>
      <c r="AW420" s="81"/>
      <c r="AX420" s="80" t="s">
        <v>491</v>
      </c>
      <c r="AY420" s="81"/>
      <c r="AZ420" s="81"/>
      <c r="BA420" s="81"/>
      <c r="BB420" s="81"/>
      <c r="BC420" s="80" t="s">
        <v>492</v>
      </c>
      <c r="BD420" s="81"/>
      <c r="BE420" s="81"/>
      <c r="BF420" s="81"/>
      <c r="BG420" s="81"/>
      <c r="BH420" s="80" t="s">
        <v>493</v>
      </c>
      <c r="BL420" s="80" t="s">
        <v>517</v>
      </c>
    </row>
    <row r="421" spans="7:65" x14ac:dyDescent="0.15">
      <c r="G421" t="s">
        <v>495</v>
      </c>
      <c r="H421" s="88">
        <f>'ｄ08-001市町村別入込総数・宿泊客延数推移'!H365/1000</f>
        <v>47.39</v>
      </c>
      <c r="I421" s="88">
        <f>'ｄ08-001市町村別入込総数・宿泊客延数推移'!I365/1000</f>
        <v>14.53</v>
      </c>
      <c r="J421" s="88">
        <f>'ｄ08-001市町村別入込総数・宿泊客延数推移'!J365/1000</f>
        <v>52.69</v>
      </c>
      <c r="K421" s="88">
        <f>'ｄ08-001市町村別入込総数・宿泊客延数推移'!K365/1000</f>
        <v>75.543000000000006</v>
      </c>
      <c r="L421" s="88">
        <f>'ｄ08-001市町村別入込総数・宿泊客延数推移'!L365/1000</f>
        <v>125.221</v>
      </c>
      <c r="M421" s="88">
        <f>'ｄ08-001市町村別入込総数・宿泊客延数推移'!M365/1000</f>
        <v>143.768</v>
      </c>
      <c r="N421" s="88">
        <f>'ｄ08-001市町村別入込総数・宿泊客延数推移'!N365/1000</f>
        <v>112.74</v>
      </c>
      <c r="O421" s="88">
        <f>'ｄ08-001市町村別入込総数・宿泊客延数推移'!O365/1000</f>
        <v>123.407</v>
      </c>
      <c r="P421" s="88">
        <f>'ｄ08-001市町村別入込総数・宿泊客延数推移'!P365/1000</f>
        <v>88.381</v>
      </c>
      <c r="Q421" s="88">
        <f>'ｄ08-001市町村別入込総数・宿泊客延数推移'!Q365/1000</f>
        <v>52.771000000000001</v>
      </c>
      <c r="R421" s="88">
        <f>'ｄ08-001市町村別入込総数・宿泊客延数推移'!R365/1000</f>
        <v>70.613</v>
      </c>
      <c r="S421" s="88">
        <f>'ｄ08-001市町村別入込総数・宿泊客延数推移'!S365/1000</f>
        <v>89.875</v>
      </c>
      <c r="T421" s="88">
        <f>'ｄ08-001市町村別入込総数・宿泊客延数推移'!T365/1000</f>
        <v>87.340999999999994</v>
      </c>
      <c r="U421" s="88">
        <f>'ｄ08-001市町村別入込総数・宿泊客延数推移'!U365/1000</f>
        <v>87.781999999999996</v>
      </c>
      <c r="V421" s="88">
        <f>'ｄ08-001市町村別入込総数・宿泊客延数推移'!V365/1000</f>
        <v>87.185000000000002</v>
      </c>
      <c r="W421" s="88">
        <f>'ｄ08-001市町村別入込総数・宿泊客延数推移'!W365/1000</f>
        <v>94.629000000000005</v>
      </c>
      <c r="X421" s="88">
        <f>'ｄ08-001市町村別入込総数・宿泊客延数推移'!X365/1000</f>
        <v>97.74</v>
      </c>
      <c r="Y421" s="88">
        <f>'ｄ08-001市町村別入込総数・宿泊客延数推移'!Y365/1000</f>
        <v>75.245000000000005</v>
      </c>
      <c r="Z421" s="88">
        <f>'ｄ08-001市町村別入込総数・宿泊客延数推移'!Z365/1000</f>
        <v>84.63</v>
      </c>
      <c r="AA421" s="88">
        <f>'ｄ08-001市町村別入込総数・宿泊客延数推移'!AA365/1000</f>
        <v>68.608000000000004</v>
      </c>
      <c r="AB421" s="88">
        <f>'ｄ08-001市町村別入込総数・宿泊客延数推移'!AB365/1000</f>
        <v>76.905000000000001</v>
      </c>
      <c r="AC421" s="88">
        <f>'ｄ08-001市町村別入込総数・宿泊客延数推移'!AC365/1000</f>
        <v>96.227999999999994</v>
      </c>
      <c r="AD421" s="88">
        <f>'ｄ08-001市町村別入込総数・宿泊客延数推移'!AD365/1000</f>
        <v>80.366</v>
      </c>
      <c r="AE421" s="88">
        <f>'ｄ08-001市町村別入込総数・宿泊客延数推移'!AE365/1000</f>
        <v>75.917000000000002</v>
      </c>
      <c r="AF421" s="88">
        <f>'ｄ08-001市町村別入込総数・宿泊客延数推移'!AF365/1000</f>
        <v>81.072000000000003</v>
      </c>
      <c r="AG421" s="88">
        <f>'ｄ08-001市町村別入込総数・宿泊客延数推移'!AG365/1000</f>
        <v>82.766000000000005</v>
      </c>
      <c r="AH421" s="88">
        <f>'ｄ08-001市町村別入込総数・宿泊客延数推移'!AH365/1000</f>
        <v>92.927999999999997</v>
      </c>
      <c r="AI421" s="88">
        <f>'ｄ08-001市町村別入込総数・宿泊客延数推移'!AI365/1000</f>
        <v>90.516000000000005</v>
      </c>
      <c r="AJ421" s="88">
        <f>'ｄ08-001市町村別入込総数・宿泊客延数推移'!AJ365/1000</f>
        <v>85.23</v>
      </c>
      <c r="AK421" s="88">
        <f>'ｄ08-001市町村別入込総数・宿泊客延数推移'!AK365/1000</f>
        <v>84.748999999999995</v>
      </c>
      <c r="AL421" s="88">
        <f>'ｄ08-001市町村別入込総数・宿泊客延数推移'!AL365/1000</f>
        <v>60.942999999999998</v>
      </c>
      <c r="AM421" s="88">
        <f>'ｄ08-001市町村別入込総数・宿泊客延数推移'!AM365/1000</f>
        <v>88.611999999999995</v>
      </c>
      <c r="AN421" s="88">
        <f>'ｄ08-001市町村別入込総数・宿泊客延数推移'!AN365/1000</f>
        <v>93.98</v>
      </c>
      <c r="AO421" s="88">
        <f>'ｄ08-001市町村別入込総数・宿泊客延数推移'!AO365/1000</f>
        <v>53.335000000000001</v>
      </c>
      <c r="AP421" s="88">
        <f>'ｄ08-001市町村別入込総数・宿泊客延数推移'!AQ365</f>
        <v>114.2</v>
      </c>
      <c r="AQ421" s="88">
        <f>'ｄ08-001市町村別入込総数・宿泊客延数推移'!AR365</f>
        <v>80.7</v>
      </c>
      <c r="AR421" s="88">
        <f>'ｄ08-001市町村別入込総数・宿泊客延数推移'!AS365</f>
        <v>91</v>
      </c>
      <c r="AS421" s="88">
        <f>'ｄ08-001市町村別入込総数・宿泊客延数推移'!AT365</f>
        <v>142.30000000000001</v>
      </c>
      <c r="AT421" s="88">
        <f>'ｄ08-001市町村別入込総数・宿泊客延数推移'!AU365</f>
        <v>134.19999999999999</v>
      </c>
      <c r="AU421" s="88">
        <f>'ｄ08-001市町村別入込総数・宿泊客延数推移'!AV365</f>
        <v>132.19999999999999</v>
      </c>
      <c r="AV421" s="88">
        <f>'ｄ08-001市町村別入込総数・宿泊客延数推移'!AW365</f>
        <v>128.6</v>
      </c>
      <c r="AW421" s="88">
        <f>'ｄ08-001市町村別入込総数・宿泊客延数推移'!AX365</f>
        <v>123.5</v>
      </c>
      <c r="AX421" s="88">
        <f>'ｄ08-001市町村別入込総数・宿泊客延数推移'!AY365</f>
        <v>143.30000000000001</v>
      </c>
      <c r="AY421" s="88">
        <f>'ｄ08-001市町村別入込総数・宿泊客延数推移'!AZ365</f>
        <v>139.9</v>
      </c>
      <c r="AZ421" s="88">
        <f>'ｄ08-001市町村別入込総数・宿泊客延数推移'!BA365</f>
        <v>137.30000000000001</v>
      </c>
      <c r="BA421" s="88">
        <f>'ｄ08-001市町村別入込総数・宿泊客延数推移'!BB365</f>
        <v>117.5</v>
      </c>
      <c r="BB421" s="88">
        <f>'ｄ08-001市町村別入込総数・宿泊客延数推移'!BC365</f>
        <v>125.5</v>
      </c>
      <c r="BC421" s="88">
        <f>'ｄ08-001市町村別入込総数・宿泊客延数推移'!BD365</f>
        <v>116.6</v>
      </c>
      <c r="BD421" s="88">
        <f>'ｄ08-001市町村別入込総数・宿泊客延数推移'!BE365</f>
        <v>113.99999999999999</v>
      </c>
      <c r="BE421" s="88">
        <f>'ｄ08-001市町村別入込総数・宿泊客延数推移'!BF365</f>
        <v>104.89999999999998</v>
      </c>
      <c r="BF421" s="88">
        <f>'ｄ08-001市町村別入込総数・宿泊客延数推移'!BG365</f>
        <v>125.8</v>
      </c>
      <c r="BG421" s="88">
        <f>'ｄ08-001市町村別入込総数・宿泊客延数推移'!BH365</f>
        <v>117.49999999999997</v>
      </c>
      <c r="BH421" s="88">
        <f>'ｄ08-001市町村別入込総数・宿泊客延数推移'!BI365</f>
        <v>129.1</v>
      </c>
      <c r="BI421" s="88">
        <f>'ｄ08-001市町村別入込総数・宿泊客延数推移'!BJ365</f>
        <v>285.00000000000006</v>
      </c>
      <c r="BJ421" s="88">
        <f>'ｄ08-001市町村別入込総数・宿泊客延数推移'!BK365</f>
        <v>131.19999999999999</v>
      </c>
      <c r="BK421" s="88">
        <f>'ｄ08-001市町村別入込総数・宿泊客延数推移'!BL365</f>
        <v>128.9</v>
      </c>
      <c r="BL421" s="88">
        <f>'ｄ08-001市町村別入込総数・宿泊客延数推移'!BM365</f>
        <v>153.39999999999998</v>
      </c>
      <c r="BM421" s="71"/>
    </row>
    <row r="422" spans="7:65" x14ac:dyDescent="0.15">
      <c r="G422" t="s">
        <v>496</v>
      </c>
      <c r="H422" s="88">
        <f>'ｄ08-001市町村別入込総数・宿泊客延数推移'!H366/1000</f>
        <v>155</v>
      </c>
      <c r="I422" s="88">
        <f>'ｄ08-001市町村別入込総数・宿泊客延数推移'!I366/1000</f>
        <v>177.55600000000001</v>
      </c>
      <c r="J422" s="88">
        <f>'ｄ08-001市町村別入込総数・宿泊客延数推移'!J366/1000</f>
        <v>310.30900000000003</v>
      </c>
      <c r="K422" s="88">
        <f>'ｄ08-001市町村別入込総数・宿泊客延数推移'!K366/1000</f>
        <v>262.80500000000001</v>
      </c>
      <c r="L422" s="88">
        <f>'ｄ08-001市町村別入込総数・宿泊客延数推移'!L366/1000</f>
        <v>315.62799999999999</v>
      </c>
      <c r="M422" s="88">
        <f>'ｄ08-001市町村別入込総数・宿泊客延数推移'!M366/1000</f>
        <v>317.36</v>
      </c>
      <c r="N422" s="88">
        <f>'ｄ08-001市町村別入込総数・宿泊客延数推移'!N366/1000</f>
        <v>303.19799999999998</v>
      </c>
      <c r="O422" s="88">
        <f>'ｄ08-001市町村別入込総数・宿泊客延数推移'!O366/1000</f>
        <v>395.21499999999997</v>
      </c>
      <c r="P422" s="88">
        <f>'ｄ08-001市町村別入込総数・宿泊客延数推移'!P366/1000</f>
        <v>484.077</v>
      </c>
      <c r="Q422" s="88">
        <f>'ｄ08-001市町村別入込総数・宿泊客延数推移'!Q366/1000</f>
        <v>594.66300000000001</v>
      </c>
      <c r="R422" s="88">
        <f>'ｄ08-001市町村別入込総数・宿泊客延数推移'!R366/1000</f>
        <v>645.44299999999998</v>
      </c>
      <c r="S422" s="88">
        <f>'ｄ08-001市町村別入込総数・宿泊客延数推移'!S366/1000</f>
        <v>648.97500000000002</v>
      </c>
      <c r="T422" s="88">
        <f>'ｄ08-001市町村別入込総数・宿泊客延数推移'!T366/1000</f>
        <v>685.37199999999996</v>
      </c>
      <c r="U422" s="88">
        <f>'ｄ08-001市町村別入込総数・宿泊客延数推移'!U366/1000</f>
        <v>648.976</v>
      </c>
      <c r="V422" s="88">
        <f>'ｄ08-001市町村別入込総数・宿泊客延数推移'!V366/1000</f>
        <v>667.50199999999995</v>
      </c>
      <c r="W422" s="88">
        <f>'ｄ08-001市町村別入込総数・宿泊客延数推移'!W366/1000</f>
        <v>688.61599999999999</v>
      </c>
      <c r="X422" s="88">
        <f>'ｄ08-001市町村別入込総数・宿泊客延数推移'!X366/1000</f>
        <v>708.63300000000004</v>
      </c>
      <c r="Y422" s="88">
        <f>'ｄ08-001市町村別入込総数・宿泊客延数推移'!Y366/1000</f>
        <v>576.28800000000001</v>
      </c>
      <c r="Z422" s="88">
        <f>'ｄ08-001市町村別入込総数・宿泊客延数推移'!Z366/1000</f>
        <v>447.41500000000002</v>
      </c>
      <c r="AA422" s="88">
        <f>'ｄ08-001市町村別入込総数・宿泊客延数推移'!AA366/1000</f>
        <v>610.73500000000001</v>
      </c>
      <c r="AB422" s="88">
        <f>'ｄ08-001市町村別入込総数・宿泊客延数推移'!AB366/1000</f>
        <v>558.77099999999996</v>
      </c>
      <c r="AC422" s="88">
        <f>'ｄ08-001市町村別入込総数・宿泊客延数推移'!AC366/1000</f>
        <v>662.51800000000003</v>
      </c>
      <c r="AD422" s="88">
        <f>'ｄ08-001市町村別入込総数・宿泊客延数推移'!AD366/1000</f>
        <v>632.49900000000002</v>
      </c>
      <c r="AE422" s="88">
        <f>'ｄ08-001市町村別入込総数・宿泊客延数推移'!AE366/1000</f>
        <v>592.40099999999995</v>
      </c>
      <c r="AF422" s="88">
        <f>'ｄ08-001市町村別入込総数・宿泊客延数推移'!AF366/1000</f>
        <v>578.72299999999996</v>
      </c>
      <c r="AG422" s="88">
        <f>'ｄ08-001市町村別入込総数・宿泊客延数推移'!AG366/1000</f>
        <v>591.68299999999999</v>
      </c>
      <c r="AH422" s="88">
        <f>'ｄ08-001市町村別入込総数・宿泊客延数推移'!AH366/1000</f>
        <v>634.32600000000002</v>
      </c>
      <c r="AI422" s="88">
        <f>'ｄ08-001市町村別入込総数・宿泊客延数推移'!AI366/1000</f>
        <v>654.68799999999999</v>
      </c>
      <c r="AJ422" s="88">
        <f>'ｄ08-001市町村別入込総数・宿泊客延数推移'!AJ366/1000</f>
        <v>601.53200000000004</v>
      </c>
      <c r="AK422" s="88">
        <f>'ｄ08-001市町村別入込総数・宿泊客延数推移'!AK366/1000</f>
        <v>681.08600000000001</v>
      </c>
      <c r="AL422" s="88">
        <f>'ｄ08-001市町村別入込総数・宿泊客延数推移'!AL366/1000</f>
        <v>599.89499999999998</v>
      </c>
      <c r="AM422" s="88">
        <f>'ｄ08-001市町村別入込総数・宿泊客延数推移'!AM366/1000</f>
        <v>871.71699999999998</v>
      </c>
      <c r="AN422" s="88">
        <f>'ｄ08-001市町村別入込総数・宿泊客延数推移'!AN366/1000</f>
        <v>692.08699999999999</v>
      </c>
      <c r="AO422" s="88">
        <f>'ｄ08-001市町村別入込総数・宿泊客延数推移'!AO366/1000</f>
        <v>485.21600000000001</v>
      </c>
      <c r="AP422" s="88">
        <f>'ｄ08-001市町村別入込総数・宿泊客延数推移'!AQ366</f>
        <v>1569</v>
      </c>
      <c r="AQ422" s="88">
        <f>'ｄ08-001市町村別入込総数・宿泊客延数推移'!AR366</f>
        <v>1172.4000000000001</v>
      </c>
      <c r="AR422" s="88">
        <f>'ｄ08-001市町村別入込総数・宿泊客延数推移'!AS366</f>
        <v>1201.9000000000001</v>
      </c>
      <c r="AS422" s="88">
        <f>'ｄ08-001市町村別入込総数・宿泊客延数推移'!AT366</f>
        <v>1182.8</v>
      </c>
      <c r="AT422" s="88">
        <f>'ｄ08-001市町村別入込総数・宿泊客延数推移'!AU366</f>
        <v>1158</v>
      </c>
      <c r="AU422" s="88">
        <f>'ｄ08-001市町村別入込総数・宿泊客延数推移'!AV366</f>
        <v>1181.9000000000001</v>
      </c>
      <c r="AV422" s="88">
        <f>'ｄ08-001市町村別入込総数・宿泊客延数推移'!AW366</f>
        <v>1163.2</v>
      </c>
      <c r="AW422" s="88">
        <f>'ｄ08-001市町村別入込総数・宿泊客延数推移'!AX366</f>
        <v>1137.5999999999999</v>
      </c>
      <c r="AX422" s="88">
        <f>'ｄ08-001市町村別入込総数・宿泊客延数推移'!AY366</f>
        <v>1061.0999999999999</v>
      </c>
      <c r="AY422" s="88">
        <f>'ｄ08-001市町村別入込総数・宿泊客延数推移'!AZ366</f>
        <v>1025.8</v>
      </c>
      <c r="AZ422" s="88">
        <f>'ｄ08-001市町村別入込総数・宿泊客延数推移'!BA366</f>
        <v>1000.4</v>
      </c>
      <c r="BA422" s="88">
        <f>'ｄ08-001市町村別入込総数・宿泊客延数推移'!BB366</f>
        <v>853.7</v>
      </c>
      <c r="BB422" s="88">
        <f>'ｄ08-001市町村別入込総数・宿泊客延数推移'!BC366</f>
        <v>889.4</v>
      </c>
      <c r="BC422" s="88">
        <f>'ｄ08-001市町村別入込総数・宿泊客延数推移'!BD366</f>
        <v>806.1</v>
      </c>
      <c r="BD422" s="88">
        <f>'ｄ08-001市町村別入込総数・宿泊客延数推移'!BE366</f>
        <v>782.3</v>
      </c>
      <c r="BE422" s="88">
        <f>'ｄ08-001市町村別入込総数・宿泊客延数推移'!BF366</f>
        <v>734.1</v>
      </c>
      <c r="BF422" s="88">
        <f>'ｄ08-001市町村別入込総数・宿泊客延数推移'!BG366</f>
        <v>848.10000000000014</v>
      </c>
      <c r="BG422" s="88">
        <f>'ｄ08-001市町村別入込総数・宿泊客延数推移'!BH366</f>
        <v>810.3</v>
      </c>
      <c r="BH422" s="88">
        <f>'ｄ08-001市町村別入込総数・宿泊客延数推移'!BI366</f>
        <v>881.69999999999993</v>
      </c>
      <c r="BI422" s="88">
        <f>'ｄ08-001市町村別入込総数・宿泊客延数推移'!BJ366</f>
        <v>935.19999999999982</v>
      </c>
      <c r="BJ422" s="88">
        <f>'ｄ08-001市町村別入込総数・宿泊客延数推移'!BK366</f>
        <v>927.4000000000002</v>
      </c>
      <c r="BK422" s="88">
        <f>'ｄ08-001市町村別入込総数・宿泊客延数推移'!BL366</f>
        <v>907.9</v>
      </c>
      <c r="BL422" s="88">
        <f>'ｄ08-001市町村別入込総数・宿泊客延数推移'!BM366</f>
        <v>1073.3</v>
      </c>
      <c r="BM422" s="71"/>
    </row>
    <row r="423" spans="7:65" x14ac:dyDescent="0.15">
      <c r="G423" t="s">
        <v>497</v>
      </c>
      <c r="H423" s="88">
        <f>'ｄ08-001市町村別入込総数・宿泊客延数推移'!H368/1000</f>
        <v>89.39</v>
      </c>
      <c r="I423" s="88">
        <f>'ｄ08-001市町村別入込総数・宿泊客延数推移'!I368/1000</f>
        <v>79.95</v>
      </c>
      <c r="J423" s="88">
        <f>'ｄ08-001市町村別入込総数・宿泊客延数推移'!J368/1000</f>
        <v>53.509</v>
      </c>
      <c r="K423" s="88">
        <f>'ｄ08-001市町村別入込総数・宿泊客延数推移'!K368/1000</f>
        <v>67.713999999999999</v>
      </c>
      <c r="L423" s="88">
        <f>'ｄ08-001市町村別入込総数・宿泊客延数推移'!L368/1000</f>
        <v>93.980999999999995</v>
      </c>
      <c r="M423" s="88">
        <f>'ｄ08-001市町村別入込総数・宿泊客延数推移'!M368/1000</f>
        <v>111.167</v>
      </c>
      <c r="N423" s="88">
        <f>'ｄ08-001市町村別入込総数・宿泊客延数推移'!N368/1000</f>
        <v>113.41200000000001</v>
      </c>
      <c r="O423" s="88">
        <f>'ｄ08-001市町村別入込総数・宿泊客延数推移'!O368/1000</f>
        <v>124.27200000000001</v>
      </c>
      <c r="P423" s="88">
        <f>'ｄ08-001市町村別入込総数・宿泊客延数推移'!P368/1000</f>
        <v>137.97999999999999</v>
      </c>
      <c r="Q423" s="88">
        <f>'ｄ08-001市町村別入込総数・宿泊客延数推移'!Q368/1000</f>
        <v>139.61500000000001</v>
      </c>
      <c r="R423" s="88">
        <f>'ｄ08-001市町村別入込総数・宿泊客延数推移'!R368/1000</f>
        <v>162.06200000000001</v>
      </c>
      <c r="S423" s="88">
        <f>'ｄ08-001市町村別入込総数・宿泊客延数推移'!S368/1000</f>
        <v>163.99600000000001</v>
      </c>
      <c r="T423" s="88">
        <f>'ｄ08-001市町村別入込総数・宿泊客延数推移'!T368/1000</f>
        <v>155.39099999999999</v>
      </c>
      <c r="U423" s="88">
        <f>'ｄ08-001市町村別入込総数・宿泊客延数推移'!U368/1000</f>
        <v>147.06100000000001</v>
      </c>
      <c r="V423" s="88">
        <f>'ｄ08-001市町村別入込総数・宿泊客延数推移'!V368/1000</f>
        <v>145.50899999999999</v>
      </c>
      <c r="W423" s="88">
        <f>'ｄ08-001市町村別入込総数・宿泊客延数推移'!W368/1000</f>
        <v>162.434</v>
      </c>
      <c r="X423" s="88">
        <f>'ｄ08-001市町村別入込総数・宿泊客延数推移'!X368/1000</f>
        <v>160.202</v>
      </c>
      <c r="Y423" s="88">
        <f>'ｄ08-001市町村別入込総数・宿泊客延数推移'!Y368/1000</f>
        <v>131.65899999999999</v>
      </c>
      <c r="Z423" s="88">
        <f>'ｄ08-001市町村別入込総数・宿泊客延数推移'!Z368/1000</f>
        <v>119.884</v>
      </c>
      <c r="AA423" s="88">
        <f>'ｄ08-001市町村別入込総数・宿泊客延数推移'!AA368/1000</f>
        <v>121.86</v>
      </c>
      <c r="AB423" s="88">
        <f>'ｄ08-001市町村別入込総数・宿泊客延数推移'!AB368/1000</f>
        <v>100.687</v>
      </c>
      <c r="AC423" s="88">
        <f>'ｄ08-001市町村別入込総数・宿泊客延数推移'!AC368/1000</f>
        <v>130.137</v>
      </c>
      <c r="AD423" s="88">
        <f>'ｄ08-001市町村別入込総数・宿泊客延数推移'!AD368/1000</f>
        <v>123.66500000000001</v>
      </c>
      <c r="AE423" s="88">
        <f>'ｄ08-001市町村別入込総数・宿泊客延数推移'!AE368/1000</f>
        <v>114.877</v>
      </c>
      <c r="AF423" s="88">
        <f>'ｄ08-001市町村別入込総数・宿泊客延数推移'!AF368/1000</f>
        <v>113.97799999999999</v>
      </c>
      <c r="AG423" s="88">
        <f>'ｄ08-001市町村別入込総数・宿泊客延数推移'!AG368/1000</f>
        <v>115.831</v>
      </c>
      <c r="AH423" s="88">
        <f>'ｄ08-001市町村別入込総数・宿泊客延数推移'!AH368/1000</f>
        <v>125.01300000000001</v>
      </c>
      <c r="AI423" s="88">
        <f>'ｄ08-001市町村別入込総数・宿泊客延数推移'!AI368/1000</f>
        <v>101.27</v>
      </c>
      <c r="AJ423" s="88">
        <f>'ｄ08-001市町村別入込総数・宿泊客延数推移'!AJ368/1000</f>
        <v>98.355000000000004</v>
      </c>
      <c r="AK423" s="88">
        <f>'ｄ08-001市町村別入込総数・宿泊客延数推移'!AK368/1000</f>
        <v>83.043999999999997</v>
      </c>
      <c r="AL423" s="88">
        <f>'ｄ08-001市町村別入込総数・宿泊客延数推移'!AL368/1000</f>
        <v>65.995999999999995</v>
      </c>
      <c r="AM423" s="88">
        <f>'ｄ08-001市町村別入込総数・宿泊客延数推移'!AM368/1000</f>
        <v>77.224000000000004</v>
      </c>
      <c r="AN423" s="88">
        <f>'ｄ08-001市町村別入込総数・宿泊客延数推移'!AN368/1000</f>
        <v>67.447000000000003</v>
      </c>
      <c r="AO423" s="88">
        <f>'ｄ08-001市町村別入込総数・宿泊客延数推移'!AO368/1000</f>
        <v>35.512999999999998</v>
      </c>
      <c r="AP423" s="88">
        <f>'ｄ08-001市町村別入込総数・宿泊客延数推移'!AQ368</f>
        <v>86.8</v>
      </c>
      <c r="AQ423" s="88">
        <f>'ｄ08-001市町村別入込総数・宿泊客延数推移'!AR368</f>
        <v>83.4</v>
      </c>
      <c r="AR423" s="88">
        <f>'ｄ08-001市町村別入込総数・宿泊客延数推移'!AS368</f>
        <v>114.3</v>
      </c>
      <c r="AS423" s="88">
        <f>'ｄ08-001市町村別入込総数・宿泊客延数推移'!AT368</f>
        <v>90.3</v>
      </c>
      <c r="AT423" s="88">
        <f>'ｄ08-001市町村別入込総数・宿泊客延数推移'!AU368</f>
        <v>79.900000000000006</v>
      </c>
      <c r="AU423" s="88">
        <f>'ｄ08-001市町村別入込総数・宿泊客延数推移'!AV368</f>
        <v>78.900000000000006</v>
      </c>
      <c r="AV423" s="88">
        <f>'ｄ08-001市町村別入込総数・宿泊客延数推移'!AW368</f>
        <v>77.900000000000006</v>
      </c>
      <c r="AW423" s="88">
        <f>'ｄ08-001市町村別入込総数・宿泊客延数推移'!AX368</f>
        <v>78.900000000000006</v>
      </c>
      <c r="AX423" s="88">
        <f>'ｄ08-001市町村別入込総数・宿泊客延数推移'!AY368</f>
        <v>74.599999999999994</v>
      </c>
      <c r="AY423" s="88">
        <f>'ｄ08-001市町村別入込総数・宿泊客延数推移'!AZ368</f>
        <v>74.3</v>
      </c>
      <c r="AZ423" s="88">
        <f>'ｄ08-001市町村別入込総数・宿泊客延数推移'!BA368</f>
        <v>71.599999999999994</v>
      </c>
      <c r="BA423" s="88">
        <f>'ｄ08-001市町村別入込総数・宿泊客延数推移'!BB368</f>
        <v>61.7</v>
      </c>
      <c r="BB423" s="88">
        <f>'ｄ08-001市町村別入込総数・宿泊客延数推移'!BC368</f>
        <v>65.7</v>
      </c>
      <c r="BC423" s="88">
        <f>'ｄ08-001市町村別入込総数・宿泊客延数推移'!BD368</f>
        <v>59.9</v>
      </c>
      <c r="BD423" s="88">
        <f>'ｄ08-001市町村別入込総数・宿泊客延数推移'!BE368</f>
        <v>63.800000000000004</v>
      </c>
      <c r="BE423" s="88">
        <f>'ｄ08-001市町村別入込総数・宿泊客延数推移'!BF368</f>
        <v>55.20000000000001</v>
      </c>
      <c r="BF423" s="88">
        <f>'ｄ08-001市町村別入込総数・宿泊客延数推移'!BG368</f>
        <v>64.999999999999972</v>
      </c>
      <c r="BG423" s="88">
        <f>'ｄ08-001市町村別入込総数・宿泊客延数推移'!BH368</f>
        <v>62.300000000000004</v>
      </c>
      <c r="BH423" s="88">
        <f>'ｄ08-001市町村別入込総数・宿泊客延数推移'!BI368</f>
        <v>68.799999999999983</v>
      </c>
      <c r="BI423" s="88">
        <f>'ｄ08-001市町村別入込総数・宿泊客延数推移'!BJ368</f>
        <v>182.40000000000003</v>
      </c>
      <c r="BJ423" s="88">
        <f>'ｄ08-001市町村別入込総数・宿泊客延数推移'!BK368</f>
        <v>69.7</v>
      </c>
      <c r="BK423" s="88">
        <f>'ｄ08-001市町村別入込総数・宿泊客延数推移'!BL368</f>
        <v>68.599999999999994</v>
      </c>
      <c r="BL423" s="88">
        <f>'ｄ08-001市町村別入込総数・宿泊客延数推移'!BM368</f>
        <v>81.399999999999991</v>
      </c>
      <c r="BM423" s="71"/>
    </row>
    <row r="424" spans="7:65" x14ac:dyDescent="0.15">
      <c r="G424" t="s">
        <v>548</v>
      </c>
      <c r="H424" s="80"/>
      <c r="J424" s="80" t="s">
        <v>483</v>
      </c>
      <c r="K424" s="81"/>
      <c r="L424" s="81"/>
      <c r="M424" s="81"/>
      <c r="N424" s="81"/>
      <c r="O424" s="80" t="s">
        <v>484</v>
      </c>
      <c r="P424" s="81"/>
      <c r="Q424" s="81"/>
      <c r="R424" s="81"/>
      <c r="S424" s="81"/>
      <c r="T424" s="80" t="s">
        <v>485</v>
      </c>
      <c r="U424" s="81"/>
      <c r="V424" s="81"/>
      <c r="W424" s="81"/>
      <c r="X424" s="81"/>
      <c r="Y424" s="80" t="s">
        <v>486</v>
      </c>
      <c r="Z424" s="81"/>
      <c r="AA424" s="81"/>
      <c r="AB424" s="81"/>
      <c r="AC424" s="81"/>
      <c r="AD424" s="80" t="s">
        <v>487</v>
      </c>
      <c r="AE424" s="81"/>
      <c r="AF424" s="81"/>
      <c r="AG424" s="81"/>
      <c r="AH424" s="81"/>
      <c r="AI424" s="80" t="s">
        <v>488</v>
      </c>
      <c r="AJ424" s="81"/>
      <c r="AK424" s="81"/>
      <c r="AL424" s="81"/>
      <c r="AM424" s="81"/>
      <c r="AN424" s="80" t="s">
        <v>489</v>
      </c>
      <c r="AO424" s="81"/>
      <c r="AP424" s="81"/>
      <c r="AQ424" s="81"/>
      <c r="AR424" s="81"/>
      <c r="AS424" s="80" t="s">
        <v>490</v>
      </c>
      <c r="AT424" s="81"/>
      <c r="AU424" s="81"/>
      <c r="AV424" s="81"/>
      <c r="AW424" s="81"/>
      <c r="AX424" s="80" t="s">
        <v>491</v>
      </c>
      <c r="AY424" s="81"/>
      <c r="AZ424" s="81"/>
      <c r="BA424" s="81"/>
      <c r="BB424" s="81"/>
      <c r="BC424" s="80" t="s">
        <v>492</v>
      </c>
      <c r="BD424" s="81"/>
      <c r="BE424" s="81"/>
      <c r="BF424" s="81"/>
      <c r="BG424" s="81"/>
      <c r="BH424" s="80" t="s">
        <v>493</v>
      </c>
      <c r="BL424" s="80" t="s">
        <v>517</v>
      </c>
    </row>
    <row r="425" spans="7:65" x14ac:dyDescent="0.15">
      <c r="G425" t="s">
        <v>495</v>
      </c>
      <c r="H425" s="88">
        <f>'ｄ08-001市町村別入込総数・宿泊客延数推移'!H371/1000</f>
        <v>0</v>
      </c>
      <c r="I425" s="88">
        <f>'ｄ08-001市町村別入込総数・宿泊客延数推移'!I371/1000</f>
        <v>0</v>
      </c>
      <c r="J425" s="88">
        <f>'ｄ08-001市町村別入込総数・宿泊客延数推移'!J371/1000</f>
        <v>0</v>
      </c>
      <c r="K425" s="88">
        <f>'ｄ08-001市町村別入込総数・宿泊客延数推移'!K371/1000</f>
        <v>0</v>
      </c>
      <c r="L425" s="88">
        <f>'ｄ08-001市町村別入込総数・宿泊客延数推移'!L371/1000</f>
        <v>0</v>
      </c>
      <c r="M425" s="88">
        <f>'ｄ08-001市町村別入込総数・宿泊客延数推移'!M371/1000</f>
        <v>0</v>
      </c>
      <c r="N425" s="88">
        <f>'ｄ08-001市町村別入込総数・宿泊客延数推移'!N371/1000</f>
        <v>0</v>
      </c>
      <c r="O425" s="88">
        <f>'ｄ08-001市町村別入込総数・宿泊客延数推移'!O371/1000</f>
        <v>0</v>
      </c>
      <c r="P425" s="88">
        <f>'ｄ08-001市町村別入込総数・宿泊客延数推移'!P371/1000</f>
        <v>0</v>
      </c>
      <c r="Q425" s="88">
        <f>'ｄ08-001市町村別入込総数・宿泊客延数推移'!Q371/1000</f>
        <v>0</v>
      </c>
      <c r="R425" s="88">
        <f>'ｄ08-001市町村別入込総数・宿泊客延数推移'!R371/1000</f>
        <v>0</v>
      </c>
      <c r="S425" s="88">
        <f>'ｄ08-001市町村別入込総数・宿泊客延数推移'!S371/1000</f>
        <v>0</v>
      </c>
      <c r="T425" s="88">
        <f>'ｄ08-001市町村別入込総数・宿泊客延数推移'!T371/1000</f>
        <v>0</v>
      </c>
      <c r="U425" s="88">
        <f>'ｄ08-001市町村別入込総数・宿泊客延数推移'!U371/1000</f>
        <v>0</v>
      </c>
      <c r="V425" s="88">
        <f>'ｄ08-001市町村別入込総数・宿泊客延数推移'!V371/1000</f>
        <v>0</v>
      </c>
      <c r="W425" s="88">
        <f>'ｄ08-001市町村別入込総数・宿泊客延数推移'!W371/1000</f>
        <v>0</v>
      </c>
      <c r="X425" s="88">
        <f>'ｄ08-001市町村別入込総数・宿泊客延数推移'!X371/1000</f>
        <v>0</v>
      </c>
      <c r="Y425" s="88">
        <f>'ｄ08-001市町村別入込総数・宿泊客延数推移'!Y371/1000</f>
        <v>20.329999999999998</v>
      </c>
      <c r="Z425" s="88">
        <f>'ｄ08-001市町村別入込総数・宿泊客延数推移'!Z371/1000</f>
        <v>7.3049999999999997</v>
      </c>
      <c r="AA425" s="88">
        <f>'ｄ08-001市町村別入込総数・宿泊客延数推移'!AA371/1000</f>
        <v>7.0750000000000002</v>
      </c>
      <c r="AB425" s="88">
        <f>'ｄ08-001市町村別入込総数・宿泊客延数推移'!AB371/1000</f>
        <v>6.1050000000000004</v>
      </c>
      <c r="AC425" s="88">
        <f>'ｄ08-001市町村別入込総数・宿泊客延数推移'!AC371/1000</f>
        <v>7.83</v>
      </c>
      <c r="AD425" s="88">
        <f>'ｄ08-001市町村別入込総数・宿泊客延数推移'!AD371/1000</f>
        <v>8.8119999999999994</v>
      </c>
      <c r="AE425" s="88">
        <f>'ｄ08-001市町村別入込総数・宿泊客延数推移'!AE371/1000</f>
        <v>8.8870000000000005</v>
      </c>
      <c r="AF425" s="88">
        <f>'ｄ08-001市町村別入込総数・宿泊客延数推移'!AF371/1000</f>
        <v>9.5909999999999993</v>
      </c>
      <c r="AG425" s="88">
        <f>'ｄ08-001市町村別入込総数・宿泊客延数推移'!AG371/1000</f>
        <v>11.849</v>
      </c>
      <c r="AH425" s="88">
        <f>'ｄ08-001市町村別入込総数・宿泊客延数推移'!AH371/1000</f>
        <v>12.734</v>
      </c>
      <c r="AI425" s="88">
        <f>'ｄ08-001市町村別入込総数・宿泊客延数推移'!AI371/1000</f>
        <v>13.063000000000001</v>
      </c>
      <c r="AJ425" s="88">
        <f>'ｄ08-001市町村別入込総数・宿泊客延数推移'!AJ371/1000</f>
        <v>13.180999999999999</v>
      </c>
      <c r="AK425" s="88">
        <f>'ｄ08-001市町村別入込総数・宿泊客延数推移'!AK371/1000</f>
        <v>11.128</v>
      </c>
      <c r="AL425" s="88">
        <f>'ｄ08-001市町村別入込総数・宿泊客延数推移'!AL371/1000</f>
        <v>9.8339999999999996</v>
      </c>
      <c r="AM425" s="88">
        <f>'ｄ08-001市町村別入込総数・宿泊客延数推移'!AM371/1000</f>
        <v>8.048</v>
      </c>
      <c r="AN425" s="88">
        <f>'ｄ08-001市町村別入込総数・宿泊客延数推移'!AN371/1000</f>
        <v>7.8460000000000001</v>
      </c>
      <c r="AO425" s="88">
        <f>'ｄ08-001市町村別入込総数・宿泊客延数推移'!AO371/1000</f>
        <v>4.4909999999999997</v>
      </c>
      <c r="AP425" s="88">
        <f>'ｄ08-001市町村別入込総数・宿泊客延数推移'!AQ371</f>
        <v>18.100000000000001</v>
      </c>
      <c r="AQ425" s="88">
        <f>'ｄ08-001市町村別入込総数・宿泊客延数推移'!AR371</f>
        <v>17.7</v>
      </c>
      <c r="AR425" s="88">
        <f>'ｄ08-001市町村別入込総数・宿泊客延数推移'!AS371</f>
        <v>16.899999999999999</v>
      </c>
      <c r="AS425" s="88">
        <f>'ｄ08-001市町村別入込総数・宿泊客延数推移'!AT371</f>
        <v>3.7</v>
      </c>
      <c r="AT425" s="88">
        <f>'ｄ08-001市町村別入込総数・宿泊客延数推移'!AU371</f>
        <v>3.5</v>
      </c>
      <c r="AU425" s="88">
        <f>'ｄ08-001市町村別入込総数・宿泊客延数推移'!AV371</f>
        <v>3.7</v>
      </c>
      <c r="AV425" s="88">
        <f>'ｄ08-001市町村別入込総数・宿泊客延数推移'!AW371</f>
        <v>3.8</v>
      </c>
      <c r="AW425" s="88">
        <f>'ｄ08-001市町村別入込総数・宿泊客延数推移'!AX371</f>
        <v>2.8</v>
      </c>
      <c r="AX425" s="88">
        <f>'ｄ08-001市町村別入込総数・宿泊客延数推移'!AY371</f>
        <v>2.8</v>
      </c>
      <c r="AY425" s="88">
        <f>'ｄ08-001市町村別入込総数・宿泊客延数推移'!AZ371</f>
        <v>3.2</v>
      </c>
      <c r="AZ425" s="88">
        <f>'ｄ08-001市町村別入込総数・宿泊客延数推移'!BA371</f>
        <v>2.4</v>
      </c>
      <c r="BA425" s="88">
        <f>'ｄ08-001市町村別入込総数・宿泊客延数推移'!BB371</f>
        <v>2.5</v>
      </c>
      <c r="BB425" s="88">
        <f>'ｄ08-001市町村別入込総数・宿泊客延数推移'!BC371</f>
        <v>2</v>
      </c>
      <c r="BC425" s="88">
        <f>'ｄ08-001市町村別入込総数・宿泊客延数推移'!BD371</f>
        <v>2.0000000000000004</v>
      </c>
      <c r="BD425" s="88">
        <f>'ｄ08-001市町村別入込総数・宿泊客延数推移'!BE371</f>
        <v>2.7000000000000006</v>
      </c>
      <c r="BE425" s="88">
        <f>'ｄ08-001市町村別入込総数・宿泊客延数推移'!BF371</f>
        <v>2.7000000000000006</v>
      </c>
      <c r="BF425" s="88">
        <f>'ｄ08-001市町村別入込総数・宿泊客延数推移'!BG371</f>
        <v>2.5000000000000004</v>
      </c>
      <c r="BG425" s="88">
        <f>'ｄ08-001市町村別入込総数・宿泊客延数推移'!BH371</f>
        <v>2.3000000000000003</v>
      </c>
      <c r="BH425" s="88">
        <f>'ｄ08-001市町村別入込総数・宿泊客延数推移'!BI371</f>
        <v>2.6000000000000005</v>
      </c>
      <c r="BI425" s="88">
        <f>'ｄ08-001市町村別入込総数・宿泊客延数推移'!BJ371</f>
        <v>2.5000000000000004</v>
      </c>
      <c r="BJ425" s="88">
        <f>'ｄ08-001市町村別入込総数・宿泊客延数推移'!BK371</f>
        <v>2.5000000000000004</v>
      </c>
      <c r="BK425" s="88">
        <f>'ｄ08-001市町村別入込総数・宿泊客延数推移'!BL371</f>
        <v>2.5</v>
      </c>
      <c r="BL425" s="88">
        <f>'ｄ08-001市町村別入込総数・宿泊客延数推移'!BM371</f>
        <v>2.5000000000000004</v>
      </c>
      <c r="BM425" s="71"/>
    </row>
    <row r="426" spans="7:65" x14ac:dyDescent="0.15">
      <c r="G426" t="s">
        <v>496</v>
      </c>
      <c r="H426" s="88">
        <f>'ｄ08-001市町村別入込総数・宿泊客延数推移'!H372/1000</f>
        <v>0</v>
      </c>
      <c r="I426" s="88">
        <f>'ｄ08-001市町村別入込総数・宿泊客延数推移'!I372/1000</f>
        <v>0</v>
      </c>
      <c r="J426" s="88">
        <f>'ｄ08-001市町村別入込総数・宿泊客延数推移'!J372/1000</f>
        <v>0</v>
      </c>
      <c r="K426" s="88">
        <f>'ｄ08-001市町村別入込総数・宿泊客延数推移'!K372/1000</f>
        <v>0</v>
      </c>
      <c r="L426" s="88">
        <f>'ｄ08-001市町村別入込総数・宿泊客延数推移'!L372/1000</f>
        <v>0</v>
      </c>
      <c r="M426" s="88">
        <f>'ｄ08-001市町村別入込総数・宿泊客延数推移'!M372/1000</f>
        <v>0</v>
      </c>
      <c r="N426" s="88">
        <f>'ｄ08-001市町村別入込総数・宿泊客延数推移'!N372/1000</f>
        <v>0</v>
      </c>
      <c r="O426" s="88">
        <f>'ｄ08-001市町村別入込総数・宿泊客延数推移'!O372/1000</f>
        <v>0</v>
      </c>
      <c r="P426" s="88">
        <f>'ｄ08-001市町村別入込総数・宿泊客延数推移'!P372/1000</f>
        <v>0</v>
      </c>
      <c r="Q426" s="88">
        <f>'ｄ08-001市町村別入込総数・宿泊客延数推移'!Q372/1000</f>
        <v>0</v>
      </c>
      <c r="R426" s="88">
        <f>'ｄ08-001市町村別入込総数・宿泊客延数推移'!R372/1000</f>
        <v>0</v>
      </c>
      <c r="S426" s="88">
        <f>'ｄ08-001市町村別入込総数・宿泊客延数推移'!S372/1000</f>
        <v>0</v>
      </c>
      <c r="T426" s="88">
        <f>'ｄ08-001市町村別入込総数・宿泊客延数推移'!T372/1000</f>
        <v>0</v>
      </c>
      <c r="U426" s="88">
        <f>'ｄ08-001市町村別入込総数・宿泊客延数推移'!U372/1000</f>
        <v>0</v>
      </c>
      <c r="V426" s="88">
        <f>'ｄ08-001市町村別入込総数・宿泊客延数推移'!V372/1000</f>
        <v>0</v>
      </c>
      <c r="W426" s="88">
        <f>'ｄ08-001市町村別入込総数・宿泊客延数推移'!W372/1000</f>
        <v>0</v>
      </c>
      <c r="X426" s="88">
        <f>'ｄ08-001市町村別入込総数・宿泊客延数推移'!X372/1000</f>
        <v>0</v>
      </c>
      <c r="Y426" s="88">
        <f>'ｄ08-001市町村別入込総数・宿泊客延数推移'!Y372/1000</f>
        <v>79.849999999999994</v>
      </c>
      <c r="Z426" s="88">
        <f>'ｄ08-001市町村別入込総数・宿泊客延数推移'!Z372/1000</f>
        <v>89.045000000000002</v>
      </c>
      <c r="AA426" s="88">
        <f>'ｄ08-001市町村別入込総数・宿泊客延数推移'!AA372/1000</f>
        <v>85.484999999999999</v>
      </c>
      <c r="AB426" s="88">
        <f>'ｄ08-001市町村別入込総数・宿泊客延数推移'!AB372/1000</f>
        <v>73.569999999999993</v>
      </c>
      <c r="AC426" s="88">
        <f>'ｄ08-001市町村別入込総数・宿泊客延数推移'!AC372/1000</f>
        <v>110.13</v>
      </c>
      <c r="AD426" s="88">
        <f>'ｄ08-001市町村別入込総数・宿泊客延数推移'!AD372/1000</f>
        <v>124.48099999999999</v>
      </c>
      <c r="AE426" s="88">
        <f>'ｄ08-001市町村別入込総数・宿泊客延数推移'!AE372/1000</f>
        <v>121.697</v>
      </c>
      <c r="AF426" s="88">
        <f>'ｄ08-001市町村別入込総数・宿泊客延数推移'!AF372/1000</f>
        <v>116.46599999999999</v>
      </c>
      <c r="AG426" s="88">
        <f>'ｄ08-001市町村別入込総数・宿泊客延数推移'!AG372/1000</f>
        <v>125.821</v>
      </c>
      <c r="AH426" s="88">
        <f>'ｄ08-001市町村別入込総数・宿泊客延数推移'!AH372/1000</f>
        <v>130.197</v>
      </c>
      <c r="AI426" s="88">
        <f>'ｄ08-001市町村別入込総数・宿泊客延数推移'!AI372/1000</f>
        <v>132.137</v>
      </c>
      <c r="AJ426" s="88">
        <f>'ｄ08-001市町村別入込総数・宿泊客延数推移'!AJ372/1000</f>
        <v>143.76</v>
      </c>
      <c r="AK426" s="88">
        <f>'ｄ08-001市町村別入込総数・宿泊客延数推移'!AK372/1000</f>
        <v>129.27199999999999</v>
      </c>
      <c r="AL426" s="88">
        <f>'ｄ08-001市町村別入込総数・宿泊客延数推移'!AL372/1000</f>
        <v>127.62</v>
      </c>
      <c r="AM426" s="88">
        <f>'ｄ08-001市町村別入込総数・宿泊客延数推移'!AM372/1000</f>
        <v>134.10599999999999</v>
      </c>
      <c r="AN426" s="88">
        <f>'ｄ08-001市町村別入込総数・宿泊客延数推移'!AN372/1000</f>
        <v>130.149</v>
      </c>
      <c r="AO426" s="88">
        <f>'ｄ08-001市町村別入込総数・宿泊客延数推移'!AO372/1000</f>
        <v>72.271000000000001</v>
      </c>
      <c r="AP426" s="88">
        <f>'ｄ08-001市町村別入込総数・宿泊客延数推移'!AQ372</f>
        <v>119.5</v>
      </c>
      <c r="AQ426" s="88">
        <f>'ｄ08-001市町村別入込総数・宿泊客延数推移'!AR372</f>
        <v>105.5</v>
      </c>
      <c r="AR426" s="88">
        <f>'ｄ08-001市町村別入込総数・宿泊客延数推移'!AS372</f>
        <v>71.2</v>
      </c>
      <c r="AS426" s="88">
        <f>'ｄ08-001市町村別入込総数・宿泊客延数推移'!AT372</f>
        <v>83.7</v>
      </c>
      <c r="AT426" s="88">
        <f>'ｄ08-001市町村別入込総数・宿泊客延数推移'!AU372</f>
        <v>83.7</v>
      </c>
      <c r="AU426" s="88">
        <f>'ｄ08-001市町村別入込総数・宿泊客延数推移'!AV372</f>
        <v>85.8</v>
      </c>
      <c r="AV426" s="88">
        <f>'ｄ08-001市町村別入込総数・宿泊客延数推移'!AW372</f>
        <v>94.2</v>
      </c>
      <c r="AW426" s="88">
        <f>'ｄ08-001市町村別入込総数・宿泊客延数推移'!AX372</f>
        <v>80.8</v>
      </c>
      <c r="AX426" s="88">
        <f>'ｄ08-001市町村別入込総数・宿泊客延数推移'!AY372</f>
        <v>80.3</v>
      </c>
      <c r="AY426" s="88">
        <f>'ｄ08-001市町村別入込総数・宿泊客延数推移'!AZ372</f>
        <v>82.5</v>
      </c>
      <c r="AZ426" s="88">
        <f>'ｄ08-001市町村別入込総数・宿泊客延数推移'!BA372</f>
        <v>80.7</v>
      </c>
      <c r="BA426" s="88">
        <f>'ｄ08-001市町村別入込総数・宿泊客延数推移'!BB372</f>
        <v>78.8</v>
      </c>
      <c r="BB426" s="88">
        <f>'ｄ08-001市町村別入込総数・宿泊客延数推移'!BC372</f>
        <v>69</v>
      </c>
      <c r="BC426" s="88">
        <f>'ｄ08-001市町村別入込総数・宿泊客延数推移'!BD372</f>
        <v>66.900000000000006</v>
      </c>
      <c r="BD426" s="88">
        <f>'ｄ08-001市町村別入込総数・宿泊客延数推移'!BE372</f>
        <v>86.7</v>
      </c>
      <c r="BE426" s="88">
        <f>'ｄ08-001市町村別入込総数・宿泊客延数推移'!BF372</f>
        <v>85.999999999999986</v>
      </c>
      <c r="BF426" s="88">
        <f>'ｄ08-001市町村別入込総数・宿泊客延数推移'!BG372</f>
        <v>83</v>
      </c>
      <c r="BG426" s="88">
        <f>'ｄ08-001市町村別入込総数・宿泊客延数推移'!BH372</f>
        <v>80.2</v>
      </c>
      <c r="BH426" s="88">
        <f>'ｄ08-001市町村別入込総数・宿泊客延数推移'!BI372</f>
        <v>86.3</v>
      </c>
      <c r="BI426" s="88">
        <f>'ｄ08-001市町村別入込総数・宿泊客延数推移'!BJ372</f>
        <v>84.000000000000014</v>
      </c>
      <c r="BJ426" s="88">
        <f>'ｄ08-001市町村別入込総数・宿泊客延数推移'!BK372</f>
        <v>83.9</v>
      </c>
      <c r="BK426" s="88">
        <f>'ｄ08-001市町村別入込総数・宿泊客延数推移'!BL372</f>
        <v>82</v>
      </c>
      <c r="BL426" s="88">
        <f>'ｄ08-001市町村別入込総数・宿泊客延数推移'!BM372</f>
        <v>84.600000000000023</v>
      </c>
      <c r="BM426" s="71"/>
    </row>
    <row r="427" spans="7:65" x14ac:dyDescent="0.15">
      <c r="G427" t="s">
        <v>497</v>
      </c>
      <c r="H427" s="88">
        <f>'ｄ08-001市町村別入込総数・宿泊客延数推移'!H374/1000</f>
        <v>0</v>
      </c>
      <c r="I427" s="88">
        <f>'ｄ08-001市町村別入込総数・宿泊客延数推移'!I374/1000</f>
        <v>0</v>
      </c>
      <c r="J427" s="88">
        <f>'ｄ08-001市町村別入込総数・宿泊客延数推移'!J374/1000</f>
        <v>0</v>
      </c>
      <c r="K427" s="88">
        <f>'ｄ08-001市町村別入込総数・宿泊客延数推移'!K374/1000</f>
        <v>0</v>
      </c>
      <c r="L427" s="88">
        <f>'ｄ08-001市町村別入込総数・宿泊客延数推移'!L374/1000</f>
        <v>0</v>
      </c>
      <c r="M427" s="88">
        <f>'ｄ08-001市町村別入込総数・宿泊客延数推移'!M374/1000</f>
        <v>0</v>
      </c>
      <c r="N427" s="88">
        <f>'ｄ08-001市町村別入込総数・宿泊客延数推移'!N374/1000</f>
        <v>0</v>
      </c>
      <c r="O427" s="88">
        <f>'ｄ08-001市町村別入込総数・宿泊客延数推移'!O374/1000</f>
        <v>0</v>
      </c>
      <c r="P427" s="88">
        <f>'ｄ08-001市町村別入込総数・宿泊客延数推移'!P374/1000</f>
        <v>0</v>
      </c>
      <c r="Q427" s="88">
        <f>'ｄ08-001市町村別入込総数・宿泊客延数推移'!Q374/1000</f>
        <v>0</v>
      </c>
      <c r="R427" s="88">
        <f>'ｄ08-001市町村別入込総数・宿泊客延数推移'!R374/1000</f>
        <v>0</v>
      </c>
      <c r="S427" s="88">
        <f>'ｄ08-001市町村別入込総数・宿泊客延数推移'!S374/1000</f>
        <v>0</v>
      </c>
      <c r="T427" s="88">
        <f>'ｄ08-001市町村別入込総数・宿泊客延数推移'!T374/1000</f>
        <v>0</v>
      </c>
      <c r="U427" s="88">
        <f>'ｄ08-001市町村別入込総数・宿泊客延数推移'!U374/1000</f>
        <v>0</v>
      </c>
      <c r="V427" s="88">
        <f>'ｄ08-001市町村別入込総数・宿泊客延数推移'!V374/1000</f>
        <v>0</v>
      </c>
      <c r="W427" s="88">
        <f>'ｄ08-001市町村別入込総数・宿泊客延数推移'!W374/1000</f>
        <v>0</v>
      </c>
      <c r="X427" s="88">
        <f>'ｄ08-001市町村別入込総数・宿泊客延数推移'!X374/1000</f>
        <v>0</v>
      </c>
      <c r="Y427" s="88">
        <f>'ｄ08-001市町村別入込総数・宿泊客延数推移'!Y374/1000</f>
        <v>26.98</v>
      </c>
      <c r="Z427" s="88">
        <f>'ｄ08-001市町村別入込総数・宿泊客延数推移'!Z374/1000</f>
        <v>29.13</v>
      </c>
      <c r="AA427" s="88">
        <f>'ｄ08-001市町村別入込総数・宿泊客延数推移'!AA374/1000</f>
        <v>26.61</v>
      </c>
      <c r="AB427" s="88">
        <f>'ｄ08-001市町村別入込総数・宿泊客延数推移'!AB374/1000</f>
        <v>21.774999999999999</v>
      </c>
      <c r="AC427" s="88">
        <f>'ｄ08-001市町村別入込総数・宿泊客延数推移'!AC374/1000</f>
        <v>26.18</v>
      </c>
      <c r="AD427" s="88">
        <f>'ｄ08-001市町村別入込総数・宿泊客延数推移'!AD374/1000</f>
        <v>35.301000000000002</v>
      </c>
      <c r="AE427" s="88">
        <f>'ｄ08-001市町村別入込総数・宿泊客延数推移'!AE374/1000</f>
        <v>36.651000000000003</v>
      </c>
      <c r="AF427" s="88">
        <f>'ｄ08-001市町村別入込総数・宿泊客延数推移'!AF374/1000</f>
        <v>43.844000000000001</v>
      </c>
      <c r="AG427" s="88">
        <f>'ｄ08-001市町村別入込総数・宿泊客延数推移'!AG374/1000</f>
        <v>49.308999999999997</v>
      </c>
      <c r="AH427" s="88">
        <f>'ｄ08-001市町村別入込総数・宿泊客延数推移'!AH374/1000</f>
        <v>50.082999999999998</v>
      </c>
      <c r="AI427" s="88">
        <f>'ｄ08-001市町村別入込総数・宿泊客延数推移'!AI374/1000</f>
        <v>52.555</v>
      </c>
      <c r="AJ427" s="88">
        <f>'ｄ08-001市町村別入込総数・宿泊客延数推移'!AJ374/1000</f>
        <v>52.814</v>
      </c>
      <c r="AK427" s="88">
        <f>'ｄ08-001市町村別入込総数・宿泊客延数推移'!AK374/1000</f>
        <v>45.328000000000003</v>
      </c>
      <c r="AL427" s="88">
        <f>'ｄ08-001市町村別入込総数・宿泊客延数推移'!AL374/1000</f>
        <v>44.622999999999998</v>
      </c>
      <c r="AM427" s="88">
        <f>'ｄ08-001市町村別入込総数・宿泊客延数推移'!AM374/1000</f>
        <v>47.92</v>
      </c>
      <c r="AN427" s="88">
        <f>'ｄ08-001市町村別入込総数・宿泊客延数推移'!AN374/1000</f>
        <v>46.393999999999998</v>
      </c>
      <c r="AO427" s="88">
        <f>'ｄ08-001市町村別入込総数・宿泊客延数推移'!AO374/1000</f>
        <v>23.026</v>
      </c>
      <c r="AP427" s="88">
        <f>'ｄ08-001市町村別入込総数・宿泊客延数推移'!AQ374</f>
        <v>39.200000000000003</v>
      </c>
      <c r="AQ427" s="88">
        <f>'ｄ08-001市町村別入込総数・宿泊客延数推移'!AR374</f>
        <v>30.8</v>
      </c>
      <c r="AR427" s="88">
        <f>'ｄ08-001市町村別入込総数・宿泊客延数推移'!AS374</f>
        <v>22.6</v>
      </c>
      <c r="AS427" s="88">
        <f>'ｄ08-001市町村別入込総数・宿泊客延数推移'!AT374</f>
        <v>26.2</v>
      </c>
      <c r="AT427" s="88">
        <f>'ｄ08-001市町村別入込総数・宿泊客延数推移'!AU374</f>
        <v>25.7</v>
      </c>
      <c r="AU427" s="88">
        <f>'ｄ08-001市町村別入込総数・宿泊客延数推移'!AV374</f>
        <v>23.1</v>
      </c>
      <c r="AV427" s="88">
        <f>'ｄ08-001市町村別入込総数・宿泊客延数推移'!AW374</f>
        <v>21.8</v>
      </c>
      <c r="AW427" s="88">
        <f>'ｄ08-001市町村別入込総数・宿泊客延数推移'!AX374</f>
        <v>25</v>
      </c>
      <c r="AX427" s="88">
        <f>'ｄ08-001市町村別入込総数・宿泊客延数推移'!AY374</f>
        <v>27.2</v>
      </c>
      <c r="AY427" s="88">
        <f>'ｄ08-001市町村別入込総数・宿泊客延数推移'!AZ374</f>
        <v>27</v>
      </c>
      <c r="AZ427" s="88">
        <f>'ｄ08-001市町村別入込総数・宿泊客延数推移'!BA374</f>
        <v>9.1999999999999993</v>
      </c>
      <c r="BA427" s="88">
        <f>'ｄ08-001市町村別入込総数・宿泊客延数推移'!BB374</f>
        <v>10.3</v>
      </c>
      <c r="BB427" s="88">
        <f>'ｄ08-001市町村別入込総数・宿泊客延数推移'!BC374</f>
        <v>7.8</v>
      </c>
      <c r="BC427" s="88">
        <f>'ｄ08-001市町村別入込総数・宿泊客延数推移'!BD374</f>
        <v>8.1999999999999993</v>
      </c>
      <c r="BD427" s="88">
        <f>'ｄ08-001市町村別入込総数・宿泊客延数推移'!BE374</f>
        <v>8.6999999999999975</v>
      </c>
      <c r="BE427" s="88">
        <f>'ｄ08-001市町村別入込総数・宿泊客延数推移'!BF374</f>
        <v>12.799999999999997</v>
      </c>
      <c r="BF427" s="88">
        <f>'ｄ08-001市町村別入込総数・宿泊客延数推移'!BG374</f>
        <v>10.799999999999997</v>
      </c>
      <c r="BG427" s="88">
        <f>'ｄ08-001市町村別入込総数・宿泊客延数推移'!BH374</f>
        <v>10.199999999999998</v>
      </c>
      <c r="BH427" s="88">
        <f>'ｄ08-001市町村別入込総数・宿泊客延数推移'!BI374</f>
        <v>10.899999999999997</v>
      </c>
      <c r="BI427" s="88">
        <f>'ｄ08-001市町村別入込総数・宿泊客延数推移'!BJ374</f>
        <v>10.799999999999997</v>
      </c>
      <c r="BJ427" s="88">
        <f>'ｄ08-001市町村別入込総数・宿泊客延数推移'!BK374</f>
        <v>10.399999999999997</v>
      </c>
      <c r="BK427" s="88">
        <f>'ｄ08-001市町村別入込総数・宿泊客延数推移'!BL374</f>
        <v>9.3000000000000007</v>
      </c>
      <c r="BL427" s="88">
        <f>'ｄ08-001市町村別入込総数・宿泊客延数推移'!BM374</f>
        <v>9.4999999999999982</v>
      </c>
      <c r="BM427" s="71"/>
    </row>
    <row r="430" spans="7:65" x14ac:dyDescent="0.15">
      <c r="G430" t="s">
        <v>549</v>
      </c>
      <c r="H430" s="80"/>
      <c r="J430" s="80" t="s">
        <v>483</v>
      </c>
      <c r="K430" s="81"/>
      <c r="L430" s="81"/>
      <c r="M430" s="81"/>
      <c r="N430" s="81"/>
      <c r="O430" s="80" t="s">
        <v>484</v>
      </c>
      <c r="P430" s="81"/>
      <c r="Q430" s="81"/>
      <c r="R430" s="81"/>
      <c r="S430" s="81"/>
      <c r="T430" s="80" t="s">
        <v>485</v>
      </c>
      <c r="U430" s="81"/>
      <c r="V430" s="81"/>
      <c r="W430" s="81"/>
      <c r="X430" s="81"/>
      <c r="Y430" s="80" t="s">
        <v>486</v>
      </c>
      <c r="Z430" s="81"/>
      <c r="AA430" s="81"/>
      <c r="AB430" s="81"/>
      <c r="AC430" s="81"/>
      <c r="AD430" s="80" t="s">
        <v>487</v>
      </c>
      <c r="AE430" s="81"/>
      <c r="AF430" s="81"/>
      <c r="AG430" s="81"/>
      <c r="AH430" s="81"/>
      <c r="AI430" s="80" t="s">
        <v>488</v>
      </c>
      <c r="AJ430" s="81"/>
      <c r="AK430" s="81"/>
      <c r="AL430" s="81"/>
      <c r="AM430" s="81"/>
      <c r="AN430" s="80" t="s">
        <v>489</v>
      </c>
      <c r="AO430" s="81"/>
      <c r="AP430" s="81"/>
      <c r="AQ430" s="81"/>
      <c r="AR430" s="81"/>
      <c r="AS430" s="80" t="s">
        <v>490</v>
      </c>
      <c r="AT430" s="81"/>
      <c r="AU430" s="81"/>
      <c r="AV430" s="81"/>
      <c r="AW430" s="81"/>
      <c r="AX430" s="80" t="s">
        <v>491</v>
      </c>
      <c r="AY430" s="81"/>
      <c r="AZ430" s="81"/>
      <c r="BA430" s="81"/>
      <c r="BB430" s="81"/>
      <c r="BC430" s="80" t="s">
        <v>492</v>
      </c>
      <c r="BD430" s="81"/>
      <c r="BE430" s="81"/>
      <c r="BF430" s="81"/>
      <c r="BG430" s="81"/>
      <c r="BH430" s="80" t="s">
        <v>493</v>
      </c>
      <c r="BL430" s="80" t="s">
        <v>517</v>
      </c>
    </row>
    <row r="431" spans="7:65" x14ac:dyDescent="0.15">
      <c r="G431" t="s">
        <v>495</v>
      </c>
      <c r="H431" s="88">
        <f>H421+H425</f>
        <v>47.39</v>
      </c>
      <c r="I431" s="88">
        <f t="shared" ref="I431:BL431" si="586">I421+I425</f>
        <v>14.53</v>
      </c>
      <c r="J431" s="88">
        <f t="shared" si="586"/>
        <v>52.69</v>
      </c>
      <c r="K431" s="88">
        <f t="shared" si="586"/>
        <v>75.543000000000006</v>
      </c>
      <c r="L431" s="88">
        <f t="shared" si="586"/>
        <v>125.221</v>
      </c>
      <c r="M431" s="88">
        <f t="shared" si="586"/>
        <v>143.768</v>
      </c>
      <c r="N431" s="88">
        <f t="shared" si="586"/>
        <v>112.74</v>
      </c>
      <c r="O431" s="88">
        <f t="shared" si="586"/>
        <v>123.407</v>
      </c>
      <c r="P431" s="88">
        <f t="shared" si="586"/>
        <v>88.381</v>
      </c>
      <c r="Q431" s="88">
        <f t="shared" si="586"/>
        <v>52.771000000000001</v>
      </c>
      <c r="R431" s="88">
        <f t="shared" si="586"/>
        <v>70.613</v>
      </c>
      <c r="S431" s="88">
        <f t="shared" si="586"/>
        <v>89.875</v>
      </c>
      <c r="T431" s="88">
        <f t="shared" si="586"/>
        <v>87.340999999999994</v>
      </c>
      <c r="U431" s="88">
        <f t="shared" si="586"/>
        <v>87.781999999999996</v>
      </c>
      <c r="V431" s="88">
        <f t="shared" si="586"/>
        <v>87.185000000000002</v>
      </c>
      <c r="W431" s="88">
        <f t="shared" si="586"/>
        <v>94.629000000000005</v>
      </c>
      <c r="X431" s="88">
        <f t="shared" si="586"/>
        <v>97.74</v>
      </c>
      <c r="Y431" s="88">
        <f t="shared" si="586"/>
        <v>95.575000000000003</v>
      </c>
      <c r="Z431" s="88">
        <f t="shared" si="586"/>
        <v>91.935000000000002</v>
      </c>
      <c r="AA431" s="88">
        <f t="shared" si="586"/>
        <v>75.683000000000007</v>
      </c>
      <c r="AB431" s="88">
        <f t="shared" si="586"/>
        <v>83.01</v>
      </c>
      <c r="AC431" s="88">
        <f t="shared" si="586"/>
        <v>104.05799999999999</v>
      </c>
      <c r="AD431" s="88">
        <f t="shared" si="586"/>
        <v>89.177999999999997</v>
      </c>
      <c r="AE431" s="88">
        <f t="shared" si="586"/>
        <v>84.804000000000002</v>
      </c>
      <c r="AF431" s="88">
        <f t="shared" si="586"/>
        <v>90.662999999999997</v>
      </c>
      <c r="AG431" s="88">
        <f t="shared" si="586"/>
        <v>94.615000000000009</v>
      </c>
      <c r="AH431" s="88">
        <f t="shared" si="586"/>
        <v>105.66199999999999</v>
      </c>
      <c r="AI431" s="88">
        <f t="shared" si="586"/>
        <v>103.57900000000001</v>
      </c>
      <c r="AJ431" s="88">
        <f t="shared" si="586"/>
        <v>98.411000000000001</v>
      </c>
      <c r="AK431" s="88">
        <f t="shared" si="586"/>
        <v>95.876999999999995</v>
      </c>
      <c r="AL431" s="88">
        <f t="shared" si="586"/>
        <v>70.777000000000001</v>
      </c>
      <c r="AM431" s="88">
        <f t="shared" si="586"/>
        <v>96.66</v>
      </c>
      <c r="AN431" s="88">
        <f t="shared" si="586"/>
        <v>101.82600000000001</v>
      </c>
      <c r="AO431" s="88">
        <f t="shared" si="586"/>
        <v>57.826000000000001</v>
      </c>
      <c r="AP431" s="88">
        <f t="shared" si="586"/>
        <v>132.30000000000001</v>
      </c>
      <c r="AQ431" s="88">
        <f t="shared" si="586"/>
        <v>98.4</v>
      </c>
      <c r="AR431" s="88">
        <f t="shared" si="586"/>
        <v>107.9</v>
      </c>
      <c r="AS431" s="88">
        <f t="shared" si="586"/>
        <v>146</v>
      </c>
      <c r="AT431" s="88">
        <f t="shared" si="586"/>
        <v>137.69999999999999</v>
      </c>
      <c r="AU431" s="88">
        <f t="shared" si="586"/>
        <v>135.89999999999998</v>
      </c>
      <c r="AV431" s="88">
        <f t="shared" si="586"/>
        <v>132.4</v>
      </c>
      <c r="AW431" s="88">
        <f t="shared" si="586"/>
        <v>126.3</v>
      </c>
      <c r="AX431" s="88">
        <f t="shared" si="586"/>
        <v>146.10000000000002</v>
      </c>
      <c r="AY431" s="88">
        <f t="shared" si="586"/>
        <v>143.1</v>
      </c>
      <c r="AZ431" s="88">
        <f t="shared" si="586"/>
        <v>139.70000000000002</v>
      </c>
      <c r="BA431" s="88">
        <f t="shared" si="586"/>
        <v>120</v>
      </c>
      <c r="BB431" s="88">
        <f t="shared" si="586"/>
        <v>127.5</v>
      </c>
      <c r="BC431" s="88">
        <f t="shared" si="586"/>
        <v>118.6</v>
      </c>
      <c r="BD431" s="88">
        <f t="shared" si="586"/>
        <v>116.69999999999999</v>
      </c>
      <c r="BE431" s="88">
        <f t="shared" si="586"/>
        <v>107.59999999999998</v>
      </c>
      <c r="BF431" s="88">
        <f t="shared" si="586"/>
        <v>128.30000000000001</v>
      </c>
      <c r="BG431" s="88">
        <f t="shared" si="586"/>
        <v>119.79999999999997</v>
      </c>
      <c r="BH431" s="88">
        <f t="shared" si="586"/>
        <v>131.69999999999999</v>
      </c>
      <c r="BI431" s="88">
        <f t="shared" si="586"/>
        <v>287.50000000000006</v>
      </c>
      <c r="BJ431" s="88">
        <f t="shared" si="586"/>
        <v>133.69999999999999</v>
      </c>
      <c r="BK431" s="88">
        <f t="shared" si="586"/>
        <v>131.4</v>
      </c>
      <c r="BL431" s="88">
        <f t="shared" si="586"/>
        <v>155.89999999999998</v>
      </c>
      <c r="BM431" s="71"/>
    </row>
    <row r="432" spans="7:65" x14ac:dyDescent="0.15">
      <c r="G432" t="s">
        <v>496</v>
      </c>
      <c r="H432" s="88">
        <f t="shared" ref="H432:BL432" si="587">H422+H426</f>
        <v>155</v>
      </c>
      <c r="I432" s="88">
        <f t="shared" si="587"/>
        <v>177.55600000000001</v>
      </c>
      <c r="J432" s="88">
        <f t="shared" si="587"/>
        <v>310.30900000000003</v>
      </c>
      <c r="K432" s="88">
        <f t="shared" si="587"/>
        <v>262.80500000000001</v>
      </c>
      <c r="L432" s="88">
        <f t="shared" si="587"/>
        <v>315.62799999999999</v>
      </c>
      <c r="M432" s="88">
        <f t="shared" si="587"/>
        <v>317.36</v>
      </c>
      <c r="N432" s="88">
        <f t="shared" si="587"/>
        <v>303.19799999999998</v>
      </c>
      <c r="O432" s="88">
        <f t="shared" si="587"/>
        <v>395.21499999999997</v>
      </c>
      <c r="P432" s="88">
        <f t="shared" si="587"/>
        <v>484.077</v>
      </c>
      <c r="Q432" s="88">
        <f t="shared" si="587"/>
        <v>594.66300000000001</v>
      </c>
      <c r="R432" s="88">
        <f t="shared" si="587"/>
        <v>645.44299999999998</v>
      </c>
      <c r="S432" s="88">
        <f t="shared" si="587"/>
        <v>648.97500000000002</v>
      </c>
      <c r="T432" s="88">
        <f t="shared" si="587"/>
        <v>685.37199999999996</v>
      </c>
      <c r="U432" s="88">
        <f t="shared" si="587"/>
        <v>648.976</v>
      </c>
      <c r="V432" s="88">
        <f t="shared" si="587"/>
        <v>667.50199999999995</v>
      </c>
      <c r="W432" s="88">
        <f t="shared" si="587"/>
        <v>688.61599999999999</v>
      </c>
      <c r="X432" s="88">
        <f t="shared" si="587"/>
        <v>708.63300000000004</v>
      </c>
      <c r="Y432" s="88">
        <f t="shared" si="587"/>
        <v>656.13800000000003</v>
      </c>
      <c r="Z432" s="88">
        <f t="shared" si="587"/>
        <v>536.46</v>
      </c>
      <c r="AA432" s="88">
        <f t="shared" si="587"/>
        <v>696.22</v>
      </c>
      <c r="AB432" s="88">
        <f t="shared" si="587"/>
        <v>632.34099999999989</v>
      </c>
      <c r="AC432" s="88">
        <f t="shared" si="587"/>
        <v>772.64800000000002</v>
      </c>
      <c r="AD432" s="88">
        <f t="shared" si="587"/>
        <v>756.98</v>
      </c>
      <c r="AE432" s="88">
        <f t="shared" si="587"/>
        <v>714.09799999999996</v>
      </c>
      <c r="AF432" s="88">
        <f t="shared" si="587"/>
        <v>695.18899999999996</v>
      </c>
      <c r="AG432" s="88">
        <f t="shared" si="587"/>
        <v>717.50400000000002</v>
      </c>
      <c r="AH432" s="88">
        <f t="shared" si="587"/>
        <v>764.52300000000002</v>
      </c>
      <c r="AI432" s="88">
        <f t="shared" si="587"/>
        <v>786.82500000000005</v>
      </c>
      <c r="AJ432" s="88">
        <f t="shared" si="587"/>
        <v>745.29200000000003</v>
      </c>
      <c r="AK432" s="88">
        <f t="shared" si="587"/>
        <v>810.35799999999995</v>
      </c>
      <c r="AL432" s="88">
        <f t="shared" si="587"/>
        <v>727.51499999999999</v>
      </c>
      <c r="AM432" s="88">
        <f t="shared" si="587"/>
        <v>1005.823</v>
      </c>
      <c r="AN432" s="88">
        <f t="shared" si="587"/>
        <v>822.23599999999999</v>
      </c>
      <c r="AO432" s="88">
        <f t="shared" si="587"/>
        <v>557.48699999999997</v>
      </c>
      <c r="AP432" s="88">
        <f t="shared" si="587"/>
        <v>1688.5</v>
      </c>
      <c r="AQ432" s="88">
        <f t="shared" si="587"/>
        <v>1277.9000000000001</v>
      </c>
      <c r="AR432" s="88">
        <f t="shared" si="587"/>
        <v>1273.1000000000001</v>
      </c>
      <c r="AS432" s="88">
        <f t="shared" si="587"/>
        <v>1266.5</v>
      </c>
      <c r="AT432" s="88">
        <f t="shared" si="587"/>
        <v>1241.7</v>
      </c>
      <c r="AU432" s="88">
        <f t="shared" si="587"/>
        <v>1267.7</v>
      </c>
      <c r="AV432" s="88">
        <f t="shared" si="587"/>
        <v>1257.4000000000001</v>
      </c>
      <c r="AW432" s="88">
        <f t="shared" si="587"/>
        <v>1218.3999999999999</v>
      </c>
      <c r="AX432" s="88">
        <f t="shared" si="587"/>
        <v>1141.3999999999999</v>
      </c>
      <c r="AY432" s="88">
        <f t="shared" si="587"/>
        <v>1108.3</v>
      </c>
      <c r="AZ432" s="88">
        <f t="shared" si="587"/>
        <v>1081.0999999999999</v>
      </c>
      <c r="BA432" s="88">
        <f t="shared" si="587"/>
        <v>932.5</v>
      </c>
      <c r="BB432" s="88">
        <f t="shared" si="587"/>
        <v>958.4</v>
      </c>
      <c r="BC432" s="88">
        <f t="shared" si="587"/>
        <v>873</v>
      </c>
      <c r="BD432" s="88">
        <f t="shared" si="587"/>
        <v>869</v>
      </c>
      <c r="BE432" s="88">
        <f t="shared" si="587"/>
        <v>820.1</v>
      </c>
      <c r="BF432" s="88">
        <f t="shared" si="587"/>
        <v>931.10000000000014</v>
      </c>
      <c r="BG432" s="88">
        <f t="shared" si="587"/>
        <v>890.5</v>
      </c>
      <c r="BH432" s="88">
        <f t="shared" si="587"/>
        <v>967.99999999999989</v>
      </c>
      <c r="BI432" s="88">
        <f t="shared" si="587"/>
        <v>1019.1999999999998</v>
      </c>
      <c r="BJ432" s="88">
        <f t="shared" si="587"/>
        <v>1011.3000000000002</v>
      </c>
      <c r="BK432" s="88">
        <f t="shared" si="587"/>
        <v>989.9</v>
      </c>
      <c r="BL432" s="88">
        <f t="shared" si="587"/>
        <v>1157.9000000000001</v>
      </c>
      <c r="BM432" s="71"/>
    </row>
    <row r="433" spans="7:65" x14ac:dyDescent="0.15">
      <c r="G433" t="s">
        <v>497</v>
      </c>
      <c r="H433" s="88">
        <f t="shared" ref="H433:BL433" si="588">H423+H427</f>
        <v>89.39</v>
      </c>
      <c r="I433" s="88">
        <f t="shared" si="588"/>
        <v>79.95</v>
      </c>
      <c r="J433" s="88">
        <f t="shared" si="588"/>
        <v>53.509</v>
      </c>
      <c r="K433" s="88">
        <f t="shared" si="588"/>
        <v>67.713999999999999</v>
      </c>
      <c r="L433" s="88">
        <f t="shared" si="588"/>
        <v>93.980999999999995</v>
      </c>
      <c r="M433" s="88">
        <f t="shared" si="588"/>
        <v>111.167</v>
      </c>
      <c r="N433" s="88">
        <f t="shared" si="588"/>
        <v>113.41200000000001</v>
      </c>
      <c r="O433" s="88">
        <f t="shared" si="588"/>
        <v>124.27200000000001</v>
      </c>
      <c r="P433" s="88">
        <f t="shared" si="588"/>
        <v>137.97999999999999</v>
      </c>
      <c r="Q433" s="88">
        <f t="shared" si="588"/>
        <v>139.61500000000001</v>
      </c>
      <c r="R433" s="88">
        <f t="shared" si="588"/>
        <v>162.06200000000001</v>
      </c>
      <c r="S433" s="88">
        <f t="shared" si="588"/>
        <v>163.99600000000001</v>
      </c>
      <c r="T433" s="88">
        <f t="shared" si="588"/>
        <v>155.39099999999999</v>
      </c>
      <c r="U433" s="88">
        <f t="shared" si="588"/>
        <v>147.06100000000001</v>
      </c>
      <c r="V433" s="88">
        <f t="shared" si="588"/>
        <v>145.50899999999999</v>
      </c>
      <c r="W433" s="88">
        <f t="shared" si="588"/>
        <v>162.434</v>
      </c>
      <c r="X433" s="88">
        <f t="shared" si="588"/>
        <v>160.202</v>
      </c>
      <c r="Y433" s="88">
        <f t="shared" si="588"/>
        <v>158.63899999999998</v>
      </c>
      <c r="Z433" s="88">
        <f t="shared" si="588"/>
        <v>149.01400000000001</v>
      </c>
      <c r="AA433" s="88">
        <f t="shared" si="588"/>
        <v>148.47</v>
      </c>
      <c r="AB433" s="88">
        <f t="shared" si="588"/>
        <v>122.46199999999999</v>
      </c>
      <c r="AC433" s="88">
        <f t="shared" si="588"/>
        <v>156.31700000000001</v>
      </c>
      <c r="AD433" s="88">
        <f t="shared" si="588"/>
        <v>158.96600000000001</v>
      </c>
      <c r="AE433" s="88">
        <f t="shared" si="588"/>
        <v>151.52799999999999</v>
      </c>
      <c r="AF433" s="88">
        <f t="shared" si="588"/>
        <v>157.822</v>
      </c>
      <c r="AG433" s="88">
        <f t="shared" si="588"/>
        <v>165.14</v>
      </c>
      <c r="AH433" s="88">
        <f t="shared" si="588"/>
        <v>175.096</v>
      </c>
      <c r="AI433" s="88">
        <f t="shared" si="588"/>
        <v>153.82499999999999</v>
      </c>
      <c r="AJ433" s="88">
        <f t="shared" si="588"/>
        <v>151.16900000000001</v>
      </c>
      <c r="AK433" s="88">
        <f t="shared" si="588"/>
        <v>128.37200000000001</v>
      </c>
      <c r="AL433" s="88">
        <f t="shared" si="588"/>
        <v>110.619</v>
      </c>
      <c r="AM433" s="88">
        <f t="shared" si="588"/>
        <v>125.14400000000001</v>
      </c>
      <c r="AN433" s="88">
        <f t="shared" si="588"/>
        <v>113.84100000000001</v>
      </c>
      <c r="AO433" s="88">
        <f t="shared" si="588"/>
        <v>58.539000000000001</v>
      </c>
      <c r="AP433" s="88">
        <f t="shared" si="588"/>
        <v>126</v>
      </c>
      <c r="AQ433" s="88">
        <f t="shared" si="588"/>
        <v>114.2</v>
      </c>
      <c r="AR433" s="88">
        <f t="shared" si="588"/>
        <v>136.9</v>
      </c>
      <c r="AS433" s="88">
        <f t="shared" si="588"/>
        <v>116.5</v>
      </c>
      <c r="AT433" s="88">
        <f t="shared" si="588"/>
        <v>105.60000000000001</v>
      </c>
      <c r="AU433" s="88">
        <f t="shared" si="588"/>
        <v>102</v>
      </c>
      <c r="AV433" s="88">
        <f t="shared" si="588"/>
        <v>99.7</v>
      </c>
      <c r="AW433" s="88">
        <f t="shared" si="588"/>
        <v>103.9</v>
      </c>
      <c r="AX433" s="88">
        <f t="shared" si="588"/>
        <v>101.8</v>
      </c>
      <c r="AY433" s="88">
        <f t="shared" si="588"/>
        <v>101.3</v>
      </c>
      <c r="AZ433" s="88">
        <f t="shared" si="588"/>
        <v>80.8</v>
      </c>
      <c r="BA433" s="88">
        <f t="shared" si="588"/>
        <v>72</v>
      </c>
      <c r="BB433" s="88">
        <f t="shared" si="588"/>
        <v>73.5</v>
      </c>
      <c r="BC433" s="88">
        <f t="shared" si="588"/>
        <v>68.099999999999994</v>
      </c>
      <c r="BD433" s="88">
        <f t="shared" si="588"/>
        <v>72.5</v>
      </c>
      <c r="BE433" s="88">
        <f t="shared" si="588"/>
        <v>68</v>
      </c>
      <c r="BF433" s="88">
        <f t="shared" si="588"/>
        <v>75.799999999999969</v>
      </c>
      <c r="BG433" s="88">
        <f t="shared" si="588"/>
        <v>72.5</v>
      </c>
      <c r="BH433" s="88">
        <f t="shared" si="588"/>
        <v>79.699999999999974</v>
      </c>
      <c r="BI433" s="88">
        <f t="shared" si="588"/>
        <v>193.20000000000005</v>
      </c>
      <c r="BJ433" s="88">
        <f t="shared" si="588"/>
        <v>80.099999999999994</v>
      </c>
      <c r="BK433" s="88">
        <f t="shared" si="588"/>
        <v>77.899999999999991</v>
      </c>
      <c r="BL433" s="88">
        <f t="shared" si="588"/>
        <v>90.899999999999991</v>
      </c>
      <c r="BM433" s="71"/>
    </row>
    <row r="452" spans="7:64" x14ac:dyDescent="0.15">
      <c r="G452" t="s">
        <v>550</v>
      </c>
      <c r="H452" s="80"/>
      <c r="J452" s="80" t="s">
        <v>483</v>
      </c>
      <c r="K452" s="81"/>
      <c r="L452" s="81"/>
      <c r="M452" s="81"/>
      <c r="N452" s="81"/>
      <c r="O452" s="80" t="s">
        <v>484</v>
      </c>
      <c r="P452" s="81"/>
      <c r="Q452" s="81"/>
      <c r="R452" s="81"/>
      <c r="S452" s="81"/>
      <c r="T452" s="80" t="s">
        <v>485</v>
      </c>
      <c r="U452" s="81"/>
      <c r="V452" s="81"/>
      <c r="W452" s="81"/>
      <c r="X452" s="81"/>
      <c r="Y452" s="80" t="s">
        <v>486</v>
      </c>
      <c r="Z452" s="81"/>
      <c r="AA452" s="81"/>
      <c r="AB452" s="81"/>
      <c r="AC452" s="81"/>
      <c r="AD452" s="80" t="s">
        <v>487</v>
      </c>
      <c r="AE452" s="81"/>
      <c r="AF452" s="81"/>
      <c r="AG452" s="81"/>
      <c r="AH452" s="81"/>
      <c r="AI452" s="80" t="s">
        <v>488</v>
      </c>
      <c r="AJ452" s="81"/>
      <c r="AK452" s="81"/>
      <c r="AL452" s="81"/>
      <c r="AM452" s="81"/>
      <c r="AN452" s="80" t="s">
        <v>489</v>
      </c>
      <c r="AO452" s="81"/>
      <c r="AP452" s="81"/>
      <c r="AQ452" s="81"/>
      <c r="AR452" s="81"/>
      <c r="AS452" s="80" t="s">
        <v>490</v>
      </c>
      <c r="AT452" s="81"/>
      <c r="AU452" s="81"/>
      <c r="AV452" s="81"/>
      <c r="AW452" s="81"/>
      <c r="AX452" s="80" t="s">
        <v>491</v>
      </c>
      <c r="AY452" s="81"/>
      <c r="AZ452" s="81"/>
      <c r="BA452" s="81"/>
      <c r="BB452" s="81"/>
      <c r="BC452" s="80" t="s">
        <v>492</v>
      </c>
      <c r="BD452" s="81"/>
      <c r="BE452" s="81"/>
      <c r="BF452" s="81"/>
      <c r="BG452" s="81"/>
      <c r="BH452" s="80" t="s">
        <v>493</v>
      </c>
      <c r="BL452" s="80" t="s">
        <v>517</v>
      </c>
    </row>
    <row r="453" spans="7:64" x14ac:dyDescent="0.15">
      <c r="G453" t="s">
        <v>495</v>
      </c>
      <c r="H453" s="88">
        <f>'ｄ08-001市町村別入込総数・宿泊客延数推移'!H389/1000</f>
        <v>0</v>
      </c>
      <c r="I453" s="88">
        <f>'ｄ08-001市町村別入込総数・宿泊客延数推移'!I389/1000</f>
        <v>0</v>
      </c>
      <c r="J453" s="88">
        <f>'ｄ08-001市町村別入込総数・宿泊客延数推移'!J389/1000</f>
        <v>0</v>
      </c>
      <c r="K453" s="88">
        <f>'ｄ08-001市町村別入込総数・宿泊客延数推移'!K389/1000</f>
        <v>0</v>
      </c>
      <c r="L453" s="88">
        <f>'ｄ08-001市町村別入込総数・宿泊客延数推移'!L389/1000</f>
        <v>0</v>
      </c>
      <c r="M453" s="88">
        <f>'ｄ08-001市町村別入込総数・宿泊客延数推移'!M389/1000</f>
        <v>0</v>
      </c>
      <c r="N453" s="88">
        <f>'ｄ08-001市町村別入込総数・宿泊客延数推移'!N389/1000</f>
        <v>0</v>
      </c>
      <c r="O453" s="88">
        <f>'ｄ08-001市町村別入込総数・宿泊客延数推移'!O389/1000</f>
        <v>0</v>
      </c>
      <c r="P453" s="88">
        <f>'ｄ08-001市町村別入込総数・宿泊客延数推移'!P389/1000</f>
        <v>0</v>
      </c>
      <c r="Q453" s="88">
        <f>'ｄ08-001市町村別入込総数・宿泊客延数推移'!Q389/1000</f>
        <v>0</v>
      </c>
      <c r="R453" s="88">
        <f>'ｄ08-001市町村別入込総数・宿泊客延数推移'!R389/1000</f>
        <v>0</v>
      </c>
      <c r="S453" s="88">
        <f>'ｄ08-001市町村別入込総数・宿泊客延数推移'!S389/1000</f>
        <v>0</v>
      </c>
      <c r="T453" s="88">
        <f>'ｄ08-001市町村別入込総数・宿泊客延数推移'!T389/1000</f>
        <v>0</v>
      </c>
      <c r="U453" s="88">
        <f>'ｄ08-001市町村別入込総数・宿泊客延数推移'!U389/1000</f>
        <v>0</v>
      </c>
      <c r="V453" s="88">
        <f>'ｄ08-001市町村別入込総数・宿泊客延数推移'!V389/1000</f>
        <v>0</v>
      </c>
      <c r="W453" s="88">
        <f>'ｄ08-001市町村別入込総数・宿泊客延数推移'!W389/1000</f>
        <v>0</v>
      </c>
      <c r="X453" s="88">
        <f>'ｄ08-001市町村別入込総数・宿泊客延数推移'!X389/1000</f>
        <v>0</v>
      </c>
      <c r="Y453" s="88">
        <f>'ｄ08-001市町村別入込総数・宿泊客延数推移'!Y389/1000</f>
        <v>0</v>
      </c>
      <c r="Z453" s="88">
        <f>'ｄ08-001市町村別入込総数・宿泊客延数推移'!Z389/1000</f>
        <v>0</v>
      </c>
      <c r="AA453" s="88">
        <f>'ｄ08-001市町村別入込総数・宿泊客延数推移'!AA389/1000</f>
        <v>0</v>
      </c>
      <c r="AB453" s="88">
        <f>'ｄ08-001市町村別入込総数・宿泊客延数推移'!AB389/1000</f>
        <v>0</v>
      </c>
      <c r="AC453" s="88">
        <f>'ｄ08-001市町村別入込総数・宿泊客延数推移'!AC389/1000</f>
        <v>0</v>
      </c>
      <c r="AD453" s="88">
        <f>'ｄ08-001市町村別入込総数・宿泊客延数推移'!AD389/1000</f>
        <v>0</v>
      </c>
      <c r="AE453" s="88">
        <f>'ｄ08-001市町村別入込総数・宿泊客延数推移'!AE389/1000</f>
        <v>0</v>
      </c>
      <c r="AF453" s="88">
        <f>'ｄ08-001市町村別入込総数・宿泊客延数推移'!AF389/1000</f>
        <v>0</v>
      </c>
      <c r="AG453" s="88">
        <f>'ｄ08-001市町村別入込総数・宿泊客延数推移'!AG389/1000</f>
        <v>0</v>
      </c>
      <c r="AH453" s="88">
        <f>'ｄ08-001市町村別入込総数・宿泊客延数推移'!AH389/1000</f>
        <v>0</v>
      </c>
      <c r="AI453" s="88">
        <f>'ｄ08-001市町村別入込総数・宿泊客延数推移'!AI389/1000</f>
        <v>0</v>
      </c>
      <c r="AJ453" s="88">
        <f>'ｄ08-001市町村別入込総数・宿泊客延数推移'!AJ389/1000</f>
        <v>0</v>
      </c>
      <c r="AK453" s="88">
        <f>'ｄ08-001市町村別入込総数・宿泊客延数推移'!AK389/1000</f>
        <v>87.715000000000003</v>
      </c>
      <c r="AL453" s="88">
        <f>'ｄ08-001市町村別入込総数・宿泊客延数推移'!AL389/1000</f>
        <v>125.371</v>
      </c>
      <c r="AM453" s="88">
        <f>'ｄ08-001市町村別入込総数・宿泊客延数推移'!AM389/1000</f>
        <v>171.547</v>
      </c>
      <c r="AN453" s="88">
        <f>'ｄ08-001市町村別入込総数・宿泊客延数推移'!AN389/1000</f>
        <v>174.333</v>
      </c>
      <c r="AO453" s="88">
        <f>'ｄ08-001市町村別入込総数・宿泊客延数推移'!AO389/1000</f>
        <v>171.61500000000001</v>
      </c>
      <c r="AP453" s="88">
        <f>'ｄ08-001市町村別入込総数・宿泊客延数推移'!AQ389</f>
        <v>268.7</v>
      </c>
      <c r="AQ453" s="88">
        <f>'ｄ08-001市町村別入込総数・宿泊客延数推移'!AR389</f>
        <v>247.2</v>
      </c>
      <c r="AR453" s="88">
        <f>'ｄ08-001市町村別入込総数・宿泊客延数推移'!AS389</f>
        <v>432.9</v>
      </c>
      <c r="AS453" s="88">
        <f>'ｄ08-001市町村別入込総数・宿泊客延数推移'!AT389</f>
        <v>350.6</v>
      </c>
      <c r="AT453" s="88">
        <f>'ｄ08-001市町村別入込総数・宿泊客延数推移'!AU389</f>
        <v>349.8</v>
      </c>
      <c r="AU453" s="88">
        <f>'ｄ08-001市町村別入込総数・宿泊客延数推移'!AV389</f>
        <v>332.9</v>
      </c>
      <c r="AV453" s="88">
        <f>'ｄ08-001市町村別入込総数・宿泊客延数推移'!AW389</f>
        <v>287.3</v>
      </c>
      <c r="AW453" s="88">
        <f>'ｄ08-001市町村別入込総数・宿泊客延数推移'!AX389</f>
        <v>210.8</v>
      </c>
      <c r="AX453" s="88">
        <f>'ｄ08-001市町村別入込総数・宿泊客延数推移'!AY389</f>
        <v>172.6</v>
      </c>
      <c r="AY453" s="88">
        <f>'ｄ08-001市町村別入込総数・宿泊客延数推移'!AZ389</f>
        <v>216.9</v>
      </c>
      <c r="AZ453" s="88">
        <f>'ｄ08-001市町村別入込総数・宿泊客延数推移'!BA389</f>
        <v>179.3</v>
      </c>
      <c r="BA453" s="88">
        <f>'ｄ08-001市町村別入込総数・宿泊客延数推移'!BB389</f>
        <v>170.5</v>
      </c>
      <c r="BB453" s="88">
        <f>'ｄ08-001市町村別入込総数・宿泊客延数推移'!BC389</f>
        <v>149.19999999999999</v>
      </c>
      <c r="BC453" s="88">
        <f>'ｄ08-001市町村別入込総数・宿泊客延数推移'!BD389</f>
        <v>172.5</v>
      </c>
      <c r="BD453" s="88">
        <f>'ｄ08-001市町村別入込総数・宿泊客延数推移'!BE389</f>
        <v>222.3</v>
      </c>
      <c r="BE453" s="88">
        <f>'ｄ08-001市町村別入込総数・宿泊客延数推移'!BF389</f>
        <v>317.7</v>
      </c>
      <c r="BF453" s="88">
        <f>'ｄ08-001市町村別入込総数・宿泊客延数推移'!BG389</f>
        <v>350.5</v>
      </c>
      <c r="BG453" s="88">
        <f>'ｄ08-001市町村別入込総数・宿泊客延数推移'!BH389</f>
        <v>253.9</v>
      </c>
      <c r="BH453" s="88">
        <f>'ｄ08-001市町村別入込総数・宿泊客延数推移'!BI389</f>
        <v>183.6</v>
      </c>
      <c r="BI453" s="88">
        <f>'ｄ08-001市町村別入込総数・宿泊客延数推移'!BJ389</f>
        <v>155.5</v>
      </c>
      <c r="BJ453" s="88">
        <f>'ｄ08-001市町村別入込総数・宿泊客延数推移'!BK389</f>
        <v>196.00000000000003</v>
      </c>
      <c r="BK453" s="88">
        <f>'ｄ08-001市町村別入込総数・宿泊客延数推移'!BL389</f>
        <v>220.4</v>
      </c>
      <c r="BL453" s="88">
        <f>'ｄ08-001市町村別入込総数・宿泊客延数推移'!BM389</f>
        <v>210.8</v>
      </c>
    </row>
    <row r="454" spans="7:64" x14ac:dyDescent="0.15">
      <c r="G454" t="s">
        <v>496</v>
      </c>
      <c r="H454" s="88">
        <f>'ｄ08-001市町村別入込総数・宿泊客延数推移'!H390/1000</f>
        <v>0</v>
      </c>
      <c r="I454" s="88">
        <f>'ｄ08-001市町村別入込総数・宿泊客延数推移'!I390/1000</f>
        <v>0</v>
      </c>
      <c r="J454" s="88">
        <f>'ｄ08-001市町村別入込総数・宿泊客延数推移'!J390/1000</f>
        <v>0</v>
      </c>
      <c r="K454" s="88">
        <f>'ｄ08-001市町村別入込総数・宿泊客延数推移'!K390/1000</f>
        <v>0</v>
      </c>
      <c r="L454" s="88">
        <f>'ｄ08-001市町村別入込総数・宿泊客延数推移'!L390/1000</f>
        <v>0</v>
      </c>
      <c r="M454" s="88">
        <f>'ｄ08-001市町村別入込総数・宿泊客延数推移'!M390/1000</f>
        <v>0</v>
      </c>
      <c r="N454" s="88">
        <f>'ｄ08-001市町村別入込総数・宿泊客延数推移'!N390/1000</f>
        <v>0</v>
      </c>
      <c r="O454" s="88">
        <f>'ｄ08-001市町村別入込総数・宿泊客延数推移'!O390/1000</f>
        <v>0</v>
      </c>
      <c r="P454" s="88">
        <f>'ｄ08-001市町村別入込総数・宿泊客延数推移'!P390/1000</f>
        <v>0</v>
      </c>
      <c r="Q454" s="88">
        <f>'ｄ08-001市町村別入込総数・宿泊客延数推移'!Q390/1000</f>
        <v>0</v>
      </c>
      <c r="R454" s="88">
        <f>'ｄ08-001市町村別入込総数・宿泊客延数推移'!R390/1000</f>
        <v>0</v>
      </c>
      <c r="S454" s="88">
        <f>'ｄ08-001市町村別入込総数・宿泊客延数推移'!S390/1000</f>
        <v>0</v>
      </c>
      <c r="T454" s="88">
        <f>'ｄ08-001市町村別入込総数・宿泊客延数推移'!T390/1000</f>
        <v>0</v>
      </c>
      <c r="U454" s="88">
        <f>'ｄ08-001市町村別入込総数・宿泊客延数推移'!U390/1000</f>
        <v>0</v>
      </c>
      <c r="V454" s="88">
        <f>'ｄ08-001市町村別入込総数・宿泊客延数推移'!V390/1000</f>
        <v>0</v>
      </c>
      <c r="W454" s="88">
        <f>'ｄ08-001市町村別入込総数・宿泊客延数推移'!W390/1000</f>
        <v>0</v>
      </c>
      <c r="X454" s="88">
        <f>'ｄ08-001市町村別入込総数・宿泊客延数推移'!X390/1000</f>
        <v>0</v>
      </c>
      <c r="Y454" s="88">
        <f>'ｄ08-001市町村別入込総数・宿泊客延数推移'!Y390/1000</f>
        <v>0</v>
      </c>
      <c r="Z454" s="88">
        <f>'ｄ08-001市町村別入込総数・宿泊客延数推移'!Z390/1000</f>
        <v>0</v>
      </c>
      <c r="AA454" s="88">
        <f>'ｄ08-001市町村別入込総数・宿泊客延数推移'!AA390/1000</f>
        <v>0</v>
      </c>
      <c r="AB454" s="88">
        <f>'ｄ08-001市町村別入込総数・宿泊客延数推移'!AB390/1000</f>
        <v>0</v>
      </c>
      <c r="AC454" s="88">
        <f>'ｄ08-001市町村別入込総数・宿泊客延数推移'!AC390/1000</f>
        <v>0</v>
      </c>
      <c r="AD454" s="88">
        <f>'ｄ08-001市町村別入込総数・宿泊客延数推移'!AD390/1000</f>
        <v>0</v>
      </c>
      <c r="AE454" s="88">
        <f>'ｄ08-001市町村別入込総数・宿泊客延数推移'!AE390/1000</f>
        <v>0</v>
      </c>
      <c r="AF454" s="88">
        <f>'ｄ08-001市町村別入込総数・宿泊客延数推移'!AF390/1000</f>
        <v>0</v>
      </c>
      <c r="AG454" s="88">
        <f>'ｄ08-001市町村別入込総数・宿泊客延数推移'!AG390/1000</f>
        <v>0</v>
      </c>
      <c r="AH454" s="88">
        <f>'ｄ08-001市町村別入込総数・宿泊客延数推移'!AH390/1000</f>
        <v>0</v>
      </c>
      <c r="AI454" s="88">
        <f>'ｄ08-001市町村別入込総数・宿泊客延数推移'!AI390/1000</f>
        <v>0</v>
      </c>
      <c r="AJ454" s="88">
        <f>'ｄ08-001市町村別入込総数・宿泊客延数推移'!AJ390/1000</f>
        <v>0</v>
      </c>
      <c r="AK454" s="88">
        <f>'ｄ08-001市町村別入込総数・宿泊客延数推移'!AK390/1000</f>
        <v>432.42200000000003</v>
      </c>
      <c r="AL454" s="88">
        <f>'ｄ08-001市町村別入込総数・宿泊客延数推移'!AL390/1000</f>
        <v>463.67599999999999</v>
      </c>
      <c r="AM454" s="88">
        <f>'ｄ08-001市町村別入込総数・宿泊客延数推移'!AM390/1000</f>
        <v>458.91199999999998</v>
      </c>
      <c r="AN454" s="88">
        <f>'ｄ08-001市町村別入込総数・宿泊客延数推移'!AN390/1000</f>
        <v>378.62700000000001</v>
      </c>
      <c r="AO454" s="88">
        <f>'ｄ08-001市町村別入込総数・宿泊客延数推移'!AO390/1000</f>
        <v>463.19799999999998</v>
      </c>
      <c r="AP454" s="88">
        <f>'ｄ08-001市町村別入込総数・宿泊客延数推移'!AQ390</f>
        <v>551.4</v>
      </c>
      <c r="AQ454" s="88">
        <f>'ｄ08-001市町村別入込総数・宿泊客延数推移'!AR390</f>
        <v>524.20000000000005</v>
      </c>
      <c r="AR454" s="88">
        <f>'ｄ08-001市町村別入込総数・宿泊客延数推移'!AS390</f>
        <v>258.89999999999998</v>
      </c>
      <c r="AS454" s="88">
        <f>'ｄ08-001市町村別入込総数・宿泊客延数推移'!AT390</f>
        <v>263.8</v>
      </c>
      <c r="AT454" s="88">
        <f>'ｄ08-001市町村別入込総数・宿泊客延数推移'!AU390</f>
        <v>260</v>
      </c>
      <c r="AU454" s="88">
        <f>'ｄ08-001市町村別入込総数・宿泊客延数推移'!AV390</f>
        <v>253</v>
      </c>
      <c r="AV454" s="88">
        <f>'ｄ08-001市町村別入込総数・宿泊客延数推移'!AW390</f>
        <v>225.1</v>
      </c>
      <c r="AW454" s="88">
        <f>'ｄ08-001市町村別入込総数・宿泊客延数推移'!AX390</f>
        <v>162.4</v>
      </c>
      <c r="AX454" s="88">
        <f>'ｄ08-001市町村別入込総数・宿泊客延数推移'!AY390</f>
        <v>221.5</v>
      </c>
      <c r="AY454" s="88">
        <f>'ｄ08-001市町村別入込総数・宿泊客延数推移'!AZ390</f>
        <v>210.9</v>
      </c>
      <c r="AZ454" s="88">
        <f>'ｄ08-001市町村別入込総数・宿泊客延数推移'!BA390</f>
        <v>210</v>
      </c>
      <c r="BA454" s="88">
        <f>'ｄ08-001市町村別入込総数・宿泊客延数推移'!BB390</f>
        <v>429</v>
      </c>
      <c r="BB454" s="88">
        <f>'ｄ08-001市町村別入込総数・宿泊客延数推移'!BC390</f>
        <v>308.8</v>
      </c>
      <c r="BC454" s="88">
        <f>'ｄ08-001市町村別入込総数・宿泊客延数推移'!BD390</f>
        <v>257.10000000000002</v>
      </c>
      <c r="BD454" s="88">
        <f>'ｄ08-001市町村別入込総数・宿泊客延数推移'!BE390</f>
        <v>79.699999999999989</v>
      </c>
      <c r="BE454" s="88">
        <f>'ｄ08-001市町村別入込総数・宿泊客延数推移'!BF390</f>
        <v>99.5</v>
      </c>
      <c r="BF454" s="88">
        <f>'ｄ08-001市町村別入込総数・宿泊客延数推移'!BG390</f>
        <v>48.600000000000009</v>
      </c>
      <c r="BG454" s="88">
        <f>'ｄ08-001市町村別入込総数・宿泊客延数推移'!BH390</f>
        <v>55.599999999999994</v>
      </c>
      <c r="BH454" s="88">
        <f>'ｄ08-001市町村別入込総数・宿泊客延数推移'!BI390</f>
        <v>893.9</v>
      </c>
      <c r="BI454" s="88">
        <f>'ｄ08-001市町村別入込総数・宿泊客延数推移'!BJ390</f>
        <v>984.59999999999991</v>
      </c>
      <c r="BJ454" s="88">
        <f>'ｄ08-001市町村別入込総数・宿泊客延数推移'!BK390</f>
        <v>1155.7</v>
      </c>
      <c r="BK454" s="88">
        <f>'ｄ08-001市町村別入込総数・宿泊客延数推移'!BL390</f>
        <v>912.7</v>
      </c>
      <c r="BL454" s="88">
        <f>'ｄ08-001市町村別入込総数・宿泊客延数推移'!BM390</f>
        <v>842.2</v>
      </c>
    </row>
    <row r="455" spans="7:64" x14ac:dyDescent="0.15">
      <c r="G455" t="s">
        <v>497</v>
      </c>
      <c r="H455" s="88"/>
      <c r="I455" s="88"/>
      <c r="J455" s="88"/>
      <c r="K455" s="88"/>
      <c r="L455" s="88"/>
      <c r="M455" s="88"/>
      <c r="N455" s="88"/>
      <c r="O455" s="88"/>
      <c r="P455" s="88"/>
      <c r="Q455" s="88"/>
      <c r="R455" s="88"/>
      <c r="S455" s="88"/>
      <c r="T455" s="88"/>
      <c r="U455" s="88"/>
      <c r="V455" s="88"/>
      <c r="W455" s="88"/>
      <c r="X455" s="88"/>
      <c r="Y455" s="88"/>
      <c r="Z455" s="88"/>
      <c r="AA455" s="88"/>
      <c r="AB455" s="88"/>
      <c r="AC455" s="88"/>
      <c r="AD455" s="88"/>
      <c r="AE455" s="88"/>
      <c r="AF455" s="88"/>
      <c r="AG455" s="88"/>
      <c r="AH455" s="88"/>
      <c r="AI455" s="88"/>
      <c r="AJ455" s="88"/>
      <c r="AK455" s="88">
        <f>'ｄ08-001市町村別入込総数・宿泊客延数推移'!AK392/1000</f>
        <v>32.017000000000003</v>
      </c>
      <c r="AL455" s="88">
        <f>'ｄ08-001市町村別入込総数・宿泊客延数推移'!AL392/1000</f>
        <v>80.703000000000003</v>
      </c>
      <c r="AM455" s="88">
        <f>'ｄ08-001市町村別入込総数・宿泊客延数推移'!AM392/1000</f>
        <v>116.187</v>
      </c>
      <c r="AN455" s="88">
        <f>'ｄ08-001市町村別入込総数・宿泊客延数推移'!AN392/1000</f>
        <v>128.82499999999999</v>
      </c>
      <c r="AO455" s="88">
        <f>'ｄ08-001市町村別入込総数・宿泊客延数推移'!AO392/1000</f>
        <v>143.14699999999999</v>
      </c>
      <c r="AP455" s="88">
        <f>'ｄ08-001市町村別入込総数・宿泊客延数推移'!AQ392</f>
        <v>229</v>
      </c>
      <c r="AQ455" s="88">
        <f>'ｄ08-001市町村別入込総数・宿泊客延数推移'!AR392</f>
        <v>277.7</v>
      </c>
      <c r="AR455" s="88">
        <f>'ｄ08-001市町村別入込総数・宿泊客延数推移'!AS392</f>
        <v>316.10000000000002</v>
      </c>
      <c r="AS455" s="88">
        <f>'ｄ08-001市町村別入込総数・宿泊客延数推移'!AT392</f>
        <v>298.8</v>
      </c>
      <c r="AT455" s="88">
        <f>'ｄ08-001市町村別入込総数・宿泊客延数推移'!AU392</f>
        <v>301.3</v>
      </c>
      <c r="AU455" s="88">
        <f>'ｄ08-001市町村別入込総数・宿泊客延数推移'!AV392</f>
        <v>315.2</v>
      </c>
      <c r="AV455" s="88">
        <f>'ｄ08-001市町村別入込総数・宿泊客延数推移'!AW392</f>
        <v>254.8</v>
      </c>
      <c r="AW455" s="88">
        <f>'ｄ08-001市町村別入込総数・宿泊客延数推移'!AX392</f>
        <v>152.80000000000001</v>
      </c>
      <c r="AX455" s="88">
        <f>'ｄ08-001市町村別入込総数・宿泊客延数推移'!AY392</f>
        <v>144.9</v>
      </c>
      <c r="AY455" s="88">
        <f>'ｄ08-001市町村別入込総数・宿泊客延数推移'!AZ392</f>
        <v>171.4</v>
      </c>
      <c r="AZ455" s="88">
        <f>'ｄ08-001市町村別入込総数・宿泊客延数推移'!BA392</f>
        <v>147.80000000000001</v>
      </c>
      <c r="BA455" s="88">
        <f>'ｄ08-001市町村別入込総数・宿泊客延数推移'!BB392</f>
        <v>217.6</v>
      </c>
      <c r="BB455" s="88">
        <f>'ｄ08-001市町村別入込総数・宿泊客延数推移'!BC392</f>
        <v>199.2</v>
      </c>
      <c r="BC455" s="88">
        <f>'ｄ08-001市町村別入込総数・宿泊客延数推移'!BD392</f>
        <v>195.60000000000002</v>
      </c>
      <c r="BD455" s="88">
        <f>'ｄ08-001市町村別入込総数・宿泊客延数推移'!BE392</f>
        <v>218.3</v>
      </c>
      <c r="BE455" s="88">
        <f>'ｄ08-001市町村別入込総数・宿泊客延数推移'!BF392</f>
        <v>227.8</v>
      </c>
      <c r="BF455" s="88">
        <f>'ｄ08-001市町村別入込総数・宿泊客延数推移'!BG392</f>
        <v>211.1</v>
      </c>
      <c r="BG455" s="88">
        <f>'ｄ08-001市町村別入込総数・宿泊客延数推移'!BH392</f>
        <v>137.1</v>
      </c>
      <c r="BH455" s="88">
        <f>'ｄ08-001市町村別入込総数・宿泊客延数推移'!BI392</f>
        <v>202.7</v>
      </c>
      <c r="BI455" s="88">
        <f>'ｄ08-001市町村別入込総数・宿泊客延数推移'!BJ392</f>
        <v>155</v>
      </c>
      <c r="BJ455" s="88">
        <f>'ｄ08-001市町村別入込総数・宿泊客延数推移'!BK392</f>
        <v>138.60000000000002</v>
      </c>
      <c r="BK455" s="88">
        <f>'ｄ08-001市町村別入込総数・宿泊客延数推移'!BL392</f>
        <v>183.9</v>
      </c>
      <c r="BL455" s="88">
        <f>'ｄ08-001市町村別入込総数・宿泊客延数推移'!BM392</f>
        <v>127</v>
      </c>
    </row>
    <row r="484" spans="7:65" x14ac:dyDescent="0.15">
      <c r="G484" t="s">
        <v>551</v>
      </c>
      <c r="H484" s="80"/>
      <c r="J484" s="80" t="s">
        <v>483</v>
      </c>
      <c r="K484" s="81"/>
      <c r="L484" s="81"/>
      <c r="M484" s="81"/>
      <c r="N484" s="81"/>
      <c r="O484" s="80" t="s">
        <v>484</v>
      </c>
      <c r="P484" s="81"/>
      <c r="Q484" s="81"/>
      <c r="R484" s="81"/>
      <c r="S484" s="81"/>
      <c r="T484" s="80" t="s">
        <v>485</v>
      </c>
      <c r="U484" s="81"/>
      <c r="V484" s="81"/>
      <c r="W484" s="81"/>
      <c r="X484" s="81"/>
      <c r="Y484" s="80" t="s">
        <v>486</v>
      </c>
      <c r="Z484" s="81"/>
      <c r="AA484" s="81"/>
      <c r="AB484" s="81"/>
      <c r="AC484" s="81"/>
      <c r="AD484" s="80" t="s">
        <v>487</v>
      </c>
      <c r="AE484" s="81"/>
      <c r="AF484" s="81"/>
      <c r="AG484" s="81"/>
      <c r="AH484" s="81"/>
      <c r="AI484" s="80" t="s">
        <v>488</v>
      </c>
      <c r="AJ484" s="81"/>
      <c r="AK484" s="81"/>
      <c r="AL484" s="81"/>
      <c r="AM484" s="81"/>
      <c r="AN484" s="80" t="s">
        <v>489</v>
      </c>
      <c r="AO484" s="81"/>
      <c r="AP484" s="81"/>
      <c r="AQ484" s="81"/>
      <c r="AR484" s="81"/>
      <c r="AS484" s="80" t="s">
        <v>490</v>
      </c>
      <c r="AT484" s="81"/>
      <c r="AU484" s="81"/>
      <c r="AV484" s="81"/>
      <c r="AW484" s="81"/>
      <c r="AX484" s="80" t="s">
        <v>491</v>
      </c>
      <c r="AY484" s="81"/>
      <c r="AZ484" s="81"/>
      <c r="BA484" s="81"/>
      <c r="BB484" s="81"/>
      <c r="BC484" s="80" t="s">
        <v>492</v>
      </c>
      <c r="BD484" s="81"/>
      <c r="BE484" s="81"/>
      <c r="BF484" s="81"/>
      <c r="BG484" s="81"/>
      <c r="BH484" s="80" t="s">
        <v>493</v>
      </c>
      <c r="BL484" s="80" t="s">
        <v>517</v>
      </c>
    </row>
    <row r="485" spans="7:65" x14ac:dyDescent="0.15">
      <c r="G485" t="s">
        <v>495</v>
      </c>
      <c r="H485" s="88">
        <f>'ｄ08-001市町村別入込総数・宿泊客延数推移'!H401/1000</f>
        <v>0</v>
      </c>
      <c r="I485" s="88">
        <f>'ｄ08-001市町村別入込総数・宿泊客延数推移'!I401/1000</f>
        <v>0</v>
      </c>
      <c r="J485" s="88">
        <f>'ｄ08-001市町村別入込総数・宿泊客延数推移'!J401/1000</f>
        <v>0</v>
      </c>
      <c r="K485" s="88">
        <f>'ｄ08-001市町村別入込総数・宿泊客延数推移'!K401/1000</f>
        <v>0.185</v>
      </c>
      <c r="L485" s="88">
        <f>'ｄ08-001市町村別入込総数・宿泊客延数推移'!L401/1000</f>
        <v>0.999</v>
      </c>
      <c r="M485" s="88">
        <f>'ｄ08-001市町村別入込総数・宿泊客延数推移'!M401/1000</f>
        <v>0.40500000000000003</v>
      </c>
      <c r="N485" s="88">
        <f>'ｄ08-001市町村別入込総数・宿泊客延数推移'!N401/1000</f>
        <v>0.62</v>
      </c>
      <c r="O485" s="88">
        <f>'ｄ08-001市町村別入込総数・宿泊客延数推移'!O401/1000</f>
        <v>0.71199999999999997</v>
      </c>
      <c r="P485" s="88">
        <f>'ｄ08-001市町村別入込総数・宿泊客延数推移'!P401/1000</f>
        <v>0.82499999999999996</v>
      </c>
      <c r="Q485" s="88">
        <f>'ｄ08-001市町村別入込総数・宿泊客延数推移'!Q401/1000</f>
        <v>2.4849999999999999</v>
      </c>
      <c r="R485" s="88">
        <f>'ｄ08-001市町村別入込総数・宿泊客延数推移'!R401/1000</f>
        <v>10.637</v>
      </c>
      <c r="S485" s="88">
        <f>'ｄ08-001市町村別入込総数・宿泊客延数推移'!S401/1000</f>
        <v>15.409000000000001</v>
      </c>
      <c r="T485" s="88">
        <f>'ｄ08-001市町村別入込総数・宿泊客延数推移'!T401/1000</f>
        <v>19.238</v>
      </c>
      <c r="U485" s="88">
        <f>'ｄ08-001市町村別入込総数・宿泊客延数推移'!U401/1000</f>
        <v>22.239000000000001</v>
      </c>
      <c r="V485" s="88">
        <f>'ｄ08-001市町村別入込総数・宿泊客延数推移'!V401/1000</f>
        <v>14.589</v>
      </c>
      <c r="W485" s="88">
        <f>'ｄ08-001市町村別入込総数・宿泊客延数推移'!W401/1000</f>
        <v>14.975</v>
      </c>
      <c r="X485" s="88">
        <f>'ｄ08-001市町村別入込総数・宿泊客延数推移'!X401/1000</f>
        <v>16.047000000000001</v>
      </c>
      <c r="Y485" s="88">
        <f>'ｄ08-001市町村別入込総数・宿泊客延数推移'!Y401/1000</f>
        <v>19.606000000000002</v>
      </c>
      <c r="Z485" s="88">
        <f>'ｄ08-001市町村別入込総数・宿泊客延数推移'!Z401/1000</f>
        <v>19.408999999999999</v>
      </c>
      <c r="AA485" s="88">
        <f>'ｄ08-001市町村別入込総数・宿泊客延数推移'!AA401/1000</f>
        <v>30.975999999999999</v>
      </c>
      <c r="AB485" s="88">
        <f>'ｄ08-001市町村別入込総数・宿泊客延数推移'!AB401/1000</f>
        <v>68.897000000000006</v>
      </c>
      <c r="AC485" s="88">
        <f>'ｄ08-001市町村別入込総数・宿泊客延数推移'!AC401/1000</f>
        <v>83.991</v>
      </c>
      <c r="AD485" s="88">
        <f>'ｄ08-001市町村別入込総数・宿泊客延数推移'!AD401/1000</f>
        <v>75.144999999999996</v>
      </c>
      <c r="AE485" s="88">
        <f>'ｄ08-001市町村別入込総数・宿泊客延数推移'!AE401/1000</f>
        <v>114.211</v>
      </c>
      <c r="AF485" s="88">
        <f>'ｄ08-001市町村別入込総数・宿泊客延数推移'!AF401/1000</f>
        <v>114.336</v>
      </c>
      <c r="AG485" s="88">
        <f>'ｄ08-001市町村別入込総数・宿泊客延数推移'!AG401/1000</f>
        <v>130.74799999999999</v>
      </c>
      <c r="AH485" s="88">
        <f>'ｄ08-001市町村別入込総数・宿泊客延数推移'!AH401/1000</f>
        <v>99.331999999999994</v>
      </c>
      <c r="AI485" s="88">
        <f>'ｄ08-001市町村別入込総数・宿泊客延数推移'!AI401/1000</f>
        <v>101.1</v>
      </c>
      <c r="AJ485" s="88">
        <f>'ｄ08-001市町村別入込総数・宿泊客延数推移'!AJ401/1000</f>
        <v>138.328</v>
      </c>
      <c r="AK485" s="88">
        <f>'ｄ08-001市町村別入込総数・宿泊客延数推移'!AK401/1000</f>
        <v>128.87799999999999</v>
      </c>
      <c r="AL485" s="88">
        <f>'ｄ08-001市町村別入込総数・宿泊客延数推移'!AL401/1000</f>
        <v>138.273</v>
      </c>
      <c r="AM485" s="88">
        <f>'ｄ08-001市町村別入込総数・宿泊客延数推移'!AM401/1000</f>
        <v>127.596</v>
      </c>
      <c r="AN485" s="88">
        <f>'ｄ08-001市町村別入込総数・宿泊客延数推移'!AN401/1000</f>
        <v>121.494</v>
      </c>
      <c r="AO485" s="88">
        <f>'ｄ08-001市町村別入込総数・宿泊客延数推移'!AO401/1000</f>
        <v>119.846</v>
      </c>
      <c r="AP485" s="88">
        <f>'ｄ08-001市町村別入込総数・宿泊客延数推移'!AQ401</f>
        <v>115.5</v>
      </c>
      <c r="AQ485" s="88">
        <f>'ｄ08-001市町村別入込総数・宿泊客延数推移'!AR401</f>
        <v>119.5</v>
      </c>
      <c r="AR485" s="88">
        <f>'ｄ08-001市町村別入込総数・宿泊客延数推移'!AS401</f>
        <v>123</v>
      </c>
      <c r="AS485" s="88">
        <f>'ｄ08-001市町村別入込総数・宿泊客延数推移'!AT401</f>
        <v>120.6</v>
      </c>
      <c r="AT485" s="88">
        <f>'ｄ08-001市町村別入込総数・宿泊客延数推移'!AU401</f>
        <v>99.3</v>
      </c>
      <c r="AU485" s="88">
        <f>'ｄ08-001市町村別入込総数・宿泊客延数推移'!AV401</f>
        <v>99.6</v>
      </c>
      <c r="AV485" s="88">
        <f>'ｄ08-001市町村別入込総数・宿泊客延数推移'!AW401</f>
        <v>96.3</v>
      </c>
      <c r="AW485" s="88">
        <f>'ｄ08-001市町村別入込総数・宿泊客延数推移'!AX401</f>
        <v>91.3</v>
      </c>
      <c r="AX485" s="88">
        <f>'ｄ08-001市町村別入込総数・宿泊客延数推移'!AY401</f>
        <v>88.1</v>
      </c>
      <c r="AY485" s="88">
        <f>'ｄ08-001市町村別入込総数・宿泊客延数推移'!AZ401</f>
        <v>69.5</v>
      </c>
      <c r="AZ485" s="88">
        <f>'ｄ08-001市町村別入込総数・宿泊客延数推移'!BA401</f>
        <v>69.099999999999994</v>
      </c>
      <c r="BA485" s="88">
        <f>'ｄ08-001市町村別入込総数・宿泊客延数推移'!BB401</f>
        <v>37.1</v>
      </c>
      <c r="BB485" s="88">
        <f>'ｄ08-001市町村別入込総数・宿泊客延数推移'!BC401</f>
        <v>50.6</v>
      </c>
      <c r="BC485" s="88">
        <f>'ｄ08-001市町村別入込総数・宿泊客延数推移'!BD401</f>
        <v>47.099999999999994</v>
      </c>
      <c r="BD485" s="88">
        <f>'ｄ08-001市町村別入込総数・宿泊客延数推移'!BE401</f>
        <v>49.599999999999994</v>
      </c>
      <c r="BE485" s="88">
        <f>'ｄ08-001市町村別入込総数・宿泊客延数推移'!BF401</f>
        <v>38.199999999999996</v>
      </c>
      <c r="BF485" s="88">
        <f>'ｄ08-001市町村別入込総数・宿泊客延数推移'!BG401</f>
        <v>39.600000000000009</v>
      </c>
      <c r="BG485" s="88">
        <f>'ｄ08-001市町村別入込総数・宿泊客延数推移'!BH401</f>
        <v>37.900000000000006</v>
      </c>
      <c r="BH485" s="88">
        <f>'ｄ08-001市町村別入込総数・宿泊客延数推移'!BI401</f>
        <v>34.9</v>
      </c>
      <c r="BI485" s="88">
        <f>'ｄ08-001市町村別入込総数・宿泊客延数推移'!BJ401</f>
        <v>31.1</v>
      </c>
      <c r="BJ485" s="88">
        <f>'ｄ08-001市町村別入込総数・宿泊客延数推移'!BK401</f>
        <v>33.800000000000004</v>
      </c>
      <c r="BK485" s="88">
        <f>'ｄ08-001市町村別入込総数・宿泊客延数推移'!BL401</f>
        <v>32.700000000000003</v>
      </c>
      <c r="BL485" s="88">
        <f>'ｄ08-001市町村別入込総数・宿泊客延数推移'!BM401</f>
        <v>25.599999999999998</v>
      </c>
      <c r="BM485" s="71"/>
    </row>
    <row r="486" spans="7:65" x14ac:dyDescent="0.15">
      <c r="G486" t="s">
        <v>496</v>
      </c>
      <c r="H486" s="88">
        <f>'ｄ08-001市町村別入込総数・宿泊客延数推移'!H402/1000</f>
        <v>0</v>
      </c>
      <c r="I486" s="88">
        <f>'ｄ08-001市町村別入込総数・宿泊客延数推移'!I402/1000</f>
        <v>0</v>
      </c>
      <c r="J486" s="88">
        <f>'ｄ08-001市町村別入込総数・宿泊客延数推移'!J402/1000</f>
        <v>17.004999999999999</v>
      </c>
      <c r="K486" s="88">
        <f>'ｄ08-001市町村別入込総数・宿泊客延数推移'!K402/1000</f>
        <v>16.774999999999999</v>
      </c>
      <c r="L486" s="88">
        <f>'ｄ08-001市町村別入込総数・宿泊客延数推移'!L402/1000</f>
        <v>48.712000000000003</v>
      </c>
      <c r="M486" s="88">
        <f>'ｄ08-001市町村別入込総数・宿泊客延数推移'!M402/1000</f>
        <v>53.63</v>
      </c>
      <c r="N486" s="88">
        <f>'ｄ08-001市町村別入込総数・宿泊客延数推移'!N402/1000</f>
        <v>53.783999999999999</v>
      </c>
      <c r="O486" s="88">
        <f>'ｄ08-001市町村別入込総数・宿泊客延数推移'!O402/1000</f>
        <v>53.640999999999998</v>
      </c>
      <c r="P486" s="88">
        <f>'ｄ08-001市町村別入込総数・宿泊客延数推移'!P402/1000</f>
        <v>53.88</v>
      </c>
      <c r="Q486" s="88">
        <f>'ｄ08-001市町村別入込総数・宿泊客延数推移'!Q402/1000</f>
        <v>111.69199999999999</v>
      </c>
      <c r="R486" s="88">
        <f>'ｄ08-001市町村別入込総数・宿泊客延数推移'!R402/1000</f>
        <v>213.03899999999999</v>
      </c>
      <c r="S486" s="88">
        <f>'ｄ08-001市町村別入込総数・宿泊客延数推移'!S402/1000</f>
        <v>364.173</v>
      </c>
      <c r="T486" s="88">
        <f>'ｄ08-001市町村別入込総数・宿泊客延数推移'!T402/1000</f>
        <v>242.553</v>
      </c>
      <c r="U486" s="88">
        <f>'ｄ08-001市町村別入込総数・宿泊客延数推移'!U402/1000</f>
        <v>327.68099999999998</v>
      </c>
      <c r="V486" s="88">
        <f>'ｄ08-001市町村別入込総数・宿泊客延数推移'!V402/1000</f>
        <v>356.09199999999998</v>
      </c>
      <c r="W486" s="88">
        <f>'ｄ08-001市町村別入込総数・宿泊客延数推移'!W402/1000</f>
        <v>395.39600000000002</v>
      </c>
      <c r="X486" s="88">
        <f>'ｄ08-001市町村別入込総数・宿泊客延数推移'!X402/1000</f>
        <v>428.05599999999998</v>
      </c>
      <c r="Y486" s="88">
        <f>'ｄ08-001市町村別入込総数・宿泊客延数推移'!Y402/1000</f>
        <v>532.65</v>
      </c>
      <c r="Z486" s="88">
        <f>'ｄ08-001市町村別入込総数・宿泊客延数推移'!Z402/1000</f>
        <v>552.14099999999996</v>
      </c>
      <c r="AA486" s="88">
        <f>'ｄ08-001市町村別入込総数・宿泊客延数推移'!AA402/1000</f>
        <v>588.52099999999996</v>
      </c>
      <c r="AB486" s="88">
        <f>'ｄ08-001市町村別入込総数・宿泊客延数推移'!AB402/1000</f>
        <v>1299.135</v>
      </c>
      <c r="AC486" s="88">
        <f>'ｄ08-001市町村別入込総数・宿泊客延数推移'!AC402/1000</f>
        <v>1595.8869999999999</v>
      </c>
      <c r="AD486" s="88">
        <f>'ｄ08-001市町村別入込総数・宿泊客延数推移'!AD402/1000</f>
        <v>1773.6389999999999</v>
      </c>
      <c r="AE486" s="88">
        <f>'ｄ08-001市町村別入込総数・宿泊客延数推移'!AE402/1000</f>
        <v>1962.3409999999999</v>
      </c>
      <c r="AF486" s="88">
        <f>'ｄ08-001市町村別入込総数・宿泊客延数推移'!AF402/1000</f>
        <v>1964.777</v>
      </c>
      <c r="AG486" s="88">
        <f>'ｄ08-001市町村別入込総数・宿泊客延数推移'!AG402/1000</f>
        <v>1885.8820000000001</v>
      </c>
      <c r="AH486" s="88">
        <f>'ｄ08-001市町村別入込総数・宿泊客延数推移'!AH402/1000</f>
        <v>1881.9290000000001</v>
      </c>
      <c r="AI486" s="88">
        <f>'ｄ08-001市町村別入込総数・宿泊客延数推移'!AI402/1000</f>
        <v>1920.902</v>
      </c>
      <c r="AJ486" s="88">
        <f>'ｄ08-001市町村別入込総数・宿泊客延数推移'!AJ402/1000</f>
        <v>2167.0929999999998</v>
      </c>
      <c r="AK486" s="88">
        <f>'ｄ08-001市町村別入込総数・宿泊客延数推移'!AK402/1000</f>
        <v>2019.1130000000001</v>
      </c>
      <c r="AL486" s="88">
        <f>'ｄ08-001市町村別入込総数・宿泊客延数推移'!AL402/1000</f>
        <v>2166.2719999999999</v>
      </c>
      <c r="AM486" s="88">
        <f>'ｄ08-001市町村別入込総数・宿泊客延数推移'!AM402/1000</f>
        <v>1998.9870000000001</v>
      </c>
      <c r="AN486" s="88">
        <f>'ｄ08-001市町村別入込総数・宿泊客延数推移'!AN402/1000</f>
        <v>1903.4059999999999</v>
      </c>
      <c r="AO486" s="88">
        <f>'ｄ08-001市町村別入込総数・宿泊客延数推移'!AO402/1000</f>
        <v>1882.5920000000001</v>
      </c>
      <c r="AP486" s="88">
        <f>'ｄ08-001市町村別入込総数・宿泊客延数推移'!AQ402</f>
        <v>1808.3</v>
      </c>
      <c r="AQ486" s="88">
        <f>'ｄ08-001市町村別入込総数・宿泊客延数推移'!AR402</f>
        <v>1871</v>
      </c>
      <c r="AR486" s="88">
        <f>'ｄ08-001市町村別入込総数・宿泊客延数推移'!AS402</f>
        <v>1926.9</v>
      </c>
      <c r="AS486" s="88">
        <f>'ｄ08-001市町村別入込総数・宿泊客延数推移'!AT402</f>
        <v>1890.3</v>
      </c>
      <c r="AT486" s="88">
        <f>'ｄ08-001市町村別入込総数・宿泊客延数推移'!AU402</f>
        <v>1557.1</v>
      </c>
      <c r="AU486" s="88">
        <f>'ｄ08-001市町村別入込総数・宿泊客延数推移'!AV402</f>
        <v>1560.2</v>
      </c>
      <c r="AV486" s="88">
        <f>'ｄ08-001市町村別入込総数・宿泊客延数推移'!AW402</f>
        <v>1506.7</v>
      </c>
      <c r="AW486" s="88">
        <f>'ｄ08-001市町村別入込総数・宿泊客延数推移'!AX402</f>
        <v>1431.6</v>
      </c>
      <c r="AX486" s="88">
        <f>'ｄ08-001市町村別入込総数・宿泊客延数推移'!AY402</f>
        <v>1380.6</v>
      </c>
      <c r="AY486" s="88">
        <f>'ｄ08-001市町村別入込総数・宿泊客延数推移'!AZ402</f>
        <v>1090.3</v>
      </c>
      <c r="AZ486" s="88">
        <f>'ｄ08-001市町村別入込総数・宿泊客延数推移'!BA402</f>
        <v>1082.7</v>
      </c>
      <c r="BA486" s="88">
        <f>'ｄ08-001市町村別入込総数・宿泊客延数推移'!BB402</f>
        <v>627.29999999999995</v>
      </c>
      <c r="BB486" s="88">
        <f>'ｄ08-001市町村別入込総数・宿泊客延数推移'!BC402</f>
        <v>883.5</v>
      </c>
      <c r="BC486" s="88">
        <f>'ｄ08-001市町村別入込総数・宿泊客延数推移'!BD402</f>
        <v>724.40000000000009</v>
      </c>
      <c r="BD486" s="88">
        <f>'ｄ08-001市町村別入込総数・宿泊客延数推移'!BE402</f>
        <v>726.9</v>
      </c>
      <c r="BE486" s="88">
        <f>'ｄ08-001市町村別入込総数・宿泊客延数推移'!BF402</f>
        <v>585.5</v>
      </c>
      <c r="BF486" s="88">
        <f>'ｄ08-001市町村別入込総数・宿泊客延数推移'!BG402</f>
        <v>582.5</v>
      </c>
      <c r="BG486" s="88">
        <f>'ｄ08-001市町村別入込総数・宿泊客延数推移'!BH402</f>
        <v>559.5</v>
      </c>
      <c r="BH486" s="88">
        <f>'ｄ08-001市町村別入込総数・宿泊客延数推移'!BI402</f>
        <v>516.29999999999995</v>
      </c>
      <c r="BI486" s="88">
        <f>'ｄ08-001市町村別入込総数・宿泊客延数推移'!BJ402</f>
        <v>458</v>
      </c>
      <c r="BJ486" s="88">
        <f>'ｄ08-001市町村別入込総数・宿泊客延数推移'!BK402</f>
        <v>500.3</v>
      </c>
      <c r="BK486" s="88">
        <f>'ｄ08-001市町村別入込総数・宿泊客延数推移'!BL402</f>
        <v>480.3</v>
      </c>
      <c r="BL486" s="88">
        <f>'ｄ08-001市町村別入込総数・宿泊客延数推移'!BM402</f>
        <v>377.8</v>
      </c>
      <c r="BM486" s="71"/>
    </row>
    <row r="487" spans="7:65" x14ac:dyDescent="0.15">
      <c r="G487" t="s">
        <v>497</v>
      </c>
      <c r="H487" s="88"/>
      <c r="I487" s="88"/>
      <c r="J487" s="88">
        <f>'ｄ08-001市町村別入込総数・宿泊客延数推移'!J404/1000</f>
        <v>2.395</v>
      </c>
      <c r="K487" s="88">
        <f>'ｄ08-001市町村別入込総数・宿泊客延数推移'!K404/1000</f>
        <v>2.306</v>
      </c>
      <c r="L487" s="88">
        <f>'ｄ08-001市町村別入込総数・宿泊客延数推移'!L404/1000</f>
        <v>5.2619999999999996</v>
      </c>
      <c r="M487" s="88">
        <f>'ｄ08-001市町村別入込総数・宿泊客延数推移'!M404/1000</f>
        <v>2.88</v>
      </c>
      <c r="N487" s="88">
        <f>'ｄ08-001市町村別入込総数・宿泊客延数推移'!N404/1000</f>
        <v>2.786</v>
      </c>
      <c r="O487" s="88">
        <f>'ｄ08-001市町村別入込総数・宿泊客延数推移'!O404/1000</f>
        <v>1.829</v>
      </c>
      <c r="P487" s="88">
        <f>'ｄ08-001市町村別入込総数・宿泊客延数推移'!P404/1000</f>
        <v>1.7509999999999999</v>
      </c>
      <c r="Q487" s="88">
        <f>'ｄ08-001市町村別入込総数・宿泊客延数推移'!Q404/1000</f>
        <v>26.242000000000001</v>
      </c>
      <c r="R487" s="88">
        <f>'ｄ08-001市町村別入込総数・宿泊客延数推移'!R404/1000</f>
        <v>76.548000000000002</v>
      </c>
      <c r="S487" s="88">
        <f>'ｄ08-001市町村別入込総数・宿泊客延数推移'!S404/1000</f>
        <v>95.2</v>
      </c>
      <c r="T487" s="88">
        <f>'ｄ08-001市町村別入込総数・宿泊客延数推移'!T404/1000</f>
        <v>20.405999999999999</v>
      </c>
      <c r="U487" s="88">
        <f>'ｄ08-001市町村別入込総数・宿泊客延数推移'!U404/1000</f>
        <v>25.04</v>
      </c>
      <c r="V487" s="88">
        <f>'ｄ08-001市町村別入込総数・宿泊客延数推移'!V404/1000</f>
        <v>18.742999999999999</v>
      </c>
      <c r="W487" s="88">
        <f>'ｄ08-001市町村別入込総数・宿泊客延数推移'!W404/1000</f>
        <v>21.974</v>
      </c>
      <c r="X487" s="88">
        <f>'ｄ08-001市町村別入込総数・宿泊客延数推移'!X404/1000</f>
        <v>23.423999999999999</v>
      </c>
      <c r="Y487" s="88">
        <f>'ｄ08-001市町村別入込総数・宿泊客延数推移'!Y404/1000</f>
        <v>26.414000000000001</v>
      </c>
      <c r="Z487" s="88">
        <f>'ｄ08-001市町村別入込総数・宿泊客延数推移'!Z404/1000</f>
        <v>21.306000000000001</v>
      </c>
      <c r="AA487" s="88">
        <f>'ｄ08-001市町村別入込総数・宿泊客延数推移'!AA404/1000</f>
        <v>27.431000000000001</v>
      </c>
      <c r="AB487" s="88">
        <f>'ｄ08-001市町村別入込総数・宿泊客延数推移'!AB404/1000</f>
        <v>58.780999999999999</v>
      </c>
      <c r="AC487" s="88">
        <f>'ｄ08-001市町村別入込総数・宿泊客延数推移'!AC404/1000</f>
        <v>107.822</v>
      </c>
      <c r="AD487" s="88">
        <f>'ｄ08-001市町村別入込総数・宿泊客延数推移'!AD404/1000</f>
        <v>36.033000000000001</v>
      </c>
      <c r="AE487" s="88">
        <f>'ｄ08-001市町村別入込総数・宿泊客延数推移'!AE404/1000</f>
        <v>72.677999999999997</v>
      </c>
      <c r="AF487" s="88">
        <f>'ｄ08-001市町村別入込総数・宿泊客延数推移'!AF404/1000</f>
        <v>67.066000000000003</v>
      </c>
      <c r="AG487" s="88">
        <f>'ｄ08-001市町村別入込総数・宿泊客延数推移'!AG404/1000</f>
        <v>68.475999999999999</v>
      </c>
      <c r="AH487" s="88">
        <f>'ｄ08-001市町村別入込総数・宿泊客延数推移'!AH404/1000</f>
        <v>67.796999999999997</v>
      </c>
      <c r="AI487" s="88">
        <f>'ｄ08-001市町村別入込総数・宿泊客延数推移'!AI404/1000</f>
        <v>86.988</v>
      </c>
      <c r="AJ487" s="88">
        <f>'ｄ08-001市町村別入込総数・宿泊客延数推移'!AJ404/1000</f>
        <v>93.027000000000001</v>
      </c>
      <c r="AK487" s="88">
        <f>'ｄ08-001市町村別入込総数・宿泊客延数推移'!AK404/1000</f>
        <v>97.396000000000001</v>
      </c>
      <c r="AL487" s="88">
        <f>'ｄ08-001市町村別入込総数・宿泊客延数推移'!AL404/1000</f>
        <v>92.73</v>
      </c>
      <c r="AM487" s="88">
        <f>'ｄ08-001市町村別入込総数・宿泊客延数推移'!AM404/1000</f>
        <v>95.18</v>
      </c>
      <c r="AN487" s="88">
        <f>'ｄ08-001市町村別入込総数・宿泊客延数推移'!AN404/1000</f>
        <v>101.264</v>
      </c>
      <c r="AO487" s="88">
        <f>'ｄ08-001市町村別入込総数・宿泊客延数推移'!AO404/1000</f>
        <v>104.676</v>
      </c>
      <c r="AP487" s="88">
        <f>'ｄ08-001市町村別入込総数・宿泊客延数推移'!AQ404</f>
        <v>109.7</v>
      </c>
      <c r="AQ487" s="88">
        <f>'ｄ08-001市町村別入込総数・宿泊客延数推移'!AR404</f>
        <v>131.30000000000001</v>
      </c>
      <c r="AR487" s="88">
        <f>'ｄ08-001市町村別入込総数・宿泊客延数推移'!AS404</f>
        <v>113.7</v>
      </c>
      <c r="AS487" s="88">
        <f>'ｄ08-001市町村別入込総数・宿泊客延数推移'!AT404</f>
        <v>106.5</v>
      </c>
      <c r="AT487" s="88">
        <f>'ｄ08-001市町村別入込総数・宿泊客延数推移'!AU404</f>
        <v>101.7</v>
      </c>
      <c r="AU487" s="88">
        <f>'ｄ08-001市町村別入込総数・宿泊客延数推移'!AV404</f>
        <v>103.1</v>
      </c>
      <c r="AV487" s="88">
        <f>'ｄ08-001市町村別入込総数・宿泊客延数推移'!AW404</f>
        <v>99.5</v>
      </c>
      <c r="AW487" s="88">
        <f>'ｄ08-001市町村別入込総数・宿泊客延数推移'!AX404</f>
        <v>124</v>
      </c>
      <c r="AX487" s="88">
        <f>'ｄ08-001市町村別入込総数・宿泊客延数推移'!AY404</f>
        <v>121.3</v>
      </c>
      <c r="AY487" s="88">
        <f>'ｄ08-001市町村別入込総数・宿泊客延数推移'!AZ404</f>
        <v>114.3</v>
      </c>
      <c r="AZ487" s="88">
        <f>'ｄ08-001市町村別入込総数・宿泊客延数推移'!BA404</f>
        <v>101.4</v>
      </c>
      <c r="BA487" s="88">
        <f>'ｄ08-001市町村別入込総数・宿泊客延数推移'!BB404</f>
        <v>53.9</v>
      </c>
      <c r="BB487" s="88">
        <f>'ｄ08-001市町村別入込総数・宿泊客延数推移'!BC404</f>
        <v>68</v>
      </c>
      <c r="BC487" s="88">
        <f>'ｄ08-001市町村別入込総数・宿泊客延数推移'!BD404</f>
        <v>67.400000000000006</v>
      </c>
      <c r="BD487" s="88">
        <f>'ｄ08-001市町村別入込総数・宿泊客延数推移'!BE404</f>
        <v>70.900000000000006</v>
      </c>
      <c r="BE487" s="88">
        <f>'ｄ08-001市町村別入込総数・宿泊客延数推移'!BF404</f>
        <v>107.29999999999998</v>
      </c>
      <c r="BF487" s="88">
        <f>'ｄ08-001市町村別入込総数・宿泊客延数推移'!BG404</f>
        <v>85.700000000000017</v>
      </c>
      <c r="BG487" s="88">
        <f>'ｄ08-001市町村別入込総数・宿泊客延数推移'!BH404</f>
        <v>81.899999999999991</v>
      </c>
      <c r="BH487" s="88">
        <f>'ｄ08-001市町村別入込総数・宿泊客延数推移'!BI404</f>
        <v>85.3</v>
      </c>
      <c r="BI487" s="88">
        <f>'ｄ08-001市町村別入込総数・宿泊客延数推移'!BJ404</f>
        <v>77.399999999999991</v>
      </c>
      <c r="BJ487" s="88">
        <f>'ｄ08-001市町村別入込総数・宿泊客延数推移'!BK404</f>
        <v>73.399999999999991</v>
      </c>
      <c r="BK487" s="88">
        <f>'ｄ08-001市町村別入込総数・宿泊客延数推移'!BL404</f>
        <v>86.7</v>
      </c>
      <c r="BL487" s="88">
        <f>'ｄ08-001市町村別入込総数・宿泊客延数推移'!BM404</f>
        <v>70.5</v>
      </c>
      <c r="BM487" s="71"/>
    </row>
    <row r="516" spans="7:65" x14ac:dyDescent="0.15">
      <c r="G516" t="s">
        <v>552</v>
      </c>
      <c r="H516" s="80"/>
      <c r="J516" s="80" t="s">
        <v>483</v>
      </c>
      <c r="K516" s="81"/>
      <c r="L516" s="81"/>
      <c r="M516" s="81"/>
      <c r="N516" s="81"/>
      <c r="O516" s="80" t="s">
        <v>484</v>
      </c>
      <c r="P516" s="81"/>
      <c r="Q516" s="81"/>
      <c r="R516" s="81"/>
      <c r="S516" s="81"/>
      <c r="T516" s="80" t="s">
        <v>485</v>
      </c>
      <c r="U516" s="81"/>
      <c r="V516" s="81"/>
      <c r="W516" s="81"/>
      <c r="X516" s="81"/>
      <c r="Y516" s="80" t="s">
        <v>486</v>
      </c>
      <c r="Z516" s="81"/>
      <c r="AA516" s="81"/>
      <c r="AB516" s="81"/>
      <c r="AC516" s="81"/>
      <c r="AD516" s="80" t="s">
        <v>487</v>
      </c>
      <c r="AE516" s="81"/>
      <c r="AF516" s="81"/>
      <c r="AG516" s="81"/>
      <c r="AH516" s="81"/>
      <c r="AI516" s="80" t="s">
        <v>488</v>
      </c>
      <c r="AJ516" s="81"/>
      <c r="AK516" s="81"/>
      <c r="AL516" s="81"/>
      <c r="AM516" s="81"/>
      <c r="AN516" s="80" t="s">
        <v>489</v>
      </c>
      <c r="AO516" s="81"/>
      <c r="AP516" s="81"/>
      <c r="AQ516" s="81"/>
      <c r="AR516" s="81"/>
      <c r="AS516" s="80" t="s">
        <v>490</v>
      </c>
      <c r="AT516" s="81"/>
      <c r="AU516" s="81"/>
      <c r="AV516" s="81"/>
      <c r="AW516" s="81"/>
      <c r="AX516" s="80" t="s">
        <v>491</v>
      </c>
      <c r="AY516" s="81"/>
      <c r="AZ516" s="81"/>
      <c r="BA516" s="81"/>
      <c r="BB516" s="81"/>
      <c r="BC516" s="80" t="s">
        <v>492</v>
      </c>
      <c r="BD516" s="81"/>
      <c r="BE516" s="81"/>
      <c r="BF516" s="81"/>
      <c r="BG516" s="81"/>
      <c r="BH516" s="80" t="s">
        <v>493</v>
      </c>
      <c r="BL516" s="80" t="s">
        <v>517</v>
      </c>
    </row>
    <row r="517" spans="7:65" x14ac:dyDescent="0.15">
      <c r="G517" t="s">
        <v>495</v>
      </c>
      <c r="H517" s="88">
        <f>'ｄ08-001市町村別入込総数・宿泊客延数推移'!H407/1000</f>
        <v>0</v>
      </c>
      <c r="I517" s="88">
        <f>'ｄ08-001市町村別入込総数・宿泊客延数推移'!I407/1000</f>
        <v>0</v>
      </c>
      <c r="J517" s="88">
        <f>'ｄ08-001市町村別入込総数・宿泊客延数推移'!J407/1000</f>
        <v>0</v>
      </c>
      <c r="K517" s="88">
        <f>'ｄ08-001市町村別入込総数・宿泊客延数推移'!K407/1000</f>
        <v>0</v>
      </c>
      <c r="L517" s="88">
        <f>'ｄ08-001市町村別入込総数・宿泊客延数推移'!L407/1000</f>
        <v>0</v>
      </c>
      <c r="M517" s="88">
        <f>'ｄ08-001市町村別入込総数・宿泊客延数推移'!M407/1000</f>
        <v>0</v>
      </c>
      <c r="N517" s="88">
        <f>'ｄ08-001市町村別入込総数・宿泊客延数推移'!N407/1000</f>
        <v>0</v>
      </c>
      <c r="O517" s="88">
        <f>'ｄ08-001市町村別入込総数・宿泊客延数推移'!O407/1000</f>
        <v>0</v>
      </c>
      <c r="P517" s="88">
        <f>'ｄ08-001市町村別入込総数・宿泊客延数推移'!P407/1000</f>
        <v>7.8E-2</v>
      </c>
      <c r="Q517" s="88">
        <f>'ｄ08-001市町村別入込総数・宿泊客延数推移'!Q407/1000</f>
        <v>6.8000000000000005E-2</v>
      </c>
      <c r="R517" s="88">
        <f>'ｄ08-001市町村別入込総数・宿泊客延数推移'!R407/1000</f>
        <v>0.122</v>
      </c>
      <c r="S517" s="88">
        <f>'ｄ08-001市町村別入込総数・宿泊客延数推移'!S407/1000</f>
        <v>0.158</v>
      </c>
      <c r="T517" s="88">
        <f>'ｄ08-001市町村別入込総数・宿泊客延数推移'!T407/1000</f>
        <v>1.1950000000000001</v>
      </c>
      <c r="U517" s="88">
        <f>'ｄ08-001市町村別入込総数・宿泊客延数推移'!U407/1000</f>
        <v>8.548</v>
      </c>
      <c r="V517" s="88">
        <f>'ｄ08-001市町村別入込総数・宿泊客延数推移'!V407/1000</f>
        <v>0.98499999999999999</v>
      </c>
      <c r="W517" s="88">
        <f>'ｄ08-001市町村別入込総数・宿泊客延数推移'!W407/1000</f>
        <v>0.55200000000000005</v>
      </c>
      <c r="X517" s="88">
        <f>'ｄ08-001市町村別入込総数・宿泊客延数推移'!X407/1000</f>
        <v>0.68400000000000005</v>
      </c>
      <c r="Y517" s="88">
        <f>'ｄ08-001市町村別入込総数・宿泊客延数推移'!Y407/1000</f>
        <v>0</v>
      </c>
      <c r="Z517" s="88">
        <f>'ｄ08-001市町村別入込総数・宿泊客延数推移'!Z407/1000</f>
        <v>0</v>
      </c>
      <c r="AA517" s="88">
        <f>'ｄ08-001市町村別入込総数・宿泊客延数推移'!AA407/1000</f>
        <v>0</v>
      </c>
      <c r="AB517" s="88">
        <f>'ｄ08-001市町村別入込総数・宿泊客延数推移'!AB407/1000</f>
        <v>0</v>
      </c>
      <c r="AC517" s="88">
        <f>'ｄ08-001市町村別入込総数・宿泊客延数推移'!AC407/1000</f>
        <v>0</v>
      </c>
      <c r="AD517" s="88">
        <f>'ｄ08-001市町村別入込総数・宿泊客延数推移'!AD407/1000</f>
        <v>0</v>
      </c>
      <c r="AE517" s="88">
        <f>'ｄ08-001市町村別入込総数・宿泊客延数推移'!AE407/1000</f>
        <v>36.091999999999999</v>
      </c>
      <c r="AF517" s="88">
        <f>'ｄ08-001市町村別入込総数・宿泊客延数推移'!AF407/1000</f>
        <v>6.4820000000000002</v>
      </c>
      <c r="AG517" s="88">
        <f>'ｄ08-001市町村別入込総数・宿泊客延数推移'!AG407/1000</f>
        <v>14.420999999999999</v>
      </c>
      <c r="AH517" s="88">
        <f>'ｄ08-001市町村別入込総数・宿泊客延数推移'!AH407/1000</f>
        <v>12.826000000000001</v>
      </c>
      <c r="AI517" s="88">
        <f>'ｄ08-001市町村別入込総数・宿泊客延数推移'!AI407/1000</f>
        <v>10.372999999999999</v>
      </c>
      <c r="AJ517" s="88">
        <f>'ｄ08-001市町村別入込総数・宿泊客延数推移'!AJ407/1000</f>
        <v>20.635000000000002</v>
      </c>
      <c r="AK517" s="88">
        <f>'ｄ08-001市町村別入込総数・宿泊客延数推移'!AK407/1000</f>
        <v>16.661000000000001</v>
      </c>
      <c r="AL517" s="88">
        <f>'ｄ08-001市町村別入込総数・宿泊客延数推移'!AL407/1000</f>
        <v>42.924999999999997</v>
      </c>
      <c r="AM517" s="88">
        <f>'ｄ08-001市町村別入込総数・宿泊客延数推移'!AM407/1000</f>
        <v>51.78</v>
      </c>
      <c r="AN517" s="88">
        <f>'ｄ08-001市町村別入込総数・宿泊客延数推移'!AN407/1000</f>
        <v>48.305999999999997</v>
      </c>
      <c r="AO517" s="88">
        <f>'ｄ08-001市町村別入込総数・宿泊客延数推移'!AO407/1000</f>
        <v>48.811</v>
      </c>
      <c r="AP517" s="88">
        <f>'ｄ08-001市町村別入込総数・宿泊客延数推移'!AQ407</f>
        <v>48.1</v>
      </c>
      <c r="AQ517" s="88">
        <f>'ｄ08-001市町村別入込総数・宿泊客延数推移'!AR407</f>
        <v>49.7</v>
      </c>
      <c r="AR517" s="88">
        <f>'ｄ08-001市町村別入込総数・宿泊客延数推移'!AS407</f>
        <v>43.4</v>
      </c>
      <c r="AS517" s="88">
        <f>'ｄ08-001市町村別入込総数・宿泊客延数推移'!AT407</f>
        <v>38.200000000000003</v>
      </c>
      <c r="AT517" s="88">
        <f>'ｄ08-001市町村別入込総数・宿泊客延数推移'!AU407</f>
        <v>38.6</v>
      </c>
      <c r="AU517" s="88">
        <f>'ｄ08-001市町村別入込総数・宿泊客延数推移'!AV407</f>
        <v>36.5</v>
      </c>
      <c r="AV517" s="88">
        <f>'ｄ08-001市町村別入込総数・宿泊客延数推移'!AW407</f>
        <v>40.4</v>
      </c>
      <c r="AW517" s="88">
        <f>'ｄ08-001市町村別入込総数・宿泊客延数推移'!AX407</f>
        <v>39.4</v>
      </c>
      <c r="AX517" s="88">
        <f>'ｄ08-001市町村別入込総数・宿泊客延数推移'!AY407</f>
        <v>42.1</v>
      </c>
      <c r="AY517" s="88">
        <f>'ｄ08-001市町村別入込総数・宿泊客延数推移'!AZ407</f>
        <v>37.6</v>
      </c>
      <c r="AZ517" s="88">
        <f>'ｄ08-001市町村別入込総数・宿泊客延数推移'!BA407</f>
        <v>34.299999999999997</v>
      </c>
      <c r="BA517" s="88">
        <f>'ｄ08-001市町村別入込総数・宿泊客延数推移'!BB407</f>
        <v>34</v>
      </c>
      <c r="BB517" s="88">
        <f>'ｄ08-001市町村別入込総数・宿泊客延数推移'!BC407</f>
        <v>32.6</v>
      </c>
      <c r="BC517" s="88">
        <f>'ｄ08-001市町村別入込総数・宿泊客延数推移'!BD407</f>
        <v>34.6</v>
      </c>
      <c r="BD517" s="88">
        <f>'ｄ08-001市町村別入込総数・宿泊客延数推移'!BE407</f>
        <v>34.300000000000004</v>
      </c>
      <c r="BE517" s="88">
        <f>'ｄ08-001市町村別入込総数・宿泊客延数推移'!BF407</f>
        <v>34.900000000000006</v>
      </c>
      <c r="BF517" s="88">
        <f>'ｄ08-001市町村別入込総数・宿泊客延数推移'!BG407</f>
        <v>36.1</v>
      </c>
      <c r="BG517" s="88">
        <f>'ｄ08-001市町村別入込総数・宿泊客延数推移'!BH407</f>
        <v>50.4</v>
      </c>
      <c r="BH517" s="88">
        <f>'ｄ08-001市町村別入込総数・宿泊客延数推移'!BI407</f>
        <v>56.199999999999996</v>
      </c>
      <c r="BI517" s="88">
        <f>'ｄ08-001市町村別入込総数・宿泊客延数推移'!BJ407</f>
        <v>56.7</v>
      </c>
      <c r="BJ517" s="88">
        <f>'ｄ08-001市町村別入込総数・宿泊客延数推移'!BK407</f>
        <v>48.3</v>
      </c>
      <c r="BK517" s="88">
        <f>'ｄ08-001市町村別入込総数・宿泊客延数推移'!BL407</f>
        <v>41.3</v>
      </c>
      <c r="BL517" s="88">
        <f>'ｄ08-001市町村別入込総数・宿泊客延数推移'!BM407</f>
        <v>46.5</v>
      </c>
      <c r="BM517" s="71"/>
    </row>
    <row r="518" spans="7:65" x14ac:dyDescent="0.15">
      <c r="G518" t="s">
        <v>496</v>
      </c>
      <c r="H518" s="88">
        <f>'ｄ08-001市町村別入込総数・宿泊客延数推移'!H408/1000</f>
        <v>0</v>
      </c>
      <c r="I518" s="88">
        <f>'ｄ08-001市町村別入込総数・宿泊客延数推移'!I408/1000</f>
        <v>0</v>
      </c>
      <c r="J518" s="88">
        <f>'ｄ08-001市町村別入込総数・宿泊客延数推移'!J408/1000</f>
        <v>0</v>
      </c>
      <c r="K518" s="88">
        <f>'ｄ08-001市町村別入込総数・宿泊客延数推移'!K408/1000</f>
        <v>0</v>
      </c>
      <c r="L518" s="88">
        <f>'ｄ08-001市町村別入込総数・宿泊客延数推移'!L408/1000</f>
        <v>0</v>
      </c>
      <c r="M518" s="88">
        <f>'ｄ08-001市町村別入込総数・宿泊客延数推移'!M408/1000</f>
        <v>0</v>
      </c>
      <c r="N518" s="88">
        <f>'ｄ08-001市町村別入込総数・宿泊客延数推移'!N408/1000</f>
        <v>0</v>
      </c>
      <c r="O518" s="88">
        <f>'ｄ08-001市町村別入込総数・宿泊客延数推移'!O408/1000</f>
        <v>0</v>
      </c>
      <c r="P518" s="88">
        <f>'ｄ08-001市町村別入込総数・宿泊客延数推移'!P408/1000</f>
        <v>641.33500000000004</v>
      </c>
      <c r="Q518" s="88">
        <f>'ｄ08-001市町村別入込総数・宿泊客延数推移'!Q408/1000</f>
        <v>644.20299999999997</v>
      </c>
      <c r="R518" s="88">
        <f>'ｄ08-001市町村別入込総数・宿泊客延数推移'!R408/1000</f>
        <v>982.197</v>
      </c>
      <c r="S518" s="88">
        <f>'ｄ08-001市町村別入込総数・宿泊客延数推移'!S408/1000</f>
        <v>1029.758</v>
      </c>
      <c r="T518" s="88">
        <f>'ｄ08-001市町村別入込総数・宿泊客延数推移'!T408/1000</f>
        <v>1070.8689999999999</v>
      </c>
      <c r="U518" s="88">
        <f>'ｄ08-001市町村別入込総数・宿泊客延数推移'!U408/1000</f>
        <v>725.82</v>
      </c>
      <c r="V518" s="88">
        <f>'ｄ08-001市町村別入込総数・宿泊客延数推移'!V408/1000</f>
        <v>605.85299999999995</v>
      </c>
      <c r="W518" s="88">
        <f>'ｄ08-001市町村別入込総数・宿泊客延数推移'!W408/1000</f>
        <v>660.94899999999996</v>
      </c>
      <c r="X518" s="88">
        <f>'ｄ08-001市町村別入込総数・宿泊客延数推移'!X408/1000</f>
        <v>675.97799999999995</v>
      </c>
      <c r="Y518" s="88">
        <f>'ｄ08-001市町村別入込総数・宿泊客延数推移'!Y408/1000</f>
        <v>654.07600000000002</v>
      </c>
      <c r="Z518" s="88">
        <f>'ｄ08-001市町村別入込総数・宿泊客延数推移'!Z408/1000</f>
        <v>634.98500000000001</v>
      </c>
      <c r="AA518" s="88">
        <f>'ｄ08-001市町村別入込総数・宿泊客延数推移'!AA408/1000</f>
        <v>703.83199999999999</v>
      </c>
      <c r="AB518" s="88">
        <f>'ｄ08-001市町村別入込総数・宿泊客延数推移'!AB408/1000</f>
        <v>616.49300000000005</v>
      </c>
      <c r="AC518" s="88">
        <f>'ｄ08-001市町村別入込総数・宿泊客延数推移'!AC408/1000</f>
        <v>464.66699999999997</v>
      </c>
      <c r="AD518" s="88">
        <f>'ｄ08-001市町村別入込総数・宿泊客延数推移'!AD408/1000</f>
        <v>615.12199999999996</v>
      </c>
      <c r="AE518" s="88">
        <f>'ｄ08-001市町村別入込総数・宿泊客延数推移'!AE408/1000</f>
        <v>1754.9380000000001</v>
      </c>
      <c r="AF518" s="88">
        <f>'ｄ08-001市町村別入込総数・宿泊客延数推移'!AF408/1000</f>
        <v>884.5</v>
      </c>
      <c r="AG518" s="88">
        <f>'ｄ08-001市町村別入込総数・宿泊客延数推移'!AG408/1000</f>
        <v>1179.836</v>
      </c>
      <c r="AH518" s="88">
        <f>'ｄ08-001市町村別入込総数・宿泊客延数推移'!AH408/1000</f>
        <v>1156.046</v>
      </c>
      <c r="AI518" s="88">
        <f>'ｄ08-001市町村別入込総数・宿泊客延数推移'!AI408/1000</f>
        <v>1033.3820000000001</v>
      </c>
      <c r="AJ518" s="88">
        <f>'ｄ08-001市町村別入込総数・宿泊客延数推移'!AJ408/1000</f>
        <v>1187.829</v>
      </c>
      <c r="AK518" s="88">
        <f>'ｄ08-001市町村別入込総数・宿泊客延数推移'!AK408/1000</f>
        <v>1251.8630000000001</v>
      </c>
      <c r="AL518" s="88">
        <f>'ｄ08-001市町村別入込総数・宿泊客延数推移'!AL408/1000</f>
        <v>1228.664</v>
      </c>
      <c r="AM518" s="88">
        <f>'ｄ08-001市町村別入込総数・宿泊客延数推移'!AM408/1000</f>
        <v>1250.9739999999999</v>
      </c>
      <c r="AN518" s="88">
        <f>'ｄ08-001市町村別入込総数・宿泊客延数推移'!AN408/1000</f>
        <v>1241.673</v>
      </c>
      <c r="AO518" s="88">
        <f>'ｄ08-001市町村別入込総数・宿泊客延数推移'!AO408/1000</f>
        <v>1198.538</v>
      </c>
      <c r="AP518" s="88">
        <f>'ｄ08-001市町村別入込総数・宿泊客延数推移'!AQ408</f>
        <v>1234.8</v>
      </c>
      <c r="AQ518" s="88">
        <f>'ｄ08-001市町村別入込総数・宿泊客延数推移'!AR408</f>
        <v>1146.5999999999999</v>
      </c>
      <c r="AR518" s="88">
        <f>'ｄ08-001市町村別入込総数・宿泊客延数推移'!AS408</f>
        <v>1111.8</v>
      </c>
      <c r="AS518" s="88">
        <f>'ｄ08-001市町村別入込総数・宿泊客延数推移'!AT408</f>
        <v>906.9</v>
      </c>
      <c r="AT518" s="88">
        <f>'ｄ08-001市町村別入込総数・宿泊客延数推移'!AU408</f>
        <v>1035.8</v>
      </c>
      <c r="AU518" s="88">
        <f>'ｄ08-001市町村別入込総数・宿泊客延数推移'!AV408</f>
        <v>1002.8</v>
      </c>
      <c r="AV518" s="88">
        <f>'ｄ08-001市町村別入込総数・宿泊客延数推移'!AW408</f>
        <v>1046</v>
      </c>
      <c r="AW518" s="88">
        <f>'ｄ08-001市町村別入込総数・宿泊客延数推移'!AX408</f>
        <v>1183.4000000000001</v>
      </c>
      <c r="AX518" s="88">
        <f>'ｄ08-001市町村別入込総数・宿泊客延数推移'!AY408</f>
        <v>1132.2</v>
      </c>
      <c r="AY518" s="88">
        <f>'ｄ08-001市町村別入込総数・宿泊客延数推移'!AZ408</f>
        <v>1085.8</v>
      </c>
      <c r="AZ518" s="88">
        <f>'ｄ08-001市町村別入込総数・宿泊客延数推移'!BA408</f>
        <v>1158.5999999999999</v>
      </c>
      <c r="BA518" s="88">
        <f>'ｄ08-001市町村別入込総数・宿泊客延数推移'!BB408</f>
        <v>1092</v>
      </c>
      <c r="BB518" s="88">
        <f>'ｄ08-001市町村別入込総数・宿泊客延数推移'!BC408</f>
        <v>1092.9000000000001</v>
      </c>
      <c r="BC518" s="88">
        <f>'ｄ08-001市町村別入込総数・宿泊客延数推移'!BD408</f>
        <v>1136</v>
      </c>
      <c r="BD518" s="88">
        <f>'ｄ08-001市町村別入込総数・宿泊客延数推移'!BE408</f>
        <v>1093.2</v>
      </c>
      <c r="BE518" s="88">
        <f>'ｄ08-001市町村別入込総数・宿泊客延数推移'!BF408</f>
        <v>1117.5</v>
      </c>
      <c r="BF518" s="88">
        <f>'ｄ08-001市町村別入込総数・宿泊客延数推移'!BG408</f>
        <v>1079.2</v>
      </c>
      <c r="BG518" s="88">
        <f>'ｄ08-001市町村別入込総数・宿泊客延数推移'!BH408</f>
        <v>1281.3999999999996</v>
      </c>
      <c r="BH518" s="88">
        <f>'ｄ08-001市町村別入込総数・宿泊客延数推移'!BI408</f>
        <v>1234.6000000000001</v>
      </c>
      <c r="BI518" s="88">
        <f>'ｄ08-001市町村別入込総数・宿泊客延数推移'!BJ408</f>
        <v>1138.2000000000003</v>
      </c>
      <c r="BJ518" s="88">
        <f>'ｄ08-001市町村別入込総数・宿泊客延数推移'!BK408</f>
        <v>1097.0999999999999</v>
      </c>
      <c r="BK518" s="88">
        <f>'ｄ08-001市町村別入込総数・宿泊客延数推移'!BL408</f>
        <v>1042.7</v>
      </c>
      <c r="BL518" s="88">
        <f>'ｄ08-001市町村別入込総数・宿泊客延数推移'!BM408</f>
        <v>1066.2999999999997</v>
      </c>
      <c r="BM518" s="71"/>
    </row>
    <row r="519" spans="7:65" x14ac:dyDescent="0.15">
      <c r="G519" t="s">
        <v>497</v>
      </c>
      <c r="H519" s="88"/>
      <c r="I519" s="88"/>
      <c r="J519" s="88"/>
      <c r="K519" s="88"/>
      <c r="L519" s="88"/>
      <c r="M519" s="88"/>
      <c r="N519" s="88"/>
      <c r="O519" s="88"/>
      <c r="P519" s="88">
        <f>'ｄ08-001市町村別入込総数・宿泊客延数推移'!P410/1000</f>
        <v>7.9119999999999999</v>
      </c>
      <c r="Q519" s="88">
        <f>'ｄ08-001市町村別入込総数・宿泊客延数推移'!Q410/1000</f>
        <v>5.6619999999999999</v>
      </c>
      <c r="R519" s="88">
        <f>'ｄ08-001市町村別入込総数・宿泊客延数推移'!R410/1000</f>
        <v>17.800999999999998</v>
      </c>
      <c r="S519" s="88">
        <f>'ｄ08-001市町村別入込総数・宿泊客延数推移'!S410/1000</f>
        <v>18.059999999999999</v>
      </c>
      <c r="T519" s="88">
        <f>'ｄ08-001市町村別入込総数・宿泊客延数推移'!T410/1000</f>
        <v>16.379000000000001</v>
      </c>
      <c r="U519" s="88">
        <f>'ｄ08-001市町村別入込総数・宿泊客延数推移'!U410/1000</f>
        <v>15.465</v>
      </c>
      <c r="V519" s="88">
        <f>'ｄ08-001市町村別入込総数・宿泊客延数推移'!V410/1000</f>
        <v>13.621</v>
      </c>
      <c r="W519" s="88">
        <f>'ｄ08-001市町村別入込総数・宿泊客延数推移'!W410/1000</f>
        <v>11.414999999999999</v>
      </c>
      <c r="X519" s="88">
        <f>'ｄ08-001市町村別入込総数・宿泊客延数推移'!X410/1000</f>
        <v>13.337999999999999</v>
      </c>
      <c r="Y519" s="88">
        <f>'ｄ08-001市町村別入込総数・宿泊客延数推移'!Y410/1000</f>
        <v>11.461</v>
      </c>
      <c r="Z519" s="88">
        <f>'ｄ08-001市町村別入込総数・宿泊客延数推移'!Z410/1000</f>
        <v>9.5329999999999995</v>
      </c>
      <c r="AA519" s="88">
        <f>'ｄ08-001市町村別入込総数・宿泊客延数推移'!AA410/1000</f>
        <v>5.2850000000000001</v>
      </c>
      <c r="AB519" s="88">
        <f>'ｄ08-001市町村別入込総数・宿泊客延数推移'!AB410/1000</f>
        <v>6.0709999999999997</v>
      </c>
      <c r="AC519" s="88">
        <f>'ｄ08-001市町村別入込総数・宿泊客延数推移'!AC410/1000</f>
        <v>7.8869999999999996</v>
      </c>
      <c r="AD519" s="88">
        <f>'ｄ08-001市町村別入込総数・宿泊客延数推移'!AD410/1000</f>
        <v>4.3040000000000003</v>
      </c>
      <c r="AE519" s="88">
        <f>'ｄ08-001市町村別入込総数・宿泊客延数推移'!AE410/1000</f>
        <v>20.556000000000001</v>
      </c>
      <c r="AF519" s="88">
        <f>'ｄ08-001市町村別入込総数・宿泊客延数推移'!AF410/1000</f>
        <v>41.573999999999998</v>
      </c>
      <c r="AG519" s="88">
        <f>'ｄ08-001市町村別入込総数・宿泊客延数推移'!AG410/1000</f>
        <v>63.186999999999998</v>
      </c>
      <c r="AH519" s="88">
        <f>'ｄ08-001市町村別入込総数・宿泊客延数推移'!AH410/1000</f>
        <v>63.66</v>
      </c>
      <c r="AI519" s="88">
        <f>'ｄ08-001市町村別入込総数・宿泊客延数推移'!AI410/1000</f>
        <v>59.762</v>
      </c>
      <c r="AJ519" s="88">
        <f>'ｄ08-001市町村別入込総数・宿泊客延数推移'!AJ410/1000</f>
        <v>60.927999999999997</v>
      </c>
      <c r="AK519" s="88">
        <f>'ｄ08-001市町村別入込総数・宿泊客延数推移'!AK410/1000</f>
        <v>61.152999999999999</v>
      </c>
      <c r="AL519" s="88">
        <f>'ｄ08-001市町村別入込総数・宿泊客延数推移'!AL410/1000</f>
        <v>58.524999999999999</v>
      </c>
      <c r="AM519" s="88">
        <f>'ｄ08-001市町村別入込総数・宿泊客延数推移'!AM410/1000</f>
        <v>62.46</v>
      </c>
      <c r="AN519" s="88">
        <f>'ｄ08-001市町村別入込総数・宿泊客延数推移'!AN410/1000</f>
        <v>63.991999999999997</v>
      </c>
      <c r="AO519" s="88">
        <f>'ｄ08-001市町村別入込総数・宿泊客延数推移'!AO410/1000</f>
        <v>69.209999999999994</v>
      </c>
      <c r="AP519" s="88">
        <f>'ｄ08-001市町村別入込総数・宿泊客延数推移'!AQ410</f>
        <v>65.7</v>
      </c>
      <c r="AQ519" s="88">
        <f>'ｄ08-001市町村別入込総数・宿泊客延数推移'!AR410</f>
        <v>65.900000000000006</v>
      </c>
      <c r="AR519" s="88">
        <f>'ｄ08-001市町村別入込総数・宿泊客延数推移'!AS410</f>
        <v>63.5</v>
      </c>
      <c r="AS519" s="88">
        <f>'ｄ08-001市町村別入込総数・宿泊客延数推移'!AT410</f>
        <v>51.4</v>
      </c>
      <c r="AT519" s="88">
        <f>'ｄ08-001市町村別入込総数・宿泊客延数推移'!AU410</f>
        <v>51.1</v>
      </c>
      <c r="AU519" s="88">
        <f>'ｄ08-001市町村別入込総数・宿泊客延数推移'!AV410</f>
        <v>53.1</v>
      </c>
      <c r="AV519" s="88">
        <f>'ｄ08-001市町村別入込総数・宿泊客延数推移'!AW410</f>
        <v>50.6</v>
      </c>
      <c r="AW519" s="88">
        <f>'ｄ08-001市町村別入込総数・宿泊客延数推移'!AX410</f>
        <v>50</v>
      </c>
      <c r="AX519" s="88">
        <f>'ｄ08-001市町村別入込総数・宿泊客延数推移'!AY410</f>
        <v>53.4</v>
      </c>
      <c r="AY519" s="88">
        <f>'ｄ08-001市町村別入込総数・宿泊客延数推移'!AZ410</f>
        <v>46</v>
      </c>
      <c r="AZ519" s="88">
        <f>'ｄ08-001市町村別入込総数・宿泊客延数推移'!BA410</f>
        <v>54.7</v>
      </c>
      <c r="BA519" s="88">
        <f>'ｄ08-001市町村別入込総数・宿泊客延数推移'!BB410</f>
        <v>45.2</v>
      </c>
      <c r="BB519" s="88">
        <f>'ｄ08-001市町村別入込総数・宿泊客延数推移'!BC410</f>
        <v>43.5</v>
      </c>
      <c r="BC519" s="88">
        <f>'ｄ08-001市町村別入込総数・宿泊客延数推移'!BD410</f>
        <v>45.399999999999991</v>
      </c>
      <c r="BD519" s="88">
        <f>'ｄ08-001市町村別入込総数・宿泊客延数推移'!BE410</f>
        <v>46.400000000000006</v>
      </c>
      <c r="BE519" s="88">
        <f>'ｄ08-001市町村別入込総数・宿泊客延数推移'!BF410</f>
        <v>45.9</v>
      </c>
      <c r="BF519" s="88">
        <f>'ｄ08-001市町村別入込総数・宿泊客延数推移'!BG410</f>
        <v>47.899999999999991</v>
      </c>
      <c r="BG519" s="88">
        <f>'ｄ08-001市町村別入込総数・宿泊客延数推移'!BH410</f>
        <v>64.2</v>
      </c>
      <c r="BH519" s="88">
        <f>'ｄ08-001市町村別入込総数・宿泊客延数推移'!BI410</f>
        <v>62.1</v>
      </c>
      <c r="BI519" s="88">
        <f>'ｄ08-001市町村別入込総数・宿泊客延数推移'!BJ410</f>
        <v>59.20000000000001</v>
      </c>
      <c r="BJ519" s="88">
        <f>'ｄ08-001市町村別入込総数・宿泊客延数推移'!BK410</f>
        <v>59.9</v>
      </c>
      <c r="BK519" s="88">
        <f>'ｄ08-001市町村別入込総数・宿泊客延数推移'!BL410</f>
        <v>53.2</v>
      </c>
      <c r="BL519" s="88">
        <f>'ｄ08-001市町村別入込総数・宿泊客延数推移'!BM410</f>
        <v>54</v>
      </c>
      <c r="BM519" s="71"/>
    </row>
    <row r="522" spans="7:65" x14ac:dyDescent="0.15">
      <c r="H522" s="80"/>
      <c r="J522" s="80"/>
      <c r="K522" s="81"/>
      <c r="L522" s="81"/>
      <c r="M522" s="81"/>
      <c r="N522" s="81"/>
      <c r="O522" s="80"/>
      <c r="P522" s="81"/>
      <c r="Q522" s="81"/>
      <c r="R522" s="81"/>
      <c r="S522" s="81"/>
      <c r="T522" s="80"/>
      <c r="U522" s="81"/>
      <c r="V522" s="81"/>
      <c r="W522" s="81"/>
      <c r="X522" s="81"/>
      <c r="Y522" s="80"/>
      <c r="Z522" s="81"/>
      <c r="AA522" s="81"/>
      <c r="AB522" s="81"/>
      <c r="AC522" s="81"/>
      <c r="AD522" s="80"/>
      <c r="AE522" s="81"/>
      <c r="AF522" s="81"/>
      <c r="AG522" s="81"/>
      <c r="AH522" s="81"/>
      <c r="AI522" s="80"/>
      <c r="AJ522" s="81"/>
      <c r="AK522" s="81"/>
      <c r="AL522" s="81"/>
      <c r="AM522" s="81"/>
      <c r="AN522" s="80"/>
      <c r="AO522" s="81"/>
      <c r="AP522" s="81"/>
      <c r="AQ522" s="81"/>
      <c r="AR522" s="81"/>
      <c r="AS522" s="80"/>
      <c r="AT522" s="81"/>
      <c r="AU522" s="81"/>
      <c r="AV522" s="81"/>
      <c r="AW522" s="81"/>
      <c r="AX522" s="80"/>
      <c r="AY522" s="81"/>
      <c r="AZ522" s="81"/>
      <c r="BA522" s="81"/>
      <c r="BB522" s="81"/>
      <c r="BC522" s="80"/>
      <c r="BD522" s="81"/>
      <c r="BE522" s="81"/>
      <c r="BF522" s="81"/>
      <c r="BG522" s="81"/>
      <c r="BH522" s="80"/>
      <c r="BL522" s="80"/>
    </row>
    <row r="523" spans="7:65" x14ac:dyDescent="0.15">
      <c r="H523" s="88"/>
      <c r="I523" s="88"/>
      <c r="J523" s="88"/>
      <c r="K523" s="88"/>
      <c r="L523" s="88"/>
      <c r="M523" s="88"/>
      <c r="N523" s="88"/>
      <c r="O523" s="88"/>
      <c r="P523" s="88"/>
      <c r="Q523" s="88"/>
      <c r="R523" s="88"/>
      <c r="S523" s="88"/>
      <c r="T523" s="88"/>
      <c r="U523" s="88"/>
      <c r="V523" s="88"/>
      <c r="W523" s="88"/>
      <c r="X523" s="88"/>
      <c r="Y523" s="88"/>
      <c r="Z523" s="88"/>
      <c r="AA523" s="88"/>
      <c r="AB523" s="88"/>
      <c r="AC523" s="88"/>
      <c r="AD523" s="88"/>
      <c r="AE523" s="88"/>
      <c r="AF523" s="88"/>
      <c r="AG523" s="88"/>
      <c r="AH523" s="88"/>
      <c r="AI523" s="88"/>
      <c r="AJ523" s="88"/>
      <c r="AK523" s="88"/>
      <c r="AL523" s="88"/>
      <c r="AM523" s="88"/>
      <c r="AN523" s="88"/>
      <c r="AO523" s="88"/>
      <c r="AP523" s="88"/>
      <c r="AQ523" s="88"/>
      <c r="AR523" s="88"/>
      <c r="AS523" s="88"/>
      <c r="AT523" s="88"/>
      <c r="AU523" s="88"/>
      <c r="AV523" s="88"/>
      <c r="AW523" s="88"/>
      <c r="AX523" s="88"/>
      <c r="AY523" s="88"/>
      <c r="AZ523" s="88"/>
      <c r="BA523" s="88"/>
      <c r="BB523" s="88"/>
      <c r="BC523" s="88"/>
      <c r="BD523" s="88"/>
      <c r="BE523" s="88"/>
      <c r="BF523" s="88"/>
      <c r="BG523" s="88"/>
      <c r="BH523" s="88"/>
      <c r="BI523" s="88"/>
      <c r="BJ523" s="88"/>
      <c r="BK523" s="88"/>
      <c r="BL523" s="88"/>
    </row>
    <row r="524" spans="7:65" x14ac:dyDescent="0.15">
      <c r="H524" s="88"/>
      <c r="I524" s="88"/>
      <c r="J524" s="88"/>
      <c r="K524" s="88"/>
      <c r="L524" s="88"/>
      <c r="M524" s="88"/>
      <c r="N524" s="88"/>
      <c r="O524" s="88"/>
      <c r="P524" s="88"/>
      <c r="Q524" s="88"/>
      <c r="R524" s="88"/>
      <c r="S524" s="88"/>
      <c r="T524" s="88"/>
      <c r="U524" s="88"/>
      <c r="V524" s="88"/>
      <c r="W524" s="88"/>
      <c r="X524" s="88"/>
      <c r="Y524" s="88"/>
      <c r="Z524" s="88"/>
      <c r="AA524" s="88"/>
      <c r="AB524" s="88"/>
      <c r="AC524" s="88"/>
      <c r="AD524" s="88"/>
      <c r="AE524" s="88"/>
      <c r="AF524" s="88"/>
      <c r="AG524" s="88"/>
      <c r="AH524" s="88"/>
      <c r="AI524" s="88"/>
      <c r="AJ524" s="88"/>
      <c r="AK524" s="88"/>
      <c r="AL524" s="88"/>
      <c r="AM524" s="88"/>
      <c r="AN524" s="88"/>
      <c r="AO524" s="88"/>
      <c r="AP524" s="88"/>
      <c r="AQ524" s="88"/>
      <c r="AR524" s="88"/>
      <c r="AS524" s="88"/>
      <c r="AT524" s="88"/>
      <c r="AU524" s="88"/>
      <c r="AV524" s="88"/>
      <c r="AW524" s="88"/>
      <c r="AX524" s="88"/>
      <c r="AY524" s="88"/>
      <c r="AZ524" s="88"/>
      <c r="BA524" s="88"/>
      <c r="BB524" s="88"/>
      <c r="BC524" s="88"/>
      <c r="BD524" s="88"/>
      <c r="BE524" s="88"/>
      <c r="BF524" s="88"/>
      <c r="BG524" s="88"/>
      <c r="BH524" s="88"/>
      <c r="BI524" s="88"/>
      <c r="BJ524" s="88"/>
      <c r="BK524" s="88"/>
      <c r="BL524" s="88"/>
    </row>
    <row r="525" spans="7:65" x14ac:dyDescent="0.15">
      <c r="H525" s="88"/>
      <c r="I525" s="88"/>
      <c r="J525" s="88"/>
      <c r="K525" s="88"/>
      <c r="L525" s="88"/>
      <c r="M525" s="88"/>
      <c r="N525" s="88"/>
      <c r="O525" s="88"/>
      <c r="P525" s="88"/>
      <c r="Q525" s="88"/>
      <c r="R525" s="88"/>
      <c r="S525" s="88"/>
      <c r="T525" s="88"/>
      <c r="U525" s="88"/>
      <c r="V525" s="88"/>
      <c r="W525" s="88"/>
      <c r="X525" s="88"/>
      <c r="Y525" s="88"/>
      <c r="Z525" s="88"/>
      <c r="AA525" s="88"/>
      <c r="AB525" s="88"/>
      <c r="AC525" s="88"/>
      <c r="AD525" s="88"/>
      <c r="AE525" s="88"/>
      <c r="AF525" s="88"/>
      <c r="AG525" s="88"/>
      <c r="AH525" s="88"/>
      <c r="AI525" s="88"/>
      <c r="AJ525" s="88"/>
      <c r="AK525" s="88"/>
      <c r="AL525" s="88"/>
      <c r="AM525" s="88"/>
      <c r="AN525" s="88"/>
      <c r="AO525" s="88"/>
      <c r="AP525" s="88"/>
      <c r="AQ525" s="88"/>
      <c r="AR525" s="88"/>
      <c r="AS525" s="88"/>
      <c r="AT525" s="88"/>
      <c r="AU525" s="88"/>
      <c r="AV525" s="88"/>
      <c r="AW525" s="88"/>
      <c r="AX525" s="88"/>
      <c r="AY525" s="88"/>
      <c r="AZ525" s="88"/>
      <c r="BA525" s="88"/>
      <c r="BB525" s="88"/>
      <c r="BC525" s="88"/>
      <c r="BD525" s="88"/>
      <c r="BE525" s="88"/>
      <c r="BF525" s="88"/>
      <c r="BG525" s="88"/>
      <c r="BH525" s="88"/>
      <c r="BI525" s="88"/>
      <c r="BJ525" s="88"/>
      <c r="BK525" s="88"/>
      <c r="BL525" s="88"/>
    </row>
    <row r="547" spans="7:64" x14ac:dyDescent="0.15">
      <c r="G547" t="s">
        <v>553</v>
      </c>
      <c r="H547" s="80"/>
      <c r="J547" s="80" t="s">
        <v>483</v>
      </c>
      <c r="K547" s="81"/>
      <c r="L547" s="81"/>
      <c r="M547" s="81"/>
      <c r="N547" s="81"/>
      <c r="O547" s="80" t="s">
        <v>484</v>
      </c>
      <c r="P547" s="81"/>
      <c r="Q547" s="81"/>
      <c r="R547" s="81"/>
      <c r="S547" s="81"/>
      <c r="T547" s="80" t="s">
        <v>485</v>
      </c>
      <c r="U547" s="81"/>
      <c r="V547" s="81"/>
      <c r="W547" s="81"/>
      <c r="X547" s="81"/>
      <c r="Y547" s="80" t="s">
        <v>486</v>
      </c>
      <c r="Z547" s="81"/>
      <c r="AA547" s="81"/>
      <c r="AB547" s="81"/>
      <c r="AC547" s="81"/>
      <c r="AD547" s="80" t="s">
        <v>487</v>
      </c>
      <c r="AE547" s="81"/>
      <c r="AF547" s="81"/>
      <c r="AG547" s="81"/>
      <c r="AH547" s="81"/>
      <c r="AI547" s="80" t="s">
        <v>488</v>
      </c>
      <c r="AJ547" s="81"/>
      <c r="AK547" s="81"/>
      <c r="AL547" s="81"/>
      <c r="AM547" s="81"/>
      <c r="AN547" s="80" t="s">
        <v>489</v>
      </c>
      <c r="AO547" s="81"/>
      <c r="AP547" s="81"/>
      <c r="AQ547" s="81"/>
      <c r="AR547" s="81"/>
      <c r="AS547" s="80" t="s">
        <v>490</v>
      </c>
      <c r="AT547" s="81"/>
      <c r="AU547" s="81"/>
      <c r="AV547" s="81"/>
      <c r="AW547" s="81"/>
      <c r="AX547" s="80" t="s">
        <v>491</v>
      </c>
      <c r="AY547" s="81"/>
      <c r="AZ547" s="81"/>
      <c r="BA547" s="81"/>
      <c r="BB547" s="81"/>
      <c r="BC547" s="80" t="s">
        <v>492</v>
      </c>
      <c r="BD547" s="81"/>
      <c r="BE547" s="81"/>
      <c r="BF547" s="81"/>
      <c r="BG547" s="81"/>
      <c r="BH547" s="80" t="s">
        <v>493</v>
      </c>
      <c r="BL547" s="80" t="s">
        <v>517</v>
      </c>
    </row>
    <row r="548" spans="7:64" x14ac:dyDescent="0.15">
      <c r="G548" t="s">
        <v>495</v>
      </c>
      <c r="H548" s="88">
        <f>'ｄ08-001市町村別入込総数・宿泊客延数推移'!H419/1000</f>
        <v>0</v>
      </c>
      <c r="I548" s="88">
        <f>'ｄ08-001市町村別入込総数・宿泊客延数推移'!I419/1000</f>
        <v>0</v>
      </c>
      <c r="J548" s="88">
        <f>'ｄ08-001市町村別入込総数・宿泊客延数推移'!J419/1000</f>
        <v>0</v>
      </c>
      <c r="K548" s="88">
        <f>'ｄ08-001市町村別入込総数・宿泊客延数推移'!K419/1000</f>
        <v>0</v>
      </c>
      <c r="L548" s="88">
        <f>'ｄ08-001市町村別入込総数・宿泊客延数推移'!L419/1000</f>
        <v>0</v>
      </c>
      <c r="M548" s="88">
        <f>'ｄ08-001市町村別入込総数・宿泊客延数推移'!M419/1000</f>
        <v>0</v>
      </c>
      <c r="N548" s="88">
        <f>'ｄ08-001市町村別入込総数・宿泊客延数推移'!N419/1000</f>
        <v>0</v>
      </c>
      <c r="O548" s="88">
        <f>'ｄ08-001市町村別入込総数・宿泊客延数推移'!O419/1000</f>
        <v>0</v>
      </c>
      <c r="P548" s="88">
        <f>'ｄ08-001市町村別入込総数・宿泊客延数推移'!P419/1000</f>
        <v>0</v>
      </c>
      <c r="Q548" s="88">
        <f>'ｄ08-001市町村別入込総数・宿泊客延数推移'!Q419/1000</f>
        <v>0</v>
      </c>
      <c r="R548" s="88">
        <f>'ｄ08-001市町村別入込総数・宿泊客延数推移'!R419/1000</f>
        <v>0</v>
      </c>
      <c r="S548" s="88">
        <f>'ｄ08-001市町村別入込総数・宿泊客延数推移'!S419/1000</f>
        <v>0</v>
      </c>
      <c r="T548" s="88">
        <f>'ｄ08-001市町村別入込総数・宿泊客延数推移'!T419/1000</f>
        <v>0</v>
      </c>
      <c r="U548" s="88">
        <f>'ｄ08-001市町村別入込総数・宿泊客延数推移'!U419/1000</f>
        <v>0</v>
      </c>
      <c r="V548" s="88">
        <f>'ｄ08-001市町村別入込総数・宿泊客延数推移'!V419/1000</f>
        <v>0</v>
      </c>
      <c r="W548" s="88">
        <f>'ｄ08-001市町村別入込総数・宿泊客延数推移'!W419/1000</f>
        <v>0</v>
      </c>
      <c r="X548" s="88">
        <f>'ｄ08-001市町村別入込総数・宿泊客延数推移'!X419/1000</f>
        <v>0</v>
      </c>
      <c r="Y548" s="88">
        <f>'ｄ08-001市町村別入込総数・宿泊客延数推移'!Y419/1000</f>
        <v>10.173999999999999</v>
      </c>
      <c r="Z548" s="88">
        <f>'ｄ08-001市町村別入込総数・宿泊客延数推移'!Z419/1000</f>
        <v>3.972</v>
      </c>
      <c r="AA548" s="88">
        <f>'ｄ08-001市町村別入込総数・宿泊客延数推移'!AA419/1000</f>
        <v>3.806</v>
      </c>
      <c r="AB548" s="88">
        <f>'ｄ08-001市町村別入込総数・宿泊客延数推移'!AB419/1000</f>
        <v>5.9669999999999996</v>
      </c>
      <c r="AC548" s="88">
        <f>'ｄ08-001市町村別入込総数・宿泊客延数推移'!AC419/1000</f>
        <v>6.3179999999999996</v>
      </c>
      <c r="AD548" s="88">
        <f>'ｄ08-001市町村別入込総数・宿泊客延数推移'!AD419/1000</f>
        <v>6.944</v>
      </c>
      <c r="AE548" s="88">
        <f>'ｄ08-001市町村別入込総数・宿泊客延数推移'!AE419/1000</f>
        <v>6.9160000000000004</v>
      </c>
      <c r="AF548" s="88">
        <f>'ｄ08-001市町村別入込総数・宿泊客延数推移'!AF419/1000</f>
        <v>7.0279999999999996</v>
      </c>
      <c r="AG548" s="88">
        <f>'ｄ08-001市町村別入込総数・宿泊客延数推移'!AG419/1000</f>
        <v>6.9850000000000003</v>
      </c>
      <c r="AH548" s="88">
        <f>'ｄ08-001市町村別入込総数・宿泊客延数推移'!AH419/1000</f>
        <v>6.6230000000000002</v>
      </c>
      <c r="AI548" s="88">
        <f>'ｄ08-001市町村別入込総数・宿泊客延数推移'!AI419/1000</f>
        <v>17.062999999999999</v>
      </c>
      <c r="AJ548" s="88">
        <f>'ｄ08-001市町村別入込総数・宿泊客延数推移'!AJ419/1000</f>
        <v>93.4</v>
      </c>
      <c r="AK548" s="88">
        <f>'ｄ08-001市町村別入込総数・宿泊客延数推移'!AK419/1000</f>
        <v>80.966999999999999</v>
      </c>
      <c r="AL548" s="88">
        <f>'ｄ08-001市町村別入込総数・宿泊客延数推移'!AL419/1000</f>
        <v>85.406999999999996</v>
      </c>
      <c r="AM548" s="88">
        <f>'ｄ08-001市町村別入込総数・宿泊客延数推移'!AM419/1000</f>
        <v>67.989999999999995</v>
      </c>
      <c r="AN548" s="88">
        <f>'ｄ08-001市町村別入込総数・宿泊客延数推移'!AN419/1000</f>
        <v>68.218999999999994</v>
      </c>
      <c r="AO548" s="88">
        <f>'ｄ08-001市町村別入込総数・宿泊客延数推移'!AO419/1000</f>
        <v>88.311999999999998</v>
      </c>
      <c r="AP548" s="88">
        <f>'ｄ08-001市町村別入込総数・宿泊客延数推移'!AQ419</f>
        <v>82.5</v>
      </c>
      <c r="AQ548" s="88">
        <f>'ｄ08-001市町村別入込総数・宿泊客延数推移'!AR419</f>
        <v>65.3</v>
      </c>
      <c r="AR548" s="88">
        <f>'ｄ08-001市町村別入込総数・宿泊客延数推移'!AS419</f>
        <v>79.099999999999994</v>
      </c>
      <c r="AS548" s="88">
        <f>'ｄ08-001市町村別入込総数・宿泊客延数推移'!AT419</f>
        <v>79.7</v>
      </c>
      <c r="AT548" s="88">
        <f>'ｄ08-001市町村別入込総数・宿泊客延数推移'!AU419</f>
        <v>82.3</v>
      </c>
      <c r="AU548" s="88">
        <f>'ｄ08-001市町村別入込総数・宿泊客延数推移'!AV419</f>
        <v>79.599999999999994</v>
      </c>
      <c r="AV548" s="88">
        <f>'ｄ08-001市町村別入込総数・宿泊客延数推移'!AW419</f>
        <v>67</v>
      </c>
      <c r="AW548" s="88">
        <f>'ｄ08-001市町村別入込総数・宿泊客延数推移'!AX419</f>
        <v>60.8</v>
      </c>
      <c r="AX548" s="88">
        <f>'ｄ08-001市町村別入込総数・宿泊客延数推移'!AY419</f>
        <v>49.1</v>
      </c>
      <c r="AY548" s="88">
        <f>'ｄ08-001市町村別入込総数・宿泊客延数推移'!AZ419</f>
        <v>13.3</v>
      </c>
      <c r="AZ548" s="88">
        <f>'ｄ08-001市町村別入込総数・宿泊客延数推移'!BA419</f>
        <v>14.4</v>
      </c>
      <c r="BA548" s="88">
        <f>'ｄ08-001市町村別入込総数・宿泊客延数推移'!BB419</f>
        <v>13.5</v>
      </c>
      <c r="BB548" s="88">
        <f>'ｄ08-001市町村別入込総数・宿泊客延数推移'!BC419</f>
        <v>15.2</v>
      </c>
      <c r="BC548" s="88">
        <f>'ｄ08-001市町村別入込総数・宿泊客延数推移'!BD419</f>
        <v>14.600000000000003</v>
      </c>
      <c r="BD548" s="88">
        <f>'ｄ08-001市町村別入込総数・宿泊客延数推移'!BE419</f>
        <v>6.4999999999999991</v>
      </c>
      <c r="BE548" s="88">
        <f>'ｄ08-001市町村別入込総数・宿泊客延数推移'!BF419</f>
        <v>9.2999999999999972</v>
      </c>
      <c r="BF548" s="88">
        <f>'ｄ08-001市町村別入込総数・宿泊客延数推移'!BG419</f>
        <v>10.499999999999998</v>
      </c>
      <c r="BG548" s="88">
        <f>'ｄ08-001市町村別入込総数・宿泊客延数推移'!BH419</f>
        <v>7.1000000000000005</v>
      </c>
      <c r="BH548" s="88">
        <f>'ｄ08-001市町村別入込総数・宿泊客延数推移'!BI419</f>
        <v>15.2</v>
      </c>
      <c r="BI548" s="88">
        <f>'ｄ08-001市町村別入込総数・宿泊客延数推移'!BJ419</f>
        <v>20.2</v>
      </c>
      <c r="BJ548" s="88">
        <f>'ｄ08-001市町村別入込総数・宿泊客延数推移'!BK419</f>
        <v>25</v>
      </c>
      <c r="BK548" s="88">
        <f>'ｄ08-001市町村別入込総数・宿泊客延数推移'!BL419</f>
        <v>33.799999999999997</v>
      </c>
      <c r="BL548" s="88">
        <f>'ｄ08-001市町村別入込総数・宿泊客延数推移'!BM419</f>
        <v>29.3</v>
      </c>
    </row>
    <row r="549" spans="7:64" x14ac:dyDescent="0.15">
      <c r="G549" t="s">
        <v>496</v>
      </c>
      <c r="H549" s="88">
        <f>'ｄ08-001市町村別入込総数・宿泊客延数推移'!H420/1000</f>
        <v>0</v>
      </c>
      <c r="I549" s="88">
        <f>'ｄ08-001市町村別入込総数・宿泊客延数推移'!I420/1000</f>
        <v>0</v>
      </c>
      <c r="J549" s="88">
        <f>'ｄ08-001市町村別入込総数・宿泊客延数推移'!J420/1000</f>
        <v>0</v>
      </c>
      <c r="K549" s="88">
        <f>'ｄ08-001市町村別入込総数・宿泊客延数推移'!K420/1000</f>
        <v>0</v>
      </c>
      <c r="L549" s="88">
        <f>'ｄ08-001市町村別入込総数・宿泊客延数推移'!L420/1000</f>
        <v>0</v>
      </c>
      <c r="M549" s="88">
        <f>'ｄ08-001市町村別入込総数・宿泊客延数推移'!M420/1000</f>
        <v>0</v>
      </c>
      <c r="N549" s="88">
        <f>'ｄ08-001市町村別入込総数・宿泊客延数推移'!N420/1000</f>
        <v>0</v>
      </c>
      <c r="O549" s="88">
        <f>'ｄ08-001市町村別入込総数・宿泊客延数推移'!O420/1000</f>
        <v>0</v>
      </c>
      <c r="P549" s="88">
        <f>'ｄ08-001市町村別入込総数・宿泊客延数推移'!P420/1000</f>
        <v>0</v>
      </c>
      <c r="Q549" s="88">
        <f>'ｄ08-001市町村別入込総数・宿泊客延数推移'!Q420/1000</f>
        <v>0</v>
      </c>
      <c r="R549" s="88">
        <f>'ｄ08-001市町村別入込総数・宿泊客延数推移'!R420/1000</f>
        <v>0</v>
      </c>
      <c r="S549" s="88">
        <f>'ｄ08-001市町村別入込総数・宿泊客延数推移'!S420/1000</f>
        <v>0</v>
      </c>
      <c r="T549" s="88">
        <f>'ｄ08-001市町村別入込総数・宿泊客延数推移'!T420/1000</f>
        <v>0</v>
      </c>
      <c r="U549" s="88">
        <f>'ｄ08-001市町村別入込総数・宿泊客延数推移'!U420/1000</f>
        <v>0</v>
      </c>
      <c r="V549" s="88">
        <f>'ｄ08-001市町村別入込総数・宿泊客延数推移'!V420/1000</f>
        <v>0</v>
      </c>
      <c r="W549" s="88">
        <f>'ｄ08-001市町村別入込総数・宿泊客延数推移'!W420/1000</f>
        <v>0</v>
      </c>
      <c r="X549" s="88">
        <f>'ｄ08-001市町村別入込総数・宿泊客延数推移'!X420/1000</f>
        <v>0</v>
      </c>
      <c r="Y549" s="88">
        <f>'ｄ08-001市町村別入込総数・宿泊客延数推移'!Y420/1000</f>
        <v>1258.6859999999999</v>
      </c>
      <c r="Z549" s="88">
        <f>'ｄ08-001市町村別入込総数・宿泊客延数推移'!Z420/1000</f>
        <v>1166.577</v>
      </c>
      <c r="AA549" s="88">
        <f>'ｄ08-001市町村別入込総数・宿泊客延数推移'!AA420/1000</f>
        <v>1196.134</v>
      </c>
      <c r="AB549" s="88">
        <f>'ｄ08-001市町村別入込総数・宿泊客延数推移'!AB420/1000</f>
        <v>1214.8900000000001</v>
      </c>
      <c r="AC549" s="88">
        <f>'ｄ08-001市町村別入込総数・宿泊客延数推移'!AC420/1000</f>
        <v>1231.212</v>
      </c>
      <c r="AD549" s="88">
        <f>'ｄ08-001市町村別入込総数・宿泊客延数推移'!AD420/1000</f>
        <v>1482.2529999999999</v>
      </c>
      <c r="AE549" s="88">
        <f>'ｄ08-001市町村別入込総数・宿泊客延数推移'!AE420/1000</f>
        <v>1439.3610000000001</v>
      </c>
      <c r="AF549" s="88">
        <f>'ｄ08-001市町村別入込総数・宿泊客延数推移'!AF420/1000</f>
        <v>1432.9159999999999</v>
      </c>
      <c r="AG549" s="88">
        <f>'ｄ08-001市町村別入込総数・宿泊客延数推移'!AG420/1000</f>
        <v>1351.328</v>
      </c>
      <c r="AH549" s="88">
        <f>'ｄ08-001市町村別入込総数・宿泊客延数推移'!AH420/1000</f>
        <v>1408.529</v>
      </c>
      <c r="AI549" s="88">
        <f>'ｄ08-001市町村別入込総数・宿泊客延数推移'!AI420/1000</f>
        <v>1597.509</v>
      </c>
      <c r="AJ549" s="88">
        <f>'ｄ08-001市町村別入込総数・宿泊客延数推移'!AJ420/1000</f>
        <v>1622.171</v>
      </c>
      <c r="AK549" s="88">
        <f>'ｄ08-001市町村別入込総数・宿泊客延数推移'!AK420/1000</f>
        <v>1550.2940000000001</v>
      </c>
      <c r="AL549" s="88">
        <f>'ｄ08-001市町村別入込総数・宿泊客延数推移'!AL420/1000</f>
        <v>1481.0719999999999</v>
      </c>
      <c r="AM549" s="88">
        <f>'ｄ08-001市町村別入込総数・宿泊客延数推移'!AM420/1000</f>
        <v>1432.204</v>
      </c>
      <c r="AN549" s="88">
        <f>'ｄ08-001市町村別入込総数・宿泊客延数推移'!AN420/1000</f>
        <v>1433.3320000000001</v>
      </c>
      <c r="AO549" s="88">
        <f>'ｄ08-001市町村別入込総数・宿泊客延数推移'!AO420/1000</f>
        <v>1269.0029999999999</v>
      </c>
      <c r="AP549" s="88">
        <f>'ｄ08-001市町村別入込総数・宿泊客延数推移'!AQ420</f>
        <v>1137.9000000000001</v>
      </c>
      <c r="AQ549" s="88">
        <f>'ｄ08-001市町村別入込総数・宿泊客延数推移'!AR420</f>
        <v>1076.3</v>
      </c>
      <c r="AR549" s="88">
        <f>'ｄ08-001市町村別入込総数・宿泊客延数推移'!AS420</f>
        <v>930.6</v>
      </c>
      <c r="AS549" s="88">
        <f>'ｄ08-001市町村別入込総数・宿泊客延数推移'!AT420</f>
        <v>947.6</v>
      </c>
      <c r="AT549" s="88">
        <f>'ｄ08-001市町村別入込総数・宿泊客延数推移'!AU420</f>
        <v>926.4</v>
      </c>
      <c r="AU549" s="88">
        <f>'ｄ08-001市町村別入込総数・宿泊客延数推移'!AV420</f>
        <v>939.4</v>
      </c>
      <c r="AV549" s="88">
        <f>'ｄ08-001市町村別入込総数・宿泊客延数推移'!AW420</f>
        <v>901.3</v>
      </c>
      <c r="AW549" s="88">
        <f>'ｄ08-001市町村別入込総数・宿泊客延数推移'!AX420</f>
        <v>872.3</v>
      </c>
      <c r="AX549" s="88">
        <f>'ｄ08-001市町村別入込総数・宿泊客延数推移'!AY420</f>
        <v>959.2</v>
      </c>
      <c r="AY549" s="88">
        <f>'ｄ08-001市町村別入込総数・宿泊客延数推移'!AZ420</f>
        <v>957.3</v>
      </c>
      <c r="AZ549" s="88">
        <f>'ｄ08-001市町村別入込総数・宿泊客延数推移'!BA420</f>
        <v>918.3</v>
      </c>
      <c r="BA549" s="88">
        <f>'ｄ08-001市町村別入込総数・宿泊客延数推移'!BB420</f>
        <v>858.7</v>
      </c>
      <c r="BB549" s="88">
        <f>'ｄ08-001市町村別入込総数・宿泊客延数推移'!BC420</f>
        <v>837.4</v>
      </c>
      <c r="BC549" s="88">
        <f>'ｄ08-001市町村別入込総数・宿泊客延数推移'!BD420</f>
        <v>885.19999999999993</v>
      </c>
      <c r="BD549" s="88">
        <f>'ｄ08-001市町村別入込総数・宿泊客延数推移'!BE420</f>
        <v>873.9</v>
      </c>
      <c r="BE549" s="88">
        <f>'ｄ08-001市町村別入込総数・宿泊客延数推移'!BF420</f>
        <v>787.4</v>
      </c>
      <c r="BF549" s="88">
        <f>'ｄ08-001市町村別入込総数・宿泊客延数推移'!BG420</f>
        <v>745.4</v>
      </c>
      <c r="BG549" s="88">
        <f>'ｄ08-001市町村別入込総数・宿泊客延数推移'!BH420</f>
        <v>661.3</v>
      </c>
      <c r="BH549" s="88">
        <f>'ｄ08-001市町村別入込総数・宿泊客延数推移'!BI420</f>
        <v>841.09999999999991</v>
      </c>
      <c r="BI549" s="88">
        <f>'ｄ08-001市町村別入込総数・宿泊客延数推移'!BJ420</f>
        <v>889.40000000000009</v>
      </c>
      <c r="BJ549" s="88">
        <f>'ｄ08-001市町村別入込総数・宿泊客延数推移'!BK420</f>
        <v>879.30000000000007</v>
      </c>
      <c r="BK549" s="88">
        <f>'ｄ08-001市町村別入込総数・宿泊客延数推移'!BL420</f>
        <v>885.3</v>
      </c>
      <c r="BL549" s="88">
        <f>'ｄ08-001市町村別入込総数・宿泊客延数推移'!BM420</f>
        <v>834.5</v>
      </c>
    </row>
    <row r="550" spans="7:64" x14ac:dyDescent="0.15">
      <c r="G550" t="s">
        <v>497</v>
      </c>
      <c r="H550" s="88"/>
      <c r="I550" s="88"/>
      <c r="J550" s="88"/>
      <c r="K550" s="88"/>
      <c r="L550" s="88"/>
      <c r="M550" s="88"/>
      <c r="N550" s="88"/>
      <c r="O550" s="88"/>
      <c r="P550" s="88"/>
      <c r="Q550" s="88"/>
      <c r="R550" s="88"/>
      <c r="S550" s="88"/>
      <c r="T550" s="88"/>
      <c r="U550" s="88"/>
      <c r="V550" s="88"/>
      <c r="W550" s="88"/>
      <c r="X550" s="88"/>
      <c r="Y550" s="88">
        <f>'ｄ08-001市町村別入込総数・宿泊客延数推移'!Y422/1000</f>
        <v>92.055000000000007</v>
      </c>
      <c r="Z550" s="88">
        <f>'ｄ08-001市町村別入込総数・宿泊客延数推移'!Z422/1000</f>
        <v>87.915999999999997</v>
      </c>
      <c r="AA550" s="88">
        <f>'ｄ08-001市町村別入込総数・宿泊客延数推移'!AA422/1000</f>
        <v>94.42</v>
      </c>
      <c r="AB550" s="88">
        <f>'ｄ08-001市町村別入込総数・宿泊客延数推移'!AB422/1000</f>
        <v>87.796000000000006</v>
      </c>
      <c r="AC550" s="88">
        <f>'ｄ08-001市町村別入込総数・宿泊客延数推移'!AC422/1000</f>
        <v>87.762</v>
      </c>
      <c r="AD550" s="88">
        <f>'ｄ08-001市町村別入込総数・宿泊客延数推移'!AD422/1000</f>
        <v>97.391000000000005</v>
      </c>
      <c r="AE550" s="88">
        <f>'ｄ08-001市町村別入込総数・宿泊客延数推移'!AE422/1000</f>
        <v>89.745000000000005</v>
      </c>
      <c r="AF550" s="88">
        <f>'ｄ08-001市町村別入込総数・宿泊客延数推移'!AF422/1000</f>
        <v>86.52</v>
      </c>
      <c r="AG550" s="88">
        <f>'ｄ08-001市町村別入込総数・宿泊客延数推移'!AG422/1000</f>
        <v>92.415999999999997</v>
      </c>
      <c r="AH550" s="88">
        <f>'ｄ08-001市町村別入込総数・宿泊客延数推移'!AH422/1000</f>
        <v>89.177999999999997</v>
      </c>
      <c r="AI550" s="88">
        <f>'ｄ08-001市町村別入込総数・宿泊客延数推移'!AI422/1000</f>
        <v>109.5</v>
      </c>
      <c r="AJ550" s="88">
        <f>'ｄ08-001市町村別入込総数・宿泊客延数推移'!AJ422/1000</f>
        <v>109.155</v>
      </c>
      <c r="AK550" s="88">
        <f>'ｄ08-001市町村別入込総数・宿泊客延数推移'!AK422/1000</f>
        <v>98.036000000000001</v>
      </c>
      <c r="AL550" s="88">
        <f>'ｄ08-001市町村別入込総数・宿泊客延数推移'!AL422/1000</f>
        <v>111.08199999999999</v>
      </c>
      <c r="AM550" s="88">
        <f>'ｄ08-001市町村別入込総数・宿泊客延数推移'!AM422/1000</f>
        <v>95.441000000000003</v>
      </c>
      <c r="AN550" s="88">
        <f>'ｄ08-001市町村別入込総数・宿泊客延数推移'!AN422/1000</f>
        <v>97.096999999999994</v>
      </c>
      <c r="AO550" s="88">
        <f>'ｄ08-001市町村別入込総数・宿泊客延数推移'!AO422/1000</f>
        <v>84.039000000000001</v>
      </c>
      <c r="AP550" s="88">
        <f>'ｄ08-001市町村別入込総数・宿泊客延数推移'!AQ422</f>
        <v>76</v>
      </c>
      <c r="AQ550" s="88">
        <f>'ｄ08-001市町村別入込総数・宿泊客延数推移'!AR422</f>
        <v>82</v>
      </c>
      <c r="AR550" s="88">
        <f>'ｄ08-001市町村別入込総数・宿泊客延数推移'!AS422</f>
        <v>71.599999999999994</v>
      </c>
      <c r="AS550" s="88">
        <f>'ｄ08-001市町村別入込総数・宿泊客延数推移'!AT422</f>
        <v>73</v>
      </c>
      <c r="AT550" s="88">
        <f>'ｄ08-001市町村別入込総数・宿泊客延数推移'!AU422</f>
        <v>72.2</v>
      </c>
      <c r="AU550" s="88">
        <f>'ｄ08-001市町村別入込総数・宿泊客延数推移'!AV422</f>
        <v>72.7</v>
      </c>
      <c r="AV550" s="88">
        <f>'ｄ08-001市町村別入込総数・宿泊客延数推移'!AW422</f>
        <v>72.099999999999994</v>
      </c>
      <c r="AW550" s="88">
        <f>'ｄ08-001市町村別入込総数・宿泊客延数推移'!AX422</f>
        <v>67.8</v>
      </c>
      <c r="AX550" s="88">
        <f>'ｄ08-001市町村別入込総数・宿泊客延数推移'!AY422</f>
        <v>86.9</v>
      </c>
      <c r="AY550" s="88">
        <f>'ｄ08-001市町村別入込総数・宿泊客延数推移'!AZ422</f>
        <v>70.400000000000006</v>
      </c>
      <c r="AZ550" s="88">
        <f>'ｄ08-001市町村別入込総数・宿泊客延数推移'!BA422</f>
        <v>96.2</v>
      </c>
      <c r="BA550" s="88">
        <f>'ｄ08-001市町村別入込総数・宿泊客延数推移'!BB422</f>
        <v>63.8</v>
      </c>
      <c r="BB550" s="88">
        <f>'ｄ08-001市町村別入込総数・宿泊客延数推移'!BC422</f>
        <v>88.4</v>
      </c>
      <c r="BC550" s="88">
        <f>'ｄ08-001市町村別入込総数・宿泊客延数推移'!BD422</f>
        <v>52.4</v>
      </c>
      <c r="BD550" s="88">
        <f>'ｄ08-001市町村別入込総数・宿泊客延数推移'!BE422</f>
        <v>41.900000000000006</v>
      </c>
      <c r="BE550" s="88">
        <f>'ｄ08-001市町村別入込総数・宿泊客延数推移'!BF422</f>
        <v>37</v>
      </c>
      <c r="BF550" s="88">
        <f>'ｄ08-001市町村別入込総数・宿泊客延数推移'!BG422</f>
        <v>31.2</v>
      </c>
      <c r="BG550" s="88">
        <f>'ｄ08-001市町村別入込総数・宿泊客延数推移'!BH422</f>
        <v>31.500000000000004</v>
      </c>
      <c r="BH550" s="88">
        <f>'ｄ08-001市町村別入込総数・宿泊客延数推移'!BI422</f>
        <v>33.599999999999994</v>
      </c>
      <c r="BI550" s="88">
        <f>'ｄ08-001市町村別入込総数・宿泊客延数推移'!BJ422</f>
        <v>22.6</v>
      </c>
      <c r="BJ550" s="88">
        <f>'ｄ08-001市町村別入込総数・宿泊客延数推移'!BK422</f>
        <v>40.9</v>
      </c>
      <c r="BK550" s="88">
        <f>'ｄ08-001市町村別入込総数・宿泊客延数推移'!BL422</f>
        <v>45</v>
      </c>
      <c r="BL550" s="88">
        <f>'ｄ08-001市町村別入込総数・宿泊客延数推移'!BM422</f>
        <v>34.700000000000003</v>
      </c>
    </row>
    <row r="579" spans="7:64" x14ac:dyDescent="0.15">
      <c r="G579" t="s">
        <v>554</v>
      </c>
      <c r="H579" s="80"/>
      <c r="J579" s="80" t="s">
        <v>483</v>
      </c>
      <c r="K579" s="81"/>
      <c r="L579" s="81"/>
      <c r="M579" s="81"/>
      <c r="N579" s="81"/>
      <c r="O579" s="80" t="s">
        <v>484</v>
      </c>
      <c r="P579" s="81"/>
      <c r="Q579" s="81"/>
      <c r="R579" s="81"/>
      <c r="S579" s="81"/>
      <c r="T579" s="80" t="s">
        <v>485</v>
      </c>
      <c r="U579" s="81"/>
      <c r="V579" s="81"/>
      <c r="W579" s="81"/>
      <c r="X579" s="81"/>
      <c r="Y579" s="80" t="s">
        <v>486</v>
      </c>
      <c r="Z579" s="81"/>
      <c r="AA579" s="81"/>
      <c r="AB579" s="81"/>
      <c r="AC579" s="81"/>
      <c r="AD579" s="80" t="s">
        <v>487</v>
      </c>
      <c r="AE579" s="81"/>
      <c r="AF579" s="81"/>
      <c r="AG579" s="81"/>
      <c r="AH579" s="81"/>
      <c r="AI579" s="80" t="s">
        <v>488</v>
      </c>
      <c r="AJ579" s="81"/>
      <c r="AK579" s="81"/>
      <c r="AL579" s="81"/>
      <c r="AM579" s="81"/>
      <c r="AN579" s="80" t="s">
        <v>489</v>
      </c>
      <c r="AO579" s="81"/>
      <c r="AP579" s="81"/>
      <c r="AQ579" s="81"/>
      <c r="AR579" s="81"/>
      <c r="AS579" s="80" t="s">
        <v>490</v>
      </c>
      <c r="AT579" s="81"/>
      <c r="AU579" s="81"/>
      <c r="AV579" s="81"/>
      <c r="AW579" s="81"/>
      <c r="AX579" s="80" t="s">
        <v>491</v>
      </c>
      <c r="AY579" s="81"/>
      <c r="AZ579" s="81"/>
      <c r="BA579" s="81"/>
      <c r="BB579" s="81"/>
      <c r="BC579" s="80" t="s">
        <v>492</v>
      </c>
      <c r="BD579" s="81"/>
      <c r="BE579" s="81"/>
      <c r="BF579" s="81"/>
      <c r="BG579" s="81"/>
      <c r="BH579" s="80" t="s">
        <v>493</v>
      </c>
      <c r="BL579" s="80" t="s">
        <v>517</v>
      </c>
    </row>
    <row r="580" spans="7:64" x14ac:dyDescent="0.15">
      <c r="G580" t="s">
        <v>495</v>
      </c>
      <c r="H580" s="88">
        <f>'ｄ08-001市町村別入込総数・宿泊客延数推移'!H557/1000</f>
        <v>0.58499999999999996</v>
      </c>
      <c r="I580" s="88">
        <f>'ｄ08-001市町村別入込総数・宿泊客延数推移'!I557/1000</f>
        <v>0.86</v>
      </c>
      <c r="J580" s="88">
        <f>'ｄ08-001市町村別入込総数・宿泊客延数推移'!J557/1000</f>
        <v>0.65900000000000003</v>
      </c>
      <c r="K580" s="88">
        <f>'ｄ08-001市町村別入込総数・宿泊客延数推移'!K557/1000</f>
        <v>0.55100000000000005</v>
      </c>
      <c r="L580" s="88">
        <f>'ｄ08-001市町村別入込総数・宿泊客延数推移'!L557/1000</f>
        <v>13.667</v>
      </c>
      <c r="M580" s="88">
        <f>'ｄ08-001市町村別入込総数・宿泊客延数推移'!M557/1000</f>
        <v>5.1550000000000002</v>
      </c>
      <c r="N580" s="88">
        <f>'ｄ08-001市町村別入込総数・宿泊客延数推移'!N557/1000</f>
        <v>3.4220000000000002</v>
      </c>
      <c r="O580" s="88">
        <f>'ｄ08-001市町村別入込総数・宿泊客延数推移'!O557/1000</f>
        <v>0.251</v>
      </c>
      <c r="P580" s="88">
        <f>'ｄ08-001市町村別入込総数・宿泊客延数推移'!P557/1000</f>
        <v>13.666</v>
      </c>
      <c r="Q580" s="88">
        <f>'ｄ08-001市町村別入込総数・宿泊客延数推移'!Q557/1000</f>
        <v>6.282</v>
      </c>
      <c r="R580" s="88">
        <f>'ｄ08-001市町村別入込総数・宿泊客延数推移'!R557/1000</f>
        <v>11.287000000000001</v>
      </c>
      <c r="S580" s="88">
        <f>'ｄ08-001市町村別入込総数・宿泊客延数推移'!S557/1000</f>
        <v>0.92400000000000004</v>
      </c>
      <c r="T580" s="88">
        <f>'ｄ08-001市町村別入込総数・宿泊客延数推移'!T557/1000</f>
        <v>0.51200000000000001</v>
      </c>
      <c r="U580" s="88">
        <f>'ｄ08-001市町村別入込総数・宿泊客延数推移'!U557/1000</f>
        <v>1.286</v>
      </c>
      <c r="V580" s="88">
        <f>'ｄ08-001市町村別入込総数・宿泊客延数推移'!V557/1000</f>
        <v>1.343</v>
      </c>
      <c r="W580" s="88">
        <f>'ｄ08-001市町村別入込総数・宿泊客延数推移'!W557/1000</f>
        <v>1.87</v>
      </c>
      <c r="X580" s="88">
        <f>'ｄ08-001市町村別入込総数・宿泊客延数推移'!X557/1000</f>
        <v>2.0299999999999998</v>
      </c>
      <c r="Y580" s="88">
        <f>'ｄ08-001市町村別入込総数・宿泊客延数推移'!Y557/1000</f>
        <v>2.0939999999999999</v>
      </c>
      <c r="Z580" s="88">
        <f>'ｄ08-001市町村別入込総数・宿泊客延数推移'!Z557/1000</f>
        <v>2.246</v>
      </c>
      <c r="AA580" s="88">
        <f>'ｄ08-001市町村別入込総数・宿泊客延数推移'!AA557/1000</f>
        <v>2.6269999999999998</v>
      </c>
      <c r="AB580" s="88">
        <f>'ｄ08-001市町村別入込総数・宿泊客延数推移'!AB557/1000</f>
        <v>18.722999999999999</v>
      </c>
      <c r="AC580" s="88">
        <f>'ｄ08-001市町村別入込総数・宿泊客延数推移'!AC557/1000</f>
        <v>1.52</v>
      </c>
      <c r="AD580" s="88">
        <f>'ｄ08-001市町村別入込総数・宿泊客延数推移'!AD557/1000</f>
        <v>4.1340000000000003</v>
      </c>
      <c r="AE580" s="88">
        <f>'ｄ08-001市町村別入込総数・宿泊客延数推移'!AE557/1000</f>
        <v>4.0730000000000004</v>
      </c>
      <c r="AF580" s="88">
        <f>'ｄ08-001市町村別入込総数・宿泊客延数推移'!AF557/1000</f>
        <v>5.0359999999999996</v>
      </c>
      <c r="AG580" s="88">
        <f>'ｄ08-001市町村別入込総数・宿泊客延数推移'!AG557/1000</f>
        <v>5.5739999999999998</v>
      </c>
      <c r="AH580" s="88">
        <f>'ｄ08-001市町村別入込総数・宿泊客延数推移'!AH557/1000</f>
        <v>8.0009999999999994</v>
      </c>
      <c r="AI580" s="88">
        <f>'ｄ08-001市町村別入込総数・宿泊客延数推移'!AI557/1000</f>
        <v>8.3450000000000006</v>
      </c>
      <c r="AJ580" s="88">
        <f>'ｄ08-001市町村別入込総数・宿泊客延数推移'!AJ557/1000</f>
        <v>10.148</v>
      </c>
      <c r="AK580" s="88">
        <f>'ｄ08-001市町村別入込総数・宿泊客延数推移'!AK557/1000</f>
        <v>9.6140000000000008</v>
      </c>
      <c r="AL580" s="88">
        <f>'ｄ08-001市町村別入込総数・宿泊客延数推移'!AL557/1000</f>
        <v>13.103</v>
      </c>
      <c r="AM580" s="88">
        <f>'ｄ08-001市町村別入込総数・宿泊客延数推移'!AM557/1000</f>
        <v>13.496</v>
      </c>
      <c r="AN580" s="88">
        <f>'ｄ08-001市町村別入込総数・宿泊客延数推移'!AN557/1000</f>
        <v>12.021000000000001</v>
      </c>
      <c r="AO580" s="88">
        <f>'ｄ08-001市町村別入込総数・宿泊客延数推移'!AO557/1000</f>
        <v>22.741</v>
      </c>
      <c r="AP580" s="88">
        <f>'ｄ08-001市町村別入込総数・宿泊客延数推移'!AQ557</f>
        <v>26.2</v>
      </c>
      <c r="AQ580" s="88">
        <f>'ｄ08-001市町村別入込総数・宿泊客延数推移'!AR557</f>
        <v>20.2</v>
      </c>
      <c r="AR580" s="88">
        <f>'ｄ08-001市町村別入込総数・宿泊客延数推移'!AS557</f>
        <v>15.5</v>
      </c>
      <c r="AS580" s="88">
        <f>'ｄ08-001市町村別入込総数・宿泊客延数推移'!AT557</f>
        <v>14.1</v>
      </c>
      <c r="AT580" s="88">
        <f>'ｄ08-001市町村別入込総数・宿泊客延数推移'!AU557</f>
        <v>13</v>
      </c>
      <c r="AU580" s="88">
        <f>'ｄ08-001市町村別入込総数・宿泊客延数推移'!AV557</f>
        <v>13.6</v>
      </c>
      <c r="AV580" s="88">
        <f>'ｄ08-001市町村別入込総数・宿泊客延数推移'!AW557</f>
        <v>21.1</v>
      </c>
      <c r="AW580" s="88">
        <f>'ｄ08-001市町村別入込総数・宿泊客延数推移'!AX557</f>
        <v>16.899999999999999</v>
      </c>
      <c r="AX580" s="88">
        <f>'ｄ08-001市町村別入込総数・宿泊客延数推移'!AY557</f>
        <v>15.7</v>
      </c>
      <c r="AY580" s="88">
        <f>'ｄ08-001市町村別入込総数・宿泊客延数推移'!AZ557</f>
        <v>15.5</v>
      </c>
      <c r="AZ580" s="88">
        <f>'ｄ08-001市町村別入込総数・宿泊客延数推移'!BA557</f>
        <v>16.600000000000001</v>
      </c>
      <c r="BA580" s="88">
        <f>'ｄ08-001市町村別入込総数・宿泊客延数推移'!BB557</f>
        <v>14.7</v>
      </c>
      <c r="BB580" s="88">
        <f>'ｄ08-001市町村別入込総数・宿泊客延数推移'!BC557</f>
        <v>14.6</v>
      </c>
      <c r="BC580" s="88">
        <f>'ｄ08-001市町村別入込総数・宿泊客延数推移'!BD557</f>
        <v>16.5</v>
      </c>
      <c r="BD580" s="88">
        <f>'ｄ08-001市町村別入込総数・宿泊客延数推移'!BE557</f>
        <v>14.1</v>
      </c>
      <c r="BE580" s="88">
        <f>'ｄ08-001市町村別入込総数・宿泊客延数推移'!BF557</f>
        <v>14.200000000000001</v>
      </c>
      <c r="BF580" s="88">
        <f>'ｄ08-001市町村別入込総数・宿泊客延数推移'!BG557</f>
        <v>17.8</v>
      </c>
      <c r="BG580" s="88">
        <f>'ｄ08-001市町村別入込総数・宿泊客延数推移'!BH557</f>
        <v>16.899999999999999</v>
      </c>
      <c r="BH580" s="88">
        <f>'ｄ08-001市町村別入込総数・宿泊客延数推移'!BI557</f>
        <v>17</v>
      </c>
      <c r="BI580" s="88">
        <f>'ｄ08-001市町村別入込総数・宿泊客延数推移'!BJ557</f>
        <v>15.6</v>
      </c>
      <c r="BJ580" s="88">
        <f>'ｄ08-001市町村別入込総数・宿泊客延数推移'!BK557</f>
        <v>17.900000000000006</v>
      </c>
      <c r="BK580" s="88">
        <f>'ｄ08-001市町村別入込総数・宿泊客延数推移'!BL557</f>
        <v>16</v>
      </c>
      <c r="BL580" s="88">
        <f>'ｄ08-001市町村別入込総数・宿泊客延数推移'!BM557</f>
        <v>15</v>
      </c>
    </row>
    <row r="581" spans="7:64" x14ac:dyDescent="0.15">
      <c r="G581" t="s">
        <v>496</v>
      </c>
      <c r="H581" s="88">
        <f>'ｄ08-001市町村別入込総数・宿泊客延数推移'!H558/1000</f>
        <v>57.502000000000002</v>
      </c>
      <c r="I581" s="88">
        <f>'ｄ08-001市町村別入込総数・宿泊客延数推移'!I558/1000</f>
        <v>47.19</v>
      </c>
      <c r="J581" s="88">
        <f>'ｄ08-001市町村別入込総数・宿泊客延数推移'!J558/1000</f>
        <v>73.42</v>
      </c>
      <c r="K581" s="88">
        <f>'ｄ08-001市町村別入込総数・宿泊客延数推移'!K558/1000</f>
        <v>58.576999999999998</v>
      </c>
      <c r="L581" s="88">
        <f>'ｄ08-001市町村別入込総数・宿泊客延数推移'!L558/1000</f>
        <v>82.132000000000005</v>
      </c>
      <c r="M581" s="88">
        <f>'ｄ08-001市町村別入込総数・宿泊客延数推移'!M558/1000</f>
        <v>94.673000000000002</v>
      </c>
      <c r="N581" s="88">
        <f>'ｄ08-001市町村別入込総数・宿泊客延数推移'!N558/1000</f>
        <v>83.251000000000005</v>
      </c>
      <c r="O581" s="88">
        <f>'ｄ08-001市町村別入込総数・宿泊客延数推移'!O558/1000</f>
        <v>90.465999999999994</v>
      </c>
      <c r="P581" s="88">
        <f>'ｄ08-001市町村別入込総数・宿泊客延数推移'!P558/1000</f>
        <v>52.972000000000001</v>
      </c>
      <c r="Q581" s="88">
        <f>'ｄ08-001市町村別入込総数・宿泊客延数推移'!Q558/1000</f>
        <v>84.046999999999997</v>
      </c>
      <c r="R581" s="88">
        <f>'ｄ08-001市町村別入込総数・宿泊客延数推移'!R558/1000</f>
        <v>69.144000000000005</v>
      </c>
      <c r="S581" s="88">
        <f>'ｄ08-001市町村別入込総数・宿泊客延数推移'!S558/1000</f>
        <v>102.246</v>
      </c>
      <c r="T581" s="88">
        <f>'ｄ08-001市町村別入込総数・宿泊客延数推移'!T558/1000</f>
        <v>69.631</v>
      </c>
      <c r="U581" s="88">
        <f>'ｄ08-001市町村別入込総数・宿泊客延数推移'!U558/1000</f>
        <v>69.665000000000006</v>
      </c>
      <c r="V581" s="88">
        <f>'ｄ08-001市町村別入込総数・宿泊客延数推移'!V558/1000</f>
        <v>69.486000000000004</v>
      </c>
      <c r="W581" s="88">
        <f>'ｄ08-001市町村別入込総数・宿泊客延数推移'!W558/1000</f>
        <v>70.162000000000006</v>
      </c>
      <c r="X581" s="88">
        <f>'ｄ08-001市町村別入込総数・宿泊客延数推移'!X558/1000</f>
        <v>75.311999999999998</v>
      </c>
      <c r="Y581" s="88">
        <f>'ｄ08-001市町村別入込総数・宿泊客延数推移'!Y558/1000</f>
        <v>76.492999999999995</v>
      </c>
      <c r="Z581" s="88">
        <f>'ｄ08-001市町村別入込総数・宿泊客延数推移'!Z558/1000</f>
        <v>78.260999999999996</v>
      </c>
      <c r="AA581" s="88">
        <f>'ｄ08-001市町村別入込総数・宿泊客延数推移'!AA558/1000</f>
        <v>80.379000000000005</v>
      </c>
      <c r="AB581" s="88">
        <f>'ｄ08-001市町村別入込総数・宿泊客延数推移'!AB558/1000</f>
        <v>52.948</v>
      </c>
      <c r="AC581" s="88">
        <f>'ｄ08-001市町村別入込総数・宿泊客延数推移'!AC558/1000</f>
        <v>61.74</v>
      </c>
      <c r="AD581" s="88">
        <f>'ｄ08-001市町村別入込総数・宿泊客延数推移'!AD558/1000</f>
        <v>67.159000000000006</v>
      </c>
      <c r="AE581" s="88">
        <f>'ｄ08-001市町村別入込総数・宿泊客延数推移'!AE558/1000</f>
        <v>62.957000000000001</v>
      </c>
      <c r="AF581" s="88">
        <f>'ｄ08-001市町村別入込総数・宿泊客延数推移'!AF558/1000</f>
        <v>63.031999999999996</v>
      </c>
      <c r="AG581" s="88">
        <f>'ｄ08-001市町村別入込総数・宿泊客延数推移'!AG558/1000</f>
        <v>69.435000000000002</v>
      </c>
      <c r="AH581" s="88">
        <f>'ｄ08-001市町村別入込総数・宿泊客延数推移'!AH558/1000</f>
        <v>78.004999999999995</v>
      </c>
      <c r="AI581" s="88">
        <f>'ｄ08-001市町村別入込総数・宿泊客延数推移'!AI558/1000</f>
        <v>77.403999999999996</v>
      </c>
      <c r="AJ581" s="88">
        <f>'ｄ08-001市町村別入込総数・宿泊客延数推移'!AJ558/1000</f>
        <v>90.454999999999998</v>
      </c>
      <c r="AK581" s="88">
        <f>'ｄ08-001市町村別入込総数・宿泊客延数推移'!AK558/1000</f>
        <v>97.977999999999994</v>
      </c>
      <c r="AL581" s="88">
        <f>'ｄ08-001市町村別入込総数・宿泊客延数推移'!AL558/1000</f>
        <v>97.242000000000004</v>
      </c>
      <c r="AM581" s="88">
        <f>'ｄ08-001市町村別入込総数・宿泊客延数推移'!AM558/1000</f>
        <v>105.19199999999999</v>
      </c>
      <c r="AN581" s="88">
        <f>'ｄ08-001市町村別入込総数・宿泊客延数推移'!AN558/1000</f>
        <v>101.425</v>
      </c>
      <c r="AO581" s="88">
        <f>'ｄ08-001市町村別入込総数・宿泊客延数推移'!AO558/1000</f>
        <v>88.935000000000002</v>
      </c>
      <c r="AP581" s="88">
        <f>'ｄ08-001市町村別入込総数・宿泊客延数推移'!AQ558</f>
        <v>150.80000000000001</v>
      </c>
      <c r="AQ581" s="88">
        <f>'ｄ08-001市町村別入込総数・宿泊客延数推移'!AR558</f>
        <v>135.4</v>
      </c>
      <c r="AR581" s="88">
        <f>'ｄ08-001市町村別入込総数・宿泊客延数推移'!AS558</f>
        <v>169.1</v>
      </c>
      <c r="AS581" s="88">
        <f>'ｄ08-001市町村別入込総数・宿泊客延数推移'!AT558</f>
        <v>156.30000000000001</v>
      </c>
      <c r="AT581" s="88">
        <f>'ｄ08-001市町村別入込総数・宿泊客延数推移'!AU558</f>
        <v>176.1</v>
      </c>
      <c r="AU581" s="88">
        <f>'ｄ08-001市町村別入込総数・宿泊客延数推移'!AV558</f>
        <v>176.9</v>
      </c>
      <c r="AV581" s="88">
        <f>'ｄ08-001市町村別入込総数・宿泊客延数推移'!AW558</f>
        <v>225</v>
      </c>
      <c r="AW581" s="88">
        <f>'ｄ08-001市町村別入込総数・宿泊客延数推移'!AX558</f>
        <v>181.3</v>
      </c>
      <c r="AX581" s="88">
        <f>'ｄ08-001市町村別入込総数・宿泊客延数推移'!AY558</f>
        <v>167</v>
      </c>
      <c r="AY581" s="88">
        <f>'ｄ08-001市町村別入込総数・宿泊客延数推移'!AZ558</f>
        <v>165.8</v>
      </c>
      <c r="AZ581" s="88">
        <f>'ｄ08-001市町村別入込総数・宿泊客延数推移'!BA558</f>
        <v>162.80000000000001</v>
      </c>
      <c r="BA581" s="88">
        <f>'ｄ08-001市町村別入込総数・宿泊客延数推移'!BB558</f>
        <v>157.9</v>
      </c>
      <c r="BB581" s="88">
        <f>'ｄ08-001市町村別入込総数・宿泊客延数推移'!BC558</f>
        <v>155.1</v>
      </c>
      <c r="BC581" s="88">
        <f>'ｄ08-001市町村別入込総数・宿泊客延数推移'!BD558</f>
        <v>172.4</v>
      </c>
      <c r="BD581" s="88">
        <f>'ｄ08-001市町村別入込総数・宿泊客延数推移'!BE558</f>
        <v>152.1</v>
      </c>
      <c r="BE581" s="88">
        <f>'ｄ08-001市町村別入込総数・宿泊客延数推移'!BF558</f>
        <v>151.80000000000001</v>
      </c>
      <c r="BF581" s="88">
        <f>'ｄ08-001市町村別入込総数・宿泊客延数推移'!BG558</f>
        <v>186.3</v>
      </c>
      <c r="BG581" s="88">
        <f>'ｄ08-001市町村別入込総数・宿泊客延数推移'!BH558</f>
        <v>179.8</v>
      </c>
      <c r="BH581" s="88">
        <f>'ｄ08-001市町村別入込総数・宿泊客延数推移'!BI558</f>
        <v>178.40000000000003</v>
      </c>
      <c r="BI581" s="88">
        <f>'ｄ08-001市町村別入込総数・宿泊客延数推移'!BJ558</f>
        <v>168.10000000000002</v>
      </c>
      <c r="BJ581" s="88">
        <f>'ｄ08-001市町村別入込総数・宿泊客延数推移'!BK558</f>
        <v>187.2</v>
      </c>
      <c r="BK581" s="88">
        <f>'ｄ08-001市町村別入込総数・宿泊客延数推移'!BL558</f>
        <v>172.4</v>
      </c>
      <c r="BL581" s="88">
        <f>'ｄ08-001市町村別入込総数・宿泊客延数推移'!BM558</f>
        <v>158.30000000000001</v>
      </c>
    </row>
    <row r="582" spans="7:64" x14ac:dyDescent="0.15">
      <c r="G582" t="s">
        <v>497</v>
      </c>
      <c r="H582" s="88">
        <f>'ｄ08-001市町村別入込総数・宿泊客延数推移'!H560/1000</f>
        <v>5.5179999999999998</v>
      </c>
      <c r="I582" s="88">
        <f>'ｄ08-001市町村別入込総数・宿泊客延数推移'!I560/1000</f>
        <v>3.774</v>
      </c>
      <c r="J582" s="88">
        <f>'ｄ08-001市町村別入込総数・宿泊客延数推移'!J560/1000</f>
        <v>18.861999999999998</v>
      </c>
      <c r="K582" s="88">
        <f>'ｄ08-001市町村別入込総数・宿泊客延数推移'!K560/1000</f>
        <v>19.856000000000002</v>
      </c>
      <c r="L582" s="88">
        <f>'ｄ08-001市町村別入込総数・宿泊客延数推移'!L560/1000</f>
        <v>17.474</v>
      </c>
      <c r="M582" s="88">
        <f>'ｄ08-001市町村別入込総数・宿泊客延数推移'!M560/1000</f>
        <v>16.850999999999999</v>
      </c>
      <c r="N582" s="88">
        <f>'ｄ08-001市町村別入込総数・宿泊客延数推移'!N560/1000</f>
        <v>9.0299999999999994</v>
      </c>
      <c r="O582" s="88">
        <f>'ｄ08-001市町村別入込総数・宿泊客延数推移'!O560/1000</f>
        <v>19.911999999999999</v>
      </c>
      <c r="P582" s="88">
        <f>'ｄ08-001市町村別入込総数・宿泊客延数推移'!P560/1000</f>
        <v>19.157</v>
      </c>
      <c r="Q582" s="88">
        <f>'ｄ08-001市町村別入込総数・宿泊客延数推移'!Q560/1000</f>
        <v>12.936999999999999</v>
      </c>
      <c r="R582" s="88">
        <f>'ｄ08-001市町村別入込総数・宿泊客延数推移'!R560/1000</f>
        <v>11.249000000000001</v>
      </c>
      <c r="S582" s="88">
        <f>'ｄ08-001市町村別入込総数・宿泊客延数推移'!S560/1000</f>
        <v>30.27</v>
      </c>
      <c r="T582" s="88">
        <f>'ｄ08-001市町村別入込総数・宿泊客延数推移'!T560/1000</f>
        <v>5.5940000000000003</v>
      </c>
      <c r="U582" s="88">
        <f>'ｄ08-001市町村別入込総数・宿泊客延数推移'!U560/1000</f>
        <v>5.7729999999999997</v>
      </c>
      <c r="V582" s="88">
        <f>'ｄ08-001市町村別入込総数・宿泊客延数推移'!V560/1000</f>
        <v>6.1390000000000002</v>
      </c>
      <c r="W582" s="88">
        <f>'ｄ08-001市町村別入込総数・宿泊客延数推移'!W560/1000</f>
        <v>6.274</v>
      </c>
      <c r="X582" s="88">
        <f>'ｄ08-001市町村別入込総数・宿泊客延数推移'!X560/1000</f>
        <v>6.6150000000000002</v>
      </c>
      <c r="Y582" s="88">
        <f>'ｄ08-001市町村別入込総数・宿泊客延数推移'!Y560/1000</f>
        <v>6.8970000000000002</v>
      </c>
      <c r="Z582" s="88">
        <f>'ｄ08-001市町村別入込総数・宿泊客延数推移'!Z560/1000</f>
        <v>8.8000000000000007</v>
      </c>
      <c r="AA582" s="88">
        <f>'ｄ08-001市町村別入込総数・宿泊客延数推移'!AA560/1000</f>
        <v>7.0830000000000002</v>
      </c>
      <c r="AB582" s="88">
        <f>'ｄ08-001市町村別入込総数・宿泊客延数推移'!AB560/1000</f>
        <v>7.9020000000000001</v>
      </c>
      <c r="AC582" s="88">
        <f>'ｄ08-001市町村別入込総数・宿泊客延数推移'!AC560/1000</f>
        <v>6.7720000000000002</v>
      </c>
      <c r="AD582" s="88">
        <f>'ｄ08-001市町村別入込総数・宿泊客延数推移'!AD560/1000</f>
        <v>7.1879999999999997</v>
      </c>
      <c r="AE582" s="88">
        <f>'ｄ08-001市町村別入込総数・宿泊客延数推移'!AE560/1000</f>
        <v>6.7249999999999996</v>
      </c>
      <c r="AF582" s="88">
        <f>'ｄ08-001市町村別入込総数・宿泊客延数推移'!AF560/1000</f>
        <v>7.2229999999999999</v>
      </c>
      <c r="AG582" s="88">
        <f>'ｄ08-001市町村別入込総数・宿泊客延数推移'!AG560/1000</f>
        <v>9.0749999999999993</v>
      </c>
      <c r="AH582" s="88">
        <f>'ｄ08-001市町村別入込総数・宿泊客延数推移'!AH560/1000</f>
        <v>9.0030000000000001</v>
      </c>
      <c r="AI582" s="88">
        <f>'ｄ08-001市町村別入込総数・宿泊客延数推移'!AI560/1000</f>
        <v>11.013999999999999</v>
      </c>
      <c r="AJ582" s="88">
        <f>'ｄ08-001市町村別入込総数・宿泊客延数推移'!AJ560/1000</f>
        <v>12.973000000000001</v>
      </c>
      <c r="AK582" s="88">
        <f>'ｄ08-001市町村別入込総数・宿泊客延数推移'!AK560/1000</f>
        <v>18.239000000000001</v>
      </c>
      <c r="AL582" s="88">
        <f>'ｄ08-001市町村別入込総数・宿泊客延数推移'!AL560/1000</f>
        <v>18.128</v>
      </c>
      <c r="AM582" s="88">
        <f>'ｄ08-001市町村別入込総数・宿泊客延数推移'!AM560/1000</f>
        <v>18.692</v>
      </c>
      <c r="AN582" s="88">
        <f>'ｄ08-001市町村別入込総数・宿泊客延数推移'!AN560/1000</f>
        <v>16.792999999999999</v>
      </c>
      <c r="AO582" s="88">
        <f>'ｄ08-001市町村別入込総数・宿泊客延数推移'!AO560/1000</f>
        <v>14.212</v>
      </c>
      <c r="AP582" s="88">
        <f>'ｄ08-001市町村別入込総数・宿泊客延数推移'!AQ560</f>
        <v>14.4</v>
      </c>
      <c r="AQ582" s="88">
        <f>'ｄ08-001市町村別入込総数・宿泊客延数推移'!AR560</f>
        <v>12.9</v>
      </c>
      <c r="AR582" s="88">
        <f>'ｄ08-001市町村別入込総数・宿泊客延数推移'!AS560</f>
        <v>10.4</v>
      </c>
      <c r="AS582" s="88">
        <f>'ｄ08-001市町村別入込総数・宿泊客延数推移'!AT560</f>
        <v>11.3</v>
      </c>
      <c r="AT582" s="88">
        <f>'ｄ08-001市町村別入込総数・宿泊客延数推移'!AU560</f>
        <v>9.6</v>
      </c>
      <c r="AU582" s="88">
        <f>'ｄ08-001市町村別入込総数・宿泊客延数推移'!AV560</f>
        <v>9.4</v>
      </c>
      <c r="AV582" s="88">
        <f>'ｄ08-001市町村別入込総数・宿泊客延数推移'!AW560</f>
        <v>9.3000000000000007</v>
      </c>
      <c r="AW582" s="88">
        <f>'ｄ08-001市町村別入込総数・宿泊客延数推移'!AX560</f>
        <v>10.9</v>
      </c>
      <c r="AX582" s="88">
        <f>'ｄ08-001市町村別入込総数・宿泊客延数推移'!AY560</f>
        <v>10.6</v>
      </c>
      <c r="AY582" s="88">
        <f>'ｄ08-001市町村別入込総数・宿泊客延数推移'!AZ560</f>
        <v>10.9</v>
      </c>
      <c r="AZ582" s="88">
        <f>'ｄ08-001市町村別入込総数・宿泊客延数推移'!BA560</f>
        <v>8.6999999999999993</v>
      </c>
      <c r="BA582" s="88">
        <f>'ｄ08-001市町村別入込総数・宿泊客延数推移'!BB560</f>
        <v>9</v>
      </c>
      <c r="BB582" s="88">
        <f>'ｄ08-001市町村別入込総数・宿泊客延数推移'!BC560</f>
        <v>7.4</v>
      </c>
      <c r="BC582" s="88">
        <f>'ｄ08-001市町村別入込総数・宿泊客延数推移'!BD560</f>
        <v>7.0999999999999988</v>
      </c>
      <c r="BD582" s="88">
        <f>'ｄ08-001市町村別入込総数・宿泊客延数推移'!BE560</f>
        <v>7.2</v>
      </c>
      <c r="BE582" s="88">
        <f>'ｄ08-001市町村別入込総数・宿泊客延数推移'!BF560</f>
        <v>6.6</v>
      </c>
      <c r="BF582" s="88">
        <f>'ｄ08-001市町村別入込総数・宿泊客延数推移'!BG560</f>
        <v>5.9999999999999991</v>
      </c>
      <c r="BG582" s="88">
        <f>'ｄ08-001市町村別入込総数・宿泊客延数推移'!BH560</f>
        <v>6.1</v>
      </c>
      <c r="BH582" s="88">
        <f>'ｄ08-001市町村別入込総数・宿泊客延数推移'!BI560</f>
        <v>7.2999999999999989</v>
      </c>
      <c r="BI582" s="88">
        <f>'ｄ08-001市町村別入込総数・宿泊客延数推移'!BJ560</f>
        <v>7.7</v>
      </c>
      <c r="BJ582" s="88">
        <f>'ｄ08-001市町村別入込総数・宿泊客延数推移'!BK560</f>
        <v>6.9</v>
      </c>
      <c r="BK582" s="88">
        <f>'ｄ08-001市町村別入込総数・宿泊客延数推移'!BL560</f>
        <v>7.7</v>
      </c>
      <c r="BL582" s="88">
        <f>'ｄ08-001市町村別入込総数・宿泊客延数推移'!BM560</f>
        <v>9.1</v>
      </c>
    </row>
    <row r="611" spans="7:64" x14ac:dyDescent="0.15">
      <c r="G611" t="s">
        <v>532</v>
      </c>
      <c r="H611" s="80"/>
      <c r="J611" s="80" t="s">
        <v>483</v>
      </c>
      <c r="K611" s="81"/>
      <c r="L611" s="81"/>
      <c r="M611" s="81"/>
      <c r="N611" s="81"/>
      <c r="O611" s="80" t="s">
        <v>484</v>
      </c>
      <c r="P611" s="81"/>
      <c r="Q611" s="81"/>
      <c r="R611" s="81"/>
      <c r="S611" s="81"/>
      <c r="T611" s="80" t="s">
        <v>485</v>
      </c>
      <c r="U611" s="81"/>
      <c r="V611" s="81"/>
      <c r="W611" s="81"/>
      <c r="X611" s="81"/>
      <c r="Y611" s="80" t="s">
        <v>486</v>
      </c>
      <c r="Z611" s="81"/>
      <c r="AA611" s="81"/>
      <c r="AB611" s="81"/>
      <c r="AC611" s="81"/>
      <c r="AD611" s="80" t="s">
        <v>487</v>
      </c>
      <c r="AE611" s="81"/>
      <c r="AF611" s="81"/>
      <c r="AG611" s="81"/>
      <c r="AH611" s="81"/>
      <c r="AI611" s="80" t="s">
        <v>488</v>
      </c>
      <c r="AJ611" s="81"/>
      <c r="AK611" s="81"/>
      <c r="AL611" s="81"/>
      <c r="AM611" s="81"/>
      <c r="AN611" s="80" t="s">
        <v>489</v>
      </c>
      <c r="AO611" s="81"/>
      <c r="AP611" s="81"/>
      <c r="AQ611" s="81"/>
      <c r="AR611" s="81"/>
      <c r="AS611" s="80" t="s">
        <v>490</v>
      </c>
      <c r="AT611" s="81"/>
      <c r="AU611" s="81"/>
      <c r="AV611" s="81"/>
      <c r="AW611" s="81"/>
      <c r="AX611" s="80" t="s">
        <v>491</v>
      </c>
      <c r="AY611" s="81"/>
      <c r="AZ611" s="81"/>
      <c r="BA611" s="81"/>
      <c r="BB611" s="81"/>
      <c r="BC611" s="80" t="s">
        <v>492</v>
      </c>
      <c r="BD611" s="81"/>
      <c r="BE611" s="81"/>
      <c r="BF611" s="81"/>
      <c r="BG611" s="81"/>
      <c r="BH611" s="80" t="s">
        <v>493</v>
      </c>
      <c r="BL611" s="80" t="s">
        <v>517</v>
      </c>
    </row>
    <row r="612" spans="7:64" x14ac:dyDescent="0.15">
      <c r="G612" t="s">
        <v>495</v>
      </c>
      <c r="H612" s="88">
        <f>'ｄ08-001市町村別入込総数・宿泊客延数推移'!H569/1000</f>
        <v>92.52</v>
      </c>
      <c r="I612" s="88">
        <f>'ｄ08-001市町村別入込総数・宿泊客延数推移'!I569/1000</f>
        <v>97.146000000000001</v>
      </c>
      <c r="J612" s="88">
        <f>'ｄ08-001市町村別入込総数・宿泊客延数推移'!J569/1000</f>
        <v>188.13900000000001</v>
      </c>
      <c r="K612" s="88">
        <f>'ｄ08-001市町村別入込総数・宿泊客延数推移'!K569/1000</f>
        <v>94.92</v>
      </c>
      <c r="L612" s="88">
        <f>'ｄ08-001市町村別入込総数・宿泊客延数推移'!L569/1000</f>
        <v>133.239</v>
      </c>
      <c r="M612" s="88">
        <f>'ｄ08-001市町村別入込総数・宿泊客延数推移'!M569/1000</f>
        <v>316.83499999999998</v>
      </c>
      <c r="N612" s="88">
        <f>'ｄ08-001市町村別入込総数・宿泊客延数推移'!N569/1000</f>
        <v>499.40199999999999</v>
      </c>
      <c r="O612" s="88">
        <f>'ｄ08-001市町村別入込総数・宿泊客延数推移'!O569/1000</f>
        <v>587.44000000000005</v>
      </c>
      <c r="P612" s="88">
        <f>'ｄ08-001市町村別入込総数・宿泊客延数推移'!P569/1000</f>
        <v>607.33799999999997</v>
      </c>
      <c r="Q612" s="88">
        <f>'ｄ08-001市町村別入込総数・宿泊客延数推移'!Q569/1000</f>
        <v>605.57299999999998</v>
      </c>
      <c r="R612" s="88">
        <f>'ｄ08-001市町村別入込総数・宿泊客延数推移'!R569/1000</f>
        <v>379.95299999999997</v>
      </c>
      <c r="S612" s="88">
        <f>'ｄ08-001市町村別入込総数・宿泊客延数推移'!S569/1000</f>
        <v>399.61200000000002</v>
      </c>
      <c r="T612" s="88">
        <f>'ｄ08-001市町村別入込総数・宿泊客延数推移'!T569/1000</f>
        <v>394.875</v>
      </c>
      <c r="U612" s="88">
        <f>'ｄ08-001市町村別入込総数・宿泊客延数推移'!U569/1000</f>
        <v>334.476</v>
      </c>
      <c r="V612" s="88">
        <f>'ｄ08-001市町村別入込総数・宿泊客延数推移'!V569/1000</f>
        <v>333.03199999999998</v>
      </c>
      <c r="W612" s="88">
        <f>'ｄ08-001市町村別入込総数・宿泊客延数推移'!W569/1000</f>
        <v>320.60899999999998</v>
      </c>
      <c r="X612" s="88">
        <f>'ｄ08-001市町村別入込総数・宿泊客延数推移'!X569/1000</f>
        <v>330.221</v>
      </c>
      <c r="Y612" s="88">
        <f>'ｄ08-001市町村別入込総数・宿泊客延数推移'!Y569/1000</f>
        <v>331.238</v>
      </c>
      <c r="Z612" s="88">
        <f>'ｄ08-001市町村別入込総数・宿泊客延数推移'!Z569/1000</f>
        <v>337.35899999999998</v>
      </c>
      <c r="AA612" s="88">
        <f>'ｄ08-001市町村別入込総数・宿泊客延数推移'!AA569/1000</f>
        <v>350.92</v>
      </c>
      <c r="AB612" s="88">
        <f>'ｄ08-001市町村別入込総数・宿泊客延数推移'!AB569/1000</f>
        <v>413.37700000000001</v>
      </c>
      <c r="AC612" s="88">
        <f>'ｄ08-001市町村別入込総数・宿泊客延数推移'!AC569/1000</f>
        <v>411.37900000000002</v>
      </c>
      <c r="AD612" s="88">
        <f>'ｄ08-001市町村別入込総数・宿泊客延数推移'!AD569/1000</f>
        <v>350.08600000000001</v>
      </c>
      <c r="AE612" s="88">
        <f>'ｄ08-001市町村別入込総数・宿泊客延数推移'!AE569/1000</f>
        <v>434.13</v>
      </c>
      <c r="AF612" s="88">
        <f>'ｄ08-001市町村別入込総数・宿泊客延数推移'!AF569/1000</f>
        <v>402.96699999999998</v>
      </c>
      <c r="AG612" s="88">
        <f>'ｄ08-001市町村別入込総数・宿泊客延数推移'!AG569/1000</f>
        <v>433.41300000000001</v>
      </c>
      <c r="AH612" s="88">
        <f>'ｄ08-001市町村別入込総数・宿泊客延数推移'!AH569/1000</f>
        <v>436.81200000000001</v>
      </c>
      <c r="AI612" s="88">
        <f>'ｄ08-001市町村別入込総数・宿泊客延数推移'!AI569/1000</f>
        <v>401.33199999999999</v>
      </c>
      <c r="AJ612" s="88">
        <f>'ｄ08-001市町村別入込総数・宿泊客延数推移'!AJ569/1000</f>
        <v>395.16199999999998</v>
      </c>
      <c r="AK612" s="88">
        <f>'ｄ08-001市町村別入込総数・宿泊客延数推移'!AK569/1000</f>
        <v>402.27699999999999</v>
      </c>
      <c r="AL612" s="88">
        <f>'ｄ08-001市町村別入込総数・宿泊客延数推移'!AL569/1000</f>
        <v>359.62</v>
      </c>
      <c r="AM612" s="88">
        <f>'ｄ08-001市町村別入込総数・宿泊客延数推移'!AM569/1000</f>
        <v>349.05399999999997</v>
      </c>
      <c r="AN612" s="88">
        <f>'ｄ08-001市町村別入込総数・宿泊客延数推移'!AN569/1000</f>
        <v>339.21800000000002</v>
      </c>
      <c r="AO612" s="88">
        <f>'ｄ08-001市町村別入込総数・宿泊客延数推移'!AO569/1000</f>
        <v>347.85300000000001</v>
      </c>
      <c r="AP612" s="88">
        <f>'ｄ08-001市町村別入込総数・宿泊客延数推移'!AQ569</f>
        <v>347.7</v>
      </c>
      <c r="AQ612" s="88">
        <f>'ｄ08-001市町村別入込総数・宿泊客延数推移'!AR569</f>
        <v>609.9</v>
      </c>
      <c r="AR612" s="88">
        <f>'ｄ08-001市町村別入込総数・宿泊客延数推移'!AS569</f>
        <v>630.29999999999995</v>
      </c>
      <c r="AS612" s="88">
        <f>'ｄ08-001市町村別入込総数・宿泊客延数推移'!AT569</f>
        <v>257.60000000000002</v>
      </c>
      <c r="AT612" s="88">
        <f>'ｄ08-001市町村別入込総数・宿泊客延数推移'!AU569</f>
        <v>378.2</v>
      </c>
      <c r="AU612" s="88">
        <f>'ｄ08-001市町村別入込総数・宿泊客延数推移'!AV569</f>
        <v>263.60000000000002</v>
      </c>
      <c r="AV612" s="88">
        <f>'ｄ08-001市町村別入込総数・宿泊客延数推移'!AW569</f>
        <v>285.10000000000002</v>
      </c>
      <c r="AW612" s="88">
        <f>'ｄ08-001市町村別入込総数・宿泊客延数推移'!AX569</f>
        <v>358</v>
      </c>
      <c r="AX612" s="88">
        <f>'ｄ08-001市町村別入込総数・宿泊客延数推移'!AY569</f>
        <v>337.5</v>
      </c>
      <c r="AY612" s="88">
        <f>'ｄ08-001市町村別入込総数・宿泊客延数推移'!AZ569</f>
        <v>319.8</v>
      </c>
      <c r="AZ612" s="88">
        <f>'ｄ08-001市町村別入込総数・宿泊客延数推移'!BA569</f>
        <v>369.1</v>
      </c>
      <c r="BA612" s="88">
        <f>'ｄ08-001市町村別入込総数・宿泊客延数推移'!BB569</f>
        <v>307.8</v>
      </c>
      <c r="BB612" s="88">
        <f>'ｄ08-001市町村別入込総数・宿泊客延数推移'!BC569</f>
        <v>300</v>
      </c>
      <c r="BC612" s="88">
        <f>'ｄ08-001市町村別入込総数・宿泊客延数推移'!BD569</f>
        <v>370.2</v>
      </c>
      <c r="BD612" s="88">
        <f>'ｄ08-001市町村別入込総数・宿泊客延数推移'!BE569</f>
        <v>315.7</v>
      </c>
      <c r="BE612" s="88">
        <f>'ｄ08-001市町村別入込総数・宿泊客延数推移'!BF569</f>
        <v>318.10000000000002</v>
      </c>
      <c r="BF612" s="88">
        <f>'ｄ08-001市町村別入込総数・宿泊客延数推移'!BG569</f>
        <v>385.99999999999994</v>
      </c>
      <c r="BG612" s="88">
        <f>'ｄ08-001市町村別入込総数・宿泊客延数推移'!BH569</f>
        <v>395.00000000000006</v>
      </c>
      <c r="BH612" s="88">
        <f>'ｄ08-001市町村別入込総数・宿泊客延数推移'!BI569</f>
        <v>448</v>
      </c>
      <c r="BI612" s="88">
        <f>'ｄ08-001市町村別入込総数・宿泊客延数推移'!BJ569</f>
        <v>520.19999999999993</v>
      </c>
      <c r="BJ612" s="88">
        <f>'ｄ08-001市町村別入込総数・宿泊客延数推移'!BK569</f>
        <v>511.70000000000005</v>
      </c>
      <c r="BK612" s="88">
        <f>'ｄ08-001市町村別入込総数・宿泊客延数推移'!BL569</f>
        <v>468.9</v>
      </c>
      <c r="BL612" s="88">
        <f>'ｄ08-001市町村別入込総数・宿泊客延数推移'!BM569</f>
        <v>680.6</v>
      </c>
    </row>
    <row r="613" spans="7:64" x14ac:dyDescent="0.15">
      <c r="G613" t="s">
        <v>496</v>
      </c>
      <c r="H613" s="88">
        <f>'ｄ08-001市町村別入込総数・宿泊客延数推移'!H570/1000</f>
        <v>370.113</v>
      </c>
      <c r="I613" s="88">
        <f>'ｄ08-001市町村別入込総数・宿泊客延数推移'!I570/1000</f>
        <v>388.61500000000001</v>
      </c>
      <c r="J613" s="88">
        <f>'ｄ08-001市町村別入込総数・宿泊客延数推移'!J570/1000</f>
        <v>375.27600000000001</v>
      </c>
      <c r="K613" s="88">
        <f>'ｄ08-001市町村別入込総数・宿泊客延数推移'!K570/1000</f>
        <v>211.334</v>
      </c>
      <c r="L613" s="88">
        <f>'ｄ08-001市町村別入込総数・宿泊客延数推移'!L570/1000</f>
        <v>540.12800000000004</v>
      </c>
      <c r="M613" s="88">
        <f>'ｄ08-001市町村別入込総数・宿泊客延数推移'!M570/1000</f>
        <v>458.23599999999999</v>
      </c>
      <c r="N613" s="88">
        <f>'ｄ08-001市町村別入込総数・宿泊客延数推移'!N570/1000</f>
        <v>380.21199999999999</v>
      </c>
      <c r="O613" s="88">
        <f>'ｄ08-001市町村別入込総数・宿泊客延数推移'!O570/1000</f>
        <v>369.11</v>
      </c>
      <c r="P613" s="88">
        <f>'ｄ08-001市町村別入込総数・宿泊客延数推移'!P570/1000</f>
        <v>387.471</v>
      </c>
      <c r="Q613" s="88">
        <f>'ｄ08-001市町村別入込総数・宿泊客延数推移'!Q570/1000</f>
        <v>408.548</v>
      </c>
      <c r="R613" s="88">
        <f>'ｄ08-001市町村別入込総数・宿泊客延数推移'!R570/1000</f>
        <v>617.25</v>
      </c>
      <c r="S613" s="88">
        <f>'ｄ08-001市町村別入込総数・宿泊客延数推移'!S570/1000</f>
        <v>616.06200000000001</v>
      </c>
      <c r="T613" s="88">
        <f>'ｄ08-001市町村別入込総数・宿泊客延数推移'!T570/1000</f>
        <v>607.22900000000004</v>
      </c>
      <c r="U613" s="88">
        <f>'ｄ08-001市町村別入込総数・宿泊客延数推移'!U570/1000</f>
        <v>628.88599999999997</v>
      </c>
      <c r="V613" s="88">
        <f>'ｄ08-001市町村別入込総数・宿泊客延数推移'!V570/1000</f>
        <v>652.529</v>
      </c>
      <c r="W613" s="88">
        <f>'ｄ08-001市町村別入込総数・宿泊客延数推移'!W570/1000</f>
        <v>627.66399999999999</v>
      </c>
      <c r="X613" s="88">
        <f>'ｄ08-001市町村別入込総数・宿泊客延数推移'!X570/1000</f>
        <v>650.53</v>
      </c>
      <c r="Y613" s="88">
        <f>'ｄ08-001市町村別入込総数・宿泊客延数推移'!Y570/1000</f>
        <v>651.399</v>
      </c>
      <c r="Z613" s="88">
        <f>'ｄ08-001市町村別入込総数・宿泊客延数推移'!Z570/1000</f>
        <v>690.06200000000001</v>
      </c>
      <c r="AA613" s="88">
        <f>'ｄ08-001市町村別入込総数・宿泊客延数推移'!AA570/1000</f>
        <v>659.26199999999994</v>
      </c>
      <c r="AB613" s="88">
        <f>'ｄ08-001市町村別入込総数・宿泊客延数推移'!AB570/1000</f>
        <v>693.63699999999994</v>
      </c>
      <c r="AC613" s="88">
        <f>'ｄ08-001市町村別入込総数・宿泊客延数推移'!AC570/1000</f>
        <v>700.61500000000001</v>
      </c>
      <c r="AD613" s="88">
        <f>'ｄ08-001市町村別入込総数・宿泊客延数推移'!AD570/1000</f>
        <v>836.34500000000003</v>
      </c>
      <c r="AE613" s="88">
        <f>'ｄ08-001市町村別入込総数・宿泊客延数推移'!AE570/1000</f>
        <v>878.26599999999996</v>
      </c>
      <c r="AF613" s="88">
        <f>'ｄ08-001市町村別入込総数・宿泊客延数推移'!AF570/1000</f>
        <v>909.875</v>
      </c>
      <c r="AG613" s="88">
        <f>'ｄ08-001市町村別入込総数・宿泊客延数推移'!AG570/1000</f>
        <v>982.70100000000002</v>
      </c>
      <c r="AH613" s="88">
        <f>'ｄ08-001市町村別入込総数・宿泊客延数推移'!AH570/1000</f>
        <v>989.62199999999996</v>
      </c>
      <c r="AI613" s="88">
        <f>'ｄ08-001市町村別入込総数・宿泊客延数推移'!AI570/1000</f>
        <v>1044.0730000000001</v>
      </c>
      <c r="AJ613" s="88">
        <f>'ｄ08-001市町村別入込総数・宿泊客延数推移'!AJ570/1000</f>
        <v>1039.789</v>
      </c>
      <c r="AK613" s="88">
        <f>'ｄ08-001市町村別入込総数・宿泊客延数推移'!AK570/1000</f>
        <v>875.96600000000001</v>
      </c>
      <c r="AL613" s="88">
        <f>'ｄ08-001市町村別入込総数・宿泊客延数推移'!AL570/1000</f>
        <v>789.04</v>
      </c>
      <c r="AM613" s="88">
        <f>'ｄ08-001市町村別入込総数・宿泊客延数推移'!AM570/1000</f>
        <v>849.50699999999995</v>
      </c>
      <c r="AN613" s="88">
        <f>'ｄ08-001市町村別入込総数・宿泊客延数推移'!AN570/1000</f>
        <v>844.75099999999998</v>
      </c>
      <c r="AO613" s="88">
        <f>'ｄ08-001市町村別入込総数・宿泊客延数推移'!AO570/1000</f>
        <v>792.51499999999999</v>
      </c>
      <c r="AP613" s="88">
        <f>'ｄ08-001市町村別入込総数・宿泊客延数推移'!AQ570</f>
        <v>805.2</v>
      </c>
      <c r="AQ613" s="88">
        <f>'ｄ08-001市町村別入込総数・宿泊客延数推移'!AR570</f>
        <v>1469.7</v>
      </c>
      <c r="AR613" s="88">
        <f>'ｄ08-001市町村別入込総数・宿泊客延数推移'!AS570</f>
        <v>1121.0999999999999</v>
      </c>
      <c r="AS613" s="88">
        <f>'ｄ08-001市町村別入込総数・宿泊客延数推移'!AT570</f>
        <v>1018.7</v>
      </c>
      <c r="AT613" s="88">
        <f>'ｄ08-001市町村別入込総数・宿泊客延数推移'!AU570</f>
        <v>940.1</v>
      </c>
      <c r="AU613" s="88">
        <f>'ｄ08-001市町村別入込総数・宿泊客延数推移'!AV570</f>
        <v>1063.3</v>
      </c>
      <c r="AV613" s="88">
        <f>'ｄ08-001市町村別入込総数・宿泊客延数推移'!AW570</f>
        <v>1012.7</v>
      </c>
      <c r="AW613" s="88">
        <f>'ｄ08-001市町村別入込総数・宿泊客延数推移'!AX570</f>
        <v>896</v>
      </c>
      <c r="AX613" s="88">
        <f>'ｄ08-001市町村別入込総数・宿泊客延数推移'!AY570</f>
        <v>865.7</v>
      </c>
      <c r="AY613" s="88">
        <f>'ｄ08-001市町村別入込総数・宿泊客延数推移'!AZ570</f>
        <v>961.6</v>
      </c>
      <c r="AZ613" s="88">
        <f>'ｄ08-001市町村別入込総数・宿泊客延数推移'!BA570</f>
        <v>876.4</v>
      </c>
      <c r="BA613" s="88">
        <f>'ｄ08-001市町村別入込総数・宿泊客延数推移'!BB570</f>
        <v>816.8</v>
      </c>
      <c r="BB613" s="88">
        <f>'ｄ08-001市町村別入込総数・宿泊客延数推移'!BC570</f>
        <v>806</v>
      </c>
      <c r="BC613" s="88">
        <f>'ｄ08-001市町村別入込総数・宿泊客延数推移'!BD570</f>
        <v>727.40000000000009</v>
      </c>
      <c r="BD613" s="88">
        <f>'ｄ08-001市町村別入込総数・宿泊客延数推移'!BE570</f>
        <v>631.99999999999989</v>
      </c>
      <c r="BE613" s="88">
        <f>'ｄ08-001市町村別入込総数・宿泊客延数推移'!BF570</f>
        <v>792.9</v>
      </c>
      <c r="BF613" s="88">
        <f>'ｄ08-001市町村別入込総数・宿泊客延数推移'!BG570</f>
        <v>678.7</v>
      </c>
      <c r="BG613" s="88">
        <f>'ｄ08-001市町村別入込総数・宿泊客延数推移'!BH570</f>
        <v>654.79999999999995</v>
      </c>
      <c r="BH613" s="88">
        <f>'ｄ08-001市町村別入込総数・宿泊客延数推移'!BI570</f>
        <v>679.4</v>
      </c>
      <c r="BI613" s="88">
        <f>'ｄ08-001市町村別入込総数・宿泊客延数推移'!BJ570</f>
        <v>766.60000000000014</v>
      </c>
      <c r="BJ613" s="88">
        <f>'ｄ08-001市町村別入込総数・宿泊客延数推移'!BK570</f>
        <v>690.1</v>
      </c>
      <c r="BK613" s="88">
        <f>'ｄ08-001市町村別入込総数・宿泊客延数推移'!BL570</f>
        <v>773.4</v>
      </c>
      <c r="BL613" s="88">
        <f>'ｄ08-001市町村別入込総数・宿泊客延数推移'!BM570</f>
        <v>757.70000000000016</v>
      </c>
    </row>
    <row r="614" spans="7:64" x14ac:dyDescent="0.15">
      <c r="G614" t="s">
        <v>497</v>
      </c>
      <c r="H614" s="88">
        <f>'ｄ08-001市町村別入込総数・宿泊客延数推移'!H572/1000</f>
        <v>46.075000000000003</v>
      </c>
      <c r="I614" s="88">
        <f>'ｄ08-001市町村別入込総数・宿泊客延数推移'!I572/1000</f>
        <v>48.378</v>
      </c>
      <c r="J614" s="88">
        <f>'ｄ08-001市町村別入込総数・宿泊客延数推移'!J572/1000</f>
        <v>110.715</v>
      </c>
      <c r="K614" s="88">
        <f>'ｄ08-001市町村別入込総数・宿泊客延数推移'!K572/1000</f>
        <v>22.623000000000001</v>
      </c>
      <c r="L614" s="88">
        <f>'ｄ08-001市町村別入込総数・宿泊客延数推移'!L572/1000</f>
        <v>119.178</v>
      </c>
      <c r="M614" s="88">
        <f>'ｄ08-001市町村別入込総数・宿泊客延数推移'!M572/1000</f>
        <v>94.441000000000003</v>
      </c>
      <c r="N614" s="88">
        <f>'ｄ08-001市町村別入込総数・宿泊客延数推移'!N572/1000</f>
        <v>162.24700000000001</v>
      </c>
      <c r="O614" s="88">
        <f>'ｄ08-001市町村別入込総数・宿泊客延数推移'!O572/1000</f>
        <v>74.903000000000006</v>
      </c>
      <c r="P614" s="88">
        <f>'ｄ08-001市町村別入込総数・宿泊客延数推移'!P572/1000</f>
        <v>99.102999999999994</v>
      </c>
      <c r="Q614" s="88">
        <f>'ｄ08-001市町村別入込総数・宿泊客延数推移'!Q572/1000</f>
        <v>102.486</v>
      </c>
      <c r="R614" s="88">
        <f>'ｄ08-001市町村別入込総数・宿泊客延数推移'!R572/1000</f>
        <v>101.651</v>
      </c>
      <c r="S614" s="88">
        <f>'ｄ08-001市町村別入込総数・宿泊客延数推移'!S572/1000</f>
        <v>101.874</v>
      </c>
      <c r="T614" s="88">
        <f>'ｄ08-001市町村別入込総数・宿泊客延数推移'!T572/1000</f>
        <v>100.55</v>
      </c>
      <c r="U614" s="88">
        <f>'ｄ08-001市町村別入込総数・宿泊客延数推移'!U572/1000</f>
        <v>92.834000000000003</v>
      </c>
      <c r="V614" s="88">
        <f>'ｄ08-001市町村別入込総数・宿泊客延数推移'!V572/1000</f>
        <v>94.66</v>
      </c>
      <c r="W614" s="88">
        <f>'ｄ08-001市町村別入込総数・宿泊客延数推移'!W572/1000</f>
        <v>85.225999999999999</v>
      </c>
      <c r="X614" s="88">
        <f>'ｄ08-001市町村別入込総数・宿泊客延数推移'!X572/1000</f>
        <v>88.822000000000003</v>
      </c>
      <c r="Y614" s="88">
        <f>'ｄ08-001市町村別入込総数・宿泊客延数推移'!Y572/1000</f>
        <v>88.353999999999999</v>
      </c>
      <c r="Z614" s="88">
        <f>'ｄ08-001市町村別入込総数・宿泊客延数推移'!Z572/1000</f>
        <v>94.825000000000003</v>
      </c>
      <c r="AA614" s="88">
        <f>'ｄ08-001市町村別入込総数・宿泊客延数推移'!AA572/1000</f>
        <v>109.551</v>
      </c>
      <c r="AB614" s="88">
        <f>'ｄ08-001市町村別入込総数・宿泊客延数推移'!AB572/1000</f>
        <v>152.578</v>
      </c>
      <c r="AC614" s="88">
        <f>'ｄ08-001市町村別入込総数・宿泊客延数推移'!AC572/1000</f>
        <v>154.60300000000001</v>
      </c>
      <c r="AD614" s="88">
        <f>'ｄ08-001市町村別入込総数・宿泊客延数推移'!AD572/1000</f>
        <v>148.214</v>
      </c>
      <c r="AE614" s="88">
        <f>'ｄ08-001市町村別入込総数・宿泊客延数推移'!AE572/1000</f>
        <v>196.85900000000001</v>
      </c>
      <c r="AF614" s="88">
        <f>'ｄ08-001市町村別入込総数・宿泊客延数推移'!AF572/1000</f>
        <v>190.92500000000001</v>
      </c>
      <c r="AG614" s="88">
        <f>'ｄ08-001市町村別入込総数・宿泊客延数推移'!AG572/1000</f>
        <v>224.20400000000001</v>
      </c>
      <c r="AH614" s="88">
        <f>'ｄ08-001市町村別入込総数・宿泊客延数推移'!AH572/1000</f>
        <v>227.85400000000001</v>
      </c>
      <c r="AI614" s="88">
        <f>'ｄ08-001市町村別入込総数・宿泊客延数推移'!AI572/1000</f>
        <v>204.67</v>
      </c>
      <c r="AJ614" s="88">
        <f>'ｄ08-001市町村別入込総数・宿泊客延数推移'!AJ572/1000</f>
        <v>204.166</v>
      </c>
      <c r="AK614" s="88">
        <f>'ｄ08-001市町村別入込総数・宿泊客延数推移'!AK572/1000</f>
        <v>203.42</v>
      </c>
      <c r="AL614" s="88">
        <f>'ｄ08-001市町村別入込総数・宿泊客延数推移'!AL572/1000</f>
        <v>162.876</v>
      </c>
      <c r="AM614" s="88">
        <f>'ｄ08-001市町村別入込総数・宿泊客延数推移'!AM572/1000</f>
        <v>162.85900000000001</v>
      </c>
      <c r="AN614" s="88">
        <f>'ｄ08-001市町村別入込総数・宿泊客延数推移'!AN572/1000</f>
        <v>153.83500000000001</v>
      </c>
      <c r="AO614" s="88">
        <f>'ｄ08-001市町村別入込総数・宿泊客延数推移'!AO572/1000</f>
        <v>159.16300000000001</v>
      </c>
      <c r="AP614" s="88">
        <f>'ｄ08-001市町村別入込総数・宿泊客延数推移'!AQ572</f>
        <v>148.80000000000001</v>
      </c>
      <c r="AQ614" s="88">
        <f>'ｄ08-001市町村別入込総数・宿泊客延数推移'!AR572</f>
        <v>191.8</v>
      </c>
      <c r="AR614" s="88">
        <f>'ｄ08-001市町村別入込総数・宿泊客延数推移'!AS572</f>
        <v>177.9</v>
      </c>
      <c r="AS614" s="88">
        <f>'ｄ08-001市町村別入込総数・宿泊客延数推移'!AT572</f>
        <v>151.4</v>
      </c>
      <c r="AT614" s="88">
        <f>'ｄ08-001市町村別入込総数・宿泊客延数推移'!AU572</f>
        <v>158.80000000000001</v>
      </c>
      <c r="AU614" s="88">
        <f>'ｄ08-001市町村別入込総数・宿泊客延数推移'!AV572</f>
        <v>165</v>
      </c>
      <c r="AV614" s="88">
        <f>'ｄ08-001市町村別入込総数・宿泊客延数推移'!AW572</f>
        <v>184.1</v>
      </c>
      <c r="AW614" s="88">
        <f>'ｄ08-001市町村別入込総数・宿泊客延数推移'!AX572</f>
        <v>183.9</v>
      </c>
      <c r="AX614" s="88">
        <f>'ｄ08-001市町村別入込総数・宿泊客延数推移'!AY572</f>
        <v>184.1</v>
      </c>
      <c r="AY614" s="88">
        <f>'ｄ08-001市町村別入込総数・宿泊客延数推移'!AZ572</f>
        <v>180.1</v>
      </c>
      <c r="AZ614" s="88">
        <f>'ｄ08-001市町村別入込総数・宿泊客延数推移'!BA572</f>
        <v>190.8</v>
      </c>
      <c r="BA614" s="88">
        <f>'ｄ08-001市町村別入込総数・宿泊客延数推移'!BB572</f>
        <v>209</v>
      </c>
      <c r="BB614" s="88">
        <f>'ｄ08-001市町村別入込総数・宿泊客延数推移'!BC572</f>
        <v>190.1</v>
      </c>
      <c r="BC614" s="88">
        <f>'ｄ08-001市町村別入込総数・宿泊客延数推移'!BD572</f>
        <v>193.89999999999998</v>
      </c>
      <c r="BD614" s="88">
        <f>'ｄ08-001市町村別入込総数・宿泊客延数推移'!BE572</f>
        <v>202.20000000000005</v>
      </c>
      <c r="BE614" s="88">
        <f>'ｄ08-001市町村別入込総数・宿泊客延数推移'!BF572</f>
        <v>213.49999999999997</v>
      </c>
      <c r="BF614" s="88">
        <f>'ｄ08-001市町村別入込総数・宿泊客延数推移'!BG572</f>
        <v>208.70000000000002</v>
      </c>
      <c r="BG614" s="88">
        <f>'ｄ08-001市町村別入込総数・宿泊客延数推移'!BH572</f>
        <v>228.09999999999997</v>
      </c>
      <c r="BH614" s="88">
        <f>'ｄ08-001市町村別入込総数・宿泊客延数推移'!BI572</f>
        <v>232</v>
      </c>
      <c r="BI614" s="88">
        <f>'ｄ08-001市町村別入込総数・宿泊客延数推移'!BJ572</f>
        <v>239.99999999999997</v>
      </c>
      <c r="BJ614" s="88">
        <f>'ｄ08-001市町村別入込総数・宿泊客延数推移'!BK572</f>
        <v>250.3</v>
      </c>
      <c r="BK614" s="88">
        <f>'ｄ08-001市町村別入込総数・宿泊客延数推移'!BL572</f>
        <v>284.7</v>
      </c>
      <c r="BL614" s="88">
        <f>'ｄ08-001市町村別入込総数・宿泊客延数推移'!BM572</f>
        <v>219.7</v>
      </c>
    </row>
    <row r="643" spans="7:64" x14ac:dyDescent="0.15">
      <c r="G643" t="s">
        <v>533</v>
      </c>
      <c r="H643" s="80"/>
      <c r="J643" s="80" t="s">
        <v>483</v>
      </c>
      <c r="K643" s="81"/>
      <c r="L643" s="81"/>
      <c r="M643" s="81"/>
      <c r="N643" s="81"/>
      <c r="O643" s="80" t="s">
        <v>484</v>
      </c>
      <c r="P643" s="81"/>
      <c r="Q643" s="81"/>
      <c r="R643" s="81"/>
      <c r="S643" s="81"/>
      <c r="T643" s="80" t="s">
        <v>485</v>
      </c>
      <c r="U643" s="81"/>
      <c r="V643" s="81"/>
      <c r="W643" s="81"/>
      <c r="X643" s="81"/>
      <c r="Y643" s="80" t="s">
        <v>486</v>
      </c>
      <c r="Z643" s="81"/>
      <c r="AA643" s="81"/>
      <c r="AB643" s="81"/>
      <c r="AC643" s="81"/>
      <c r="AD643" s="80" t="s">
        <v>487</v>
      </c>
      <c r="AE643" s="81"/>
      <c r="AF643" s="81"/>
      <c r="AG643" s="81"/>
      <c r="AH643" s="81"/>
      <c r="AI643" s="80" t="s">
        <v>488</v>
      </c>
      <c r="AJ643" s="81"/>
      <c r="AK643" s="81"/>
      <c r="AL643" s="81"/>
      <c r="AM643" s="81"/>
      <c r="AN643" s="80" t="s">
        <v>489</v>
      </c>
      <c r="AO643" s="81"/>
      <c r="AP643" s="81"/>
      <c r="AQ643" s="81"/>
      <c r="AR643" s="81"/>
      <c r="AS643" s="80" t="s">
        <v>490</v>
      </c>
      <c r="AT643" s="81"/>
      <c r="AU643" s="81"/>
      <c r="AV643" s="81"/>
      <c r="AW643" s="81"/>
      <c r="AX643" s="80" t="s">
        <v>491</v>
      </c>
      <c r="AY643" s="81"/>
      <c r="AZ643" s="81"/>
      <c r="BA643" s="81"/>
      <c r="BB643" s="81"/>
      <c r="BC643" s="80" t="s">
        <v>492</v>
      </c>
      <c r="BD643" s="81"/>
      <c r="BE643" s="81"/>
      <c r="BF643" s="81"/>
      <c r="BG643" s="81"/>
      <c r="BH643" s="80" t="s">
        <v>493</v>
      </c>
      <c r="BL643" s="80" t="s">
        <v>517</v>
      </c>
    </row>
    <row r="644" spans="7:64" x14ac:dyDescent="0.15">
      <c r="G644" t="s">
        <v>495</v>
      </c>
      <c r="H644" s="88">
        <f>'ｄ08-001市町村別入込総数・宿泊客延数推移'!H575/1000</f>
        <v>203.78</v>
      </c>
      <c r="I644" s="88">
        <f>'ｄ08-001市町村別入込総数・宿泊客延数推移'!I575/1000</f>
        <v>214.066</v>
      </c>
      <c r="J644" s="88">
        <f>'ｄ08-001市町村別入込総数・宿泊客延数推移'!J575/1000</f>
        <v>33.591999999999999</v>
      </c>
      <c r="K644" s="88">
        <f>'ｄ08-001市町村別入込総数・宿泊客延数推移'!K575/1000</f>
        <v>222.88900000000001</v>
      </c>
      <c r="L644" s="88">
        <f>'ｄ08-001市町村別入込総数・宿泊客延数推移'!L575/1000</f>
        <v>282.24099999999999</v>
      </c>
      <c r="M644" s="88">
        <f>'ｄ08-001市町村別入込総数・宿泊客延数推移'!M575/1000</f>
        <v>377.19299999999998</v>
      </c>
      <c r="N644" s="88">
        <f>'ｄ08-001市町村別入込総数・宿泊客延数推移'!N575/1000</f>
        <v>383.577</v>
      </c>
      <c r="O644" s="88">
        <f>'ｄ08-001市町村別入込総数・宿泊客延数推移'!O575/1000</f>
        <v>354.529</v>
      </c>
      <c r="P644" s="88">
        <f>'ｄ08-001市町村別入込総数・宿泊客延数推移'!P575/1000</f>
        <v>597.83900000000006</v>
      </c>
      <c r="Q644" s="88">
        <f>'ｄ08-001市町村別入込総数・宿泊客延数推移'!Q575/1000</f>
        <v>582.97699999999998</v>
      </c>
      <c r="R644" s="88">
        <f>'ｄ08-001市町村別入込総数・宿泊客延数推移'!R575/1000</f>
        <v>693.69</v>
      </c>
      <c r="S644" s="88">
        <f>'ｄ08-001市町村別入込総数・宿泊客延数推移'!S575/1000</f>
        <v>718.03599999999994</v>
      </c>
      <c r="T644" s="88">
        <f>'ｄ08-001市町村別入込総数・宿泊客延数推移'!T575/1000</f>
        <v>721.78099999999995</v>
      </c>
      <c r="U644" s="88">
        <f>'ｄ08-001市町村別入込総数・宿泊客延数推移'!U575/1000</f>
        <v>726.87699999999995</v>
      </c>
      <c r="V644" s="88">
        <f>'ｄ08-001市町村別入込総数・宿泊客延数推移'!V575/1000</f>
        <v>737.20100000000002</v>
      </c>
      <c r="W644" s="88">
        <f>'ｄ08-001市町村別入込総数・宿泊客延数推移'!W575/1000</f>
        <v>681.31500000000005</v>
      </c>
      <c r="X644" s="88">
        <f>'ｄ08-001市町村別入込総数・宿泊客延数推移'!X575/1000</f>
        <v>790.28300000000002</v>
      </c>
      <c r="Y644" s="88">
        <f>'ｄ08-001市町村別入込総数・宿泊客延数推移'!Y575/1000</f>
        <v>568.40200000000004</v>
      </c>
      <c r="Z644" s="88">
        <f>'ｄ08-001市町村別入込総数・宿泊客延数推移'!Z575/1000</f>
        <v>475.38600000000002</v>
      </c>
      <c r="AA644" s="88">
        <f>'ｄ08-001市町村別入込総数・宿泊客延数推移'!AA575/1000</f>
        <v>489.07799999999997</v>
      </c>
      <c r="AB644" s="88">
        <f>'ｄ08-001市町村別入込総数・宿泊客延数推移'!AB575/1000</f>
        <v>482.98200000000003</v>
      </c>
      <c r="AC644" s="88">
        <f>'ｄ08-001市町村別入込総数・宿泊客延数推移'!AC575/1000</f>
        <v>488.74400000000003</v>
      </c>
      <c r="AD644" s="88">
        <f>'ｄ08-001市町村別入込総数・宿泊客延数推移'!AD575/1000</f>
        <v>513.73299999999995</v>
      </c>
      <c r="AE644" s="88">
        <f>'ｄ08-001市町村別入込総数・宿泊客延数推移'!AE575/1000</f>
        <v>515.89099999999996</v>
      </c>
      <c r="AF644" s="88">
        <f>'ｄ08-001市町村別入込総数・宿泊客延数推移'!AF575/1000</f>
        <v>542.39400000000001</v>
      </c>
      <c r="AG644" s="88">
        <f>'ｄ08-001市町村別入込総数・宿泊客延数推移'!AG575/1000</f>
        <v>531.35299999999995</v>
      </c>
      <c r="AH644" s="88">
        <f>'ｄ08-001市町村別入込総数・宿泊客延数推移'!AH575/1000</f>
        <v>553.11900000000003</v>
      </c>
      <c r="AI644" s="88">
        <f>'ｄ08-001市町村別入込総数・宿泊客延数推移'!AI575/1000</f>
        <v>639.20500000000004</v>
      </c>
      <c r="AJ644" s="88">
        <f>'ｄ08-001市町村別入込総数・宿泊客延数推移'!AJ575/1000</f>
        <v>676.69100000000003</v>
      </c>
      <c r="AK644" s="88">
        <f>'ｄ08-001市町村別入込総数・宿泊客延数推移'!AK575/1000</f>
        <v>721.49800000000005</v>
      </c>
      <c r="AL644" s="88">
        <f>'ｄ08-001市町村別入込総数・宿泊客延数推移'!AL575/1000</f>
        <v>688.70500000000004</v>
      </c>
      <c r="AM644" s="88">
        <f>'ｄ08-001市町村別入込総数・宿泊客延数推移'!AM575/1000</f>
        <v>630.34199999999998</v>
      </c>
      <c r="AN644" s="88">
        <f>'ｄ08-001市町村別入込総数・宿泊客延数推移'!AN575/1000</f>
        <v>670.21199999999999</v>
      </c>
      <c r="AO644" s="88">
        <f>'ｄ08-001市町村別入込総数・宿泊客延数推移'!AO575/1000</f>
        <v>643.07899999999995</v>
      </c>
      <c r="AP644" s="88">
        <f>'ｄ08-001市町村別入込総数・宿泊客延数推移'!AQ575</f>
        <v>614.29999999999995</v>
      </c>
      <c r="AQ644" s="88">
        <f>'ｄ08-001市町村別入込総数・宿泊客延数推移'!AR575</f>
        <v>538.79999999999995</v>
      </c>
      <c r="AR644" s="88">
        <f>'ｄ08-001市町村別入込総数・宿泊客延数推移'!AS575</f>
        <v>604.4</v>
      </c>
      <c r="AS644" s="88">
        <f>'ｄ08-001市町村別入込総数・宿泊客延数推移'!AT575</f>
        <v>534.70000000000005</v>
      </c>
      <c r="AT644" s="88">
        <f>'ｄ08-001市町村別入込総数・宿泊客延数推移'!AU575</f>
        <v>497.6</v>
      </c>
      <c r="AU644" s="88">
        <f>'ｄ08-001市町村別入込総数・宿泊客延数推移'!AV575</f>
        <v>570.70000000000005</v>
      </c>
      <c r="AV644" s="88">
        <f>'ｄ08-001市町村別入込総数・宿泊客延数推移'!AW575</f>
        <v>555.20000000000005</v>
      </c>
      <c r="AW644" s="88">
        <f>'ｄ08-001市町村別入込総数・宿泊客延数推移'!AX575</f>
        <v>574.4</v>
      </c>
      <c r="AX644" s="88">
        <f>'ｄ08-001市町村別入込総数・宿泊客延数推移'!AY575</f>
        <v>646.6</v>
      </c>
      <c r="AY644" s="88">
        <f>'ｄ08-001市町村別入込総数・宿泊客延数推移'!AZ575</f>
        <v>609.9</v>
      </c>
      <c r="AZ644" s="88">
        <f>'ｄ08-001市町村別入込総数・宿泊客延数推移'!BA575</f>
        <v>619.20000000000005</v>
      </c>
      <c r="BA644" s="88">
        <f>'ｄ08-001市町村別入込総数・宿泊客延数推移'!BB575</f>
        <v>578.4</v>
      </c>
      <c r="BB644" s="88">
        <f>'ｄ08-001市町村別入込総数・宿泊客延数推移'!BC575</f>
        <v>571.4</v>
      </c>
      <c r="BC644" s="88">
        <f>'ｄ08-001市町村別入込総数・宿泊客延数推移'!BD575</f>
        <v>616.39999999999986</v>
      </c>
      <c r="BD644" s="88">
        <f>'ｄ08-001市町村別入込総数・宿泊客延数推移'!BE575</f>
        <v>510.79999999999995</v>
      </c>
      <c r="BE644" s="88">
        <f>'ｄ08-001市町村別入込総数・宿泊客延数推移'!BF575</f>
        <v>570.5</v>
      </c>
      <c r="BF644" s="88">
        <f>'ｄ08-001市町村別入込総数・宿泊客延数推移'!BG575</f>
        <v>550</v>
      </c>
      <c r="BG644" s="88">
        <f>'ｄ08-001市町村別入込総数・宿泊客延数推移'!BH575</f>
        <v>517.09999999999991</v>
      </c>
      <c r="BH644" s="88">
        <f>'ｄ08-001市町村別入込総数・宿泊客延数推移'!BI575</f>
        <v>585.80000000000007</v>
      </c>
      <c r="BI644" s="88">
        <f>'ｄ08-001市町村別入込総数・宿泊客延数推移'!BJ575</f>
        <v>612.20000000000005</v>
      </c>
      <c r="BJ644" s="88">
        <f>'ｄ08-001市町村別入込総数・宿泊客延数推移'!BK575</f>
        <v>612.70000000000005</v>
      </c>
      <c r="BK644" s="88">
        <f>'ｄ08-001市町村別入込総数・宿泊客延数推移'!BL575</f>
        <v>654.9</v>
      </c>
      <c r="BL644" s="88">
        <f>'ｄ08-001市町村別入込総数・宿泊客延数推移'!BM575</f>
        <v>722.4</v>
      </c>
    </row>
    <row r="645" spans="7:64" x14ac:dyDescent="0.15">
      <c r="G645" t="s">
        <v>496</v>
      </c>
      <c r="H645" s="88">
        <f>'ｄ08-001市町村別入込総数・宿泊客延数推移'!H576/1000</f>
        <v>698.19899999999996</v>
      </c>
      <c r="I645" s="88">
        <f>'ｄ08-001市町村別入込総数・宿泊客延数推移'!I576/1000</f>
        <v>697.40499999999997</v>
      </c>
      <c r="J645" s="88">
        <f>'ｄ08-001市町村別入込総数・宿泊客延数推移'!J576/1000</f>
        <v>838.09699999999998</v>
      </c>
      <c r="K645" s="88">
        <f>'ｄ08-001市町村別入込総数・宿泊客延数推移'!K576/1000</f>
        <v>692.22900000000004</v>
      </c>
      <c r="L645" s="88">
        <f>'ｄ08-001市町村別入込総数・宿泊客延数推移'!L576/1000</f>
        <v>932.59299999999996</v>
      </c>
      <c r="M645" s="88">
        <f>'ｄ08-001市町村別入込総数・宿泊客延数推移'!M576/1000</f>
        <v>894.51199999999994</v>
      </c>
      <c r="N645" s="88">
        <f>'ｄ08-001市町村別入込総数・宿泊客延数推移'!N576/1000</f>
        <v>1017.331</v>
      </c>
      <c r="O645" s="88">
        <f>'ｄ08-001市町村別入込総数・宿泊客延数推移'!O576/1000</f>
        <v>1104.1569999999999</v>
      </c>
      <c r="P645" s="88">
        <f>'ｄ08-001市町村別入込総数・宿泊客延数推移'!P576/1000</f>
        <v>957.553</v>
      </c>
      <c r="Q645" s="88">
        <f>'ｄ08-001市町村別入込総数・宿泊客延数推移'!Q576/1000</f>
        <v>960.28200000000004</v>
      </c>
      <c r="R645" s="88">
        <f>'ｄ08-001市町村別入込総数・宿泊客延数推移'!R576/1000</f>
        <v>1015.394</v>
      </c>
      <c r="S645" s="88">
        <f>'ｄ08-001市町村別入込総数・宿泊客延数推移'!S576/1000</f>
        <v>991.59</v>
      </c>
      <c r="T645" s="88">
        <f>'ｄ08-001市町村別入込総数・宿泊客延数推移'!T576/1000</f>
        <v>996.75800000000004</v>
      </c>
      <c r="U645" s="88">
        <f>'ｄ08-001市町村別入込総数・宿泊客延数推移'!U576/1000</f>
        <v>1003.784</v>
      </c>
      <c r="V645" s="88">
        <f>'ｄ08-001市町村別入込総数・宿泊客延数推移'!V576/1000</f>
        <v>1018.04</v>
      </c>
      <c r="W645" s="88">
        <f>'ｄ08-001市町村別入込総数・宿泊客延数推移'!W576/1000</f>
        <v>940.81899999999996</v>
      </c>
      <c r="X645" s="88">
        <f>'ｄ08-001市町村別入込総数・宿泊客延数推移'!X576/1000</f>
        <v>878.11900000000003</v>
      </c>
      <c r="Y645" s="88">
        <f>'ｄ08-001市町村別入込総数・宿泊客延数推移'!Y576/1000</f>
        <v>1020.256</v>
      </c>
      <c r="Z645" s="88">
        <f>'ｄ08-001市町村別入込総数・宿泊客延数推移'!Z576/1000</f>
        <v>724.59199999999998</v>
      </c>
      <c r="AA645" s="88">
        <f>'ｄ08-001市町村別入込総数・宿泊客延数推移'!AA576/1000</f>
        <v>725.596</v>
      </c>
      <c r="AB645" s="88">
        <f>'ｄ08-001市町村別入込総数・宿泊客延数推移'!AB576/1000</f>
        <v>806.31899999999996</v>
      </c>
      <c r="AC645" s="88">
        <f>'ｄ08-001市町村別入込総数・宿泊客延数推移'!AC576/1000</f>
        <v>805.25300000000004</v>
      </c>
      <c r="AD645" s="88">
        <f>'ｄ08-001市町村別入込総数・宿泊客延数推移'!AD576/1000</f>
        <v>869.13499999999999</v>
      </c>
      <c r="AE645" s="88">
        <f>'ｄ08-001市町村別入込総数・宿泊客延数推移'!AE576/1000</f>
        <v>876.79499999999996</v>
      </c>
      <c r="AF645" s="88">
        <f>'ｄ08-001市町村別入込総数・宿泊客延数推移'!AF576/1000</f>
        <v>968.97699999999998</v>
      </c>
      <c r="AG645" s="88">
        <f>'ｄ08-001市町村別入込総数・宿泊客延数推移'!AG576/1000</f>
        <v>990.29</v>
      </c>
      <c r="AH645" s="88">
        <f>'ｄ08-001市町村別入込総数・宿泊客延数推移'!AH576/1000</f>
        <v>979.77499999999998</v>
      </c>
      <c r="AI645" s="88">
        <f>'ｄ08-001市町村別入込総数・宿泊客延数推移'!AI576/1000</f>
        <v>1224.7260000000001</v>
      </c>
      <c r="AJ645" s="88">
        <f>'ｄ08-001市町村別入込総数・宿泊客延数推移'!AJ576/1000</f>
        <v>1359.03</v>
      </c>
      <c r="AK645" s="88">
        <f>'ｄ08-001市町村別入込総数・宿泊客延数推移'!AK576/1000</f>
        <v>1438.664</v>
      </c>
      <c r="AL645" s="88">
        <f>'ｄ08-001市町村別入込総数・宿泊客延数推移'!AL576/1000</f>
        <v>1353.8389999999999</v>
      </c>
      <c r="AM645" s="88">
        <f>'ｄ08-001市町村別入込総数・宿泊客延数推移'!AM576/1000</f>
        <v>1459.6659999999999</v>
      </c>
      <c r="AN645" s="88">
        <f>'ｄ08-001市町村別入込総数・宿泊客延数推移'!AN576/1000</f>
        <v>1616.127</v>
      </c>
      <c r="AO645" s="88">
        <f>'ｄ08-001市町村別入込総数・宿泊客延数推移'!AO576/1000</f>
        <v>1547.982</v>
      </c>
      <c r="AP645" s="88">
        <f>'ｄ08-001市町村別入込総数・宿泊客延数推移'!AQ576</f>
        <v>845.1</v>
      </c>
      <c r="AQ645" s="88">
        <f>'ｄ08-001市町村別入込総数・宿泊客延数推移'!AR576</f>
        <v>819.3</v>
      </c>
      <c r="AR645" s="88">
        <f>'ｄ08-001市町村別入込総数・宿泊客延数推移'!AS576</f>
        <v>849.7</v>
      </c>
      <c r="AS645" s="88">
        <f>'ｄ08-001市町村別入込総数・宿泊客延数推移'!AT576</f>
        <v>850.4</v>
      </c>
      <c r="AT645" s="88">
        <f>'ｄ08-001市町村別入込総数・宿泊客延数推移'!AU576</f>
        <v>1002.2</v>
      </c>
      <c r="AU645" s="88">
        <f>'ｄ08-001市町村別入込総数・宿泊客延数推移'!AV576</f>
        <v>969.8</v>
      </c>
      <c r="AV645" s="88">
        <f>'ｄ08-001市町村別入込総数・宿泊客延数推移'!AW576</f>
        <v>832.5</v>
      </c>
      <c r="AW645" s="88">
        <f>'ｄ08-001市町村別入込総数・宿泊客延数推移'!AX576</f>
        <v>881.5</v>
      </c>
      <c r="AX645" s="88">
        <f>'ｄ08-001市町村別入込総数・宿泊客延数推移'!AY576</f>
        <v>773.5</v>
      </c>
      <c r="AY645" s="88">
        <f>'ｄ08-001市町村別入込総数・宿泊客延数推移'!AZ576</f>
        <v>841.5</v>
      </c>
      <c r="AZ645" s="88">
        <f>'ｄ08-001市町村別入込総数・宿泊客延数推移'!BA576</f>
        <v>810</v>
      </c>
      <c r="BA645" s="88">
        <f>'ｄ08-001市町村別入込総数・宿泊客延数推移'!BB576</f>
        <v>822</v>
      </c>
      <c r="BB645" s="88">
        <f>'ｄ08-001市町村別入込総数・宿泊客延数推移'!BC576</f>
        <v>946.5</v>
      </c>
      <c r="BC645" s="88">
        <f>'ｄ08-001市町村別入込総数・宿泊客延数推移'!BD576</f>
        <v>1044.8000000000002</v>
      </c>
      <c r="BD645" s="88">
        <f>'ｄ08-001市町村別入込総数・宿泊客延数推移'!BE576</f>
        <v>1281.8</v>
      </c>
      <c r="BE645" s="88">
        <f>'ｄ08-001市町村別入込総数・宿泊客延数推移'!BF576</f>
        <v>1319.1</v>
      </c>
      <c r="BF645" s="88">
        <f>'ｄ08-001市町村別入込総数・宿泊客延数推移'!BG576</f>
        <v>1288.6000000000001</v>
      </c>
      <c r="BG645" s="88">
        <f>'ｄ08-001市町村別入込総数・宿泊客延数推移'!BH576</f>
        <v>1344.7</v>
      </c>
      <c r="BH645" s="88">
        <f>'ｄ08-001市町村別入込総数・宿泊客延数推移'!BI576</f>
        <v>1292.4999999999998</v>
      </c>
      <c r="BI645" s="88">
        <f>'ｄ08-001市町村別入込総数・宿泊客延数推移'!BJ576</f>
        <v>1320.7</v>
      </c>
      <c r="BJ645" s="88">
        <f>'ｄ08-001市町村別入込総数・宿泊客延数推移'!BK576</f>
        <v>1382.1</v>
      </c>
      <c r="BK645" s="88">
        <f>'ｄ08-001市町村別入込総数・宿泊客延数推移'!BL576</f>
        <v>1340.1</v>
      </c>
      <c r="BL645" s="88">
        <f>'ｄ08-001市町村別入込総数・宿泊客延数推移'!BM576</f>
        <v>1503</v>
      </c>
    </row>
    <row r="646" spans="7:64" x14ac:dyDescent="0.15">
      <c r="G646" t="s">
        <v>497</v>
      </c>
      <c r="H646" s="88">
        <f>'ｄ08-001市町村別入込総数・宿泊客延数推移'!H578/1000</f>
        <v>9.484</v>
      </c>
      <c r="I646" s="88">
        <f>'ｄ08-001市町村別入込総数・宿泊客延数推移'!I578/1000</f>
        <v>93.590999999999994</v>
      </c>
      <c r="J646" s="88">
        <f>'ｄ08-001市町村別入込総数・宿泊客延数推移'!J578/1000</f>
        <v>85.787999999999997</v>
      </c>
      <c r="K646" s="88">
        <f>'ｄ08-001市町村別入込総数・宿泊客延数推移'!K578/1000</f>
        <v>95.106999999999999</v>
      </c>
      <c r="L646" s="88">
        <f>'ｄ08-001市町村別入込総数・宿泊客延数推移'!L578/1000</f>
        <v>102.48099999999999</v>
      </c>
      <c r="M646" s="88">
        <f>'ｄ08-001市町村別入込総数・宿泊客延数推移'!M578/1000</f>
        <v>86.956000000000003</v>
      </c>
      <c r="N646" s="88">
        <f>'ｄ08-001市町村別入込総数・宿泊客延数推移'!N578/1000</f>
        <v>111.762</v>
      </c>
      <c r="O646" s="88">
        <f>'ｄ08-001市町村別入込総数・宿泊客延数推移'!O578/1000</f>
        <v>107.093</v>
      </c>
      <c r="P646" s="88">
        <f>'ｄ08-001市町村別入込総数・宿泊客延数推移'!P578/1000</f>
        <v>89.081999999999994</v>
      </c>
      <c r="Q646" s="88">
        <f>'ｄ08-001市町村別入込総数・宿泊客延数推移'!Q578/1000</f>
        <v>109.48</v>
      </c>
      <c r="R646" s="88">
        <f>'ｄ08-001市町村別入込総数・宿泊客延数推移'!R578/1000</f>
        <v>34.183</v>
      </c>
      <c r="S646" s="88">
        <f>'ｄ08-001市町村別入込総数・宿泊客延数推移'!S578/1000</f>
        <v>35.881999999999998</v>
      </c>
      <c r="T646" s="88">
        <f>'ｄ08-001市町村別入込総数・宿泊客延数推移'!T578/1000</f>
        <v>34.191000000000003</v>
      </c>
      <c r="U646" s="88">
        <f>'ｄ08-001市町村別入込総数・宿泊客延数推移'!U578/1000</f>
        <v>36.546999999999997</v>
      </c>
      <c r="V646" s="88">
        <f>'ｄ08-001市町村別入込総数・宿泊客延数推移'!V578/1000</f>
        <v>37.667999999999999</v>
      </c>
      <c r="W646" s="88">
        <f>'ｄ08-001市町村別入込総数・宿泊客延数推移'!W578/1000</f>
        <v>49.109000000000002</v>
      </c>
      <c r="X646" s="88">
        <f>'ｄ08-001市町村別入込総数・宿泊客延数推移'!X578/1000</f>
        <v>65.302000000000007</v>
      </c>
      <c r="Y646" s="88">
        <f>'ｄ08-001市町村別入込総数・宿泊客延数推移'!Y578/1000</f>
        <v>62.877000000000002</v>
      </c>
      <c r="Z646" s="88">
        <f>'ｄ08-001市町村別入込総数・宿泊客延数推移'!Z578/1000</f>
        <v>57.4</v>
      </c>
      <c r="AA646" s="88">
        <f>'ｄ08-001市町村別入込総数・宿泊客延数推移'!AA578/1000</f>
        <v>53.811999999999998</v>
      </c>
      <c r="AB646" s="88">
        <f>'ｄ08-001市町村別入込総数・宿泊客延数推移'!AB578/1000</f>
        <v>56.106999999999999</v>
      </c>
      <c r="AC646" s="88">
        <f>'ｄ08-001市町村別入込総数・宿泊客延数推移'!AC578/1000</f>
        <v>47.603000000000002</v>
      </c>
      <c r="AD646" s="88">
        <f>'ｄ08-001市町村別入込総数・宿泊客延数推移'!AD578/1000</f>
        <v>57.683999999999997</v>
      </c>
      <c r="AE646" s="88">
        <f>'ｄ08-001市町村別入込総数・宿泊客延数推移'!AE578/1000</f>
        <v>59.061</v>
      </c>
      <c r="AF646" s="88">
        <f>'ｄ08-001市町村別入込総数・宿泊客延数推移'!AF578/1000</f>
        <v>65.221999999999994</v>
      </c>
      <c r="AG646" s="88">
        <f>'ｄ08-001市町村別入込総数・宿泊客延数推移'!AG578/1000</f>
        <v>59.457000000000001</v>
      </c>
      <c r="AH646" s="88">
        <f>'ｄ08-001市町村別入込総数・宿泊客延数推移'!AH578/1000</f>
        <v>68.656000000000006</v>
      </c>
      <c r="AI646" s="88">
        <f>'ｄ08-001市町村別入込総数・宿泊客延数推移'!AI578/1000</f>
        <v>72.405000000000001</v>
      </c>
      <c r="AJ646" s="88">
        <f>'ｄ08-001市町村別入込総数・宿泊客延数推移'!AJ578/1000</f>
        <v>70.694000000000003</v>
      </c>
      <c r="AK646" s="88">
        <f>'ｄ08-001市町村別入込総数・宿泊客延数推移'!AK578/1000</f>
        <v>79.061000000000007</v>
      </c>
      <c r="AL646" s="88">
        <f>'ｄ08-001市町村別入込総数・宿泊客延数推移'!AL578/1000</f>
        <v>119.001</v>
      </c>
      <c r="AM646" s="88">
        <f>'ｄ08-001市町村別入込総数・宿泊客延数推移'!AM578/1000</f>
        <v>127.11499999999999</v>
      </c>
      <c r="AN646" s="88">
        <f>'ｄ08-001市町村別入込総数・宿泊客延数推移'!AN578/1000</f>
        <v>115.044</v>
      </c>
      <c r="AO646" s="88">
        <f>'ｄ08-001市町村別入込総数・宿泊客延数推移'!AO578/1000</f>
        <v>116.008</v>
      </c>
      <c r="AP646" s="88">
        <f>'ｄ08-001市町村別入込総数・宿泊客延数推移'!AQ578</f>
        <v>93.4</v>
      </c>
      <c r="AQ646" s="88">
        <f>'ｄ08-001市町村別入込総数・宿泊客延数推移'!AR578</f>
        <v>87.2</v>
      </c>
      <c r="AR646" s="88">
        <f>'ｄ08-001市町村別入込総数・宿泊客延数推移'!AS578</f>
        <v>85.5</v>
      </c>
      <c r="AS646" s="88">
        <f>'ｄ08-001市町村別入込総数・宿泊客延数推移'!AT578</f>
        <v>75.3</v>
      </c>
      <c r="AT646" s="88">
        <f>'ｄ08-001市町村別入込総数・宿泊客延数推移'!AU578</f>
        <v>72.400000000000006</v>
      </c>
      <c r="AU646" s="88">
        <f>'ｄ08-001市町村別入込総数・宿泊客延数推移'!AV578</f>
        <v>71</v>
      </c>
      <c r="AV646" s="88">
        <f>'ｄ08-001市町村別入込総数・宿泊客延数推移'!AW578</f>
        <v>62.8</v>
      </c>
      <c r="AW646" s="88">
        <f>'ｄ08-001市町村別入込総数・宿泊客延数推移'!AX578</f>
        <v>94.1</v>
      </c>
      <c r="AX646" s="88">
        <f>'ｄ08-001市町村別入込総数・宿泊客延数推移'!AY578</f>
        <v>102.2</v>
      </c>
      <c r="AY646" s="88">
        <f>'ｄ08-001市町村別入込総数・宿泊客延数推移'!AZ578</f>
        <v>124.6</v>
      </c>
      <c r="AZ646" s="88">
        <f>'ｄ08-001市町村別入込総数・宿泊客延数推移'!BA578</f>
        <v>129.9</v>
      </c>
      <c r="BA646" s="88">
        <f>'ｄ08-001市町村別入込総数・宿泊客延数推移'!BB578</f>
        <v>104.3</v>
      </c>
      <c r="BB646" s="88">
        <f>'ｄ08-001市町村別入込総数・宿泊客延数推移'!BC578</f>
        <v>107</v>
      </c>
      <c r="BC646" s="88">
        <f>'ｄ08-001市町村別入込総数・宿泊客延数推移'!BD578</f>
        <v>101.79999999999998</v>
      </c>
      <c r="BD646" s="88">
        <f>'ｄ08-001市町村別入込総数・宿泊客延数推移'!BE578</f>
        <v>101.89999999999999</v>
      </c>
      <c r="BE646" s="88">
        <f>'ｄ08-001市町村別入込総数・宿泊客延数推移'!BF578</f>
        <v>117.6</v>
      </c>
      <c r="BF646" s="88">
        <f>'ｄ08-001市町村別入込総数・宿泊客延数推移'!BG578</f>
        <v>134.89999999999998</v>
      </c>
      <c r="BG646" s="88">
        <f>'ｄ08-001市町村別入込総数・宿泊客延数推移'!BH578</f>
        <v>114.60000000000001</v>
      </c>
      <c r="BH646" s="88">
        <f>'ｄ08-001市町村別入込総数・宿泊客延数推移'!BI578</f>
        <v>159.10000000000002</v>
      </c>
      <c r="BI646" s="88">
        <f>'ｄ08-001市町村別入込総数・宿泊客延数推移'!BJ578</f>
        <v>129.4</v>
      </c>
      <c r="BJ646" s="88">
        <f>'ｄ08-001市町村別入込総数・宿泊客延数推移'!BK578</f>
        <v>122.89999999999999</v>
      </c>
      <c r="BK646" s="88">
        <f>'ｄ08-001市町村別入込総数・宿泊客延数推移'!BL578</f>
        <v>121</v>
      </c>
      <c r="BL646" s="88">
        <f>'ｄ08-001市町村別入込総数・宿泊客延数推移'!BM578</f>
        <v>120.70000000000002</v>
      </c>
    </row>
    <row r="675" spans="7:64" x14ac:dyDescent="0.15">
      <c r="G675" t="s">
        <v>534</v>
      </c>
      <c r="H675" s="80"/>
      <c r="J675" s="80" t="s">
        <v>483</v>
      </c>
      <c r="K675" s="81"/>
      <c r="L675" s="81"/>
      <c r="M675" s="81"/>
      <c r="N675" s="81"/>
      <c r="O675" s="80" t="s">
        <v>484</v>
      </c>
      <c r="P675" s="81"/>
      <c r="Q675" s="81"/>
      <c r="R675" s="81"/>
      <c r="S675" s="81"/>
      <c r="T675" s="80" t="s">
        <v>485</v>
      </c>
      <c r="U675" s="81"/>
      <c r="V675" s="81"/>
      <c r="W675" s="81"/>
      <c r="X675" s="81"/>
      <c r="Y675" s="80" t="s">
        <v>486</v>
      </c>
      <c r="Z675" s="81"/>
      <c r="AA675" s="81"/>
      <c r="AB675" s="81"/>
      <c r="AC675" s="81"/>
      <c r="AD675" s="80" t="s">
        <v>487</v>
      </c>
      <c r="AE675" s="81"/>
      <c r="AF675" s="81"/>
      <c r="AG675" s="81"/>
      <c r="AH675" s="81"/>
      <c r="AI675" s="80" t="s">
        <v>488</v>
      </c>
      <c r="AJ675" s="81"/>
      <c r="AK675" s="81"/>
      <c r="AL675" s="81"/>
      <c r="AM675" s="81"/>
      <c r="AN675" s="80" t="s">
        <v>489</v>
      </c>
      <c r="AO675" s="81"/>
      <c r="AP675" s="81"/>
      <c r="AQ675" s="81"/>
      <c r="AR675" s="81"/>
      <c r="AS675" s="80" t="s">
        <v>490</v>
      </c>
      <c r="AT675" s="81"/>
      <c r="AU675" s="81"/>
      <c r="AV675" s="81"/>
      <c r="AW675" s="81"/>
      <c r="AX675" s="80" t="s">
        <v>491</v>
      </c>
      <c r="AY675" s="81"/>
      <c r="AZ675" s="81"/>
      <c r="BA675" s="81"/>
      <c r="BB675" s="81"/>
      <c r="BC675" s="80" t="s">
        <v>492</v>
      </c>
      <c r="BD675" s="81"/>
      <c r="BE675" s="81"/>
      <c r="BF675" s="81"/>
      <c r="BG675" s="81"/>
      <c r="BH675" s="80" t="s">
        <v>493</v>
      </c>
      <c r="BL675" s="80" t="s">
        <v>517</v>
      </c>
    </row>
    <row r="676" spans="7:64" x14ac:dyDescent="0.15">
      <c r="G676" t="s">
        <v>495</v>
      </c>
      <c r="H676" s="88">
        <f>'ｄ08-001市町村別入込総数・宿泊客延数推移'!H581/1000</f>
        <v>473.21899999999999</v>
      </c>
      <c r="I676" s="88">
        <f>'ｄ08-001市町村別入込総数・宿泊客延数推移'!I581/1000</f>
        <v>222.232</v>
      </c>
      <c r="J676" s="88">
        <f>'ｄ08-001市町村別入込総数・宿泊客延数推移'!J581/1000</f>
        <v>241.55500000000001</v>
      </c>
      <c r="K676" s="88">
        <f>'ｄ08-001市町村別入込総数・宿泊客延数推移'!K581/1000</f>
        <v>567.58799999999997</v>
      </c>
      <c r="L676" s="88">
        <f>'ｄ08-001市町村別入込総数・宿泊客延数推移'!L581/1000</f>
        <v>695.66600000000005</v>
      </c>
      <c r="M676" s="88">
        <f>'ｄ08-001市町村別入込総数・宿泊客延数推移'!M581/1000</f>
        <v>778.25199999999995</v>
      </c>
      <c r="N676" s="88">
        <f>'ｄ08-001市町村別入込総数・宿泊客延数推移'!N581/1000</f>
        <v>930.20600000000002</v>
      </c>
      <c r="O676" s="88">
        <f>'ｄ08-001市町村別入込総数・宿泊客延数推移'!O581/1000</f>
        <v>1047.732</v>
      </c>
      <c r="P676" s="88">
        <f>'ｄ08-001市町村別入込総数・宿泊客延数推移'!P581/1000</f>
        <v>1408.3789999999999</v>
      </c>
      <c r="Q676" s="88">
        <f>'ｄ08-001市町村別入込総数・宿泊客延数推移'!Q581/1000</f>
        <v>1380.0160000000001</v>
      </c>
      <c r="R676" s="88">
        <f>'ｄ08-001市町村別入込総数・宿泊客延数推移'!R581/1000</f>
        <v>1594.4480000000001</v>
      </c>
      <c r="S676" s="88">
        <f>'ｄ08-001市町村別入込総数・宿泊客延数推移'!S581/1000</f>
        <v>1729.855</v>
      </c>
      <c r="T676" s="88">
        <f>'ｄ08-001市町村別入込総数・宿泊客延数推移'!T581/1000</f>
        <v>1510.2239999999999</v>
      </c>
      <c r="U676" s="88">
        <f>'ｄ08-001市町村別入込総数・宿泊客延数推移'!U581/1000</f>
        <v>1614.9960000000001</v>
      </c>
      <c r="V676" s="88">
        <f>'ｄ08-001市町村別入込総数・宿泊客延数推移'!V581/1000</f>
        <v>1345.857</v>
      </c>
      <c r="W676" s="88">
        <f>'ｄ08-001市町村別入込総数・宿泊客延数推移'!W581/1000</f>
        <v>1452.0630000000001</v>
      </c>
      <c r="X676" s="88">
        <f>'ｄ08-001市町村別入込総数・宿泊客延数推移'!X581/1000</f>
        <v>1405.816</v>
      </c>
      <c r="Y676" s="88">
        <f>'ｄ08-001市町村別入込総数・宿泊客延数推移'!Y581/1000</f>
        <v>1412.0419999999999</v>
      </c>
      <c r="Z676" s="88">
        <f>'ｄ08-001市町村別入込総数・宿泊客延数推移'!Z581/1000</f>
        <v>1253.029</v>
      </c>
      <c r="AA676" s="88">
        <f>'ｄ08-001市町村別入込総数・宿泊客延数推移'!AA581/1000</f>
        <v>1241.203</v>
      </c>
      <c r="AB676" s="88">
        <f>'ｄ08-001市町村別入込総数・宿泊客延数推移'!AB581/1000</f>
        <v>1235.7829999999999</v>
      </c>
      <c r="AC676" s="88">
        <f>'ｄ08-001市町村別入込総数・宿泊客延数推移'!AC581/1000</f>
        <v>1230.6769999999999</v>
      </c>
      <c r="AD676" s="88">
        <f>'ｄ08-001市町村別入込総数・宿泊客延数推移'!AD581/1000</f>
        <v>1238.9059999999999</v>
      </c>
      <c r="AE676" s="88">
        <f>'ｄ08-001市町村別入込総数・宿泊客延数推移'!AE581/1000</f>
        <v>1288.9000000000001</v>
      </c>
      <c r="AF676" s="88">
        <f>'ｄ08-001市町村別入込総数・宿泊客延数推移'!AF581/1000</f>
        <v>1369.6559999999999</v>
      </c>
      <c r="AG676" s="88">
        <f>'ｄ08-001市町村別入込総数・宿泊客延数推移'!AG581/1000</f>
        <v>1357.1780000000001</v>
      </c>
      <c r="AH676" s="88">
        <f>'ｄ08-001市町村別入込総数・宿泊客延数推移'!AH581/1000</f>
        <v>1447.0540000000001</v>
      </c>
      <c r="AI676" s="88">
        <f>'ｄ08-001市町村別入込総数・宿泊客延数推移'!AI581/1000</f>
        <v>1513.1759999999999</v>
      </c>
      <c r="AJ676" s="88">
        <f>'ｄ08-001市町村別入込総数・宿泊客延数推移'!AJ581/1000</f>
        <v>1295.4290000000001</v>
      </c>
      <c r="AK676" s="88">
        <f>'ｄ08-001市町村別入込総数・宿泊客延数推移'!AK581/1000</f>
        <v>1568.2660000000001</v>
      </c>
      <c r="AL676" s="88">
        <f>'ｄ08-001市町村別入込総数・宿泊客延数推移'!AL581/1000</f>
        <v>1348.4970000000001</v>
      </c>
      <c r="AM676" s="88">
        <f>'ｄ08-001市町村別入込総数・宿泊客延数推移'!AM581/1000</f>
        <v>1236.0920000000001</v>
      </c>
      <c r="AN676" s="88">
        <f>'ｄ08-001市町村別入込総数・宿泊客延数推移'!AN581/1000</f>
        <v>1166.1769999999999</v>
      </c>
      <c r="AO676" s="88">
        <f>'ｄ08-001市町村別入込総数・宿泊客延数推移'!AO581/1000</f>
        <v>1118.0509999999999</v>
      </c>
      <c r="AP676" s="88">
        <f>'ｄ08-001市町村別入込総数・宿泊客延数推移'!AQ581</f>
        <v>1123.7</v>
      </c>
      <c r="AQ676" s="88">
        <f>'ｄ08-001市町村別入込総数・宿泊客延数推移'!AR581</f>
        <v>1190.0999999999999</v>
      </c>
      <c r="AR676" s="88">
        <f>'ｄ08-001市町村別入込総数・宿泊客延数推移'!AS581</f>
        <v>1363.7</v>
      </c>
      <c r="AS676" s="88">
        <f>'ｄ08-001市町村別入込総数・宿泊客延数推移'!AT581</f>
        <v>918.4</v>
      </c>
      <c r="AT676" s="88">
        <f>'ｄ08-001市町村別入込総数・宿泊客延数推移'!AU581</f>
        <v>1410.2</v>
      </c>
      <c r="AU676" s="88">
        <f>'ｄ08-001市町村別入込総数・宿泊客延数推移'!AV581</f>
        <v>1303.5999999999999</v>
      </c>
      <c r="AV676" s="88">
        <f>'ｄ08-001市町村別入込総数・宿泊客延数推移'!AW581</f>
        <v>1303.3</v>
      </c>
      <c r="AW676" s="88">
        <f>'ｄ08-001市町村別入込総数・宿泊客延数推移'!AX581</f>
        <v>1120.5999999999999</v>
      </c>
      <c r="AX676" s="88">
        <f>'ｄ08-001市町村別入込総数・宿泊客延数推移'!AY581</f>
        <v>1388.4</v>
      </c>
      <c r="AY676" s="88">
        <f>'ｄ08-001市町村別入込総数・宿泊客延数推移'!AZ581</f>
        <v>1365</v>
      </c>
      <c r="AZ676" s="88">
        <f>'ｄ08-001市町村別入込総数・宿泊客延数推移'!BA581</f>
        <v>1472.5</v>
      </c>
      <c r="BA676" s="88">
        <f>'ｄ08-001市町村別入込総数・宿泊客延数推移'!BB581</f>
        <v>1344.5</v>
      </c>
      <c r="BB676" s="88">
        <f>'ｄ08-001市町村別入込総数・宿泊客延数推移'!BC581</f>
        <v>1410.7</v>
      </c>
      <c r="BC676" s="88">
        <f>'ｄ08-001市町村別入込総数・宿泊客延数推移'!BD581</f>
        <v>1478.8</v>
      </c>
      <c r="BD676" s="88">
        <f>'ｄ08-001市町村別入込総数・宿泊客延数推移'!BE581</f>
        <v>1232.3</v>
      </c>
      <c r="BE676" s="88">
        <f>'ｄ08-001市町村別入込総数・宿泊客延数推移'!BF581</f>
        <v>1287.0999999999999</v>
      </c>
      <c r="BF676" s="88">
        <f>'ｄ08-001市町村別入込総数・宿泊客延数推移'!BG581</f>
        <v>1620.2</v>
      </c>
      <c r="BG676" s="88">
        <f>'ｄ08-001市町村別入込総数・宿泊客延数推移'!BH581</f>
        <v>1732.6</v>
      </c>
      <c r="BH676" s="88">
        <f>'ｄ08-001市町村別入込総数・宿泊客延数推移'!BI581</f>
        <v>1943</v>
      </c>
      <c r="BI676" s="88">
        <f>'ｄ08-001市町村別入込総数・宿泊客延数推移'!BJ581</f>
        <v>1936.8</v>
      </c>
      <c r="BJ676" s="88">
        <f>'ｄ08-001市町村別入込総数・宿泊客延数推移'!BK581</f>
        <v>2085.8000000000002</v>
      </c>
      <c r="BK676" s="88">
        <f>'ｄ08-001市町村別入込総数・宿泊客延数推移'!BL581</f>
        <v>1964.2</v>
      </c>
      <c r="BL676" s="88">
        <f>'ｄ08-001市町村別入込総数・宿泊客延数推移'!BM581</f>
        <v>1694.8999999999999</v>
      </c>
    </row>
    <row r="677" spans="7:64" x14ac:dyDescent="0.15">
      <c r="G677" t="s">
        <v>496</v>
      </c>
      <c r="H677" s="88">
        <f>'ｄ08-001市町村別入込総数・宿泊客延数推移'!H582/1000</f>
        <v>1149.644</v>
      </c>
      <c r="I677" s="88">
        <f>'ｄ08-001市町村別入込総数・宿泊客延数推移'!I582/1000</f>
        <v>1539.355</v>
      </c>
      <c r="J677" s="88">
        <f>'ｄ08-001市町村別入込総数・宿泊客延数推移'!J582/1000</f>
        <v>1642.184</v>
      </c>
      <c r="K677" s="88">
        <f>'ｄ08-001市町村別入込総数・宿泊客延数推移'!K582/1000</f>
        <v>1458.854</v>
      </c>
      <c r="L677" s="88">
        <f>'ｄ08-001市町村別入込総数・宿泊客延数推移'!L582/1000</f>
        <v>1509.1780000000001</v>
      </c>
      <c r="M677" s="88">
        <f>'ｄ08-001市町村別入込総数・宿泊客延数推移'!M582/1000</f>
        <v>1461.807</v>
      </c>
      <c r="N677" s="88">
        <f>'ｄ08-001市町村別入込総数・宿泊客延数推移'!N582/1000</f>
        <v>1483.192</v>
      </c>
      <c r="O677" s="88">
        <f>'ｄ08-001市町村別入込総数・宿泊客延数推移'!O582/1000</f>
        <v>1609.3309999999999</v>
      </c>
      <c r="P677" s="88">
        <f>'ｄ08-001市町村別入込総数・宿泊客延数推移'!P582/1000</f>
        <v>1277.173</v>
      </c>
      <c r="Q677" s="88">
        <f>'ｄ08-001市町村別入込総数・宿泊客延数推移'!Q582/1000</f>
        <v>1489.6990000000001</v>
      </c>
      <c r="R677" s="88">
        <f>'ｄ08-001市町村別入込総数・宿泊客延数推移'!R582/1000</f>
        <v>1331.0889999999999</v>
      </c>
      <c r="S677" s="88">
        <f>'ｄ08-001市町村別入込総数・宿泊客延数推移'!S582/1000</f>
        <v>1493.662</v>
      </c>
      <c r="T677" s="88">
        <f>'ｄ08-001市町村別入込総数・宿泊客延数推移'!T582/1000</f>
        <v>1596.539</v>
      </c>
      <c r="U677" s="88">
        <f>'ｄ08-001市町村別入込総数・宿泊客延数推移'!U582/1000</f>
        <v>1699.325</v>
      </c>
      <c r="V677" s="88">
        <f>'ｄ08-001市町村別入込総数・宿泊客延数推移'!V582/1000</f>
        <v>1518.9110000000001</v>
      </c>
      <c r="W677" s="88">
        <f>'ｄ08-001市町村別入込総数・宿泊客延数推移'!W582/1000</f>
        <v>1580.278</v>
      </c>
      <c r="X677" s="88">
        <f>'ｄ08-001市町村別入込総数・宿泊客延数推移'!X582/1000</f>
        <v>1553.1510000000001</v>
      </c>
      <c r="Y677" s="88">
        <f>'ｄ08-001市町村別入込総数・宿泊客延数推移'!Y582/1000</f>
        <v>1600.9680000000001</v>
      </c>
      <c r="Z677" s="88">
        <f>'ｄ08-001市町村別入込総数・宿泊客延数推移'!Z582/1000</f>
        <v>1490.615</v>
      </c>
      <c r="AA677" s="88">
        <f>'ｄ08-001市町村別入込総数・宿泊客延数推移'!AA582/1000</f>
        <v>1630.787</v>
      </c>
      <c r="AB677" s="88">
        <f>'ｄ08-001市町村別入込総数・宿泊客延数推移'!AB582/1000</f>
        <v>1600.482</v>
      </c>
      <c r="AC677" s="88">
        <f>'ｄ08-001市町村別入込総数・宿泊客延数推移'!AC582/1000</f>
        <v>1678.433</v>
      </c>
      <c r="AD677" s="88">
        <f>'ｄ08-001市町村別入込総数・宿泊客延数推移'!AD582/1000</f>
        <v>1808.7339999999999</v>
      </c>
      <c r="AE677" s="88">
        <f>'ｄ08-001市町村別入込総数・宿泊客延数推移'!AE582/1000</f>
        <v>2034.598</v>
      </c>
      <c r="AF677" s="88">
        <f>'ｄ08-001市町村別入込総数・宿泊客延数推移'!AF582/1000</f>
        <v>2064.5309999999999</v>
      </c>
      <c r="AG677" s="88">
        <f>'ｄ08-001市町村別入込総数・宿泊客延数推移'!AG582/1000</f>
        <v>2008.3040000000001</v>
      </c>
      <c r="AH677" s="88">
        <f>'ｄ08-001市町村別入込総数・宿泊客延数推移'!AH582/1000</f>
        <v>1994.7260000000001</v>
      </c>
      <c r="AI677" s="88">
        <f>'ｄ08-001市町村別入込総数・宿泊客延数推移'!AI582/1000</f>
        <v>2447.5030000000002</v>
      </c>
      <c r="AJ677" s="88">
        <f>'ｄ08-001市町村別入込総数・宿泊客延数推移'!AJ582/1000</f>
        <v>1999.069</v>
      </c>
      <c r="AK677" s="88">
        <f>'ｄ08-001市町村別入込総数・宿泊客延数推移'!AK582/1000</f>
        <v>2899.3620000000001</v>
      </c>
      <c r="AL677" s="88">
        <f>'ｄ08-001市町村別入込総数・宿泊客延数推移'!AL582/1000</f>
        <v>2622.8069999999998</v>
      </c>
      <c r="AM677" s="88">
        <f>'ｄ08-001市町村別入込総数・宿泊客延数推移'!AM582/1000</f>
        <v>2435.3870000000002</v>
      </c>
      <c r="AN677" s="88">
        <f>'ｄ08-001市町村別入込総数・宿泊客延数推移'!AN582/1000</f>
        <v>2348.308</v>
      </c>
      <c r="AO677" s="88">
        <f>'ｄ08-001市町村別入込総数・宿泊客延数推移'!AO582/1000</f>
        <v>2397.402</v>
      </c>
      <c r="AP677" s="88">
        <f>'ｄ08-001市町村別入込総数・宿泊客延数推移'!AQ582</f>
        <v>2398.8000000000002</v>
      </c>
      <c r="AQ677" s="88">
        <f>'ｄ08-001市町村別入込総数・宿泊客延数推移'!AR582</f>
        <v>2503.9</v>
      </c>
      <c r="AR677" s="88">
        <f>'ｄ08-001市町村別入込総数・宿泊客延数推移'!AS582</f>
        <v>2345.1</v>
      </c>
      <c r="AS677" s="88">
        <f>'ｄ08-001市町村別入込総数・宿泊客延数推移'!AT582</f>
        <v>2301.1</v>
      </c>
      <c r="AT677" s="88">
        <f>'ｄ08-001市町村別入込総数・宿泊客延数推移'!AU582</f>
        <v>2039.1</v>
      </c>
      <c r="AU677" s="88">
        <f>'ｄ08-001市町村別入込総数・宿泊客延数推移'!AV582</f>
        <v>2136.8000000000002</v>
      </c>
      <c r="AV677" s="88">
        <f>'ｄ08-001市町村別入込総数・宿泊客延数推移'!AW582</f>
        <v>2012.4</v>
      </c>
      <c r="AW677" s="88">
        <f>'ｄ08-001市町村別入込総数・宿泊客延数推移'!AX582</f>
        <v>2064.6</v>
      </c>
      <c r="AX677" s="88">
        <f>'ｄ08-001市町村別入込総数・宿泊客延数推移'!AY582</f>
        <v>1690.1</v>
      </c>
      <c r="AY677" s="88">
        <f>'ｄ08-001市町村別入込総数・宿泊客延数推移'!AZ582</f>
        <v>1728.9</v>
      </c>
      <c r="AZ677" s="88">
        <f>'ｄ08-001市町村別入込総数・宿泊客延数推移'!BA582</f>
        <v>1828.2</v>
      </c>
      <c r="BA677" s="88">
        <f>'ｄ08-001市町村別入込総数・宿泊客延数推移'!BB582</f>
        <v>1717.2</v>
      </c>
      <c r="BB677" s="88">
        <f>'ｄ08-001市町村別入込総数・宿泊客延数推移'!BC582</f>
        <v>1613.2</v>
      </c>
      <c r="BC677" s="88">
        <f>'ｄ08-001市町村別入込総数・宿泊客延数推移'!BD582</f>
        <v>1563.5</v>
      </c>
      <c r="BD677" s="88">
        <f>'ｄ08-001市町村別入込総数・宿泊客延数推移'!BE582</f>
        <v>1428.9</v>
      </c>
      <c r="BE677" s="88">
        <f>'ｄ08-001市町村別入込総数・宿泊客延数推移'!BF582</f>
        <v>1557.8000000000002</v>
      </c>
      <c r="BF677" s="88">
        <f>'ｄ08-001市町村別入込総数・宿泊客延数推移'!BG582</f>
        <v>1702.1999999999998</v>
      </c>
      <c r="BG677" s="88">
        <f>'ｄ08-001市町村別入込総数・宿泊客延数推移'!BH582</f>
        <v>1803.7</v>
      </c>
      <c r="BH677" s="88">
        <f>'ｄ08-001市町村別入込総数・宿泊客延数推移'!BI582</f>
        <v>1970</v>
      </c>
      <c r="BI677" s="88">
        <f>'ｄ08-001市町村別入込総数・宿泊客延数推移'!BJ582</f>
        <v>1915.1000000000004</v>
      </c>
      <c r="BJ677" s="88">
        <f>'ｄ08-001市町村別入込総数・宿泊客延数推移'!BK582</f>
        <v>1963.0999999999995</v>
      </c>
      <c r="BK677" s="88">
        <f>'ｄ08-001市町村別入込総数・宿泊客延数推移'!BL582</f>
        <v>1819.1</v>
      </c>
      <c r="BL677" s="88">
        <f>'ｄ08-001市町村別入込総数・宿泊客延数推移'!BM582</f>
        <v>1540.6999999999998</v>
      </c>
    </row>
    <row r="678" spans="7:64" x14ac:dyDescent="0.15">
      <c r="G678" t="s">
        <v>497</v>
      </c>
      <c r="H678" s="88">
        <f>'ｄ08-001市町村別入込総数・宿泊客延数推移'!H584/1000</f>
        <v>841.46199999999999</v>
      </c>
      <c r="I678" s="88">
        <f>'ｄ08-001市町村別入込総数・宿泊客延数推移'!I584/1000</f>
        <v>883.48199999999997</v>
      </c>
      <c r="J678" s="88">
        <f>'ｄ08-001市町村別入込総数・宿泊客延数推移'!J584/1000</f>
        <v>1126.02</v>
      </c>
      <c r="K678" s="88">
        <f>'ｄ08-001市町村別入込総数・宿泊客延数推移'!K584/1000</f>
        <v>1118.365</v>
      </c>
      <c r="L678" s="88">
        <f>'ｄ08-001市町村別入込総数・宿泊客延数推移'!L584/1000</f>
        <v>1375.5740000000001</v>
      </c>
      <c r="M678" s="88">
        <f>'ｄ08-001市町村別入込総数・宿泊客延数推移'!M584/1000</f>
        <v>1335.4829999999999</v>
      </c>
      <c r="N678" s="88">
        <f>'ｄ08-001市町村別入込総数・宿泊客延数推移'!N584/1000</f>
        <v>1459.799</v>
      </c>
      <c r="O678" s="88">
        <f>'ｄ08-001市町村別入込総数・宿泊客延数推移'!O584/1000</f>
        <v>1160.9760000000001</v>
      </c>
      <c r="P678" s="88">
        <f>'ｄ08-001市町村別入込総数・宿泊客延数推移'!P584/1000</f>
        <v>1068.3209999999999</v>
      </c>
      <c r="Q678" s="88">
        <f>'ｄ08-001市町村別入込総数・宿泊客延数推移'!Q584/1000</f>
        <v>945.005</v>
      </c>
      <c r="R678" s="88">
        <f>'ｄ08-001市町村別入込総数・宿泊客延数推移'!R584/1000</f>
        <v>1021.275</v>
      </c>
      <c r="S678" s="88">
        <f>'ｄ08-001市町村別入込総数・宿泊客延数推移'!S584/1000</f>
        <v>1081.633</v>
      </c>
      <c r="T678" s="88">
        <f>'ｄ08-001市町村別入込総数・宿泊客延数推移'!T584/1000</f>
        <v>1036.4960000000001</v>
      </c>
      <c r="U678" s="88">
        <f>'ｄ08-001市町村別入込総数・宿泊客延数推移'!U584/1000</f>
        <v>1139.634</v>
      </c>
      <c r="V678" s="88">
        <f>'ｄ08-001市町村別入込総数・宿泊客延数推移'!V584/1000</f>
        <v>1051.0340000000001</v>
      </c>
      <c r="W678" s="88">
        <f>'ｄ08-001市町村別入込総数・宿泊客延数推移'!W584/1000</f>
        <v>1124.2339999999999</v>
      </c>
      <c r="X678" s="88">
        <f>'ｄ08-001市町村別入込総数・宿泊客延数推移'!X584/1000</f>
        <v>1095.364</v>
      </c>
      <c r="Y678" s="88">
        <f>'ｄ08-001市町村別入込総数・宿泊客延数推移'!Y584/1000</f>
        <v>1100.9839999999999</v>
      </c>
      <c r="Z678" s="88">
        <f>'ｄ08-001市町村別入込総数・宿泊客延数推移'!Z584/1000</f>
        <v>1033.8679999999999</v>
      </c>
      <c r="AA678" s="88">
        <f>'ｄ08-001市町村別入込総数・宿泊客延数推移'!AA584/1000</f>
        <v>1000.567</v>
      </c>
      <c r="AB678" s="88">
        <f>'ｄ08-001市町村別入込総数・宿泊客延数推移'!AB584/1000</f>
        <v>968.88400000000001</v>
      </c>
      <c r="AC678" s="88">
        <f>'ｄ08-001市町村別入込総数・宿泊客延数推移'!AC584/1000</f>
        <v>1047.3219999999999</v>
      </c>
      <c r="AD678" s="88">
        <f>'ｄ08-001市町村別入込総数・宿泊客延数推移'!AD584/1000</f>
        <v>1072.8969999999999</v>
      </c>
      <c r="AE678" s="88">
        <f>'ｄ08-001市町村別入込総数・宿泊客延数推移'!AE584/1000</f>
        <v>1157.79</v>
      </c>
      <c r="AF678" s="88">
        <f>'ｄ08-001市町村別入込総数・宿泊客延数推移'!AF584/1000</f>
        <v>1260.529</v>
      </c>
      <c r="AG678" s="88">
        <f>'ｄ08-001市町村別入込総数・宿泊客延数推移'!AG584/1000</f>
        <v>1265.924</v>
      </c>
      <c r="AH678" s="88">
        <f>'ｄ08-001市町村別入込総数・宿泊客延数推移'!AH584/1000</f>
        <v>1351.932</v>
      </c>
      <c r="AI678" s="88">
        <f>'ｄ08-001市町村別入込総数・宿泊客延数推移'!AI584/1000</f>
        <v>1417.6179999999999</v>
      </c>
      <c r="AJ678" s="88">
        <f>'ｄ08-001市町村別入込総数・宿泊客延数推移'!AJ584/1000</f>
        <v>1339.1089999999999</v>
      </c>
      <c r="AK678" s="88">
        <f>'ｄ08-001市町村別入込総数・宿泊客延数推移'!AK584/1000</f>
        <v>1545.808</v>
      </c>
      <c r="AL678" s="88">
        <f>'ｄ08-001市町村別入込総数・宿泊客延数推移'!AL584/1000</f>
        <v>1432.451</v>
      </c>
      <c r="AM678" s="88">
        <f>'ｄ08-001市町村別入込総数・宿泊客延数推移'!AM584/1000</f>
        <v>1406.46</v>
      </c>
      <c r="AN678" s="88">
        <f>'ｄ08-001市町村別入込総数・宿泊客延数推移'!AN584/1000</f>
        <v>1398.499</v>
      </c>
      <c r="AO678" s="88">
        <f>'ｄ08-001市町村別入込総数・宿泊客延数推移'!AO584/1000</f>
        <v>1452.3</v>
      </c>
      <c r="AP678" s="88">
        <f>'ｄ08-001市町村別入込総数・宿泊客延数推移'!AQ584</f>
        <v>1502.3</v>
      </c>
      <c r="AQ678" s="88">
        <f>'ｄ08-001市町村別入込総数・宿泊客延数推移'!AR584</f>
        <v>1554.3</v>
      </c>
      <c r="AR678" s="88">
        <f>'ｄ08-001市町村別入込総数・宿泊客延数推移'!AS584</f>
        <v>1640.5</v>
      </c>
      <c r="AS678" s="88">
        <f>'ｄ08-001市町村別入込総数・宿泊客延数推移'!AT584</f>
        <v>1477</v>
      </c>
      <c r="AT678" s="88">
        <f>'ｄ08-001市町村別入込総数・宿泊客延数推移'!AU584</f>
        <v>1571.1</v>
      </c>
      <c r="AU678" s="88">
        <f>'ｄ08-001市町村別入込総数・宿泊客延数推移'!AV584</f>
        <v>1565.7</v>
      </c>
      <c r="AV678" s="88">
        <f>'ｄ08-001市町村別入込総数・宿泊客延数推移'!AW584</f>
        <v>1526.7</v>
      </c>
      <c r="AW678" s="88">
        <f>'ｄ08-001市町村別入込総数・宿泊客延数推移'!AX584</f>
        <v>1401.3</v>
      </c>
      <c r="AX678" s="88">
        <f>'ｄ08-001市町村別入込総数・宿泊客延数推移'!AY584</f>
        <v>1346.7</v>
      </c>
      <c r="AY678" s="88">
        <f>'ｄ08-001市町村別入込総数・宿泊客延数推移'!AZ584</f>
        <v>1307.3</v>
      </c>
      <c r="AZ678" s="88">
        <f>'ｄ08-001市町村別入込総数・宿泊客延数推移'!BA584</f>
        <v>1298.3</v>
      </c>
      <c r="BA678" s="88">
        <f>'ｄ08-001市町村別入込総数・宿泊客延数推移'!BB584</f>
        <v>1197.5999999999999</v>
      </c>
      <c r="BB678" s="88">
        <f>'ｄ08-001市町村別入込総数・宿泊客延数推移'!BC584</f>
        <v>1159.9000000000001</v>
      </c>
      <c r="BC678" s="88">
        <f>'ｄ08-001市町村別入込総数・宿泊客延数推移'!BD584</f>
        <v>1155.9000000000001</v>
      </c>
      <c r="BD678" s="88">
        <f>'ｄ08-001市町村別入込総数・宿泊客延数推移'!BE584</f>
        <v>1053.3</v>
      </c>
      <c r="BE678" s="88">
        <f>'ｄ08-001市町村別入込総数・宿泊客延数推移'!BF584</f>
        <v>1095.9000000000001</v>
      </c>
      <c r="BF678" s="88">
        <f>'ｄ08-001市町村別入込総数・宿泊客延数推移'!BG584</f>
        <v>1200.3999999999999</v>
      </c>
      <c r="BG678" s="88">
        <f>'ｄ08-001市町村別入込総数・宿泊客延数推移'!BH584</f>
        <v>1204.3000000000002</v>
      </c>
      <c r="BH678" s="88">
        <f>'ｄ08-001市町村別入込総数・宿泊客延数推移'!BI584</f>
        <v>1273.7</v>
      </c>
      <c r="BI678" s="88">
        <f>'ｄ08-001市町村別入込総数・宿泊客延数推移'!BJ584</f>
        <v>1268.3</v>
      </c>
      <c r="BJ678" s="88">
        <f>'ｄ08-001市町村別入込総数・宿泊客延数推移'!BK584</f>
        <v>1300.8</v>
      </c>
      <c r="BK678" s="88">
        <f>'ｄ08-001市町村別入込総数・宿泊客延数推移'!BL584</f>
        <v>1230.5999999999999</v>
      </c>
      <c r="BL678" s="88">
        <f>'ｄ08-001市町村別入込総数・宿泊客延数推移'!BM584</f>
        <v>1047.4000000000001</v>
      </c>
    </row>
    <row r="707" spans="7:64" x14ac:dyDescent="0.15">
      <c r="G707" t="s">
        <v>555</v>
      </c>
      <c r="H707" s="80"/>
      <c r="J707" s="80" t="s">
        <v>483</v>
      </c>
      <c r="K707" s="81"/>
      <c r="L707" s="81"/>
      <c r="M707" s="81"/>
      <c r="N707" s="81"/>
      <c r="O707" s="80" t="s">
        <v>484</v>
      </c>
      <c r="P707" s="81"/>
      <c r="Q707" s="81"/>
      <c r="R707" s="81"/>
      <c r="S707" s="81"/>
      <c r="T707" s="80" t="s">
        <v>485</v>
      </c>
      <c r="U707" s="81"/>
      <c r="V707" s="81"/>
      <c r="W707" s="81"/>
      <c r="X707" s="81"/>
      <c r="Y707" s="80" t="s">
        <v>486</v>
      </c>
      <c r="Z707" s="81"/>
      <c r="AA707" s="81"/>
      <c r="AB707" s="81"/>
      <c r="AC707" s="81"/>
      <c r="AD707" s="80" t="s">
        <v>487</v>
      </c>
      <c r="AE707" s="81"/>
      <c r="AF707" s="81"/>
      <c r="AG707" s="81"/>
      <c r="AH707" s="81"/>
      <c r="AI707" s="80" t="s">
        <v>488</v>
      </c>
      <c r="AJ707" s="81"/>
      <c r="AK707" s="81"/>
      <c r="AL707" s="81"/>
      <c r="AM707" s="81"/>
      <c r="AN707" s="80" t="s">
        <v>489</v>
      </c>
      <c r="AO707" s="81"/>
      <c r="AP707" s="81"/>
      <c r="AQ707" s="81"/>
      <c r="AR707" s="81"/>
      <c r="AS707" s="80" t="s">
        <v>490</v>
      </c>
      <c r="AT707" s="81"/>
      <c r="AU707" s="81"/>
      <c r="AV707" s="81"/>
      <c r="AW707" s="81"/>
      <c r="AX707" s="80" t="s">
        <v>491</v>
      </c>
      <c r="AY707" s="81"/>
      <c r="AZ707" s="81"/>
      <c r="BA707" s="81"/>
      <c r="BB707" s="81"/>
      <c r="BC707" s="80" t="s">
        <v>492</v>
      </c>
      <c r="BD707" s="81"/>
      <c r="BE707" s="81"/>
      <c r="BF707" s="81"/>
      <c r="BG707" s="81"/>
      <c r="BH707" s="80" t="s">
        <v>493</v>
      </c>
      <c r="BL707" s="80" t="s">
        <v>517</v>
      </c>
    </row>
    <row r="708" spans="7:64" x14ac:dyDescent="0.15">
      <c r="G708" t="s">
        <v>495</v>
      </c>
      <c r="H708" s="88">
        <f>'ｄ08-001市町村別入込総数・宿泊客延数推移'!H587/1000</f>
        <v>0</v>
      </c>
      <c r="I708" s="88">
        <f>'ｄ08-001市町村別入込総数・宿泊客延数推移'!I587/1000</f>
        <v>0</v>
      </c>
      <c r="J708" s="88">
        <f>'ｄ08-001市町村別入込総数・宿泊客延数推移'!J587/1000</f>
        <v>0</v>
      </c>
      <c r="K708" s="88">
        <f>'ｄ08-001市町村別入込総数・宿泊客延数推移'!K587/1000</f>
        <v>0</v>
      </c>
      <c r="L708" s="88">
        <f>'ｄ08-001市町村別入込総数・宿泊客延数推移'!L587/1000</f>
        <v>0</v>
      </c>
      <c r="M708" s="88">
        <f>'ｄ08-001市町村別入込総数・宿泊客延数推移'!M587/1000</f>
        <v>0</v>
      </c>
      <c r="N708" s="88">
        <f>'ｄ08-001市町村別入込総数・宿泊客延数推移'!N587/1000</f>
        <v>0</v>
      </c>
      <c r="O708" s="88">
        <f>'ｄ08-001市町村別入込総数・宿泊客延数推移'!O587/1000</f>
        <v>0</v>
      </c>
      <c r="P708" s="88">
        <f>'ｄ08-001市町村別入込総数・宿泊客延数推移'!P587/1000</f>
        <v>0</v>
      </c>
      <c r="Q708" s="88">
        <f>'ｄ08-001市町村別入込総数・宿泊客延数推移'!Q587/1000</f>
        <v>0</v>
      </c>
      <c r="R708" s="88">
        <f>'ｄ08-001市町村別入込総数・宿泊客延数推移'!R587/1000</f>
        <v>0</v>
      </c>
      <c r="S708" s="88">
        <f>'ｄ08-001市町村別入込総数・宿泊客延数推移'!S587/1000</f>
        <v>0</v>
      </c>
      <c r="T708" s="88">
        <f>'ｄ08-001市町村別入込総数・宿泊客延数推移'!T587/1000</f>
        <v>0</v>
      </c>
      <c r="U708" s="88">
        <f>'ｄ08-001市町村別入込総数・宿泊客延数推移'!U587/1000</f>
        <v>4.7279999999999998</v>
      </c>
      <c r="V708" s="88">
        <f>'ｄ08-001市町村別入込総数・宿泊客延数推移'!V587/1000</f>
        <v>4.641</v>
      </c>
      <c r="W708" s="88">
        <f>'ｄ08-001市町村別入込総数・宿泊客延数推移'!W587/1000</f>
        <v>4.6970000000000001</v>
      </c>
      <c r="X708" s="88">
        <f>'ｄ08-001市町村別入込総数・宿泊客延数推移'!X587/1000</f>
        <v>5.0119999999999996</v>
      </c>
      <c r="Y708" s="88">
        <f>'ｄ08-001市町村別入込総数・宿泊客延数推移'!Y587/1000</f>
        <v>4.0090000000000003</v>
      </c>
      <c r="Z708" s="88">
        <f>'ｄ08-001市町村別入込総数・宿泊客延数推移'!Z587/1000</f>
        <v>4.6449999999999996</v>
      </c>
      <c r="AA708" s="88">
        <f>'ｄ08-001市町村別入込総数・宿泊客延数推移'!AA587/1000</f>
        <v>13.467000000000001</v>
      </c>
      <c r="AB708" s="88">
        <f>'ｄ08-001市町村別入込総数・宿泊客延数推移'!AB587/1000</f>
        <v>17.506</v>
      </c>
      <c r="AC708" s="88">
        <f>'ｄ08-001市町村別入込総数・宿泊客延数推移'!AC587/1000</f>
        <v>19.259</v>
      </c>
      <c r="AD708" s="88">
        <f>'ｄ08-001市町村別入込総数・宿泊客延数推移'!AD587/1000</f>
        <v>22.050999999999998</v>
      </c>
      <c r="AE708" s="88">
        <f>'ｄ08-001市町村別入込総数・宿泊客延数推移'!AE587/1000</f>
        <v>34.731000000000002</v>
      </c>
      <c r="AF708" s="88">
        <f>'ｄ08-001市町村別入込総数・宿泊客延数推移'!AF587/1000</f>
        <v>27.806000000000001</v>
      </c>
      <c r="AG708" s="88">
        <f>'ｄ08-001市町村別入込総数・宿泊客延数推移'!AG587/1000</f>
        <v>26.128</v>
      </c>
      <c r="AH708" s="88">
        <f>'ｄ08-001市町村別入込総数・宿泊客延数推移'!AH587/1000</f>
        <v>29.065999999999999</v>
      </c>
      <c r="AI708" s="88">
        <f>'ｄ08-001市町村別入込総数・宿泊客延数推移'!AI587/1000</f>
        <v>27.678999999999998</v>
      </c>
      <c r="AJ708" s="88">
        <f>'ｄ08-001市町村別入込総数・宿泊客延数推移'!AJ587/1000</f>
        <v>27.52</v>
      </c>
      <c r="AK708" s="88">
        <f>'ｄ08-001市町村別入込総数・宿泊客延数推移'!AK587/1000</f>
        <v>21.553000000000001</v>
      </c>
      <c r="AL708" s="88">
        <f>'ｄ08-001市町村別入込総数・宿泊客延数推移'!AL587/1000</f>
        <v>15.349</v>
      </c>
      <c r="AM708" s="88">
        <f>'ｄ08-001市町村別入込総数・宿泊客延数推移'!AM587/1000</f>
        <v>18.440000000000001</v>
      </c>
      <c r="AN708" s="88">
        <f>'ｄ08-001市町村別入込総数・宿泊客延数推移'!AN587/1000</f>
        <v>13.483000000000001</v>
      </c>
      <c r="AO708" s="88">
        <f>'ｄ08-001市町村別入込総数・宿泊客延数推移'!AO587/1000</f>
        <v>14.738</v>
      </c>
      <c r="AP708" s="88">
        <f>'ｄ08-001市町村別入込総数・宿泊客延数推移'!AQ587</f>
        <v>15.1</v>
      </c>
      <c r="AQ708" s="88">
        <f>'ｄ08-001市町村別入込総数・宿泊客延数推移'!AR587</f>
        <v>15.9</v>
      </c>
      <c r="AR708" s="88">
        <f>'ｄ08-001市町村別入込総数・宿泊客延数推移'!AS587</f>
        <v>18.3</v>
      </c>
      <c r="AS708" s="88">
        <f>'ｄ08-001市町村別入込総数・宿泊客延数推移'!AT587</f>
        <v>13.9</v>
      </c>
      <c r="AT708" s="88">
        <f>'ｄ08-001市町村別入込総数・宿泊客延数推移'!AU587</f>
        <v>21.2</v>
      </c>
      <c r="AU708" s="88">
        <f>'ｄ08-001市町村別入込総数・宿泊客延数推移'!AV587</f>
        <v>15.5</v>
      </c>
      <c r="AV708" s="88">
        <f>'ｄ08-001市町村別入込総数・宿泊客延数推移'!AW587</f>
        <v>14.6</v>
      </c>
      <c r="AW708" s="88">
        <f>'ｄ08-001市町村別入込総数・宿泊客延数推移'!AX587</f>
        <v>15.6</v>
      </c>
      <c r="AX708" s="88">
        <f>'ｄ08-001市町村別入込総数・宿泊客延数推移'!AY587</f>
        <v>15</v>
      </c>
      <c r="AY708" s="88">
        <f>'ｄ08-001市町村別入込総数・宿泊客延数推移'!AZ587</f>
        <v>103.7</v>
      </c>
      <c r="AZ708" s="88">
        <f>'ｄ08-001市町村別入込総数・宿泊客延数推移'!BA587</f>
        <v>111.5</v>
      </c>
      <c r="BA708" s="88">
        <f>'ｄ08-001市町村別入込総数・宿泊客延数推移'!BB587</f>
        <v>98.1</v>
      </c>
      <c r="BB708" s="88">
        <f>'ｄ08-001市町村別入込総数・宿泊客延数推移'!BC587</f>
        <v>88.7</v>
      </c>
      <c r="BC708" s="88">
        <f>'ｄ08-001市町村別入込総数・宿泊客延数推移'!BD587</f>
        <v>86.2</v>
      </c>
      <c r="BD708" s="88">
        <f>'ｄ08-001市町村別入込総数・宿泊客延数推移'!BE587</f>
        <v>75.3</v>
      </c>
      <c r="BE708" s="88">
        <f>'ｄ08-001市町村別入込総数・宿泊客延数推移'!BF587</f>
        <v>61.400000000000006</v>
      </c>
      <c r="BF708" s="88">
        <f>'ｄ08-001市町村別入込総数・宿泊客延数推移'!BG587</f>
        <v>84.100000000000009</v>
      </c>
      <c r="BG708" s="88">
        <f>'ｄ08-001市町村別入込総数・宿泊客延数推移'!BH587</f>
        <v>84.6</v>
      </c>
      <c r="BH708" s="88">
        <f>'ｄ08-001市町村別入込総数・宿泊客延数推移'!BI587</f>
        <v>70.499999999999986</v>
      </c>
      <c r="BI708" s="88">
        <f>'ｄ08-001市町村別入込総数・宿泊客延数推移'!BJ587</f>
        <v>71.8</v>
      </c>
      <c r="BJ708" s="88">
        <f>'ｄ08-001市町村別入込総数・宿泊客延数推移'!BK587</f>
        <v>72.3</v>
      </c>
      <c r="BK708" s="88">
        <f>'ｄ08-001市町村別入込総数・宿泊客延数推移'!BL587</f>
        <v>68.099999999999994</v>
      </c>
      <c r="BL708" s="88">
        <f>'ｄ08-001市町村別入込総数・宿泊客延数推移'!BM587</f>
        <v>62.499999999999993</v>
      </c>
    </row>
    <row r="709" spans="7:64" x14ac:dyDescent="0.15">
      <c r="G709" t="s">
        <v>496</v>
      </c>
      <c r="H709" s="88">
        <f>'ｄ08-001市町村別入込総数・宿泊客延数推移'!H588/1000</f>
        <v>0</v>
      </c>
      <c r="I709" s="88">
        <f>'ｄ08-001市町村別入込総数・宿泊客延数推移'!I588/1000</f>
        <v>0</v>
      </c>
      <c r="J709" s="88">
        <f>'ｄ08-001市町村別入込総数・宿泊客延数推移'!J588/1000</f>
        <v>0</v>
      </c>
      <c r="K709" s="88">
        <f>'ｄ08-001市町村別入込総数・宿泊客延数推移'!K588/1000</f>
        <v>0</v>
      </c>
      <c r="L709" s="88">
        <f>'ｄ08-001市町村別入込総数・宿泊客延数推移'!L588/1000</f>
        <v>0</v>
      </c>
      <c r="M709" s="88">
        <f>'ｄ08-001市町村別入込総数・宿泊客延数推移'!M588/1000</f>
        <v>0</v>
      </c>
      <c r="N709" s="88">
        <f>'ｄ08-001市町村別入込総数・宿泊客延数推移'!N588/1000</f>
        <v>0</v>
      </c>
      <c r="O709" s="88">
        <f>'ｄ08-001市町村別入込総数・宿泊客延数推移'!O588/1000</f>
        <v>0</v>
      </c>
      <c r="P709" s="88">
        <f>'ｄ08-001市町村別入込総数・宿泊客延数推移'!P588/1000</f>
        <v>0</v>
      </c>
      <c r="Q709" s="88">
        <f>'ｄ08-001市町村別入込総数・宿泊客延数推移'!Q588/1000</f>
        <v>0</v>
      </c>
      <c r="R709" s="88">
        <f>'ｄ08-001市町村別入込総数・宿泊客延数推移'!R588/1000</f>
        <v>0</v>
      </c>
      <c r="S709" s="88">
        <f>'ｄ08-001市町村別入込総数・宿泊客延数推移'!S588/1000</f>
        <v>0</v>
      </c>
      <c r="T709" s="88">
        <f>'ｄ08-001市町村別入込総数・宿泊客延数推移'!T588/1000</f>
        <v>0</v>
      </c>
      <c r="U709" s="88">
        <f>'ｄ08-001市町村別入込総数・宿泊客延数推移'!U588/1000</f>
        <v>785.95600000000002</v>
      </c>
      <c r="V709" s="88">
        <f>'ｄ08-001市町村別入込総数・宿泊客延数推移'!V588/1000</f>
        <v>747.45399999999995</v>
      </c>
      <c r="W709" s="88">
        <f>'ｄ08-001市町村別入込総数・宿泊客延数推移'!W588/1000</f>
        <v>817.57</v>
      </c>
      <c r="X709" s="88">
        <f>'ｄ08-001市町村別入込総数・宿泊客延数推移'!X588/1000</f>
        <v>836.10799999999995</v>
      </c>
      <c r="Y709" s="88">
        <f>'ｄ08-001市町村別入込総数・宿泊客延数推移'!Y588/1000</f>
        <v>817.52700000000004</v>
      </c>
      <c r="Z709" s="88">
        <f>'ｄ08-001市町村別入込総数・宿泊客延数推移'!Z588/1000</f>
        <v>799.93100000000004</v>
      </c>
      <c r="AA709" s="88">
        <f>'ｄ08-001市町村別入込総数・宿泊客延数推移'!AA588/1000</f>
        <v>756.245</v>
      </c>
      <c r="AB709" s="88">
        <f>'ｄ08-001市町村別入込総数・宿泊客延数推移'!AB588/1000</f>
        <v>887.5</v>
      </c>
      <c r="AC709" s="88">
        <f>'ｄ08-001市町村別入込総数・宿泊客延数推移'!AC588/1000</f>
        <v>1087.143</v>
      </c>
      <c r="AD709" s="88">
        <f>'ｄ08-001市町村別入込総数・宿泊客延数推移'!AD588/1000</f>
        <v>1217.374</v>
      </c>
      <c r="AE709" s="88">
        <f>'ｄ08-001市町村別入込総数・宿泊客延数推移'!AE588/1000</f>
        <v>1112.1569999999999</v>
      </c>
      <c r="AF709" s="88">
        <f>'ｄ08-001市町村別入込総数・宿泊客延数推移'!AF588/1000</f>
        <v>1018.697</v>
      </c>
      <c r="AG709" s="88">
        <f>'ｄ08-001市町村別入込総数・宿泊客延数推移'!AG588/1000</f>
        <v>975.63499999999999</v>
      </c>
      <c r="AH709" s="88">
        <f>'ｄ08-001市町村別入込総数・宿泊客延数推移'!AH588/1000</f>
        <v>999.62800000000004</v>
      </c>
      <c r="AI709" s="88">
        <f>'ｄ08-001市町村別入込総数・宿泊客延数推移'!AI588/1000</f>
        <v>934.11199999999997</v>
      </c>
      <c r="AJ709" s="88">
        <f>'ｄ08-001市町村別入込総数・宿泊客延数推移'!AJ588/1000</f>
        <v>1019.204</v>
      </c>
      <c r="AK709" s="88">
        <f>'ｄ08-001市町村別入込総数・宿泊客延数推移'!AK588/1000</f>
        <v>789.14599999999996</v>
      </c>
      <c r="AL709" s="88">
        <f>'ｄ08-001市町村別入込総数・宿泊客延数推移'!AL588/1000</f>
        <v>590.77700000000004</v>
      </c>
      <c r="AM709" s="88">
        <f>'ｄ08-001市町村別入込総数・宿泊客延数推移'!AM588/1000</f>
        <v>661.774</v>
      </c>
      <c r="AN709" s="88">
        <f>'ｄ08-001市町村別入込総数・宿泊客延数推移'!AN588/1000</f>
        <v>517.13</v>
      </c>
      <c r="AO709" s="88">
        <f>'ｄ08-001市町村別入込総数・宿泊客延数推移'!AO588/1000</f>
        <v>574.98699999999997</v>
      </c>
      <c r="AP709" s="88">
        <f>'ｄ08-001市町村別入込総数・宿泊客延数推移'!AQ588</f>
        <v>618.4</v>
      </c>
      <c r="AQ709" s="88">
        <f>'ｄ08-001市町村別入込総数・宿泊客延数推移'!AR588</f>
        <v>638.70000000000005</v>
      </c>
      <c r="AR709" s="88">
        <f>'ｄ08-001市町村別入込総数・宿泊客延数推移'!AS588</f>
        <v>722.1</v>
      </c>
      <c r="AS709" s="88">
        <f>'ｄ08-001市町村別入込総数・宿泊客延数推移'!AT588</f>
        <v>534.79999999999995</v>
      </c>
      <c r="AT709" s="88">
        <f>'ｄ08-001市町村別入込総数・宿泊客延数推移'!AU588</f>
        <v>803.6</v>
      </c>
      <c r="AU709" s="88">
        <f>'ｄ08-001市町村別入込総数・宿泊客延数推移'!AV588</f>
        <v>674.8</v>
      </c>
      <c r="AV709" s="88">
        <f>'ｄ08-001市町村別入込総数・宿泊客延数推移'!AW588</f>
        <v>649.20000000000005</v>
      </c>
      <c r="AW709" s="88">
        <f>'ｄ08-001市町村別入込総数・宿泊客延数推移'!AX588</f>
        <v>667</v>
      </c>
      <c r="AX709" s="88">
        <f>'ｄ08-001市町村別入込総数・宿泊客延数推移'!AY588</f>
        <v>673</v>
      </c>
      <c r="AY709" s="88">
        <f>'ｄ08-001市町村別入込総数・宿泊客延数推移'!AZ588</f>
        <v>1591.4</v>
      </c>
      <c r="AZ709" s="88">
        <f>'ｄ08-001市町村別入込総数・宿泊客延数推移'!BA588</f>
        <v>1767.3</v>
      </c>
      <c r="BA709" s="88">
        <f>'ｄ08-001市町村別入込総数・宿泊客延数推移'!BB588</f>
        <v>1974.4</v>
      </c>
      <c r="BB709" s="88">
        <f>'ｄ08-001市町村別入込総数・宿泊客延数推移'!BC588</f>
        <v>2067.4</v>
      </c>
      <c r="BC709" s="88">
        <f>'ｄ08-001市町村別入込総数・宿泊客延数推移'!BD588</f>
        <v>2125.7000000000003</v>
      </c>
      <c r="BD709" s="88">
        <f>'ｄ08-001市町村別入込総数・宿泊客延数推移'!BE588</f>
        <v>1912.5</v>
      </c>
      <c r="BE709" s="88">
        <f>'ｄ08-001市町村別入込総数・宿泊客延数推移'!BF588</f>
        <v>1410.3000000000002</v>
      </c>
      <c r="BF709" s="88">
        <f>'ｄ08-001市町村別入込総数・宿泊客延数推移'!BG588</f>
        <v>1633.3000000000002</v>
      </c>
      <c r="BG709" s="88">
        <f>'ｄ08-001市町村別入込総数・宿泊客延数推移'!BH588</f>
        <v>1680.7999999999997</v>
      </c>
      <c r="BH709" s="88">
        <f>'ｄ08-001市町村別入込総数・宿泊客延数推移'!BI588</f>
        <v>1745.9999999999998</v>
      </c>
      <c r="BI709" s="88">
        <f>'ｄ08-001市町村別入込総数・宿泊客延数推移'!BJ588</f>
        <v>1739.5000000000005</v>
      </c>
      <c r="BJ709" s="88">
        <f>'ｄ08-001市町村別入込総数・宿泊客延数推移'!BK588</f>
        <v>1738.4</v>
      </c>
      <c r="BK709" s="88">
        <f>'ｄ08-001市町村別入込総数・宿泊客延数推移'!BL588</f>
        <v>1659.2</v>
      </c>
      <c r="BL709" s="88">
        <f>'ｄ08-001市町村別入込総数・宿泊客延数推移'!BM588</f>
        <v>1567.4</v>
      </c>
    </row>
    <row r="710" spans="7:64" x14ac:dyDescent="0.15">
      <c r="G710" t="s">
        <v>497</v>
      </c>
      <c r="H710" s="88"/>
      <c r="I710" s="88"/>
      <c r="J710" s="88"/>
      <c r="K710" s="88"/>
      <c r="L710" s="88"/>
      <c r="M710" s="88"/>
      <c r="N710" s="88"/>
      <c r="O710" s="88"/>
      <c r="P710" s="88"/>
      <c r="Q710" s="88"/>
      <c r="R710" s="88"/>
      <c r="S710" s="88"/>
      <c r="T710" s="88"/>
      <c r="U710" s="88">
        <f>'ｄ08-001市町村別入込総数・宿泊客延数推移'!U590/1000</f>
        <v>33.396999999999998</v>
      </c>
      <c r="V710" s="88">
        <f>'ｄ08-001市町村別入込総数・宿泊客延数推移'!V590/1000</f>
        <v>31.561</v>
      </c>
      <c r="W710" s="88">
        <f>'ｄ08-001市町村別入込総数・宿泊客延数推移'!W590/1000</f>
        <v>37.106000000000002</v>
      </c>
      <c r="X710" s="88">
        <f>'ｄ08-001市町村別入込総数・宿泊客延数推移'!X590/1000</f>
        <v>34.914000000000001</v>
      </c>
      <c r="Y710" s="88">
        <f>'ｄ08-001市町村別入込総数・宿泊客延数推移'!Y590/1000</f>
        <v>29.722000000000001</v>
      </c>
      <c r="Z710" s="88">
        <f>'ｄ08-001市町村別入込総数・宿泊客延数推移'!Z590/1000</f>
        <v>52.031999999999996</v>
      </c>
      <c r="AA710" s="88">
        <f>'ｄ08-001市町村別入込総数・宿泊客延数推移'!AA590/1000</f>
        <v>81.058000000000007</v>
      </c>
      <c r="AB710" s="88">
        <f>'ｄ08-001市町村別入込総数・宿泊客延数推移'!AB590/1000</f>
        <v>90.805000000000007</v>
      </c>
      <c r="AC710" s="88">
        <f>'ｄ08-001市町村別入込総数・宿泊客延数推移'!AC590/1000</f>
        <v>161.995</v>
      </c>
      <c r="AD710" s="88">
        <f>'ｄ08-001市町村別入込総数・宿泊客延数推移'!AD590/1000</f>
        <v>185.702</v>
      </c>
      <c r="AE710" s="88">
        <f>'ｄ08-001市町村別入込総数・宿泊客延数推移'!AE590/1000</f>
        <v>168.31</v>
      </c>
      <c r="AF710" s="88">
        <f>'ｄ08-001市町村別入込総数・宿泊客延数推移'!AF590/1000</f>
        <v>152.499</v>
      </c>
      <c r="AG710" s="88">
        <f>'ｄ08-001市町村別入込総数・宿泊客延数推移'!AG590/1000</f>
        <v>86.569000000000003</v>
      </c>
      <c r="AH710" s="88">
        <f>'ｄ08-001市町村別入込総数・宿泊客延数推移'!AH590/1000</f>
        <v>84.87</v>
      </c>
      <c r="AI710" s="88">
        <f>'ｄ08-001市町村別入込総数・宿泊客延数推移'!AI590/1000</f>
        <v>78.495000000000005</v>
      </c>
      <c r="AJ710" s="88">
        <f>'ｄ08-001市町村別入込総数・宿泊客延数推移'!AJ590/1000</f>
        <v>83.253</v>
      </c>
      <c r="AK710" s="88">
        <f>'ｄ08-001市町村別入込総数・宿泊客延数推移'!AK590/1000</f>
        <v>69.350999999999999</v>
      </c>
      <c r="AL710" s="88">
        <f>'ｄ08-001市町村別入込総数・宿泊客延数推移'!AL590/1000</f>
        <v>53.247</v>
      </c>
      <c r="AM710" s="88">
        <f>'ｄ08-001市町村別入込総数・宿泊客延数推移'!AM590/1000</f>
        <v>57.045000000000002</v>
      </c>
      <c r="AN710" s="88">
        <f>'ｄ08-001市町村別入込総数・宿泊客延数推移'!AN590/1000</f>
        <v>46.869</v>
      </c>
      <c r="AO710" s="88">
        <f>'ｄ08-001市町村別入込総数・宿泊客延数推移'!AO590/1000</f>
        <v>52.268999999999998</v>
      </c>
      <c r="AP710" s="88">
        <f>'ｄ08-001市町村別入込総数・宿泊客延数推移'!AQ590</f>
        <v>58.5</v>
      </c>
      <c r="AQ710" s="88">
        <f>'ｄ08-001市町村別入込総数・宿泊客延数推移'!AR590</f>
        <v>58.2</v>
      </c>
      <c r="AR710" s="88">
        <f>'ｄ08-001市町村別入込総数・宿泊客延数推移'!AS590</f>
        <v>66</v>
      </c>
      <c r="AS710" s="88">
        <f>'ｄ08-001市町村別入込総数・宿泊客延数推移'!AT590</f>
        <v>47.7</v>
      </c>
      <c r="AT710" s="88">
        <f>'ｄ08-001市町村別入込総数・宿泊客延数推移'!AU590</f>
        <v>23</v>
      </c>
      <c r="AU710" s="88">
        <f>'ｄ08-001市町村別入込総数・宿泊客延数推移'!AV590</f>
        <v>23.2</v>
      </c>
      <c r="AV710" s="88">
        <f>'ｄ08-001市町村別入込総数・宿泊客延数推移'!AW590</f>
        <v>37</v>
      </c>
      <c r="AW710" s="88">
        <f>'ｄ08-001市町村別入込総数・宿泊客延数推移'!AX590</f>
        <v>28.5</v>
      </c>
      <c r="AX710" s="88">
        <f>'ｄ08-001市町村別入込総数・宿泊客延数推移'!AY590</f>
        <v>20</v>
      </c>
      <c r="AY710" s="88">
        <f>'ｄ08-001市町村別入込総数・宿泊客延数推移'!AZ590</f>
        <v>325.5</v>
      </c>
      <c r="AZ710" s="88">
        <f>'ｄ08-001市町村別入込総数・宿泊客延数推移'!BA590</f>
        <v>332.1</v>
      </c>
      <c r="BA710" s="88">
        <f>'ｄ08-001市町村別入込総数・宿泊客延数推移'!BB590</f>
        <v>289.10000000000002</v>
      </c>
      <c r="BB710" s="88">
        <f>'ｄ08-001市町村別入込総数・宿泊客延数推移'!BC590</f>
        <v>287.5</v>
      </c>
      <c r="BC710" s="88">
        <f>'ｄ08-001市町村別入込総数・宿泊客延数推移'!BD590</f>
        <v>261.90000000000003</v>
      </c>
      <c r="BD710" s="88">
        <f>'ｄ08-001市町村別入込総数・宿泊客延数推移'!BE590</f>
        <v>252.20000000000002</v>
      </c>
      <c r="BE710" s="88">
        <f>'ｄ08-001市町村別入込総数・宿泊客延数推移'!BF590</f>
        <v>217.1</v>
      </c>
      <c r="BF710" s="88">
        <f>'ｄ08-001市町村別入込総数・宿泊客延数推移'!BG590</f>
        <v>212.1</v>
      </c>
      <c r="BG710" s="88">
        <f>'ｄ08-001市町村別入込総数・宿泊客延数推移'!BH590</f>
        <v>322.59999999999997</v>
      </c>
      <c r="BH710" s="88">
        <f>'ｄ08-001市町村別入込総数・宿泊客延数推移'!BI590</f>
        <v>240.4</v>
      </c>
      <c r="BI710" s="88">
        <f>'ｄ08-001市町村別入込総数・宿泊客延数推移'!BJ590</f>
        <v>231.20000000000002</v>
      </c>
      <c r="BJ710" s="88">
        <f>'ｄ08-001市町村別入込総数・宿泊客延数推移'!BK590</f>
        <v>222.7</v>
      </c>
      <c r="BK710" s="88">
        <f>'ｄ08-001市町村別入込総数・宿泊客延数推移'!BL590</f>
        <v>248</v>
      </c>
      <c r="BL710" s="88">
        <f>'ｄ08-001市町村別入込総数・宿泊客延数推移'!BM590</f>
        <v>227.79999999999998</v>
      </c>
    </row>
    <row r="739" spans="7:64" x14ac:dyDescent="0.15">
      <c r="G739" t="s">
        <v>556</v>
      </c>
      <c r="H739" s="80"/>
      <c r="J739" s="80" t="s">
        <v>483</v>
      </c>
      <c r="K739" s="81"/>
      <c r="L739" s="81"/>
      <c r="M739" s="81"/>
      <c r="N739" s="81"/>
      <c r="O739" s="80" t="s">
        <v>484</v>
      </c>
      <c r="P739" s="81"/>
      <c r="Q739" s="81"/>
      <c r="R739" s="81"/>
      <c r="S739" s="81"/>
      <c r="T739" s="80" t="s">
        <v>485</v>
      </c>
      <c r="U739" s="81"/>
      <c r="V739" s="81"/>
      <c r="W739" s="81"/>
      <c r="X739" s="81"/>
      <c r="Y739" s="80" t="s">
        <v>486</v>
      </c>
      <c r="Z739" s="81"/>
      <c r="AA739" s="81"/>
      <c r="AB739" s="81"/>
      <c r="AC739" s="81"/>
      <c r="AD739" s="80" t="s">
        <v>487</v>
      </c>
      <c r="AE739" s="81"/>
      <c r="AF739" s="81"/>
      <c r="AG739" s="81"/>
      <c r="AH739" s="81"/>
      <c r="AI739" s="80" t="s">
        <v>488</v>
      </c>
      <c r="AJ739" s="81"/>
      <c r="AK739" s="81"/>
      <c r="AL739" s="81"/>
      <c r="AM739" s="81"/>
      <c r="AN739" s="80" t="s">
        <v>489</v>
      </c>
      <c r="AO739" s="81"/>
      <c r="AP739" s="81"/>
      <c r="AQ739" s="81"/>
      <c r="AR739" s="81"/>
      <c r="AS739" s="80" t="s">
        <v>490</v>
      </c>
      <c r="AT739" s="81"/>
      <c r="AU739" s="81"/>
      <c r="AV739" s="81"/>
      <c r="AW739" s="81"/>
      <c r="AX739" s="80" t="s">
        <v>491</v>
      </c>
      <c r="AY739" s="81"/>
      <c r="AZ739" s="81"/>
      <c r="BA739" s="81"/>
      <c r="BB739" s="81"/>
      <c r="BC739" s="80" t="s">
        <v>492</v>
      </c>
      <c r="BD739" s="81"/>
      <c r="BE739" s="81"/>
      <c r="BF739" s="81"/>
      <c r="BG739" s="81"/>
      <c r="BH739" s="80" t="s">
        <v>493</v>
      </c>
      <c r="BL739" s="80" t="s">
        <v>517</v>
      </c>
    </row>
    <row r="740" spans="7:64" x14ac:dyDescent="0.15">
      <c r="G740" t="s">
        <v>495</v>
      </c>
      <c r="H740" s="88">
        <f>'ｄ08-001市町村別入込総数・宿泊客延数推移'!H611/1000</f>
        <v>0</v>
      </c>
      <c r="I740" s="88">
        <f>'ｄ08-001市町村別入込総数・宿泊客延数推移'!I611/1000</f>
        <v>0.215</v>
      </c>
      <c r="J740" s="88">
        <f>'ｄ08-001市町村別入込総数・宿泊客延数推移'!J611/1000</f>
        <v>1.6930000000000001</v>
      </c>
      <c r="K740" s="88">
        <f>'ｄ08-001市町村別入込総数・宿泊客延数推移'!K611/1000</f>
        <v>7.27</v>
      </c>
      <c r="L740" s="88">
        <f>'ｄ08-001市町村別入込総数・宿泊客延数推移'!L611/1000</f>
        <v>9.234</v>
      </c>
      <c r="M740" s="88">
        <f>'ｄ08-001市町村別入込総数・宿泊客延数推移'!M611/1000</f>
        <v>21.962</v>
      </c>
      <c r="N740" s="88">
        <f>'ｄ08-001市町村別入込総数・宿泊客延数推移'!N611/1000</f>
        <v>37.177999999999997</v>
      </c>
      <c r="O740" s="88">
        <f>'ｄ08-001市町村別入込総数・宿泊客延数推移'!O611/1000</f>
        <v>13.772</v>
      </c>
      <c r="P740" s="88">
        <f>'ｄ08-001市町村別入込総数・宿泊客延数推移'!P611/1000</f>
        <v>27.417999999999999</v>
      </c>
      <c r="Q740" s="88">
        <f>'ｄ08-001市町村別入込総数・宿泊客延数推移'!Q611/1000</f>
        <v>20.125</v>
      </c>
      <c r="R740" s="88">
        <f>'ｄ08-001市町村別入込総数・宿泊客延数推移'!R611/1000</f>
        <v>18.725000000000001</v>
      </c>
      <c r="S740" s="88">
        <f>'ｄ08-001市町村別入込総数・宿泊客延数推移'!S611/1000</f>
        <v>13.545</v>
      </c>
      <c r="T740" s="88">
        <f>'ｄ08-001市町村別入込総数・宿泊客延数推移'!T611/1000</f>
        <v>16.527999999999999</v>
      </c>
      <c r="U740" s="88">
        <f>'ｄ08-001市町村別入込総数・宿泊客延数推移'!U611/1000</f>
        <v>17.504999999999999</v>
      </c>
      <c r="V740" s="88">
        <f>'ｄ08-001市町村別入込総数・宿泊客延数推移'!V611/1000</f>
        <v>15.335000000000001</v>
      </c>
      <c r="W740" s="88">
        <f>'ｄ08-001市町村別入込総数・宿泊客延数推移'!W611/1000</f>
        <v>18.896999999999998</v>
      </c>
      <c r="X740" s="88">
        <f>'ｄ08-001市町村別入込総数・宿泊客延数推移'!X611/1000</f>
        <v>19.225999999999999</v>
      </c>
      <c r="Y740" s="88">
        <f>'ｄ08-001市町村別入込総数・宿泊客延数推移'!Y611/1000</f>
        <v>19.535</v>
      </c>
      <c r="Z740" s="88">
        <f>'ｄ08-001市町村別入込総数・宿泊客延数推移'!Z611/1000</f>
        <v>17.751000000000001</v>
      </c>
      <c r="AA740" s="88">
        <f>'ｄ08-001市町村別入込総数・宿泊客延数推移'!AA611/1000</f>
        <v>17.64</v>
      </c>
      <c r="AB740" s="88">
        <f>'ｄ08-001市町村別入込総数・宿泊客延数推移'!AB611/1000</f>
        <v>22.811</v>
      </c>
      <c r="AC740" s="88">
        <f>'ｄ08-001市町村別入込総数・宿泊客延数推移'!AC611/1000</f>
        <v>51.95</v>
      </c>
      <c r="AD740" s="88">
        <f>'ｄ08-001市町村別入込総数・宿泊客延数推移'!AD611/1000</f>
        <v>99.263999999999996</v>
      </c>
      <c r="AE740" s="88">
        <f>'ｄ08-001市町村別入込総数・宿泊客延数推移'!AE611/1000</f>
        <v>111.96599999999999</v>
      </c>
      <c r="AF740" s="88">
        <f>'ｄ08-001市町村別入込総数・宿泊客延数推移'!AF611/1000</f>
        <v>90.983000000000004</v>
      </c>
      <c r="AG740" s="88">
        <f>'ｄ08-001市町村別入込総数・宿泊客延数推移'!AG611/1000</f>
        <v>92.150999999999996</v>
      </c>
      <c r="AH740" s="88">
        <f>'ｄ08-001市町村別入込総数・宿泊客延数推移'!AH611/1000</f>
        <v>93.760999999999996</v>
      </c>
      <c r="AI740" s="88">
        <f>'ｄ08-001市町村別入込総数・宿泊客延数推移'!AI611/1000</f>
        <v>132.047</v>
      </c>
      <c r="AJ740" s="88">
        <f>'ｄ08-001市町村別入込総数・宿泊客延数推移'!AJ611/1000</f>
        <v>133.47900000000001</v>
      </c>
      <c r="AK740" s="88">
        <f>'ｄ08-001市町村別入込総数・宿泊客延数推移'!AK611/1000</f>
        <v>110.952</v>
      </c>
      <c r="AL740" s="88">
        <f>'ｄ08-001市町村別入込総数・宿泊客延数推移'!AL611/1000</f>
        <v>136.48500000000001</v>
      </c>
      <c r="AM740" s="88">
        <f>'ｄ08-001市町村別入込総数・宿泊客延数推移'!AM611/1000</f>
        <v>115.82599999999999</v>
      </c>
      <c r="AN740" s="88">
        <f>'ｄ08-001市町村別入込総数・宿泊客延数推移'!AN611/1000</f>
        <v>160.04499999999999</v>
      </c>
      <c r="AO740" s="88">
        <f>'ｄ08-001市町村別入込総数・宿泊客延数推移'!AO611/1000</f>
        <v>168.435</v>
      </c>
      <c r="AP740" s="88">
        <f>'ｄ08-001市町村別入込総数・宿泊客延数推移'!AQ611</f>
        <v>176.9</v>
      </c>
      <c r="AQ740" s="88">
        <f>'ｄ08-001市町村別入込総数・宿泊客延数推移'!AR611</f>
        <v>187.4</v>
      </c>
      <c r="AR740" s="88">
        <f>'ｄ08-001市町村別入込総数・宿泊客延数推移'!AS611</f>
        <v>190</v>
      </c>
      <c r="AS740" s="88">
        <f>'ｄ08-001市町村別入込総数・宿泊客延数推移'!AT611</f>
        <v>144.30000000000001</v>
      </c>
      <c r="AT740" s="88">
        <f>'ｄ08-001市町村別入込総数・宿泊客延数推移'!AU611</f>
        <v>193.6</v>
      </c>
      <c r="AU740" s="88">
        <f>'ｄ08-001市町村別入込総数・宿泊客延数推移'!AV611</f>
        <v>66.599999999999994</v>
      </c>
      <c r="AV740" s="88">
        <f>'ｄ08-001市町村別入込総数・宿泊客延数推移'!AW611</f>
        <v>56.9</v>
      </c>
      <c r="AW740" s="88">
        <f>'ｄ08-001市町村別入込総数・宿泊客延数推移'!AX611</f>
        <v>57.5</v>
      </c>
      <c r="AX740" s="88">
        <f>'ｄ08-001市町村別入込総数・宿泊客延数推移'!AY611</f>
        <v>75.099999999999994</v>
      </c>
      <c r="AY740" s="88"/>
      <c r="AZ740" s="88"/>
      <c r="BA740" s="88"/>
      <c r="BB740" s="88"/>
      <c r="BC740" s="88"/>
      <c r="BD740" s="88"/>
      <c r="BE740" s="88"/>
      <c r="BF740" s="88"/>
      <c r="BG740" s="88"/>
      <c r="BH740" s="88"/>
      <c r="BI740" s="88"/>
      <c r="BJ740" s="88"/>
      <c r="BK740" s="88"/>
      <c r="BL740" s="88"/>
    </row>
    <row r="741" spans="7:64" x14ac:dyDescent="0.15">
      <c r="G741" t="s">
        <v>496</v>
      </c>
      <c r="H741" s="88">
        <f>'ｄ08-001市町村別入込総数・宿泊客延数推移'!H612/1000</f>
        <v>0</v>
      </c>
      <c r="I741" s="88">
        <f>'ｄ08-001市町村別入込総数・宿泊客延数推移'!I612/1000</f>
        <v>119.017</v>
      </c>
      <c r="J741" s="88">
        <f>'ｄ08-001市町村別入込総数・宿泊客延数推移'!J612/1000</f>
        <v>28.698</v>
      </c>
      <c r="K741" s="88">
        <f>'ｄ08-001市町村別入込総数・宿泊客延数推移'!K612/1000</f>
        <v>160.59700000000001</v>
      </c>
      <c r="L741" s="88">
        <f>'ｄ08-001市町村別入込総数・宿泊客延数推移'!L612/1000</f>
        <v>163.86</v>
      </c>
      <c r="M741" s="88">
        <f>'ｄ08-001市町村別入込総数・宿泊客延数推移'!M612/1000</f>
        <v>144.636</v>
      </c>
      <c r="N741" s="88">
        <f>'ｄ08-001市町村別入込総数・宿泊客延数推移'!N612/1000</f>
        <v>103.158</v>
      </c>
      <c r="O741" s="88">
        <f>'ｄ08-001市町村別入込総数・宿泊客延数推移'!O612/1000</f>
        <v>89.338999999999999</v>
      </c>
      <c r="P741" s="88">
        <f>'ｄ08-001市町村別入込総数・宿泊客延数推移'!P612/1000</f>
        <v>116.10299999999999</v>
      </c>
      <c r="Q741" s="88">
        <f>'ｄ08-001市町村別入込総数・宿泊客延数推移'!Q612/1000</f>
        <v>99.488</v>
      </c>
      <c r="R741" s="88">
        <f>'ｄ08-001市町村別入込総数・宿泊客延数推移'!R612/1000</f>
        <v>115.901</v>
      </c>
      <c r="S741" s="88">
        <f>'ｄ08-001市町村別入込総数・宿泊客延数推移'!S612/1000</f>
        <v>99.978999999999999</v>
      </c>
      <c r="T741" s="88">
        <f>'ｄ08-001市町村別入込総数・宿泊客延数推移'!T612/1000</f>
        <v>90.869</v>
      </c>
      <c r="U741" s="88">
        <f>'ｄ08-001市町村別入込総数・宿泊客延数推移'!U612/1000</f>
        <v>86.728999999999999</v>
      </c>
      <c r="V741" s="88">
        <f>'ｄ08-001市町村別入込総数・宿泊客延数推移'!V612/1000</f>
        <v>100.52500000000001</v>
      </c>
      <c r="W741" s="88">
        <f>'ｄ08-001市町村別入込総数・宿泊客延数推移'!W612/1000</f>
        <v>120.98099999999999</v>
      </c>
      <c r="X741" s="88">
        <f>'ｄ08-001市町村別入込総数・宿泊客延数推移'!X612/1000</f>
        <v>130.48599999999999</v>
      </c>
      <c r="Y741" s="88">
        <f>'ｄ08-001市町村別入込総数・宿泊客延数推移'!Y612/1000</f>
        <v>142.809</v>
      </c>
      <c r="Z741" s="88">
        <f>'ｄ08-001市町村別入込総数・宿泊客延数推移'!Z612/1000</f>
        <v>118.191</v>
      </c>
      <c r="AA741" s="88">
        <f>'ｄ08-001市町村別入込総数・宿泊客延数推移'!AA612/1000</f>
        <v>100.161</v>
      </c>
      <c r="AB741" s="88">
        <f>'ｄ08-001市町村別入込総数・宿泊客延数推移'!AB612/1000</f>
        <v>261.16399999999999</v>
      </c>
      <c r="AC741" s="88">
        <f>'ｄ08-001市町村別入込総数・宿泊客延数推移'!AC612/1000</f>
        <v>451.75700000000001</v>
      </c>
      <c r="AD741" s="88">
        <f>'ｄ08-001市町村別入込総数・宿泊客延数推移'!AD612/1000</f>
        <v>753.54899999999998</v>
      </c>
      <c r="AE741" s="88">
        <f>'ｄ08-001市町村別入込総数・宿泊客延数推移'!AE612/1000</f>
        <v>850.97199999999998</v>
      </c>
      <c r="AF741" s="88">
        <f>'ｄ08-001市町村別入込総数・宿泊客延数推移'!AF612/1000</f>
        <v>705.755</v>
      </c>
      <c r="AG741" s="88">
        <f>'ｄ08-001市町村別入込総数・宿泊客延数推移'!AG612/1000</f>
        <v>806.995</v>
      </c>
      <c r="AH741" s="88">
        <f>'ｄ08-001市町村別入込総数・宿泊客延数推移'!AH612/1000</f>
        <v>781.654</v>
      </c>
      <c r="AI741" s="88">
        <f>'ｄ08-001市町村別入込総数・宿泊客延数推移'!AI612/1000</f>
        <v>851.23699999999997</v>
      </c>
      <c r="AJ741" s="88">
        <f>'ｄ08-001市町村別入込総数・宿泊客延数推移'!AJ612/1000</f>
        <v>933.09500000000003</v>
      </c>
      <c r="AK741" s="88">
        <f>'ｄ08-001市町村別入込総数・宿泊客延数推移'!AK612/1000</f>
        <v>784.66899999999998</v>
      </c>
      <c r="AL741" s="88">
        <f>'ｄ08-001市町村別入込総数・宿泊客延数推移'!AL612/1000</f>
        <v>746.48900000000003</v>
      </c>
      <c r="AM741" s="88">
        <f>'ｄ08-001市町村別入込総数・宿泊客延数推移'!AM612/1000</f>
        <v>720.58900000000006</v>
      </c>
      <c r="AN741" s="88">
        <f>'ｄ08-001市町村別入込総数・宿泊客延数推移'!AN612/1000</f>
        <v>684.19299999999998</v>
      </c>
      <c r="AO741" s="88">
        <f>'ｄ08-001市町村別入込総数・宿泊客延数推移'!AO612/1000</f>
        <v>863.31700000000001</v>
      </c>
      <c r="AP741" s="88">
        <f>'ｄ08-001市町村別入込総数・宿泊客延数推移'!AQ612</f>
        <v>833.4</v>
      </c>
      <c r="AQ741" s="88">
        <f>'ｄ08-001市町村別入込総数・宿泊客延数推移'!AR612</f>
        <v>883.1</v>
      </c>
      <c r="AR741" s="88">
        <f>'ｄ08-001市町村別入込総数・宿泊客延数推移'!AS612</f>
        <v>825.2</v>
      </c>
      <c r="AS741" s="88">
        <f>'ｄ08-001市町村別入込総数・宿泊客延数推移'!AT612</f>
        <v>829.7</v>
      </c>
      <c r="AT741" s="88">
        <f>'ｄ08-001市町村別入込総数・宿泊客延数推移'!AU612</f>
        <v>1354</v>
      </c>
      <c r="AU741" s="88">
        <f>'ｄ08-001市町村別入込総数・宿泊客延数推移'!AV612</f>
        <v>1134.0999999999999</v>
      </c>
      <c r="AV741" s="88">
        <f>'ｄ08-001市町村別入込総数・宿泊客延数推移'!AW612</f>
        <v>1098.5</v>
      </c>
      <c r="AW741" s="88">
        <f>'ｄ08-001市町村別入込総数・宿泊客延数推移'!AX612</f>
        <v>1091.3</v>
      </c>
      <c r="AX741" s="88">
        <f>'ｄ08-001市町村別入込総数・宿泊客延数推移'!AY612</f>
        <v>977.7</v>
      </c>
      <c r="AY741" s="88"/>
      <c r="AZ741" s="88"/>
      <c r="BA741" s="88"/>
      <c r="BB741" s="88"/>
      <c r="BC741" s="88"/>
      <c r="BD741" s="88"/>
      <c r="BE741" s="88"/>
      <c r="BF741" s="88"/>
      <c r="BG741" s="88"/>
      <c r="BH741" s="88"/>
      <c r="BI741" s="88"/>
      <c r="BJ741" s="88"/>
      <c r="BK741" s="88"/>
      <c r="BL741" s="88"/>
    </row>
    <row r="742" spans="7:64" x14ac:dyDescent="0.15">
      <c r="G742" t="s">
        <v>497</v>
      </c>
      <c r="H742" s="88">
        <f>'ｄ08-001市町村別入込総数・宿泊客延数推移'!H614/1000</f>
        <v>0</v>
      </c>
      <c r="I742" s="88">
        <f>'ｄ08-001市町村別入込総数・宿泊客延数推移'!I614/1000</f>
        <v>58.612000000000002</v>
      </c>
      <c r="J742" s="88">
        <f>'ｄ08-001市町村別入込総数・宿泊客延数推移'!J614/1000</f>
        <v>23.638000000000002</v>
      </c>
      <c r="K742" s="88">
        <f>'ｄ08-001市町村別入込総数・宿泊客延数推移'!K614/1000</f>
        <v>48.438000000000002</v>
      </c>
      <c r="L742" s="88">
        <f>'ｄ08-001市町村別入込総数・宿泊客延数推移'!L614/1000</f>
        <v>55.314999999999998</v>
      </c>
      <c r="M742" s="88">
        <f>'ｄ08-001市町村別入込総数・宿泊客延数推移'!M614/1000</f>
        <v>50.887</v>
      </c>
      <c r="N742" s="88">
        <f>'ｄ08-001市町村別入込総数・宿泊客延数推移'!N614/1000</f>
        <v>59.023000000000003</v>
      </c>
      <c r="O742" s="88">
        <f>'ｄ08-001市町村別入込総数・宿泊客延数推移'!O614/1000</f>
        <v>47.164999999999999</v>
      </c>
      <c r="P742" s="88">
        <f>'ｄ08-001市町村別入込総数・宿泊客延数推移'!P614/1000</f>
        <v>56.808</v>
      </c>
      <c r="Q742" s="88">
        <f>'ｄ08-001市町村別入込総数・宿泊客延数推移'!Q614/1000</f>
        <v>37.877000000000002</v>
      </c>
      <c r="R742" s="88">
        <f>'ｄ08-001市町村別入込総数・宿泊客延数推移'!R614/1000</f>
        <v>48.933999999999997</v>
      </c>
      <c r="S742" s="88">
        <f>'ｄ08-001市町村別入込総数・宿泊客延数推移'!S614/1000</f>
        <v>32.396000000000001</v>
      </c>
      <c r="T742" s="88">
        <f>'ｄ08-001市町村別入込総数・宿泊客延数推移'!T614/1000</f>
        <v>27.265000000000001</v>
      </c>
      <c r="U742" s="88">
        <f>'ｄ08-001市町村別入込総数・宿泊客延数推移'!U614/1000</f>
        <v>27.18</v>
      </c>
      <c r="V742" s="88">
        <f>'ｄ08-001市町村別入込総数・宿泊客延数推移'!V614/1000</f>
        <v>29.440999999999999</v>
      </c>
      <c r="W742" s="88">
        <f>'ｄ08-001市町村別入込総数・宿泊客延数推移'!W614/1000</f>
        <v>39.378999999999998</v>
      </c>
      <c r="X742" s="88">
        <f>'ｄ08-001市町村別入込総数・宿泊客延数推移'!X614/1000</f>
        <v>46.540999999999997</v>
      </c>
      <c r="Y742" s="88">
        <f>'ｄ08-001市町村別入込総数・宿泊客延数推移'!Y614/1000</f>
        <v>58.386000000000003</v>
      </c>
      <c r="Z742" s="88">
        <f>'ｄ08-001市町村別入込総数・宿泊客延数推移'!Z614/1000</f>
        <v>44.128999999999998</v>
      </c>
      <c r="AA742" s="88">
        <f>'ｄ08-001市町村別入込総数・宿泊客延数推移'!AA614/1000</f>
        <v>24.053000000000001</v>
      </c>
      <c r="AB742" s="88">
        <f>'ｄ08-001市町村別入込総数・宿泊客延数推移'!AB614/1000</f>
        <v>40.966999999999999</v>
      </c>
      <c r="AC742" s="88">
        <f>'ｄ08-001市町村別入込総数・宿泊客延数推移'!AC614/1000</f>
        <v>68.040999999999997</v>
      </c>
      <c r="AD742" s="88">
        <f>'ｄ08-001市町村別入込総数・宿泊客延数推移'!AD614/1000</f>
        <v>35.295999999999999</v>
      </c>
      <c r="AE742" s="88">
        <f>'ｄ08-001市町村別入込総数・宿泊客延数推移'!AE614/1000</f>
        <v>39.17</v>
      </c>
      <c r="AF742" s="88">
        <f>'ｄ08-001市町村別入込総数・宿泊客延数推移'!AF614/1000</f>
        <v>34.604999999999997</v>
      </c>
      <c r="AG742" s="88">
        <f>'ｄ08-001市町村別入込総数・宿泊客延数推移'!AG614/1000</f>
        <v>39.052</v>
      </c>
      <c r="AH742" s="88">
        <f>'ｄ08-001市町村別入込総数・宿泊客延数推移'!AH614/1000</f>
        <v>38.009</v>
      </c>
      <c r="AI742" s="88">
        <f>'ｄ08-001市町村別入込総数・宿泊客延数推移'!AI614/1000</f>
        <v>47.488</v>
      </c>
      <c r="AJ742" s="88">
        <f>'ｄ08-001市町村別入込総数・宿泊客延数推移'!AJ614/1000</f>
        <v>50.466999999999999</v>
      </c>
      <c r="AK742" s="88">
        <f>'ｄ08-001市町村別入込総数・宿泊客延数推移'!AK614/1000</f>
        <v>43.256</v>
      </c>
      <c r="AL742" s="88">
        <f>'ｄ08-001市町村別入込総数・宿泊客延数推移'!AL614/1000</f>
        <v>42.978999999999999</v>
      </c>
      <c r="AM742" s="88">
        <f>'ｄ08-001市町村別入込総数・宿泊客延数推移'!AM614/1000</f>
        <v>42.436999999999998</v>
      </c>
      <c r="AN742" s="88">
        <f>'ｄ08-001市町村別入込総数・宿泊客延数推移'!AN614/1000</f>
        <v>45.411000000000001</v>
      </c>
      <c r="AO742" s="88">
        <f>'ｄ08-001市町村別入込総数・宿泊客延数推移'!AO614/1000</f>
        <v>236</v>
      </c>
      <c r="AP742" s="88">
        <f>'ｄ08-001市町村別入込総数・宿泊客延数推移'!AQ614</f>
        <v>262.60000000000002</v>
      </c>
      <c r="AQ742" s="88">
        <f>'ｄ08-001市町村別入込総数・宿泊客延数推移'!AR614</f>
        <v>256.10000000000002</v>
      </c>
      <c r="AR742" s="88">
        <f>'ｄ08-001市町村別入込総数・宿泊客延数推移'!AS614</f>
        <v>254</v>
      </c>
      <c r="AS742" s="88">
        <f>'ｄ08-001市町村別入込総数・宿泊客延数推移'!AT614</f>
        <v>219.8</v>
      </c>
      <c r="AT742" s="88">
        <f>'ｄ08-001市町村別入込総数・宿泊客延数推移'!AU614</f>
        <v>403.7</v>
      </c>
      <c r="AU742" s="88">
        <f>'ｄ08-001市町村別入込総数・宿泊客延数推移'!AV614</f>
        <v>302.10000000000002</v>
      </c>
      <c r="AV742" s="88">
        <f>'ｄ08-001市町村別入込総数・宿泊客延数推移'!AW614</f>
        <v>284</v>
      </c>
      <c r="AW742" s="88">
        <f>'ｄ08-001市町村別入込総数・宿泊客延数推移'!AX614</f>
        <v>268.39999999999998</v>
      </c>
      <c r="AX742" s="88">
        <f>'ｄ08-001市町村別入込総数・宿泊客延数推移'!AY614</f>
        <v>291.60000000000002</v>
      </c>
      <c r="AY742" s="88"/>
      <c r="AZ742" s="88"/>
      <c r="BA742" s="88"/>
      <c r="BB742" s="88"/>
      <c r="BC742" s="88"/>
      <c r="BD742" s="88"/>
      <c r="BE742" s="88"/>
      <c r="BF742" s="88"/>
      <c r="BG742" s="88"/>
      <c r="BH742" s="88"/>
      <c r="BI742" s="88"/>
      <c r="BJ742" s="88"/>
      <c r="BK742" s="88"/>
      <c r="BL742" s="88"/>
    </row>
    <row r="771" spans="7:64" x14ac:dyDescent="0.15">
      <c r="G771" t="s">
        <v>557</v>
      </c>
      <c r="H771" s="80"/>
      <c r="J771" s="80" t="s">
        <v>483</v>
      </c>
      <c r="K771" s="81"/>
      <c r="L771" s="81"/>
      <c r="M771" s="81"/>
      <c r="N771" s="81"/>
      <c r="O771" s="80" t="s">
        <v>484</v>
      </c>
      <c r="P771" s="81"/>
      <c r="Q771" s="81"/>
      <c r="R771" s="81"/>
      <c r="S771" s="81"/>
      <c r="T771" s="80" t="s">
        <v>485</v>
      </c>
      <c r="U771" s="81"/>
      <c r="V771" s="81"/>
      <c r="W771" s="81"/>
      <c r="X771" s="81"/>
      <c r="Y771" s="80" t="s">
        <v>486</v>
      </c>
      <c r="Z771" s="81"/>
      <c r="AA771" s="81"/>
      <c r="AB771" s="81"/>
      <c r="AC771" s="81"/>
      <c r="AD771" s="80" t="s">
        <v>487</v>
      </c>
      <c r="AE771" s="81"/>
      <c r="AF771" s="81"/>
      <c r="AG771" s="81"/>
      <c r="AH771" s="81"/>
      <c r="AI771" s="80" t="s">
        <v>488</v>
      </c>
      <c r="AJ771" s="81"/>
      <c r="AK771" s="81"/>
      <c r="AL771" s="81"/>
      <c r="AM771" s="81"/>
      <c r="AN771" s="80" t="s">
        <v>489</v>
      </c>
      <c r="AO771" s="81"/>
      <c r="AP771" s="81"/>
      <c r="AQ771" s="81"/>
      <c r="AR771" s="81"/>
      <c r="AS771" s="80" t="s">
        <v>490</v>
      </c>
      <c r="AT771" s="81"/>
      <c r="AU771" s="81"/>
      <c r="AV771" s="81"/>
      <c r="AW771" s="81"/>
      <c r="AX771" s="80" t="s">
        <v>491</v>
      </c>
      <c r="AY771" s="81"/>
      <c r="AZ771" s="81"/>
      <c r="BA771" s="81"/>
      <c r="BB771" s="81"/>
      <c r="BC771" s="80" t="s">
        <v>492</v>
      </c>
      <c r="BD771" s="81"/>
      <c r="BE771" s="81"/>
      <c r="BF771" s="81"/>
      <c r="BG771" s="81"/>
      <c r="BH771" s="80" t="s">
        <v>493</v>
      </c>
      <c r="BL771" s="80" t="s">
        <v>517</v>
      </c>
    </row>
    <row r="772" spans="7:64" x14ac:dyDescent="0.15">
      <c r="G772" t="s">
        <v>495</v>
      </c>
      <c r="H772" s="88">
        <f>'ｄ08-001市町村別入込総数・宿泊客延数推移'!H599/1000</f>
        <v>0</v>
      </c>
      <c r="I772" s="88">
        <f>'ｄ08-001市町村別入込総数・宿泊客延数推移'!I599/1000</f>
        <v>530.97199999999998</v>
      </c>
      <c r="J772" s="88">
        <f>'ｄ08-001市町村別入込総数・宿泊客延数推移'!J599/1000</f>
        <v>560.71100000000001</v>
      </c>
      <c r="K772" s="88">
        <f>'ｄ08-001市町村別入込総数・宿泊客延数推移'!K599/1000</f>
        <v>623.43799999999999</v>
      </c>
      <c r="L772" s="88">
        <f>'ｄ08-001市町村別入込総数・宿泊客延数推移'!L599/1000</f>
        <v>838.24599999999998</v>
      </c>
      <c r="M772" s="88">
        <f>'ｄ08-001市町村別入込総数・宿泊客延数推移'!M599/1000</f>
        <v>910.83</v>
      </c>
      <c r="N772" s="88">
        <f>'ｄ08-001市町村別入込総数・宿泊客延数推移'!N599/1000</f>
        <v>786.27599999999995</v>
      </c>
      <c r="O772" s="88">
        <f>'ｄ08-001市町村別入込総数・宿泊客延数推移'!O599/1000</f>
        <v>816.47</v>
      </c>
      <c r="P772" s="88">
        <f>'ｄ08-001市町村別入込総数・宿泊客延数推移'!P599/1000</f>
        <v>1268.615</v>
      </c>
      <c r="Q772" s="88">
        <f>'ｄ08-001市町村別入込総数・宿泊客延数推移'!Q599/1000</f>
        <v>1173.2249999999999</v>
      </c>
      <c r="R772" s="88">
        <f>'ｄ08-001市町村別入込総数・宿泊客延数推移'!R599/1000</f>
        <v>1451.7180000000001</v>
      </c>
      <c r="S772" s="88">
        <f>'ｄ08-001市町村別入込総数・宿泊客延数推移'!S599/1000</f>
        <v>843.96100000000001</v>
      </c>
      <c r="T772" s="88">
        <f>'ｄ08-001市町村別入込総数・宿泊客延数推移'!T599/1000</f>
        <v>759.78300000000002</v>
      </c>
      <c r="U772" s="88">
        <f>'ｄ08-001市町村別入込総数・宿泊客延数推移'!U599/1000</f>
        <v>847.04399999999998</v>
      </c>
      <c r="V772" s="88">
        <f>'ｄ08-001市町村別入込総数・宿泊客延数推移'!V599/1000</f>
        <v>398.41199999999998</v>
      </c>
      <c r="W772" s="88">
        <f>'ｄ08-001市町村別入込総数・宿泊客延数推移'!W599/1000</f>
        <v>897.21299999999997</v>
      </c>
      <c r="X772" s="88">
        <f>'ｄ08-001市町村別入込総数・宿泊客延数推移'!X599/1000</f>
        <v>986.49300000000005</v>
      </c>
      <c r="Y772" s="88">
        <f>'ｄ08-001市町村別入込総数・宿泊客延数推移'!Y599/1000</f>
        <v>1064.729</v>
      </c>
      <c r="Z772" s="88">
        <f>'ｄ08-001市町村別入込総数・宿泊客延数推移'!Z599/1000</f>
        <v>974.13499999999999</v>
      </c>
      <c r="AA772" s="88">
        <f>'ｄ08-001市町村別入込総数・宿泊客延数推移'!AA599/1000</f>
        <v>1032.288</v>
      </c>
      <c r="AB772" s="88">
        <f>'ｄ08-001市町村別入込総数・宿泊客延数推移'!AB599/1000</f>
        <v>1059.4000000000001</v>
      </c>
      <c r="AC772" s="88">
        <f>'ｄ08-001市町村別入込総数・宿泊客延数推移'!AC599/1000</f>
        <v>1182.383</v>
      </c>
      <c r="AD772" s="88">
        <f>'ｄ08-001市町村別入込総数・宿泊客延数推移'!AD599/1000</f>
        <v>983.52099999999996</v>
      </c>
      <c r="AE772" s="88">
        <f>'ｄ08-001市町村別入込総数・宿泊客延数推移'!AE599/1000</f>
        <v>946.46900000000005</v>
      </c>
      <c r="AF772" s="88">
        <f>'ｄ08-001市町村別入込総数・宿泊客延数推移'!AF599/1000</f>
        <v>1149.0540000000001</v>
      </c>
      <c r="AG772" s="88">
        <f>'ｄ08-001市町村別入込総数・宿泊客延数推移'!AG599/1000</f>
        <v>1220.963</v>
      </c>
      <c r="AH772" s="88">
        <f>'ｄ08-001市町村別入込総数・宿泊客延数推移'!AH599/1000</f>
        <v>1424.1780000000001</v>
      </c>
      <c r="AI772" s="88">
        <f>'ｄ08-001市町村別入込総数・宿泊客延数推移'!AI599/1000</f>
        <v>1611.2080000000001</v>
      </c>
      <c r="AJ772" s="88">
        <f>'ｄ08-001市町村別入込総数・宿泊客延数推移'!AJ599/1000</f>
        <v>1872.4079999999999</v>
      </c>
      <c r="AK772" s="88">
        <f>'ｄ08-001市町村別入込総数・宿泊客延数推移'!AK599/1000</f>
        <v>1849.741</v>
      </c>
      <c r="AL772" s="88">
        <f>'ｄ08-001市町村別入込総数・宿泊客延数推移'!AL599/1000</f>
        <v>1885.9760000000001</v>
      </c>
      <c r="AM772" s="88">
        <f>'ｄ08-001市町村別入込総数・宿泊客延数推移'!AM599/1000</f>
        <v>1861.07</v>
      </c>
      <c r="AN772" s="88">
        <f>'ｄ08-001市町村別入込総数・宿泊客延数推移'!AN599/1000</f>
        <v>1762.9829999999999</v>
      </c>
      <c r="AO772" s="88">
        <f>'ｄ08-001市町村別入込総数・宿泊客延数推移'!AO599/1000</f>
        <v>1663.9359999999999</v>
      </c>
      <c r="AP772" s="88">
        <f>'ｄ08-001市町村別入込総数・宿泊客延数推移'!AQ599</f>
        <v>1587.6</v>
      </c>
      <c r="AQ772" s="88">
        <f>'ｄ08-001市町村別入込総数・宿泊客延数推移'!AR599</f>
        <v>1660</v>
      </c>
      <c r="AR772" s="88">
        <f>'ｄ08-001市町村別入込総数・宿泊客延数推移'!AS599</f>
        <v>1618.4</v>
      </c>
      <c r="AS772" s="88">
        <f>'ｄ08-001市町村別入込総数・宿泊客延数推移'!AT599</f>
        <v>166.2</v>
      </c>
      <c r="AT772" s="88">
        <f>'ｄ08-001市町村別入込総数・宿泊客延数推移'!AU599</f>
        <v>808</v>
      </c>
      <c r="AU772" s="88">
        <f>'ｄ08-001市町村別入込総数・宿泊客延数推移'!AV599</f>
        <v>1390.5</v>
      </c>
      <c r="AV772" s="88">
        <f>'ｄ08-001市町村別入込総数・宿泊客延数推移'!AW599</f>
        <v>1504.5</v>
      </c>
      <c r="AW772" s="88">
        <f>'ｄ08-001市町村別入込総数・宿泊客延数推移'!AX599</f>
        <v>1664.5</v>
      </c>
      <c r="AX772" s="88">
        <f>'ｄ08-001市町村別入込総数・宿泊客延数推移'!AY599</f>
        <v>1663.9</v>
      </c>
      <c r="AY772" s="88">
        <f>'ｄ08-001市町村別入込総数・宿泊客延数推移'!AZ599</f>
        <v>1696</v>
      </c>
      <c r="AZ772" s="88">
        <f>'ｄ08-001市町村別入込総数・宿泊客延数推移'!BA599</f>
        <v>1864.4</v>
      </c>
      <c r="BA772" s="88">
        <f>'ｄ08-001市町村別入込総数・宿泊客延数推移'!BB599</f>
        <v>1882.4</v>
      </c>
      <c r="BB772" s="88">
        <f>'ｄ08-001市町村別入込総数・宿泊客延数推移'!BC599</f>
        <v>1564.6</v>
      </c>
      <c r="BC772" s="88">
        <f>'ｄ08-001市町村別入込総数・宿泊客延数推移'!BD599</f>
        <v>1363.6</v>
      </c>
      <c r="BD772" s="88">
        <f>'ｄ08-001市町村別入込総数・宿泊客延数推移'!BE599</f>
        <v>1057.9000000000001</v>
      </c>
      <c r="BE772" s="88">
        <f>'ｄ08-001市町村別入込総数・宿泊客延数推移'!BF599</f>
        <v>1127.9000000000001</v>
      </c>
      <c r="BF772" s="88">
        <f>'ｄ08-001市町村別入込総数・宿泊客延数推移'!BG599</f>
        <v>1450.2</v>
      </c>
      <c r="BG772" s="88">
        <f>'ｄ08-001市町村別入込総数・宿泊客延数推移'!BH599</f>
        <v>1684.7</v>
      </c>
      <c r="BH772" s="88">
        <f>'ｄ08-001市町村別入込総数・宿泊客延数推移'!BI599</f>
        <v>1922.8999999999999</v>
      </c>
      <c r="BI772" s="88">
        <f>'ｄ08-001市町村別入込総数・宿泊客延数推移'!BJ599</f>
        <v>2018.8</v>
      </c>
      <c r="BJ772" s="88">
        <f>'ｄ08-001市町村別入込総数・宿泊客延数推移'!BK599</f>
        <v>1961.3000000000002</v>
      </c>
      <c r="BK772" s="88">
        <f>'ｄ08-001市町村別入込総数・宿泊客延数推移'!BL599</f>
        <v>1700.8</v>
      </c>
      <c r="BL772" s="88">
        <f>'ｄ08-001市町村別入込総数・宿泊客延数推移'!BM599</f>
        <v>1522.9999999999998</v>
      </c>
    </row>
    <row r="773" spans="7:64" x14ac:dyDescent="0.15">
      <c r="G773" t="s">
        <v>496</v>
      </c>
      <c r="H773" s="88">
        <f>'ｄ08-001市町村別入込総数・宿泊客延数推移'!H600/1000</f>
        <v>0</v>
      </c>
      <c r="I773" s="88">
        <f>'ｄ08-001市町村別入込総数・宿泊客延数推移'!I600/1000</f>
        <v>905.20600000000002</v>
      </c>
      <c r="J773" s="88">
        <f>'ｄ08-001市町村別入込総数・宿泊客延数推移'!J600/1000</f>
        <v>1039.884</v>
      </c>
      <c r="K773" s="88">
        <f>'ｄ08-001市町村別入込総数・宿泊客延数推移'!K600/1000</f>
        <v>1146.7850000000001</v>
      </c>
      <c r="L773" s="88">
        <f>'ｄ08-001市町村別入込総数・宿泊客延数推移'!L600/1000</f>
        <v>1548.5309999999999</v>
      </c>
      <c r="M773" s="88">
        <f>'ｄ08-001市町村別入込総数・宿泊客延数推移'!M600/1000</f>
        <v>1562.54</v>
      </c>
      <c r="N773" s="88">
        <f>'ｄ08-001市町村別入込総数・宿泊客延数推移'!N600/1000</f>
        <v>1668.79</v>
      </c>
      <c r="O773" s="88">
        <f>'ｄ08-001市町村別入込総数・宿泊客延数推移'!O600/1000</f>
        <v>1672.193</v>
      </c>
      <c r="P773" s="88">
        <f>'ｄ08-001市町村別入込総数・宿泊客延数推移'!P600/1000</f>
        <v>1689.9159999999999</v>
      </c>
      <c r="Q773" s="88">
        <f>'ｄ08-001市町村別入込総数・宿泊客延数推移'!Q600/1000</f>
        <v>1541.2950000000001</v>
      </c>
      <c r="R773" s="88">
        <f>'ｄ08-001市町村別入込総数・宿泊客延数推移'!R600/1000</f>
        <v>1690.846</v>
      </c>
      <c r="S773" s="88">
        <f>'ｄ08-001市町村別入込総数・宿泊客延数推移'!S600/1000</f>
        <v>2315.4639999999999</v>
      </c>
      <c r="T773" s="88">
        <f>'ｄ08-001市町村別入込総数・宿泊客延数推移'!T600/1000</f>
        <v>2083.701</v>
      </c>
      <c r="U773" s="88">
        <f>'ｄ08-001市町村別入込総数・宿泊客延数推移'!U600/1000</f>
        <v>2118.7089999999998</v>
      </c>
      <c r="V773" s="88">
        <f>'ｄ08-001市町村別入込総数・宿泊客延数推移'!V600/1000</f>
        <v>1503.3320000000001</v>
      </c>
      <c r="W773" s="88">
        <f>'ｄ08-001市町村別入込総数・宿泊客延数推移'!W600/1000</f>
        <v>1534.133</v>
      </c>
      <c r="X773" s="88">
        <f>'ｄ08-001市町村別入込総数・宿泊客延数推移'!X600/1000</f>
        <v>1776.09</v>
      </c>
      <c r="Y773" s="88">
        <f>'ｄ08-001市町村別入込総数・宿泊客延数推移'!Y600/1000</f>
        <v>1690.568</v>
      </c>
      <c r="Z773" s="88">
        <f>'ｄ08-001市町村別入込総数・宿泊客延数推移'!Z600/1000</f>
        <v>1618.2819999999999</v>
      </c>
      <c r="AA773" s="88">
        <f>'ｄ08-001市町村別入込総数・宿泊客延数推移'!AA600/1000</f>
        <v>1639.404</v>
      </c>
      <c r="AB773" s="88">
        <f>'ｄ08-001市町村別入込総数・宿泊客延数推移'!AB600/1000</f>
        <v>1700.56</v>
      </c>
      <c r="AC773" s="88">
        <f>'ｄ08-001市町村別入込総数・宿泊客延数推移'!AC600/1000</f>
        <v>1931.674</v>
      </c>
      <c r="AD773" s="88">
        <f>'ｄ08-001市町村別入込総数・宿泊客延数推移'!AD600/1000</f>
        <v>2069.498</v>
      </c>
      <c r="AE773" s="88">
        <f>'ｄ08-001市町村別入込総数・宿泊客延数推移'!AE600/1000</f>
        <v>2150.8820000000001</v>
      </c>
      <c r="AF773" s="88">
        <f>'ｄ08-001市町村別入込総数・宿泊客延数推移'!AF600/1000</f>
        <v>2162.1909999999998</v>
      </c>
      <c r="AG773" s="88">
        <f>'ｄ08-001市町村別入込総数・宿泊客延数推移'!AG600/1000</f>
        <v>2240.15</v>
      </c>
      <c r="AH773" s="88">
        <f>'ｄ08-001市町村別入込総数・宿泊客延数推移'!AH600/1000</f>
        <v>2268.4899999999998</v>
      </c>
      <c r="AI773" s="88">
        <f>'ｄ08-001市町村別入込総数・宿泊客延数推移'!AI600/1000</f>
        <v>2315.652</v>
      </c>
      <c r="AJ773" s="88">
        <f>'ｄ08-001市町村別入込総数・宿泊客延数推移'!AJ600/1000</f>
        <v>2197.7199999999998</v>
      </c>
      <c r="AK773" s="88">
        <f>'ｄ08-001市町村別入込総数・宿泊客延数推移'!AK600/1000</f>
        <v>2180.1260000000002</v>
      </c>
      <c r="AL773" s="88">
        <f>'ｄ08-001市町村別入込総数・宿泊客延数推移'!AL600/1000</f>
        <v>2469.6030000000001</v>
      </c>
      <c r="AM773" s="88">
        <f>'ｄ08-001市町村別入込総数・宿泊客延数推移'!AM600/1000</f>
        <v>2371.2370000000001</v>
      </c>
      <c r="AN773" s="88">
        <f>'ｄ08-001市町村別入込総数・宿泊客延数推移'!AN600/1000</f>
        <v>2418.5509999999999</v>
      </c>
      <c r="AO773" s="88">
        <f>'ｄ08-001市町村別入込総数・宿泊客延数推移'!AO600/1000</f>
        <v>2327.4859999999999</v>
      </c>
      <c r="AP773" s="88">
        <f>'ｄ08-001市町村別入込総数・宿泊客延数推移'!AQ600</f>
        <v>2355</v>
      </c>
      <c r="AQ773" s="88">
        <f>'ｄ08-001市町村別入込総数・宿泊客延数推移'!AR600</f>
        <v>2027.5</v>
      </c>
      <c r="AR773" s="88">
        <f>'ｄ08-001市町村別入込総数・宿泊客延数推移'!AS600</f>
        <v>1933.4</v>
      </c>
      <c r="AS773" s="88">
        <f>'ｄ08-001市町村別入込総数・宿泊客延数推移'!AT600</f>
        <v>1102</v>
      </c>
      <c r="AT773" s="88">
        <f>'ｄ08-001市町村別入込総数・宿泊客延数推移'!AU600</f>
        <v>1960.9</v>
      </c>
      <c r="AU773" s="88">
        <f>'ｄ08-001市町村別入込総数・宿泊客延数推移'!AV600</f>
        <v>1871.4</v>
      </c>
      <c r="AV773" s="88">
        <f>'ｄ08-001市町村別入込総数・宿泊客延数推移'!AW600</f>
        <v>1859.9</v>
      </c>
      <c r="AW773" s="88">
        <f>'ｄ08-001市町村別入込総数・宿泊客延数推移'!AX600</f>
        <v>1519.5</v>
      </c>
      <c r="AX773" s="88">
        <f>'ｄ08-001市町村別入込総数・宿泊客延数推移'!AY600</f>
        <v>1557.6</v>
      </c>
      <c r="AY773" s="88">
        <f>'ｄ08-001市町村別入込総数・宿泊客延数推移'!AZ600</f>
        <v>1510.7</v>
      </c>
      <c r="AZ773" s="88">
        <f>'ｄ08-001市町村別入込総数・宿泊客延数推移'!BA600</f>
        <v>1515.4</v>
      </c>
      <c r="BA773" s="88">
        <f>'ｄ08-001市町村別入込総数・宿泊客延数推移'!BB600</f>
        <v>1259.7</v>
      </c>
      <c r="BB773" s="88">
        <f>'ｄ08-001市町村別入込総数・宿泊客延数推移'!BC600</f>
        <v>1198.9000000000001</v>
      </c>
      <c r="BC773" s="88">
        <f>'ｄ08-001市町村別入込総数・宿泊客延数推移'!BD600</f>
        <v>1098.2</v>
      </c>
      <c r="BD773" s="88">
        <f>'ｄ08-001市町村別入込総数・宿泊客延数推移'!BE600</f>
        <v>962.20000000000016</v>
      </c>
      <c r="BE773" s="88">
        <f>'ｄ08-001市町村別入込総数・宿泊客延数推移'!BF600</f>
        <v>1113.5</v>
      </c>
      <c r="BF773" s="88">
        <f>'ｄ08-001市町村別入込総数・宿泊客延数推移'!BG600</f>
        <v>1146.9000000000001</v>
      </c>
      <c r="BG773" s="88">
        <f>'ｄ08-001市町村別入込総数・宿泊客延数推移'!BH600</f>
        <v>1108.5</v>
      </c>
      <c r="BH773" s="88">
        <f>'ｄ08-001市町村別入込総数・宿泊客延数推移'!BI600</f>
        <v>1087.9999999999998</v>
      </c>
      <c r="BI773" s="88">
        <f>'ｄ08-001市町村別入込総数・宿泊客延数推移'!BJ600</f>
        <v>1048.8</v>
      </c>
      <c r="BJ773" s="88">
        <f>'ｄ08-001市町村別入込総数・宿泊客延数推移'!BK600</f>
        <v>970.39999999999986</v>
      </c>
      <c r="BK773" s="88">
        <f>'ｄ08-001市町村別入込総数・宿泊客延数推移'!BL600</f>
        <v>891.5</v>
      </c>
      <c r="BL773" s="88">
        <f>'ｄ08-001市町村別入込総数・宿泊客延数推移'!BM600</f>
        <v>880.60000000000014</v>
      </c>
    </row>
    <row r="774" spans="7:64" x14ac:dyDescent="0.15">
      <c r="G774" t="s">
        <v>497</v>
      </c>
      <c r="H774" s="88">
        <f>'ｄ08-001市町村別入込総数・宿泊客延数推移'!H602/1000</f>
        <v>0</v>
      </c>
      <c r="I774" s="88">
        <f>'ｄ08-001市町村別入込総数・宿泊客延数推移'!I602/1000</f>
        <v>537.38099999999997</v>
      </c>
      <c r="J774" s="88">
        <f>'ｄ08-001市町村別入込総数・宿泊客延数推移'!J602/1000</f>
        <v>566.32399999999996</v>
      </c>
      <c r="K774" s="88">
        <f>'ｄ08-001市町村別入込総数・宿泊客延数推移'!K602/1000</f>
        <v>553.48900000000003</v>
      </c>
      <c r="L774" s="88">
        <f>'ｄ08-001市町村別入込総数・宿泊客延数推移'!L602/1000</f>
        <v>590.82000000000005</v>
      </c>
      <c r="M774" s="88">
        <f>'ｄ08-001市町村別入込総数・宿泊客延数推移'!M602/1000</f>
        <v>714.35299999999995</v>
      </c>
      <c r="N774" s="88">
        <f>'ｄ08-001市町村別入込総数・宿泊客延数推移'!N602/1000</f>
        <v>651.98800000000006</v>
      </c>
      <c r="O774" s="88">
        <f>'ｄ08-001市町村別入込総数・宿泊客延数推移'!O602/1000</f>
        <v>766.17600000000004</v>
      </c>
      <c r="P774" s="88">
        <f>'ｄ08-001市町村別入込総数・宿泊客延数推移'!P602/1000</f>
        <v>909.952</v>
      </c>
      <c r="Q774" s="88">
        <f>'ｄ08-001市町村別入込総数・宿泊客延数推移'!Q602/1000</f>
        <v>1005.408</v>
      </c>
      <c r="R774" s="88">
        <f>'ｄ08-001市町村別入込総数・宿泊客延数推移'!R602/1000</f>
        <v>1055.595</v>
      </c>
      <c r="S774" s="88">
        <f>'ｄ08-001市町村別入込総数・宿泊客延数推移'!S602/1000</f>
        <v>1147.058</v>
      </c>
      <c r="T774" s="88">
        <f>'ｄ08-001市町村別入込総数・宿泊客延数推移'!T602/1000</f>
        <v>982.35299999999995</v>
      </c>
      <c r="U774" s="88">
        <f>'ｄ08-001市町村別入込総数・宿泊客延数推移'!U602/1000</f>
        <v>1010.0650000000001</v>
      </c>
      <c r="V774" s="88">
        <f>'ｄ08-001市町村別入込総数・宿泊客延数推移'!V602/1000</f>
        <v>491.36700000000002</v>
      </c>
      <c r="W774" s="88">
        <f>'ｄ08-001市町村別入込総数・宿泊客延数推移'!W602/1000</f>
        <v>450.46199999999999</v>
      </c>
      <c r="X774" s="88">
        <f>'ｄ08-001市町村別入込総数・宿泊客延数推移'!X602/1000</f>
        <v>575.48599999999999</v>
      </c>
      <c r="Y774" s="88">
        <f>'ｄ08-001市町村別入込総数・宿泊客延数推移'!Y602/1000</f>
        <v>590.06700000000001</v>
      </c>
      <c r="Z774" s="88">
        <f>'ｄ08-001市町村別入込総数・宿泊客延数推移'!Z602/1000</f>
        <v>553.13300000000004</v>
      </c>
      <c r="AA774" s="88">
        <f>'ｄ08-001市町村別入込総数・宿泊客延数推移'!AA602/1000</f>
        <v>555.03499999999997</v>
      </c>
      <c r="AB774" s="88">
        <f>'ｄ08-001市町村別入込総数・宿泊客延数推移'!AB602/1000</f>
        <v>556.41999999999996</v>
      </c>
      <c r="AC774" s="88">
        <f>'ｄ08-001市町村別入込総数・宿泊客延数推移'!AC602/1000</f>
        <v>604.577</v>
      </c>
      <c r="AD774" s="88">
        <f>'ｄ08-001市町村別入込総数・宿泊客延数推移'!AD602/1000</f>
        <v>646.49900000000002</v>
      </c>
      <c r="AE774" s="88">
        <f>'ｄ08-001市町村別入込総数・宿泊客延数推移'!AE602/1000</f>
        <v>654.25099999999998</v>
      </c>
      <c r="AF774" s="88">
        <f>'ｄ08-001市町村別入込総数・宿泊客延数推移'!AF602/1000</f>
        <v>701.17499999999995</v>
      </c>
      <c r="AG774" s="88">
        <f>'ｄ08-001市町村別入込総数・宿泊客延数推移'!AG602/1000</f>
        <v>735.65300000000002</v>
      </c>
      <c r="AH774" s="88">
        <f>'ｄ08-001市町村別入込総数・宿泊客延数推移'!AH602/1000</f>
        <v>790.66800000000001</v>
      </c>
      <c r="AI774" s="88">
        <f>'ｄ08-001市町村別入込総数・宿泊客延数推移'!AI602/1000</f>
        <v>851.84299999999996</v>
      </c>
      <c r="AJ774" s="88">
        <f>'ｄ08-001市町村別入込総数・宿泊客延数推移'!AJ602/1000</f>
        <v>869.03399999999999</v>
      </c>
      <c r="AK774" s="88">
        <f>'ｄ08-001市町村別入込総数・宿泊客延数推移'!AK602/1000</f>
        <v>873.89099999999996</v>
      </c>
      <c r="AL774" s="88">
        <f>'ｄ08-001市町村別入込総数・宿泊客延数推移'!AL602/1000</f>
        <v>948.80499999999995</v>
      </c>
      <c r="AM774" s="88">
        <f>'ｄ08-001市町村別入込総数・宿泊客延数推移'!AM602/1000</f>
        <v>927.10299999999995</v>
      </c>
      <c r="AN774" s="88">
        <f>'ｄ08-001市町村別入込総数・宿泊客延数推移'!AN602/1000</f>
        <v>912.30700000000002</v>
      </c>
      <c r="AO774" s="88">
        <f>'ｄ08-001市町村別入込総数・宿泊客延数推移'!AO602/1000</f>
        <v>871.25</v>
      </c>
      <c r="AP774" s="88">
        <f>'ｄ08-001市町村別入込総数・宿泊客延数推移'!AQ602</f>
        <v>848.5</v>
      </c>
      <c r="AQ774" s="88">
        <f>'ｄ08-001市町村別入込総数・宿泊客延数推移'!AR602</f>
        <v>798.2</v>
      </c>
      <c r="AR774" s="88">
        <f>'ｄ08-001市町村別入込総数・宿泊客延数推移'!AS602</f>
        <v>765.8</v>
      </c>
      <c r="AS774" s="88">
        <f>'ｄ08-001市町村別入込総数・宿泊客延数推移'!AT602</f>
        <v>300.10000000000002</v>
      </c>
      <c r="AT774" s="88">
        <f>'ｄ08-001市町村別入込総数・宿泊客延数推移'!AU602</f>
        <v>601.6</v>
      </c>
      <c r="AU774" s="88">
        <f>'ｄ08-001市町村別入込総数・宿泊客延数推移'!AV602</f>
        <v>694.8</v>
      </c>
      <c r="AV774" s="88">
        <f>'ｄ08-001市町村別入込総数・宿泊客延数推移'!AW602</f>
        <v>692.1</v>
      </c>
      <c r="AW774" s="88">
        <f>'ｄ08-001市町村別入込総数・宿泊客延数推移'!AX602</f>
        <v>641.20000000000005</v>
      </c>
      <c r="AX774" s="88">
        <f>'ｄ08-001市町村別入込総数・宿泊客延数推移'!AY602</f>
        <v>637.1</v>
      </c>
      <c r="AY774" s="88">
        <f>'ｄ08-001市町村別入込総数・宿泊客延数推移'!AZ602</f>
        <v>671.8</v>
      </c>
      <c r="AZ774" s="88">
        <f>'ｄ08-001市町村別入込総数・宿泊客延数推移'!BA602</f>
        <v>709.3</v>
      </c>
      <c r="BA774" s="88">
        <f>'ｄ08-001市町村別入込総数・宿泊客延数推移'!BB602</f>
        <v>648.29999999999995</v>
      </c>
      <c r="BB774" s="88">
        <f>'ｄ08-001市町村別入込総数・宿泊客延数推移'!BC602</f>
        <v>575.70000000000005</v>
      </c>
      <c r="BC774" s="88">
        <f>'ｄ08-001市町村別入込総数・宿泊客延数推移'!BD602</f>
        <v>503.8</v>
      </c>
      <c r="BD774" s="88">
        <f>'ｄ08-001市町村別入込総数・宿泊客延数推移'!BE602</f>
        <v>416.2999999999999</v>
      </c>
      <c r="BE774" s="88">
        <f>'ｄ08-001市町村別入込総数・宿泊客延数推移'!BF602</f>
        <v>463.5</v>
      </c>
      <c r="BF774" s="88">
        <f>'ｄ08-001市町村別入込総数・宿泊客延数推移'!BG602</f>
        <v>534.70000000000005</v>
      </c>
      <c r="BG774" s="88">
        <f>'ｄ08-001市町村別入込総数・宿泊客延数推移'!BH602</f>
        <v>582.1</v>
      </c>
      <c r="BH774" s="88">
        <f>'ｄ08-001市町村別入込総数・宿泊客延数推移'!BI602</f>
        <v>647.70000000000005</v>
      </c>
      <c r="BI774" s="88">
        <f>'ｄ08-001市町村別入込総数・宿泊客延数推移'!BJ602</f>
        <v>658.3</v>
      </c>
      <c r="BJ774" s="88">
        <f>'ｄ08-001市町村別入込総数・宿泊客延数推移'!BK602</f>
        <v>690.1</v>
      </c>
      <c r="BK774" s="88">
        <f>'ｄ08-001市町村別入込総数・宿泊客延数推移'!BL602</f>
        <v>674.8</v>
      </c>
      <c r="BL774" s="88">
        <f>'ｄ08-001市町村別入込総数・宿泊客延数推移'!BM602</f>
        <v>603.4</v>
      </c>
    </row>
    <row r="803" spans="7:64" x14ac:dyDescent="0.15">
      <c r="G803" t="s">
        <v>558</v>
      </c>
      <c r="H803" s="80"/>
      <c r="J803" s="80" t="s">
        <v>483</v>
      </c>
      <c r="K803" s="81"/>
      <c r="L803" s="81"/>
      <c r="M803" s="81"/>
      <c r="N803" s="81"/>
      <c r="O803" s="80" t="s">
        <v>484</v>
      </c>
      <c r="P803" s="81"/>
      <c r="Q803" s="81"/>
      <c r="R803" s="81"/>
      <c r="S803" s="81"/>
      <c r="T803" s="80" t="s">
        <v>485</v>
      </c>
      <c r="U803" s="81"/>
      <c r="V803" s="81"/>
      <c r="W803" s="81"/>
      <c r="X803" s="81"/>
      <c r="Y803" s="80" t="s">
        <v>486</v>
      </c>
      <c r="Z803" s="81"/>
      <c r="AA803" s="81"/>
      <c r="AB803" s="81"/>
      <c r="AC803" s="81"/>
      <c r="AD803" s="80" t="s">
        <v>487</v>
      </c>
      <c r="AE803" s="81"/>
      <c r="AF803" s="81"/>
      <c r="AG803" s="81"/>
      <c r="AH803" s="81"/>
      <c r="AI803" s="80" t="s">
        <v>488</v>
      </c>
      <c r="AJ803" s="81"/>
      <c r="AK803" s="81"/>
      <c r="AL803" s="81"/>
      <c r="AM803" s="81"/>
      <c r="AN803" s="80" t="s">
        <v>489</v>
      </c>
      <c r="AO803" s="81"/>
      <c r="AP803" s="81"/>
      <c r="AQ803" s="81"/>
      <c r="AR803" s="81"/>
      <c r="AS803" s="80" t="s">
        <v>490</v>
      </c>
      <c r="AT803" s="81"/>
      <c r="AU803" s="81"/>
      <c r="AV803" s="81"/>
      <c r="AW803" s="81"/>
      <c r="AX803" s="80" t="s">
        <v>491</v>
      </c>
      <c r="AY803" s="81"/>
      <c r="AZ803" s="81"/>
      <c r="BA803" s="81"/>
      <c r="BB803" s="81"/>
      <c r="BC803" s="80" t="s">
        <v>492</v>
      </c>
      <c r="BD803" s="81"/>
      <c r="BE803" s="81"/>
      <c r="BF803" s="81"/>
      <c r="BG803" s="81"/>
      <c r="BH803" s="80" t="s">
        <v>493</v>
      </c>
      <c r="BL803" s="80" t="s">
        <v>517</v>
      </c>
    </row>
    <row r="804" spans="7:64" x14ac:dyDescent="0.15">
      <c r="G804" t="s">
        <v>495</v>
      </c>
      <c r="H804" s="88"/>
      <c r="I804" s="88"/>
      <c r="J804" s="88"/>
      <c r="K804" s="88"/>
      <c r="L804" s="88"/>
      <c r="M804" s="88"/>
      <c r="N804" s="88"/>
      <c r="O804" s="88"/>
      <c r="P804" s="88"/>
      <c r="Q804" s="88"/>
      <c r="R804" s="88"/>
      <c r="S804" s="88"/>
      <c r="T804" s="88"/>
      <c r="U804" s="88"/>
      <c r="V804" s="88"/>
      <c r="W804" s="88"/>
      <c r="X804" s="88"/>
      <c r="Y804" s="88">
        <f>'ｄ08-001市町村別入込総数・宿泊客延数推移'!Y605/1000</f>
        <v>328.27100000000002</v>
      </c>
      <c r="Z804" s="88">
        <f>'ｄ08-001市町村別入込総数・宿泊客延数推移'!Z605/1000</f>
        <v>333.69600000000003</v>
      </c>
      <c r="AA804" s="88">
        <f>'ｄ08-001市町村別入込総数・宿泊客延数推移'!AA605/1000</f>
        <v>307.87299999999999</v>
      </c>
      <c r="AB804" s="88">
        <f>'ｄ08-001市町村別入込総数・宿泊客延数推移'!AB605/1000</f>
        <v>291.92500000000001</v>
      </c>
      <c r="AC804" s="88">
        <f>'ｄ08-001市町村別入込総数・宿泊客延数推移'!AC605/1000</f>
        <v>239.99199999999999</v>
      </c>
      <c r="AD804" s="88">
        <f>'ｄ08-001市町村別入込総数・宿泊客延数推移'!AD605/1000</f>
        <v>215.52500000000001</v>
      </c>
      <c r="AE804" s="88">
        <f>'ｄ08-001市町村別入込総数・宿泊客延数推移'!AE605/1000</f>
        <v>214.22499999999999</v>
      </c>
      <c r="AF804" s="88">
        <f>'ｄ08-001市町村別入込総数・宿泊客延数推移'!AF605/1000</f>
        <v>384.06299999999999</v>
      </c>
      <c r="AG804" s="88">
        <f>'ｄ08-001市町村別入込総数・宿泊客延数推移'!AG605/1000</f>
        <v>341.86500000000001</v>
      </c>
      <c r="AH804" s="88">
        <f>'ｄ08-001市町村別入込総数・宿泊客延数推移'!AH605/1000</f>
        <v>506.63799999999998</v>
      </c>
      <c r="AI804" s="88">
        <f>'ｄ08-001市町村別入込総数・宿泊客延数推移'!AI605/1000</f>
        <v>436.928</v>
      </c>
      <c r="AJ804" s="88">
        <f>'ｄ08-001市町村別入込総数・宿泊客延数推移'!AJ605/1000</f>
        <v>381.125</v>
      </c>
      <c r="AK804" s="88">
        <f>'ｄ08-001市町村別入込総数・宿泊客延数推移'!AK605/1000</f>
        <v>404.51600000000002</v>
      </c>
      <c r="AL804" s="88">
        <f>'ｄ08-001市町村別入込総数・宿泊客延数推移'!AL605/1000</f>
        <v>283.86599999999999</v>
      </c>
      <c r="AM804" s="88">
        <f>'ｄ08-001市町村別入込総数・宿泊客延数推移'!AM605/1000</f>
        <v>465.84500000000003</v>
      </c>
      <c r="AN804" s="88">
        <f>'ｄ08-001市町村別入込総数・宿泊客延数推移'!AN605/1000</f>
        <v>456.887</v>
      </c>
      <c r="AO804" s="88">
        <f>'ｄ08-001市町村別入込総数・宿泊客延数推移'!AO605/1000</f>
        <v>516.22900000000004</v>
      </c>
      <c r="AP804" s="88">
        <f>'ｄ08-001市町村別入込総数・宿泊客延数推移'!AQ605</f>
        <v>515.6</v>
      </c>
      <c r="AQ804" s="88">
        <f>'ｄ08-001市町村別入込総数・宿泊客延数推移'!AR605</f>
        <v>583.29999999999995</v>
      </c>
      <c r="AR804" s="88">
        <f>'ｄ08-001市町村別入込総数・宿泊客延数推移'!AS605</f>
        <v>578.5</v>
      </c>
      <c r="AS804" s="88">
        <f>'ｄ08-001市町村別入込総数・宿泊客延数推移'!AT605</f>
        <v>200.2</v>
      </c>
      <c r="AT804" s="88">
        <f>'ｄ08-001市町村別入込総数・宿泊客延数推移'!AU605</f>
        <v>390.8</v>
      </c>
      <c r="AU804" s="88">
        <f>'ｄ08-001市町村別入込総数・宿泊客延数推移'!AV605</f>
        <v>552.79999999999995</v>
      </c>
      <c r="AV804" s="88">
        <f>'ｄ08-001市町村別入込総数・宿泊客延数推移'!AW605</f>
        <v>590.29999999999995</v>
      </c>
      <c r="AW804" s="88">
        <f>'ｄ08-001市町村別入込総数・宿泊客延数推移'!AX605</f>
        <v>471.6</v>
      </c>
      <c r="AX804" s="88">
        <f>'ｄ08-001市町村別入込総数・宿泊客延数推移'!AY605</f>
        <v>382.8</v>
      </c>
      <c r="AY804" s="88"/>
      <c r="AZ804" s="88"/>
      <c r="BA804" s="88"/>
      <c r="BB804" s="88"/>
      <c r="BC804" s="88"/>
      <c r="BD804" s="88"/>
      <c r="BE804" s="88"/>
      <c r="BF804" s="88"/>
      <c r="BG804" s="88"/>
      <c r="BH804" s="88"/>
      <c r="BI804" s="88"/>
      <c r="BJ804" s="88"/>
      <c r="BK804" s="88"/>
      <c r="BL804" s="88"/>
    </row>
    <row r="805" spans="7:64" x14ac:dyDescent="0.15">
      <c r="G805" t="s">
        <v>496</v>
      </c>
      <c r="H805" s="88"/>
      <c r="I805" s="88"/>
      <c r="J805" s="88"/>
      <c r="K805" s="88"/>
      <c r="L805" s="88"/>
      <c r="M805" s="88"/>
      <c r="N805" s="88"/>
      <c r="O805" s="88"/>
      <c r="P805" s="88"/>
      <c r="Q805" s="88"/>
      <c r="R805" s="88"/>
      <c r="S805" s="88"/>
      <c r="T805" s="88"/>
      <c r="U805" s="88"/>
      <c r="V805" s="88"/>
      <c r="W805" s="88"/>
      <c r="X805" s="88"/>
      <c r="Y805" s="88">
        <f>'ｄ08-001市町村別入込総数・宿泊客延数推移'!Y606/1000</f>
        <v>594.76599999999996</v>
      </c>
      <c r="Z805" s="88">
        <f>'ｄ08-001市町村別入込総数・宿泊客延数推移'!Z606/1000</f>
        <v>531.97799999999995</v>
      </c>
      <c r="AA805" s="88">
        <f>'ｄ08-001市町村別入込総数・宿泊客延数推移'!AA606/1000</f>
        <v>509.39100000000002</v>
      </c>
      <c r="AB805" s="88">
        <f>'ｄ08-001市町村別入込総数・宿泊客延数推移'!AB606/1000</f>
        <v>645.04</v>
      </c>
      <c r="AC805" s="88">
        <f>'ｄ08-001市町村別入込総数・宿泊客延数推移'!AC606/1000</f>
        <v>788.79</v>
      </c>
      <c r="AD805" s="88">
        <f>'ｄ08-001市町村別入込総数・宿泊客延数推移'!AD606/1000</f>
        <v>697.71500000000003</v>
      </c>
      <c r="AE805" s="88">
        <f>'ｄ08-001市町村別入込総数・宿泊客延数推移'!AE606/1000</f>
        <v>615.28700000000003</v>
      </c>
      <c r="AF805" s="88">
        <f>'ｄ08-001市町村別入込総数・宿泊客延数推移'!AF606/1000</f>
        <v>431.98200000000003</v>
      </c>
      <c r="AG805" s="88">
        <f>'ｄ08-001市町村別入込総数・宿泊客延数推移'!AG606/1000</f>
        <v>462.476</v>
      </c>
      <c r="AH805" s="88">
        <f>'ｄ08-001市町村別入込総数・宿泊客延数推移'!AH606/1000</f>
        <v>767.46299999999997</v>
      </c>
      <c r="AI805" s="88">
        <f>'ｄ08-001市町村別入込総数・宿泊客延数推移'!AI606/1000</f>
        <v>471.68799999999999</v>
      </c>
      <c r="AJ805" s="88">
        <f>'ｄ08-001市町村別入込総数・宿泊客延数推移'!AJ606/1000</f>
        <v>558.06399999999996</v>
      </c>
      <c r="AK805" s="88">
        <f>'ｄ08-001市町村別入込総数・宿泊客延数推移'!AK606/1000</f>
        <v>552.24900000000002</v>
      </c>
      <c r="AL805" s="88">
        <f>'ｄ08-001市町村別入込総数・宿泊客延数推移'!AL606/1000</f>
        <v>534.09799999999996</v>
      </c>
      <c r="AM805" s="88">
        <f>'ｄ08-001市町村別入込総数・宿泊客延数推移'!AM606/1000</f>
        <v>471.16399999999999</v>
      </c>
      <c r="AN805" s="88">
        <f>'ｄ08-001市町村別入込総数・宿泊客延数推移'!AN606/1000</f>
        <v>407.09800000000001</v>
      </c>
      <c r="AO805" s="88">
        <f>'ｄ08-001市町村別入込総数・宿泊客延数推移'!AO606/1000</f>
        <v>387.89100000000002</v>
      </c>
      <c r="AP805" s="88">
        <f>'ｄ08-001市町村別入込総数・宿泊客延数推移'!AQ606</f>
        <v>364.6</v>
      </c>
      <c r="AQ805" s="88">
        <f>'ｄ08-001市町村別入込総数・宿泊客延数推移'!AR606</f>
        <v>343.1</v>
      </c>
      <c r="AR805" s="88">
        <f>'ｄ08-001市町村別入込総数・宿泊客延数推移'!AS606</f>
        <v>321.5</v>
      </c>
      <c r="AS805" s="88">
        <f>'ｄ08-001市町村別入込総数・宿泊客延数推移'!AT606</f>
        <v>420.6</v>
      </c>
      <c r="AT805" s="88">
        <f>'ｄ08-001市町村別入込総数・宿泊客延数推移'!AU606</f>
        <v>447.9</v>
      </c>
      <c r="AU805" s="88">
        <f>'ｄ08-001市町村別入込総数・宿泊客延数推移'!AV606</f>
        <v>297.60000000000002</v>
      </c>
      <c r="AV805" s="88">
        <f>'ｄ08-001市町村別入込総数・宿泊客延数推移'!AW606</f>
        <v>287.10000000000002</v>
      </c>
      <c r="AW805" s="88">
        <f>'ｄ08-001市町村別入込総数・宿泊客延数推移'!AX606</f>
        <v>534.1</v>
      </c>
      <c r="AX805" s="88">
        <f>'ｄ08-001市町村別入込総数・宿泊客延数推移'!AY606</f>
        <v>511.9</v>
      </c>
      <c r="AY805" s="88"/>
      <c r="AZ805" s="88"/>
      <c r="BA805" s="88"/>
      <c r="BB805" s="88"/>
      <c r="BC805" s="88"/>
      <c r="BD805" s="88"/>
      <c r="BE805" s="88"/>
      <c r="BF805" s="88"/>
      <c r="BG805" s="88"/>
      <c r="BH805" s="88"/>
      <c r="BI805" s="88"/>
      <c r="BJ805" s="88"/>
      <c r="BK805" s="88"/>
      <c r="BL805" s="88"/>
    </row>
    <row r="806" spans="7:64" x14ac:dyDescent="0.15">
      <c r="G806" t="s">
        <v>497</v>
      </c>
      <c r="H806" s="88"/>
      <c r="I806" s="88"/>
      <c r="J806" s="88"/>
      <c r="K806" s="88"/>
      <c r="L806" s="88"/>
      <c r="M806" s="88"/>
      <c r="N806" s="88"/>
      <c r="O806" s="88"/>
      <c r="P806" s="88"/>
      <c r="Q806" s="88"/>
      <c r="R806" s="88"/>
      <c r="S806" s="88"/>
      <c r="T806" s="88"/>
      <c r="U806" s="88"/>
      <c r="V806" s="88"/>
      <c r="W806" s="88"/>
      <c r="X806" s="88"/>
      <c r="Y806" s="88">
        <f>'ｄ08-001市町村別入込総数・宿泊客延数推移'!Y608/1000</f>
        <v>12.294</v>
      </c>
      <c r="Z806" s="88">
        <f>'ｄ08-001市町村別入込総数・宿泊客延数推移'!Z608/1000</f>
        <v>16.782</v>
      </c>
      <c r="AA806" s="88">
        <f>'ｄ08-001市町村別入込総数・宿泊客延数推移'!AA608/1000</f>
        <v>16.806999999999999</v>
      </c>
      <c r="AB806" s="88">
        <f>'ｄ08-001市町村別入込総数・宿泊客延数推移'!AB608/1000</f>
        <v>23.628</v>
      </c>
      <c r="AC806" s="88">
        <f>'ｄ08-001市町村別入込総数・宿泊客延数推移'!AC608/1000</f>
        <v>19.876000000000001</v>
      </c>
      <c r="AD806" s="88">
        <f>'ｄ08-001市町村別入込総数・宿泊客延数推移'!AD608/1000</f>
        <v>15.146000000000001</v>
      </c>
      <c r="AE806" s="88">
        <f>'ｄ08-001市町村別入込総数・宿泊客延数推移'!AE608/1000</f>
        <v>28.091999999999999</v>
      </c>
      <c r="AF806" s="88">
        <f>'ｄ08-001市町村別入込総数・宿泊客延数推移'!AF608/1000</f>
        <v>34.564</v>
      </c>
      <c r="AG806" s="88">
        <f>'ｄ08-001市町村別入込総数・宿泊客延数推移'!AG608/1000</f>
        <v>34.521999999999998</v>
      </c>
      <c r="AH806" s="88">
        <f>'ｄ08-001市町村別入込総数・宿泊客延数推移'!AH608/1000</f>
        <v>60.991</v>
      </c>
      <c r="AI806" s="88">
        <f>'ｄ08-001市町村別入込総数・宿泊客延数推移'!AI608/1000</f>
        <v>38.692999999999998</v>
      </c>
      <c r="AJ806" s="88">
        <f>'ｄ08-001市町村別入込総数・宿泊客延数推移'!AJ608/1000</f>
        <v>43.292000000000002</v>
      </c>
      <c r="AK806" s="88">
        <f>'ｄ08-001市町村別入込総数・宿泊客延数推移'!AK608/1000</f>
        <v>44.494999999999997</v>
      </c>
      <c r="AL806" s="88">
        <f>'ｄ08-001市町村別入込総数・宿泊客延数推移'!AL608/1000</f>
        <v>34.951000000000001</v>
      </c>
      <c r="AM806" s="88">
        <f>'ｄ08-001市町村別入込総数・宿泊客延数推移'!AM608/1000</f>
        <v>70.507999999999996</v>
      </c>
      <c r="AN806" s="88">
        <f>'ｄ08-001市町村別入込総数・宿泊客延数推移'!AN608/1000</f>
        <v>67.335999999999999</v>
      </c>
      <c r="AO806" s="88">
        <f>'ｄ08-001市町村別入込総数・宿泊客延数推移'!AO608/1000</f>
        <v>53.904000000000003</v>
      </c>
      <c r="AP806" s="88">
        <f>'ｄ08-001市町村別入込総数・宿泊客延数推移'!AQ608</f>
        <v>46.7</v>
      </c>
      <c r="AQ806" s="88">
        <f>'ｄ08-001市町村別入込総数・宿泊客延数推移'!AR608</f>
        <v>59</v>
      </c>
      <c r="AR806" s="88">
        <f>'ｄ08-001市町村別入込総数・宿泊客延数推移'!AS608</f>
        <v>52</v>
      </c>
      <c r="AS806" s="88">
        <f>'ｄ08-001市町村別入込総数・宿泊客延数推移'!AT608</f>
        <v>28.8</v>
      </c>
      <c r="AT806" s="88">
        <f>'ｄ08-001市町村別入込総数・宿泊客延数推移'!AU608</f>
        <v>43.2</v>
      </c>
      <c r="AU806" s="88">
        <f>'ｄ08-001市町村別入込総数・宿泊客延数推移'!AV608</f>
        <v>39.6</v>
      </c>
      <c r="AV806" s="88">
        <f>'ｄ08-001市町村別入込総数・宿泊客延数推移'!AW608</f>
        <v>39.799999999999997</v>
      </c>
      <c r="AW806" s="88">
        <f>'ｄ08-001市町村別入込総数・宿泊客延数推移'!AX608</f>
        <v>44.6</v>
      </c>
      <c r="AX806" s="88">
        <f>'ｄ08-001市町村別入込総数・宿泊客延数推移'!AY608</f>
        <v>32.9</v>
      </c>
      <c r="AY806" s="88"/>
      <c r="AZ806" s="88"/>
      <c r="BA806" s="88"/>
      <c r="BB806" s="88"/>
      <c r="BC806" s="88"/>
      <c r="BD806" s="88"/>
      <c r="BE806" s="88"/>
      <c r="BF806" s="88"/>
      <c r="BG806" s="88"/>
      <c r="BH806" s="88"/>
      <c r="BI806" s="88"/>
      <c r="BJ806" s="88"/>
      <c r="BK806" s="88"/>
      <c r="BL806" s="88"/>
    </row>
    <row r="835" spans="7:64" x14ac:dyDescent="0.15">
      <c r="G835" t="s">
        <v>559</v>
      </c>
      <c r="H835" s="80"/>
      <c r="J835" s="80" t="s">
        <v>483</v>
      </c>
      <c r="K835" s="81"/>
      <c r="L835" s="81"/>
      <c r="M835" s="81"/>
      <c r="N835" s="81"/>
      <c r="O835" s="80" t="s">
        <v>484</v>
      </c>
      <c r="P835" s="81"/>
      <c r="Q835" s="81"/>
      <c r="R835" s="81"/>
      <c r="S835" s="81"/>
      <c r="T835" s="80" t="s">
        <v>485</v>
      </c>
      <c r="U835" s="81"/>
      <c r="V835" s="81"/>
      <c r="W835" s="81"/>
      <c r="X835" s="81"/>
      <c r="Y835" s="80" t="s">
        <v>486</v>
      </c>
      <c r="Z835" s="81"/>
      <c r="AA835" s="81"/>
      <c r="AB835" s="81"/>
      <c r="AC835" s="81"/>
      <c r="AD835" s="80" t="s">
        <v>487</v>
      </c>
      <c r="AE835" s="81"/>
      <c r="AF835" s="81"/>
      <c r="AG835" s="81"/>
      <c r="AH835" s="81"/>
      <c r="AI835" s="80" t="s">
        <v>488</v>
      </c>
      <c r="AJ835" s="81"/>
      <c r="AK835" s="81"/>
      <c r="AL835" s="81"/>
      <c r="AM835" s="81"/>
      <c r="AN835" s="80" t="s">
        <v>489</v>
      </c>
      <c r="AO835" s="81"/>
      <c r="AP835" s="81"/>
      <c r="AQ835" s="81"/>
      <c r="AR835" s="81"/>
      <c r="AS835" s="80" t="s">
        <v>490</v>
      </c>
      <c r="AT835" s="81"/>
      <c r="AU835" s="81"/>
      <c r="AV835" s="81"/>
      <c r="AW835" s="81"/>
      <c r="AX835" s="80" t="s">
        <v>491</v>
      </c>
      <c r="AY835" s="81"/>
      <c r="AZ835" s="81"/>
      <c r="BA835" s="81"/>
      <c r="BB835" s="81"/>
      <c r="BC835" s="80" t="s">
        <v>492</v>
      </c>
      <c r="BD835" s="81"/>
      <c r="BE835" s="81"/>
      <c r="BF835" s="81"/>
      <c r="BG835" s="81"/>
      <c r="BH835" s="80" t="s">
        <v>493</v>
      </c>
      <c r="BL835" s="80" t="s">
        <v>517</v>
      </c>
    </row>
    <row r="836" spans="7:64" x14ac:dyDescent="0.15">
      <c r="G836" t="s">
        <v>495</v>
      </c>
      <c r="H836" s="88">
        <f>'ｄ08-001市町村別入込総数・宿泊客延数推移'!H617/1000</f>
        <v>0</v>
      </c>
      <c r="I836" s="88">
        <f>'ｄ08-001市町村別入込総数・宿泊客延数推移'!I617/1000</f>
        <v>40.018999999999998</v>
      </c>
      <c r="J836" s="88">
        <f>'ｄ08-001市町村別入込総数・宿泊客延数推移'!J617/1000</f>
        <v>160.315</v>
      </c>
      <c r="K836" s="88">
        <f>'ｄ08-001市町村別入込総数・宿泊客延数推移'!K617/1000</f>
        <v>319.67700000000002</v>
      </c>
      <c r="L836" s="88">
        <f>'ｄ08-001市町村別入込総数・宿泊客延数推移'!L617/1000</f>
        <v>468.92599999999999</v>
      </c>
      <c r="M836" s="88">
        <f>'ｄ08-001市町村別入込総数・宿泊客延数推移'!M617/1000</f>
        <v>566.38300000000004</v>
      </c>
      <c r="N836" s="88">
        <f>'ｄ08-001市町村別入込総数・宿泊客延数推移'!N617/1000</f>
        <v>769.20699999999999</v>
      </c>
      <c r="O836" s="88">
        <f>'ｄ08-001市町村別入込総数・宿泊客延数推移'!O617/1000</f>
        <v>899.39300000000003</v>
      </c>
      <c r="P836" s="88">
        <f>'ｄ08-001市町村別入込総数・宿泊客延数推移'!P617/1000</f>
        <v>942.32</v>
      </c>
      <c r="Q836" s="88">
        <f>'ｄ08-001市町村別入込総数・宿泊客延数推移'!Q617/1000</f>
        <v>1016.6180000000001</v>
      </c>
      <c r="R836" s="88">
        <f>'ｄ08-001市町村別入込総数・宿泊客延数推移'!R617/1000</f>
        <v>1103.3889999999999</v>
      </c>
      <c r="S836" s="88">
        <f>'ｄ08-001市町村別入込総数・宿泊客延数推移'!S617/1000</f>
        <v>1147.998</v>
      </c>
      <c r="T836" s="88">
        <f>'ｄ08-001市町村別入込総数・宿泊客延数推移'!T617/1000</f>
        <v>1045.462</v>
      </c>
      <c r="U836" s="88">
        <f>'ｄ08-001市町村別入込総数・宿泊客延数推移'!U617/1000</f>
        <v>1165.5060000000001</v>
      </c>
      <c r="V836" s="88">
        <f>'ｄ08-001市町村別入込総数・宿泊客延数推移'!V617/1000</f>
        <v>559.96600000000001</v>
      </c>
      <c r="W836" s="88">
        <f>'ｄ08-001市町村別入込総数・宿泊客延数推移'!W617/1000</f>
        <v>722.57600000000002</v>
      </c>
      <c r="X836" s="88">
        <f>'ｄ08-001市町村別入込総数・宿泊客延数推移'!X617/1000</f>
        <v>1005.67</v>
      </c>
      <c r="Y836" s="88">
        <f>'ｄ08-001市町村別入込総数・宿泊客延数推移'!Y617/1000</f>
        <v>553.22900000000004</v>
      </c>
      <c r="Z836" s="88">
        <f>'ｄ08-001市町村別入込総数・宿泊客延数推移'!Z617/1000</f>
        <v>532.22199999999998</v>
      </c>
      <c r="AA836" s="88">
        <f>'ｄ08-001市町村別入込総数・宿泊客延数推移'!AA617/1000</f>
        <v>476.61599999999999</v>
      </c>
      <c r="AB836" s="88">
        <f>'ｄ08-001市町村別入込総数・宿泊客延数推移'!AB617/1000</f>
        <v>465.29399999999998</v>
      </c>
      <c r="AC836" s="88">
        <f>'ｄ08-001市町村別入込総数・宿泊客延数推移'!AC617/1000</f>
        <v>455.63</v>
      </c>
      <c r="AD836" s="88">
        <f>'ｄ08-001市町村別入込総数・宿泊客延数推移'!AD617/1000</f>
        <v>614.29200000000003</v>
      </c>
      <c r="AE836" s="88">
        <f>'ｄ08-001市町村別入込総数・宿泊客延数推移'!AE617/1000</f>
        <v>670.63300000000004</v>
      </c>
      <c r="AF836" s="88">
        <f>'ｄ08-001市町村別入込総数・宿泊客延数推移'!AF617/1000</f>
        <v>712.48900000000003</v>
      </c>
      <c r="AG836" s="88">
        <f>'ｄ08-001市町村別入込総数・宿泊客延数推移'!AG617/1000</f>
        <v>699.69899999999996</v>
      </c>
      <c r="AH836" s="88">
        <f>'ｄ08-001市町村別入込総数・宿泊客延数推移'!AH617/1000</f>
        <v>705.83100000000002</v>
      </c>
      <c r="AI836" s="88">
        <f>'ｄ08-001市町村別入込総数・宿泊客延数推移'!AI617/1000</f>
        <v>710.39</v>
      </c>
      <c r="AJ836" s="88">
        <f>'ｄ08-001市町村別入込総数・宿泊客延数推移'!AJ617/1000</f>
        <v>752.98500000000001</v>
      </c>
      <c r="AK836" s="88">
        <f>'ｄ08-001市町村別入込総数・宿泊客延数推移'!AK617/1000</f>
        <v>640.22699999999998</v>
      </c>
      <c r="AL836" s="88">
        <f>'ｄ08-001市町村別入込総数・宿泊客延数推移'!AL617/1000</f>
        <v>551.56500000000005</v>
      </c>
      <c r="AM836" s="88">
        <f>'ｄ08-001市町村別入込総数・宿泊客延数推移'!AM617/1000</f>
        <v>518.01</v>
      </c>
      <c r="AN836" s="88">
        <f>'ｄ08-001市町村別入込総数・宿泊客延数推移'!AN617/1000</f>
        <v>525.47199999999998</v>
      </c>
      <c r="AO836" s="88">
        <f>'ｄ08-001市町村別入込総数・宿泊客延数推移'!AO617/1000</f>
        <v>1062.3530000000001</v>
      </c>
      <c r="AP836" s="88">
        <f>'ｄ08-001市町村別入込総数・宿泊客延数推移'!AQ617</f>
        <v>1011.1</v>
      </c>
      <c r="AQ836" s="88">
        <f>'ｄ08-001市町村別入込総数・宿泊客延数推移'!AR617</f>
        <v>978.9</v>
      </c>
      <c r="AR836" s="88">
        <f>'ｄ08-001市町村別入込総数・宿泊客延数推移'!AS617</f>
        <v>974.8</v>
      </c>
      <c r="AS836" s="88">
        <f>'ｄ08-001市町村別入込総数・宿泊客延数推移'!AT617</f>
        <v>197.3</v>
      </c>
      <c r="AT836" s="88">
        <f>'ｄ08-001市町村別入込総数・宿泊客延数推移'!AU617</f>
        <v>521.29999999999995</v>
      </c>
      <c r="AU836" s="88">
        <f>'ｄ08-001市町村別入込総数・宿泊客延数推移'!AV617</f>
        <v>548.5</v>
      </c>
      <c r="AV836" s="88">
        <f>'ｄ08-001市町村別入込総数・宿泊客延数推移'!AW617</f>
        <v>558.20000000000005</v>
      </c>
      <c r="AW836" s="88">
        <f>'ｄ08-001市町村別入込総数・宿泊客延数推移'!AX617</f>
        <v>549.1</v>
      </c>
      <c r="AX836" s="88">
        <f>'ｄ08-001市町村別入込総数・宿泊客延数推移'!AY617</f>
        <v>539.20000000000005</v>
      </c>
      <c r="AY836" s="88">
        <f>'ｄ08-001市町村別入込総数・宿泊客延数推移'!AZ617</f>
        <v>527.20000000000005</v>
      </c>
      <c r="AZ836" s="88">
        <f>'ｄ08-001市町村別入込総数・宿泊客延数推移'!BA617</f>
        <v>565</v>
      </c>
      <c r="BA836" s="88">
        <f>'ｄ08-001市町村別入込総数・宿泊客延数推移'!BB617</f>
        <v>530.5</v>
      </c>
      <c r="BB836" s="88">
        <f>'ｄ08-001市町村別入込総数・宿泊客延数推移'!BC617</f>
        <v>474.3</v>
      </c>
      <c r="BC836" s="88">
        <f>'ｄ08-001市町村別入込総数・宿泊客延数推移'!BD617</f>
        <v>473.10000000000008</v>
      </c>
      <c r="BD836" s="88">
        <f>'ｄ08-001市町村別入込総数・宿泊客延数推移'!BE617</f>
        <v>386.4</v>
      </c>
      <c r="BE836" s="88">
        <f>'ｄ08-001市町村別入込総数・宿泊客延数推移'!BF617</f>
        <v>455.40000000000003</v>
      </c>
      <c r="BF836" s="88">
        <f>'ｄ08-001市町村別入込総数・宿泊客延数推移'!BG617</f>
        <v>503.29999999999995</v>
      </c>
      <c r="BG836" s="88">
        <f>'ｄ08-001市町村別入込総数・宿泊客延数推移'!BH617</f>
        <v>529.1</v>
      </c>
      <c r="BH836" s="88">
        <f>'ｄ08-001市町村別入込総数・宿泊客延数推移'!BI617</f>
        <v>715.00000000000011</v>
      </c>
      <c r="BI836" s="88">
        <f>'ｄ08-001市町村別入込総数・宿泊客延数推移'!BJ617</f>
        <v>699.69999999999993</v>
      </c>
      <c r="BJ836" s="88">
        <f>'ｄ08-001市町村別入込総数・宿泊客延数推移'!BK617</f>
        <v>656.3</v>
      </c>
      <c r="BK836" s="88">
        <f>'ｄ08-001市町村別入込総数・宿泊客延数推移'!BL617</f>
        <v>602.4</v>
      </c>
      <c r="BL836" s="88">
        <f>'ｄ08-001市町村別入込総数・宿泊客延数推移'!BM617</f>
        <v>535.4</v>
      </c>
    </row>
    <row r="837" spans="7:64" x14ac:dyDescent="0.15">
      <c r="G837" t="s">
        <v>496</v>
      </c>
      <c r="H837" s="88">
        <f>'ｄ08-001市町村別入込総数・宿泊客延数推移'!H618/1000</f>
        <v>0</v>
      </c>
      <c r="I837" s="88">
        <f>'ｄ08-001市町村別入込総数・宿泊客延数推移'!I618/1000</f>
        <v>1438.4269999999999</v>
      </c>
      <c r="J837" s="88">
        <f>'ｄ08-001市町村別入込総数・宿泊客延数推移'!J618/1000</f>
        <v>1435.424</v>
      </c>
      <c r="K837" s="88">
        <f>'ｄ08-001市町村別入込総数・宿泊客延数推移'!K618/1000</f>
        <v>606.85500000000002</v>
      </c>
      <c r="L837" s="88">
        <f>'ｄ08-001市町村別入込総数・宿泊客延数推移'!L618/1000</f>
        <v>765.47699999999998</v>
      </c>
      <c r="M837" s="88">
        <f>'ｄ08-001市町村別入込総数・宿泊客延数推移'!M618/1000</f>
        <v>1004.6559999999999</v>
      </c>
      <c r="N837" s="88">
        <f>'ｄ08-001市町村別入込総数・宿泊客延数推移'!N618/1000</f>
        <v>1352.1410000000001</v>
      </c>
      <c r="O837" s="88">
        <f>'ｄ08-001市町村別入込総数・宿泊客延数推移'!O618/1000</f>
        <v>1540.057</v>
      </c>
      <c r="P837" s="88">
        <f>'ｄ08-001市町村別入込総数・宿泊客延数推移'!P618/1000</f>
        <v>1679.0550000000001</v>
      </c>
      <c r="Q837" s="88">
        <f>'ｄ08-001市町村別入込総数・宿泊客延数推移'!Q618/1000</f>
        <v>1937.499</v>
      </c>
      <c r="R837" s="88">
        <f>'ｄ08-001市町村別入込総数・宿泊客延数推移'!R618/1000</f>
        <v>1984.7339999999999</v>
      </c>
      <c r="S837" s="88">
        <f>'ｄ08-001市町村別入込総数・宿泊客延数推移'!S618/1000</f>
        <v>2073.7069999999999</v>
      </c>
      <c r="T837" s="88">
        <f>'ｄ08-001市町村別入込総数・宿泊客延数推移'!T618/1000</f>
        <v>1858.098</v>
      </c>
      <c r="U837" s="88">
        <f>'ｄ08-001市町村別入込総数・宿泊客延数推移'!U618/1000</f>
        <v>2025.357</v>
      </c>
      <c r="V837" s="88">
        <f>'ｄ08-001市町村別入込総数・宿泊客延数推移'!V618/1000</f>
        <v>1051.1510000000001</v>
      </c>
      <c r="W837" s="88">
        <f>'ｄ08-001市町村別入込総数・宿泊客延数推移'!W618/1000</f>
        <v>940.29</v>
      </c>
      <c r="X837" s="88">
        <f>'ｄ08-001市町村別入込総数・宿泊客延数推移'!X618/1000</f>
        <v>977.75099999999998</v>
      </c>
      <c r="Y837" s="88">
        <f>'ｄ08-001市町村別入込総数・宿泊客延数推移'!Y618/1000</f>
        <v>1437.885</v>
      </c>
      <c r="Z837" s="88">
        <f>'ｄ08-001市町村別入込総数・宿泊客延数推移'!Z618/1000</f>
        <v>1443.579</v>
      </c>
      <c r="AA837" s="88">
        <f>'ｄ08-001市町村別入込総数・宿泊客延数推移'!AA618/1000</f>
        <v>1507.51</v>
      </c>
      <c r="AB837" s="88">
        <f>'ｄ08-001市町村別入込総数・宿泊客延数推移'!AB618/1000</f>
        <v>1529.162</v>
      </c>
      <c r="AC837" s="88">
        <f>'ｄ08-001市町村別入込総数・宿泊客延数推移'!AC618/1000</f>
        <v>1545.5260000000001</v>
      </c>
      <c r="AD837" s="88">
        <f>'ｄ08-001市町村別入込総数・宿泊客延数推移'!AD618/1000</f>
        <v>1830.0229999999999</v>
      </c>
      <c r="AE837" s="88">
        <f>'ｄ08-001市町村別入込総数・宿泊客延数推移'!AE618/1000</f>
        <v>1916.335</v>
      </c>
      <c r="AF837" s="88">
        <f>'ｄ08-001市町村別入込総数・宿泊客延数推移'!AF618/1000</f>
        <v>2054.3440000000001</v>
      </c>
      <c r="AG837" s="88">
        <f>'ｄ08-001市町村別入込総数・宿泊客延数推移'!AG618/1000</f>
        <v>1809.761</v>
      </c>
      <c r="AH837" s="88">
        <f>'ｄ08-001市町村別入込総数・宿泊客延数推移'!AH618/1000</f>
        <v>1867.06</v>
      </c>
      <c r="AI837" s="88">
        <f>'ｄ08-001市町村別入込総数・宿泊客延数推移'!AI618/1000</f>
        <v>2045.46</v>
      </c>
      <c r="AJ837" s="88">
        <f>'ｄ08-001市町村別入込総数・宿泊客延数推移'!AJ618/1000</f>
        <v>2084.0990000000002</v>
      </c>
      <c r="AK837" s="88">
        <f>'ｄ08-001市町村別入込総数・宿泊客延数推移'!AK618/1000</f>
        <v>2145.7809999999999</v>
      </c>
      <c r="AL837" s="88">
        <f>'ｄ08-001市町村別入込総数・宿泊客延数推移'!AL618/1000</f>
        <v>2143.4090000000001</v>
      </c>
      <c r="AM837" s="88">
        <f>'ｄ08-001市町村別入込総数・宿泊客延数推移'!AM618/1000</f>
        <v>2055.5430000000001</v>
      </c>
      <c r="AN837" s="88">
        <f>'ｄ08-001市町村別入込総数・宿泊客延数推移'!AN618/1000</f>
        <v>1934.461</v>
      </c>
      <c r="AO837" s="88">
        <f>'ｄ08-001市町村別入込総数・宿泊客延数推移'!AO618/1000</f>
        <v>1613.0809999999999</v>
      </c>
      <c r="AP837" s="88">
        <f>'ｄ08-001市町村別入込総数・宿泊客延数推移'!AQ618</f>
        <v>1565</v>
      </c>
      <c r="AQ837" s="88">
        <f>'ｄ08-001市町村別入込総数・宿泊客延数推移'!AR618</f>
        <v>1491.9</v>
      </c>
      <c r="AR837" s="88">
        <f>'ｄ08-001市町村別入込総数・宿泊客延数推移'!AS618</f>
        <v>1476.3</v>
      </c>
      <c r="AS837" s="88">
        <f>'ｄ08-001市町村別入込総数・宿泊客延数推移'!AT618</f>
        <v>961</v>
      </c>
      <c r="AT837" s="88">
        <f>'ｄ08-001市町村別入込総数・宿泊客延数推移'!AU618</f>
        <v>1260.4000000000001</v>
      </c>
      <c r="AU837" s="88">
        <f>'ｄ08-001市町村別入込総数・宿泊客延数推移'!AV618</f>
        <v>1319.8</v>
      </c>
      <c r="AV837" s="88">
        <f>'ｄ08-001市町村別入込総数・宿泊客延数推移'!AW618</f>
        <v>1302.7</v>
      </c>
      <c r="AW837" s="88">
        <f>'ｄ08-001市町村別入込総数・宿泊客延数推移'!AX618</f>
        <v>1280.7</v>
      </c>
      <c r="AX837" s="88">
        <f>'ｄ08-001市町村別入込総数・宿泊客延数推移'!AY618</f>
        <v>1257.4000000000001</v>
      </c>
      <c r="AY837" s="88">
        <f>'ｄ08-001市町村別入込総数・宿泊客延数推移'!AZ618</f>
        <v>1229.0999999999999</v>
      </c>
      <c r="AZ837" s="88">
        <f>'ｄ08-001市町村別入込総数・宿泊客延数推移'!BA618</f>
        <v>1317.7</v>
      </c>
      <c r="BA837" s="88">
        <f>'ｄ08-001市町村別入込総数・宿泊客延数推移'!BB618</f>
        <v>1238.0999999999999</v>
      </c>
      <c r="BB837" s="88">
        <f>'ｄ08-001市町村別入込総数・宿泊客延数推移'!BC618</f>
        <v>1106.8</v>
      </c>
      <c r="BC837" s="88">
        <f>'ｄ08-001市町村別入込総数・宿泊客延数推移'!BD618</f>
        <v>1103.8</v>
      </c>
      <c r="BD837" s="88">
        <f>'ｄ08-001市町村別入込総数・宿泊客延数推移'!BE618</f>
        <v>901.09999999999991</v>
      </c>
      <c r="BE837" s="88">
        <f>'ｄ08-001市町村別入込総数・宿泊客延数推移'!BF618</f>
        <v>1062.9000000000003</v>
      </c>
      <c r="BF837" s="88">
        <f>'ｄ08-001市町村別入込総数・宿泊客延数推移'!BG618</f>
        <v>1174.8</v>
      </c>
      <c r="BG837" s="88">
        <f>'ｄ08-001市町村別入込総数・宿泊客延数推移'!BH618</f>
        <v>1234.0999999999999</v>
      </c>
      <c r="BH837" s="88">
        <f>'ｄ08-001市町村別入込総数・宿泊客延数推移'!BI618</f>
        <v>1668.5000000000002</v>
      </c>
      <c r="BI837" s="88">
        <f>'ｄ08-001市町村別入込総数・宿泊客延数推移'!BJ618</f>
        <v>1632.3</v>
      </c>
      <c r="BJ837" s="88">
        <f>'ｄ08-001市町村別入込総数・宿泊客延数推移'!BK618</f>
        <v>1531</v>
      </c>
      <c r="BK837" s="88">
        <f>'ｄ08-001市町村別入込総数・宿泊客延数推移'!BL618</f>
        <v>1405.3</v>
      </c>
      <c r="BL837" s="88">
        <f>'ｄ08-001市町村別入込総数・宿泊客延数推移'!BM618</f>
        <v>1249.3999999999999</v>
      </c>
    </row>
    <row r="838" spans="7:64" x14ac:dyDescent="0.15">
      <c r="G838" t="s">
        <v>497</v>
      </c>
      <c r="H838" s="88"/>
      <c r="I838" s="88">
        <f>'ｄ08-001市町村別入込総数・宿泊客延数推移'!I620/1000</f>
        <v>127.79900000000001</v>
      </c>
      <c r="J838" s="88">
        <f>'ｄ08-001市町村別入込総数・宿泊客延数推移'!J620/1000</f>
        <v>149.15700000000001</v>
      </c>
      <c r="K838" s="88">
        <f>'ｄ08-001市町村別入込総数・宿泊客延数推移'!K620/1000</f>
        <v>124.152</v>
      </c>
      <c r="L838" s="88">
        <f>'ｄ08-001市町村別入込総数・宿泊客延数推移'!L620/1000</f>
        <v>127.48</v>
      </c>
      <c r="M838" s="88">
        <f>'ｄ08-001市町村別入込総数・宿泊客延数推移'!M620/1000</f>
        <v>129.554</v>
      </c>
      <c r="N838" s="88">
        <f>'ｄ08-001市町村別入込総数・宿泊客延数推移'!N620/1000</f>
        <v>134.42500000000001</v>
      </c>
      <c r="O838" s="88">
        <f>'ｄ08-001市町村別入込総数・宿泊客延数推移'!O620/1000</f>
        <v>117.562</v>
      </c>
      <c r="P838" s="88">
        <f>'ｄ08-001市町村別入込総数・宿泊客延数推移'!P620/1000</f>
        <v>127.22199999999999</v>
      </c>
      <c r="Q838" s="88">
        <f>'ｄ08-001市町村別入込総数・宿泊客延数推移'!Q620/1000</f>
        <v>126.16500000000001</v>
      </c>
      <c r="R838" s="88">
        <f>'ｄ08-001市町村別入込総数・宿泊客延数推移'!R620/1000</f>
        <v>125.208</v>
      </c>
      <c r="S838" s="88">
        <f>'ｄ08-001市町村別入込総数・宿泊客延数推移'!S620/1000</f>
        <v>111.503</v>
      </c>
      <c r="T838" s="88">
        <f>'ｄ08-001市町村別入込総数・宿泊客延数推移'!T620/1000</f>
        <v>114.078</v>
      </c>
      <c r="U838" s="88">
        <f>'ｄ08-001市町村別入込総数・宿泊客延数推移'!U620/1000</f>
        <v>99.649000000000001</v>
      </c>
      <c r="V838" s="88">
        <f>'ｄ08-001市町村別入込総数・宿泊客延数推移'!V620/1000</f>
        <v>55.005000000000003</v>
      </c>
      <c r="W838" s="88">
        <f>'ｄ08-001市町村別入込総数・宿泊客延数推移'!W620/1000</f>
        <v>155.93</v>
      </c>
      <c r="X838" s="88">
        <f>'ｄ08-001市町村別入込総数・宿泊客延数推移'!X620/1000</f>
        <v>260.77600000000001</v>
      </c>
      <c r="Y838" s="88">
        <f>'ｄ08-001市町村別入込総数・宿泊客延数推移'!Y620/1000</f>
        <v>198.36500000000001</v>
      </c>
      <c r="Z838" s="88">
        <f>'ｄ08-001市町村別入込総数・宿泊客延数推移'!Z620/1000</f>
        <v>225.09299999999999</v>
      </c>
      <c r="AA838" s="88">
        <f>'ｄ08-001市町村別入込総数・宿泊客延数推移'!AA620/1000</f>
        <v>226</v>
      </c>
      <c r="AB838" s="88">
        <f>'ｄ08-001市町村別入込総数・宿泊客延数推移'!AB620/1000</f>
        <v>220.49600000000001</v>
      </c>
      <c r="AC838" s="88">
        <f>'ｄ08-001市町村別入込総数・宿泊客延数推移'!AC620/1000</f>
        <v>229.684</v>
      </c>
      <c r="AD838" s="88">
        <f>'ｄ08-001市町村別入込総数・宿泊客延数推移'!AD620/1000</f>
        <v>256.06400000000002</v>
      </c>
      <c r="AE838" s="88">
        <f>'ｄ08-001市町村別入込総数・宿泊客延数推移'!AE620/1000</f>
        <v>266.65300000000002</v>
      </c>
      <c r="AF838" s="88">
        <f>'ｄ08-001市町村別入込総数・宿泊客延数推移'!AF620/1000</f>
        <v>284.04700000000003</v>
      </c>
      <c r="AG838" s="88">
        <f>'ｄ08-001市町村別入込総数・宿泊客延数推移'!AG620/1000</f>
        <v>333.02199999999999</v>
      </c>
      <c r="AH838" s="88">
        <f>'ｄ08-001市町村別入込総数・宿泊客延数推移'!AH620/1000</f>
        <v>322.11399999999998</v>
      </c>
      <c r="AI838" s="88">
        <f>'ｄ08-001市町村別入込総数・宿泊客延数推移'!AI620/1000</f>
        <v>334.38400000000001</v>
      </c>
      <c r="AJ838" s="88">
        <f>'ｄ08-001市町村別入込総数・宿泊客延数推移'!AJ620/1000</f>
        <v>321.57100000000003</v>
      </c>
      <c r="AK838" s="88">
        <f>'ｄ08-001市町村別入込総数・宿泊客延数推移'!AK620/1000</f>
        <v>304.20400000000001</v>
      </c>
      <c r="AL838" s="88">
        <f>'ｄ08-001市町村別入込総数・宿泊客延数推移'!AL620/1000</f>
        <v>292.07499999999999</v>
      </c>
      <c r="AM838" s="88">
        <f>'ｄ08-001市町村別入込総数・宿泊客延数推移'!AM620/1000</f>
        <v>298.31799999999998</v>
      </c>
      <c r="AN838" s="88">
        <f>'ｄ08-001市町村別入込総数・宿泊客延数推移'!AN620/1000</f>
        <v>382.47699999999998</v>
      </c>
      <c r="AO838" s="88">
        <f>'ｄ08-001市町村別入込総数・宿泊客延数推移'!AO620/1000</f>
        <v>352.72899999999998</v>
      </c>
      <c r="AP838" s="88">
        <f>'ｄ08-001市町村別入込総数・宿泊客延数推移'!AQ620</f>
        <v>360.7</v>
      </c>
      <c r="AQ838" s="88">
        <f>'ｄ08-001市町村別入込総数・宿泊客延数推移'!AR620</f>
        <v>357.2</v>
      </c>
      <c r="AR838" s="88">
        <f>'ｄ08-001市町村別入込総数・宿泊客延数推移'!AS620</f>
        <v>342.8</v>
      </c>
      <c r="AS838" s="88">
        <f>'ｄ08-001市町村別入込総数・宿泊客延数推移'!AT620</f>
        <v>248.8</v>
      </c>
      <c r="AT838" s="88">
        <f>'ｄ08-001市町村別入込総数・宿泊客延数推移'!AU620</f>
        <v>274</v>
      </c>
      <c r="AU838" s="88">
        <f>'ｄ08-001市町村別入込総数・宿泊客延数推移'!AV620</f>
        <v>327.7</v>
      </c>
      <c r="AV838" s="88">
        <f>'ｄ08-001市町村別入込総数・宿泊客延数推移'!AW620</f>
        <v>318.10000000000002</v>
      </c>
      <c r="AW838" s="88">
        <f>'ｄ08-001市町村別入込総数・宿泊客延数推移'!AX620</f>
        <v>324.89999999999998</v>
      </c>
      <c r="AX838" s="88">
        <f>'ｄ08-001市町村別入込総数・宿泊客延数推移'!AY620</f>
        <v>321.3</v>
      </c>
      <c r="AY838" s="88">
        <f>'ｄ08-001市町村別入込総数・宿泊客延数推移'!AZ620</f>
        <v>319.10000000000002</v>
      </c>
      <c r="AZ838" s="88">
        <f>'ｄ08-001市町村別入込総数・宿泊客延数推移'!BA620</f>
        <v>302.3</v>
      </c>
      <c r="BA838" s="88">
        <f>'ｄ08-001市町村別入込総数・宿泊客延数推移'!BB620</f>
        <v>270.10000000000002</v>
      </c>
      <c r="BB838" s="88">
        <f>'ｄ08-001市町村別入込総数・宿泊客延数推移'!BC620</f>
        <v>243.8</v>
      </c>
      <c r="BC838" s="88">
        <f>'ｄ08-001市町村別入込総数・宿泊客延数推移'!BD620</f>
        <v>227.10000000000002</v>
      </c>
      <c r="BD838" s="88">
        <f>'ｄ08-001市町村別入込総数・宿泊客延数推移'!BE620</f>
        <v>196.6</v>
      </c>
      <c r="BE838" s="88">
        <f>'ｄ08-001市町村別入込総数・宿泊客延数推移'!BF620</f>
        <v>237.1</v>
      </c>
      <c r="BF838" s="88">
        <f>'ｄ08-001市町村別入込総数・宿泊客延数推移'!BG620</f>
        <v>282.29999999999995</v>
      </c>
      <c r="BG838" s="88">
        <f>'ｄ08-001市町村別入込総数・宿泊客延数推移'!BH620</f>
        <v>325.5</v>
      </c>
      <c r="BH838" s="88">
        <f>'ｄ08-001市町村別入込総数・宿泊客延数推移'!BI620</f>
        <v>359.7</v>
      </c>
      <c r="BI838" s="88">
        <f>'ｄ08-001市町村別入込総数・宿泊客延数推移'!BJ620</f>
        <v>346.4</v>
      </c>
      <c r="BJ838" s="88">
        <f>'ｄ08-001市町村別入込総数・宿泊客延数推移'!BK620</f>
        <v>328.1</v>
      </c>
      <c r="BK838" s="88">
        <f>'ｄ08-001市町村別入込総数・宿泊客延数推移'!BL620</f>
        <v>269.2</v>
      </c>
      <c r="BL838" s="88">
        <f>'ｄ08-001市町村別入込総数・宿泊客延数推移'!BM620</f>
        <v>270.5</v>
      </c>
    </row>
    <row r="867" spans="7:64" x14ac:dyDescent="0.15">
      <c r="G867" t="s">
        <v>560</v>
      </c>
      <c r="H867" s="80"/>
      <c r="J867" s="80" t="s">
        <v>483</v>
      </c>
      <c r="K867" s="81"/>
      <c r="L867" s="81"/>
      <c r="M867" s="81"/>
      <c r="N867" s="81"/>
      <c r="O867" s="80" t="s">
        <v>484</v>
      </c>
      <c r="P867" s="81"/>
      <c r="Q867" s="81"/>
      <c r="R867" s="81"/>
      <c r="S867" s="81"/>
      <c r="T867" s="80" t="s">
        <v>485</v>
      </c>
      <c r="U867" s="81"/>
      <c r="V867" s="81"/>
      <c r="W867" s="81"/>
      <c r="X867" s="81"/>
      <c r="Y867" s="80" t="s">
        <v>486</v>
      </c>
      <c r="Z867" s="81"/>
      <c r="AA867" s="81"/>
      <c r="AB867" s="81"/>
      <c r="AC867" s="81"/>
      <c r="AD867" s="80" t="s">
        <v>487</v>
      </c>
      <c r="AE867" s="81"/>
      <c r="AF867" s="81"/>
      <c r="AG867" s="81"/>
      <c r="AH867" s="81"/>
      <c r="AI867" s="80" t="s">
        <v>488</v>
      </c>
      <c r="AJ867" s="81"/>
      <c r="AK867" s="81"/>
      <c r="AL867" s="81"/>
      <c r="AM867" s="81"/>
      <c r="AN867" s="80" t="s">
        <v>489</v>
      </c>
      <c r="AO867" s="81"/>
      <c r="AP867" s="81"/>
      <c r="AQ867" s="81"/>
      <c r="AR867" s="81"/>
      <c r="AS867" s="80" t="s">
        <v>490</v>
      </c>
      <c r="AT867" s="81"/>
      <c r="AU867" s="81"/>
      <c r="AV867" s="81"/>
      <c r="AW867" s="81"/>
      <c r="AX867" s="80" t="s">
        <v>491</v>
      </c>
      <c r="AY867" s="81"/>
      <c r="AZ867" s="81"/>
      <c r="BA867" s="81"/>
      <c r="BB867" s="81"/>
      <c r="BC867" s="80" t="s">
        <v>492</v>
      </c>
      <c r="BD867" s="81"/>
      <c r="BE867" s="81"/>
      <c r="BF867" s="81"/>
      <c r="BG867" s="81"/>
      <c r="BH867" s="80" t="s">
        <v>493</v>
      </c>
      <c r="BL867" s="80" t="s">
        <v>517</v>
      </c>
    </row>
    <row r="868" spans="7:64" x14ac:dyDescent="0.15">
      <c r="G868" t="s">
        <v>495</v>
      </c>
      <c r="H868" s="88">
        <f>'ｄ08-001市町村別入込総数・宿泊客延数推移'!H623/1000</f>
        <v>0</v>
      </c>
      <c r="I868" s="88">
        <f>'ｄ08-001市町村別入込総数・宿泊客延数推移'!I623/1000</f>
        <v>362.53500000000003</v>
      </c>
      <c r="J868" s="88">
        <f>'ｄ08-001市町村別入込総数・宿泊客延数推移'!J623/1000</f>
        <v>167.81899999999999</v>
      </c>
      <c r="K868" s="88">
        <f>'ｄ08-001市町村別入込総数・宿泊客延数推移'!K623/1000</f>
        <v>133.077</v>
      </c>
      <c r="L868" s="88">
        <f>'ｄ08-001市町村別入込総数・宿泊客延数推移'!L623/1000</f>
        <v>242.959</v>
      </c>
      <c r="M868" s="88">
        <f>'ｄ08-001市町村別入込総数・宿泊客延数推移'!M623/1000</f>
        <v>407.33199999999999</v>
      </c>
      <c r="N868" s="88">
        <f>'ｄ08-001市町村別入込総数・宿泊客延数推移'!N623/1000</f>
        <v>388.45699999999999</v>
      </c>
      <c r="O868" s="88">
        <f>'ｄ08-001市町村別入込総数・宿泊客延数推移'!O623/1000</f>
        <v>402.39400000000001</v>
      </c>
      <c r="P868" s="88">
        <f>'ｄ08-001市町村別入込総数・宿泊客延数推移'!P623/1000</f>
        <v>629.59799999999996</v>
      </c>
      <c r="Q868" s="88">
        <f>'ｄ08-001市町村別入込総数・宿泊客延数推移'!Q623/1000</f>
        <v>889.86199999999997</v>
      </c>
      <c r="R868" s="88">
        <f>'ｄ08-001市町村別入込総数・宿泊客延数推移'!R623/1000</f>
        <v>936.90700000000004</v>
      </c>
      <c r="S868" s="88">
        <f>'ｄ08-001市町村別入込総数・宿泊客延数推移'!S623/1000</f>
        <v>934.42399999999998</v>
      </c>
      <c r="T868" s="88">
        <f>'ｄ08-001市町村別入込総数・宿泊客延数推移'!T623/1000</f>
        <v>824.69</v>
      </c>
      <c r="U868" s="88">
        <f>'ｄ08-001市町村別入込総数・宿泊客延数推移'!U623/1000</f>
        <v>930.37599999999998</v>
      </c>
      <c r="V868" s="88">
        <f>'ｄ08-001市町村別入込総数・宿泊客延数推移'!V623/1000</f>
        <v>673.34100000000001</v>
      </c>
      <c r="W868" s="88">
        <f>'ｄ08-001市町村別入込総数・宿泊客延数推移'!W623/1000</f>
        <v>802.72500000000002</v>
      </c>
      <c r="X868" s="88">
        <f>'ｄ08-001市町村別入込総数・宿泊客延数推移'!X623/1000</f>
        <v>1007.396</v>
      </c>
      <c r="Y868" s="88">
        <f>'ｄ08-001市町村別入込総数・宿泊客延数推移'!Y623/1000</f>
        <v>1067.4280000000001</v>
      </c>
      <c r="Z868" s="88">
        <f>'ｄ08-001市町村別入込総数・宿泊客延数推移'!Z623/1000</f>
        <v>963.72699999999998</v>
      </c>
      <c r="AA868" s="88">
        <f>'ｄ08-001市町村別入込総数・宿泊客延数推移'!AA623/1000</f>
        <v>1009.96</v>
      </c>
      <c r="AB868" s="88">
        <f>'ｄ08-001市町村別入込総数・宿泊客延数推移'!AB623/1000</f>
        <v>966.17700000000002</v>
      </c>
      <c r="AC868" s="88">
        <f>'ｄ08-001市町村別入込総数・宿泊客延数推移'!AC623/1000</f>
        <v>805.83399999999995</v>
      </c>
      <c r="AD868" s="88">
        <f>'ｄ08-001市町村別入込総数・宿泊客延数推移'!AD623/1000</f>
        <v>879.08100000000002</v>
      </c>
      <c r="AE868" s="88">
        <f>'ｄ08-001市町村別入込総数・宿泊客延数推移'!AE623/1000</f>
        <v>922.28800000000001</v>
      </c>
      <c r="AF868" s="88">
        <f>'ｄ08-001市町村別入込総数・宿泊客延数推移'!AF623/1000</f>
        <v>946.4</v>
      </c>
      <c r="AG868" s="88">
        <f>'ｄ08-001市町村別入込総数・宿泊客延数推移'!AG623/1000</f>
        <v>922.34699999999998</v>
      </c>
      <c r="AH868" s="88">
        <f>'ｄ08-001市町村別入込総数・宿泊客延数推移'!AH623/1000</f>
        <v>936.00099999999998</v>
      </c>
      <c r="AI868" s="88">
        <f>'ｄ08-001市町村別入込総数・宿泊客延数推移'!AI623/1000</f>
        <v>994.41700000000003</v>
      </c>
      <c r="AJ868" s="88">
        <f>'ｄ08-001市町村別入込総数・宿泊客延数推移'!AJ623/1000</f>
        <v>1001.511</v>
      </c>
      <c r="AK868" s="88">
        <f>'ｄ08-001市町村別入込総数・宿泊客延数推移'!AK623/1000</f>
        <v>842.23299999999995</v>
      </c>
      <c r="AL868" s="88">
        <f>'ｄ08-001市町村別入込総数・宿泊客延数推移'!AL623/1000</f>
        <v>747.97799999999995</v>
      </c>
      <c r="AM868" s="88">
        <f>'ｄ08-001市町村別入込総数・宿泊客延数推移'!AM623/1000</f>
        <v>603.68299999999999</v>
      </c>
      <c r="AN868" s="88">
        <f>'ｄ08-001市町村別入込総数・宿泊客延数推移'!AN623/1000</f>
        <v>648.81700000000001</v>
      </c>
      <c r="AO868" s="88">
        <f>'ｄ08-001市町村別入込総数・宿泊客延数推移'!AO623/1000</f>
        <v>688.05700000000002</v>
      </c>
      <c r="AP868" s="88">
        <f>'ｄ08-001市町村別入込総数・宿泊客延数推移'!AQ623</f>
        <v>647.20000000000005</v>
      </c>
      <c r="AQ868" s="88">
        <f>'ｄ08-001市町村別入込総数・宿泊客延数推移'!AR623</f>
        <v>590.5</v>
      </c>
      <c r="AR868" s="88">
        <f>'ｄ08-001市町村別入込総数・宿泊客延数推移'!AS623</f>
        <v>572.6</v>
      </c>
      <c r="AS868" s="88">
        <f>'ｄ08-001市町村別入込総数・宿泊客延数推移'!AT623</f>
        <v>496.9</v>
      </c>
      <c r="AT868" s="88">
        <f>'ｄ08-001市町村別入込総数・宿泊客延数推移'!AU623</f>
        <v>476.2</v>
      </c>
      <c r="AU868" s="88">
        <f>'ｄ08-001市町村別入込総数・宿泊客延数推移'!AV623</f>
        <v>423.5</v>
      </c>
      <c r="AV868" s="88">
        <f>'ｄ08-001市町村別入込総数・宿泊客延数推移'!AW623</f>
        <v>396.8</v>
      </c>
      <c r="AW868" s="88">
        <f>'ｄ08-001市町村別入込総数・宿泊客延数推移'!AX623</f>
        <v>476.2</v>
      </c>
      <c r="AX868" s="88">
        <f>'ｄ08-001市町村別入込総数・宿泊客延数推移'!AY623</f>
        <v>362.5</v>
      </c>
      <c r="AY868" s="88">
        <f>'ｄ08-001市町村別入込総数・宿泊客延数推移'!AZ623</f>
        <v>243.3</v>
      </c>
      <c r="AZ868" s="88">
        <f>'ｄ08-001市町村別入込総数・宿泊客延数推移'!BA623</f>
        <v>398.5</v>
      </c>
      <c r="BA868" s="88">
        <f>'ｄ08-001市町村別入込総数・宿泊客延数推移'!BB623</f>
        <v>398.2</v>
      </c>
      <c r="BB868" s="88">
        <f>'ｄ08-001市町村別入込総数・宿泊客延数推移'!BC623</f>
        <v>371.9</v>
      </c>
      <c r="BC868" s="88">
        <f>'ｄ08-001市町村別入込総数・宿泊客延数推移'!BD623</f>
        <v>332.1</v>
      </c>
      <c r="BD868" s="88">
        <f>'ｄ08-001市町村別入込総数・宿泊客延数推移'!BE623</f>
        <v>248.79999999999998</v>
      </c>
      <c r="BE868" s="88">
        <f>'ｄ08-001市町村別入込総数・宿泊客延数推移'!BF623</f>
        <v>276.59999999999997</v>
      </c>
      <c r="BF868" s="88">
        <f>'ｄ08-001市町村別入込総数・宿泊客延数推移'!BG623</f>
        <v>337.6</v>
      </c>
      <c r="BG868" s="88">
        <f>'ｄ08-001市町村別入込総数・宿泊客延数推移'!BH623</f>
        <v>365.79999999999995</v>
      </c>
      <c r="BH868" s="88">
        <f>'ｄ08-001市町村別入込総数・宿泊客延数推移'!BI623</f>
        <v>371.4</v>
      </c>
      <c r="BI868" s="88">
        <f>'ｄ08-001市町村別入込総数・宿泊客延数推移'!BJ623</f>
        <v>335.10000000000008</v>
      </c>
      <c r="BJ868" s="88">
        <f>'ｄ08-001市町村別入込総数・宿泊客延数推移'!BK623</f>
        <v>327.8</v>
      </c>
      <c r="BK868" s="88">
        <f>'ｄ08-001市町村別入込総数・宿泊客延数推移'!BL623</f>
        <v>162.19999999999999</v>
      </c>
      <c r="BL868" s="88">
        <f>'ｄ08-001市町村別入込総数・宿泊客延数推移'!BM623</f>
        <v>158.6</v>
      </c>
    </row>
    <row r="869" spans="7:64" x14ac:dyDescent="0.15">
      <c r="G869" t="s">
        <v>496</v>
      </c>
      <c r="H869" s="88">
        <f>'ｄ08-001市町村別入込総数・宿泊客延数推移'!H624/1000</f>
        <v>0</v>
      </c>
      <c r="I869" s="88">
        <f>'ｄ08-001市町村別入込総数・宿泊客延数推移'!I624/1000</f>
        <v>199.52099999999999</v>
      </c>
      <c r="J869" s="88">
        <f>'ｄ08-001市町村別入込総数・宿泊客延数推移'!J624/1000</f>
        <v>318.60199999999998</v>
      </c>
      <c r="K869" s="88">
        <f>'ｄ08-001市町村別入込総数・宿泊客延数推移'!K624/1000</f>
        <v>152.28800000000001</v>
      </c>
      <c r="L869" s="88">
        <f>'ｄ08-001市町村別入込総数・宿泊客延数推移'!L624/1000</f>
        <v>363.86500000000001</v>
      </c>
      <c r="M869" s="88">
        <f>'ｄ08-001市町村別入込総数・宿泊客延数推移'!M624/1000</f>
        <v>612.07600000000002</v>
      </c>
      <c r="N869" s="88">
        <f>'ｄ08-001市町村別入込総数・宿泊客延数推移'!N624/1000</f>
        <v>734.22699999999998</v>
      </c>
      <c r="O869" s="88">
        <f>'ｄ08-001市町村別入込総数・宿泊客延数推移'!O624/1000</f>
        <v>757.87199999999996</v>
      </c>
      <c r="P869" s="88">
        <f>'ｄ08-001市町村別入込総数・宿泊客延数推移'!P624/1000</f>
        <v>689.73400000000004</v>
      </c>
      <c r="Q869" s="88">
        <f>'ｄ08-001市町村別入込総数・宿泊客延数推移'!Q624/1000</f>
        <v>680.86199999999997</v>
      </c>
      <c r="R869" s="88">
        <f>'ｄ08-001市町村別入込総数・宿泊客延数推移'!R624/1000</f>
        <v>862.38199999999995</v>
      </c>
      <c r="S869" s="88">
        <f>'ｄ08-001市町村別入込総数・宿泊客延数推移'!S624/1000</f>
        <v>764.524</v>
      </c>
      <c r="T869" s="88">
        <f>'ｄ08-001市町村別入込総数・宿泊客延数推移'!T624/1000</f>
        <v>674.75</v>
      </c>
      <c r="U869" s="88">
        <f>'ｄ08-001市町村別入込総数・宿泊客延数推移'!U624/1000</f>
        <v>776.25599999999997</v>
      </c>
      <c r="V869" s="88">
        <f>'ｄ08-001市町村別入込総数・宿泊客延数推移'!V624/1000</f>
        <v>744.51400000000001</v>
      </c>
      <c r="W869" s="88">
        <f>'ｄ08-001市町村別入込総数・宿泊客延数推移'!W624/1000</f>
        <v>799.28599999999994</v>
      </c>
      <c r="X869" s="88">
        <f>'ｄ08-001市町村別入込総数・宿泊客延数推移'!X624/1000</f>
        <v>844.84900000000005</v>
      </c>
      <c r="Y869" s="88">
        <f>'ｄ08-001市町村別入込総数・宿泊客延数推移'!Y624/1000</f>
        <v>846.62699999999995</v>
      </c>
      <c r="Z869" s="88">
        <f>'ｄ08-001市町村別入込総数・宿泊客延数推移'!Z624/1000</f>
        <v>889.70500000000004</v>
      </c>
      <c r="AA869" s="88">
        <f>'ｄ08-001市町村別入込総数・宿泊客延数推移'!AA624/1000</f>
        <v>809.84400000000005</v>
      </c>
      <c r="AB869" s="88">
        <f>'ｄ08-001市町村別入込総数・宿泊客延数推移'!AB624/1000</f>
        <v>841.78399999999999</v>
      </c>
      <c r="AC869" s="88">
        <f>'ｄ08-001市町村別入込総数・宿泊客延数推移'!AC624/1000</f>
        <v>676.82</v>
      </c>
      <c r="AD869" s="88">
        <f>'ｄ08-001市町村別入込総数・宿泊客延数推移'!AD624/1000</f>
        <v>989.56</v>
      </c>
      <c r="AE869" s="88">
        <f>'ｄ08-001市町村別入込総数・宿泊客延数推移'!AE624/1000</f>
        <v>1091.723</v>
      </c>
      <c r="AF869" s="88">
        <f>'ｄ08-001市町村別入込総数・宿泊客延数推移'!AF624/1000</f>
        <v>1133.297</v>
      </c>
      <c r="AG869" s="88">
        <f>'ｄ08-001市町村別入込総数・宿泊客延数推移'!AG624/1000</f>
        <v>1234.9659999999999</v>
      </c>
      <c r="AH869" s="88">
        <f>'ｄ08-001市町村別入込総数・宿泊客延数推移'!AH624/1000</f>
        <v>1329.422</v>
      </c>
      <c r="AI869" s="88">
        <f>'ｄ08-001市町村別入込総数・宿泊客延数推移'!AI624/1000</f>
        <v>1454.6030000000001</v>
      </c>
      <c r="AJ869" s="88">
        <f>'ｄ08-001市町村別入込総数・宿泊客延数推移'!AJ624/1000</f>
        <v>1500.201</v>
      </c>
      <c r="AK869" s="88">
        <f>'ｄ08-001市町村別入込総数・宿泊客延数推移'!AK624/1000</f>
        <v>1476.2750000000001</v>
      </c>
      <c r="AL869" s="88">
        <f>'ｄ08-001市町村別入込総数・宿泊客延数推移'!AL624/1000</f>
        <v>1436.9770000000001</v>
      </c>
      <c r="AM869" s="88">
        <f>'ｄ08-001市町村別入込総数・宿泊客延数推移'!AM624/1000</f>
        <v>1535.136</v>
      </c>
      <c r="AN869" s="88">
        <f>'ｄ08-001市町村別入込総数・宿泊客延数推移'!AN624/1000</f>
        <v>1484.126</v>
      </c>
      <c r="AO869" s="88">
        <f>'ｄ08-001市町村別入込総数・宿泊客延数推移'!AO624/1000</f>
        <v>1484.135</v>
      </c>
      <c r="AP869" s="88">
        <f>'ｄ08-001市町村別入込総数・宿泊客延数推移'!AQ624</f>
        <v>1493.7</v>
      </c>
      <c r="AQ869" s="88">
        <f>'ｄ08-001市町村別入込総数・宿泊客延数推移'!AR624</f>
        <v>1512.1</v>
      </c>
      <c r="AR869" s="88">
        <f>'ｄ08-001市町村別入込総数・宿泊客延数推移'!AS624</f>
        <v>1477.8</v>
      </c>
      <c r="AS869" s="88">
        <f>'ｄ08-001市町村別入込総数・宿泊客延数推移'!AT624</f>
        <v>1302.2</v>
      </c>
      <c r="AT869" s="88">
        <f>'ｄ08-001市町村別入込総数・宿泊客延数推移'!AU624</f>
        <v>1316.4</v>
      </c>
      <c r="AU869" s="88">
        <f>'ｄ08-001市町村別入込総数・宿泊客延数推移'!AV624</f>
        <v>1387.7</v>
      </c>
      <c r="AV869" s="88">
        <f>'ｄ08-001市町村別入込総数・宿泊客延数推移'!AW624</f>
        <v>1430.4</v>
      </c>
      <c r="AW869" s="88">
        <f>'ｄ08-001市町村別入込総数・宿泊客延数推移'!AX624</f>
        <v>1555.6</v>
      </c>
      <c r="AX869" s="88">
        <f>'ｄ08-001市町村別入込総数・宿泊客延数推移'!AY624</f>
        <v>1484.8</v>
      </c>
      <c r="AY869" s="88">
        <f>'ｄ08-001市町村別入込総数・宿泊客延数推移'!AZ624</f>
        <v>1645.4</v>
      </c>
      <c r="AZ869" s="88">
        <f>'ｄ08-001市町村別入込総数・宿泊客延数推移'!BA624</f>
        <v>1534.3</v>
      </c>
      <c r="BA869" s="88">
        <f>'ｄ08-001市町村別入込総数・宿泊客延数推移'!BB624</f>
        <v>1681.2</v>
      </c>
      <c r="BB869" s="88">
        <f>'ｄ08-001市町村別入込総数・宿泊客延数推移'!BC624</f>
        <v>1560.5</v>
      </c>
      <c r="BC869" s="88">
        <f>'ｄ08-001市町村別入込総数・宿泊客延数推移'!BD624</f>
        <v>1430.2000000000003</v>
      </c>
      <c r="BD869" s="88">
        <f>'ｄ08-001市町村別入込総数・宿泊客延数推移'!BE624</f>
        <v>1472.9</v>
      </c>
      <c r="BE869" s="88">
        <f>'ｄ08-001市町村別入込総数・宿泊客延数推移'!BF624</f>
        <v>1424</v>
      </c>
      <c r="BF869" s="88">
        <f>'ｄ08-001市町村別入込総数・宿泊客延数推移'!BG624</f>
        <v>1414.3</v>
      </c>
      <c r="BG869" s="88">
        <f>'ｄ08-001市町村別入込総数・宿泊客延数推移'!BH624</f>
        <v>1426</v>
      </c>
      <c r="BH869" s="88">
        <f>'ｄ08-001市町村別入込総数・宿泊客延数推移'!BI624</f>
        <v>1443.3</v>
      </c>
      <c r="BI869" s="88">
        <f>'ｄ08-001市町村別入込総数・宿泊客延数推移'!BJ624</f>
        <v>1431.6</v>
      </c>
      <c r="BJ869" s="88">
        <f>'ｄ08-001市町村別入込総数・宿泊客延数推移'!BK624</f>
        <v>1407.7</v>
      </c>
      <c r="BK869" s="88">
        <f>'ｄ08-001市町村別入込総数・宿泊客延数推移'!BL624</f>
        <v>1343.2</v>
      </c>
      <c r="BL869" s="88">
        <f>'ｄ08-001市町村別入込総数・宿泊客延数推移'!BM624</f>
        <v>1438.2</v>
      </c>
    </row>
    <row r="870" spans="7:64" x14ac:dyDescent="0.15">
      <c r="G870" t="s">
        <v>497</v>
      </c>
      <c r="H870" s="88">
        <f>'ｄ08-001市町村別入込総数・宿泊客延数推移'!H626/1000</f>
        <v>0</v>
      </c>
      <c r="I870" s="88">
        <f>'ｄ08-001市町村別入込総数・宿泊客延数推移'!I626/1000</f>
        <v>0</v>
      </c>
      <c r="J870" s="88">
        <f>'ｄ08-001市町村別入込総数・宿泊客延数推移'!J626/1000</f>
        <v>26.059000000000001</v>
      </c>
      <c r="K870" s="88">
        <f>'ｄ08-001市町村別入込総数・宿泊客延数推移'!K626/1000</f>
        <v>0.128</v>
      </c>
      <c r="L870" s="88">
        <f>'ｄ08-001市町村別入込総数・宿泊客延数推移'!L626/1000</f>
        <v>43.441000000000003</v>
      </c>
      <c r="M870" s="88">
        <f>'ｄ08-001市町村別入込総数・宿泊客延数推移'!M626/1000</f>
        <v>92.863</v>
      </c>
      <c r="N870" s="88">
        <f>'ｄ08-001市町村別入込総数・宿泊客延数推移'!N626/1000</f>
        <v>112.664</v>
      </c>
      <c r="O870" s="88">
        <f>'ｄ08-001市町村別入込総数・宿泊客延数推移'!O626/1000</f>
        <v>102.258</v>
      </c>
      <c r="P870" s="88">
        <f>'ｄ08-001市町村別入込総数・宿泊客延数推移'!P626/1000</f>
        <v>116.443</v>
      </c>
      <c r="Q870" s="88">
        <f>'ｄ08-001市町村別入込総数・宿泊客延数推移'!Q626/1000</f>
        <v>124.343</v>
      </c>
      <c r="R870" s="88">
        <f>'ｄ08-001市町村別入込総数・宿泊客延数推移'!R626/1000</f>
        <v>276.435</v>
      </c>
      <c r="S870" s="88">
        <f>'ｄ08-001市町村別入込総数・宿泊客延数推移'!S626/1000</f>
        <v>149.49700000000001</v>
      </c>
      <c r="T870" s="88">
        <f>'ｄ08-001市町村別入込総数・宿泊客延数推移'!T626/1000</f>
        <v>146.70500000000001</v>
      </c>
      <c r="U870" s="88">
        <f>'ｄ08-001市町村別入込総数・宿泊客延数推移'!U626/1000</f>
        <v>161.05500000000001</v>
      </c>
      <c r="V870" s="88">
        <f>'ｄ08-001市町村別入込総数・宿泊客延数推移'!V626/1000</f>
        <v>142.387</v>
      </c>
      <c r="W870" s="88">
        <f>'ｄ08-001市町村別入込総数・宿泊客延数推移'!W626/1000</f>
        <v>141.52600000000001</v>
      </c>
      <c r="X870" s="88">
        <f>'ｄ08-001市町村別入込総数・宿泊客延数推移'!X626/1000</f>
        <v>149.27799999999999</v>
      </c>
      <c r="Y870" s="88">
        <f>'ｄ08-001市町村別入込総数・宿泊客延数推移'!Y626/1000</f>
        <v>140.67099999999999</v>
      </c>
      <c r="Z870" s="88">
        <f>'ｄ08-001市町村別入込総数・宿泊客延数推移'!Z626/1000</f>
        <v>97.027000000000001</v>
      </c>
      <c r="AA870" s="88">
        <f>'ｄ08-001市町村別入込総数・宿泊客延数推移'!AA626/1000</f>
        <v>96.706999999999994</v>
      </c>
      <c r="AB870" s="88">
        <f>'ｄ08-001市町村別入込総数・宿泊客延数推移'!AB626/1000</f>
        <v>93.35</v>
      </c>
      <c r="AC870" s="88">
        <f>'ｄ08-001市町村別入込総数・宿泊客延数推移'!AC626/1000</f>
        <v>71.852999999999994</v>
      </c>
      <c r="AD870" s="88">
        <f>'ｄ08-001市町村別入込総数・宿泊客延数推移'!AD626/1000</f>
        <v>69.930999999999997</v>
      </c>
      <c r="AE870" s="88">
        <f>'ｄ08-001市町村別入込総数・宿泊客延数推移'!AE626/1000</f>
        <v>84.066000000000003</v>
      </c>
      <c r="AF870" s="88">
        <f>'ｄ08-001市町村別入込総数・宿泊客延数推移'!AF626/1000</f>
        <v>89.590999999999994</v>
      </c>
      <c r="AG870" s="88">
        <f>'ｄ08-001市町村別入込総数・宿泊客延数推移'!AG626/1000</f>
        <v>92.194999999999993</v>
      </c>
      <c r="AH870" s="88">
        <f>'ｄ08-001市町村別入込総数・宿泊客延数推移'!AH626/1000</f>
        <v>101.31699999999999</v>
      </c>
      <c r="AI870" s="88">
        <f>'ｄ08-001市町村別入込総数・宿泊客延数推移'!AI626/1000</f>
        <v>119.78400000000001</v>
      </c>
      <c r="AJ870" s="88">
        <f>'ｄ08-001市町村別入込総数・宿泊客延数推移'!AJ626/1000</f>
        <v>152.53299999999999</v>
      </c>
      <c r="AK870" s="88">
        <f>'ｄ08-001市町村別入込総数・宿泊客延数推移'!AK626/1000</f>
        <v>160.52000000000001</v>
      </c>
      <c r="AL870" s="88">
        <f>'ｄ08-001市町村別入込総数・宿泊客延数推移'!AL626/1000</f>
        <v>165.15</v>
      </c>
      <c r="AM870" s="88">
        <f>'ｄ08-001市町村別入込総数・宿泊客延数推移'!AM626/1000</f>
        <v>164.09899999999999</v>
      </c>
      <c r="AN870" s="88">
        <f>'ｄ08-001市町村別入込総数・宿泊客延数推移'!AN626/1000</f>
        <v>184.70099999999999</v>
      </c>
      <c r="AO870" s="88">
        <f>'ｄ08-001市町村別入込総数・宿泊客延数推移'!AO626/1000</f>
        <v>185.55099999999999</v>
      </c>
      <c r="AP870" s="88">
        <f>'ｄ08-001市町村別入込総数・宿泊客延数推移'!AQ626</f>
        <v>162.69999999999999</v>
      </c>
      <c r="AQ870" s="88">
        <f>'ｄ08-001市町村別入込総数・宿泊客延数推移'!AR626</f>
        <v>163.6</v>
      </c>
      <c r="AR870" s="88">
        <f>'ｄ08-001市町村別入込総数・宿泊客延数推移'!AS626</f>
        <v>155.19999999999999</v>
      </c>
      <c r="AS870" s="88">
        <f>'ｄ08-001市町村別入込総数・宿泊客延数推移'!AT626</f>
        <v>132.4</v>
      </c>
      <c r="AT870" s="88">
        <f>'ｄ08-001市町村別入込総数・宿泊客延数推移'!AU626</f>
        <v>142.1</v>
      </c>
      <c r="AU870" s="88">
        <f>'ｄ08-001市町村別入込総数・宿泊客延数推移'!AV626</f>
        <v>125.9</v>
      </c>
      <c r="AV870" s="88">
        <f>'ｄ08-001市町村別入込総数・宿泊客延数推移'!AW626</f>
        <v>156.6</v>
      </c>
      <c r="AW870" s="88">
        <f>'ｄ08-001市町村別入込総数・宿泊客延数推移'!AX626</f>
        <v>155.30000000000001</v>
      </c>
      <c r="AX870" s="88">
        <f>'ｄ08-001市町村別入込総数・宿泊客延数推移'!AY626</f>
        <v>148.1</v>
      </c>
      <c r="AY870" s="88">
        <f>'ｄ08-001市町村別入込総数・宿泊客延数推移'!AZ626</f>
        <v>139.5</v>
      </c>
      <c r="AZ870" s="88">
        <f>'ｄ08-001市町村別入込総数・宿泊客延数推移'!BA626</f>
        <v>127</v>
      </c>
      <c r="BA870" s="88">
        <f>'ｄ08-001市町村別入込総数・宿泊客延数推移'!BB626</f>
        <v>140.9</v>
      </c>
      <c r="BB870" s="88">
        <f>'ｄ08-001市町村別入込総数・宿泊客延数推移'!BC626</f>
        <v>86.5</v>
      </c>
      <c r="BC870" s="88">
        <f>'ｄ08-001市町村別入込総数・宿泊客延数推移'!BD626</f>
        <v>78.300000000000011</v>
      </c>
      <c r="BD870" s="88">
        <f>'ｄ08-001市町村別入込総数・宿泊客延数推移'!BE626</f>
        <v>79.8</v>
      </c>
      <c r="BE870" s="88">
        <f>'ｄ08-001市町村別入込総数・宿泊客延数推移'!BF626</f>
        <v>79.8</v>
      </c>
      <c r="BF870" s="88">
        <f>'ｄ08-001市町村別入込総数・宿泊客延数推移'!BG626</f>
        <v>80.000000000000014</v>
      </c>
      <c r="BG870" s="88">
        <f>'ｄ08-001市町村別入込総数・宿泊客延数推移'!BH626</f>
        <v>81</v>
      </c>
      <c r="BH870" s="88">
        <f>'ｄ08-001市町村別入込総数・宿泊客延数推移'!BI626</f>
        <v>83.699999999999989</v>
      </c>
      <c r="BI870" s="88">
        <f>'ｄ08-001市町村別入込総数・宿泊客延数推移'!BJ626</f>
        <v>81.2</v>
      </c>
      <c r="BJ870" s="88">
        <f>'ｄ08-001市町村別入込総数・宿泊客延数推移'!BK626</f>
        <v>89.2</v>
      </c>
      <c r="BK870" s="88">
        <f>'ｄ08-001市町村別入込総数・宿泊客延数推移'!BL626</f>
        <v>84.4</v>
      </c>
      <c r="BL870" s="88">
        <f>'ｄ08-001市町村別入込総数・宿泊客延数推移'!BM626</f>
        <v>102.00000000000001</v>
      </c>
    </row>
    <row r="899" spans="7:64" x14ac:dyDescent="0.15">
      <c r="G899" t="s">
        <v>561</v>
      </c>
      <c r="H899" s="80"/>
      <c r="J899" s="80" t="s">
        <v>483</v>
      </c>
      <c r="K899" s="81"/>
      <c r="L899" s="81"/>
      <c r="M899" s="81"/>
      <c r="N899" s="81"/>
      <c r="O899" s="80" t="s">
        <v>484</v>
      </c>
      <c r="P899" s="81"/>
      <c r="Q899" s="81"/>
      <c r="R899" s="81"/>
      <c r="S899" s="81"/>
      <c r="T899" s="80" t="s">
        <v>485</v>
      </c>
      <c r="U899" s="81"/>
      <c r="V899" s="81"/>
      <c r="W899" s="81"/>
      <c r="X899" s="81"/>
      <c r="Y899" s="80" t="s">
        <v>486</v>
      </c>
      <c r="Z899" s="81"/>
      <c r="AA899" s="81"/>
      <c r="AB899" s="81"/>
      <c r="AC899" s="81"/>
      <c r="AD899" s="80" t="s">
        <v>487</v>
      </c>
      <c r="AE899" s="81"/>
      <c r="AF899" s="81"/>
      <c r="AG899" s="81"/>
      <c r="AH899" s="81"/>
      <c r="AI899" s="80" t="s">
        <v>488</v>
      </c>
      <c r="AJ899" s="81"/>
      <c r="AK899" s="81"/>
      <c r="AL899" s="81"/>
      <c r="AM899" s="81"/>
      <c r="AN899" s="80" t="s">
        <v>489</v>
      </c>
      <c r="AO899" s="81"/>
      <c r="AP899" s="81"/>
      <c r="AQ899" s="81"/>
      <c r="AR899" s="81"/>
      <c r="AS899" s="80" t="s">
        <v>490</v>
      </c>
      <c r="AT899" s="81"/>
      <c r="AU899" s="81"/>
      <c r="AV899" s="81"/>
      <c r="AW899" s="81"/>
      <c r="AX899" s="80" t="s">
        <v>491</v>
      </c>
      <c r="AY899" s="81"/>
      <c r="AZ899" s="81"/>
      <c r="BA899" s="81"/>
      <c r="BB899" s="81"/>
      <c r="BC899" s="80" t="s">
        <v>492</v>
      </c>
      <c r="BD899" s="81"/>
      <c r="BE899" s="81"/>
      <c r="BF899" s="81"/>
      <c r="BG899" s="81"/>
      <c r="BH899" s="80" t="s">
        <v>493</v>
      </c>
      <c r="BL899" s="80" t="s">
        <v>517</v>
      </c>
    </row>
    <row r="900" spans="7:64" x14ac:dyDescent="0.15">
      <c r="G900" t="s">
        <v>495</v>
      </c>
      <c r="H900" s="88">
        <f>'ｄ08-001市町村別入込総数・宿泊客延数推移'!H689/1000</f>
        <v>0</v>
      </c>
      <c r="I900" s="88">
        <f>'ｄ08-001市町村別入込総数・宿泊客延数推移'!I689/1000</f>
        <v>1.48</v>
      </c>
      <c r="J900" s="88">
        <f>'ｄ08-001市町村別入込総数・宿泊客延数推移'!J689/1000</f>
        <v>1.2549999999999999</v>
      </c>
      <c r="K900" s="88">
        <f>'ｄ08-001市町村別入込総数・宿泊客延数推移'!K689/1000</f>
        <v>1.9670000000000001</v>
      </c>
      <c r="L900" s="88">
        <f>'ｄ08-001市町村別入込総数・宿泊客延数推移'!L689/1000</f>
        <v>7.5629999999999997</v>
      </c>
      <c r="M900" s="88">
        <f>'ｄ08-001市町村別入込総数・宿泊客延数推移'!M689/1000</f>
        <v>27.167999999999999</v>
      </c>
      <c r="N900" s="88">
        <f>'ｄ08-001市町村別入込総数・宿泊客延数推移'!N689/1000</f>
        <v>34.645000000000003</v>
      </c>
      <c r="O900" s="88">
        <f>'ｄ08-001市町村別入込総数・宿泊客延数推移'!O689/1000</f>
        <v>18.353999999999999</v>
      </c>
      <c r="P900" s="88">
        <f>'ｄ08-001市町村別入込総数・宿泊客延数推移'!P689/1000</f>
        <v>27.13</v>
      </c>
      <c r="Q900" s="88">
        <f>'ｄ08-001市町村別入込総数・宿泊客延数推移'!Q689/1000</f>
        <v>25.51</v>
      </c>
      <c r="R900" s="88">
        <f>'ｄ08-001市町村別入込総数・宿泊客延数推移'!R689/1000</f>
        <v>12.619</v>
      </c>
      <c r="S900" s="88">
        <f>'ｄ08-001市町村別入込総数・宿泊客延数推移'!S689/1000</f>
        <v>13.845000000000001</v>
      </c>
      <c r="T900" s="88">
        <f>'ｄ08-001市町村別入込総数・宿泊客延数推移'!T689/1000</f>
        <v>7.8920000000000003</v>
      </c>
      <c r="U900" s="88">
        <f>'ｄ08-001市町村別入込総数・宿泊客延数推移'!U689/1000</f>
        <v>8.16</v>
      </c>
      <c r="V900" s="88">
        <f>'ｄ08-001市町村別入込総数・宿泊客延数推移'!V689/1000</f>
        <v>10.579000000000001</v>
      </c>
      <c r="W900" s="88">
        <f>'ｄ08-001市町村別入込総数・宿泊客延数推移'!W689/1000</f>
        <v>10.6</v>
      </c>
      <c r="X900" s="88">
        <f>'ｄ08-001市町村別入込総数・宿泊客延数推移'!X689/1000</f>
        <v>11.221</v>
      </c>
      <c r="Y900" s="88">
        <f>'ｄ08-001市町村別入込総数・宿泊客延数推移'!Y689/1000</f>
        <v>12.49</v>
      </c>
      <c r="Z900" s="88">
        <f>'ｄ08-001市町村別入込総数・宿泊客延数推移'!Z689/1000</f>
        <v>7.0659999999999998</v>
      </c>
      <c r="AA900" s="88">
        <f>'ｄ08-001市町村別入込総数・宿泊客延数推移'!AA689/1000</f>
        <v>7.0869999999999997</v>
      </c>
      <c r="AB900" s="88">
        <f>'ｄ08-001市町村別入込総数・宿泊客延数推移'!AB689/1000</f>
        <v>9.2850000000000001</v>
      </c>
      <c r="AC900" s="88">
        <f>'ｄ08-001市町村別入込総数・宿泊客延数推移'!AC689/1000</f>
        <v>11.845000000000001</v>
      </c>
      <c r="AD900" s="88">
        <f>'ｄ08-001市町村別入込総数・宿泊客延数推移'!AD689/1000</f>
        <v>13.961</v>
      </c>
      <c r="AE900" s="88">
        <f>'ｄ08-001市町村別入込総数・宿泊客延数推移'!AE689/1000</f>
        <v>15.805999999999999</v>
      </c>
      <c r="AF900" s="88">
        <f>'ｄ08-001市町村別入込総数・宿泊客延数推移'!AF689/1000</f>
        <v>18.216000000000001</v>
      </c>
      <c r="AG900" s="88">
        <f>'ｄ08-001市町村別入込総数・宿泊客延数推移'!AG689/1000</f>
        <v>18.184000000000001</v>
      </c>
      <c r="AH900" s="88">
        <f>'ｄ08-001市町村別入込総数・宿泊客延数推移'!AH689/1000</f>
        <v>18.36</v>
      </c>
      <c r="AI900" s="88">
        <f>'ｄ08-001市町村別入込総数・宿泊客延数推移'!AI689/1000</f>
        <v>18.405999999999999</v>
      </c>
      <c r="AJ900" s="88">
        <f>'ｄ08-001市町村別入込総数・宿泊客延数推移'!AJ689/1000</f>
        <v>20.152999999999999</v>
      </c>
      <c r="AK900" s="88">
        <f>'ｄ08-001市町村別入込総数・宿泊客延数推移'!AK689/1000</f>
        <v>39.975999999999999</v>
      </c>
      <c r="AL900" s="88">
        <f>'ｄ08-001市町村別入込総数・宿泊客延数推移'!AL689/1000</f>
        <v>42.561999999999998</v>
      </c>
      <c r="AM900" s="88">
        <f>'ｄ08-001市町村別入込総数・宿泊客延数推移'!AM689/1000</f>
        <v>74.745999999999995</v>
      </c>
      <c r="AN900" s="88">
        <f>'ｄ08-001市町村別入込総数・宿泊客延数推移'!AN689/1000</f>
        <v>44.45</v>
      </c>
      <c r="AO900" s="88">
        <f>'ｄ08-001市町村別入込総数・宿泊客延数推移'!AO689/1000</f>
        <v>58.003999999999998</v>
      </c>
      <c r="AP900" s="88">
        <f>'ｄ08-001市町村別入込総数・宿泊客延数推移'!AQ689</f>
        <v>121.9</v>
      </c>
      <c r="AQ900" s="88">
        <f>'ｄ08-001市町村別入込総数・宿泊客延数推移'!AR689</f>
        <v>84</v>
      </c>
      <c r="AR900" s="88">
        <f>'ｄ08-001市町村別入込総数・宿泊客延数推移'!AS689</f>
        <v>67.400000000000006</v>
      </c>
      <c r="AS900" s="88">
        <f>'ｄ08-001市町村別入込総数・宿泊客延数推移'!AT689</f>
        <v>62</v>
      </c>
      <c r="AT900" s="88">
        <f>'ｄ08-001市町村別入込総数・宿泊客延数推移'!AU689</f>
        <v>49.3</v>
      </c>
      <c r="AU900" s="88">
        <f>'ｄ08-001市町村別入込総数・宿泊客延数推移'!AV689</f>
        <v>47.3</v>
      </c>
      <c r="AV900" s="88">
        <f>'ｄ08-001市町村別入込総数・宿泊客延数推移'!AW689</f>
        <v>37.5</v>
      </c>
      <c r="AW900" s="88">
        <f>'ｄ08-001市町村別入込総数・宿泊客延数推移'!AX689</f>
        <v>44.2</v>
      </c>
      <c r="AX900" s="88">
        <f>'ｄ08-001市町村別入込総数・宿泊客延数推移'!AY689</f>
        <v>44.4</v>
      </c>
      <c r="AY900" s="88">
        <f>'ｄ08-001市町村別入込総数・宿泊客延数推移'!AZ689</f>
        <v>63.1</v>
      </c>
      <c r="AZ900" s="88">
        <f>'ｄ08-001市町村別入込総数・宿泊客延数推移'!BA689</f>
        <v>67</v>
      </c>
      <c r="BA900" s="88">
        <f>'ｄ08-001市町村別入込総数・宿泊客延数推移'!BB689</f>
        <v>58.9</v>
      </c>
      <c r="BB900" s="88">
        <f>'ｄ08-001市町村別入込総数・宿泊客延数推移'!BC689</f>
        <v>46.3</v>
      </c>
      <c r="BC900" s="88">
        <f>'ｄ08-001市町村別入込総数・宿泊客延数推移'!BD689</f>
        <v>56.1</v>
      </c>
      <c r="BD900" s="88">
        <f>'ｄ08-001市町村別入込総数・宿泊客延数推移'!BE689</f>
        <v>48.3</v>
      </c>
      <c r="BE900" s="88">
        <f>'ｄ08-001市町村別入込総数・宿泊客延数推移'!BF689</f>
        <v>41.8</v>
      </c>
      <c r="BF900" s="88">
        <f>'ｄ08-001市町村別入込総数・宿泊客延数推移'!BG689</f>
        <v>48.999999999999986</v>
      </c>
      <c r="BG900" s="88">
        <f>'ｄ08-001市町村別入込総数・宿泊客延数推移'!BH689</f>
        <v>47.800000000000004</v>
      </c>
      <c r="BH900" s="88">
        <f>'ｄ08-001市町村別入込総数・宿泊客延数推移'!BI689</f>
        <v>52.800000000000004</v>
      </c>
      <c r="BI900" s="88">
        <f>'ｄ08-001市町村別入込総数・宿泊客延数推移'!BJ689</f>
        <v>50.999999999999993</v>
      </c>
      <c r="BJ900" s="88">
        <f>'ｄ08-001市町村別入込総数・宿泊客延数推移'!BK689</f>
        <v>52.499999999999993</v>
      </c>
      <c r="BK900" s="88">
        <f>'ｄ08-001市町村別入込総数・宿泊客延数推移'!BL689</f>
        <v>45</v>
      </c>
      <c r="BL900" s="88">
        <f>'ｄ08-001市町村別入込総数・宿泊客延数推移'!BM689</f>
        <v>49.6</v>
      </c>
    </row>
    <row r="901" spans="7:64" x14ac:dyDescent="0.15">
      <c r="G901" t="s">
        <v>496</v>
      </c>
      <c r="H901" s="88">
        <f>'ｄ08-001市町村別入込総数・宿泊客延数推移'!H690/1000</f>
        <v>0</v>
      </c>
      <c r="I901" s="88">
        <f>'ｄ08-001市町村別入込総数・宿泊客延数推移'!I690/1000</f>
        <v>36.433</v>
      </c>
      <c r="J901" s="88">
        <f>'ｄ08-001市町村別入込総数・宿泊客延数推移'!J690/1000</f>
        <v>51.314</v>
      </c>
      <c r="K901" s="88">
        <f>'ｄ08-001市町村別入込総数・宿泊客延数推移'!K690/1000</f>
        <v>53.308999999999997</v>
      </c>
      <c r="L901" s="88">
        <f>'ｄ08-001市町村別入込総数・宿泊客延数推移'!L690/1000</f>
        <v>107.44799999999999</v>
      </c>
      <c r="M901" s="88">
        <f>'ｄ08-001市町村別入込総数・宿泊客延数推移'!M690/1000</f>
        <v>128.857</v>
      </c>
      <c r="N901" s="88">
        <f>'ｄ08-001市町村別入込総数・宿泊客延数推移'!N690/1000</f>
        <v>107.08799999999999</v>
      </c>
      <c r="O901" s="88">
        <f>'ｄ08-001市町村別入込総数・宿泊客延数推移'!O690/1000</f>
        <v>118.318</v>
      </c>
      <c r="P901" s="88">
        <f>'ｄ08-001市町村別入込総数・宿泊客延数推移'!P690/1000</f>
        <v>114.87</v>
      </c>
      <c r="Q901" s="88">
        <f>'ｄ08-001市町村別入込総数・宿泊客延数推移'!Q690/1000</f>
        <v>121.3</v>
      </c>
      <c r="R901" s="88">
        <f>'ｄ08-001市町村別入込総数・宿泊客延数推移'!R690/1000</f>
        <v>136.23699999999999</v>
      </c>
      <c r="S901" s="88">
        <f>'ｄ08-001市町村別入込総数・宿泊客延数推移'!S690/1000</f>
        <v>162.172</v>
      </c>
      <c r="T901" s="88">
        <f>'ｄ08-001市町村別入込総数・宿泊客延数推移'!T690/1000</f>
        <v>150.553</v>
      </c>
      <c r="U901" s="88">
        <f>'ｄ08-001市町村別入込総数・宿泊客延数推移'!U690/1000</f>
        <v>149.42400000000001</v>
      </c>
      <c r="V901" s="88">
        <f>'ｄ08-001市町村別入込総数・宿泊客延数推移'!V690/1000</f>
        <v>101.724</v>
      </c>
      <c r="W901" s="88">
        <f>'ｄ08-001市町村別入込総数・宿泊客延数推移'!W690/1000</f>
        <v>120.65</v>
      </c>
      <c r="X901" s="88">
        <f>'ｄ08-001市町村別入込総数・宿泊客延数推移'!X690/1000</f>
        <v>118.55500000000001</v>
      </c>
      <c r="Y901" s="88">
        <f>'ｄ08-001市町村別入込総数・宿泊客延数推移'!Y690/1000</f>
        <v>137.76499999999999</v>
      </c>
      <c r="Z901" s="88">
        <f>'ｄ08-001市町村別入込総数・宿泊客延数推移'!Z690/1000</f>
        <v>108.68899999999999</v>
      </c>
      <c r="AA901" s="88">
        <f>'ｄ08-001市町村別入込総数・宿泊客延数推移'!AA690/1000</f>
        <v>113.803</v>
      </c>
      <c r="AB901" s="88">
        <f>'ｄ08-001市町村別入込総数・宿泊客延数推移'!AB690/1000</f>
        <v>150.49799999999999</v>
      </c>
      <c r="AC901" s="88">
        <f>'ｄ08-001市町村別入込総数・宿泊客延数推移'!AC690/1000</f>
        <v>188.822</v>
      </c>
      <c r="AD901" s="88">
        <f>'ｄ08-001市町村別入込総数・宿泊客延数推移'!AD690/1000</f>
        <v>204.173</v>
      </c>
      <c r="AE901" s="88">
        <f>'ｄ08-001市町村別入込総数・宿泊客延数推移'!AE690/1000</f>
        <v>290.07799999999997</v>
      </c>
      <c r="AF901" s="88">
        <f>'ｄ08-001市町村別入込総数・宿泊客延数推移'!AF690/1000</f>
        <v>306.00900000000001</v>
      </c>
      <c r="AG901" s="88">
        <f>'ｄ08-001市町村別入込総数・宿泊客延数推移'!AG690/1000</f>
        <v>341.13299999999998</v>
      </c>
      <c r="AH901" s="88">
        <f>'ｄ08-001市町村別入込総数・宿泊客延数推移'!AH690/1000</f>
        <v>354.197</v>
      </c>
      <c r="AI901" s="88">
        <f>'ｄ08-001市町村別入込総数・宿泊客延数推移'!AI690/1000</f>
        <v>365.95699999999999</v>
      </c>
      <c r="AJ901" s="88">
        <f>'ｄ08-001市町村別入込総数・宿泊客延数推移'!AJ690/1000</f>
        <v>383.70800000000003</v>
      </c>
      <c r="AK901" s="88">
        <f>'ｄ08-001市町村別入込総数・宿泊客延数推移'!AK690/1000</f>
        <v>405.601</v>
      </c>
      <c r="AL901" s="88">
        <f>'ｄ08-001市町村別入込総数・宿泊客延数推移'!AL690/1000</f>
        <v>409.52699999999999</v>
      </c>
      <c r="AM901" s="88">
        <f>'ｄ08-001市町村別入込総数・宿泊客延数推移'!AM690/1000</f>
        <v>391.59899999999999</v>
      </c>
      <c r="AN901" s="88">
        <f>'ｄ08-001市町村別入込総数・宿泊客延数推移'!AN690/1000</f>
        <v>416.43</v>
      </c>
      <c r="AO901" s="88">
        <f>'ｄ08-001市町村別入込総数・宿泊客延数推移'!AO690/1000</f>
        <v>415.11900000000003</v>
      </c>
      <c r="AP901" s="88">
        <f>'ｄ08-001市町村別入込総数・宿泊客延数推移'!AQ690</f>
        <v>368.4</v>
      </c>
      <c r="AQ901" s="88">
        <f>'ｄ08-001市町村別入込総数・宿泊客延数推移'!AR690</f>
        <v>445.4</v>
      </c>
      <c r="AR901" s="88">
        <f>'ｄ08-001市町村別入込総数・宿泊客延数推移'!AS690</f>
        <v>363.7</v>
      </c>
      <c r="AS901" s="88">
        <f>'ｄ08-001市町村別入込総数・宿泊客延数推移'!AT690</f>
        <v>350.2</v>
      </c>
      <c r="AT901" s="88">
        <f>'ｄ08-001市町村別入込総数・宿泊客延数推移'!AU690</f>
        <v>356.8</v>
      </c>
      <c r="AU901" s="88">
        <f>'ｄ08-001市町村別入込総数・宿泊客延数推移'!AV690</f>
        <v>393.1</v>
      </c>
      <c r="AV901" s="88">
        <f>'ｄ08-001市町村別入込総数・宿泊客延数推移'!AW690</f>
        <v>355.2</v>
      </c>
      <c r="AW901" s="88">
        <f>'ｄ08-001市町村別入込総数・宿泊客延数推移'!AX690</f>
        <v>349.2</v>
      </c>
      <c r="AX901" s="88">
        <f>'ｄ08-001市町村別入込総数・宿泊客延数推移'!AY690</f>
        <v>361.2</v>
      </c>
      <c r="AY901" s="88">
        <f>'ｄ08-001市町村別入込総数・宿泊客延数推移'!AZ690</f>
        <v>450</v>
      </c>
      <c r="AZ901" s="88">
        <f>'ｄ08-001市町村別入込総数・宿泊客延数推移'!BA690</f>
        <v>554.20000000000005</v>
      </c>
      <c r="BA901" s="88">
        <f>'ｄ08-001市町村別入込総数・宿泊客延数推移'!BB690</f>
        <v>596.70000000000005</v>
      </c>
      <c r="BB901" s="88">
        <f>'ｄ08-001市町村別入込総数・宿泊客延数推移'!BC690</f>
        <v>585.70000000000005</v>
      </c>
      <c r="BC901" s="88">
        <f>'ｄ08-001市町村別入込総数・宿泊客延数推移'!BD690</f>
        <v>503.30000000000007</v>
      </c>
      <c r="BD901" s="88">
        <f>'ｄ08-001市町村別入込総数・宿泊客延数推移'!BE690</f>
        <v>256.09999999999997</v>
      </c>
      <c r="BE901" s="88">
        <f>'ｄ08-001市町村別入込総数・宿泊客延数推移'!BF690</f>
        <v>214.69999999999996</v>
      </c>
      <c r="BF901" s="88">
        <f>'ｄ08-001市町村別入込総数・宿泊客延数推移'!BG690</f>
        <v>264.8</v>
      </c>
      <c r="BG901" s="88">
        <f>'ｄ08-001市町村別入込総数・宿泊客延数推移'!BH690</f>
        <v>254.8</v>
      </c>
      <c r="BH901" s="88">
        <f>'ｄ08-001市町村別入込総数・宿泊客延数推移'!BI690</f>
        <v>311.8</v>
      </c>
      <c r="BI901" s="88">
        <f>'ｄ08-001市町村別入込総数・宿泊客延数推移'!BJ690</f>
        <v>262.40000000000003</v>
      </c>
      <c r="BJ901" s="88">
        <f>'ｄ08-001市町村別入込総数・宿泊客延数推移'!BK690</f>
        <v>267.09999999999991</v>
      </c>
      <c r="BK901" s="88">
        <f>'ｄ08-001市町村別入込総数・宿泊客延数推移'!BL690</f>
        <v>240.3</v>
      </c>
      <c r="BL901" s="88">
        <f>'ｄ08-001市町村別入込総数・宿泊客延数推移'!BM690</f>
        <v>297.2</v>
      </c>
    </row>
    <row r="902" spans="7:64" x14ac:dyDescent="0.15">
      <c r="G902" t="s">
        <v>497</v>
      </c>
      <c r="H902" s="88"/>
      <c r="I902" s="88">
        <f>'ｄ08-001市町村別入込総数・宿泊客延数推移'!I692/1000</f>
        <v>0.215</v>
      </c>
      <c r="J902" s="88">
        <f>'ｄ08-001市町村別入込総数・宿泊客延数推移'!J692/1000</f>
        <v>0.42299999999999999</v>
      </c>
      <c r="K902" s="88">
        <f>'ｄ08-001市町村別入込総数・宿泊客延数推移'!K692/1000</f>
        <v>1.3460000000000001</v>
      </c>
      <c r="L902" s="88">
        <f>'ｄ08-001市町村別入込総数・宿泊客延数推移'!L692/1000</f>
        <v>2.964</v>
      </c>
      <c r="M902" s="88">
        <f>'ｄ08-001市町村別入込総数・宿泊客延数推移'!M692/1000</f>
        <v>8.1349999999999998</v>
      </c>
      <c r="N902" s="88">
        <f>'ｄ08-001市町村別入込総数・宿泊客延数推移'!N692/1000</f>
        <v>16.754999999999999</v>
      </c>
      <c r="O902" s="88">
        <f>'ｄ08-001市町村別入込総数・宿泊客延数推移'!O692/1000</f>
        <v>3.1960000000000002</v>
      </c>
      <c r="P902" s="88">
        <f>'ｄ08-001市町村別入込総数・宿泊客延数推移'!P692/1000</f>
        <v>3.8180000000000001</v>
      </c>
      <c r="Q902" s="88">
        <f>'ｄ08-001市町村別入込総数・宿泊客延数推移'!Q692/1000</f>
        <v>6.4850000000000003</v>
      </c>
      <c r="R902" s="88">
        <f>'ｄ08-001市町村別入込総数・宿泊客延数推移'!R692/1000</f>
        <v>14.518000000000001</v>
      </c>
      <c r="S902" s="88">
        <f>'ｄ08-001市町村別入込総数・宿泊客延数推移'!S692/1000</f>
        <v>14.82</v>
      </c>
      <c r="T902" s="88">
        <f>'ｄ08-001市町村別入込総数・宿泊客延数推移'!T692/1000</f>
        <v>11.955</v>
      </c>
      <c r="U902" s="88">
        <f>'ｄ08-001市町村別入込総数・宿泊客延数推移'!U692/1000</f>
        <v>12.27</v>
      </c>
      <c r="V902" s="88">
        <f>'ｄ08-001市町村別入込総数・宿泊客延数推移'!V692/1000</f>
        <v>10.901999999999999</v>
      </c>
      <c r="W902" s="88">
        <f>'ｄ08-001市町村別入込総数・宿泊客延数推移'!W692/1000</f>
        <v>11.932</v>
      </c>
      <c r="X902" s="88">
        <f>'ｄ08-001市町村別入込総数・宿泊客延数推移'!X692/1000</f>
        <v>12.984999999999999</v>
      </c>
      <c r="Y902" s="88">
        <f>'ｄ08-001市町村別入込総数・宿泊客延数推移'!Y692/1000</f>
        <v>14.808</v>
      </c>
      <c r="Z902" s="88">
        <f>'ｄ08-001市町村別入込総数・宿泊客延数推移'!Z692/1000</f>
        <v>9.6419999999999995</v>
      </c>
      <c r="AA902" s="88">
        <f>'ｄ08-001市町村別入込総数・宿泊客延数推移'!AA692/1000</f>
        <v>9.7010000000000005</v>
      </c>
      <c r="AB902" s="88">
        <f>'ｄ08-001市町村別入込総数・宿泊客延数推移'!AB692/1000</f>
        <v>13.356</v>
      </c>
      <c r="AC902" s="88">
        <f>'ｄ08-001市町村別入込総数・宿泊客延数推移'!AC692/1000</f>
        <v>9.7260000000000009</v>
      </c>
      <c r="AD902" s="88">
        <f>'ｄ08-001市町村別入込総数・宿泊客延数推移'!AD692/1000</f>
        <v>12.22</v>
      </c>
      <c r="AE902" s="88">
        <f>'ｄ08-001市町村別入込総数・宿泊客延数推移'!AE692/1000</f>
        <v>14.706</v>
      </c>
      <c r="AF902" s="88">
        <f>'ｄ08-001市町村別入込総数・宿泊客延数推移'!AF692/1000</f>
        <v>14.234999999999999</v>
      </c>
      <c r="AG902" s="88">
        <f>'ｄ08-001市町村別入込総数・宿泊客延数推移'!AG692/1000</f>
        <v>14.391</v>
      </c>
      <c r="AH902" s="88">
        <f>'ｄ08-001市町村別入込総数・宿泊客延数推移'!AH692/1000</f>
        <v>14.726000000000001</v>
      </c>
      <c r="AI902" s="88">
        <f>'ｄ08-001市町村別入込総数・宿泊客延数推移'!AI692/1000</f>
        <v>14.712999999999999</v>
      </c>
      <c r="AJ902" s="88">
        <f>'ｄ08-001市町村別入込総数・宿泊客延数推移'!AJ692/1000</f>
        <v>15.366</v>
      </c>
      <c r="AK902" s="88">
        <f>'ｄ08-001市町村別入込総数・宿泊客延数推移'!AK692/1000</f>
        <v>39.332000000000001</v>
      </c>
      <c r="AL902" s="88">
        <f>'ｄ08-001市町村別入込総数・宿泊客延数推移'!AL692/1000</f>
        <v>40.555</v>
      </c>
      <c r="AM902" s="88">
        <f>'ｄ08-001市町村別入込総数・宿泊客延数推移'!AM692/1000</f>
        <v>42.183</v>
      </c>
      <c r="AN902" s="88">
        <f>'ｄ08-001市町村別入込総数・宿泊客延数推移'!AN692/1000</f>
        <v>49.198999999999998</v>
      </c>
      <c r="AO902" s="88">
        <f>'ｄ08-001市町村別入込総数・宿泊客延数推移'!AO692/1000</f>
        <v>63.386000000000003</v>
      </c>
      <c r="AP902" s="88">
        <f>'ｄ08-001市町村別入込総数・宿泊客延数推移'!AQ692</f>
        <v>54.2</v>
      </c>
      <c r="AQ902" s="88">
        <f>'ｄ08-001市町村別入込総数・宿泊客延数推移'!AR692</f>
        <v>34.6</v>
      </c>
      <c r="AR902" s="88">
        <f>'ｄ08-001市町村別入込総数・宿泊客延数推移'!AS692</f>
        <v>29</v>
      </c>
      <c r="AS902" s="88">
        <f>'ｄ08-001市町村別入込総数・宿泊客延数推移'!AT692</f>
        <v>32.200000000000003</v>
      </c>
      <c r="AT902" s="88">
        <f>'ｄ08-001市町村別入込総数・宿泊客延数推移'!AU692</f>
        <v>52</v>
      </c>
      <c r="AU902" s="88">
        <f>'ｄ08-001市町村別入込総数・宿泊客延数推移'!AV692</f>
        <v>41.7</v>
      </c>
      <c r="AV902" s="88">
        <f>'ｄ08-001市町村別入込総数・宿泊客延数推移'!AW692</f>
        <v>36.6</v>
      </c>
      <c r="AW902" s="88">
        <f>'ｄ08-001市町村別入込総数・宿泊客延数推移'!AX692</f>
        <v>40.6</v>
      </c>
      <c r="AX902" s="88">
        <f>'ｄ08-001市町村別入込総数・宿泊客延数推移'!AY692</f>
        <v>43.5</v>
      </c>
      <c r="AY902" s="88">
        <f>'ｄ08-001市町村別入込総数・宿泊客延数推移'!AZ692</f>
        <v>45.3</v>
      </c>
      <c r="AZ902" s="88">
        <f>'ｄ08-001市町村別入込総数・宿泊客延数推移'!BA692</f>
        <v>60.4</v>
      </c>
      <c r="BA902" s="88">
        <f>'ｄ08-001市町村別入込総数・宿泊客延数推移'!BB692</f>
        <v>42.7</v>
      </c>
      <c r="BB902" s="88">
        <f>'ｄ08-001市町村別入込総数・宿泊客延数推移'!BC692</f>
        <v>46.3</v>
      </c>
      <c r="BC902" s="88">
        <f>'ｄ08-001市町村別入込総数・宿泊客延数推移'!BD692</f>
        <v>47</v>
      </c>
      <c r="BD902" s="88">
        <f>'ｄ08-001市町村別入込総数・宿泊客延数推移'!BE692</f>
        <v>24.499999999999993</v>
      </c>
      <c r="BE902" s="88">
        <f>'ｄ08-001市町村別入込総数・宿泊客延数推移'!BF692</f>
        <v>23.799999999999994</v>
      </c>
      <c r="BF902" s="88">
        <f>'ｄ08-001市町村別入込総数・宿泊客延数推移'!BG692</f>
        <v>25.300000000000004</v>
      </c>
      <c r="BG902" s="88">
        <f>'ｄ08-001市町村別入込総数・宿泊客延数推移'!BH692</f>
        <v>25.099999999999998</v>
      </c>
      <c r="BH902" s="88">
        <f>'ｄ08-001市町村別入込総数・宿泊客延数推移'!BI692</f>
        <v>27.7</v>
      </c>
      <c r="BI902" s="88">
        <f>'ｄ08-001市町村別入込総数・宿泊客延数推移'!BJ692</f>
        <v>24.000000000000004</v>
      </c>
      <c r="BJ902" s="88">
        <f>'ｄ08-001市町村別入込総数・宿泊客延数推移'!BK692</f>
        <v>24.6</v>
      </c>
      <c r="BK902" s="88">
        <f>'ｄ08-001市町村別入込総数・宿泊客延数推移'!BL692</f>
        <v>22.2</v>
      </c>
      <c r="BL902" s="88">
        <f>'ｄ08-001市町村別入込総数・宿泊客延数推移'!BM692</f>
        <v>24.2</v>
      </c>
    </row>
    <row r="931" spans="7:64" x14ac:dyDescent="0.15">
      <c r="G931" t="s">
        <v>562</v>
      </c>
      <c r="H931" s="80"/>
      <c r="J931" s="80" t="s">
        <v>483</v>
      </c>
      <c r="K931" s="81"/>
      <c r="L931" s="81"/>
      <c r="M931" s="81"/>
      <c r="N931" s="81"/>
      <c r="O931" s="80" t="s">
        <v>484</v>
      </c>
      <c r="P931" s="81"/>
      <c r="Q931" s="81"/>
      <c r="R931" s="81"/>
      <c r="S931" s="81"/>
      <c r="T931" s="80" t="s">
        <v>485</v>
      </c>
      <c r="U931" s="81"/>
      <c r="V931" s="81"/>
      <c r="W931" s="81"/>
      <c r="X931" s="81"/>
      <c r="Y931" s="80" t="s">
        <v>486</v>
      </c>
      <c r="Z931" s="81"/>
      <c r="AA931" s="81"/>
      <c r="AB931" s="81"/>
      <c r="AC931" s="81"/>
      <c r="AD931" s="80" t="s">
        <v>487</v>
      </c>
      <c r="AE931" s="81"/>
      <c r="AF931" s="81"/>
      <c r="AG931" s="81"/>
      <c r="AH931" s="81"/>
      <c r="AI931" s="80" t="s">
        <v>488</v>
      </c>
      <c r="AJ931" s="81"/>
      <c r="AK931" s="81"/>
      <c r="AL931" s="81"/>
      <c r="AM931" s="81"/>
      <c r="AN931" s="80" t="s">
        <v>489</v>
      </c>
      <c r="AO931" s="81"/>
      <c r="AP931" s="81"/>
      <c r="AQ931" s="81"/>
      <c r="AR931" s="81"/>
      <c r="AS931" s="80" t="s">
        <v>490</v>
      </c>
      <c r="AT931" s="81"/>
      <c r="AU931" s="81"/>
      <c r="AV931" s="81"/>
      <c r="AW931" s="81"/>
      <c r="AX931" s="80" t="s">
        <v>491</v>
      </c>
      <c r="AY931" s="81"/>
      <c r="AZ931" s="81"/>
      <c r="BA931" s="81"/>
      <c r="BB931" s="81"/>
      <c r="BC931" s="80" t="s">
        <v>492</v>
      </c>
      <c r="BD931" s="81"/>
      <c r="BE931" s="81"/>
      <c r="BF931" s="81"/>
      <c r="BG931" s="81"/>
      <c r="BH931" s="80" t="s">
        <v>493</v>
      </c>
      <c r="BL931" s="80" t="s">
        <v>517</v>
      </c>
    </row>
    <row r="932" spans="7:64" x14ac:dyDescent="0.15">
      <c r="G932" t="s">
        <v>495</v>
      </c>
      <c r="H932" s="88">
        <f>'ｄ08-001市町村別入込総数・宿泊客延数推移'!H713/1000</f>
        <v>0</v>
      </c>
      <c r="I932" s="88">
        <f>'ｄ08-001市町村別入込総数・宿泊客延数推移'!I713/1000</f>
        <v>33.994999999999997</v>
      </c>
      <c r="J932" s="88">
        <f>'ｄ08-001市町村別入込総数・宿泊客延数推移'!J713/1000</f>
        <v>59.732999999999997</v>
      </c>
      <c r="K932" s="88">
        <f>'ｄ08-001市町村別入込総数・宿泊客延数推移'!K713/1000</f>
        <v>60.719000000000001</v>
      </c>
      <c r="L932" s="88">
        <f>'ｄ08-001市町村別入込総数・宿泊客延数推移'!L713/1000</f>
        <v>132.898</v>
      </c>
      <c r="M932" s="88">
        <f>'ｄ08-001市町村別入込総数・宿泊客延数推移'!M713/1000</f>
        <v>103.16200000000001</v>
      </c>
      <c r="N932" s="88">
        <f>'ｄ08-001市町村別入込総数・宿泊客延数推移'!N713/1000</f>
        <v>150.11500000000001</v>
      </c>
      <c r="O932" s="88">
        <f>'ｄ08-001市町村別入込総数・宿泊客延数推移'!O713/1000</f>
        <v>295.75700000000001</v>
      </c>
      <c r="P932" s="88">
        <f>'ｄ08-001市町村別入込総数・宿泊客延数推移'!P713/1000</f>
        <v>382.18700000000001</v>
      </c>
      <c r="Q932" s="88">
        <f>'ｄ08-001市町村別入込総数・宿泊客延数推移'!Q713/1000</f>
        <v>406.608</v>
      </c>
      <c r="R932" s="88">
        <f>'ｄ08-001市町村別入込総数・宿泊客延数推移'!R713/1000</f>
        <v>462.51499999999999</v>
      </c>
      <c r="S932" s="88">
        <f>'ｄ08-001市町村別入込総数・宿泊客延数推移'!S713/1000</f>
        <v>351.03199999999998</v>
      </c>
      <c r="T932" s="88">
        <f>'ｄ08-001市町村別入込総数・宿泊客延数推移'!T713/1000</f>
        <v>401.38</v>
      </c>
      <c r="U932" s="88">
        <f>'ｄ08-001市町村別入込総数・宿泊客延数推移'!U713/1000</f>
        <v>318.09300000000002</v>
      </c>
      <c r="V932" s="88">
        <f>'ｄ08-001市町村別入込総数・宿泊客延数推移'!V713/1000</f>
        <v>326.00599999999997</v>
      </c>
      <c r="W932" s="88">
        <f>'ｄ08-001市町村別入込総数・宿泊客延数推移'!W713/1000</f>
        <v>135.67699999999999</v>
      </c>
      <c r="X932" s="88">
        <f>'ｄ08-001市町村別入込総数・宿泊客延数推移'!X713/1000</f>
        <v>174.04400000000001</v>
      </c>
      <c r="Y932" s="88">
        <f>'ｄ08-001市町村別入込総数・宿泊客延数推移'!Y713/1000</f>
        <v>334.30599999999998</v>
      </c>
      <c r="Z932" s="88">
        <f>'ｄ08-001市町村別入込総数・宿泊客延数推移'!Z713/1000</f>
        <v>224.322</v>
      </c>
      <c r="AA932" s="88">
        <f>'ｄ08-001市町村別入込総数・宿泊客延数推移'!AA713/1000</f>
        <v>387.35899999999998</v>
      </c>
      <c r="AB932" s="88">
        <f>'ｄ08-001市町村別入込総数・宿泊客延数推移'!AB713/1000</f>
        <v>335.41300000000001</v>
      </c>
      <c r="AC932" s="88">
        <f>'ｄ08-001市町村別入込総数・宿泊客延数推移'!AC713/1000</f>
        <v>354.154</v>
      </c>
      <c r="AD932" s="88">
        <f>'ｄ08-001市町村別入込総数・宿泊客延数推移'!AD713/1000</f>
        <v>328.41300000000001</v>
      </c>
      <c r="AE932" s="88">
        <f>'ｄ08-001市町村別入込総数・宿泊客延数推移'!AE713/1000</f>
        <v>336.77300000000002</v>
      </c>
      <c r="AF932" s="88">
        <f>'ｄ08-001市町村別入込総数・宿泊客延数推移'!AF713/1000</f>
        <v>300.36</v>
      </c>
      <c r="AG932" s="88">
        <f>'ｄ08-001市町村別入込総数・宿泊客延数推移'!AG713/1000</f>
        <v>298.964</v>
      </c>
      <c r="AH932" s="88">
        <f>'ｄ08-001市町村別入込総数・宿泊客延数推移'!AH713/1000</f>
        <v>313.154</v>
      </c>
      <c r="AI932" s="88">
        <f>'ｄ08-001市町村別入込総数・宿泊客延数推移'!AI713/1000</f>
        <v>307.42700000000002</v>
      </c>
      <c r="AJ932" s="88">
        <f>'ｄ08-001市町村別入込総数・宿泊客延数推移'!AJ713/1000</f>
        <v>298.59300000000002</v>
      </c>
      <c r="AK932" s="88">
        <f>'ｄ08-001市町村別入込総数・宿泊客延数推移'!AK713/1000</f>
        <v>320.53699999999998</v>
      </c>
      <c r="AL932" s="88">
        <f>'ｄ08-001市町村別入込総数・宿泊客延数推移'!AL713/1000</f>
        <v>156.55799999999999</v>
      </c>
      <c r="AM932" s="88">
        <f>'ｄ08-001市町村別入込総数・宿泊客延数推移'!AM713/1000</f>
        <v>167.124</v>
      </c>
      <c r="AN932" s="88">
        <f>'ｄ08-001市町村別入込総数・宿泊客延数推移'!AN713/1000</f>
        <v>161.542</v>
      </c>
      <c r="AO932" s="88">
        <f>'ｄ08-001市町村別入込総数・宿泊客延数推移'!AO713/1000</f>
        <v>144.125</v>
      </c>
      <c r="AP932" s="88">
        <f>'ｄ08-001市町村別入込総数・宿泊客延数推移'!AQ713</f>
        <v>204</v>
      </c>
      <c r="AQ932" s="88">
        <f>'ｄ08-001市町村別入込総数・宿泊客延数推移'!AR713</f>
        <v>148.80000000000001</v>
      </c>
      <c r="AR932" s="88">
        <f>'ｄ08-001市町村別入込総数・宿泊客延数推移'!AS713</f>
        <v>131</v>
      </c>
      <c r="AS932" s="88">
        <f>'ｄ08-001市町村別入込総数・宿泊客延数推移'!AT713</f>
        <v>109</v>
      </c>
      <c r="AT932" s="88">
        <f>'ｄ08-001市町村別入込総数・宿泊客延数推移'!AU713</f>
        <v>139.9</v>
      </c>
      <c r="AU932" s="88">
        <f>'ｄ08-001市町村別入込総数・宿泊客延数推移'!AV713</f>
        <v>148.9</v>
      </c>
      <c r="AV932" s="88">
        <f>'ｄ08-001市町村別入込総数・宿泊客延数推移'!AW713</f>
        <v>122.3</v>
      </c>
      <c r="AW932" s="88">
        <f>'ｄ08-001市町村別入込総数・宿泊客延数推移'!AX713</f>
        <v>123.6</v>
      </c>
      <c r="AX932" s="88">
        <f>'ｄ08-001市町村別入込総数・宿泊客延数推移'!AY713</f>
        <v>132.5</v>
      </c>
      <c r="AY932" s="88">
        <f>'ｄ08-001市町村別入込総数・宿泊客延数推移'!AZ713</f>
        <v>120.5</v>
      </c>
      <c r="AZ932" s="88">
        <f>'ｄ08-001市町村別入込総数・宿泊客延数推移'!BA713</f>
        <v>128.5</v>
      </c>
      <c r="BA932" s="88">
        <f>'ｄ08-001市町村別入込総数・宿泊客延数推移'!BB713</f>
        <v>122.3</v>
      </c>
      <c r="BB932" s="88">
        <f>'ｄ08-001市町村別入込総数・宿泊客延数推移'!BC713</f>
        <v>123.7</v>
      </c>
      <c r="BC932" s="88">
        <f>'ｄ08-001市町村別入込総数・宿泊客延数推移'!BD713</f>
        <v>117.89999999999998</v>
      </c>
      <c r="BD932" s="88">
        <f>'ｄ08-001市町村別入込総数・宿泊客延数推移'!BE713</f>
        <v>65.8</v>
      </c>
      <c r="BE932" s="88">
        <f>'ｄ08-001市町村別入込総数・宿泊客延数推移'!BF713</f>
        <v>66</v>
      </c>
      <c r="BF932" s="88">
        <f>'ｄ08-001市町村別入込総数・宿泊客延数推移'!BG713</f>
        <v>64.5</v>
      </c>
      <c r="BG932" s="88">
        <f>'ｄ08-001市町村別入込総数・宿泊客延数推移'!BH713</f>
        <v>73.8</v>
      </c>
      <c r="BH932" s="88">
        <f>'ｄ08-001市町村別入込総数・宿泊客延数推移'!BI713</f>
        <v>72.5</v>
      </c>
      <c r="BI932" s="88">
        <f>'ｄ08-001市町村別入込総数・宿泊客延数推移'!BJ713</f>
        <v>77.59999999999998</v>
      </c>
      <c r="BJ932" s="88">
        <f>'ｄ08-001市町村別入込総数・宿泊客延数推移'!BK713</f>
        <v>80.099999999999994</v>
      </c>
      <c r="BK932" s="88">
        <f>'ｄ08-001市町村別入込総数・宿泊客延数推移'!BL713</f>
        <v>80.2</v>
      </c>
      <c r="BL932" s="88">
        <f>'ｄ08-001市町村別入込総数・宿泊客延数推移'!BM713</f>
        <v>83.9</v>
      </c>
    </row>
    <row r="933" spans="7:64" x14ac:dyDescent="0.15">
      <c r="G933" t="s">
        <v>496</v>
      </c>
      <c r="H933" s="88">
        <f>'ｄ08-001市町村別入込総数・宿泊客延数推移'!H714/1000</f>
        <v>0</v>
      </c>
      <c r="I933" s="88">
        <f>'ｄ08-001市町村別入込総数・宿泊客延数推移'!I714/1000</f>
        <v>167.62799999999999</v>
      </c>
      <c r="J933" s="88">
        <f>'ｄ08-001市町村別入込総数・宿泊客延数推移'!J714/1000</f>
        <v>145.982</v>
      </c>
      <c r="K933" s="88">
        <f>'ｄ08-001市町村別入込総数・宿泊客延数推移'!K714/1000</f>
        <v>153.96199999999999</v>
      </c>
      <c r="L933" s="88">
        <f>'ｄ08-001市町村別入込総数・宿泊客延数推移'!L714/1000</f>
        <v>118.169</v>
      </c>
      <c r="M933" s="88">
        <f>'ｄ08-001市町村別入込総数・宿泊客延数推移'!M714/1000</f>
        <v>139.87899999999999</v>
      </c>
      <c r="N933" s="88">
        <f>'ｄ08-001市町村別入込総数・宿泊客延数推移'!N714/1000</f>
        <v>175.88499999999999</v>
      </c>
      <c r="O933" s="88">
        <f>'ｄ08-001市町村別入込総数・宿泊客延数推移'!O714/1000</f>
        <v>208.155</v>
      </c>
      <c r="P933" s="88">
        <f>'ｄ08-001市町村別入込総数・宿泊客延数推移'!P714/1000</f>
        <v>243.375</v>
      </c>
      <c r="Q933" s="88">
        <f>'ｄ08-001市町村別入込総数・宿泊客延数推移'!Q714/1000</f>
        <v>244.48699999999999</v>
      </c>
      <c r="R933" s="88">
        <f>'ｄ08-001市町村別入込総数・宿泊客延数推移'!R714/1000</f>
        <v>238.27500000000001</v>
      </c>
      <c r="S933" s="88">
        <f>'ｄ08-001市町村別入込総数・宿泊客延数推移'!S714/1000</f>
        <v>194.357</v>
      </c>
      <c r="T933" s="88">
        <f>'ｄ08-001市町村別入込総数・宿泊客延数推移'!T714/1000</f>
        <v>137.38399999999999</v>
      </c>
      <c r="U933" s="88">
        <f>'ｄ08-001市町村別入込総数・宿泊客延数推移'!U714/1000</f>
        <v>176.608</v>
      </c>
      <c r="V933" s="88">
        <f>'ｄ08-001市町村別入込総数・宿泊客延数推移'!V714/1000</f>
        <v>156.51</v>
      </c>
      <c r="W933" s="88">
        <f>'ｄ08-001市町村別入込総数・宿泊客延数推移'!W714/1000</f>
        <v>345.50700000000001</v>
      </c>
      <c r="X933" s="88">
        <f>'ｄ08-001市町村別入込総数・宿泊客延数推移'!X714/1000</f>
        <v>339.44</v>
      </c>
      <c r="Y933" s="88">
        <f>'ｄ08-001市町村別入込総数・宿泊客延数推移'!Y714/1000</f>
        <v>164.98099999999999</v>
      </c>
      <c r="Z933" s="88">
        <f>'ｄ08-001市町村別入込総数・宿泊客延数推移'!Z714/1000</f>
        <v>141.899</v>
      </c>
      <c r="AA933" s="88">
        <f>'ｄ08-001市町村別入込総数・宿泊客延数推移'!AA714/1000</f>
        <v>163.57599999999999</v>
      </c>
      <c r="AB933" s="88">
        <f>'ｄ08-001市町村別入込総数・宿泊客延数推移'!AB714/1000</f>
        <v>182.43100000000001</v>
      </c>
      <c r="AC933" s="88">
        <f>'ｄ08-001市町村別入込総数・宿泊客延数推移'!AC714/1000</f>
        <v>145.19200000000001</v>
      </c>
      <c r="AD933" s="88">
        <f>'ｄ08-001市町村別入込総数・宿泊客延数推移'!AD714/1000</f>
        <v>136.97</v>
      </c>
      <c r="AE933" s="88">
        <f>'ｄ08-001市町村別入込総数・宿泊客延数推移'!AE714/1000</f>
        <v>130.26300000000001</v>
      </c>
      <c r="AF933" s="88">
        <f>'ｄ08-001市町村別入込総数・宿泊客延数推移'!AF714/1000</f>
        <v>155.12799999999999</v>
      </c>
      <c r="AG933" s="88">
        <f>'ｄ08-001市町村別入込総数・宿泊客延数推移'!AG714/1000</f>
        <v>201.51499999999999</v>
      </c>
      <c r="AH933" s="88">
        <f>'ｄ08-001市町村別入込総数・宿泊客延数推移'!AH714/1000</f>
        <v>203.11199999999999</v>
      </c>
      <c r="AI933" s="88">
        <f>'ｄ08-001市町村別入込総数・宿泊客延数推移'!AI714/1000</f>
        <v>206.02099999999999</v>
      </c>
      <c r="AJ933" s="88">
        <f>'ｄ08-001市町村別入込総数・宿泊客延数推移'!AJ714/1000</f>
        <v>178.328</v>
      </c>
      <c r="AK933" s="88">
        <f>'ｄ08-001市町村別入込総数・宿泊客延数推移'!AK714/1000</f>
        <v>152.28</v>
      </c>
      <c r="AL933" s="88">
        <f>'ｄ08-001市町村別入込総数・宿泊客延数推移'!AL714/1000</f>
        <v>256.99599999999998</v>
      </c>
      <c r="AM933" s="88">
        <f>'ｄ08-001市町村別入込総数・宿泊客延数推移'!AM714/1000</f>
        <v>234.36799999999999</v>
      </c>
      <c r="AN933" s="88">
        <f>'ｄ08-001市町村別入込総数・宿泊客延数推移'!AN714/1000</f>
        <v>236.45</v>
      </c>
      <c r="AO933" s="88">
        <f>'ｄ08-001市町村別入込総数・宿泊客延数推移'!AO714/1000</f>
        <v>262.959</v>
      </c>
      <c r="AP933" s="88">
        <f>'ｄ08-001市町村別入込総数・宿泊客延数推移'!AQ714</f>
        <v>234.3</v>
      </c>
      <c r="AQ933" s="88">
        <f>'ｄ08-001市町村別入込総数・宿泊客延数推移'!AR714</f>
        <v>221.4</v>
      </c>
      <c r="AR933" s="88">
        <f>'ｄ08-001市町村別入込総数・宿泊客延数推移'!AS714</f>
        <v>184.5</v>
      </c>
      <c r="AS933" s="88">
        <f>'ｄ08-001市町村別入込総数・宿泊客延数推移'!AT714</f>
        <v>177.5</v>
      </c>
      <c r="AT933" s="88">
        <f>'ｄ08-001市町村別入込総数・宿泊客延数推移'!AU714</f>
        <v>182.6</v>
      </c>
      <c r="AU933" s="88">
        <f>'ｄ08-001市町村別入込総数・宿泊客延数推移'!AV714</f>
        <v>152.9</v>
      </c>
      <c r="AV933" s="88">
        <f>'ｄ08-001市町村別入込総数・宿泊客延数推移'!AW714</f>
        <v>120.9</v>
      </c>
      <c r="AW933" s="88">
        <f>'ｄ08-001市町村別入込総数・宿泊客延数推移'!AX714</f>
        <v>111.6</v>
      </c>
      <c r="AX933" s="88">
        <f>'ｄ08-001市町村別入込総数・宿泊客延数推移'!AY714</f>
        <v>74.900000000000006</v>
      </c>
      <c r="AY933" s="88">
        <f>'ｄ08-001市町村別入込総数・宿泊客延数推移'!AZ714</f>
        <v>68.400000000000006</v>
      </c>
      <c r="AZ933" s="88">
        <f>'ｄ08-001市町村別入込総数・宿泊客延数推移'!BA714</f>
        <v>72.2</v>
      </c>
      <c r="BA933" s="88">
        <f>'ｄ08-001市町村別入込総数・宿泊客延数推移'!BB714</f>
        <v>69</v>
      </c>
      <c r="BB933" s="88">
        <f>'ｄ08-001市町村別入込総数・宿泊客延数推移'!BC714</f>
        <v>69.599999999999994</v>
      </c>
      <c r="BC933" s="88">
        <f>'ｄ08-001市町村別入込総数・宿泊客延数推移'!BD714</f>
        <v>78.8</v>
      </c>
      <c r="BD933" s="88">
        <f>'ｄ08-001市町村別入込総数・宿泊客延数推移'!BE714</f>
        <v>78.300000000000011</v>
      </c>
      <c r="BE933" s="88">
        <f>'ｄ08-001市町村別入込総数・宿泊客延数推移'!BF714</f>
        <v>77.59999999999998</v>
      </c>
      <c r="BF933" s="88">
        <f>'ｄ08-001市町村別入込総数・宿泊客延数推移'!BG714</f>
        <v>82.8</v>
      </c>
      <c r="BG933" s="88">
        <f>'ｄ08-001市町村別入込総数・宿泊客延数推移'!BH714</f>
        <v>84</v>
      </c>
      <c r="BH933" s="88">
        <f>'ｄ08-001市町村別入込総数・宿泊客延数推移'!BI714</f>
        <v>86.899999999999991</v>
      </c>
      <c r="BI933" s="88">
        <f>'ｄ08-001市町村別入込総数・宿泊客延数推移'!BJ714</f>
        <v>92.199999999999989</v>
      </c>
      <c r="BJ933" s="88">
        <f>'ｄ08-001市町村別入込総数・宿泊客延数推移'!BK714</f>
        <v>92.3</v>
      </c>
      <c r="BK933" s="88">
        <f>'ｄ08-001市町村別入込総数・宿泊客延数推移'!BL714</f>
        <v>86.5</v>
      </c>
      <c r="BL933" s="88">
        <f>'ｄ08-001市町村別入込総数・宿泊客延数推移'!BM714</f>
        <v>94.09999999999998</v>
      </c>
    </row>
    <row r="934" spans="7:64" x14ac:dyDescent="0.15">
      <c r="G934" t="s">
        <v>497</v>
      </c>
      <c r="H934" s="88"/>
      <c r="I934" s="88">
        <f>'ｄ08-001市町村別入込総数・宿泊客延数推移'!I716/1000</f>
        <v>39.790999999999997</v>
      </c>
      <c r="J934" s="88">
        <f>'ｄ08-001市町村別入込総数・宿泊客延数推移'!J716/1000</f>
        <v>22.853000000000002</v>
      </c>
      <c r="K934" s="88">
        <f>'ｄ08-001市町村別入込総数・宿泊客延数推移'!K716/1000</f>
        <v>25.885000000000002</v>
      </c>
      <c r="L934" s="88">
        <f>'ｄ08-001市町村別入込総数・宿泊客延数推移'!L716/1000</f>
        <v>28.265000000000001</v>
      </c>
      <c r="M934" s="88">
        <f>'ｄ08-001市町村別入込総数・宿泊客延数推移'!M716/1000</f>
        <v>55.883000000000003</v>
      </c>
      <c r="N934" s="88">
        <f>'ｄ08-001市町村別入込総数・宿泊客延数推移'!N716/1000</f>
        <v>99.286000000000001</v>
      </c>
      <c r="O934" s="88">
        <f>'ｄ08-001市町村別入込総数・宿泊客延数推移'!O716/1000</f>
        <v>77.974000000000004</v>
      </c>
      <c r="P934" s="88">
        <f>'ｄ08-001市町村別入込総数・宿泊客延数推移'!P716/1000</f>
        <v>64.739999999999995</v>
      </c>
      <c r="Q934" s="88">
        <f>'ｄ08-001市町村別入込総数・宿泊客延数推移'!Q716/1000</f>
        <v>70.296999999999997</v>
      </c>
      <c r="R934" s="88">
        <f>'ｄ08-001市町村別入込総数・宿泊客延数推移'!R716/1000</f>
        <v>86.891999999999996</v>
      </c>
      <c r="S934" s="88">
        <f>'ｄ08-001市町村別入込総数・宿泊客延数推移'!S716/1000</f>
        <v>54.433999999999997</v>
      </c>
      <c r="T934" s="88">
        <f>'ｄ08-001市町村別入込総数・宿泊客延数推移'!T716/1000</f>
        <v>77.012</v>
      </c>
      <c r="U934" s="88">
        <f>'ｄ08-001市町村別入込総数・宿泊客延数推移'!U716/1000</f>
        <v>71.506</v>
      </c>
      <c r="V934" s="88">
        <f>'ｄ08-001市町村別入込総数・宿泊客延数推移'!V716/1000</f>
        <v>68.393000000000001</v>
      </c>
      <c r="W934" s="88">
        <f>'ｄ08-001市町村別入込総数・宿泊客延数推移'!W716/1000</f>
        <v>65.983999999999995</v>
      </c>
      <c r="X934" s="88">
        <f>'ｄ08-001市町村別入込総数・宿泊客延数推移'!X716/1000</f>
        <v>63.761000000000003</v>
      </c>
      <c r="Y934" s="88">
        <f>'ｄ08-001市町村別入込総数・宿泊客延数推移'!Y716/1000</f>
        <v>54.563000000000002</v>
      </c>
      <c r="Z934" s="88">
        <f>'ｄ08-001市町村別入込総数・宿泊客延数推移'!Z716/1000</f>
        <v>43.738999999999997</v>
      </c>
      <c r="AA934" s="88">
        <f>'ｄ08-001市町村別入込総数・宿泊客延数推移'!AA716/1000</f>
        <v>47.506</v>
      </c>
      <c r="AB934" s="88">
        <f>'ｄ08-001市町村別入込総数・宿泊客延数推移'!AB716/1000</f>
        <v>43.811</v>
      </c>
      <c r="AC934" s="88">
        <f>'ｄ08-001市町村別入込総数・宿泊客延数推移'!AC716/1000</f>
        <v>40.110999999999997</v>
      </c>
      <c r="AD934" s="88">
        <f>'ｄ08-001市町村別入込総数・宿泊客延数推移'!AD716/1000</f>
        <v>40.594999999999999</v>
      </c>
      <c r="AE934" s="88">
        <f>'ｄ08-001市町村別入込総数・宿泊客延数推移'!AE716/1000</f>
        <v>39.107999999999997</v>
      </c>
      <c r="AF934" s="88">
        <f>'ｄ08-001市町村別入込総数・宿泊客延数推移'!AF716/1000</f>
        <v>38.895000000000003</v>
      </c>
      <c r="AG934" s="88">
        <f>'ｄ08-001市町村別入込総数・宿泊客延数推移'!AG716/1000</f>
        <v>38.204000000000001</v>
      </c>
      <c r="AH934" s="88">
        <f>'ｄ08-001市町村別入込総数・宿泊客延数推移'!AH716/1000</f>
        <v>41.622</v>
      </c>
      <c r="AI934" s="88">
        <f>'ｄ08-001市町村別入込総数・宿泊客延数推移'!AI716/1000</f>
        <v>42.411999999999999</v>
      </c>
      <c r="AJ934" s="88">
        <f>'ｄ08-001市町村別入込総数・宿泊客延数推移'!AJ716/1000</f>
        <v>38.835999999999999</v>
      </c>
      <c r="AK934" s="88">
        <f>'ｄ08-001市町村別入込総数・宿泊客延数推移'!AK716/1000</f>
        <v>41.22</v>
      </c>
      <c r="AL934" s="88">
        <f>'ｄ08-001市町村別入込総数・宿泊客延数推移'!AL716/1000</f>
        <v>38.520000000000003</v>
      </c>
      <c r="AM934" s="88">
        <f>'ｄ08-001市町村別入込総数・宿泊客延数推移'!AM716/1000</f>
        <v>44.341999999999999</v>
      </c>
      <c r="AN934" s="88">
        <f>'ｄ08-001市町村別入込総数・宿泊客延数推移'!AN716/1000</f>
        <v>43.149000000000001</v>
      </c>
      <c r="AO934" s="88">
        <f>'ｄ08-001市町村別入込総数・宿泊客延数推移'!AO716/1000</f>
        <v>44.706000000000003</v>
      </c>
      <c r="AP934" s="88">
        <f>'ｄ08-001市町村別入込総数・宿泊客延数推移'!AQ716</f>
        <v>43.2</v>
      </c>
      <c r="AQ934" s="88">
        <f>'ｄ08-001市町村別入込総数・宿泊客延数推移'!AR716</f>
        <v>39.299999999999997</v>
      </c>
      <c r="AR934" s="88">
        <f>'ｄ08-001市町村別入込総数・宿泊客延数推移'!AS716</f>
        <v>34.9</v>
      </c>
      <c r="AS934" s="88">
        <f>'ｄ08-001市町村別入込総数・宿泊客延数推移'!AT716</f>
        <v>31.1</v>
      </c>
      <c r="AT934" s="88">
        <f>'ｄ08-001市町村別入込総数・宿泊客延数推移'!AU716</f>
        <v>33.700000000000003</v>
      </c>
      <c r="AU934" s="88">
        <f>'ｄ08-001市町村別入込総数・宿泊客延数推移'!AV716</f>
        <v>29</v>
      </c>
      <c r="AV934" s="88">
        <f>'ｄ08-001市町村別入込総数・宿泊客延数推移'!AW716</f>
        <v>27.8</v>
      </c>
      <c r="AW934" s="88">
        <f>'ｄ08-001市町村別入込総数・宿泊客延数推移'!AX716</f>
        <v>24.7</v>
      </c>
      <c r="AX934" s="88">
        <f>'ｄ08-001市町村別入込総数・宿泊客延数推移'!AY716</f>
        <v>22.2</v>
      </c>
      <c r="AY934" s="88">
        <f>'ｄ08-001市町村別入込総数・宿泊客延数推移'!AZ716</f>
        <v>18.8</v>
      </c>
      <c r="AZ934" s="88">
        <f>'ｄ08-001市町村別入込総数・宿泊客延数推移'!BA716</f>
        <v>17</v>
      </c>
      <c r="BA934" s="88">
        <f>'ｄ08-001市町村別入込総数・宿泊客延数推移'!BB716</f>
        <v>16</v>
      </c>
      <c r="BB934" s="88">
        <f>'ｄ08-001市町村別入込総数・宿泊客延数推移'!BC716</f>
        <v>17.399999999999999</v>
      </c>
      <c r="BC934" s="88">
        <f>'ｄ08-001市町村別入込総数・宿泊客延数推移'!BD716</f>
        <v>17.5</v>
      </c>
      <c r="BD934" s="88">
        <f>'ｄ08-001市町村別入込総数・宿泊客延数推移'!BE716</f>
        <v>17.100000000000001</v>
      </c>
      <c r="BE934" s="88">
        <f>'ｄ08-001市町村別入込総数・宿泊客延数推移'!BF716</f>
        <v>17</v>
      </c>
      <c r="BF934" s="88">
        <f>'ｄ08-001市町村別入込総数・宿泊客延数推移'!BG716</f>
        <v>16.599999999999998</v>
      </c>
      <c r="BG934" s="88">
        <f>'ｄ08-001市町村別入込総数・宿泊客延数推移'!BH716</f>
        <v>14.999999999999998</v>
      </c>
      <c r="BH934" s="88">
        <f>'ｄ08-001市町村別入込総数・宿泊客延数推移'!BI716</f>
        <v>14.2</v>
      </c>
      <c r="BI934" s="88">
        <f>'ｄ08-001市町村別入込総数・宿泊客延数推移'!BJ716</f>
        <v>14.700000000000001</v>
      </c>
      <c r="BJ934" s="88">
        <f>'ｄ08-001市町村別入込総数・宿泊客延数推移'!BK716</f>
        <v>13.9</v>
      </c>
      <c r="BK934" s="88">
        <f>'ｄ08-001市町村別入込総数・宿泊客延数推移'!BL716</f>
        <v>13.3</v>
      </c>
      <c r="BL934" s="88">
        <f>'ｄ08-001市町村別入込総数・宿泊客延数推移'!BM716</f>
        <v>15.899999999999999</v>
      </c>
    </row>
    <row r="963" spans="7:64" x14ac:dyDescent="0.15">
      <c r="G963" t="s">
        <v>530</v>
      </c>
      <c r="H963" s="80"/>
      <c r="J963" s="80" t="s">
        <v>483</v>
      </c>
      <c r="K963" s="81"/>
      <c r="L963" s="81"/>
      <c r="M963" s="81"/>
      <c r="N963" s="81"/>
      <c r="O963" s="80" t="s">
        <v>484</v>
      </c>
      <c r="P963" s="81"/>
      <c r="Q963" s="81"/>
      <c r="R963" s="81"/>
      <c r="S963" s="81"/>
      <c r="T963" s="80" t="s">
        <v>485</v>
      </c>
      <c r="U963" s="81"/>
      <c r="V963" s="81"/>
      <c r="W963" s="81"/>
      <c r="X963" s="81"/>
      <c r="Y963" s="80" t="s">
        <v>486</v>
      </c>
      <c r="Z963" s="81"/>
      <c r="AA963" s="81"/>
      <c r="AB963" s="81"/>
      <c r="AC963" s="81"/>
      <c r="AD963" s="80" t="s">
        <v>487</v>
      </c>
      <c r="AE963" s="81"/>
      <c r="AF963" s="81"/>
      <c r="AG963" s="81"/>
      <c r="AH963" s="81"/>
      <c r="AI963" s="80" t="s">
        <v>488</v>
      </c>
      <c r="AJ963" s="81"/>
      <c r="AK963" s="81"/>
      <c r="AL963" s="81"/>
      <c r="AM963" s="81"/>
      <c r="AN963" s="80" t="s">
        <v>489</v>
      </c>
      <c r="AO963" s="81"/>
      <c r="AP963" s="81"/>
      <c r="AQ963" s="81"/>
      <c r="AR963" s="81"/>
      <c r="AS963" s="80" t="s">
        <v>490</v>
      </c>
      <c r="AT963" s="81"/>
      <c r="AU963" s="81"/>
      <c r="AV963" s="81"/>
      <c r="AW963" s="81"/>
      <c r="AX963" s="80" t="s">
        <v>491</v>
      </c>
      <c r="AY963" s="81"/>
      <c r="AZ963" s="81"/>
      <c r="BA963" s="81"/>
      <c r="BB963" s="81"/>
      <c r="BC963" s="80" t="s">
        <v>492</v>
      </c>
      <c r="BD963" s="81"/>
      <c r="BE963" s="81"/>
      <c r="BF963" s="81"/>
      <c r="BG963" s="81"/>
      <c r="BH963" s="80" t="s">
        <v>493</v>
      </c>
      <c r="BL963" s="80" t="s">
        <v>517</v>
      </c>
    </row>
    <row r="964" spans="7:64" x14ac:dyDescent="0.15">
      <c r="G964" t="s">
        <v>495</v>
      </c>
      <c r="H964" s="88">
        <f>'ｄ08-001市町村別入込総数・宿泊客延数推移'!H731/1000</f>
        <v>0</v>
      </c>
      <c r="I964" s="88">
        <f>'ｄ08-001市町村別入込総数・宿泊客延数推移'!I731/1000</f>
        <v>445.84800000000001</v>
      </c>
      <c r="J964" s="88">
        <f>'ｄ08-001市町村別入込総数・宿泊客延数推移'!J731/1000</f>
        <v>690.75</v>
      </c>
      <c r="K964" s="88">
        <f>'ｄ08-001市町村別入込総数・宿泊客延数推移'!K731/1000</f>
        <v>463.70499999999998</v>
      </c>
      <c r="L964" s="88">
        <f>'ｄ08-001市町村別入込総数・宿泊客延数推移'!L731/1000</f>
        <v>545.25199999999995</v>
      </c>
      <c r="M964" s="88">
        <f>'ｄ08-001市町村別入込総数・宿泊客延数推移'!M731/1000</f>
        <v>592.06100000000004</v>
      </c>
      <c r="N964" s="88">
        <f>'ｄ08-001市町村別入込総数・宿泊客延数推移'!N731/1000</f>
        <v>628.25199999999995</v>
      </c>
      <c r="O964" s="88">
        <f>'ｄ08-001市町村別入込総数・宿泊客延数推移'!O731/1000</f>
        <v>672.25</v>
      </c>
      <c r="P964" s="88">
        <f>'ｄ08-001市町村別入込総数・宿泊客延数推移'!P731/1000</f>
        <v>708.37599999999998</v>
      </c>
      <c r="Q964" s="88">
        <f>'ｄ08-001市町村別入込総数・宿泊客延数推移'!Q731/1000</f>
        <v>791.71500000000003</v>
      </c>
      <c r="R964" s="88">
        <f>'ｄ08-001市町村別入込総数・宿泊客延数推移'!R731/1000</f>
        <v>846.71699999999998</v>
      </c>
      <c r="S964" s="88">
        <f>'ｄ08-001市町村別入込総数・宿泊客延数推移'!S731/1000</f>
        <v>871.28499999999997</v>
      </c>
      <c r="T964" s="88">
        <f>'ｄ08-001市町村別入込総数・宿泊客延数推移'!T731/1000</f>
        <v>861.26400000000001</v>
      </c>
      <c r="U964" s="88">
        <f>'ｄ08-001市町村別入込総数・宿泊客延数推移'!U731/1000</f>
        <v>875.48900000000003</v>
      </c>
      <c r="V964" s="88">
        <f>'ｄ08-001市町村別入込総数・宿泊客延数推移'!V731/1000</f>
        <v>860.28899999999999</v>
      </c>
      <c r="W964" s="88">
        <f>'ｄ08-001市町村別入込総数・宿泊客延数推移'!W731/1000</f>
        <v>821.92499999999995</v>
      </c>
      <c r="X964" s="88">
        <f>'ｄ08-001市町村別入込総数・宿泊客延数推移'!X731/1000</f>
        <v>769.00400000000002</v>
      </c>
      <c r="Y964" s="88">
        <f>'ｄ08-001市町村別入込総数・宿泊客延数推移'!Y731/1000</f>
        <v>782.16600000000005</v>
      </c>
      <c r="Z964" s="88">
        <f>'ｄ08-001市町村別入込総数・宿泊客延数推移'!Z731/1000</f>
        <v>863.87800000000004</v>
      </c>
      <c r="AA964" s="88">
        <f>'ｄ08-001市町村別入込総数・宿泊客延数推移'!AA731/1000</f>
        <v>883.91300000000001</v>
      </c>
      <c r="AB964" s="88">
        <f>'ｄ08-001市町村別入込総数・宿泊客延数推移'!AB731/1000</f>
        <v>877.79399999999998</v>
      </c>
      <c r="AC964" s="88">
        <f>'ｄ08-001市町村別入込総数・宿泊客延数推移'!AC731/1000</f>
        <v>933.49800000000005</v>
      </c>
      <c r="AD964" s="88">
        <f>'ｄ08-001市町村別入込総数・宿泊客延数推移'!AD731/1000</f>
        <v>965.41200000000003</v>
      </c>
      <c r="AE964" s="88">
        <f>'ｄ08-001市町村別入込総数・宿泊客延数推移'!AE731/1000</f>
        <v>966.36300000000006</v>
      </c>
      <c r="AF964" s="88">
        <f>'ｄ08-001市町村別入込総数・宿泊客延数推移'!AF731/1000</f>
        <v>999.25599999999997</v>
      </c>
      <c r="AG964" s="88">
        <f>'ｄ08-001市町村別入込総数・宿泊客延数推移'!AG731/1000</f>
        <v>1057.777</v>
      </c>
      <c r="AH964" s="88">
        <f>'ｄ08-001市町村別入込総数・宿泊客延数推移'!AH731/1000</f>
        <v>1097.367</v>
      </c>
      <c r="AI964" s="88">
        <f>'ｄ08-001市町村別入込総数・宿泊客延数推移'!AI731/1000</f>
        <v>1175.81</v>
      </c>
      <c r="AJ964" s="88">
        <f>'ｄ08-001市町村別入込総数・宿泊客延数推移'!AJ731/1000</f>
        <v>1261.5730000000001</v>
      </c>
      <c r="AK964" s="88">
        <f>'ｄ08-001市町村別入込総数・宿泊客延数推移'!AK731/1000</f>
        <v>1328.2950000000001</v>
      </c>
      <c r="AL964" s="88">
        <f>'ｄ08-001市町村別入込総数・宿泊客延数推移'!AL731/1000</f>
        <v>1321.72</v>
      </c>
      <c r="AM964" s="88">
        <f>'ｄ08-001市町村別入込総数・宿泊客延数推移'!AM731/1000</f>
        <v>1281.17</v>
      </c>
      <c r="AN964" s="88">
        <f>'ｄ08-001市町村別入込総数・宿泊客延数推移'!AN731/1000</f>
        <v>1450.4670000000001</v>
      </c>
      <c r="AO964" s="88">
        <f>'ｄ08-001市町村別入込総数・宿泊客延数推移'!AO731/1000</f>
        <v>1505.569</v>
      </c>
      <c r="AP964" s="88">
        <f>'ｄ08-001市町村別入込総数・宿泊客延数推移'!AQ731</f>
        <v>1560.8</v>
      </c>
      <c r="AQ964" s="88">
        <f>'ｄ08-001市町村別入込総数・宿泊客延数推移'!AR731</f>
        <v>1604.9</v>
      </c>
      <c r="AR964" s="88">
        <f>'ｄ08-001市町村別入込総数・宿泊客延数推移'!AS731</f>
        <v>1554.8</v>
      </c>
      <c r="AS964" s="88">
        <f>'ｄ08-001市町村別入込総数・宿泊客延数推移'!AT731</f>
        <v>1509.9</v>
      </c>
      <c r="AT964" s="88">
        <f>'ｄ08-001市町村別入込総数・宿泊客延数推移'!AU731</f>
        <v>1470.3</v>
      </c>
      <c r="AU964" s="88">
        <f>'ｄ08-001市町村別入込総数・宿泊客延数推移'!AV731</f>
        <v>1618.3</v>
      </c>
      <c r="AV964" s="88">
        <f>'ｄ08-001市町村別入込総数・宿泊客延数推移'!AW731</f>
        <v>1575.2</v>
      </c>
      <c r="AW964" s="88">
        <f>'ｄ08-001市町村別入込総数・宿泊客延数推移'!AX731</f>
        <v>1663</v>
      </c>
      <c r="AX964" s="88">
        <f>'ｄ08-001市町村別入込総数・宿泊客延数推移'!AY731</f>
        <v>2793.9</v>
      </c>
      <c r="AY964" s="88">
        <f>'ｄ08-001市町村別入込総数・宿泊客延数推移'!AZ731</f>
        <v>3395.1</v>
      </c>
      <c r="AZ964" s="88">
        <f>'ｄ08-001市町村別入込総数・宿泊客延数推移'!BA731</f>
        <v>3845</v>
      </c>
      <c r="BA964" s="88">
        <f>'ｄ08-001市町村別入込総数・宿泊客延数推移'!BB731</f>
        <v>3493.8</v>
      </c>
      <c r="BB964" s="88">
        <f>'ｄ08-001市町村別入込総数・宿泊客延数推移'!BC731</f>
        <v>3411</v>
      </c>
      <c r="BC964" s="88">
        <f>'ｄ08-001市町村別入込総数・宿泊客延数推移'!BD731</f>
        <v>3194.4</v>
      </c>
      <c r="BD964" s="88">
        <f>'ｄ08-001市町村別入込総数・宿泊客延数推移'!BE731</f>
        <v>2515.1</v>
      </c>
      <c r="BE964" s="88">
        <f>'ｄ08-001市町村別入込総数・宿泊客延数推移'!BF731</f>
        <v>2375.0000000000005</v>
      </c>
      <c r="BF964" s="88">
        <f>'ｄ08-001市町村別入込総数・宿泊客延数推移'!BG731</f>
        <v>2345.7999999999997</v>
      </c>
      <c r="BG964" s="88">
        <f>'ｄ08-001市町村別入込総数・宿泊客延数推移'!BH731</f>
        <v>2456.2999999999997</v>
      </c>
      <c r="BH964" s="88">
        <f>'ｄ08-001市町村別入込総数・宿泊客延数推移'!BI731</f>
        <v>2568.8000000000002</v>
      </c>
      <c r="BI964" s="88">
        <f>'ｄ08-001市町村別入込総数・宿泊客延数推移'!BJ731</f>
        <v>2519.3999999999996</v>
      </c>
      <c r="BJ964" s="88">
        <f>'ｄ08-001市町村別入込総数・宿泊客延数推移'!BK731</f>
        <v>2666</v>
      </c>
      <c r="BK964" s="88">
        <f>'ｄ08-001市町村別入込総数・宿泊客延数推移'!BL731</f>
        <v>2784.8</v>
      </c>
      <c r="BL964" s="88">
        <f>'ｄ08-001市町村別入込総数・宿泊客延数推移'!BM731</f>
        <v>2579.9</v>
      </c>
    </row>
    <row r="965" spans="7:64" x14ac:dyDescent="0.15">
      <c r="G965" t="s">
        <v>496</v>
      </c>
      <c r="H965" s="88">
        <f>'ｄ08-001市町村別入込総数・宿泊客延数推移'!H732/1000</f>
        <v>0</v>
      </c>
      <c r="I965" s="88">
        <f>'ｄ08-001市町村別入込総数・宿泊客延数推移'!I732/1000</f>
        <v>638.43299999999999</v>
      </c>
      <c r="J965" s="88">
        <f>'ｄ08-001市町村別入込総数・宿泊客延数推移'!J732/1000</f>
        <v>544.75900000000001</v>
      </c>
      <c r="K965" s="88">
        <f>'ｄ08-001市町村別入込総数・宿泊客延数推移'!K732/1000</f>
        <v>740.74599999999998</v>
      </c>
      <c r="L965" s="88">
        <f>'ｄ08-001市町村別入込総数・宿泊客延数推移'!L732/1000</f>
        <v>859.78200000000004</v>
      </c>
      <c r="M965" s="88">
        <f>'ｄ08-001市町村別入込総数・宿泊客延数推移'!M732/1000</f>
        <v>888.09</v>
      </c>
      <c r="N965" s="88">
        <f>'ｄ08-001市町村別入込総数・宿泊客延数推移'!N732/1000</f>
        <v>942.21199999999999</v>
      </c>
      <c r="O965" s="88">
        <f>'ｄ08-001市町村別入込総数・宿泊客延数推移'!O732/1000</f>
        <v>983.745</v>
      </c>
      <c r="P965" s="88">
        <f>'ｄ08-001市町村別入込総数・宿泊客延数推移'!P732/1000</f>
        <v>1062.567</v>
      </c>
      <c r="Q965" s="88">
        <f>'ｄ08-001市町村別入込総数・宿泊客延数推移'!Q732/1000</f>
        <v>1102.106</v>
      </c>
      <c r="R965" s="88">
        <f>'ｄ08-001市町村別入込総数・宿泊客延数推移'!R732/1000</f>
        <v>1315.2739999999999</v>
      </c>
      <c r="S965" s="88">
        <f>'ｄ08-001市町村別入込総数・宿泊客延数推移'!S732/1000</f>
        <v>1306.925</v>
      </c>
      <c r="T965" s="88">
        <f>'ｄ08-001市町村別入込総数・宿泊客延数推移'!T732/1000</f>
        <v>1291.894</v>
      </c>
      <c r="U965" s="88">
        <f>'ｄ08-001市町村別入込総数・宿泊客延数推移'!U732/1000</f>
        <v>1313.231</v>
      </c>
      <c r="V965" s="88">
        <f>'ｄ08-001市町村別入込総数・宿泊客延数推移'!V732/1000</f>
        <v>1290.431</v>
      </c>
      <c r="W965" s="88">
        <f>'ｄ08-001市町村別入込総数・宿泊客延数推移'!W732/1000</f>
        <v>1232.8879999999999</v>
      </c>
      <c r="X965" s="88">
        <f>'ｄ08-001市町村別入込総数・宿泊客延数推移'!X732/1000</f>
        <v>1153.5</v>
      </c>
      <c r="Y965" s="88">
        <f>'ｄ08-001市町村別入込総数・宿泊客延数推移'!Y732/1000</f>
        <v>1173.2449999999999</v>
      </c>
      <c r="Z965" s="88">
        <f>'ｄ08-001市町村別入込総数・宿泊客延数推移'!Z732/1000</f>
        <v>1295.8230000000001</v>
      </c>
      <c r="AA965" s="88">
        <f>'ｄ08-001市町村別入込総数・宿泊客延数推移'!AA732/1000</f>
        <v>1325.8710000000001</v>
      </c>
      <c r="AB965" s="88">
        <f>'ｄ08-001市町村別入込総数・宿泊客延数推移'!AB732/1000</f>
        <v>1316.6890000000001</v>
      </c>
      <c r="AC965" s="88">
        <f>'ｄ08-001市町村別入込総数・宿泊客延数推移'!AC732/1000</f>
        <v>1400.25</v>
      </c>
      <c r="AD965" s="88">
        <f>'ｄ08-001市町村別入込総数・宿泊客延数推移'!AD732/1000</f>
        <v>1448.117</v>
      </c>
      <c r="AE965" s="88">
        <f>'ｄ08-001市町村別入込総数・宿泊客延数推移'!AE732/1000</f>
        <v>1449.5409999999999</v>
      </c>
      <c r="AF965" s="88">
        <f>'ｄ08-001市町村別入込総数・宿泊客延数推移'!AF732/1000</f>
        <v>1498.8820000000001</v>
      </c>
      <c r="AG965" s="88">
        <f>'ｄ08-001市町村別入込総数・宿泊客延数推移'!AG732/1000</f>
        <v>1586.6659999999999</v>
      </c>
      <c r="AH965" s="88">
        <f>'ｄ08-001市町村別入込総数・宿泊客延数推移'!AH732/1000</f>
        <v>1646.047</v>
      </c>
      <c r="AI965" s="88">
        <f>'ｄ08-001市町村別入込総数・宿泊客延数推移'!AI732/1000</f>
        <v>1763.7159999999999</v>
      </c>
      <c r="AJ965" s="88">
        <f>'ｄ08-001市町村別入込総数・宿泊客延数推移'!AJ732/1000</f>
        <v>1892.36</v>
      </c>
      <c r="AK965" s="88">
        <f>'ｄ08-001市町村別入込総数・宿泊客延数推移'!AK732/1000</f>
        <v>1992.4369999999999</v>
      </c>
      <c r="AL965" s="88">
        <f>'ｄ08-001市町村別入込総数・宿泊客延数推移'!AL732/1000</f>
        <v>1982.5809999999999</v>
      </c>
      <c r="AM965" s="88">
        <f>'ｄ08-001市町村別入込総数・宿泊客延数推移'!AM732/1000</f>
        <v>1921.7529999999999</v>
      </c>
      <c r="AN965" s="88">
        <f>'ｄ08-001市町村別入込総数・宿泊客延数推移'!AN732/1000</f>
        <v>2175.6999999999998</v>
      </c>
      <c r="AO965" s="88">
        <f>'ｄ08-001市町村別入込総数・宿泊客延数推移'!AO732/1000</f>
        <v>2258.355</v>
      </c>
      <c r="AP965" s="88">
        <f>'ｄ08-001市町村別入込総数・宿泊客延数推移'!AQ732</f>
        <v>2342.5</v>
      </c>
      <c r="AQ965" s="88">
        <f>'ｄ08-001市町村別入込総数・宿泊客延数推移'!AR732</f>
        <v>2411</v>
      </c>
      <c r="AR965" s="88">
        <f>'ｄ08-001市町村別入込総数・宿泊客延数推移'!AS732</f>
        <v>2334</v>
      </c>
      <c r="AS965" s="88">
        <f>'ｄ08-001市町村別入込総数・宿泊客延数推移'!AT732</f>
        <v>2264.8000000000002</v>
      </c>
      <c r="AT965" s="88">
        <f>'ｄ08-001市町村別入込総数・宿泊客延数推移'!AU732</f>
        <v>2205.9</v>
      </c>
      <c r="AU965" s="88">
        <f>'ｄ08-001市町村別入込総数・宿泊客延数推移'!AV732</f>
        <v>2427.6999999999998</v>
      </c>
      <c r="AV965" s="88">
        <f>'ｄ08-001市町村別入込総数・宿泊客延数推移'!AW732</f>
        <v>2363.1</v>
      </c>
      <c r="AW965" s="88">
        <f>'ｄ08-001市町村別入込総数・宿泊客延数推移'!AX732</f>
        <v>2592.6</v>
      </c>
      <c r="AX965" s="88">
        <f>'ｄ08-001市町村別入込総数・宿泊客延数推移'!AY732</f>
        <v>2849.2</v>
      </c>
      <c r="AY965" s="88">
        <f>'ｄ08-001市町村別入込総数・宿泊客延数推移'!AZ732</f>
        <v>3582</v>
      </c>
      <c r="AZ965" s="88">
        <f>'ｄ08-001市町村別入込総数・宿泊客延数推移'!BA732</f>
        <v>3489.3</v>
      </c>
      <c r="BA965" s="88">
        <f>'ｄ08-001市町村別入込総数・宿泊客延数推移'!BB732</f>
        <v>3237.6</v>
      </c>
      <c r="BB965" s="88">
        <f>'ｄ08-001市町村別入込総数・宿泊客延数推移'!BC732</f>
        <v>2954.2</v>
      </c>
      <c r="BC965" s="88">
        <f>'ｄ08-001市町村別入込総数・宿泊客延数推移'!BD732</f>
        <v>2876.9999999999995</v>
      </c>
      <c r="BD965" s="88">
        <f>'ｄ08-001市町村別入込総数・宿泊客延数推移'!BE732</f>
        <v>2895.2</v>
      </c>
      <c r="BE965" s="88">
        <f>'ｄ08-001市町村別入込総数・宿泊客延数推移'!BF732</f>
        <v>3388.8</v>
      </c>
      <c r="BF965" s="88">
        <f>'ｄ08-001市町村別入込総数・宿泊客延数推移'!BG732</f>
        <v>2987.4</v>
      </c>
      <c r="BG965" s="88">
        <f>'ｄ08-001市町村別入込総数・宿泊客延数推移'!BH732</f>
        <v>2893.7000000000007</v>
      </c>
      <c r="BH965" s="88">
        <f>'ｄ08-001市町村別入込総数・宿泊客延数推移'!BI732</f>
        <v>2961.2000000000003</v>
      </c>
      <c r="BI965" s="88">
        <f>'ｄ08-001市町村別入込総数・宿泊客延数推移'!BJ732</f>
        <v>2790.6000000000004</v>
      </c>
      <c r="BJ965" s="88">
        <f>'ｄ08-001市町村別入込総数・宿泊客延数推移'!BK732</f>
        <v>2691</v>
      </c>
      <c r="BK965" s="88">
        <f>'ｄ08-001市町村別入込総数・宿泊客延数推移'!BL732</f>
        <v>2485.6999999999998</v>
      </c>
      <c r="BL965" s="88">
        <f>'ｄ08-001市町村別入込総数・宿泊客延数推移'!BM732</f>
        <v>2499.3999999999996</v>
      </c>
    </row>
    <row r="966" spans="7:64" x14ac:dyDescent="0.15">
      <c r="G966" t="s">
        <v>497</v>
      </c>
      <c r="H966" s="88"/>
      <c r="I966" s="88">
        <f>'ｄ08-001市町村別入込総数・宿泊客延数推移'!I734/1000</f>
        <v>166.51900000000001</v>
      </c>
      <c r="J966" s="88">
        <f>'ｄ08-001市町村別入込総数・宿泊客延数推移'!J734/1000</f>
        <v>162.91200000000001</v>
      </c>
      <c r="K966" s="88">
        <f>'ｄ08-001市町村別入込総数・宿泊客延数推移'!K734/1000</f>
        <v>91.113</v>
      </c>
      <c r="L966" s="88">
        <f>'ｄ08-001市町村別入込総数・宿泊客延数推移'!L734/1000</f>
        <v>94.165999999999997</v>
      </c>
      <c r="M966" s="88">
        <f>'ｄ08-001市町村別入込総数・宿泊客延数推移'!M734/1000</f>
        <v>69.578999999999994</v>
      </c>
      <c r="N966" s="88">
        <f>'ｄ08-001市町村別入込総数・宿泊客延数推移'!N734/1000</f>
        <v>72.841999999999999</v>
      </c>
      <c r="O966" s="88">
        <f>'ｄ08-001市町村別入込総数・宿泊客延数推移'!O734/1000</f>
        <v>70.896000000000001</v>
      </c>
      <c r="P966" s="88">
        <f>'ｄ08-001市町村別入込総数・宿泊客延数推移'!P734/1000</f>
        <v>68.415000000000006</v>
      </c>
      <c r="Q966" s="88">
        <f>'ｄ08-001市町村別入込総数・宿泊客延数推移'!Q734/1000</f>
        <v>122.678</v>
      </c>
      <c r="R966" s="88">
        <f>'ｄ08-001市町村別入込総数・宿泊客延数推移'!R734/1000</f>
        <v>154.76900000000001</v>
      </c>
      <c r="S966" s="88">
        <f>'ｄ08-001市町村別入込総数・宿泊客延数推移'!S734/1000</f>
        <v>198.42500000000001</v>
      </c>
      <c r="T966" s="88">
        <f>'ｄ08-001市町村別入込総数・宿泊客延数推移'!T734/1000</f>
        <v>224.38900000000001</v>
      </c>
      <c r="U966" s="88">
        <f>'ｄ08-001市町村別入込総数・宿泊客延数推移'!U734/1000</f>
        <v>229.196</v>
      </c>
      <c r="V966" s="88">
        <f>'ｄ08-001市町村別入込総数・宿泊客延数推移'!V734/1000</f>
        <v>231.97300000000001</v>
      </c>
      <c r="W966" s="88">
        <f>'ｄ08-001市町村別入込総数・宿泊客延数推移'!W734/1000</f>
        <v>268.12799999999999</v>
      </c>
      <c r="X966" s="88">
        <f>'ｄ08-001市町村別入込総数・宿泊客延数推移'!X734/1000</f>
        <v>274.45999999999998</v>
      </c>
      <c r="Y966" s="88">
        <f>'ｄ08-001市町村別入込総数・宿泊客延数推移'!Y734/1000</f>
        <v>286.935</v>
      </c>
      <c r="Z966" s="88">
        <f>'ｄ08-001市町村別入込総数・宿泊客延数推移'!Z734/1000</f>
        <v>281.16000000000003</v>
      </c>
      <c r="AA966" s="88">
        <f>'ｄ08-001市町村別入込総数・宿泊客延数推移'!AA734/1000</f>
        <v>279.58800000000002</v>
      </c>
      <c r="AB966" s="88">
        <f>'ｄ08-001市町村別入込総数・宿泊客延数推移'!AB734/1000</f>
        <v>242.643</v>
      </c>
      <c r="AC966" s="88">
        <f>'ｄ08-001市町村別入込総数・宿泊客延数推移'!AC734/1000</f>
        <v>263.10500000000002</v>
      </c>
      <c r="AD966" s="88">
        <f>'ｄ08-001市町村別入込総数・宿泊客延数推移'!AD734/1000</f>
        <v>255.845</v>
      </c>
      <c r="AE966" s="88">
        <f>'ｄ08-001市町村別入込総数・宿泊客延数推移'!AE734/1000</f>
        <v>247.41499999999999</v>
      </c>
      <c r="AF966" s="88">
        <f>'ｄ08-001市町村別入込総数・宿泊客延数推移'!AF734/1000</f>
        <v>275.98599999999999</v>
      </c>
      <c r="AG966" s="88">
        <f>'ｄ08-001市町村別入込総数・宿泊客延数推移'!AG734/1000</f>
        <v>306.23399999999998</v>
      </c>
      <c r="AH966" s="88">
        <f>'ｄ08-001市町村別入込総数・宿泊客延数推移'!AH734/1000</f>
        <v>357.899</v>
      </c>
      <c r="AI966" s="88">
        <f>'ｄ08-001市町村別入込総数・宿泊客延数推移'!AI734/1000</f>
        <v>384.327</v>
      </c>
      <c r="AJ966" s="88">
        <f>'ｄ08-001市町村別入込総数・宿泊客延数推移'!AJ734/1000</f>
        <v>459.12200000000001</v>
      </c>
      <c r="AK966" s="88">
        <f>'ｄ08-001市町村別入込総数・宿泊客延数推移'!AK734/1000</f>
        <v>497.44200000000001</v>
      </c>
      <c r="AL966" s="88">
        <f>'ｄ08-001市町村別入込総数・宿泊客延数推移'!AL734/1000</f>
        <v>482.46699999999998</v>
      </c>
      <c r="AM966" s="88">
        <f>'ｄ08-001市町村別入込総数・宿泊客延数推移'!AM734/1000</f>
        <v>466.61700000000002</v>
      </c>
      <c r="AN966" s="88">
        <f>'ｄ08-001市町村別入込総数・宿泊客延数推移'!AN734/1000</f>
        <v>479.04500000000002</v>
      </c>
      <c r="AO966" s="88">
        <f>'ｄ08-001市町村別入込総数・宿泊客延数推移'!AO734/1000</f>
        <v>471.82100000000003</v>
      </c>
      <c r="AP966" s="88">
        <f>'ｄ08-001市町村別入込総数・宿泊客延数推移'!AQ734</f>
        <v>451.4</v>
      </c>
      <c r="AQ966" s="88">
        <f>'ｄ08-001市町村別入込総数・宿泊客延数推移'!AR734</f>
        <v>459.6</v>
      </c>
      <c r="AR966" s="88">
        <f>'ｄ08-001市町村別入込総数・宿泊客延数推移'!AS734</f>
        <v>476.8</v>
      </c>
      <c r="AS966" s="88">
        <f>'ｄ08-001市町村別入込総数・宿泊客延数推移'!AT734</f>
        <v>491.1</v>
      </c>
      <c r="AT966" s="88">
        <f>'ｄ08-001市町村別入込総数・宿泊客延数推移'!AU734</f>
        <v>474.2</v>
      </c>
      <c r="AU966" s="88">
        <f>'ｄ08-001市町村別入込総数・宿泊客延数推移'!AV734</f>
        <v>521.9</v>
      </c>
      <c r="AV966" s="88">
        <f>'ｄ08-001市町村別入込総数・宿泊客延数推移'!AW734</f>
        <v>564.9</v>
      </c>
      <c r="AW966" s="88">
        <f>'ｄ08-001市町村別入込総数・宿泊客延数推移'!AX734</f>
        <v>492.4</v>
      </c>
      <c r="AX966" s="88">
        <f>'ｄ08-001市町村別入込総数・宿泊客延数推移'!AY734</f>
        <v>475.2</v>
      </c>
      <c r="AY966" s="88">
        <f>'ｄ08-001市町村別入込総数・宿泊客延数推移'!AZ734</f>
        <v>541.29999999999995</v>
      </c>
      <c r="AZ966" s="88">
        <f>'ｄ08-001市町村別入込総数・宿泊客延数推移'!BA734</f>
        <v>589.79999999999995</v>
      </c>
      <c r="BA966" s="88">
        <f>'ｄ08-001市町村別入込総数・宿泊客延数推移'!BB734</f>
        <v>580.20000000000005</v>
      </c>
      <c r="BB966" s="88">
        <f>'ｄ08-001市町村別入込総数・宿泊客延数推移'!BC734</f>
        <v>564.20000000000005</v>
      </c>
      <c r="BC966" s="88">
        <f>'ｄ08-001市町村別入込総数・宿泊客延数推移'!BD734</f>
        <v>507.2</v>
      </c>
      <c r="BD966" s="88">
        <f>'ｄ08-001市町村別入込総数・宿泊客延数推移'!BE734</f>
        <v>487.9</v>
      </c>
      <c r="BE966" s="88">
        <f>'ｄ08-001市町村別入込総数・宿泊客延数推移'!BF734</f>
        <v>503.29999999999995</v>
      </c>
      <c r="BF966" s="88">
        <f>'ｄ08-001市町村別入込総数・宿泊客延数推移'!BG734</f>
        <v>537.4</v>
      </c>
      <c r="BG966" s="88">
        <f>'ｄ08-001市町村別入込総数・宿泊客延数推移'!BH734</f>
        <v>572.30000000000007</v>
      </c>
      <c r="BH966" s="88">
        <f>'ｄ08-001市町村別入込総数・宿泊客延数推移'!BI734</f>
        <v>604.49999999999989</v>
      </c>
      <c r="BI966" s="88">
        <f>'ｄ08-001市町村別入込総数・宿泊客延数推移'!BJ734</f>
        <v>582.6</v>
      </c>
      <c r="BJ966" s="88">
        <f>'ｄ08-001市町村別入込総数・宿泊客延数推移'!BK734</f>
        <v>660.8</v>
      </c>
      <c r="BK966" s="88">
        <f>'ｄ08-001市町村別入込総数・宿泊客延数推移'!BL734</f>
        <v>744.2</v>
      </c>
      <c r="BL966" s="88">
        <f>'ｄ08-001市町村別入込総数・宿泊客延数推移'!BM734</f>
        <v>661.00000000000011</v>
      </c>
    </row>
    <row r="995" spans="7:64" x14ac:dyDescent="0.15">
      <c r="G995" t="s">
        <v>563</v>
      </c>
      <c r="H995" s="80"/>
      <c r="J995" s="80" t="s">
        <v>483</v>
      </c>
      <c r="K995" s="81"/>
      <c r="L995" s="81"/>
      <c r="M995" s="81"/>
      <c r="N995" s="81"/>
      <c r="O995" s="80" t="s">
        <v>484</v>
      </c>
      <c r="P995" s="81"/>
      <c r="Q995" s="81"/>
      <c r="R995" s="81"/>
      <c r="S995" s="81"/>
      <c r="T995" s="80" t="s">
        <v>485</v>
      </c>
      <c r="U995" s="81"/>
      <c r="V995" s="81"/>
      <c r="W995" s="81"/>
      <c r="X995" s="81"/>
      <c r="Y995" s="80" t="s">
        <v>486</v>
      </c>
      <c r="Z995" s="81"/>
      <c r="AA995" s="81"/>
      <c r="AB995" s="81"/>
      <c r="AC995" s="81"/>
      <c r="AD995" s="80" t="s">
        <v>487</v>
      </c>
      <c r="AE995" s="81"/>
      <c r="AF995" s="81"/>
      <c r="AG995" s="81"/>
      <c r="AH995" s="81"/>
      <c r="AI995" s="80" t="s">
        <v>488</v>
      </c>
      <c r="AJ995" s="81"/>
      <c r="AK995" s="81"/>
      <c r="AL995" s="81"/>
      <c r="AM995" s="81"/>
      <c r="AN995" s="80" t="s">
        <v>489</v>
      </c>
      <c r="AO995" s="81"/>
      <c r="AP995" s="81"/>
      <c r="AQ995" s="81"/>
      <c r="AR995" s="81"/>
      <c r="AS995" s="80" t="s">
        <v>490</v>
      </c>
      <c r="AT995" s="81"/>
      <c r="AU995" s="81"/>
      <c r="AV995" s="81"/>
      <c r="AW995" s="81"/>
      <c r="AX995" s="80" t="s">
        <v>491</v>
      </c>
      <c r="AY995" s="81"/>
      <c r="AZ995" s="81"/>
      <c r="BA995" s="81"/>
      <c r="BB995" s="81"/>
      <c r="BC995" s="80" t="s">
        <v>492</v>
      </c>
      <c r="BD995" s="81"/>
      <c r="BE995" s="81"/>
      <c r="BF995" s="81"/>
      <c r="BG995" s="81"/>
      <c r="BH995" s="80" t="s">
        <v>493</v>
      </c>
      <c r="BL995" s="80" t="s">
        <v>517</v>
      </c>
    </row>
    <row r="996" spans="7:64" x14ac:dyDescent="0.15">
      <c r="G996" t="s">
        <v>495</v>
      </c>
      <c r="H996" s="88">
        <f>H1002/1000</f>
        <v>0</v>
      </c>
      <c r="I996" s="88">
        <f t="shared" ref="I996:X996" si="589">I1002/1000</f>
        <v>0</v>
      </c>
      <c r="J996" s="88">
        <f t="shared" si="589"/>
        <v>0</v>
      </c>
      <c r="K996" s="88">
        <f t="shared" si="589"/>
        <v>0</v>
      </c>
      <c r="L996" s="88">
        <f t="shared" si="589"/>
        <v>0</v>
      </c>
      <c r="M996" s="88">
        <f t="shared" si="589"/>
        <v>0</v>
      </c>
      <c r="N996" s="88">
        <f t="shared" si="589"/>
        <v>0</v>
      </c>
      <c r="O996" s="88">
        <f t="shared" si="589"/>
        <v>0</v>
      </c>
      <c r="P996" s="88">
        <f t="shared" si="589"/>
        <v>0</v>
      </c>
      <c r="Q996" s="88">
        <f t="shared" si="589"/>
        <v>0</v>
      </c>
      <c r="R996" s="88">
        <f t="shared" si="589"/>
        <v>0</v>
      </c>
      <c r="S996" s="88">
        <f t="shared" si="589"/>
        <v>0</v>
      </c>
      <c r="T996" s="88">
        <f t="shared" si="589"/>
        <v>0</v>
      </c>
      <c r="U996" s="88">
        <f t="shared" si="589"/>
        <v>112</v>
      </c>
      <c r="V996" s="88">
        <f t="shared" si="589"/>
        <v>99.742000000000004</v>
      </c>
      <c r="W996" s="88">
        <f t="shared" si="589"/>
        <v>79.016000000000005</v>
      </c>
      <c r="X996" s="88">
        <f t="shared" si="589"/>
        <v>94.713999999999999</v>
      </c>
      <c r="Y996" s="88">
        <f>'ｄ08-001市町村別入込総数・宿泊客延数推移'!Y749/1000</f>
        <v>72.635999999999996</v>
      </c>
      <c r="Z996" s="88">
        <f>'ｄ08-001市町村別入込総数・宿泊客延数推移'!Z749/1000</f>
        <v>68.635000000000005</v>
      </c>
      <c r="AA996" s="88">
        <f>'ｄ08-001市町村別入込総数・宿泊客延数推移'!AA749/1000</f>
        <v>110.566</v>
      </c>
      <c r="AB996" s="88">
        <f>'ｄ08-001市町村別入込総数・宿泊客延数推移'!AB749/1000</f>
        <v>126.27800000000001</v>
      </c>
      <c r="AC996" s="88">
        <f>'ｄ08-001市町村別入込総数・宿泊客延数推移'!AC749/1000</f>
        <v>154.666</v>
      </c>
      <c r="AD996" s="88">
        <f>'ｄ08-001市町村別入込総数・宿泊客延数推移'!AD749/1000</f>
        <v>252.19399999999999</v>
      </c>
      <c r="AE996" s="88">
        <f>'ｄ08-001市町村別入込総数・宿泊客延数推移'!AE749/1000</f>
        <v>283.32600000000002</v>
      </c>
      <c r="AF996" s="88">
        <f>'ｄ08-001市町村別入込総数・宿泊客延数推移'!AF749/1000</f>
        <v>312.25799999999998</v>
      </c>
      <c r="AG996" s="88">
        <f>'ｄ08-001市町村別入込総数・宿泊客延数推移'!AG749/1000</f>
        <v>389.49</v>
      </c>
      <c r="AH996" s="88">
        <f>'ｄ08-001市町村別入込総数・宿泊客延数推移'!AH749/1000</f>
        <v>444.15</v>
      </c>
      <c r="AI996" s="88">
        <f>'ｄ08-001市町村別入込総数・宿泊客延数推移'!AI749/1000</f>
        <v>530.72500000000002</v>
      </c>
      <c r="AJ996" s="88">
        <f>'ｄ08-001市町村別入込総数・宿泊客延数推移'!AJ749/1000</f>
        <v>553.03800000000001</v>
      </c>
      <c r="AK996" s="88">
        <f>'ｄ08-001市町村別入込総数・宿泊客延数推移'!AK749/1000</f>
        <v>532.25</v>
      </c>
      <c r="AL996" s="88">
        <f>'ｄ08-001市町村別入込総数・宿泊客延数推移'!AL749/1000</f>
        <v>483.91300000000001</v>
      </c>
      <c r="AM996" s="88">
        <f>'ｄ08-001市町村別入込総数・宿泊客延数推移'!AM749/1000</f>
        <v>436.97399999999999</v>
      </c>
      <c r="AN996" s="88">
        <f>'ｄ08-001市町村別入込総数・宿泊客延数推移'!AN749/1000</f>
        <v>455.04500000000002</v>
      </c>
      <c r="AO996" s="88">
        <f>'ｄ08-001市町村別入込総数・宿泊客延数推移'!AO749/1000</f>
        <v>518.59199999999998</v>
      </c>
      <c r="AP996" s="88">
        <f>'ｄ08-001市町村別入込総数・宿泊客延数推移'!AQ749</f>
        <v>535.4</v>
      </c>
      <c r="AQ996" s="88">
        <f>'ｄ08-001市町村別入込総数・宿泊客延数推移'!AR749</f>
        <v>640.29999999999995</v>
      </c>
      <c r="AR996" s="88">
        <f>'ｄ08-001市町村別入込総数・宿泊客延数推移'!AS749</f>
        <v>738.8</v>
      </c>
      <c r="AS996" s="88">
        <f>'ｄ08-001市町村別入込総数・宿泊客延数推移'!AT749</f>
        <v>695.9</v>
      </c>
      <c r="AT996" s="88">
        <f>'ｄ08-001市町村別入込総数・宿泊客延数推移'!AU749</f>
        <v>677.6</v>
      </c>
      <c r="AU996" s="88">
        <f>'ｄ08-001市町村別入込総数・宿泊客延数推移'!AV749</f>
        <v>774.7</v>
      </c>
      <c r="AV996" s="88">
        <f>'ｄ08-001市町村別入込総数・宿泊客延数推移'!AW749</f>
        <v>793</v>
      </c>
      <c r="AW996" s="88">
        <f>'ｄ08-001市町村別入込総数・宿泊客延数推移'!AX749</f>
        <v>633.5</v>
      </c>
      <c r="AX996" s="88">
        <f>'ｄ08-001市町村別入込総数・宿泊客延数推移'!AY749</f>
        <v>643.29999999999995</v>
      </c>
      <c r="AY996" s="88">
        <f>'ｄ08-001市町村別入込総数・宿泊客延数推移'!AZ749</f>
        <v>714.3</v>
      </c>
      <c r="AZ996" s="88">
        <f>'ｄ08-001市町村別入込総数・宿泊客延数推移'!BA749</f>
        <v>688</v>
      </c>
      <c r="BA996" s="88">
        <f>'ｄ08-001市町村別入込総数・宿泊客延数推移'!BB749</f>
        <v>635.9</v>
      </c>
      <c r="BB996" s="88">
        <f>'ｄ08-001市町村別入込総数・宿泊客延数推移'!BC749</f>
        <v>621.6</v>
      </c>
      <c r="BC996" s="88">
        <f>'ｄ08-001市町村別入込総数・宿泊客延数推移'!BD749</f>
        <v>590.59999999999991</v>
      </c>
      <c r="BD996" s="88">
        <f>'ｄ08-001市町村別入込総数・宿泊客延数推移'!BE749</f>
        <v>566.1</v>
      </c>
      <c r="BE996" s="88">
        <f>'ｄ08-001市町村別入込総数・宿泊客延数推移'!BF749</f>
        <v>589.69999999999993</v>
      </c>
      <c r="BF996" s="88">
        <f>'ｄ08-001市町村別入込総数・宿泊客延数推移'!BG749</f>
        <v>578.09999999999991</v>
      </c>
      <c r="BG996" s="88">
        <f>'ｄ08-001市町村別入込総数・宿泊客延数推移'!BH749</f>
        <v>561</v>
      </c>
      <c r="BH996" s="88">
        <f>'ｄ08-001市町村別入込総数・宿泊客延数推移'!BI749</f>
        <v>615.5</v>
      </c>
      <c r="BI996" s="88">
        <f>'ｄ08-001市町村別入込総数・宿泊客延数推移'!BJ749</f>
        <v>609.90000000000009</v>
      </c>
      <c r="BJ996" s="88">
        <f>'ｄ08-001市町村別入込総数・宿泊客延数推移'!BK749</f>
        <v>616.5</v>
      </c>
      <c r="BK996" s="88">
        <f>'ｄ08-001市町村別入込総数・宿泊客延数推移'!BL749</f>
        <v>621.79999999999995</v>
      </c>
      <c r="BL996" s="88">
        <f>'ｄ08-001市町村別入込総数・宿泊客延数推移'!BM749</f>
        <v>617.19999999999993</v>
      </c>
    </row>
    <row r="997" spans="7:64" x14ac:dyDescent="0.15">
      <c r="G997" t="s">
        <v>496</v>
      </c>
      <c r="H997" s="88">
        <f>H1001/1000</f>
        <v>0</v>
      </c>
      <c r="I997" s="88" t="e">
        <f t="shared" ref="I997:X997" si="590">I1001/1000</f>
        <v>#VALUE!</v>
      </c>
      <c r="J997" s="88">
        <f t="shared" si="590"/>
        <v>0</v>
      </c>
      <c r="K997" s="88">
        <f t="shared" si="590"/>
        <v>180.77500000000001</v>
      </c>
      <c r="L997" s="88">
        <f t="shared" si="590"/>
        <v>231.779</v>
      </c>
      <c r="M997" s="88">
        <f t="shared" si="590"/>
        <v>271.89100000000002</v>
      </c>
      <c r="N997" s="88">
        <f t="shared" si="590"/>
        <v>336.56299999999999</v>
      </c>
      <c r="O997" s="88">
        <f t="shared" si="590"/>
        <v>391.39</v>
      </c>
      <c r="P997" s="88">
        <f t="shared" si="590"/>
        <v>423.79599999999999</v>
      </c>
      <c r="Q997" s="88">
        <f t="shared" si="590"/>
        <v>392</v>
      </c>
      <c r="R997" s="88">
        <f t="shared" si="590"/>
        <v>316.553</v>
      </c>
      <c r="S997" s="88">
        <f t="shared" si="590"/>
        <v>520.149</v>
      </c>
      <c r="T997" s="88">
        <f t="shared" si="590"/>
        <v>691.47400000000005</v>
      </c>
      <c r="U997" s="88">
        <f t="shared" si="590"/>
        <v>783.28800000000001</v>
      </c>
      <c r="V997" s="88">
        <f t="shared" si="590"/>
        <v>862.58100000000002</v>
      </c>
      <c r="W997" s="88">
        <f t="shared" si="590"/>
        <v>886.96299999999997</v>
      </c>
      <c r="X997" s="88">
        <f t="shared" si="590"/>
        <v>964.65099999999995</v>
      </c>
      <c r="Y997" s="88">
        <f>'ｄ08-001市町村別入込総数・宿泊客延数推移'!Y750/1000</f>
        <v>1103.7249999999999</v>
      </c>
      <c r="Z997" s="88">
        <f>'ｄ08-001市町村別入込総数・宿泊客延数推移'!Z750/1000</f>
        <v>1104.9480000000001</v>
      </c>
      <c r="AA997" s="88">
        <f>'ｄ08-001市町村別入込総数・宿泊客延数推移'!AA750/1000</f>
        <v>1187.8520000000001</v>
      </c>
      <c r="AB997" s="88">
        <f>'ｄ08-001市町村別入込総数・宿泊客延数推移'!AB750/1000</f>
        <v>1274.308</v>
      </c>
      <c r="AC997" s="88">
        <f>'ｄ08-001市町村別入込総数・宿泊客延数推移'!AC750/1000</f>
        <v>1006.746</v>
      </c>
      <c r="AD997" s="88">
        <f>'ｄ08-001市町村別入込総数・宿泊客延数推移'!AD750/1000</f>
        <v>1084.7439999999999</v>
      </c>
      <c r="AE997" s="88">
        <f>'ｄ08-001市町村別入込総数・宿泊客延数推移'!AE750/1000</f>
        <v>1245.223</v>
      </c>
      <c r="AF997" s="88">
        <f>'ｄ08-001市町村別入込総数・宿泊客延数推移'!AF750/1000</f>
        <v>1374.251</v>
      </c>
      <c r="AG997" s="88">
        <f>'ｄ08-001市町村別入込総数・宿泊客延数推移'!AG750/1000</f>
        <v>1463.944</v>
      </c>
      <c r="AH997" s="88">
        <f>'ｄ08-001市町村別入込総数・宿泊客延数推移'!AH750/1000</f>
        <v>1532.155</v>
      </c>
      <c r="AI997" s="88">
        <f>'ｄ08-001市町村別入込総数・宿泊客延数推移'!AI750/1000</f>
        <v>1347.8610000000001</v>
      </c>
      <c r="AJ997" s="88">
        <f>'ｄ08-001市町村別入込総数・宿泊客延数推移'!AJ750/1000</f>
        <v>1499.53</v>
      </c>
      <c r="AK997" s="88">
        <f>'ｄ08-001市町村別入込総数・宿泊客延数推移'!AK750/1000</f>
        <v>1492.4369999999999</v>
      </c>
      <c r="AL997" s="88">
        <f>'ｄ08-001市町村別入込総数・宿泊客延数推移'!AL750/1000</f>
        <v>1381.202</v>
      </c>
      <c r="AM997" s="88">
        <f>'ｄ08-001市町村別入込総数・宿泊客延数推移'!AM750/1000</f>
        <v>1398.893</v>
      </c>
      <c r="AN997" s="88">
        <f>'ｄ08-001市町村別入込総数・宿泊客延数推移'!AN750/1000</f>
        <v>1577.422</v>
      </c>
      <c r="AO997" s="88">
        <f>'ｄ08-001市町村別入込総数・宿泊客延数推移'!AO750/1000</f>
        <v>1630.556</v>
      </c>
      <c r="AP997" s="88">
        <f>'ｄ08-001市町村別入込総数・宿泊客延数推移'!AQ750</f>
        <v>1547.4</v>
      </c>
      <c r="AQ997" s="88">
        <f>'ｄ08-001市町村別入込総数・宿泊客延数推移'!AR750</f>
        <v>1736.6</v>
      </c>
      <c r="AR997" s="88">
        <f>'ｄ08-001市町村別入込総数・宿泊客延数推移'!AS750</f>
        <v>1555.2</v>
      </c>
      <c r="AS997" s="88">
        <f>'ｄ08-001市町村別入込総数・宿泊客延数推移'!AT750</f>
        <v>1447.2</v>
      </c>
      <c r="AT997" s="88">
        <f>'ｄ08-001市町村別入込総数・宿泊客延数推移'!AU750</f>
        <v>1440.9</v>
      </c>
      <c r="AU997" s="88">
        <f>'ｄ08-001市町村別入込総数・宿泊客延数推移'!AV750</f>
        <v>1715.4</v>
      </c>
      <c r="AV997" s="88">
        <f>'ｄ08-001市町村別入込総数・宿泊客延数推移'!AW750</f>
        <v>1662.1</v>
      </c>
      <c r="AW997" s="88">
        <f>'ｄ08-001市町村別入込総数・宿泊客延数推移'!AX750</f>
        <v>1397.6</v>
      </c>
      <c r="AX997" s="88">
        <f>'ｄ08-001市町村別入込総数・宿泊客延数推移'!AY750</f>
        <v>1427.7</v>
      </c>
      <c r="AY997" s="88">
        <f>'ｄ08-001市町村別入込総数・宿泊客延数推移'!AZ750</f>
        <v>1393.1</v>
      </c>
      <c r="AZ997" s="88">
        <f>'ｄ08-001市町村別入込総数・宿泊客延数推移'!BA750</f>
        <v>1379.1</v>
      </c>
      <c r="BA997" s="88">
        <f>'ｄ08-001市町村別入込総数・宿泊客延数推移'!BB750</f>
        <v>1245.5999999999999</v>
      </c>
      <c r="BB997" s="88">
        <f>'ｄ08-001市町村別入込総数・宿泊客延数推移'!BC750</f>
        <v>1339.2</v>
      </c>
      <c r="BC997" s="88">
        <f>'ｄ08-001市町村別入込総数・宿泊客延数推移'!BD750</f>
        <v>1191.7</v>
      </c>
      <c r="BD997" s="88">
        <f>'ｄ08-001市町村別入込総数・宿泊客延数推移'!BE750</f>
        <v>1158.5999999999999</v>
      </c>
      <c r="BE997" s="88">
        <f>'ｄ08-001市町村別入込総数・宿泊客延数推移'!BF750</f>
        <v>1189.9000000000001</v>
      </c>
      <c r="BF997" s="88">
        <f>'ｄ08-001市町村別入込総数・宿泊客延数推移'!BG750</f>
        <v>1190.9000000000001</v>
      </c>
      <c r="BG997" s="88">
        <f>'ｄ08-001市町村別入込総数・宿泊客延数推移'!BH750</f>
        <v>1160.0999999999999</v>
      </c>
      <c r="BH997" s="88">
        <f>'ｄ08-001市町村別入込総数・宿泊客延数推移'!BI750</f>
        <v>1264.8000000000002</v>
      </c>
      <c r="BI997" s="88">
        <f>'ｄ08-001市町村別入込総数・宿泊客延数推移'!BJ750</f>
        <v>1249.8999999999999</v>
      </c>
      <c r="BJ997" s="88">
        <f>'ｄ08-001市町村別入込総数・宿泊客延数推移'!BK750</f>
        <v>1277.8</v>
      </c>
      <c r="BK997" s="88">
        <f>'ｄ08-001市町村別入込総数・宿泊客延数推移'!BL750</f>
        <v>1297.3</v>
      </c>
      <c r="BL997" s="88">
        <f>'ｄ08-001市町村別入込総数・宿泊客延数推移'!BM750</f>
        <v>1272.4000000000001</v>
      </c>
    </row>
    <row r="998" spans="7:64" x14ac:dyDescent="0.15">
      <c r="G998" t="s">
        <v>497</v>
      </c>
      <c r="H998" s="88"/>
      <c r="I998" s="88"/>
      <c r="J998" s="88"/>
      <c r="K998" s="88"/>
      <c r="L998" s="88"/>
      <c r="M998" s="88"/>
      <c r="N998" s="88"/>
      <c r="O998" s="88"/>
      <c r="P998" s="88"/>
      <c r="Q998" s="88"/>
      <c r="R998" s="88"/>
      <c r="S998" s="88"/>
      <c r="T998" s="88"/>
      <c r="U998" s="88">
        <f t="shared" ref="U998:X998" si="591">U1003/1000</f>
        <v>180.40700000000001</v>
      </c>
      <c r="V998" s="88">
        <f t="shared" si="591"/>
        <v>197.26</v>
      </c>
      <c r="W998" s="88">
        <f t="shared" si="591"/>
        <v>177.83099999999999</v>
      </c>
      <c r="X998" s="88">
        <f t="shared" si="591"/>
        <v>175.404</v>
      </c>
      <c r="Y998" s="88">
        <f>'ｄ08-001市町村別入込総数・宿泊客延数推移'!Y752/1000</f>
        <v>206.20500000000001</v>
      </c>
      <c r="Z998" s="88">
        <f>'ｄ08-001市町村別入込総数・宿泊客延数推移'!Z752/1000</f>
        <v>214.02799999999999</v>
      </c>
      <c r="AA998" s="88">
        <f>'ｄ08-001市町村別入込総数・宿泊客延数推移'!AA752/1000</f>
        <v>241.369</v>
      </c>
      <c r="AB998" s="88">
        <f>'ｄ08-001市町村別入込総数・宿泊客延数推移'!AB752/1000</f>
        <v>253.05799999999999</v>
      </c>
      <c r="AC998" s="88">
        <f>'ｄ08-001市町村別入込総数・宿泊客延数推移'!AC752/1000</f>
        <v>202.18700000000001</v>
      </c>
      <c r="AD998" s="88">
        <f>'ｄ08-001市町村別入込総数・宿泊客延数推移'!AD752/1000</f>
        <v>226.48400000000001</v>
      </c>
      <c r="AE998" s="88">
        <f>'ｄ08-001市町村別入込総数・宿泊客延数推移'!AE752/1000</f>
        <v>263.822</v>
      </c>
      <c r="AF998" s="88">
        <f>'ｄ08-001市町村別入込総数・宿泊客延数推移'!AF752/1000</f>
        <v>274.68700000000001</v>
      </c>
      <c r="AG998" s="88">
        <f>'ｄ08-001市町村別入込総数・宿泊客延数推移'!AG752/1000</f>
        <v>341.32</v>
      </c>
      <c r="AH998" s="88">
        <f>'ｄ08-001市町村別入込総数・宿泊客延数推移'!AH752/1000</f>
        <v>386.90800000000002</v>
      </c>
      <c r="AI998" s="88">
        <f>'ｄ08-001市町村別入込総数・宿泊客延数推移'!AI752/1000</f>
        <v>427.60399999999998</v>
      </c>
      <c r="AJ998" s="88">
        <f>'ｄ08-001市町村別入込総数・宿泊客延数推移'!AJ752/1000</f>
        <v>436.01400000000001</v>
      </c>
      <c r="AK998" s="88">
        <f>'ｄ08-001市町村別入込総数・宿泊客延数推移'!AK752/1000</f>
        <v>452.87200000000001</v>
      </c>
      <c r="AL998" s="88">
        <f>'ｄ08-001市町村別入込総数・宿泊客延数推移'!AL752/1000</f>
        <v>446.303</v>
      </c>
      <c r="AM998" s="88">
        <f>'ｄ08-001市町村別入込総数・宿泊客延数推移'!AM752/1000</f>
        <v>457.709</v>
      </c>
      <c r="AN998" s="88">
        <f>'ｄ08-001市町村別入込総数・宿泊客延数推移'!AN752/1000</f>
        <v>503.262</v>
      </c>
      <c r="AO998" s="88">
        <f>'ｄ08-001市町村別入込総数・宿泊客延数推移'!AO752/1000</f>
        <v>518.93799999999999</v>
      </c>
      <c r="AP998" s="88">
        <f>'ｄ08-001市町村別入込総数・宿泊客延数推移'!AQ752</f>
        <v>521.5</v>
      </c>
      <c r="AQ998" s="88">
        <f>'ｄ08-001市町村別入込総数・宿泊客延数推移'!AR752</f>
        <v>552</v>
      </c>
      <c r="AR998" s="88">
        <f>'ｄ08-001市町村別入込総数・宿泊客延数推移'!AS752</f>
        <v>542.79999999999995</v>
      </c>
      <c r="AS998" s="88">
        <f>'ｄ08-001市町村別入込総数・宿泊客延数推移'!AT752</f>
        <v>530.20000000000005</v>
      </c>
      <c r="AT998" s="88">
        <f>'ｄ08-001市町村別入込総数・宿泊客延数推移'!AU752</f>
        <v>532</v>
      </c>
      <c r="AU998" s="88">
        <f>'ｄ08-001市町村別入込総数・宿泊客延数推移'!AV752</f>
        <v>523</v>
      </c>
      <c r="AV998" s="88">
        <f>'ｄ08-001市町村別入込総数・宿泊客延数推移'!AW752</f>
        <v>494.8</v>
      </c>
      <c r="AW998" s="88">
        <f>'ｄ08-001市町村別入込総数・宿泊客延数推移'!AX752</f>
        <v>426.2</v>
      </c>
      <c r="AX998" s="88">
        <f>'ｄ08-001市町村別入込総数・宿泊客延数推移'!AY752</f>
        <v>481.1</v>
      </c>
      <c r="AY998" s="88">
        <f>'ｄ08-001市町村別入込総数・宿泊客延数推移'!AZ752</f>
        <v>533.4</v>
      </c>
      <c r="AZ998" s="88">
        <f>'ｄ08-001市町村別入込総数・宿泊客延数推移'!BA752</f>
        <v>532.20000000000005</v>
      </c>
      <c r="BA998" s="88">
        <f>'ｄ08-001市町村別入込総数・宿泊客延数推移'!BB752</f>
        <v>485.3</v>
      </c>
      <c r="BB998" s="88">
        <f>'ｄ08-001市町村別入込総数・宿泊客延数推移'!BC752</f>
        <v>459.1</v>
      </c>
      <c r="BC998" s="88">
        <f>'ｄ08-001市町村別入込総数・宿泊客延数推移'!BD752</f>
        <v>424.69999999999993</v>
      </c>
      <c r="BD998" s="88">
        <f>'ｄ08-001市町村別入込総数・宿泊客延数推移'!BE752</f>
        <v>423</v>
      </c>
      <c r="BE998" s="88">
        <f>'ｄ08-001市町村別入込総数・宿泊客延数推移'!BF752</f>
        <v>414.40000000000003</v>
      </c>
      <c r="BF998" s="88">
        <f>'ｄ08-001市町村別入込総数・宿泊客延数推移'!BG752</f>
        <v>442.5</v>
      </c>
      <c r="BG998" s="88">
        <f>'ｄ08-001市町村別入込総数・宿泊客延数推移'!BH752</f>
        <v>472.4</v>
      </c>
      <c r="BH998" s="88">
        <f>'ｄ08-001市町村別入込総数・宿泊客延数推移'!BI752</f>
        <v>520.9</v>
      </c>
      <c r="BI998" s="88">
        <f>'ｄ08-001市町村別入込総数・宿泊客延数推移'!BJ752</f>
        <v>521.69999999999993</v>
      </c>
      <c r="BJ998" s="88">
        <f>'ｄ08-001市町村別入込総数・宿泊客延数推移'!BK752</f>
        <v>533</v>
      </c>
      <c r="BK998" s="88">
        <f>'ｄ08-001市町村別入込総数・宿泊客延数推移'!BL752</f>
        <v>489.8</v>
      </c>
      <c r="BL998" s="88">
        <f>'ｄ08-001市町村別入込総数・宿泊客延数推移'!BM752</f>
        <v>461.8</v>
      </c>
    </row>
    <row r="1001" spans="7:64" x14ac:dyDescent="0.15">
      <c r="I1001" s="41" t="s">
        <v>567</v>
      </c>
      <c r="K1001" s="71">
        <v>180775</v>
      </c>
      <c r="L1001" s="71">
        <v>231779</v>
      </c>
      <c r="M1001" s="71">
        <v>271891</v>
      </c>
      <c r="N1001" s="71">
        <v>336563</v>
      </c>
      <c r="O1001" s="71">
        <v>391390</v>
      </c>
      <c r="P1001" s="71">
        <v>423796</v>
      </c>
      <c r="Q1001" s="71">
        <v>392000</v>
      </c>
      <c r="R1001" s="71">
        <v>316553</v>
      </c>
      <c r="S1001" s="71">
        <v>520149</v>
      </c>
      <c r="T1001" s="71">
        <v>691474</v>
      </c>
      <c r="U1001" s="71">
        <v>783288</v>
      </c>
      <c r="V1001" s="71">
        <v>862581</v>
      </c>
      <c r="W1001" s="71">
        <v>886963</v>
      </c>
      <c r="X1001" s="71">
        <v>964651</v>
      </c>
      <c r="Y1001" t="s">
        <v>564</v>
      </c>
    </row>
    <row r="1002" spans="7:64" x14ac:dyDescent="0.15">
      <c r="U1002" s="71">
        <v>112000</v>
      </c>
      <c r="V1002" s="71">
        <v>99742</v>
      </c>
      <c r="W1002" s="71">
        <v>79016</v>
      </c>
      <c r="X1002" s="71">
        <v>94714</v>
      </c>
      <c r="Y1002" t="s">
        <v>565</v>
      </c>
    </row>
    <row r="1003" spans="7:64" x14ac:dyDescent="0.15">
      <c r="U1003" s="71">
        <v>180407</v>
      </c>
      <c r="V1003" s="71">
        <v>197260</v>
      </c>
      <c r="W1003" s="71">
        <v>177831</v>
      </c>
      <c r="X1003" s="71">
        <v>175404</v>
      </c>
      <c r="Y1003" t="s">
        <v>566</v>
      </c>
    </row>
    <row r="1027" spans="7:64" x14ac:dyDescent="0.15">
      <c r="G1027" t="s">
        <v>568</v>
      </c>
      <c r="H1027" s="80"/>
      <c r="J1027" s="80" t="s">
        <v>483</v>
      </c>
      <c r="K1027" s="81"/>
      <c r="L1027" s="81"/>
      <c r="M1027" s="81"/>
      <c r="N1027" s="81"/>
      <c r="O1027" s="80" t="s">
        <v>484</v>
      </c>
      <c r="P1027" s="81"/>
      <c r="Q1027" s="81"/>
      <c r="R1027" s="81"/>
      <c r="S1027" s="81"/>
      <c r="T1027" s="80" t="s">
        <v>485</v>
      </c>
      <c r="U1027" s="81"/>
      <c r="V1027" s="81"/>
      <c r="W1027" s="81"/>
      <c r="X1027" s="81"/>
      <c r="Y1027" s="80" t="s">
        <v>486</v>
      </c>
      <c r="Z1027" s="81"/>
      <c r="AA1027" s="81"/>
      <c r="AB1027" s="81"/>
      <c r="AC1027" s="81"/>
      <c r="AD1027" s="80" t="s">
        <v>487</v>
      </c>
      <c r="AE1027" s="81"/>
      <c r="AF1027" s="81"/>
      <c r="AG1027" s="81"/>
      <c r="AH1027" s="81"/>
      <c r="AI1027" s="80" t="s">
        <v>488</v>
      </c>
      <c r="AJ1027" s="81"/>
      <c r="AK1027" s="81"/>
      <c r="AL1027" s="81"/>
      <c r="AM1027" s="81"/>
      <c r="AN1027" s="80" t="s">
        <v>489</v>
      </c>
      <c r="AO1027" s="81"/>
      <c r="AP1027" s="81"/>
      <c r="AQ1027" s="81"/>
      <c r="AR1027" s="81"/>
      <c r="AS1027" s="80" t="s">
        <v>490</v>
      </c>
      <c r="AT1027" s="81"/>
      <c r="AU1027" s="81"/>
      <c r="AV1027" s="81"/>
      <c r="AW1027" s="81"/>
      <c r="AX1027" s="80" t="s">
        <v>491</v>
      </c>
      <c r="AY1027" s="81"/>
      <c r="AZ1027" s="81"/>
      <c r="BA1027" s="81"/>
      <c r="BB1027" s="81"/>
      <c r="BC1027" s="80" t="s">
        <v>492</v>
      </c>
      <c r="BD1027" s="81"/>
      <c r="BE1027" s="81"/>
      <c r="BF1027" s="81"/>
      <c r="BG1027" s="81"/>
      <c r="BH1027" s="80" t="s">
        <v>493</v>
      </c>
      <c r="BL1027" s="80" t="s">
        <v>517</v>
      </c>
    </row>
    <row r="1028" spans="7:64" x14ac:dyDescent="0.15">
      <c r="G1028" t="s">
        <v>495</v>
      </c>
      <c r="H1028" s="88">
        <f>'ｄ08-001市町村別入込総数・宿泊客延数推移'!H785/1000</f>
        <v>0</v>
      </c>
      <c r="I1028" s="88">
        <f>'ｄ08-001市町村別入込総数・宿泊客延数推移'!I785/1000</f>
        <v>446.03500000000003</v>
      </c>
      <c r="J1028" s="88">
        <f>'ｄ08-001市町村別入込総数・宿泊客延数推移'!J785/1000</f>
        <v>534.35699999999997</v>
      </c>
      <c r="K1028" s="88">
        <f>'ｄ08-001市町村別入込総数・宿泊客延数推移'!K785/1000</f>
        <v>556.625</v>
      </c>
      <c r="L1028" s="88">
        <f>'ｄ08-001市町村別入込総数・宿泊客延数推移'!L785/1000</f>
        <v>634.68600000000004</v>
      </c>
      <c r="M1028" s="88">
        <f>'ｄ08-001市町村別入込総数・宿泊客延数推移'!M785/1000</f>
        <v>681.21699999999998</v>
      </c>
      <c r="N1028" s="88">
        <f>'ｄ08-001市町村別入込総数・宿泊客延数推移'!N785/1000</f>
        <v>345.47</v>
      </c>
      <c r="O1028" s="88">
        <f>'ｄ08-001市町村別入込総数・宿泊客延数推移'!O785/1000</f>
        <v>269.048</v>
      </c>
      <c r="P1028" s="88">
        <f>'ｄ08-001市町村別入込総数・宿泊客延数推移'!P785/1000</f>
        <v>625.96900000000005</v>
      </c>
      <c r="Q1028" s="88">
        <f>'ｄ08-001市町村別入込総数・宿泊客延数推移'!Q785/1000</f>
        <v>802.07299999999998</v>
      </c>
      <c r="R1028" s="88">
        <f>'ｄ08-001市町村別入込総数・宿泊客延数推移'!R785/1000</f>
        <v>965.12</v>
      </c>
      <c r="S1028" s="88">
        <f>'ｄ08-001市町村別入込総数・宿泊客延数推移'!S785/1000</f>
        <v>1084.7829999999999</v>
      </c>
      <c r="T1028" s="88">
        <f>'ｄ08-001市町村別入込総数・宿泊客延数推移'!T785/1000</f>
        <v>1059.4110000000001</v>
      </c>
      <c r="U1028" s="88">
        <f>'ｄ08-001市町村別入込総数・宿泊客延数推移'!U785/1000</f>
        <v>1212.0119999999999</v>
      </c>
      <c r="V1028" s="88">
        <f>'ｄ08-001市町村別入込総数・宿泊客延数推移'!V785/1000</f>
        <v>1105.0999999999999</v>
      </c>
      <c r="W1028" s="88">
        <f>'ｄ08-001市町村別入込総数・宿泊客延数推移'!W785/1000</f>
        <v>1050.8119999999999</v>
      </c>
      <c r="X1028" s="88">
        <f>'ｄ08-001市町村別入込総数・宿泊客延数推移'!X785/1000</f>
        <v>1061.0260000000001</v>
      </c>
      <c r="Y1028" s="88">
        <f>'ｄ08-001市町村別入込総数・宿泊客延数推移'!Y785/1000</f>
        <v>951.65300000000002</v>
      </c>
      <c r="Z1028" s="88">
        <f>'ｄ08-001市町村別入込総数・宿泊客延数推移'!Z785/1000</f>
        <v>913.10400000000004</v>
      </c>
      <c r="AA1028" s="88">
        <f>'ｄ08-001市町村別入込総数・宿泊客延数推移'!AA785/1000</f>
        <v>991.22699999999998</v>
      </c>
      <c r="AB1028" s="88">
        <f>'ｄ08-001市町村別入込総数・宿泊客延数推移'!AB785/1000</f>
        <v>774.17100000000005</v>
      </c>
      <c r="AC1028" s="88">
        <f>'ｄ08-001市町村別入込総数・宿泊客延数推移'!AC785/1000</f>
        <v>775.83299999999997</v>
      </c>
      <c r="AD1028" s="88">
        <f>'ｄ08-001市町村別入込総数・宿泊客延数推移'!AD785/1000</f>
        <v>616.57399999999996</v>
      </c>
      <c r="AE1028" s="88">
        <f>'ｄ08-001市町村別入込総数・宿泊客延数推移'!AE785/1000</f>
        <v>679.27099999999996</v>
      </c>
      <c r="AF1028" s="88">
        <f>'ｄ08-001市町村別入込総数・宿泊客延数推移'!AF785/1000</f>
        <v>273.20699999999999</v>
      </c>
      <c r="AG1028" s="88">
        <f>'ｄ08-001市町村別入込総数・宿泊客延数推移'!AG785/1000</f>
        <v>581.39400000000001</v>
      </c>
      <c r="AH1028" s="88">
        <f>'ｄ08-001市町村別入込総数・宿泊客延数推移'!AH785/1000</f>
        <v>636.66</v>
      </c>
      <c r="AI1028" s="88">
        <f>'ｄ08-001市町村別入込総数・宿泊客延数推移'!AI785/1000</f>
        <v>703.08199999999999</v>
      </c>
      <c r="AJ1028" s="88">
        <f>'ｄ08-001市町村別入込総数・宿泊客延数推移'!AJ785/1000</f>
        <v>1049.54</v>
      </c>
      <c r="AK1028" s="88">
        <f>'ｄ08-001市町村別入込総数・宿泊客延数推移'!AK785/1000</f>
        <v>1128.1279999999999</v>
      </c>
      <c r="AL1028" s="88">
        <f>'ｄ08-001市町村別入込総数・宿泊客延数推移'!AL785/1000</f>
        <v>1040.1669999999999</v>
      </c>
      <c r="AM1028" s="88">
        <f>'ｄ08-001市町村別入込総数・宿泊客延数推移'!AM785/1000</f>
        <v>1112.0129999999999</v>
      </c>
      <c r="AN1028" s="88">
        <f>'ｄ08-001市町村別入込総数・宿泊客延数推移'!AN785/1000</f>
        <v>1130.788</v>
      </c>
      <c r="AO1028" s="88">
        <f>'ｄ08-001市町村別入込総数・宿泊客延数推移'!AO785/1000</f>
        <v>1126.3309999999999</v>
      </c>
      <c r="AP1028" s="88">
        <f>'ｄ08-001市町村別入込総数・宿泊客延数推移'!AQ785</f>
        <v>1170.2</v>
      </c>
      <c r="AQ1028" s="88">
        <f>'ｄ08-001市町村別入込総数・宿泊客延数推移'!AR785</f>
        <v>1160.5999999999999</v>
      </c>
      <c r="AR1028" s="88">
        <f>'ｄ08-001市町村別入込総数・宿泊客延数推移'!AS785</f>
        <v>1172.0999999999999</v>
      </c>
      <c r="AS1028" s="88">
        <f>'ｄ08-001市町村別入込総数・宿泊客延数推移'!AT785</f>
        <v>1085</v>
      </c>
      <c r="AT1028" s="88">
        <f>'ｄ08-001市町村別入込総数・宿泊客延数推移'!AU785</f>
        <v>951.3</v>
      </c>
      <c r="AU1028" s="88">
        <f>'ｄ08-001市町村別入込総数・宿泊客延数推移'!AV785</f>
        <v>1044.5</v>
      </c>
      <c r="AV1028" s="88">
        <f>'ｄ08-001市町村別入込総数・宿泊客延数推移'!AW785</f>
        <v>1140.3</v>
      </c>
      <c r="AW1028" s="88">
        <f>'ｄ08-001市町村別入込総数・宿泊客延数推移'!AX785</f>
        <v>1462.5</v>
      </c>
      <c r="AX1028" s="88">
        <f>'ｄ08-001市町村別入込総数・宿泊客延数推移'!AY785</f>
        <v>1652.6</v>
      </c>
      <c r="AY1028" s="88">
        <f>'ｄ08-001市町村別入込総数・宿泊客延数推移'!AZ785</f>
        <v>1681.4</v>
      </c>
      <c r="AZ1028" s="88">
        <f>'ｄ08-001市町村別入込総数・宿泊客延数推移'!BA785</f>
        <v>1599.6</v>
      </c>
      <c r="BA1028" s="88">
        <f>'ｄ08-001市町村別入込総数・宿泊客延数推移'!BB785</f>
        <v>1631.8</v>
      </c>
      <c r="BB1028" s="88">
        <f>'ｄ08-001市町村別入込総数・宿泊客延数推移'!BC785</f>
        <v>1573.3</v>
      </c>
      <c r="BC1028" s="88">
        <f>'ｄ08-001市町村別入込総数・宿泊客延数推移'!BD785</f>
        <v>1326.7</v>
      </c>
      <c r="BD1028" s="88">
        <f>'ｄ08-001市町村別入込総数・宿泊客延数推移'!BE785</f>
        <v>1059.2</v>
      </c>
      <c r="BE1028" s="88">
        <f>'ｄ08-001市町村別入込総数・宿泊客延数推移'!BF785</f>
        <v>1191.5000000000002</v>
      </c>
      <c r="BF1028" s="88">
        <f>'ｄ08-001市町村別入込総数・宿泊客延数推移'!BG785</f>
        <v>1401.1999999999998</v>
      </c>
      <c r="BG1028" s="88">
        <f>'ｄ08-001市町村別入込総数・宿泊客延数推移'!BH785</f>
        <v>1429.2000000000003</v>
      </c>
      <c r="BH1028" s="88">
        <f>'ｄ08-001市町村別入込総数・宿泊客延数推移'!BI785</f>
        <v>1539</v>
      </c>
      <c r="BI1028" s="88">
        <f>'ｄ08-001市町村別入込総数・宿泊客延数推移'!BJ785</f>
        <v>1363.7000000000003</v>
      </c>
      <c r="BJ1028" s="88">
        <f>'ｄ08-001市町村別入込総数・宿泊客延数推移'!BK785</f>
        <v>1392.4</v>
      </c>
      <c r="BK1028" s="88">
        <f>'ｄ08-001市町村別入込総数・宿泊客延数推移'!BL785</f>
        <v>1183.8</v>
      </c>
      <c r="BL1028" s="88">
        <f>'ｄ08-001市町村別入込総数・宿泊客延数推移'!BM785</f>
        <v>991.60000000000014</v>
      </c>
    </row>
    <row r="1029" spans="7:64" x14ac:dyDescent="0.15">
      <c r="G1029" t="s">
        <v>496</v>
      </c>
      <c r="H1029" s="88">
        <f>'ｄ08-001市町村別入込総数・宿泊客延数推移'!H786/1000</f>
        <v>0</v>
      </c>
      <c r="I1029" s="88">
        <f>'ｄ08-001市町村別入込総数・宿泊客延数推移'!I786/1000</f>
        <v>318.49799999999999</v>
      </c>
      <c r="J1029" s="88">
        <f>'ｄ08-001市町村別入込総数・宿泊客延数推移'!J786/1000</f>
        <v>402.226</v>
      </c>
      <c r="K1029" s="88">
        <f>'ｄ08-001市町村別入込総数・宿泊客延数推移'!K786/1000</f>
        <v>391.31299999999999</v>
      </c>
      <c r="L1029" s="88">
        <f>'ｄ08-001市町村別入込総数・宿泊客延数推移'!L786/1000</f>
        <v>509.66300000000001</v>
      </c>
      <c r="M1029" s="88">
        <f>'ｄ08-001市町村別入込総数・宿泊客延数推移'!M786/1000</f>
        <v>504.60399999999998</v>
      </c>
      <c r="N1029" s="88">
        <f>'ｄ08-001市町村別入込総数・宿泊客延数推移'!N786/1000</f>
        <v>636.90899999999999</v>
      </c>
      <c r="O1029" s="88">
        <f>'ｄ08-001市町村別入込総数・宿泊客延数推移'!O786/1000</f>
        <v>887.85</v>
      </c>
      <c r="P1029" s="88">
        <f>'ｄ08-001市町村別入込総数・宿泊客延数推移'!P786/1000</f>
        <v>1016.626</v>
      </c>
      <c r="Q1029" s="88">
        <f>'ｄ08-001市町村別入込総数・宿泊客延数推移'!Q786/1000</f>
        <v>1116.1010000000001</v>
      </c>
      <c r="R1029" s="88">
        <f>'ｄ08-001市町村別入込総数・宿泊客延数推移'!R786/1000</f>
        <v>1328.0519999999999</v>
      </c>
      <c r="S1029" s="88">
        <f>'ｄ08-001市町村別入込総数・宿泊客延数推移'!S786/1000</f>
        <v>1492.8240000000001</v>
      </c>
      <c r="T1029" s="88">
        <f>'ｄ08-001市町村別入込総数・宿泊客延数推移'!T786/1000</f>
        <v>1338.587</v>
      </c>
      <c r="U1029" s="88">
        <f>'ｄ08-001市町村別入込総数・宿泊客延数推移'!U786/1000</f>
        <v>1514.806</v>
      </c>
      <c r="V1029" s="88">
        <f>'ｄ08-001市町村別入込総数・宿泊客延数推移'!V786/1000</f>
        <v>1485.213</v>
      </c>
      <c r="W1029" s="88">
        <f>'ｄ08-001市町村別入込総数・宿泊客延数推移'!W786/1000</f>
        <v>1485.4880000000001</v>
      </c>
      <c r="X1029" s="88">
        <f>'ｄ08-001市町村別入込総数・宿泊客延数推移'!X786/1000</f>
        <v>1545.731</v>
      </c>
      <c r="Y1029" s="88">
        <f>'ｄ08-001市町村別入込総数・宿泊客延数推移'!Y786/1000</f>
        <v>1574.4490000000001</v>
      </c>
      <c r="Z1029" s="88">
        <f>'ｄ08-001市町村別入込総数・宿泊客延数推移'!Z786/1000</f>
        <v>1533.441</v>
      </c>
      <c r="AA1029" s="88">
        <f>'ｄ08-001市町村別入込総数・宿泊客延数推移'!AA786/1000</f>
        <v>1551.9860000000001</v>
      </c>
      <c r="AB1029" s="88">
        <f>'ｄ08-001市町村別入込総数・宿泊客延数推移'!AB786/1000</f>
        <v>1665.327</v>
      </c>
      <c r="AC1029" s="88">
        <f>'ｄ08-001市町村別入込総数・宿泊客延数推移'!AC786/1000</f>
        <v>1780.096</v>
      </c>
      <c r="AD1029" s="88">
        <f>'ｄ08-001市町村別入込総数・宿泊客延数推移'!AD786/1000</f>
        <v>1808.951</v>
      </c>
      <c r="AE1029" s="88">
        <f>'ｄ08-001市町村別入込総数・宿泊客延数推移'!AE786/1000</f>
        <v>1846.6420000000001</v>
      </c>
      <c r="AF1029" s="88">
        <f>'ｄ08-001市町村別入込総数・宿泊客延数推移'!AF786/1000</f>
        <v>2381.7600000000002</v>
      </c>
      <c r="AG1029" s="88">
        <f>'ｄ08-001市町村別入込総数・宿泊客延数推移'!AG786/1000</f>
        <v>2065.19</v>
      </c>
      <c r="AH1029" s="88">
        <f>'ｄ08-001市町村別入込総数・宿泊客延数推移'!AH786/1000</f>
        <v>2224.8739999999998</v>
      </c>
      <c r="AI1029" s="88">
        <f>'ｄ08-001市町村別入込総数・宿泊客延数推移'!AI786/1000</f>
        <v>2299.9189999999999</v>
      </c>
      <c r="AJ1029" s="88">
        <f>'ｄ08-001市町村別入込総数・宿泊客延数推移'!AJ786/1000</f>
        <v>2064.6129999999998</v>
      </c>
      <c r="AK1029" s="88">
        <f>'ｄ08-001市町村別入込総数・宿泊客延数推移'!AK786/1000</f>
        <v>1908.4269999999999</v>
      </c>
      <c r="AL1029" s="88">
        <f>'ｄ08-001市町村別入込総数・宿泊客延数推移'!AL786/1000</f>
        <v>1817.2149999999999</v>
      </c>
      <c r="AM1029" s="88">
        <f>'ｄ08-001市町村別入込総数・宿泊客延数推移'!AM786/1000</f>
        <v>1687.068</v>
      </c>
      <c r="AN1029" s="88">
        <f>'ｄ08-001市町村別入込総数・宿泊客延数推移'!AN786/1000</f>
        <v>1679.3630000000001</v>
      </c>
      <c r="AO1029" s="88">
        <f>'ｄ08-001市町村別入込総数・宿泊客延数推移'!AO786/1000</f>
        <v>1624.829</v>
      </c>
      <c r="AP1029" s="88">
        <f>'ｄ08-001市町村別入込総数・宿泊客延数推移'!AQ786</f>
        <v>1691.6</v>
      </c>
      <c r="AQ1029" s="88">
        <f>'ｄ08-001市町村別入込総数・宿泊客延数推移'!AR786</f>
        <v>1690.1</v>
      </c>
      <c r="AR1029" s="88">
        <f>'ｄ08-001市町村別入込総数・宿泊客延数推移'!AS786</f>
        <v>1698.8</v>
      </c>
      <c r="AS1029" s="88">
        <f>'ｄ08-001市町村別入込総数・宿泊客延数推移'!AT786</f>
        <v>1603.9</v>
      </c>
      <c r="AT1029" s="88">
        <f>'ｄ08-001市町村別入込総数・宿泊客延数推移'!AU786</f>
        <v>1741.7</v>
      </c>
      <c r="AU1029" s="88">
        <f>'ｄ08-001市町村別入込総数・宿泊客延数推移'!AV786</f>
        <v>1591</v>
      </c>
      <c r="AV1029" s="88">
        <f>'ｄ08-001市町村別入込総数・宿泊客延数推移'!AW786</f>
        <v>1429.2</v>
      </c>
      <c r="AW1029" s="88">
        <f>'ｄ08-001市町村別入込総数・宿泊客延数推移'!AX786</f>
        <v>1085.9000000000001</v>
      </c>
      <c r="AX1029" s="88">
        <f>'ｄ08-001市町村別入込総数・宿泊客延数推移'!AY786</f>
        <v>886</v>
      </c>
      <c r="AY1029" s="88">
        <f>'ｄ08-001市町村別入込総数・宿泊客延数推移'!AZ786</f>
        <v>874.2</v>
      </c>
      <c r="AZ1029" s="88">
        <f>'ｄ08-001市町村別入込総数・宿泊客延数推移'!BA786</f>
        <v>900</v>
      </c>
      <c r="BA1029" s="88">
        <f>'ｄ08-001市町村別入込総数・宿泊客延数推移'!BB786</f>
        <v>683.1</v>
      </c>
      <c r="BB1029" s="88">
        <f>'ｄ08-001市町村別入込総数・宿泊客延数推移'!BC786</f>
        <v>535.5</v>
      </c>
      <c r="BC1029" s="88">
        <f>'ｄ08-001市町村別入込総数・宿泊客延数推移'!BD786</f>
        <v>674.99999999999989</v>
      </c>
      <c r="BD1029" s="88">
        <f>'ｄ08-001市町村別入込総数・宿泊客延数推移'!BE786</f>
        <v>647.4</v>
      </c>
      <c r="BE1029" s="88">
        <f>'ｄ08-001市町村別入込総数・宿泊客延数推移'!BF786</f>
        <v>605.5</v>
      </c>
      <c r="BF1029" s="88">
        <f>'ｄ08-001市町村別入込総数・宿泊客延数推移'!BG786</f>
        <v>624.19999999999982</v>
      </c>
      <c r="BG1029" s="88">
        <f>'ｄ08-001市町村別入込総数・宿泊客延数推移'!BH786</f>
        <v>630</v>
      </c>
      <c r="BH1029" s="88">
        <f>'ｄ08-001市町村別入込総数・宿泊客延数推移'!BI786</f>
        <v>583.1</v>
      </c>
      <c r="BI1029" s="88">
        <f>'ｄ08-001市町村別入込総数・宿泊客延数推移'!BJ786</f>
        <v>510.6</v>
      </c>
      <c r="BJ1029" s="88">
        <f>'ｄ08-001市町村別入込総数・宿泊客延数推移'!BK786</f>
        <v>461.5</v>
      </c>
      <c r="BK1029" s="88">
        <f>'ｄ08-001市町村別入込総数・宿泊客延数推移'!BL786</f>
        <v>524.20000000000005</v>
      </c>
      <c r="BL1029" s="88">
        <f>'ｄ08-001市町村別入込総数・宿泊客延数推移'!BM786</f>
        <v>546.10000000000014</v>
      </c>
    </row>
    <row r="1030" spans="7:64" x14ac:dyDescent="0.15">
      <c r="G1030" t="s">
        <v>497</v>
      </c>
      <c r="H1030" s="88"/>
      <c r="I1030" s="88">
        <f>'ｄ08-001市町村別入込総数・宿泊客延数推移'!I788/1000</f>
        <v>290.37400000000002</v>
      </c>
      <c r="J1030" s="88">
        <f>'ｄ08-001市町村別入込総数・宿泊客延数推移'!J788/1000</f>
        <v>321.30799999999999</v>
      </c>
      <c r="K1030" s="88">
        <f>'ｄ08-001市町村別入込総数・宿泊客延数推移'!K788/1000</f>
        <v>353.714</v>
      </c>
      <c r="L1030" s="88">
        <f>'ｄ08-001市町村別入込総数・宿泊客延数推移'!L788/1000</f>
        <v>428.82900000000001</v>
      </c>
      <c r="M1030" s="88">
        <f>'ｄ08-001市町村別入込総数・宿泊客延数推移'!M788/1000</f>
        <v>435.08499999999998</v>
      </c>
      <c r="N1030" s="88">
        <f>'ｄ08-001市町村別入込総数・宿泊客延数推移'!N788/1000</f>
        <v>478.94200000000001</v>
      </c>
      <c r="O1030" s="88">
        <f>'ｄ08-001市町村別入込総数・宿泊客延数推移'!O788/1000</f>
        <v>523.90599999999995</v>
      </c>
      <c r="P1030" s="88">
        <f>'ｄ08-001市町村別入込総数・宿泊客延数推移'!P788/1000</f>
        <v>619.88300000000004</v>
      </c>
      <c r="Q1030" s="88">
        <f>'ｄ08-001市町村別入込総数・宿泊客延数推移'!Q788/1000</f>
        <v>581.83600000000001</v>
      </c>
      <c r="R1030" s="88">
        <f>'ｄ08-001市町村別入込総数・宿泊客延数推移'!R788/1000</f>
        <v>549.88599999999997</v>
      </c>
      <c r="S1030" s="88">
        <f>'ｄ08-001市町村別入込総数・宿泊客延数推移'!S788/1000</f>
        <v>614.32100000000003</v>
      </c>
      <c r="T1030" s="88">
        <f>'ｄ08-001市町村別入込総数・宿泊客延数推移'!T788/1000</f>
        <v>577.61</v>
      </c>
      <c r="U1030" s="88">
        <f>'ｄ08-001市町村別入込総数・宿泊客延数推移'!U788/1000</f>
        <v>647.62599999999998</v>
      </c>
      <c r="V1030" s="88">
        <f>'ｄ08-001市町村別入込総数・宿泊客延数推移'!V788/1000</f>
        <v>604.63400000000001</v>
      </c>
      <c r="W1030" s="88">
        <f>'ｄ08-001市町村別入込総数・宿泊客延数推移'!W788/1000</f>
        <v>709.61900000000003</v>
      </c>
      <c r="X1030" s="88">
        <f>'ｄ08-001市町村別入込総数・宿泊客延数推移'!X788/1000</f>
        <v>712.32600000000002</v>
      </c>
      <c r="Y1030" s="88">
        <f>'ｄ08-001市町村別入込総数・宿泊客延数推移'!Y788/1000</f>
        <v>734.06700000000001</v>
      </c>
      <c r="Z1030" s="88">
        <f>'ｄ08-001市町村別入込総数・宿泊客延数推移'!Z788/1000</f>
        <v>751.23099999999999</v>
      </c>
      <c r="AA1030" s="88">
        <f>'ｄ08-001市町村別入込総数・宿泊客延数推移'!AA788/1000</f>
        <v>765.39099999999996</v>
      </c>
      <c r="AB1030" s="88">
        <f>'ｄ08-001市町村別入込総数・宿泊客延数推移'!AB788/1000</f>
        <v>766.70299999999997</v>
      </c>
      <c r="AC1030" s="88">
        <f>'ｄ08-001市町村別入込総数・宿泊客延数推移'!AC788/1000</f>
        <v>766.60500000000002</v>
      </c>
      <c r="AD1030" s="88">
        <f>'ｄ08-001市町村別入込総数・宿泊客延数推移'!AD788/1000</f>
        <v>759.43600000000004</v>
      </c>
      <c r="AE1030" s="88">
        <f>'ｄ08-001市町村別入込総数・宿泊客延数推移'!AE788/1000</f>
        <v>772.53700000000003</v>
      </c>
      <c r="AF1030" s="88">
        <f>'ｄ08-001市町村別入込総数・宿泊客延数推移'!AF788/1000</f>
        <v>885.20100000000002</v>
      </c>
      <c r="AG1030" s="88">
        <f>'ｄ08-001市町村別入込総数・宿泊客延数推移'!AG788/1000</f>
        <v>883.63800000000003</v>
      </c>
      <c r="AH1030" s="88">
        <f>'ｄ08-001市町村別入込総数・宿泊客延数推移'!AH788/1000</f>
        <v>963.68600000000004</v>
      </c>
      <c r="AI1030" s="88">
        <f>'ｄ08-001市町村別入込総数・宿泊客延数推移'!AI788/1000</f>
        <v>1003.784</v>
      </c>
      <c r="AJ1030" s="88">
        <f>'ｄ08-001市町村別入込総数・宿泊客延数推移'!AJ788/1000</f>
        <v>1120.3340000000001</v>
      </c>
      <c r="AK1030" s="88">
        <f>'ｄ08-001市町村別入込総数・宿泊客延数推移'!AK788/1000</f>
        <v>1086.576</v>
      </c>
      <c r="AL1030" s="88">
        <f>'ｄ08-001市町村別入込総数・宿泊客延数推移'!AL788/1000</f>
        <v>1066.3109999999999</v>
      </c>
      <c r="AM1030" s="88">
        <f>'ｄ08-001市町村別入込総数・宿泊客延数推移'!AM788/1000</f>
        <v>1058.8209999999999</v>
      </c>
      <c r="AN1030" s="88">
        <f>'ｄ08-001市町村別入込総数・宿泊客延数推移'!AN788/1000</f>
        <v>1042.9670000000001</v>
      </c>
      <c r="AO1030" s="88">
        <f>'ｄ08-001市町村別入込総数・宿泊客延数推移'!AO788/1000</f>
        <v>993.452</v>
      </c>
      <c r="AP1030" s="88">
        <f>'ｄ08-001市町村別入込総数・宿泊客延数推移'!AQ788</f>
        <v>1024.2</v>
      </c>
      <c r="AQ1030" s="88">
        <f>'ｄ08-001市町村別入込総数・宿泊客延数推移'!AR788</f>
        <v>1014.8</v>
      </c>
      <c r="AR1030" s="88">
        <f>'ｄ08-001市町村別入込総数・宿泊客延数推移'!AS788</f>
        <v>1038.9000000000001</v>
      </c>
      <c r="AS1030" s="88">
        <f>'ｄ08-001市町村別入込総数・宿泊客延数推移'!AT788</f>
        <v>959</v>
      </c>
      <c r="AT1030" s="88">
        <f>'ｄ08-001市町村別入込総数・宿泊客延数推移'!AU788</f>
        <v>973.6</v>
      </c>
      <c r="AU1030" s="88">
        <f>'ｄ08-001市町村別入込総数・宿泊客延数推移'!AV788</f>
        <v>927.8</v>
      </c>
      <c r="AV1030" s="88">
        <f>'ｄ08-001市町村別入込総数・宿泊客延数推移'!AW788</f>
        <v>856</v>
      </c>
      <c r="AW1030" s="88">
        <f>'ｄ08-001市町村別入込総数・宿泊客延数推移'!AX788</f>
        <v>850.2</v>
      </c>
      <c r="AX1030" s="88">
        <f>'ｄ08-001市町村別入込総数・宿泊客延数推移'!AY788</f>
        <v>877.4</v>
      </c>
      <c r="AY1030" s="88">
        <f>'ｄ08-001市町村別入込総数・宿泊客延数推移'!AZ788</f>
        <v>912</v>
      </c>
      <c r="AZ1030" s="88">
        <f>'ｄ08-001市町村別入込総数・宿泊客延数推移'!BA788</f>
        <v>893.6</v>
      </c>
      <c r="BA1030" s="88">
        <f>'ｄ08-001市町村別入込総数・宿泊客延数推移'!BB788</f>
        <v>830.5</v>
      </c>
      <c r="BB1030" s="88">
        <f>'ｄ08-001市町村別入込総数・宿泊客延数推移'!BC788</f>
        <v>757</v>
      </c>
      <c r="BC1030" s="88">
        <f>'ｄ08-001市町村別入込総数・宿泊客延数推移'!BD788</f>
        <v>711.40000000000009</v>
      </c>
      <c r="BD1030" s="88">
        <f>'ｄ08-001市町村別入込総数・宿泊客延数推移'!BE788</f>
        <v>604.70000000000005</v>
      </c>
      <c r="BE1030" s="88">
        <f>'ｄ08-001市町村別入込総数・宿泊客延数推移'!BF788</f>
        <v>640.80000000000007</v>
      </c>
      <c r="BF1030" s="88">
        <f>'ｄ08-001市町村別入込総数・宿泊客延数推移'!BG788</f>
        <v>691.40000000000009</v>
      </c>
      <c r="BG1030" s="88">
        <f>'ｄ08-001市町村別入込総数・宿泊客延数推移'!BH788</f>
        <v>684</v>
      </c>
      <c r="BH1030" s="88">
        <f>'ｄ08-001市町村別入込総数・宿泊客延数推移'!BI788</f>
        <v>688.2</v>
      </c>
      <c r="BI1030" s="88">
        <f>'ｄ08-001市町村別入込総数・宿泊客延数推移'!BJ788</f>
        <v>632.69999999999993</v>
      </c>
      <c r="BJ1030" s="88">
        <f>'ｄ08-001市町村別入込総数・宿泊客延数推移'!BK788</f>
        <v>619.4</v>
      </c>
      <c r="BK1030" s="88">
        <f>'ｄ08-001市町村別入込総数・宿泊客延数推移'!BL788</f>
        <v>567.20000000000005</v>
      </c>
      <c r="BL1030" s="88">
        <f>'ｄ08-001市町村別入込総数・宿泊客延数推移'!BM788</f>
        <v>501.7</v>
      </c>
    </row>
    <row r="1059" spans="7:64" x14ac:dyDescent="0.15">
      <c r="G1059" t="s">
        <v>569</v>
      </c>
      <c r="H1059" s="80"/>
      <c r="J1059" s="80" t="s">
        <v>483</v>
      </c>
      <c r="K1059" s="81"/>
      <c r="L1059" s="81"/>
      <c r="M1059" s="81"/>
      <c r="N1059" s="81"/>
      <c r="O1059" s="80" t="s">
        <v>484</v>
      </c>
      <c r="P1059" s="81"/>
      <c r="Q1059" s="81"/>
      <c r="R1059" s="81"/>
      <c r="S1059" s="81"/>
      <c r="T1059" s="80" t="s">
        <v>485</v>
      </c>
      <c r="U1059" s="81"/>
      <c r="V1059" s="81"/>
      <c r="W1059" s="81"/>
      <c r="X1059" s="81"/>
      <c r="Y1059" s="80" t="s">
        <v>486</v>
      </c>
      <c r="Z1059" s="81"/>
      <c r="AA1059" s="81"/>
      <c r="AB1059" s="81"/>
      <c r="AC1059" s="81"/>
      <c r="AD1059" s="80" t="s">
        <v>487</v>
      </c>
      <c r="AE1059" s="81"/>
      <c r="AF1059" s="81"/>
      <c r="AG1059" s="81"/>
      <c r="AH1059" s="81"/>
      <c r="AI1059" s="80" t="s">
        <v>488</v>
      </c>
      <c r="AJ1059" s="81"/>
      <c r="AK1059" s="81"/>
      <c r="AL1059" s="81"/>
      <c r="AM1059" s="81"/>
      <c r="AN1059" s="80" t="s">
        <v>489</v>
      </c>
      <c r="AO1059" s="81"/>
      <c r="AP1059" s="81"/>
      <c r="AQ1059" s="81"/>
      <c r="AR1059" s="81"/>
      <c r="AS1059" s="80" t="s">
        <v>490</v>
      </c>
      <c r="AT1059" s="81"/>
      <c r="AU1059" s="81"/>
      <c r="AV1059" s="81"/>
      <c r="AW1059" s="81"/>
      <c r="AX1059" s="80" t="s">
        <v>491</v>
      </c>
      <c r="AY1059" s="81"/>
      <c r="AZ1059" s="81"/>
      <c r="BA1059" s="81"/>
      <c r="BB1059" s="81"/>
      <c r="BC1059" s="80" t="s">
        <v>492</v>
      </c>
      <c r="BD1059" s="81"/>
      <c r="BE1059" s="81"/>
      <c r="BF1059" s="81"/>
      <c r="BG1059" s="81"/>
      <c r="BH1059" s="80" t="s">
        <v>493</v>
      </c>
      <c r="BL1059" s="80" t="s">
        <v>517</v>
      </c>
    </row>
    <row r="1060" spans="7:64" x14ac:dyDescent="0.15">
      <c r="G1060" t="s">
        <v>495</v>
      </c>
      <c r="H1060" s="88">
        <f>'ｄ08-001市町村別入込総数・宿泊客延数推移'!H791/1000</f>
        <v>0</v>
      </c>
      <c r="I1060" s="88">
        <f>'ｄ08-001市町村別入込総数・宿泊客延数推移'!I791/1000</f>
        <v>6.5890000000000004</v>
      </c>
      <c r="J1060" s="88">
        <f>'ｄ08-001市町村別入込総数・宿泊客延数推移'!J791/1000</f>
        <v>10.773999999999999</v>
      </c>
      <c r="K1060" s="88">
        <f>'ｄ08-001市町村別入込総数・宿泊客延数推移'!K791/1000</f>
        <v>21.055</v>
      </c>
      <c r="L1060" s="88">
        <f>'ｄ08-001市町村別入込総数・宿泊客延数推移'!L791/1000</f>
        <v>46.945</v>
      </c>
      <c r="M1060" s="88">
        <f>'ｄ08-001市町村別入込総数・宿泊客延数推移'!M791/1000</f>
        <v>123.24</v>
      </c>
      <c r="N1060" s="88">
        <f>'ｄ08-001市町村別入込総数・宿泊客延数推移'!N791/1000</f>
        <v>171.45</v>
      </c>
      <c r="O1060" s="88">
        <f>'ｄ08-001市町村別入込総数・宿泊客延数推移'!O791/1000</f>
        <v>202.82</v>
      </c>
      <c r="P1060" s="88">
        <f>'ｄ08-001市町村別入込総数・宿泊客延数推移'!P791/1000</f>
        <v>255.465</v>
      </c>
      <c r="Q1060" s="88">
        <f>'ｄ08-001市町村別入込総数・宿泊客延数推移'!Q791/1000</f>
        <v>183.90799999999999</v>
      </c>
      <c r="R1060" s="88">
        <f>'ｄ08-001市町村別入込総数・宿泊客延数推移'!R791/1000</f>
        <v>209.09</v>
      </c>
      <c r="S1060" s="88">
        <f>'ｄ08-001市町村別入込総数・宿泊客延数推移'!S791/1000</f>
        <v>241.864</v>
      </c>
      <c r="T1060" s="88">
        <f>'ｄ08-001市町村別入込総数・宿泊客延数推移'!T791/1000</f>
        <v>233.11099999999999</v>
      </c>
      <c r="U1060" s="88">
        <f>'ｄ08-001市町村別入込総数・宿泊客延数推移'!U791/1000</f>
        <v>249.06399999999999</v>
      </c>
      <c r="V1060" s="88">
        <f>'ｄ08-001市町村別入込総数・宿泊客延数推移'!V791/1000</f>
        <v>235</v>
      </c>
      <c r="W1060" s="88">
        <f>'ｄ08-001市町村別入込総数・宿泊客延数推移'!W791/1000</f>
        <v>218.89599999999999</v>
      </c>
      <c r="X1060" s="88">
        <f>'ｄ08-001市町村別入込総数・宿泊客延数推移'!X791/1000</f>
        <v>184.43799999999999</v>
      </c>
      <c r="Y1060" s="88">
        <f>'ｄ08-001市町村別入込総数・宿泊客延数推移'!Y791/1000</f>
        <v>169.261</v>
      </c>
      <c r="Z1060" s="88">
        <f>'ｄ08-001市町村別入込総数・宿泊客延数推移'!Z791/1000</f>
        <v>155.416</v>
      </c>
      <c r="AA1060" s="88">
        <f>'ｄ08-001市町村別入込総数・宿泊客延数推移'!AA791/1000</f>
        <v>147.23400000000001</v>
      </c>
      <c r="AB1060" s="88">
        <f>'ｄ08-001市町村別入込総数・宿泊客延数推移'!AB791/1000</f>
        <v>143.49</v>
      </c>
      <c r="AC1060" s="88">
        <f>'ｄ08-001市町村別入込総数・宿泊客延数推移'!AC791/1000</f>
        <v>137.97900000000001</v>
      </c>
      <c r="AD1060" s="88">
        <f>'ｄ08-001市町村別入込総数・宿泊客延数推移'!AD791/1000</f>
        <v>75.781999999999996</v>
      </c>
      <c r="AE1060" s="88">
        <f>'ｄ08-001市町村別入込総数・宿泊客延数推移'!AE791/1000</f>
        <v>80.144999999999996</v>
      </c>
      <c r="AF1060" s="88">
        <f>'ｄ08-001市町村別入込総数・宿泊客延数推移'!AF791/1000</f>
        <v>127.551</v>
      </c>
      <c r="AG1060" s="88">
        <f>'ｄ08-001市町村別入込総数・宿泊客延数推移'!AG791/1000</f>
        <v>99.058999999999997</v>
      </c>
      <c r="AH1060" s="88">
        <f>'ｄ08-001市町村別入込総数・宿泊客延数推移'!AH791/1000</f>
        <v>120.703</v>
      </c>
      <c r="AI1060" s="88">
        <f>'ｄ08-001市町村別入込総数・宿泊客延数推移'!AI791/1000</f>
        <v>140.958</v>
      </c>
      <c r="AJ1060" s="88">
        <f>'ｄ08-001市町村別入込総数・宿泊客延数推移'!AJ791/1000</f>
        <v>194.548</v>
      </c>
      <c r="AK1060" s="88">
        <f>'ｄ08-001市町村別入込総数・宿泊客延数推移'!AK791/1000</f>
        <v>273.98700000000002</v>
      </c>
      <c r="AL1060" s="88">
        <f>'ｄ08-001市町村別入込総数・宿泊客延数推移'!AL791/1000</f>
        <v>247.083</v>
      </c>
      <c r="AM1060" s="88">
        <f>'ｄ08-001市町村別入込総数・宿泊客延数推移'!AM791/1000</f>
        <v>248.648</v>
      </c>
      <c r="AN1060" s="88">
        <f>'ｄ08-001市町村別入込総数・宿泊客延数推移'!AN791/1000</f>
        <v>230.35900000000001</v>
      </c>
      <c r="AO1060" s="88">
        <f>'ｄ08-001市町村別入込総数・宿泊客延数推移'!AO791/1000</f>
        <v>229.04400000000001</v>
      </c>
      <c r="AP1060" s="88">
        <f>'ｄ08-001市町村別入込総数・宿泊客延数推移'!AQ791</f>
        <v>256.7</v>
      </c>
      <c r="AQ1060" s="88">
        <f>'ｄ08-001市町村別入込総数・宿泊客延数推移'!AR791</f>
        <v>173.9</v>
      </c>
      <c r="AR1060" s="88">
        <f>'ｄ08-001市町村別入込総数・宿泊客延数推移'!AS791</f>
        <v>143</v>
      </c>
      <c r="AS1060" s="88">
        <f>'ｄ08-001市町村別入込総数・宿泊客延数推移'!AT791</f>
        <v>324.89999999999998</v>
      </c>
      <c r="AT1060" s="88">
        <f>'ｄ08-001市町村別入込総数・宿泊客延数推移'!AU791</f>
        <v>282</v>
      </c>
      <c r="AU1060" s="88">
        <f>'ｄ08-001市町村別入込総数・宿泊客延数推移'!AV791</f>
        <v>302.89999999999998</v>
      </c>
      <c r="AV1060" s="88">
        <f>'ｄ08-001市町村別入込総数・宿泊客延数推移'!AW791</f>
        <v>340.9</v>
      </c>
      <c r="AW1060" s="88">
        <f>'ｄ08-001市町村別入込総数・宿泊客延数推移'!AX791</f>
        <v>317.39999999999998</v>
      </c>
      <c r="AX1060" s="88">
        <f>'ｄ08-001市町村別入込総数・宿泊客延数推移'!AY791</f>
        <v>290.5</v>
      </c>
      <c r="AY1060" s="88">
        <f>'ｄ08-001市町村別入込総数・宿泊客延数推移'!AZ791</f>
        <v>341.7</v>
      </c>
      <c r="AZ1060" s="88">
        <f>'ｄ08-001市町村別入込総数・宿泊客延数推移'!BA791</f>
        <v>318.7</v>
      </c>
      <c r="BA1060" s="88">
        <f>'ｄ08-001市町村別入込総数・宿泊客延数推移'!BB791</f>
        <v>262.89999999999998</v>
      </c>
      <c r="BB1060" s="88">
        <f>'ｄ08-001市町村別入込総数・宿泊客延数推移'!BC791</f>
        <v>277.60000000000002</v>
      </c>
      <c r="BC1060" s="88">
        <f>'ｄ08-001市町村別入込総数・宿泊客延数推移'!BD791</f>
        <v>187.49999999999994</v>
      </c>
      <c r="BD1060" s="88">
        <f>'ｄ08-001市町村別入込総数・宿泊客延数推移'!BE791</f>
        <v>181.9</v>
      </c>
      <c r="BE1060" s="88">
        <f>'ｄ08-001市町村別入込総数・宿泊客延数推移'!BF791</f>
        <v>195.90000000000003</v>
      </c>
      <c r="BF1060" s="88">
        <f>'ｄ08-001市町村別入込総数・宿泊客延数推移'!BG791</f>
        <v>223.7</v>
      </c>
      <c r="BG1060" s="88">
        <f>'ｄ08-001市町村別入込総数・宿泊客延数推移'!BH791</f>
        <v>230</v>
      </c>
      <c r="BH1060" s="88">
        <f>'ｄ08-001市町村別入込総数・宿泊客延数推移'!BI791</f>
        <v>246.49999999999997</v>
      </c>
      <c r="BI1060" s="88">
        <f>'ｄ08-001市町村別入込総数・宿泊客延数推移'!BJ791</f>
        <v>253.4</v>
      </c>
      <c r="BJ1060" s="88">
        <f>'ｄ08-001市町村別入込総数・宿泊客延数推移'!BK791</f>
        <v>258.49999999999994</v>
      </c>
      <c r="BK1060" s="88">
        <f>'ｄ08-001市町村別入込総数・宿泊客延数推移'!BL791</f>
        <v>236.5</v>
      </c>
      <c r="BL1060" s="88">
        <f>'ｄ08-001市町村別入込総数・宿泊客延数推移'!BM791</f>
        <v>180.8</v>
      </c>
    </row>
    <row r="1061" spans="7:64" x14ac:dyDescent="0.15">
      <c r="G1061" t="s">
        <v>496</v>
      </c>
      <c r="H1061" s="88">
        <f>'ｄ08-001市町村別入込総数・宿泊客延数推移'!H792/1000</f>
        <v>0</v>
      </c>
      <c r="I1061" s="88">
        <f>'ｄ08-001市町村別入込総数・宿泊客延数推移'!I792/1000</f>
        <v>158.416</v>
      </c>
      <c r="J1061" s="88">
        <f>'ｄ08-001市町村別入込総数・宿泊客延数推移'!J792/1000</f>
        <v>153.51499999999999</v>
      </c>
      <c r="K1061" s="88">
        <f>'ｄ08-001市町村別入込総数・宿泊客延数推移'!K792/1000</f>
        <v>310.83999999999997</v>
      </c>
      <c r="L1061" s="88">
        <f>'ｄ08-001市町村別入込総数・宿泊客延数推移'!L792/1000</f>
        <v>305.75299999999999</v>
      </c>
      <c r="M1061" s="88">
        <f>'ｄ08-001市町村別入込総数・宿泊客延数推移'!M792/1000</f>
        <v>360.286</v>
      </c>
      <c r="N1061" s="88">
        <f>'ｄ08-001市町村別入込総数・宿泊客延数推移'!N792/1000</f>
        <v>439.10500000000002</v>
      </c>
      <c r="O1061" s="88">
        <f>'ｄ08-001市町村別入込総数・宿泊客延数推移'!O792/1000</f>
        <v>442.95699999999999</v>
      </c>
      <c r="P1061" s="88">
        <f>'ｄ08-001市町村別入込総数・宿泊客延数推移'!P792/1000</f>
        <v>491.64499999999998</v>
      </c>
      <c r="Q1061" s="88">
        <f>'ｄ08-001市町村別入込総数・宿泊客延数推移'!Q792/1000</f>
        <v>636.29</v>
      </c>
      <c r="R1061" s="88">
        <f>'ｄ08-001市町村別入込総数・宿泊客延数推移'!R792/1000</f>
        <v>661.56600000000003</v>
      </c>
      <c r="S1061" s="88">
        <f>'ｄ08-001市町村別入込総数・宿泊客延数推移'!S792/1000</f>
        <v>673.96500000000003</v>
      </c>
      <c r="T1061" s="88">
        <f>'ｄ08-001市町村別入込総数・宿泊客延数推移'!T792/1000</f>
        <v>668.98500000000001</v>
      </c>
      <c r="U1061" s="88">
        <f>'ｄ08-001市町村別入込総数・宿泊客延数推移'!U792/1000</f>
        <v>657.28399999999999</v>
      </c>
      <c r="V1061" s="88">
        <f>'ｄ08-001市町村別入込総数・宿泊客延数推移'!V792/1000</f>
        <v>661.29899999999998</v>
      </c>
      <c r="W1061" s="88">
        <f>'ｄ08-001市町村別入込総数・宿泊客延数推移'!W792/1000</f>
        <v>687.57100000000003</v>
      </c>
      <c r="X1061" s="88">
        <f>'ｄ08-001市町村別入込総数・宿泊客延数推移'!X792/1000</f>
        <v>732.34299999999996</v>
      </c>
      <c r="Y1061" s="88">
        <f>'ｄ08-001市町村別入込総数・宿泊客延数推移'!Y792/1000</f>
        <v>708.83500000000004</v>
      </c>
      <c r="Z1061" s="88">
        <f>'ｄ08-001市町村別入込総数・宿泊客延数推移'!Z792/1000</f>
        <v>649.23099999999999</v>
      </c>
      <c r="AA1061" s="88">
        <f>'ｄ08-001市町村別入込総数・宿泊客延数推移'!AA792/1000</f>
        <v>641.66700000000003</v>
      </c>
      <c r="AB1061" s="88">
        <f>'ｄ08-001市町村別入込総数・宿泊客延数推移'!AB792/1000</f>
        <v>665.95600000000002</v>
      </c>
      <c r="AC1061" s="88">
        <f>'ｄ08-001市町村別入込総数・宿泊客延数推移'!AC792/1000</f>
        <v>644.20100000000002</v>
      </c>
      <c r="AD1061" s="88">
        <f>'ｄ08-001市町村別入込総数・宿泊客延数推移'!AD792/1000</f>
        <v>676.25099999999998</v>
      </c>
      <c r="AE1061" s="88">
        <f>'ｄ08-001市町村別入込総数・宿泊客延数推移'!AE792/1000</f>
        <v>722.971</v>
      </c>
      <c r="AF1061" s="88">
        <f>'ｄ08-001市町村別入込総数・宿泊客延数推移'!AF792/1000</f>
        <v>737.20799999999997</v>
      </c>
      <c r="AG1061" s="88">
        <f>'ｄ08-001市町村別入込総数・宿泊客延数推移'!AG792/1000</f>
        <v>773.38699999999994</v>
      </c>
      <c r="AH1061" s="88">
        <f>'ｄ08-001市町村別入込総数・宿泊客延数推移'!AH792/1000</f>
        <v>829.84100000000001</v>
      </c>
      <c r="AI1061" s="88">
        <f>'ｄ08-001市町村別入込総数・宿泊客延数推移'!AI792/1000</f>
        <v>793.69100000000003</v>
      </c>
      <c r="AJ1061" s="88">
        <f>'ｄ08-001市町村別入込総数・宿泊客延数推移'!AJ792/1000</f>
        <v>784.27499999999998</v>
      </c>
      <c r="AK1061" s="88">
        <f>'ｄ08-001市町村別入込総数・宿泊客延数推移'!AK792/1000</f>
        <v>730.67899999999997</v>
      </c>
      <c r="AL1061" s="88">
        <f>'ｄ08-001市町村別入込総数・宿泊客延数推移'!AL792/1000</f>
        <v>749.87699999999995</v>
      </c>
      <c r="AM1061" s="88">
        <f>'ｄ08-001市町村別入込総数・宿泊客延数推移'!AM792/1000</f>
        <v>747.64200000000005</v>
      </c>
      <c r="AN1061" s="88">
        <f>'ｄ08-001市町村別入込総数・宿泊客延数推移'!AN792/1000</f>
        <v>721.95600000000002</v>
      </c>
      <c r="AO1061" s="88">
        <f>'ｄ08-001市町村別入込総数・宿泊客延数推移'!AO792/1000</f>
        <v>707.43200000000002</v>
      </c>
      <c r="AP1061" s="88">
        <f>'ｄ08-001市町村別入込総数・宿泊客延数推移'!AQ792</f>
        <v>700.3</v>
      </c>
      <c r="AQ1061" s="88">
        <f>'ｄ08-001市町村別入込総数・宿泊客延数推移'!AR792</f>
        <v>725.1</v>
      </c>
      <c r="AR1061" s="88">
        <f>'ｄ08-001市町村別入込総数・宿泊客延数推移'!AS792</f>
        <v>653.70000000000005</v>
      </c>
      <c r="AS1061" s="88">
        <f>'ｄ08-001市町村別入込総数・宿泊客延数推移'!AT792</f>
        <v>646.5</v>
      </c>
      <c r="AT1061" s="88">
        <f>'ｄ08-001市町村別入込総数・宿泊客延数推移'!AU792</f>
        <v>645.29999999999995</v>
      </c>
      <c r="AU1061" s="88">
        <f>'ｄ08-001市町村別入込総数・宿泊客延数推移'!AV792</f>
        <v>660.1</v>
      </c>
      <c r="AV1061" s="88">
        <f>'ｄ08-001市町村別入込総数・宿泊客延数推移'!AW792</f>
        <v>744.2</v>
      </c>
      <c r="AW1061" s="88">
        <f>'ｄ08-001市町村別入込総数・宿泊客延数推移'!AX792</f>
        <v>726.8</v>
      </c>
      <c r="AX1061" s="88">
        <f>'ｄ08-001市町村別入込総数・宿泊客延数推移'!AY792</f>
        <v>733</v>
      </c>
      <c r="AY1061" s="88">
        <f>'ｄ08-001市町村別入込総数・宿泊客延数推移'!AZ792</f>
        <v>580.1</v>
      </c>
      <c r="AZ1061" s="88">
        <f>'ｄ08-001市町村別入込総数・宿泊客延数推移'!BA792</f>
        <v>549.9</v>
      </c>
      <c r="BA1061" s="88">
        <f>'ｄ08-001市町村別入込総数・宿泊客延数推移'!BB792</f>
        <v>574.70000000000005</v>
      </c>
      <c r="BB1061" s="88">
        <f>'ｄ08-001市町村別入込総数・宿泊客延数推移'!BC792</f>
        <v>630.79999999999995</v>
      </c>
      <c r="BC1061" s="88">
        <f>'ｄ08-001市町村別入込総数・宿泊客延数推移'!BD792</f>
        <v>768.99999999999989</v>
      </c>
      <c r="BD1061" s="88">
        <f>'ｄ08-001市町村別入込総数・宿泊客延数推移'!BE792</f>
        <v>766.5</v>
      </c>
      <c r="BE1061" s="88">
        <f>'ｄ08-001市町村別入込総数・宿泊客延数推移'!BF792</f>
        <v>777.00000000000011</v>
      </c>
      <c r="BF1061" s="88">
        <f>'ｄ08-001市町村別入込総数・宿泊客延数推移'!BG792</f>
        <v>798.59999999999991</v>
      </c>
      <c r="BG1061" s="88">
        <f>'ｄ08-001市町村別入込総数・宿泊客延数推移'!BH792</f>
        <v>829.30000000000018</v>
      </c>
      <c r="BH1061" s="88">
        <f>'ｄ08-001市町村別入込総数・宿泊客延数推移'!BI792</f>
        <v>1094.9000000000001</v>
      </c>
      <c r="BI1061" s="88">
        <f>'ｄ08-001市町村別入込総数・宿泊客延数推移'!BJ792</f>
        <v>1197.5</v>
      </c>
      <c r="BJ1061" s="88">
        <f>'ｄ08-001市町村別入込総数・宿泊客延数推移'!BK792</f>
        <v>1230.3000000000002</v>
      </c>
      <c r="BK1061" s="88">
        <f>'ｄ08-001市町村別入込総数・宿泊客延数推移'!BL792</f>
        <v>1180.5</v>
      </c>
      <c r="BL1061" s="88">
        <f>'ｄ08-001市町村別入込総数・宿泊客延数推移'!BM792</f>
        <v>960.09999999999991</v>
      </c>
    </row>
    <row r="1062" spans="7:64" x14ac:dyDescent="0.15">
      <c r="G1062" t="s">
        <v>497</v>
      </c>
      <c r="H1062" s="88"/>
      <c r="I1062" s="88">
        <f>'ｄ08-001市町村別入込総数・宿泊客延数推移'!I794/1000</f>
        <v>72.435000000000002</v>
      </c>
      <c r="J1062" s="88">
        <f>'ｄ08-001市町村別入込総数・宿泊客延数推移'!J794/1000</f>
        <v>92.688000000000002</v>
      </c>
      <c r="K1062" s="88">
        <f>'ｄ08-001市町村別入込総数・宿泊客延数推移'!K794/1000</f>
        <v>149.56200000000001</v>
      </c>
      <c r="L1062" s="88">
        <f>'ｄ08-001市町村別入込総数・宿泊客延数推移'!L794/1000</f>
        <v>196.80600000000001</v>
      </c>
      <c r="M1062" s="88">
        <f>'ｄ08-001市町村別入込総数・宿泊客延数推移'!M794/1000</f>
        <v>251.989</v>
      </c>
      <c r="N1062" s="88">
        <f>'ｄ08-001市町村別入込総数・宿泊客延数推移'!N794/1000</f>
        <v>369.97300000000001</v>
      </c>
      <c r="O1062" s="88">
        <f>'ｄ08-001市町村別入込総数・宿泊客延数推移'!O794/1000</f>
        <v>304.71899999999999</v>
      </c>
      <c r="P1062" s="88">
        <f>'ｄ08-001市町村別入込総数・宿泊客延数推移'!P794/1000</f>
        <v>304.18299999999999</v>
      </c>
      <c r="Q1062" s="88">
        <f>'ｄ08-001市町村別入込総数・宿泊客延数推移'!Q794/1000</f>
        <v>234.81800000000001</v>
      </c>
      <c r="R1062" s="88">
        <f>'ｄ08-001市町村別入込総数・宿泊客延数推移'!R794/1000</f>
        <v>259.57</v>
      </c>
      <c r="S1062" s="88">
        <f>'ｄ08-001市町村別入込総数・宿泊客延数推移'!S794/1000</f>
        <v>198.18899999999999</v>
      </c>
      <c r="T1062" s="88">
        <f>'ｄ08-001市町村別入込総数・宿泊客延数推移'!T794/1000</f>
        <v>193.49299999999999</v>
      </c>
      <c r="U1062" s="88">
        <f>'ｄ08-001市町村別入込総数・宿泊客延数推移'!U794/1000</f>
        <v>189.01</v>
      </c>
      <c r="V1062" s="88">
        <f>'ｄ08-001市町村別入込総数・宿泊客延数推移'!V794/1000</f>
        <v>200.24700000000001</v>
      </c>
      <c r="W1062" s="88">
        <f>'ｄ08-001市町村別入込総数・宿泊客延数推移'!W794/1000</f>
        <v>206.488</v>
      </c>
      <c r="X1062" s="88">
        <f>'ｄ08-001市町村別入込総数・宿泊客延数推移'!X794/1000</f>
        <v>207.60300000000001</v>
      </c>
      <c r="Y1062" s="88">
        <f>'ｄ08-001市町村別入込総数・宿泊客延数推移'!Y794/1000</f>
        <v>206.01599999999999</v>
      </c>
      <c r="Z1062" s="88">
        <f>'ｄ08-001市町村別入込総数・宿泊客延数推移'!Z794/1000</f>
        <v>187.499</v>
      </c>
      <c r="AA1062" s="88">
        <f>'ｄ08-001市町村別入込総数・宿泊客延数推移'!AA794/1000</f>
        <v>183.363</v>
      </c>
      <c r="AB1062" s="88">
        <f>'ｄ08-001市町村別入込総数・宿泊客延数推移'!AB794/1000</f>
        <v>193.08</v>
      </c>
      <c r="AC1062" s="88">
        <f>'ｄ08-001市町村別入込総数・宿泊客延数推移'!AC794/1000</f>
        <v>185.56800000000001</v>
      </c>
      <c r="AD1062" s="88">
        <f>'ｄ08-001市町村別入込総数・宿泊客延数推移'!AD794/1000</f>
        <v>171.21100000000001</v>
      </c>
      <c r="AE1062" s="88">
        <f>'ｄ08-001市町村別入込総数・宿泊客延数推移'!AE794/1000</f>
        <v>181.142</v>
      </c>
      <c r="AF1062" s="88">
        <f>'ｄ08-001市町村別入込総数・宿泊客延数推移'!AF794/1000</f>
        <v>175.154</v>
      </c>
      <c r="AG1062" s="88">
        <f>'ｄ08-001市町村別入込総数・宿泊客延数推移'!AG794/1000</f>
        <v>215.86799999999999</v>
      </c>
      <c r="AH1062" s="88">
        <f>'ｄ08-001市町村別入込総数・宿泊客延数推移'!AH794/1000</f>
        <v>199.358</v>
      </c>
      <c r="AI1062" s="88">
        <f>'ｄ08-001市町村別入込総数・宿泊客延数推移'!AI794/1000</f>
        <v>219.89599999999999</v>
      </c>
      <c r="AJ1062" s="88">
        <f>'ｄ08-001市町村別入込総数・宿泊客延数推移'!AJ794/1000</f>
        <v>279.52300000000002</v>
      </c>
      <c r="AK1062" s="88">
        <f>'ｄ08-001市町村別入込総数・宿泊客延数推移'!AK794/1000</f>
        <v>303.178</v>
      </c>
      <c r="AL1062" s="88">
        <f>'ｄ08-001市町村別入込総数・宿泊客延数推移'!AL794/1000</f>
        <v>379.37900000000002</v>
      </c>
      <c r="AM1062" s="88">
        <f>'ｄ08-001市町村別入込総数・宿泊客延数推移'!AM794/1000</f>
        <v>376.98200000000003</v>
      </c>
      <c r="AN1062" s="88">
        <f>'ｄ08-001市町村別入込総数・宿泊客延数推移'!AN794/1000</f>
        <v>390.52199999999999</v>
      </c>
      <c r="AO1062" s="88">
        <f>'ｄ08-001市町村別入込総数・宿泊客延数推移'!AO794/1000</f>
        <v>388.92700000000002</v>
      </c>
      <c r="AP1062" s="88">
        <f>'ｄ08-001市町村別入込総数・宿泊客延数推移'!AQ794</f>
        <v>195.1</v>
      </c>
      <c r="AQ1062" s="88">
        <f>'ｄ08-001市町村別入込総数・宿泊客延数推移'!AR794</f>
        <v>423.8</v>
      </c>
      <c r="AR1062" s="88">
        <f>'ｄ08-001市町村別入込総数・宿泊客延数推移'!AS794</f>
        <v>377.8</v>
      </c>
      <c r="AS1062" s="88">
        <f>'ｄ08-001市町村別入込総数・宿泊客延数推移'!AT794</f>
        <v>556.5</v>
      </c>
      <c r="AT1062" s="88">
        <f>'ｄ08-001市町村別入込総数・宿泊客延数推移'!AU794</f>
        <v>438.8</v>
      </c>
      <c r="AU1062" s="88">
        <f>'ｄ08-001市町村別入込総数・宿泊客延数推移'!AV794</f>
        <v>417.3</v>
      </c>
      <c r="AV1062" s="88">
        <f>'ｄ08-001市町村別入込総数・宿泊客延数推移'!AW794</f>
        <v>395.5</v>
      </c>
      <c r="AW1062" s="88">
        <f>'ｄ08-001市町村別入込総数・宿泊客延数推移'!AX794</f>
        <v>474</v>
      </c>
      <c r="AX1062" s="88">
        <f>'ｄ08-001市町村別入込総数・宿泊客延数推移'!AY794</f>
        <v>463</v>
      </c>
      <c r="AY1062" s="88">
        <f>'ｄ08-001市町村別入込総数・宿泊客延数推移'!AZ794</f>
        <v>283.8</v>
      </c>
      <c r="AZ1062" s="88">
        <f>'ｄ08-001市町村別入込総数・宿泊客延数推移'!BA794</f>
        <v>255.1</v>
      </c>
      <c r="BA1062" s="88">
        <f>'ｄ08-001市町村別入込総数・宿泊客延数推移'!BB794</f>
        <v>163.19999999999999</v>
      </c>
      <c r="BB1062" s="88">
        <f>'ｄ08-001市町村別入込総数・宿泊客延数推移'!BC794</f>
        <v>154.69999999999999</v>
      </c>
      <c r="BC1062" s="88">
        <f>'ｄ08-001市町村別入込総数・宿泊客延数推移'!BD794</f>
        <v>153.39999999999998</v>
      </c>
      <c r="BD1062" s="88">
        <f>'ｄ08-001市町村別入込総数・宿泊客延数推移'!BE794</f>
        <v>142.5</v>
      </c>
      <c r="BE1062" s="88">
        <f>'ｄ08-001市町村別入込総数・宿泊客延数推移'!BF794</f>
        <v>142.19999999999999</v>
      </c>
      <c r="BF1062" s="88">
        <f>'ｄ08-001市町村別入込総数・宿泊客延数推移'!BG794</f>
        <v>162.39999999999998</v>
      </c>
      <c r="BG1062" s="88">
        <f>'ｄ08-001市町村別入込総数・宿泊客延数推移'!BH794</f>
        <v>150.09999999999997</v>
      </c>
      <c r="BH1062" s="88">
        <f>'ｄ08-001市町村別入込総数・宿泊客延数推移'!BI794</f>
        <v>156.9</v>
      </c>
      <c r="BI1062" s="88">
        <f>'ｄ08-001市町村別入込総数・宿泊客延数推移'!BJ794</f>
        <v>145.69999999999999</v>
      </c>
      <c r="BJ1062" s="88">
        <f>'ｄ08-001市町村別入込総数・宿泊客延数推移'!BK794</f>
        <v>153.5</v>
      </c>
      <c r="BK1062" s="88">
        <f>'ｄ08-001市町村別入込総数・宿泊客延数推移'!BL794</f>
        <v>134.80000000000001</v>
      </c>
      <c r="BL1062" s="88">
        <f>'ｄ08-001市町村別入込総数・宿泊客延数推移'!BM794</f>
        <v>85.1</v>
      </c>
    </row>
    <row r="1091" spans="7:64" x14ac:dyDescent="0.15">
      <c r="G1091" t="s">
        <v>570</v>
      </c>
      <c r="H1091" s="80"/>
      <c r="J1091" s="80" t="s">
        <v>483</v>
      </c>
      <c r="K1091" s="81"/>
      <c r="L1091" s="81"/>
      <c r="M1091" s="81"/>
      <c r="N1091" s="81"/>
      <c r="O1091" s="80" t="s">
        <v>484</v>
      </c>
      <c r="P1091" s="81"/>
      <c r="Q1091" s="81"/>
      <c r="R1091" s="81"/>
      <c r="S1091" s="81"/>
      <c r="T1091" s="80" t="s">
        <v>485</v>
      </c>
      <c r="U1091" s="81"/>
      <c r="V1091" s="81"/>
      <c r="W1091" s="81"/>
      <c r="X1091" s="81"/>
      <c r="Y1091" s="80" t="s">
        <v>486</v>
      </c>
      <c r="Z1091" s="81"/>
      <c r="AA1091" s="81"/>
      <c r="AB1091" s="81"/>
      <c r="AC1091" s="81"/>
      <c r="AD1091" s="80" t="s">
        <v>487</v>
      </c>
      <c r="AE1091" s="81"/>
      <c r="AF1091" s="81"/>
      <c r="AG1091" s="81"/>
      <c r="AH1091" s="81"/>
      <c r="AI1091" s="80" t="s">
        <v>488</v>
      </c>
      <c r="AJ1091" s="81"/>
      <c r="AK1091" s="81"/>
      <c r="AL1091" s="81"/>
      <c r="AM1091" s="81"/>
      <c r="AN1091" s="80" t="s">
        <v>489</v>
      </c>
      <c r="AO1091" s="81"/>
      <c r="AP1091" s="81"/>
      <c r="AQ1091" s="81"/>
      <c r="AR1091" s="81"/>
      <c r="AS1091" s="80" t="s">
        <v>490</v>
      </c>
      <c r="AT1091" s="81"/>
      <c r="AU1091" s="81"/>
      <c r="AV1091" s="81"/>
      <c r="AW1091" s="81"/>
      <c r="AX1091" s="80" t="s">
        <v>491</v>
      </c>
      <c r="AY1091" s="81"/>
      <c r="AZ1091" s="81"/>
      <c r="BA1091" s="81"/>
      <c r="BB1091" s="81"/>
      <c r="BC1091" s="80" t="s">
        <v>492</v>
      </c>
      <c r="BD1091" s="81"/>
      <c r="BE1091" s="81"/>
      <c r="BF1091" s="81"/>
      <c r="BG1091" s="81"/>
      <c r="BH1091" s="80" t="s">
        <v>493</v>
      </c>
      <c r="BL1091" s="80" t="s">
        <v>517</v>
      </c>
    </row>
    <row r="1092" spans="7:64" x14ac:dyDescent="0.15">
      <c r="G1092" t="s">
        <v>495</v>
      </c>
      <c r="H1092" s="88">
        <f>'ｄ08-001市町村別入込総数・宿泊客延数推移'!H797/1000</f>
        <v>0</v>
      </c>
      <c r="I1092" s="88">
        <f>'ｄ08-001市町村別入込総数・宿泊客延数推移'!I797/1000</f>
        <v>5.7</v>
      </c>
      <c r="J1092" s="88">
        <f>'ｄ08-001市町村別入込総数・宿泊客延数推移'!J797/1000</f>
        <v>14.225</v>
      </c>
      <c r="K1092" s="88">
        <f>'ｄ08-001市町村別入込総数・宿泊客延数推移'!K797/1000</f>
        <v>6.7809999999999997</v>
      </c>
      <c r="L1092" s="88">
        <f>'ｄ08-001市町村別入込総数・宿泊客延数推移'!L797/1000</f>
        <v>8.5410000000000004</v>
      </c>
      <c r="M1092" s="88">
        <f>'ｄ08-001市町村別入込総数・宿泊客延数推移'!M797/1000</f>
        <v>9.3130000000000006</v>
      </c>
      <c r="N1092" s="88">
        <f>'ｄ08-001市町村別入込総数・宿泊客延数推移'!N797/1000</f>
        <v>38.845999999999997</v>
      </c>
      <c r="O1092" s="88">
        <f>'ｄ08-001市町村別入込総数・宿泊客延数推移'!O797/1000</f>
        <v>13.875</v>
      </c>
      <c r="P1092" s="88">
        <f>'ｄ08-001市町村別入込総数・宿泊客延数推移'!P797/1000</f>
        <v>24.11</v>
      </c>
      <c r="Q1092" s="88">
        <f>'ｄ08-001市町村別入込総数・宿泊客延数推移'!Q797/1000</f>
        <v>38.965000000000003</v>
      </c>
      <c r="R1092" s="88">
        <f>'ｄ08-001市町村別入込総数・宿泊客延数推移'!R797/1000</f>
        <v>25.815999999999999</v>
      </c>
      <c r="S1092" s="88">
        <f>'ｄ08-001市町村別入込総数・宿泊客延数推移'!S797/1000</f>
        <v>26.358000000000001</v>
      </c>
      <c r="T1092" s="88">
        <f>'ｄ08-001市町村別入込総数・宿泊客延数推移'!T797/1000</f>
        <v>21.739000000000001</v>
      </c>
      <c r="U1092" s="88">
        <f>'ｄ08-001市町村別入込総数・宿泊客延数推移'!U797/1000</f>
        <v>20.238</v>
      </c>
      <c r="V1092" s="88">
        <f>'ｄ08-001市町村別入込総数・宿泊客延数推移'!V797/1000</f>
        <v>15.077</v>
      </c>
      <c r="W1092" s="88">
        <f>'ｄ08-001市町村別入込総数・宿泊客延数推移'!W797/1000</f>
        <v>13.468</v>
      </c>
      <c r="X1092" s="88">
        <f>'ｄ08-001市町村別入込総数・宿泊客延数推移'!X797/1000</f>
        <v>14.744</v>
      </c>
      <c r="Y1092" s="88">
        <f>'ｄ08-001市町村別入込総数・宿泊客延数推移'!Y797/1000</f>
        <v>18.439</v>
      </c>
      <c r="Z1092" s="88">
        <f>'ｄ08-001市町村別入込総数・宿泊客延数推移'!Z797/1000</f>
        <v>19.317</v>
      </c>
      <c r="AA1092" s="88">
        <f>'ｄ08-001市町村別入込総数・宿泊客延数推移'!AA797/1000</f>
        <v>19.881</v>
      </c>
      <c r="AB1092" s="88">
        <f>'ｄ08-001市町村別入込総数・宿泊客延数推移'!AB797/1000</f>
        <v>20.27</v>
      </c>
      <c r="AC1092" s="88">
        <f>'ｄ08-001市町村別入込総数・宿泊客延数推移'!AC797/1000</f>
        <v>24.26</v>
      </c>
      <c r="AD1092" s="88">
        <f>'ｄ08-001市町村別入込総数・宿泊客延数推移'!AD797/1000</f>
        <v>23.218</v>
      </c>
      <c r="AE1092" s="88">
        <f>'ｄ08-001市町村別入込総数・宿泊客延数推移'!AE797/1000</f>
        <v>26.45</v>
      </c>
      <c r="AF1092" s="88">
        <f>'ｄ08-001市町村別入込総数・宿泊客延数推移'!AF797/1000</f>
        <v>34.962000000000003</v>
      </c>
      <c r="AG1092" s="88">
        <f>'ｄ08-001市町村別入込総数・宿泊客延数推移'!AG797/1000</f>
        <v>50.652000000000001</v>
      </c>
      <c r="AH1092" s="88">
        <f>'ｄ08-001市町村別入込総数・宿泊客延数推移'!AH797/1000</f>
        <v>69.709999999999994</v>
      </c>
      <c r="AI1092" s="88">
        <f>'ｄ08-001市町村別入込総数・宿泊客延数推移'!AI797/1000</f>
        <v>120.95399999999999</v>
      </c>
      <c r="AJ1092" s="88">
        <f>'ｄ08-001市町村別入込総数・宿泊客延数推移'!AJ797/1000</f>
        <v>182.39</v>
      </c>
      <c r="AK1092" s="88">
        <f>'ｄ08-001市町村別入込総数・宿泊客延数推移'!AK797/1000</f>
        <v>253.751</v>
      </c>
      <c r="AL1092" s="88">
        <f>'ｄ08-001市町村別入込総数・宿泊客延数推移'!AL797/1000</f>
        <v>258.74700000000001</v>
      </c>
      <c r="AM1092" s="88">
        <f>'ｄ08-001市町村別入込総数・宿泊客延数推移'!AM797/1000</f>
        <v>297.61599999999999</v>
      </c>
      <c r="AN1092" s="88">
        <f>'ｄ08-001市町村別入込総数・宿泊客延数推移'!AN797/1000</f>
        <v>319.89699999999999</v>
      </c>
      <c r="AO1092" s="88">
        <f>'ｄ08-001市町村別入込総数・宿泊客延数推移'!AO797/1000</f>
        <v>372.53800000000001</v>
      </c>
      <c r="AP1092" s="88">
        <f>'ｄ08-001市町村別入込総数・宿泊客延数推移'!AQ797</f>
        <v>415.5</v>
      </c>
      <c r="AQ1092" s="88">
        <f>'ｄ08-001市町村別入込総数・宿泊客延数推移'!AR797</f>
        <v>537.70000000000005</v>
      </c>
      <c r="AR1092" s="88">
        <f>'ｄ08-001市町村別入込総数・宿泊客延数推移'!AS797</f>
        <v>541.20000000000005</v>
      </c>
      <c r="AS1092" s="88">
        <f>'ｄ08-001市町村別入込総数・宿泊客延数推移'!AT797</f>
        <v>518.6</v>
      </c>
      <c r="AT1092" s="88">
        <f>'ｄ08-001市町村別入込総数・宿泊客延数推移'!AU797</f>
        <v>582.5</v>
      </c>
      <c r="AU1092" s="88">
        <f>'ｄ08-001市町村別入込総数・宿泊客延数推移'!AV797</f>
        <v>551.20000000000005</v>
      </c>
      <c r="AV1092" s="88">
        <f>'ｄ08-001市町村別入込総数・宿泊客延数推移'!AW797</f>
        <v>540.20000000000005</v>
      </c>
      <c r="AW1092" s="88">
        <f>'ｄ08-001市町村別入込総数・宿泊客延数推移'!AX797</f>
        <v>503</v>
      </c>
      <c r="AX1092" s="88">
        <f>'ｄ08-001市町村別入込総数・宿泊客延数推移'!AY797</f>
        <v>453.4</v>
      </c>
      <c r="AY1092" s="88">
        <f>'ｄ08-001市町村別入込総数・宿泊客延数推移'!AZ797</f>
        <v>500.1</v>
      </c>
      <c r="AZ1092" s="88">
        <f>'ｄ08-001市町村別入込総数・宿泊客延数推移'!BA797</f>
        <v>532.29999999999995</v>
      </c>
      <c r="BA1092" s="88">
        <f>'ｄ08-001市町村別入込総数・宿泊客延数推移'!BB797</f>
        <v>520.9</v>
      </c>
      <c r="BB1092" s="88">
        <f>'ｄ08-001市町村別入込総数・宿泊客延数推移'!BC797</f>
        <v>587.9</v>
      </c>
      <c r="BC1092" s="88">
        <f>'ｄ08-001市町村別入込総数・宿泊客延数推移'!BD797</f>
        <v>558.4</v>
      </c>
      <c r="BD1092" s="88">
        <f>'ｄ08-001市町村別入込総数・宿泊客延数推移'!BE797</f>
        <v>454.6</v>
      </c>
      <c r="BE1092" s="88">
        <f>'ｄ08-001市町村別入込総数・宿泊客延数推移'!BF797</f>
        <v>495.5</v>
      </c>
      <c r="BF1092" s="88">
        <f>'ｄ08-001市町村別入込総数・宿泊客延数推移'!BG797</f>
        <v>580.9</v>
      </c>
      <c r="BG1092" s="88">
        <f>'ｄ08-001市町村別入込総数・宿泊客延数推移'!BH797</f>
        <v>721.49999999999989</v>
      </c>
      <c r="BH1092" s="88">
        <f>'ｄ08-001市町村別入込総数・宿泊客延数推移'!BI797</f>
        <v>725.19999999999993</v>
      </c>
      <c r="BI1092" s="88">
        <f>'ｄ08-001市町村別入込総数・宿泊客延数推移'!BJ797</f>
        <v>732</v>
      </c>
      <c r="BJ1092" s="88">
        <f>'ｄ08-001市町村別入込総数・宿泊客延数推移'!BK797</f>
        <v>774.5</v>
      </c>
      <c r="BK1092" s="88">
        <f>'ｄ08-001市町村別入込総数・宿泊客延数推移'!BL797</f>
        <v>1061.2</v>
      </c>
      <c r="BL1092" s="88">
        <f>'ｄ08-001市町村別入込総数・宿泊客延数推移'!BM797</f>
        <v>1084.5</v>
      </c>
    </row>
    <row r="1093" spans="7:64" x14ac:dyDescent="0.15">
      <c r="G1093" t="s">
        <v>496</v>
      </c>
      <c r="H1093" s="88">
        <f>'ｄ08-001市町村別入込総数・宿泊客延数推移'!H798/1000</f>
        <v>0</v>
      </c>
      <c r="I1093" s="88">
        <f>'ｄ08-001市町村別入込総数・宿泊客延数推移'!I798/1000</f>
        <v>211.54</v>
      </c>
      <c r="J1093" s="88">
        <f>'ｄ08-001市町村別入込総数・宿泊客延数推移'!J798/1000</f>
        <v>244.28899999999999</v>
      </c>
      <c r="K1093" s="88">
        <f>'ｄ08-001市町村別入込総数・宿泊客延数推移'!K798/1000</f>
        <v>266.02499999999998</v>
      </c>
      <c r="L1093" s="88">
        <f>'ｄ08-001市町村別入込総数・宿泊客延数推移'!L798/1000</f>
        <v>251.13800000000001</v>
      </c>
      <c r="M1093" s="88">
        <f>'ｄ08-001市町村別入込総数・宿泊客延数推移'!M798/1000</f>
        <v>284.05500000000001</v>
      </c>
      <c r="N1093" s="88">
        <f>'ｄ08-001市町村別入込総数・宿泊客延数推移'!N798/1000</f>
        <v>252.27699999999999</v>
      </c>
      <c r="O1093" s="88">
        <f>'ｄ08-001市町村別入込総数・宿泊客延数推移'!O798/1000</f>
        <v>370.48700000000002</v>
      </c>
      <c r="P1093" s="88">
        <f>'ｄ08-001市町村別入込総数・宿泊客延数推移'!P798/1000</f>
        <v>361.83600000000001</v>
      </c>
      <c r="Q1093" s="88">
        <f>'ｄ08-001市町村別入込総数・宿泊客延数推移'!Q798/1000</f>
        <v>420.54300000000001</v>
      </c>
      <c r="R1093" s="88">
        <f>'ｄ08-001市町村別入込総数・宿泊客延数推移'!R798/1000</f>
        <v>389.04899999999998</v>
      </c>
      <c r="S1093" s="88">
        <f>'ｄ08-001市町村別入込総数・宿泊客延数推移'!S798/1000</f>
        <v>389.09399999999999</v>
      </c>
      <c r="T1093" s="88">
        <f>'ｄ08-001市町村別入込総数・宿泊客延数推移'!T798/1000</f>
        <v>392.32400000000001</v>
      </c>
      <c r="U1093" s="88">
        <f>'ｄ08-001市町村別入込総数・宿泊客延数推移'!U798/1000</f>
        <v>371.209</v>
      </c>
      <c r="V1093" s="88">
        <f>'ｄ08-001市町村別入込総数・宿泊客延数推移'!V798/1000</f>
        <v>353.38099999999997</v>
      </c>
      <c r="W1093" s="88">
        <f>'ｄ08-001市町村別入込総数・宿泊客延数推移'!W798/1000</f>
        <v>337.09</v>
      </c>
      <c r="X1093" s="88">
        <f>'ｄ08-001市町村別入込総数・宿泊客延数推移'!X798/1000</f>
        <v>345.61200000000002</v>
      </c>
      <c r="Y1093" s="88">
        <f>'ｄ08-001市町村別入込総数・宿泊客延数推移'!Y798/1000</f>
        <v>350.93099999999998</v>
      </c>
      <c r="Z1093" s="88">
        <f>'ｄ08-001市町村別入込総数・宿泊客延数推移'!Z798/1000</f>
        <v>336.82</v>
      </c>
      <c r="AA1093" s="88">
        <f>'ｄ08-001市町村別入込総数・宿泊客延数推移'!AA798/1000</f>
        <v>347.67899999999997</v>
      </c>
      <c r="AB1093" s="88">
        <f>'ｄ08-001市町村別入込総数・宿泊客延数推移'!AB798/1000</f>
        <v>358.69499999999999</v>
      </c>
      <c r="AC1093" s="88">
        <f>'ｄ08-001市町村別入込総数・宿泊客延数推移'!AC798/1000</f>
        <v>374.60199999999998</v>
      </c>
      <c r="AD1093" s="88">
        <f>'ｄ08-001市町村別入込総数・宿泊客延数推移'!AD798/1000</f>
        <v>378.92399999999998</v>
      </c>
      <c r="AE1093" s="88">
        <f>'ｄ08-001市町村別入込総数・宿泊客延数推移'!AE798/1000</f>
        <v>384.62900000000002</v>
      </c>
      <c r="AF1093" s="88">
        <f>'ｄ08-001市町村別入込総数・宿泊客延数推移'!AF798/1000</f>
        <v>398.553</v>
      </c>
      <c r="AG1093" s="88">
        <f>'ｄ08-001市町村別入込総数・宿泊客延数推移'!AG798/1000</f>
        <v>329.49200000000002</v>
      </c>
      <c r="AH1093" s="88">
        <f>'ｄ08-001市町村別入込総数・宿泊客延数推移'!AH798/1000</f>
        <v>581.54399999999998</v>
      </c>
      <c r="AI1093" s="88">
        <f>'ｄ08-001市町村別入込総数・宿泊客延数推移'!AI798/1000</f>
        <v>663.50800000000004</v>
      </c>
      <c r="AJ1093" s="88">
        <f>'ｄ08-001市町村別入込総数・宿泊客延数推移'!AJ798/1000</f>
        <v>663.13599999999997</v>
      </c>
      <c r="AK1093" s="88">
        <f>'ｄ08-001市町村別入込総数・宿泊客延数推移'!AK798/1000</f>
        <v>642.99099999999999</v>
      </c>
      <c r="AL1093" s="88">
        <f>'ｄ08-001市町村別入込総数・宿泊客延数推移'!AL798/1000</f>
        <v>687.53499999999997</v>
      </c>
      <c r="AM1093" s="88">
        <f>'ｄ08-001市町村別入込総数・宿泊客延数推移'!AM798/1000</f>
        <v>736.54</v>
      </c>
      <c r="AN1093" s="88">
        <f>'ｄ08-001市町村別入込総数・宿泊客延数推移'!AN798/1000</f>
        <v>795.24800000000005</v>
      </c>
      <c r="AO1093" s="88">
        <f>'ｄ08-001市町村別入込総数・宿泊客延数推移'!AO798/1000</f>
        <v>820.01300000000003</v>
      </c>
      <c r="AP1093" s="88">
        <f>'ｄ08-001市町村別入込総数・宿泊客延数推移'!AQ798</f>
        <v>811.4</v>
      </c>
      <c r="AQ1093" s="88">
        <f>'ｄ08-001市町村別入込総数・宿泊客延数推移'!AR798</f>
        <v>927.6</v>
      </c>
      <c r="AR1093" s="88">
        <f>'ｄ08-001市町村別入込総数・宿泊客延数推移'!AS798</f>
        <v>900.6</v>
      </c>
      <c r="AS1093" s="88">
        <f>'ｄ08-001市町村別入込総数・宿泊客延数推移'!AT798</f>
        <v>787.9</v>
      </c>
      <c r="AT1093" s="88">
        <f>'ｄ08-001市町村別入込総数・宿泊客延数推移'!AU798</f>
        <v>682.2</v>
      </c>
      <c r="AU1093" s="88">
        <f>'ｄ08-001市町村別入込総数・宿泊客延数推移'!AV798</f>
        <v>714.4</v>
      </c>
      <c r="AV1093" s="88">
        <f>'ｄ08-001市町村別入込総数・宿泊客延数推移'!AW798</f>
        <v>743.9</v>
      </c>
      <c r="AW1093" s="88">
        <f>'ｄ08-001市町村別入込総数・宿泊客延数推移'!AX798</f>
        <v>688.5</v>
      </c>
      <c r="AX1093" s="88">
        <f>'ｄ08-001市町村別入込総数・宿泊客延数推移'!AY798</f>
        <v>672.4</v>
      </c>
      <c r="AY1093" s="88">
        <f>'ｄ08-001市町村別入込総数・宿泊客延数推移'!AZ798</f>
        <v>643.1</v>
      </c>
      <c r="AZ1093" s="88">
        <f>'ｄ08-001市町村別入込総数・宿泊客延数推移'!BA798</f>
        <v>692.6</v>
      </c>
      <c r="BA1093" s="88">
        <f>'ｄ08-001市町村別入込総数・宿泊客延数推移'!BB798</f>
        <v>662</v>
      </c>
      <c r="BB1093" s="88">
        <f>'ｄ08-001市町村別入込総数・宿泊客延数推移'!BC798</f>
        <v>654.70000000000005</v>
      </c>
      <c r="BC1093" s="88">
        <f>'ｄ08-001市町村別入込総数・宿泊客延数推移'!BD798</f>
        <v>715.5</v>
      </c>
      <c r="BD1093" s="88">
        <f>'ｄ08-001市町村別入込総数・宿泊客延数推移'!BE798</f>
        <v>676</v>
      </c>
      <c r="BE1093" s="88">
        <f>'ｄ08-001市町村別入込総数・宿泊客延数推移'!BF798</f>
        <v>836.5</v>
      </c>
      <c r="BF1093" s="88">
        <f>'ｄ08-001市町村別入込総数・宿泊客延数推移'!BG798</f>
        <v>913.19999999999993</v>
      </c>
      <c r="BG1093" s="88">
        <f>'ｄ08-001市町村別入込総数・宿泊客延数推移'!BH798</f>
        <v>1069.5</v>
      </c>
      <c r="BH1093" s="88">
        <f>'ｄ08-001市町村別入込総数・宿泊客延数推移'!BI798</f>
        <v>973.09999999999991</v>
      </c>
      <c r="BI1093" s="88">
        <f>'ｄ08-001市町村別入込総数・宿泊客延数推移'!BJ798</f>
        <v>927.49999999999989</v>
      </c>
      <c r="BJ1093" s="88">
        <f>'ｄ08-001市町村別入込総数・宿泊客延数推移'!BK798</f>
        <v>905</v>
      </c>
      <c r="BK1093" s="88">
        <f>'ｄ08-001市町村別入込総数・宿泊客延数推移'!BL798</f>
        <v>1200.5</v>
      </c>
      <c r="BL1093" s="88">
        <f>'ｄ08-001市町村別入込総数・宿泊客延数推移'!BM798</f>
        <v>1334.6999999999998</v>
      </c>
    </row>
    <row r="1094" spans="7:64" x14ac:dyDescent="0.15">
      <c r="G1094" t="s">
        <v>497</v>
      </c>
      <c r="H1094" s="88"/>
      <c r="I1094" s="88">
        <f>'ｄ08-001市町村別入込総数・宿泊客延数推移'!I800/1000</f>
        <v>74.834000000000003</v>
      </c>
      <c r="J1094" s="88">
        <f>'ｄ08-001市町村別入込総数・宿泊客延数推移'!J800/1000</f>
        <v>94.373999999999995</v>
      </c>
      <c r="K1094" s="88">
        <f>'ｄ08-001市町村別入込総数・宿泊客延数推移'!K800/1000</f>
        <v>143.11199999999999</v>
      </c>
      <c r="L1094" s="88">
        <f>'ｄ08-001市町村別入込総数・宿泊客延数推移'!L800/1000</f>
        <v>126.741</v>
      </c>
      <c r="M1094" s="88">
        <f>'ｄ08-001市町村別入込総数・宿泊客延数推移'!M800/1000</f>
        <v>122.501</v>
      </c>
      <c r="N1094" s="88">
        <f>'ｄ08-001市町村別入込総数・宿泊客延数推移'!N800/1000</f>
        <v>138.56100000000001</v>
      </c>
      <c r="O1094" s="88">
        <f>'ｄ08-001市町村別入込総数・宿泊客延数推移'!O800/1000</f>
        <v>132.202</v>
      </c>
      <c r="P1094" s="88">
        <f>'ｄ08-001市町村別入込総数・宿泊客延数推移'!P800/1000</f>
        <v>202.06100000000001</v>
      </c>
      <c r="Q1094" s="88">
        <f>'ｄ08-001市町村別入込総数・宿泊客延数推移'!Q800/1000</f>
        <v>179.13300000000001</v>
      </c>
      <c r="R1094" s="88">
        <f>'ｄ08-001市町村別入込総数・宿泊客延数推移'!R800/1000</f>
        <v>197.881</v>
      </c>
      <c r="S1094" s="88">
        <f>'ｄ08-001市町村別入込総数・宿泊客延数推移'!S800/1000</f>
        <v>156.47499999999999</v>
      </c>
      <c r="T1094" s="88">
        <f>'ｄ08-001市町村別入込総数・宿泊客延数推移'!T800/1000</f>
        <v>160.393</v>
      </c>
      <c r="U1094" s="88">
        <f>'ｄ08-001市町村別入込総数・宿泊客延数推移'!U800/1000</f>
        <v>162.03800000000001</v>
      </c>
      <c r="V1094" s="88">
        <f>'ｄ08-001市町村別入込総数・宿泊客延数推移'!V800/1000</f>
        <v>149.74299999999999</v>
      </c>
      <c r="W1094" s="88">
        <f>'ｄ08-001市町村別入込総数・宿泊客延数推移'!W800/1000</f>
        <v>143.001</v>
      </c>
      <c r="X1094" s="88">
        <f>'ｄ08-001市町村別入込総数・宿泊客延数推移'!X800/1000</f>
        <v>133.852</v>
      </c>
      <c r="Y1094" s="88">
        <f>'ｄ08-001市町村別入込総数・宿泊客延数推移'!Y800/1000</f>
        <v>121.374</v>
      </c>
      <c r="Z1094" s="88">
        <f>'ｄ08-001市町村別入込総数・宿泊客延数推移'!Z800/1000</f>
        <v>112.19499999999999</v>
      </c>
      <c r="AA1094" s="88">
        <f>'ｄ08-001市町村別入込総数・宿泊客延数推移'!AA800/1000</f>
        <v>109.315</v>
      </c>
      <c r="AB1094" s="88">
        <f>'ｄ08-001市町村別入込総数・宿泊客延数推移'!AB800/1000</f>
        <v>111.616</v>
      </c>
      <c r="AC1094" s="88">
        <f>'ｄ08-001市町村別入込総数・宿泊客延数推移'!AC800/1000</f>
        <v>113.90900000000001</v>
      </c>
      <c r="AD1094" s="88">
        <f>'ｄ08-001市町村別入込総数・宿泊客延数推移'!AD800/1000</f>
        <v>110.753</v>
      </c>
      <c r="AE1094" s="88">
        <f>'ｄ08-001市町村別入込総数・宿泊客延数推移'!AE800/1000</f>
        <v>117.619</v>
      </c>
      <c r="AF1094" s="88">
        <f>'ｄ08-001市町村別入込総数・宿泊客延数推移'!AF800/1000</f>
        <v>120.94199999999999</v>
      </c>
      <c r="AG1094" s="88">
        <f>'ｄ08-001市町村別入込総数・宿泊客延数推移'!AG800/1000</f>
        <v>101.08199999999999</v>
      </c>
      <c r="AH1094" s="88">
        <f>'ｄ08-001市町村別入込総数・宿泊客延数推移'!AH800/1000</f>
        <v>145.108</v>
      </c>
      <c r="AI1094" s="88">
        <f>'ｄ08-001市町村別入込総数・宿泊客延数推移'!AI800/1000</f>
        <v>166.58099999999999</v>
      </c>
      <c r="AJ1094" s="88">
        <f>'ｄ08-001市町村別入込総数・宿泊客延数推移'!AJ800/1000</f>
        <v>176.52099999999999</v>
      </c>
      <c r="AK1094" s="88">
        <f>'ｄ08-001市町村別入込総数・宿泊客延数推移'!AK800/1000</f>
        <v>181.33600000000001</v>
      </c>
      <c r="AL1094" s="88">
        <f>'ｄ08-001市町村別入込総数・宿泊客延数推移'!AL800/1000</f>
        <v>183.22900000000001</v>
      </c>
      <c r="AM1094" s="88">
        <f>'ｄ08-001市町村別入込総数・宿泊客延数推移'!AM800/1000</f>
        <v>185.18199999999999</v>
      </c>
      <c r="AN1094" s="88">
        <f>'ｄ08-001市町村別入込総数・宿泊客延数推移'!AN800/1000</f>
        <v>198.89500000000001</v>
      </c>
      <c r="AO1094" s="88">
        <f>'ｄ08-001市町村別入込総数・宿泊客延数推移'!AO800/1000</f>
        <v>226.858</v>
      </c>
      <c r="AP1094" s="88">
        <f>'ｄ08-001市町村別入込総数・宿泊客延数推移'!AQ800</f>
        <v>220</v>
      </c>
      <c r="AQ1094" s="88">
        <f>'ｄ08-001市町村別入込総数・宿泊客延数推移'!AR800</f>
        <v>224.6</v>
      </c>
      <c r="AR1094" s="88">
        <f>'ｄ08-001市町村別入込総数・宿泊客延数推移'!AS800</f>
        <v>223.7</v>
      </c>
      <c r="AS1094" s="88">
        <f>'ｄ08-001市町村別入込総数・宿泊客延数推移'!AT800</f>
        <v>213.7</v>
      </c>
      <c r="AT1094" s="88">
        <f>'ｄ08-001市町村別入込総数・宿泊客延数推移'!AU800</f>
        <v>217.6</v>
      </c>
      <c r="AU1094" s="88">
        <f>'ｄ08-001市町村別入込総数・宿泊客延数推移'!AV800</f>
        <v>201.3</v>
      </c>
      <c r="AV1094" s="88">
        <f>'ｄ08-001市町村別入込総数・宿泊客延数推移'!AW800</f>
        <v>209.8</v>
      </c>
      <c r="AW1094" s="88">
        <f>'ｄ08-001市町村別入込総数・宿泊客延数推移'!AX800</f>
        <v>196.3</v>
      </c>
      <c r="AX1094" s="88">
        <f>'ｄ08-001市町村別入込総数・宿泊客延数推移'!AY800</f>
        <v>197.8</v>
      </c>
      <c r="AY1094" s="88">
        <f>'ｄ08-001市町村別入込総数・宿泊客延数推移'!AZ800</f>
        <v>205.4</v>
      </c>
      <c r="AZ1094" s="88">
        <f>'ｄ08-001市町村別入込総数・宿泊客延数推移'!BA800</f>
        <v>204.1</v>
      </c>
      <c r="BA1094" s="88">
        <f>'ｄ08-001市町村別入込総数・宿泊客延数推移'!BB800</f>
        <v>188.1</v>
      </c>
      <c r="BB1094" s="88">
        <f>'ｄ08-001市町村別入込総数・宿泊客延数推移'!BC800</f>
        <v>183.3</v>
      </c>
      <c r="BC1094" s="88">
        <f>'ｄ08-001市町村別入込総数・宿泊客延数推移'!BD800</f>
        <v>181.29999999999998</v>
      </c>
      <c r="BD1094" s="88">
        <f>'ｄ08-001市町村別入込総数・宿泊客延数推移'!BE800</f>
        <v>157.4</v>
      </c>
      <c r="BE1094" s="88">
        <f>'ｄ08-001市町村別入込総数・宿泊客延数推移'!BF800</f>
        <v>165.10000000000005</v>
      </c>
      <c r="BF1094" s="88">
        <f>'ｄ08-001市町村別入込総数・宿泊客延数推移'!BG800</f>
        <v>167.7</v>
      </c>
      <c r="BG1094" s="88">
        <f>'ｄ08-001市町村別入込総数・宿泊客延数推移'!BH800</f>
        <v>174.2</v>
      </c>
      <c r="BH1094" s="88">
        <f>'ｄ08-001市町村別入込総数・宿泊客延数推移'!BI800</f>
        <v>178.8</v>
      </c>
      <c r="BI1094" s="88">
        <f>'ｄ08-001市町村別入込総数・宿泊客延数推移'!BJ800</f>
        <v>185.59999999999994</v>
      </c>
      <c r="BJ1094" s="88">
        <f>'ｄ08-001市町村別入込総数・宿泊客延数推移'!BK800</f>
        <v>194.50000000000003</v>
      </c>
      <c r="BK1094" s="88">
        <f>'ｄ08-001市町村別入込総数・宿泊客延数推移'!BL800</f>
        <v>192.1</v>
      </c>
      <c r="BL1094" s="88">
        <f>'ｄ08-001市町村別入込総数・宿泊客延数推移'!BM800</f>
        <v>165.5</v>
      </c>
    </row>
    <row r="1123" spans="7:64" x14ac:dyDescent="0.15">
      <c r="G1123" t="s">
        <v>571</v>
      </c>
      <c r="H1123" s="80"/>
      <c r="J1123" s="80" t="s">
        <v>483</v>
      </c>
      <c r="K1123" s="81"/>
      <c r="L1123" s="81"/>
      <c r="M1123" s="81"/>
      <c r="N1123" s="81"/>
      <c r="O1123" s="80" t="s">
        <v>484</v>
      </c>
      <c r="P1123" s="81"/>
      <c r="Q1123" s="81"/>
      <c r="R1123" s="81"/>
      <c r="S1123" s="81"/>
      <c r="T1123" s="80" t="s">
        <v>485</v>
      </c>
      <c r="U1123" s="81"/>
      <c r="V1123" s="81"/>
      <c r="W1123" s="81"/>
      <c r="X1123" s="81"/>
      <c r="Y1123" s="80" t="s">
        <v>486</v>
      </c>
      <c r="Z1123" s="81"/>
      <c r="AA1123" s="81"/>
      <c r="AB1123" s="81"/>
      <c r="AC1123" s="81"/>
      <c r="AD1123" s="80" t="s">
        <v>487</v>
      </c>
      <c r="AE1123" s="81"/>
      <c r="AF1123" s="81"/>
      <c r="AG1123" s="81"/>
      <c r="AH1123" s="81"/>
      <c r="AI1123" s="80" t="s">
        <v>488</v>
      </c>
      <c r="AJ1123" s="81"/>
      <c r="AK1123" s="81"/>
      <c r="AL1123" s="81"/>
      <c r="AM1123" s="81"/>
      <c r="AN1123" s="80" t="s">
        <v>489</v>
      </c>
      <c r="AO1123" s="81"/>
      <c r="AP1123" s="81"/>
      <c r="AQ1123" s="81"/>
      <c r="AR1123" s="81"/>
      <c r="AS1123" s="80" t="s">
        <v>490</v>
      </c>
      <c r="AT1123" s="81"/>
      <c r="AU1123" s="81"/>
      <c r="AV1123" s="81"/>
      <c r="AW1123" s="81"/>
      <c r="AX1123" s="80" t="s">
        <v>491</v>
      </c>
      <c r="AY1123" s="81"/>
      <c r="AZ1123" s="81"/>
      <c r="BA1123" s="81"/>
      <c r="BB1123" s="81"/>
      <c r="BC1123" s="80" t="s">
        <v>492</v>
      </c>
      <c r="BD1123" s="81"/>
      <c r="BE1123" s="81"/>
      <c r="BF1123" s="81"/>
      <c r="BG1123" s="81"/>
      <c r="BH1123" s="80" t="s">
        <v>493</v>
      </c>
      <c r="BL1123" s="80" t="s">
        <v>517</v>
      </c>
    </row>
    <row r="1124" spans="7:64" x14ac:dyDescent="0.15">
      <c r="G1124" t="s">
        <v>495</v>
      </c>
      <c r="H1124" s="88">
        <f>'ｄ08-001市町村別入込総数・宿泊客延数推移'!H803/1000</f>
        <v>0</v>
      </c>
      <c r="I1124" s="88">
        <f>'ｄ08-001市町村別入込総数・宿泊客延数推移'!I803/1000</f>
        <v>0.72399999999999998</v>
      </c>
      <c r="J1124" s="88">
        <f>'ｄ08-001市町村別入込総数・宿泊客延数推移'!J803/1000</f>
        <v>1.8380000000000001</v>
      </c>
      <c r="K1124" s="88">
        <f>'ｄ08-001市町村別入込総数・宿泊客延数推移'!K803/1000</f>
        <v>0.96299999999999997</v>
      </c>
      <c r="L1124" s="88">
        <f>'ｄ08-001市町村別入込総数・宿泊客延数推移'!L803/1000</f>
        <v>14.432</v>
      </c>
      <c r="M1124" s="88">
        <f>'ｄ08-001市町村別入込総数・宿泊客延数推移'!M803/1000</f>
        <v>4.1550000000000002</v>
      </c>
      <c r="N1124" s="88">
        <f>'ｄ08-001市町村別入込総数・宿泊客延数推移'!N803/1000</f>
        <v>5.9969999999999999</v>
      </c>
      <c r="O1124" s="88">
        <f>'ｄ08-001市町村別入込総数・宿泊客延数推移'!O803/1000</f>
        <v>8.1839999999999993</v>
      </c>
      <c r="P1124" s="88">
        <f>'ｄ08-001市町村別入込総数・宿泊客延数推移'!P803/1000</f>
        <v>13.853</v>
      </c>
      <c r="Q1124" s="88">
        <f>'ｄ08-001市町村別入込総数・宿泊客延数推移'!Q803/1000</f>
        <v>42.9</v>
      </c>
      <c r="R1124" s="88">
        <f>'ｄ08-001市町村別入込総数・宿泊客延数推移'!R803/1000</f>
        <v>33.226999999999997</v>
      </c>
      <c r="S1124" s="88">
        <f>'ｄ08-001市町村別入込総数・宿泊客延数推移'!S803/1000</f>
        <v>51.137</v>
      </c>
      <c r="T1124" s="88">
        <f>'ｄ08-001市町村別入込総数・宿泊客延数推移'!T803/1000</f>
        <v>44.112000000000002</v>
      </c>
      <c r="U1124" s="88">
        <f>'ｄ08-001市町村別入込総数・宿泊客延数推移'!U803/1000</f>
        <v>49.53</v>
      </c>
      <c r="V1124" s="88">
        <f>'ｄ08-001市町村別入込総数・宿泊客延数推移'!V803/1000</f>
        <v>46.103000000000002</v>
      </c>
      <c r="W1124" s="88">
        <f>'ｄ08-001市町村別入込総数・宿泊客延数推移'!W803/1000</f>
        <v>34.579000000000001</v>
      </c>
      <c r="X1124" s="88">
        <f>'ｄ08-001市町村別入込総数・宿泊客延数推移'!X803/1000</f>
        <v>35.548000000000002</v>
      </c>
      <c r="Y1124" s="88">
        <f>'ｄ08-001市町村別入込総数・宿泊客延数推移'!Y803/1000</f>
        <v>29.63</v>
      </c>
      <c r="Z1124" s="88">
        <f>'ｄ08-001市町村別入込総数・宿泊客延数推移'!Z803/1000</f>
        <v>24.376999999999999</v>
      </c>
      <c r="AA1124" s="88">
        <f>'ｄ08-001市町村別入込総数・宿泊客延数推移'!AA803/1000</f>
        <v>25.652000000000001</v>
      </c>
      <c r="AB1124" s="88">
        <f>'ｄ08-001市町村別入込総数・宿泊客延数推移'!AB803/1000</f>
        <v>24.5</v>
      </c>
      <c r="AC1124" s="88">
        <f>'ｄ08-001市町村別入込総数・宿泊客延数推移'!AC803/1000</f>
        <v>86.915999999999997</v>
      </c>
      <c r="AD1124" s="88">
        <f>'ｄ08-001市町村別入込総数・宿泊客延数推移'!AD803/1000</f>
        <v>71.965000000000003</v>
      </c>
      <c r="AE1124" s="88">
        <f>'ｄ08-001市町村別入込総数・宿泊客延数推移'!AE803/1000</f>
        <v>86.994</v>
      </c>
      <c r="AF1124" s="88">
        <f>'ｄ08-001市町村別入込総数・宿泊客延数推移'!AF803/1000</f>
        <v>74.391999999999996</v>
      </c>
      <c r="AG1124" s="88">
        <f>'ｄ08-001市町村別入込総数・宿泊客延数推移'!AG803/1000</f>
        <v>124.94499999999999</v>
      </c>
      <c r="AH1124" s="88">
        <f>'ｄ08-001市町村別入込総数・宿泊客延数推移'!AH803/1000</f>
        <v>125.374</v>
      </c>
      <c r="AI1124" s="88">
        <f>'ｄ08-001市町村別入込総数・宿泊客延数推移'!AI803/1000</f>
        <v>129.66999999999999</v>
      </c>
      <c r="AJ1124" s="88">
        <f>'ｄ08-001市町村別入込総数・宿泊客延数推移'!AJ803/1000</f>
        <v>142.90799999999999</v>
      </c>
      <c r="AK1124" s="88">
        <f>'ｄ08-001市町村別入込総数・宿泊客延数推移'!AK803/1000</f>
        <v>164.589</v>
      </c>
      <c r="AL1124" s="88">
        <f>'ｄ08-001市町村別入込総数・宿泊客延数推移'!AL803/1000</f>
        <v>154.96899999999999</v>
      </c>
      <c r="AM1124" s="88">
        <f>'ｄ08-001市町村別入込総数・宿泊客延数推移'!AM803/1000</f>
        <v>199.446</v>
      </c>
      <c r="AN1124" s="88">
        <f>'ｄ08-001市町村別入込総数・宿泊客延数推移'!AN803/1000</f>
        <v>215.733</v>
      </c>
      <c r="AO1124" s="88">
        <f>'ｄ08-001市町村別入込総数・宿泊客延数推移'!AO803/1000</f>
        <v>220.298</v>
      </c>
      <c r="AP1124" s="88">
        <f>'ｄ08-001市町村別入込総数・宿泊客延数推移'!AQ803</f>
        <v>165.2</v>
      </c>
      <c r="AQ1124" s="88">
        <f>'ｄ08-001市町村別入込総数・宿泊客延数推移'!AR803</f>
        <v>330.4</v>
      </c>
      <c r="AR1124" s="88">
        <f>'ｄ08-001市町村別入込総数・宿泊客延数推移'!AS803</f>
        <v>335.6</v>
      </c>
      <c r="AS1124" s="88">
        <f>'ｄ08-001市町村別入込総数・宿泊客延数推移'!AT803</f>
        <v>258.10000000000002</v>
      </c>
      <c r="AT1124" s="88">
        <f>'ｄ08-001市町村別入込総数・宿泊客延数推移'!AU803</f>
        <v>179.1</v>
      </c>
      <c r="AU1124" s="88">
        <f>'ｄ08-001市町村別入込総数・宿泊客延数推移'!AV803</f>
        <v>174.4</v>
      </c>
      <c r="AV1124" s="88">
        <f>'ｄ08-001市町村別入込総数・宿泊客延数推移'!AW803</f>
        <v>168.3</v>
      </c>
      <c r="AW1124" s="88">
        <f>'ｄ08-001市町村別入込総数・宿泊客延数推移'!AX803</f>
        <v>152.69999999999999</v>
      </c>
      <c r="AX1124" s="88">
        <f>'ｄ08-001市町村別入込総数・宿泊客延数推移'!AY803</f>
        <v>156.5</v>
      </c>
      <c r="AY1124" s="88">
        <f>'ｄ08-001市町村別入込総数・宿泊客延数推移'!AZ803</f>
        <v>146.9</v>
      </c>
      <c r="AZ1124" s="88">
        <f>'ｄ08-001市町村別入込総数・宿泊客延数推移'!BA803</f>
        <v>153</v>
      </c>
      <c r="BA1124" s="88">
        <f>'ｄ08-001市町村別入込総数・宿泊客延数推移'!BB803</f>
        <v>150.80000000000001</v>
      </c>
      <c r="BB1124" s="88">
        <f>'ｄ08-001市町村別入込総数・宿泊客延数推移'!BC803</f>
        <v>143.4</v>
      </c>
      <c r="BC1124" s="88">
        <f>'ｄ08-001市町村別入込総数・宿泊客延数推移'!BD803</f>
        <v>137.5</v>
      </c>
      <c r="BD1124" s="88">
        <f>'ｄ08-001市町村別入込総数・宿泊客延数推移'!BE803</f>
        <v>116.9</v>
      </c>
      <c r="BE1124" s="88">
        <f>'ｄ08-001市町村別入込総数・宿泊客延数推移'!BF803</f>
        <v>132.70000000000002</v>
      </c>
      <c r="BF1124" s="88">
        <f>'ｄ08-001市町村別入込総数・宿泊客延数推移'!BG803</f>
        <v>128.4</v>
      </c>
      <c r="BG1124" s="88">
        <f>'ｄ08-001市町村別入込総数・宿泊客延数推移'!BH803</f>
        <v>124.09999999999998</v>
      </c>
      <c r="BH1124" s="88">
        <f>'ｄ08-001市町村別入込総数・宿泊客延数推移'!BI803</f>
        <v>305.7999999999999</v>
      </c>
      <c r="BI1124" s="88">
        <f>'ｄ08-001市町村別入込総数・宿泊客延数推移'!BJ803</f>
        <v>274.60000000000002</v>
      </c>
      <c r="BJ1124" s="88">
        <f>'ｄ08-001市町村別入込総数・宿泊客延数推移'!BK803</f>
        <v>284.10000000000002</v>
      </c>
      <c r="BK1124" s="88">
        <f>'ｄ08-001市町村別入込総数・宿泊客延数推移'!BL803</f>
        <v>265.5</v>
      </c>
      <c r="BL1124" s="88">
        <f>'ｄ08-001市町村別入込総数・宿泊客延数推移'!BM803</f>
        <v>285.8</v>
      </c>
    </row>
    <row r="1125" spans="7:64" x14ac:dyDescent="0.15">
      <c r="G1125" t="s">
        <v>496</v>
      </c>
      <c r="H1125" s="88">
        <f>'ｄ08-001市町村別入込総数・宿泊客延数推移'!H804/1000</f>
        <v>0</v>
      </c>
      <c r="I1125" s="88">
        <f>'ｄ08-001市町村別入込総数・宿泊客延数推移'!I804/1000</f>
        <v>7.5030000000000001</v>
      </c>
      <c r="J1125" s="88">
        <f>'ｄ08-001市町村別入込総数・宿泊客延数推移'!J804/1000</f>
        <v>37.366</v>
      </c>
      <c r="K1125" s="88">
        <f>'ｄ08-001市町村別入込総数・宿泊客延数推移'!K804/1000</f>
        <v>101.855</v>
      </c>
      <c r="L1125" s="88">
        <f>'ｄ08-001市町村別入込総数・宿泊客延数推移'!L804/1000</f>
        <v>60.113</v>
      </c>
      <c r="M1125" s="88">
        <f>'ｄ08-001市町村別入込総数・宿泊客延数推移'!M804/1000</f>
        <v>50.292999999999999</v>
      </c>
      <c r="N1125" s="88">
        <f>'ｄ08-001市町村別入込総数・宿泊客延数推移'!N804/1000</f>
        <v>35.585999999999999</v>
      </c>
      <c r="O1125" s="88">
        <f>'ｄ08-001市町村別入込総数・宿泊客延数推移'!O804/1000</f>
        <v>80.808999999999997</v>
      </c>
      <c r="P1125" s="88">
        <f>'ｄ08-001市町村別入込総数・宿泊客延数推移'!P804/1000</f>
        <v>71.234999999999999</v>
      </c>
      <c r="Q1125" s="88">
        <f>'ｄ08-001市町村別入込総数・宿泊客延数推移'!Q804/1000</f>
        <v>57.243000000000002</v>
      </c>
      <c r="R1125" s="88">
        <f>'ｄ08-001市町村別入込総数・宿泊客延数推移'!R804/1000</f>
        <v>91.215999999999994</v>
      </c>
      <c r="S1125" s="88">
        <f>'ｄ08-001市町村別入込総数・宿泊客延数推移'!S804/1000</f>
        <v>72.177000000000007</v>
      </c>
      <c r="T1125" s="88">
        <f>'ｄ08-001市町村別入込総数・宿泊客延数推移'!T804/1000</f>
        <v>64.619</v>
      </c>
      <c r="U1125" s="88">
        <f>'ｄ08-001市町村別入込総数・宿泊客延数推移'!U804/1000</f>
        <v>74.296999999999997</v>
      </c>
      <c r="V1125" s="88">
        <f>'ｄ08-001市町村別入込総数・宿泊客延数推移'!V804/1000</f>
        <v>69.150000000000006</v>
      </c>
      <c r="W1125" s="88">
        <f>'ｄ08-001市町村別入込総数・宿泊客延数推移'!W804/1000</f>
        <v>65.349000000000004</v>
      </c>
      <c r="X1125" s="88">
        <f>'ｄ08-001市町村別入込総数・宿泊客延数推移'!X804/1000</f>
        <v>65.888999999999996</v>
      </c>
      <c r="Y1125" s="88">
        <f>'ｄ08-001市町村別入込総数・宿泊客延数推移'!Y804/1000</f>
        <v>65.674000000000007</v>
      </c>
      <c r="Z1125" s="88">
        <f>'ｄ08-001市町村別入込総数・宿泊客延数推移'!Z804/1000</f>
        <v>71.472999999999999</v>
      </c>
      <c r="AA1125" s="88">
        <f>'ｄ08-001市町村別入込総数・宿泊客延数推移'!AA804/1000</f>
        <v>73.5</v>
      </c>
      <c r="AB1125" s="88">
        <f>'ｄ08-001市町村別入込総数・宿泊客延数推移'!AB804/1000</f>
        <v>69.834999999999994</v>
      </c>
      <c r="AC1125" s="88">
        <f>'ｄ08-001市町村別入込総数・宿泊客延数推移'!AC804/1000</f>
        <v>182.113</v>
      </c>
      <c r="AD1125" s="88">
        <f>'ｄ08-001市町村別入込総数・宿泊客延数推移'!AD804/1000</f>
        <v>197.447</v>
      </c>
      <c r="AE1125" s="88">
        <f>'ｄ08-001市町村別入込総数・宿泊客延数推移'!AE804/1000</f>
        <v>262.959</v>
      </c>
      <c r="AF1125" s="88">
        <f>'ｄ08-001市町村別入込総数・宿泊客延数推移'!AF804/1000</f>
        <v>379.28899999999999</v>
      </c>
      <c r="AG1125" s="88">
        <f>'ｄ08-001市町村別入込総数・宿泊客延数推移'!AG804/1000</f>
        <v>326.53100000000001</v>
      </c>
      <c r="AH1125" s="88">
        <f>'ｄ08-001市町村別入込総数・宿泊客延数推移'!AH804/1000</f>
        <v>349.58600000000001</v>
      </c>
      <c r="AI1125" s="88">
        <f>'ｄ08-001市町村別入込総数・宿泊客延数推移'!AI804/1000</f>
        <v>360.70400000000001</v>
      </c>
      <c r="AJ1125" s="88">
        <f>'ｄ08-001市町村別入込総数・宿泊客延数推移'!AJ804/1000</f>
        <v>356.846</v>
      </c>
      <c r="AK1125" s="88">
        <f>'ｄ08-001市町村別入込総数・宿泊客延数推移'!AK804/1000</f>
        <v>365.51600000000002</v>
      </c>
      <c r="AL1125" s="88">
        <f>'ｄ08-001市町村別入込総数・宿泊客延数推移'!AL804/1000</f>
        <v>359.30099999999999</v>
      </c>
      <c r="AM1125" s="88">
        <f>'ｄ08-001市町村別入込総数・宿泊客延数推移'!AM804/1000</f>
        <v>347.16</v>
      </c>
      <c r="AN1125" s="88">
        <f>'ｄ08-001市町村別入込総数・宿泊客延数推移'!AN804/1000</f>
        <v>371.57799999999997</v>
      </c>
      <c r="AO1125" s="88">
        <f>'ｄ08-001市町村別入込総数・宿泊客延数推移'!AO804/1000</f>
        <v>392.26299999999998</v>
      </c>
      <c r="AP1125" s="88">
        <f>'ｄ08-001市町村別入込総数・宿泊客延数推移'!AQ804</f>
        <v>313</v>
      </c>
      <c r="AQ1125" s="88">
        <f>'ｄ08-001市町村別入込総数・宿泊客延数推移'!AR804</f>
        <v>530.4</v>
      </c>
      <c r="AR1125" s="88">
        <f>'ｄ08-001市町村別入込総数・宿泊客延数推移'!AS804</f>
        <v>629.6</v>
      </c>
      <c r="AS1125" s="88">
        <f>'ｄ08-001市町村別入込総数・宿泊客延数推移'!AT804</f>
        <v>535</v>
      </c>
      <c r="AT1125" s="88">
        <f>'ｄ08-001市町村別入込総数・宿泊客延数推移'!AU804</f>
        <v>821.3</v>
      </c>
      <c r="AU1125" s="88">
        <f>'ｄ08-001市町村別入込総数・宿泊客延数推移'!AV804</f>
        <v>800</v>
      </c>
      <c r="AV1125" s="88">
        <f>'ｄ08-001市町村別入込総数・宿泊客延数推移'!AW804</f>
        <v>773.4</v>
      </c>
      <c r="AW1125" s="88">
        <f>'ｄ08-001市町村別入込総数・宿泊客延数推移'!AX804</f>
        <v>701.4</v>
      </c>
      <c r="AX1125" s="88">
        <f>'ｄ08-001市町村別入込総数・宿泊客延数推移'!AY804</f>
        <v>716.1</v>
      </c>
      <c r="AY1125" s="88">
        <f>'ｄ08-001市町村別入込総数・宿泊客延数推移'!AZ804</f>
        <v>674.1</v>
      </c>
      <c r="AZ1125" s="88">
        <f>'ｄ08-001市町村別入込総数・宿泊客延数推移'!BA804</f>
        <v>702.4</v>
      </c>
      <c r="BA1125" s="88">
        <f>'ｄ08-001市町村別入込総数・宿泊客延数推移'!BB804</f>
        <v>692.5</v>
      </c>
      <c r="BB1125" s="88">
        <f>'ｄ08-001市町村別入込総数・宿泊客延数推移'!BC804</f>
        <v>658.4</v>
      </c>
      <c r="BC1125" s="88">
        <f>'ｄ08-001市町村別入込総数・宿泊客延数推移'!BD804</f>
        <v>631.19999999999993</v>
      </c>
      <c r="BD1125" s="88">
        <f>'ｄ08-001市町村別入込総数・宿泊客延数推移'!BE804</f>
        <v>537</v>
      </c>
      <c r="BE1125" s="88">
        <f>'ｄ08-001市町村別入込総数・宿泊客延数推移'!BF804</f>
        <v>608.59999999999991</v>
      </c>
      <c r="BF1125" s="88">
        <f>'ｄ08-001市町村別入込総数・宿泊客延数推移'!BG804</f>
        <v>588.70000000000005</v>
      </c>
      <c r="BG1125" s="88">
        <f>'ｄ08-001市町村別入込総数・宿泊客延数推移'!BH804</f>
        <v>569.6</v>
      </c>
      <c r="BH1125" s="88">
        <f>'ｄ08-001市町村別入込総数・宿泊客延数推移'!BI804</f>
        <v>326.8</v>
      </c>
      <c r="BI1125" s="88">
        <f>'ｄ08-001市町村別入込総数・宿泊客延数推移'!BJ804</f>
        <v>335.49999999999994</v>
      </c>
      <c r="BJ1125" s="88">
        <f>'ｄ08-001市町村別入込総数・宿泊客延数推移'!BK804</f>
        <v>347.30000000000007</v>
      </c>
      <c r="BK1125" s="88">
        <f>'ｄ08-001市町村別入込総数・宿泊客延数推移'!BL804</f>
        <v>324.7</v>
      </c>
      <c r="BL1125" s="88">
        <f>'ｄ08-001市町村別入込総数・宿泊客延数推移'!BM804</f>
        <v>312.60000000000002</v>
      </c>
    </row>
    <row r="1126" spans="7:64" x14ac:dyDescent="0.15">
      <c r="G1126" t="s">
        <v>497</v>
      </c>
      <c r="H1126" s="88"/>
      <c r="I1126" s="88">
        <f>'ｄ08-001市町村別入込総数・宿泊客延数推移'!I806/1000</f>
        <v>7.57</v>
      </c>
      <c r="J1126" s="88">
        <f>'ｄ08-001市町村別入込総数・宿泊客延数推移'!J806/1000</f>
        <v>31.745000000000001</v>
      </c>
      <c r="K1126" s="88">
        <f>'ｄ08-001市町村別入込総数・宿泊客延数推移'!K806/1000</f>
        <v>16.707999999999998</v>
      </c>
      <c r="L1126" s="88">
        <f>'ｄ08-001市町村別入込総数・宿泊客延数推移'!L806/1000</f>
        <v>33.743000000000002</v>
      </c>
      <c r="M1126" s="88">
        <f>'ｄ08-001市町村別入込総数・宿泊客延数推移'!M806/1000</f>
        <v>22.875</v>
      </c>
      <c r="N1126" s="88">
        <f>'ｄ08-001市町村別入込総数・宿泊客延数推移'!N806/1000</f>
        <v>15.853999999999999</v>
      </c>
      <c r="O1126" s="88">
        <f>'ｄ08-001市町村別入込総数・宿泊客延数推移'!O806/1000</f>
        <v>41.231999999999999</v>
      </c>
      <c r="P1126" s="88">
        <f>'ｄ08-001市町村別入込総数・宿泊客延数推移'!P806/1000</f>
        <v>33.167000000000002</v>
      </c>
      <c r="Q1126" s="88">
        <f>'ｄ08-001市町村別入込総数・宿泊客延数推移'!Q806/1000</f>
        <v>49.709000000000003</v>
      </c>
      <c r="R1126" s="88">
        <f>'ｄ08-001市町村別入込総数・宿泊客延数推移'!R806/1000</f>
        <v>60.078000000000003</v>
      </c>
      <c r="S1126" s="88">
        <f>'ｄ08-001市町村別入込総数・宿泊客延数推移'!S806/1000</f>
        <v>39.213999999999999</v>
      </c>
      <c r="T1126" s="88">
        <f>'ｄ08-001市町村別入込総数・宿泊客延数推移'!T806/1000</f>
        <v>34.631</v>
      </c>
      <c r="U1126" s="88">
        <f>'ｄ08-001市町村別入込総数・宿泊客延数推移'!U806/1000</f>
        <v>41.792000000000002</v>
      </c>
      <c r="V1126" s="88">
        <f>'ｄ08-001市町村別入込総数・宿泊客延数推移'!V806/1000</f>
        <v>39.338000000000001</v>
      </c>
      <c r="W1126" s="88">
        <f>'ｄ08-001市町村別入込総数・宿泊客延数推移'!W806/1000</f>
        <v>38.951999999999998</v>
      </c>
      <c r="X1126" s="88">
        <f>'ｄ08-001市町村別入込総数・宿泊客延数推移'!X806/1000</f>
        <v>43.36</v>
      </c>
      <c r="Y1126" s="88">
        <f>'ｄ08-001市町村別入込総数・宿泊客延数推移'!Y806/1000</f>
        <v>33.896999999999998</v>
      </c>
      <c r="Z1126" s="88">
        <f>'ｄ08-001市町村別入込総数・宿泊客延数推移'!Z806/1000</f>
        <v>19.849</v>
      </c>
      <c r="AA1126" s="88">
        <f>'ｄ08-001市町村別入込総数・宿泊客延数推移'!AA806/1000</f>
        <v>17.018999999999998</v>
      </c>
      <c r="AB1126" s="88">
        <f>'ｄ08-001市町村別入込総数・宿泊客延数推移'!AB806/1000</f>
        <v>15.807</v>
      </c>
      <c r="AC1126" s="88">
        <f>'ｄ08-001市町村別入込総数・宿泊客延数推移'!AC806/1000</f>
        <v>20.056000000000001</v>
      </c>
      <c r="AD1126" s="88">
        <f>'ｄ08-001市町村別入込総数・宿泊客延数推移'!AD806/1000</f>
        <v>23.126999999999999</v>
      </c>
      <c r="AE1126" s="88">
        <f>'ｄ08-001市町村別入込総数・宿泊客延数推移'!AE806/1000</f>
        <v>21.099</v>
      </c>
      <c r="AF1126" s="88">
        <f>'ｄ08-001市町村別入込総数・宿泊客延数推移'!AF806/1000</f>
        <v>67.7</v>
      </c>
      <c r="AG1126" s="88">
        <f>'ｄ08-001市町村別入込総数・宿泊客延数推移'!AG806/1000</f>
        <v>35.463999999999999</v>
      </c>
      <c r="AH1126" s="88">
        <f>'ｄ08-001市町村別入込総数・宿泊客延数推移'!AH806/1000</f>
        <v>74.183000000000007</v>
      </c>
      <c r="AI1126" s="88">
        <f>'ｄ08-001市町村別入込総数・宿泊客延数推移'!AI806/1000</f>
        <v>46.499000000000002</v>
      </c>
      <c r="AJ1126" s="88">
        <f>'ｄ08-001市町村別入込総数・宿泊客延数推移'!AJ806/1000</f>
        <v>41.506</v>
      </c>
      <c r="AK1126" s="88">
        <f>'ｄ08-001市町村別入込総数・宿泊客延数推移'!AK806/1000</f>
        <v>45.02</v>
      </c>
      <c r="AL1126" s="88">
        <f>'ｄ08-001市町村別入込総数・宿泊客延数推移'!AL806/1000</f>
        <v>42.835999999999999</v>
      </c>
      <c r="AM1126" s="88">
        <f>'ｄ08-001市町村別入込総数・宿泊客延数推移'!AM806/1000</f>
        <v>38.951000000000001</v>
      </c>
      <c r="AN1126" s="88">
        <f>'ｄ08-001市町村別入込総数・宿泊客延数推移'!AN806/1000</f>
        <v>42.917000000000002</v>
      </c>
      <c r="AO1126" s="88">
        <f>'ｄ08-001市町村別入込総数・宿泊客延数推移'!AO806/1000</f>
        <v>27.361000000000001</v>
      </c>
      <c r="AP1126" s="88">
        <f>'ｄ08-001市町村別入込総数・宿泊客延数推移'!AQ806</f>
        <v>61.7</v>
      </c>
      <c r="AQ1126" s="88">
        <f>'ｄ08-001市町村別入込総数・宿泊客延数推移'!AR806</f>
        <v>63.4</v>
      </c>
      <c r="AR1126" s="88">
        <f>'ｄ08-001市町村別入込総数・宿泊客延数推移'!AS806</f>
        <v>57.4</v>
      </c>
      <c r="AS1126" s="88">
        <f>'ｄ08-001市町村別入込総数・宿泊客延数推移'!AT806</f>
        <v>65.099999999999994</v>
      </c>
      <c r="AT1126" s="88">
        <f>'ｄ08-001市町村別入込総数・宿泊客延数推移'!AU806</f>
        <v>71.3</v>
      </c>
      <c r="AU1126" s="88">
        <f>'ｄ08-001市町村別入込総数・宿泊客延数推移'!AV806</f>
        <v>72.400000000000006</v>
      </c>
      <c r="AV1126" s="88">
        <f>'ｄ08-001市町村別入込総数・宿泊客延数推移'!AW806</f>
        <v>74.5</v>
      </c>
      <c r="AW1126" s="88">
        <f>'ｄ08-001市町村別入込総数・宿泊客延数推移'!AX806</f>
        <v>69.599999999999994</v>
      </c>
      <c r="AX1126" s="88">
        <f>'ｄ08-001市町村別入込総数・宿泊客延数推移'!AY806</f>
        <v>68.5</v>
      </c>
      <c r="AY1126" s="88">
        <f>'ｄ08-001市町村別入込総数・宿泊客延数推移'!AZ806</f>
        <v>72.900000000000006</v>
      </c>
      <c r="AZ1126" s="88">
        <f>'ｄ08-001市町村別入込総数・宿泊客延数推移'!BA806</f>
        <v>68.599999999999994</v>
      </c>
      <c r="BA1126" s="88">
        <f>'ｄ08-001市町村別入込総数・宿泊客延数推移'!BB806</f>
        <v>70</v>
      </c>
      <c r="BB1126" s="88">
        <f>'ｄ08-001市町村別入込総数・宿泊客延数推移'!BC806</f>
        <v>71.400000000000006</v>
      </c>
      <c r="BC1126" s="88">
        <f>'ｄ08-001市町村別入込総数・宿泊客延数推移'!BD806</f>
        <v>67.900000000000006</v>
      </c>
      <c r="BD1126" s="88">
        <f>'ｄ08-001市町村別入込総数・宿泊客延数推移'!BE806</f>
        <v>63.7</v>
      </c>
      <c r="BE1126" s="88">
        <f>'ｄ08-001市町村別入込総数・宿泊客延数推移'!BF806</f>
        <v>68.3</v>
      </c>
      <c r="BF1126" s="88">
        <f>'ｄ08-001市町村別入込総数・宿泊客延数推移'!BG806</f>
        <v>76.599999999999994</v>
      </c>
      <c r="BG1126" s="88">
        <f>'ｄ08-001市町村別入込総数・宿泊客延数推移'!BH806</f>
        <v>73.7</v>
      </c>
      <c r="BH1126" s="88">
        <f>'ｄ08-001市町村別入込総数・宿泊客延数推移'!BI806</f>
        <v>65.599999999999994</v>
      </c>
      <c r="BI1126" s="88">
        <f>'ｄ08-001市町村別入込総数・宿泊客延数推移'!BJ806</f>
        <v>76.700000000000017</v>
      </c>
      <c r="BJ1126" s="88">
        <f>'ｄ08-001市町村別入込総数・宿泊客延数推移'!BK806</f>
        <v>76.100000000000023</v>
      </c>
      <c r="BK1126" s="88">
        <f>'ｄ08-001市町村別入込総数・宿泊客延数推移'!BL806</f>
        <v>70.8</v>
      </c>
      <c r="BL1126" s="88">
        <f>'ｄ08-001市町村別入込総数・宿泊客延数推移'!BM806</f>
        <v>73.900000000000006</v>
      </c>
    </row>
    <row r="1155" spans="7:64" x14ac:dyDescent="0.15">
      <c r="G1155" t="s">
        <v>572</v>
      </c>
      <c r="H1155" s="80"/>
      <c r="J1155" s="80" t="s">
        <v>483</v>
      </c>
      <c r="K1155" s="81"/>
      <c r="L1155" s="81"/>
      <c r="M1155" s="81"/>
      <c r="N1155" s="81"/>
      <c r="O1155" s="80" t="s">
        <v>484</v>
      </c>
      <c r="P1155" s="81"/>
      <c r="Q1155" s="81"/>
      <c r="R1155" s="81"/>
      <c r="S1155" s="81"/>
      <c r="T1155" s="80" t="s">
        <v>485</v>
      </c>
      <c r="U1155" s="81"/>
      <c r="V1155" s="81"/>
      <c r="W1155" s="81"/>
      <c r="X1155" s="81"/>
      <c r="Y1155" s="80" t="s">
        <v>486</v>
      </c>
      <c r="Z1155" s="81"/>
      <c r="AA1155" s="81"/>
      <c r="AB1155" s="81"/>
      <c r="AC1155" s="81"/>
      <c r="AD1155" s="80" t="s">
        <v>487</v>
      </c>
      <c r="AE1155" s="81"/>
      <c r="AF1155" s="81"/>
      <c r="AG1155" s="81"/>
      <c r="AH1155" s="81"/>
      <c r="AI1155" s="80" t="s">
        <v>488</v>
      </c>
      <c r="AJ1155" s="81"/>
      <c r="AK1155" s="81"/>
      <c r="AL1155" s="81"/>
      <c r="AM1155" s="81"/>
      <c r="AN1155" s="80" t="s">
        <v>489</v>
      </c>
      <c r="AO1155" s="81"/>
      <c r="AP1155" s="81"/>
      <c r="AQ1155" s="81"/>
      <c r="AR1155" s="81"/>
      <c r="AS1155" s="80" t="s">
        <v>490</v>
      </c>
      <c r="AT1155" s="81"/>
      <c r="AU1155" s="81"/>
      <c r="AV1155" s="81"/>
      <c r="AW1155" s="81"/>
      <c r="AX1155" s="80" t="s">
        <v>491</v>
      </c>
      <c r="AY1155" s="81"/>
      <c r="AZ1155" s="81"/>
      <c r="BA1155" s="81"/>
      <c r="BB1155" s="81"/>
      <c r="BC1155" s="80" t="s">
        <v>492</v>
      </c>
      <c r="BD1155" s="81"/>
      <c r="BE1155" s="81"/>
      <c r="BF1155" s="81"/>
      <c r="BG1155" s="81"/>
      <c r="BH1155" s="80" t="s">
        <v>493</v>
      </c>
      <c r="BL1155" s="80" t="s">
        <v>517</v>
      </c>
    </row>
    <row r="1156" spans="7:64" x14ac:dyDescent="0.15">
      <c r="G1156" t="s">
        <v>495</v>
      </c>
      <c r="H1156" s="88">
        <f>'ｄ08-001市町村別入込総数・宿泊客延数推移'!H821/1000</f>
        <v>0</v>
      </c>
      <c r="I1156" s="88">
        <f>'ｄ08-001市町村別入込総数・宿泊客延数推移'!I821/1000</f>
        <v>0</v>
      </c>
      <c r="J1156" s="88">
        <f>'ｄ08-001市町村別入込総数・宿泊客延数推移'!J821/1000</f>
        <v>0</v>
      </c>
      <c r="K1156" s="88">
        <f>'ｄ08-001市町村別入込総数・宿泊客延数推移'!K821/1000</f>
        <v>0</v>
      </c>
      <c r="L1156" s="88">
        <f>'ｄ08-001市町村別入込総数・宿泊客延数推移'!L821/1000</f>
        <v>0</v>
      </c>
      <c r="M1156" s="88">
        <f>'ｄ08-001市町村別入込総数・宿泊客延数推移'!M821/1000</f>
        <v>0</v>
      </c>
      <c r="N1156" s="88">
        <f>'ｄ08-001市町村別入込総数・宿泊客延数推移'!N821/1000</f>
        <v>0</v>
      </c>
      <c r="O1156" s="88">
        <f>'ｄ08-001市町村別入込総数・宿泊客延数推移'!O821/1000</f>
        <v>0</v>
      </c>
      <c r="P1156" s="88">
        <f>'ｄ08-001市町村別入込総数・宿泊客延数推移'!P821/1000</f>
        <v>0</v>
      </c>
      <c r="Q1156" s="88">
        <f>'ｄ08-001市町村別入込総数・宿泊客延数推移'!Q821/1000</f>
        <v>0</v>
      </c>
      <c r="R1156" s="88">
        <f>'ｄ08-001市町村別入込総数・宿泊客延数推移'!R821/1000</f>
        <v>0</v>
      </c>
      <c r="S1156" s="88">
        <f>'ｄ08-001市町村別入込総数・宿泊客延数推移'!S821/1000</f>
        <v>0</v>
      </c>
      <c r="T1156" s="88">
        <f>'ｄ08-001市町村別入込総数・宿泊客延数推移'!T821/1000</f>
        <v>0</v>
      </c>
      <c r="U1156" s="88">
        <f>'ｄ08-001市町村別入込総数・宿泊客延数推移'!U821/1000</f>
        <v>0</v>
      </c>
      <c r="V1156" s="88">
        <f>'ｄ08-001市町村別入込総数・宿泊客延数推移'!V821/1000</f>
        <v>0</v>
      </c>
      <c r="W1156" s="88">
        <f>'ｄ08-001市町村別入込総数・宿泊客延数推移'!W821/1000</f>
        <v>0</v>
      </c>
      <c r="X1156" s="88">
        <f>'ｄ08-001市町村別入込総数・宿泊客延数推移'!X821/1000</f>
        <v>0</v>
      </c>
      <c r="Y1156" s="88">
        <f>'ｄ08-001市町村別入込総数・宿泊客延数推移'!Y821/1000</f>
        <v>0</v>
      </c>
      <c r="Z1156" s="88">
        <f>'ｄ08-001市町村別入込総数・宿泊客延数推移'!Z821/1000</f>
        <v>0</v>
      </c>
      <c r="AA1156" s="88">
        <f>'ｄ08-001市町村別入込総数・宿泊客延数推移'!AA821/1000</f>
        <v>0</v>
      </c>
      <c r="AB1156" s="88">
        <f>'ｄ08-001市町村別入込総数・宿泊客延数推移'!AB821/1000</f>
        <v>0</v>
      </c>
      <c r="AC1156" s="88">
        <f>'ｄ08-001市町村別入込総数・宿泊客延数推移'!AC821/1000</f>
        <v>0</v>
      </c>
      <c r="AD1156" s="88">
        <f>'ｄ08-001市町村別入込総数・宿泊客延数推移'!AD821/1000</f>
        <v>123.505</v>
      </c>
      <c r="AE1156" s="88">
        <f>'ｄ08-001市町村別入込総数・宿泊客延数推移'!AE821/1000</f>
        <v>173.00299999999999</v>
      </c>
      <c r="AF1156" s="88">
        <f>'ｄ08-001市町村別入込総数・宿泊客延数推移'!AF821/1000</f>
        <v>362.22199999999998</v>
      </c>
      <c r="AG1156" s="88">
        <f>'ｄ08-001市町村別入込総数・宿泊客延数推移'!AG821/1000</f>
        <v>460.06299999999999</v>
      </c>
      <c r="AH1156" s="88">
        <f>'ｄ08-001市町村別入込総数・宿泊客延数推移'!AH821/1000</f>
        <v>554.56399999999996</v>
      </c>
      <c r="AI1156" s="88">
        <f>'ｄ08-001市町村別入込総数・宿泊客延数推移'!AI821/1000</f>
        <v>683.50199999999995</v>
      </c>
      <c r="AJ1156" s="88">
        <f>'ｄ08-001市町村別入込総数・宿泊客延数推移'!AJ821/1000</f>
        <v>693.59199999999998</v>
      </c>
      <c r="AK1156" s="88">
        <f>'ｄ08-001市町村別入込総数・宿泊客延数推移'!AK821/1000</f>
        <v>677.2</v>
      </c>
      <c r="AL1156" s="88">
        <f>'ｄ08-001市町村別入込総数・宿泊客延数推移'!AL821/1000</f>
        <v>647.56899999999996</v>
      </c>
      <c r="AM1156" s="88">
        <f>'ｄ08-001市町村別入込総数・宿泊客延数推移'!AM821/1000</f>
        <v>598.19600000000003</v>
      </c>
      <c r="AN1156" s="88">
        <f>'ｄ08-001市町村別入込総数・宿泊客延数推移'!AN821/1000</f>
        <v>657.18600000000004</v>
      </c>
      <c r="AO1156" s="88">
        <f>'ｄ08-001市町村別入込総数・宿泊客延数推移'!AO821/1000</f>
        <v>714.17</v>
      </c>
      <c r="AP1156" s="88">
        <f>'ｄ08-001市町村別入込総数・宿泊客延数推移'!AQ821</f>
        <v>396.4</v>
      </c>
      <c r="AQ1156" s="88">
        <f>'ｄ08-001市町村別入込総数・宿泊客延数推移'!AR821</f>
        <v>303.60000000000002</v>
      </c>
      <c r="AR1156" s="88">
        <f>'ｄ08-001市町村別入込総数・宿泊客延数推移'!AS821</f>
        <v>360.5</v>
      </c>
      <c r="AS1156" s="88">
        <f>'ｄ08-001市町村別入込総数・宿泊客延数推移'!AT821</f>
        <v>407.6</v>
      </c>
      <c r="AT1156" s="88">
        <f>'ｄ08-001市町村別入込総数・宿泊客延数推移'!AU821</f>
        <v>443.5</v>
      </c>
      <c r="AU1156" s="88">
        <f>'ｄ08-001市町村別入込総数・宿泊客延数推移'!AV821</f>
        <v>408.2</v>
      </c>
      <c r="AV1156" s="88">
        <f>'ｄ08-001市町村別入込総数・宿泊客延数推移'!AW821</f>
        <v>391.6</v>
      </c>
      <c r="AW1156" s="88">
        <f>'ｄ08-001市町村別入込総数・宿泊客延数推移'!AX821</f>
        <v>365.6</v>
      </c>
      <c r="AX1156" s="88">
        <f>'ｄ08-001市町村別入込総数・宿泊客延数推移'!AY821</f>
        <v>320.3</v>
      </c>
      <c r="AY1156" s="88">
        <f>'ｄ08-001市町村別入込総数・宿泊客延数推移'!AZ821</f>
        <v>271.89999999999998</v>
      </c>
      <c r="AZ1156" s="88">
        <f>'ｄ08-001市町村別入込総数・宿泊客延数推移'!BA821</f>
        <v>286.2</v>
      </c>
      <c r="BA1156" s="88">
        <f>'ｄ08-001市町村別入込総数・宿泊客延数推移'!BB821</f>
        <v>339.4</v>
      </c>
      <c r="BB1156" s="88">
        <f>'ｄ08-001市町村別入込総数・宿泊客延数推移'!BC821</f>
        <v>417.5</v>
      </c>
      <c r="BC1156" s="88">
        <f>'ｄ08-001市町村別入込総数・宿泊客延数推移'!BD821</f>
        <v>599.1</v>
      </c>
      <c r="BD1156" s="88">
        <f>'ｄ08-001市町村別入込総数・宿泊客延数推移'!BE821</f>
        <v>559.29999999999995</v>
      </c>
      <c r="BE1156" s="88">
        <f>'ｄ08-001市町村別入込総数・宿泊客延数推移'!BF821</f>
        <v>439.4</v>
      </c>
      <c r="BF1156" s="88">
        <f>'ｄ08-001市町村別入込総数・宿泊客延数推移'!BG821</f>
        <v>483.80000000000007</v>
      </c>
      <c r="BG1156" s="88">
        <f>'ｄ08-001市町村別入込総数・宿泊客延数推移'!BH821</f>
        <v>538.00000000000011</v>
      </c>
      <c r="BH1156" s="88">
        <f>'ｄ08-001市町村別入込総数・宿泊客延数推移'!BI821</f>
        <v>613.80000000000007</v>
      </c>
      <c r="BI1156" s="88">
        <f>'ｄ08-001市町村別入込総数・宿泊客延数推移'!BJ821</f>
        <v>697.7</v>
      </c>
      <c r="BJ1156" s="88">
        <f>'ｄ08-001市町村別入込総数・宿泊客延数推移'!BK821</f>
        <v>818.00000000000011</v>
      </c>
      <c r="BK1156" s="88">
        <f>'ｄ08-001市町村別入込総数・宿泊客延数推移'!BL821</f>
        <v>806.1</v>
      </c>
      <c r="BL1156" s="88">
        <f>'ｄ08-001市町村別入込総数・宿泊客延数推移'!BM821</f>
        <v>721.50000000000011</v>
      </c>
    </row>
    <row r="1157" spans="7:64" x14ac:dyDescent="0.15">
      <c r="G1157" t="s">
        <v>496</v>
      </c>
      <c r="H1157" s="88">
        <f>'ｄ08-001市町村別入込総数・宿泊客延数推移'!H822/1000</f>
        <v>0</v>
      </c>
      <c r="I1157" s="88">
        <f>'ｄ08-001市町村別入込総数・宿泊客延数推移'!I822/1000</f>
        <v>0</v>
      </c>
      <c r="J1157" s="88">
        <f>'ｄ08-001市町村別入込総数・宿泊客延数推移'!J822/1000</f>
        <v>0</v>
      </c>
      <c r="K1157" s="88">
        <f>'ｄ08-001市町村別入込総数・宿泊客延数推移'!K822/1000</f>
        <v>0</v>
      </c>
      <c r="L1157" s="88">
        <f>'ｄ08-001市町村別入込総数・宿泊客延数推移'!L822/1000</f>
        <v>0</v>
      </c>
      <c r="M1157" s="88">
        <f>'ｄ08-001市町村別入込総数・宿泊客延数推移'!M822/1000</f>
        <v>0</v>
      </c>
      <c r="N1157" s="88">
        <f>'ｄ08-001市町村別入込総数・宿泊客延数推移'!N822/1000</f>
        <v>0</v>
      </c>
      <c r="O1157" s="88">
        <f>'ｄ08-001市町村別入込総数・宿泊客延数推移'!O822/1000</f>
        <v>0</v>
      </c>
      <c r="P1157" s="88">
        <f>'ｄ08-001市町村別入込総数・宿泊客延数推移'!P822/1000</f>
        <v>0</v>
      </c>
      <c r="Q1157" s="88">
        <f>'ｄ08-001市町村別入込総数・宿泊客延数推移'!Q822/1000</f>
        <v>0</v>
      </c>
      <c r="R1157" s="88">
        <f>'ｄ08-001市町村別入込総数・宿泊客延数推移'!R822/1000</f>
        <v>0</v>
      </c>
      <c r="S1157" s="88">
        <f>'ｄ08-001市町村別入込総数・宿泊客延数推移'!S822/1000</f>
        <v>0</v>
      </c>
      <c r="T1157" s="88">
        <f>'ｄ08-001市町村別入込総数・宿泊客延数推移'!T822/1000</f>
        <v>0</v>
      </c>
      <c r="U1157" s="88">
        <f>'ｄ08-001市町村別入込総数・宿泊客延数推移'!U822/1000</f>
        <v>0</v>
      </c>
      <c r="V1157" s="88">
        <f>'ｄ08-001市町村別入込総数・宿泊客延数推移'!V822/1000</f>
        <v>0</v>
      </c>
      <c r="W1157" s="88">
        <f>'ｄ08-001市町村別入込総数・宿泊客延数推移'!W822/1000</f>
        <v>0</v>
      </c>
      <c r="X1157" s="88">
        <f>'ｄ08-001市町村別入込総数・宿泊客延数推移'!X822/1000</f>
        <v>0</v>
      </c>
      <c r="Y1157" s="88">
        <f>'ｄ08-001市町村別入込総数・宿泊客延数推移'!Y822/1000</f>
        <v>0</v>
      </c>
      <c r="Z1157" s="88">
        <f>'ｄ08-001市町村別入込総数・宿泊客延数推移'!Z822/1000</f>
        <v>0</v>
      </c>
      <c r="AA1157" s="88">
        <f>'ｄ08-001市町村別入込総数・宿泊客延数推移'!AA822/1000</f>
        <v>0</v>
      </c>
      <c r="AB1157" s="88">
        <f>'ｄ08-001市町村別入込総数・宿泊客延数推移'!AB822/1000</f>
        <v>0</v>
      </c>
      <c r="AC1157" s="88">
        <f>'ｄ08-001市町村別入込総数・宿泊客延数推移'!AC822/1000</f>
        <v>0</v>
      </c>
      <c r="AD1157" s="88">
        <f>'ｄ08-001市町村別入込総数・宿泊客延数推移'!AD822/1000</f>
        <v>226.68100000000001</v>
      </c>
      <c r="AE1157" s="88">
        <f>'ｄ08-001市町村別入込総数・宿泊客延数推移'!AE822/1000</f>
        <v>197.458</v>
      </c>
      <c r="AF1157" s="88">
        <f>'ｄ08-001市町村別入込総数・宿泊客延数推移'!AF822/1000</f>
        <v>363.72500000000002</v>
      </c>
      <c r="AG1157" s="88">
        <f>'ｄ08-001市町村別入込総数・宿泊客延数推移'!AG822/1000</f>
        <v>410.97500000000002</v>
      </c>
      <c r="AH1157" s="88">
        <f>'ｄ08-001市町村別入込総数・宿泊客延数推移'!AH822/1000</f>
        <v>460.75</v>
      </c>
      <c r="AI1157" s="88">
        <f>'ｄ08-001市町村別入込総数・宿泊客延数推移'!AI822/1000</f>
        <v>520.22799999999995</v>
      </c>
      <c r="AJ1157" s="88">
        <f>'ｄ08-001市町村別入込総数・宿泊客延数推移'!AJ822/1000</f>
        <v>462.399</v>
      </c>
      <c r="AK1157" s="88">
        <f>'ｄ08-001市町村別入込総数・宿泊客延数推移'!AK822/1000</f>
        <v>451.46199999999999</v>
      </c>
      <c r="AL1157" s="88">
        <f>'ｄ08-001市町村別入込総数・宿泊客延数推移'!AL822/1000</f>
        <v>431.721</v>
      </c>
      <c r="AM1157" s="88">
        <f>'ｄ08-001市町村別入込総数・宿泊客延数推移'!AM822/1000</f>
        <v>398.786</v>
      </c>
      <c r="AN1157" s="88">
        <f>'ｄ08-001市町村別入込総数・宿泊客延数推移'!AN822/1000</f>
        <v>438.14499999999998</v>
      </c>
      <c r="AO1157" s="88">
        <f>'ｄ08-001市町村別入込総数・宿泊客延数推移'!AO822/1000</f>
        <v>476.12299999999999</v>
      </c>
      <c r="AP1157" s="88">
        <f>'ｄ08-001市町村別入込総数・宿泊客延数推移'!AQ822</f>
        <v>594.70000000000005</v>
      </c>
      <c r="AQ1157" s="88">
        <f>'ｄ08-001市町村別入込総数・宿泊客延数推移'!AR822</f>
        <v>455.2</v>
      </c>
      <c r="AR1157" s="88">
        <f>'ｄ08-001市町村別入込総数・宿泊客延数推移'!AS822</f>
        <v>532.4</v>
      </c>
      <c r="AS1157" s="88">
        <f>'ｄ08-001市町村別入込総数・宿泊客延数推移'!AT822</f>
        <v>451.8</v>
      </c>
      <c r="AT1157" s="88">
        <f>'ｄ08-001市町村別入込総数・宿泊客延数推移'!AU822</f>
        <v>380.3</v>
      </c>
      <c r="AU1157" s="88">
        <f>'ｄ08-001市町村別入込総数・宿泊客延数推移'!AV822</f>
        <v>355.4</v>
      </c>
      <c r="AV1157" s="88">
        <f>'ｄ08-001市町村別入込総数・宿泊客延数推移'!AW822</f>
        <v>341</v>
      </c>
      <c r="AW1157" s="88">
        <f>'ｄ08-001市町村別入込総数・宿泊客延数推移'!AX822</f>
        <v>317.7</v>
      </c>
      <c r="AX1157" s="88">
        <f>'ｄ08-001市町村別入込総数・宿泊客延数推移'!AY822</f>
        <v>373.3</v>
      </c>
      <c r="AY1157" s="88">
        <f>'ｄ08-001市町村別入込総数・宿泊客延数推移'!AZ822</f>
        <v>307.3</v>
      </c>
      <c r="AZ1157" s="88">
        <f>'ｄ08-001市町村別入込総数・宿泊客延数推移'!BA822</f>
        <v>314.7</v>
      </c>
      <c r="BA1157" s="88">
        <f>'ｄ08-001市町村別入込総数・宿泊客延数推移'!BB822</f>
        <v>376.2</v>
      </c>
      <c r="BB1157" s="88">
        <f>'ｄ08-001市町村別入込総数・宿泊客延数推移'!BC822</f>
        <v>454.5</v>
      </c>
      <c r="BC1157" s="88">
        <f>'ｄ08-001市町村別入込総数・宿泊客延数推移'!BD822</f>
        <v>708.80000000000007</v>
      </c>
      <c r="BD1157" s="88">
        <f>'ｄ08-001市町村別入込総数・宿泊客延数推移'!BE822</f>
        <v>675.2</v>
      </c>
      <c r="BE1157" s="88">
        <f>'ｄ08-001市町村別入込総数・宿泊客延数推移'!BF822</f>
        <v>527.09999999999991</v>
      </c>
      <c r="BF1157" s="88">
        <f>'ｄ08-001市町村別入込総数・宿泊客延数推移'!BG822</f>
        <v>570.4</v>
      </c>
      <c r="BG1157" s="88">
        <f>'ｄ08-001市町村別入込総数・宿泊客延数推移'!BH822</f>
        <v>633.70000000000005</v>
      </c>
      <c r="BH1157" s="88">
        <f>'ｄ08-001市町村別入込総数・宿泊客延数推移'!BI822</f>
        <v>715.00000000000011</v>
      </c>
      <c r="BI1157" s="88">
        <f>'ｄ08-001市町村別入込総数・宿泊客延数推移'!BJ822</f>
        <v>789.6</v>
      </c>
      <c r="BJ1157" s="88">
        <f>'ｄ08-001市町村別入込総数・宿泊客延数推移'!BK822</f>
        <v>938.69999999999993</v>
      </c>
      <c r="BK1157" s="88">
        <f>'ｄ08-001市町村別入込総数・宿泊客延数推移'!BL822</f>
        <v>897.8</v>
      </c>
      <c r="BL1157" s="88">
        <f>'ｄ08-001市町村別入込総数・宿泊客延数推移'!BM822</f>
        <v>813</v>
      </c>
    </row>
    <row r="1158" spans="7:64" x14ac:dyDescent="0.15">
      <c r="G1158" t="s">
        <v>497</v>
      </c>
      <c r="H1158" s="88"/>
      <c r="I1158" s="88"/>
      <c r="J1158" s="88"/>
      <c r="K1158" s="88"/>
      <c r="L1158" s="88"/>
      <c r="M1158" s="88"/>
      <c r="N1158" s="88"/>
      <c r="O1158" s="88"/>
      <c r="P1158" s="88"/>
      <c r="Q1158" s="88"/>
      <c r="R1158" s="88"/>
      <c r="S1158" s="88"/>
      <c r="T1158" s="88"/>
      <c r="U1158" s="88"/>
      <c r="V1158" s="88"/>
      <c r="W1158" s="88"/>
      <c r="X1158" s="88"/>
      <c r="Y1158" s="88"/>
      <c r="Z1158" s="88"/>
      <c r="AA1158" s="88"/>
      <c r="AB1158" s="88"/>
      <c r="AC1158" s="88"/>
      <c r="AD1158" s="88">
        <f>'ｄ08-001市町村別入込総数・宿泊客延数推移'!AD824/1000</f>
        <v>100.605</v>
      </c>
      <c r="AE1158" s="88">
        <f>'ｄ08-001市町村別入込総数・宿泊客延数推移'!AE824/1000</f>
        <v>132.19499999999999</v>
      </c>
      <c r="AF1158" s="88">
        <f>'ｄ08-001市町村別入込総数・宿泊客延数推移'!AF824/1000</f>
        <v>230.078</v>
      </c>
      <c r="AG1158" s="88">
        <f>'ｄ08-001市町村別入込総数・宿泊客延数推移'!AG824/1000</f>
        <v>258.77</v>
      </c>
      <c r="AH1158" s="88">
        <f>'ｄ08-001市町村別入込総数・宿泊客延数推移'!AH824/1000</f>
        <v>361.572</v>
      </c>
      <c r="AI1158" s="88">
        <f>'ｄ08-001市町村別入込総数・宿泊客延数推移'!AI824/1000</f>
        <v>498.30099999999999</v>
      </c>
      <c r="AJ1158" s="88">
        <f>'ｄ08-001市町村別入込総数・宿泊客延数推移'!AJ824/1000</f>
        <v>515.41099999999994</v>
      </c>
      <c r="AK1158" s="88">
        <f>'ｄ08-001市町村別入込総数・宿泊客延数推移'!AK824/1000</f>
        <v>588.05600000000004</v>
      </c>
      <c r="AL1158" s="88">
        <f>'ｄ08-001市町村別入込総数・宿泊客延数推移'!AL824/1000</f>
        <v>563.68600000000004</v>
      </c>
      <c r="AM1158" s="88">
        <f>'ｄ08-001市町村別入込総数・宿泊客延数推移'!AM824/1000</f>
        <v>499.36599999999999</v>
      </c>
      <c r="AN1158" s="88">
        <f>'ｄ08-001市町村別入込総数・宿泊客延数推移'!AN824/1000</f>
        <v>513.83600000000001</v>
      </c>
      <c r="AO1158" s="88">
        <f>'ｄ08-001市町村別入込総数・宿泊客延数推移'!AO824/1000</f>
        <v>559.44500000000005</v>
      </c>
      <c r="AP1158" s="88">
        <f>'ｄ08-001市町村別入込総数・宿泊客延数推移'!AQ824</f>
        <v>403.8</v>
      </c>
      <c r="AQ1158" s="88">
        <f>'ｄ08-001市町村別入込総数・宿泊客延数推移'!AR824</f>
        <v>282.3</v>
      </c>
      <c r="AR1158" s="88">
        <f>'ｄ08-001市町村別入込総数・宿泊客延数推移'!AS824</f>
        <v>358.1</v>
      </c>
      <c r="AS1158" s="88">
        <f>'ｄ08-001市町村別入込総数・宿泊客延数推移'!AT824</f>
        <v>329.8</v>
      </c>
      <c r="AT1158" s="88">
        <f>'ｄ08-001市町村別入込総数・宿泊客延数推移'!AU824</f>
        <v>302.2</v>
      </c>
      <c r="AU1158" s="88">
        <f>'ｄ08-001市町村別入込総数・宿泊客延数推移'!AV824</f>
        <v>289.10000000000002</v>
      </c>
      <c r="AV1158" s="88">
        <f>'ｄ08-001市町村別入込総数・宿泊客延数推移'!AW824</f>
        <v>258</v>
      </c>
      <c r="AW1158" s="88">
        <f>'ｄ08-001市町村別入込総数・宿泊客延数推移'!AX824</f>
        <v>206.3</v>
      </c>
      <c r="AX1158" s="88">
        <f>'ｄ08-001市町村別入込総数・宿泊客延数推移'!AY824</f>
        <v>197.2</v>
      </c>
      <c r="AY1158" s="88">
        <f>'ｄ08-001市町村別入込総数・宿泊客延数推移'!AZ824</f>
        <v>144.69999999999999</v>
      </c>
      <c r="AZ1158" s="88">
        <f>'ｄ08-001市町村別入込総数・宿泊客延数推移'!BA824</f>
        <v>155.19999999999999</v>
      </c>
      <c r="BA1158" s="88">
        <f>'ｄ08-001市町村別入込総数・宿泊客延数推移'!BB824</f>
        <v>157.9</v>
      </c>
      <c r="BB1158" s="88">
        <f>'ｄ08-001市町村別入込総数・宿泊客延数推移'!BC824</f>
        <v>161.19999999999999</v>
      </c>
      <c r="BC1158" s="88">
        <f>'ｄ08-001市町村別入込総数・宿泊客延数推移'!BD824</f>
        <v>177.9</v>
      </c>
      <c r="BD1158" s="88">
        <f>'ｄ08-001市町村別入込総数・宿泊客延数推移'!BE824</f>
        <v>193.9</v>
      </c>
      <c r="BE1158" s="88">
        <f>'ｄ08-001市町村別入込総数・宿泊客延数推移'!BF824</f>
        <v>218.5</v>
      </c>
      <c r="BF1158" s="88">
        <f>'ｄ08-001市町村別入込総数・宿泊客延数推移'!BG824</f>
        <v>253.30000000000004</v>
      </c>
      <c r="BG1158" s="88">
        <f>'ｄ08-001市町村別入込総数・宿泊客延数推移'!BH824</f>
        <v>270.59999999999997</v>
      </c>
      <c r="BH1158" s="88">
        <f>'ｄ08-001市町村別入込総数・宿泊客延数推移'!BI824</f>
        <v>292.60000000000002</v>
      </c>
      <c r="BI1158" s="88">
        <f>'ｄ08-001市町村別入込総数・宿泊客延数推移'!BJ824</f>
        <v>294</v>
      </c>
      <c r="BJ1158" s="88">
        <f>'ｄ08-001市町村別入込総数・宿泊客延数推移'!BK824</f>
        <v>355.09999999999997</v>
      </c>
      <c r="BK1158" s="88">
        <f>'ｄ08-001市町村別入込総数・宿泊客延数推移'!BL824</f>
        <v>368.7</v>
      </c>
      <c r="BL1158" s="88">
        <f>'ｄ08-001市町村別入込総数・宿泊客延数推移'!BM824</f>
        <v>326.2</v>
      </c>
    </row>
    <row r="1187" spans="7:64" x14ac:dyDescent="0.15">
      <c r="G1187" t="s">
        <v>573</v>
      </c>
      <c r="H1187" s="80"/>
      <c r="J1187" s="80" t="s">
        <v>483</v>
      </c>
      <c r="K1187" s="81"/>
      <c r="L1187" s="81"/>
      <c r="M1187" s="81"/>
      <c r="N1187" s="81"/>
      <c r="O1187" s="80" t="s">
        <v>484</v>
      </c>
      <c r="P1187" s="81"/>
      <c r="Q1187" s="81"/>
      <c r="R1187" s="81"/>
      <c r="S1187" s="81"/>
      <c r="T1187" s="80" t="s">
        <v>485</v>
      </c>
      <c r="U1187" s="81"/>
      <c r="V1187" s="81"/>
      <c r="W1187" s="81"/>
      <c r="X1187" s="81"/>
      <c r="Y1187" s="80" t="s">
        <v>486</v>
      </c>
      <c r="Z1187" s="81"/>
      <c r="AA1187" s="81"/>
      <c r="AB1187" s="81"/>
      <c r="AC1187" s="81"/>
      <c r="AD1187" s="80" t="s">
        <v>487</v>
      </c>
      <c r="AE1187" s="81"/>
      <c r="AF1187" s="81"/>
      <c r="AG1187" s="81"/>
      <c r="AH1187" s="81"/>
      <c r="AI1187" s="80" t="s">
        <v>488</v>
      </c>
      <c r="AJ1187" s="81"/>
      <c r="AK1187" s="81"/>
      <c r="AL1187" s="81"/>
      <c r="AM1187" s="81"/>
      <c r="AN1187" s="80" t="s">
        <v>489</v>
      </c>
      <c r="AO1187" s="81"/>
      <c r="AP1187" s="81"/>
      <c r="AQ1187" s="81"/>
      <c r="AR1187" s="81"/>
      <c r="AS1187" s="80" t="s">
        <v>490</v>
      </c>
      <c r="AT1187" s="81"/>
      <c r="AU1187" s="81"/>
      <c r="AV1187" s="81"/>
      <c r="AW1187" s="81"/>
      <c r="AX1187" s="80" t="s">
        <v>491</v>
      </c>
      <c r="AY1187" s="81"/>
      <c r="AZ1187" s="81"/>
      <c r="BA1187" s="81"/>
      <c r="BB1187" s="81"/>
      <c r="BC1187" s="80" t="s">
        <v>492</v>
      </c>
      <c r="BD1187" s="81"/>
      <c r="BE1187" s="81"/>
      <c r="BF1187" s="81"/>
      <c r="BG1187" s="81"/>
      <c r="BH1187" s="80" t="s">
        <v>493</v>
      </c>
      <c r="BL1187" s="80" t="s">
        <v>517</v>
      </c>
    </row>
    <row r="1188" spans="7:64" x14ac:dyDescent="0.15">
      <c r="G1188" t="s">
        <v>495</v>
      </c>
      <c r="H1188" s="88">
        <f>'ｄ08-001市町村別入込総数・宿泊客延数推移'!H887/1000</f>
        <v>0</v>
      </c>
      <c r="I1188" s="88">
        <f>'ｄ08-001市町村別入込総数・宿泊客延数推移'!I887/1000</f>
        <v>0.34</v>
      </c>
      <c r="J1188" s="88">
        <f>'ｄ08-001市町村別入込総数・宿泊客延数推移'!J887/1000</f>
        <v>0.21099999999999999</v>
      </c>
      <c r="K1188" s="88">
        <f>'ｄ08-001市町村別入込総数・宿泊客延数推移'!K887/1000</f>
        <v>0.185</v>
      </c>
      <c r="L1188" s="88">
        <f>'ｄ08-001市町村別入込総数・宿泊客延数推移'!L887/1000</f>
        <v>0.65400000000000003</v>
      </c>
      <c r="M1188" s="88">
        <f>'ｄ08-001市町村別入込総数・宿泊客延数推移'!M887/1000</f>
        <v>5.665</v>
      </c>
      <c r="N1188" s="88">
        <f>'ｄ08-001市町村別入込総数・宿泊客延数推移'!N887/1000</f>
        <v>2.1070000000000002</v>
      </c>
      <c r="O1188" s="88">
        <f>'ｄ08-001市町村別入込総数・宿泊客延数推移'!O887/1000</f>
        <v>15.74</v>
      </c>
      <c r="P1188" s="88">
        <f>'ｄ08-001市町村別入込総数・宿泊客延数推移'!P887/1000</f>
        <v>11.742000000000001</v>
      </c>
      <c r="Q1188" s="88">
        <f>'ｄ08-001市町村別入込総数・宿泊客延数推移'!Q887/1000</f>
        <v>7.68</v>
      </c>
      <c r="R1188" s="88">
        <f>'ｄ08-001市町村別入込総数・宿泊客延数推移'!R887/1000</f>
        <v>2.907</v>
      </c>
      <c r="S1188" s="88">
        <f>'ｄ08-001市町村別入込総数・宿泊客延数推移'!S887/1000</f>
        <v>1.8879999999999999</v>
      </c>
      <c r="T1188" s="88">
        <f>'ｄ08-001市町村別入込総数・宿泊客延数推移'!T887/1000</f>
        <v>2.3069999999999999</v>
      </c>
      <c r="U1188" s="88">
        <f>'ｄ08-001市町村別入込総数・宿泊客延数推移'!U887/1000</f>
        <v>2.2629999999999999</v>
      </c>
      <c r="V1188" s="88">
        <f>'ｄ08-001市町村別入込総数・宿泊客延数推移'!V887/1000</f>
        <v>1.859</v>
      </c>
      <c r="W1188" s="88">
        <f>'ｄ08-001市町村別入込総数・宿泊客延数推移'!W887/1000</f>
        <v>1.82</v>
      </c>
      <c r="X1188" s="88">
        <f>'ｄ08-001市町村別入込総数・宿泊客延数推移'!X887/1000</f>
        <v>2.105</v>
      </c>
      <c r="Y1188" s="88">
        <f>'ｄ08-001市町村別入込総数・宿泊客延数推移'!Y887/1000</f>
        <v>2.15</v>
      </c>
      <c r="Z1188" s="88">
        <f>'ｄ08-001市町村別入込総数・宿泊客延数推移'!Z887/1000</f>
        <v>1.71</v>
      </c>
      <c r="AA1188" s="88">
        <f>'ｄ08-001市町村別入込総数・宿泊客延数推移'!AA887/1000</f>
        <v>1.8169999999999999</v>
      </c>
      <c r="AB1188" s="88">
        <f>'ｄ08-001市町村別入込総数・宿泊客延数推移'!AB887/1000</f>
        <v>0.84299999999999997</v>
      </c>
      <c r="AC1188" s="88">
        <f>'ｄ08-001市町村別入込総数・宿泊客延数推移'!AC887/1000</f>
        <v>4.9000000000000004</v>
      </c>
      <c r="AD1188" s="88">
        <f>'ｄ08-001市町村別入込総数・宿泊客延数推移'!AD887/1000</f>
        <v>4.5880000000000001</v>
      </c>
      <c r="AE1188" s="88">
        <f>'ｄ08-001市町村別入込総数・宿泊客延数推移'!AE887/1000</f>
        <v>5.048</v>
      </c>
      <c r="AF1188" s="88">
        <f>'ｄ08-001市町村別入込総数・宿泊客延数推移'!AF887/1000</f>
        <v>4.7990000000000004</v>
      </c>
      <c r="AG1188" s="88">
        <f>'ｄ08-001市町村別入込総数・宿泊客延数推移'!AG887/1000</f>
        <v>4.694</v>
      </c>
      <c r="AH1188" s="88">
        <f>'ｄ08-001市町村別入込総数・宿泊客延数推移'!AH887/1000</f>
        <v>4.7910000000000004</v>
      </c>
      <c r="AI1188" s="88">
        <f>'ｄ08-001市町村別入込総数・宿泊客延数推移'!AI887/1000</f>
        <v>6.26</v>
      </c>
      <c r="AJ1188" s="88">
        <f>'ｄ08-001市町村別入込総数・宿泊客延数推移'!AJ887/1000</f>
        <v>6.5609999999999999</v>
      </c>
      <c r="AK1188" s="88">
        <f>'ｄ08-001市町村別入込総数・宿泊客延数推移'!AK887/1000</f>
        <v>4.1319999999999997</v>
      </c>
      <c r="AL1188" s="88">
        <f>'ｄ08-001市町村別入込総数・宿泊客延数推移'!AL887/1000</f>
        <v>4.43</v>
      </c>
      <c r="AM1188" s="88">
        <f>'ｄ08-001市町村別入込総数・宿泊客延数推移'!AM887/1000</f>
        <v>4.0369999999999999</v>
      </c>
      <c r="AN1188" s="88">
        <f>'ｄ08-001市町村別入込総数・宿泊客延数推移'!AN887/1000</f>
        <v>4.1859999999999999</v>
      </c>
      <c r="AO1188" s="88">
        <f>'ｄ08-001市町村別入込総数・宿泊客延数推移'!AO887/1000</f>
        <v>3.8450000000000002</v>
      </c>
      <c r="AP1188" s="88">
        <f>'ｄ08-001市町村別入込総数・宿泊客延数推移'!AQ887</f>
        <v>3</v>
      </c>
      <c r="AQ1188" s="88">
        <f>'ｄ08-001市町村別入込総数・宿泊客延数推移'!AR887</f>
        <v>3.1</v>
      </c>
      <c r="AR1188" s="88">
        <f>'ｄ08-001市町村別入込総数・宿泊客延数推移'!AS887</f>
        <v>3.5</v>
      </c>
      <c r="AS1188" s="88">
        <f>'ｄ08-001市町村別入込総数・宿泊客延数推移'!AT887</f>
        <v>3.8</v>
      </c>
      <c r="AT1188" s="88">
        <f>'ｄ08-001市町村別入込総数・宿泊客延数推移'!AU887</f>
        <v>4</v>
      </c>
      <c r="AU1188" s="88">
        <f>'ｄ08-001市町村別入込総数・宿泊客延数推移'!AV887</f>
        <v>5</v>
      </c>
      <c r="AV1188" s="88">
        <f>'ｄ08-001市町村別入込総数・宿泊客延数推移'!AW887</f>
        <v>3.7</v>
      </c>
      <c r="AW1188" s="88">
        <f>'ｄ08-001市町村別入込総数・宿泊客延数推移'!AX887</f>
        <v>3.4</v>
      </c>
      <c r="AX1188" s="88">
        <f>'ｄ08-001市町村別入込総数・宿泊客延数推移'!AY887</f>
        <v>3.1</v>
      </c>
      <c r="AY1188" s="88">
        <f>'ｄ08-001市町村別入込総数・宿泊客延数推移'!AZ887</f>
        <v>3.3</v>
      </c>
      <c r="AZ1188" s="88">
        <f>'ｄ08-001市町村別入込総数・宿泊客延数推移'!BA887</f>
        <v>13.5</v>
      </c>
      <c r="BA1188" s="88">
        <f>'ｄ08-001市町村別入込総数・宿泊客延数推移'!BB887</f>
        <v>11.6</v>
      </c>
      <c r="BB1188" s="88">
        <f>'ｄ08-001市町村別入込総数・宿泊客延数推移'!BC887</f>
        <v>10.7</v>
      </c>
      <c r="BC1188" s="88">
        <f>'ｄ08-001市町村別入込総数・宿泊客延数推移'!BD887</f>
        <v>8.4999999999999982</v>
      </c>
      <c r="BD1188" s="88">
        <f>'ｄ08-001市町村別入込総数・宿泊客延数推移'!BE887</f>
        <v>9.7000000000000011</v>
      </c>
      <c r="BE1188" s="88">
        <f>'ｄ08-001市町村別入込総数・宿泊客延数推移'!BF887</f>
        <v>14</v>
      </c>
      <c r="BF1188" s="88">
        <f>'ｄ08-001市町村別入込総数・宿泊客延数推移'!BG887</f>
        <v>14.4</v>
      </c>
      <c r="BG1188" s="88">
        <f>'ｄ08-001市町村別入込総数・宿泊客延数推移'!BH887</f>
        <v>14.399999999999999</v>
      </c>
      <c r="BH1188" s="88">
        <f>'ｄ08-001市町村別入込総数・宿泊客延数推移'!BI887</f>
        <v>14.999999999999998</v>
      </c>
      <c r="BI1188" s="88">
        <f>'ｄ08-001市町村別入込総数・宿泊客延数推移'!BJ887</f>
        <v>17.2</v>
      </c>
      <c r="BJ1188" s="88">
        <f>'ｄ08-001市町村別入込総数・宿泊客延数推移'!BK887</f>
        <v>16.5</v>
      </c>
      <c r="BK1188" s="88">
        <f>'ｄ08-001市町村別入込総数・宿泊客延数推移'!BL887</f>
        <v>16.399999999999999</v>
      </c>
      <c r="BL1188" s="88">
        <f>'ｄ08-001市町村別入込総数・宿泊客延数推移'!BM887</f>
        <v>16.500000000000004</v>
      </c>
    </row>
    <row r="1189" spans="7:64" x14ac:dyDescent="0.15">
      <c r="G1189" t="s">
        <v>496</v>
      </c>
      <c r="H1189" s="88">
        <f>'ｄ08-001市町村別入込総数・宿泊客延数推移'!H888/1000</f>
        <v>0</v>
      </c>
      <c r="I1189" s="88">
        <f>'ｄ08-001市町村別入込総数・宿泊客延数推移'!I888/1000</f>
        <v>18.462</v>
      </c>
      <c r="J1189" s="88">
        <f>'ｄ08-001市町村別入込総数・宿泊客延数推移'!J888/1000</f>
        <v>23.972999999999999</v>
      </c>
      <c r="K1189" s="88">
        <f>'ｄ08-001市町村別入込総数・宿泊客延数推移'!K888/1000</f>
        <v>28.378</v>
      </c>
      <c r="L1189" s="88">
        <f>'ｄ08-001市町村別入込総数・宿泊客延数推移'!L888/1000</f>
        <v>31.387</v>
      </c>
      <c r="M1189" s="88">
        <f>'ｄ08-001市町村別入込総数・宿泊客延数推移'!M888/1000</f>
        <v>21.782</v>
      </c>
      <c r="N1189" s="88">
        <f>'ｄ08-001市町村別入込総数・宿泊客延数推移'!N888/1000</f>
        <v>35.22</v>
      </c>
      <c r="O1189" s="88">
        <f>'ｄ08-001市町村別入込総数・宿泊客延数推移'!O888/1000</f>
        <v>48.575000000000003</v>
      </c>
      <c r="P1189" s="88">
        <f>'ｄ08-001市町村別入込総数・宿泊客延数推移'!P888/1000</f>
        <v>57.484000000000002</v>
      </c>
      <c r="Q1189" s="88">
        <f>'ｄ08-001市町村別入込総数・宿泊客延数推移'!Q888/1000</f>
        <v>77.352000000000004</v>
      </c>
      <c r="R1189" s="88">
        <f>'ｄ08-001市町村別入込総数・宿泊客延数推移'!R888/1000</f>
        <v>143.91300000000001</v>
      </c>
      <c r="S1189" s="88">
        <f>'ｄ08-001市町村別入込総数・宿泊客延数推移'!S888/1000</f>
        <v>154.62799999999999</v>
      </c>
      <c r="T1189" s="88">
        <f>'ｄ08-001市町村別入込総数・宿泊客延数推移'!T888/1000</f>
        <v>183.19399999999999</v>
      </c>
      <c r="U1189" s="88">
        <f>'ｄ08-001市町村別入込総数・宿泊客延数推移'!U888/1000</f>
        <v>203.72</v>
      </c>
      <c r="V1189" s="88">
        <f>'ｄ08-001市町村別入込総数・宿泊客延数推移'!V888/1000</f>
        <v>288.20999999999998</v>
      </c>
      <c r="W1189" s="88">
        <f>'ｄ08-001市町村別入込総数・宿泊客延数推移'!W888/1000</f>
        <v>192.24600000000001</v>
      </c>
      <c r="X1189" s="88">
        <f>'ｄ08-001市町村別入込総数・宿泊客延数推移'!X888/1000</f>
        <v>228.85499999999999</v>
      </c>
      <c r="Y1189" s="88">
        <f>'ｄ08-001市町村別入込総数・宿泊客延数推移'!Y888/1000</f>
        <v>255.83600000000001</v>
      </c>
      <c r="Z1189" s="88">
        <f>'ｄ08-001市町村別入込総数・宿泊客延数推移'!Z888/1000</f>
        <v>294.71699999999998</v>
      </c>
      <c r="AA1189" s="88">
        <f>'ｄ08-001市町村別入込総数・宿泊客延数推移'!AA888/1000</f>
        <v>302.45800000000003</v>
      </c>
      <c r="AB1189" s="88">
        <f>'ｄ08-001市町村別入込総数・宿泊客延数推移'!AB888/1000</f>
        <v>242.61799999999999</v>
      </c>
      <c r="AC1189" s="88">
        <f>'ｄ08-001市町村別入込総数・宿泊客延数推移'!AC888/1000</f>
        <v>471.41699999999997</v>
      </c>
      <c r="AD1189" s="88">
        <f>'ｄ08-001市町村別入込総数・宿泊客延数推移'!AD888/1000</f>
        <v>447.714</v>
      </c>
      <c r="AE1189" s="88">
        <f>'ｄ08-001市町村別入込総数・宿泊客延数推移'!AE888/1000</f>
        <v>436.22399999999999</v>
      </c>
      <c r="AF1189" s="88">
        <f>'ｄ08-001市町村別入込総数・宿泊客延数推移'!AF888/1000</f>
        <v>423.67399999999998</v>
      </c>
      <c r="AG1189" s="88">
        <f>'ｄ08-001市町村別入込総数・宿泊客延数推移'!AG888/1000</f>
        <v>438.92500000000001</v>
      </c>
      <c r="AH1189" s="88">
        <f>'ｄ08-001市町村別入込総数・宿泊客延数推移'!AH888/1000</f>
        <v>454.27800000000002</v>
      </c>
      <c r="AI1189" s="88">
        <f>'ｄ08-001市町村別入込総数・宿泊客延数推移'!AI888/1000</f>
        <v>432.41899999999998</v>
      </c>
      <c r="AJ1189" s="88">
        <f>'ｄ08-001市町村別入込総数・宿泊客延数推移'!AJ888/1000</f>
        <v>453.50799999999998</v>
      </c>
      <c r="AK1189" s="88">
        <f>'ｄ08-001市町村別入込総数・宿泊客延数推移'!AK888/1000</f>
        <v>381.31400000000002</v>
      </c>
      <c r="AL1189" s="88">
        <f>'ｄ08-001市町村別入込総数・宿泊客延数推移'!AL888/1000</f>
        <v>391.065</v>
      </c>
      <c r="AM1189" s="88">
        <f>'ｄ08-001市町村別入込総数・宿泊客延数推移'!AM888/1000</f>
        <v>407.60700000000003</v>
      </c>
      <c r="AN1189" s="88">
        <f>'ｄ08-001市町村別入込総数・宿泊客延数推移'!AN888/1000</f>
        <v>431.63499999999999</v>
      </c>
      <c r="AO1189" s="88">
        <f>'ｄ08-001市町村別入込総数・宿泊客延数推移'!AO888/1000</f>
        <v>393.399</v>
      </c>
      <c r="AP1189" s="88">
        <f>'ｄ08-001市町村別入込総数・宿泊客延数推移'!AQ888</f>
        <v>347</v>
      </c>
      <c r="AQ1189" s="88">
        <f>'ｄ08-001市町村別入込総数・宿泊客延数推移'!AR888</f>
        <v>319.5</v>
      </c>
      <c r="AR1189" s="88">
        <f>'ｄ08-001市町村別入込総数・宿泊客延数推移'!AS888</f>
        <v>366.9</v>
      </c>
      <c r="AS1189" s="88">
        <f>'ｄ08-001市町村別入込総数・宿泊客延数推移'!AT888</f>
        <v>434.7</v>
      </c>
      <c r="AT1189" s="88">
        <f>'ｄ08-001市町村別入込総数・宿泊客延数推移'!AU888</f>
        <v>388.2</v>
      </c>
      <c r="AU1189" s="88">
        <f>'ｄ08-001市町村別入込総数・宿泊客延数推移'!AV888</f>
        <v>440.2</v>
      </c>
      <c r="AV1189" s="88">
        <f>'ｄ08-001市町村別入込総数・宿泊客延数推移'!AW888</f>
        <v>410.1</v>
      </c>
      <c r="AW1189" s="88">
        <f>'ｄ08-001市町村別入込総数・宿泊客延数推移'!AX888</f>
        <v>375.6</v>
      </c>
      <c r="AX1189" s="88">
        <f>'ｄ08-001市町村別入込総数・宿泊客延数推移'!AY888</f>
        <v>351.1</v>
      </c>
      <c r="AY1189" s="88">
        <f>'ｄ08-001市町村別入込総数・宿泊客延数推移'!AZ888</f>
        <v>282.89999999999998</v>
      </c>
      <c r="AZ1189" s="88">
        <f>'ｄ08-001市町村別入込総数・宿泊客延数推移'!BA888</f>
        <v>269.8</v>
      </c>
      <c r="BA1189" s="88">
        <f>'ｄ08-001市町村別入込総数・宿泊客延数推移'!BB888</f>
        <v>242.5</v>
      </c>
      <c r="BB1189" s="88">
        <f>'ｄ08-001市町村別入込総数・宿泊客延数推移'!BC888</f>
        <v>229.6</v>
      </c>
      <c r="BC1189" s="88">
        <f>'ｄ08-001市町村別入込総数・宿泊客延数推移'!BD888</f>
        <v>220.99999999999997</v>
      </c>
      <c r="BD1189" s="88">
        <f>'ｄ08-001市町村別入込総数・宿泊客延数推移'!BE888</f>
        <v>211.49999999999997</v>
      </c>
      <c r="BE1189" s="88">
        <f>'ｄ08-001市町村別入込総数・宿泊客延数推移'!BF888</f>
        <v>242.00000000000003</v>
      </c>
      <c r="BF1189" s="88">
        <f>'ｄ08-001市町村別入込総数・宿泊客延数推移'!BG888</f>
        <v>251.29999999999998</v>
      </c>
      <c r="BG1189" s="88">
        <f>'ｄ08-001市町村別入込総数・宿泊客延数推移'!BH888</f>
        <v>250.1</v>
      </c>
      <c r="BH1189" s="88">
        <f>'ｄ08-001市町村別入込総数・宿泊客延数推移'!BI888</f>
        <v>252.00000000000003</v>
      </c>
      <c r="BI1189" s="88">
        <f>'ｄ08-001市町村別入込総数・宿泊客延数推移'!BJ888</f>
        <v>310.8</v>
      </c>
      <c r="BJ1189" s="88">
        <f>'ｄ08-001市町村別入込総数・宿泊客延数推移'!BK888</f>
        <v>289.8</v>
      </c>
      <c r="BK1189" s="88">
        <f>'ｄ08-001市町村別入込総数・宿泊客延数推移'!BL888</f>
        <v>288.89999999999998</v>
      </c>
      <c r="BL1189" s="88">
        <f>'ｄ08-001市町村別入込総数・宿泊客延数推移'!BM888</f>
        <v>295.10000000000002</v>
      </c>
    </row>
    <row r="1190" spans="7:64" x14ac:dyDescent="0.15">
      <c r="G1190" t="s">
        <v>497</v>
      </c>
      <c r="H1190" s="88"/>
      <c r="I1190" s="88">
        <f>'ｄ08-001市町村別入込総数・宿泊客延数推移'!I890/1000</f>
        <v>18.425999999999998</v>
      </c>
      <c r="J1190" s="88">
        <f>'ｄ08-001市町村別入込総数・宿泊客延数推移'!J890/1000</f>
        <v>23.818000000000001</v>
      </c>
      <c r="K1190" s="88">
        <f>'ｄ08-001市町村別入込総数・宿泊客延数推移'!K890/1000</f>
        <v>21.146999999999998</v>
      </c>
      <c r="L1190" s="88">
        <f>'ｄ08-001市町村別入込総数・宿泊客延数推移'!L890/1000</f>
        <v>19.855</v>
      </c>
      <c r="M1190" s="88">
        <f>'ｄ08-001市町村別入込総数・宿泊客延数推移'!M890/1000</f>
        <v>20.088000000000001</v>
      </c>
      <c r="N1190" s="88">
        <f>'ｄ08-001市町村別入込総数・宿泊客延数推移'!N890/1000</f>
        <v>11.364000000000001</v>
      </c>
      <c r="O1190" s="88">
        <f>'ｄ08-001市町村別入込総数・宿泊客延数推移'!O890/1000</f>
        <v>12.866</v>
      </c>
      <c r="P1190" s="88">
        <f>'ｄ08-001市町村別入込総数・宿泊客延数推移'!P890/1000</f>
        <v>33.776000000000003</v>
      </c>
      <c r="Q1190" s="88">
        <f>'ｄ08-001市町村別入込総数・宿泊客延数推移'!Q890/1000</f>
        <v>36.494</v>
      </c>
      <c r="R1190" s="88">
        <f>'ｄ08-001市町村別入込総数・宿泊客延数推移'!R890/1000</f>
        <v>49.347000000000001</v>
      </c>
      <c r="S1190" s="88">
        <f>'ｄ08-001市町村別入込総数・宿泊客延数推移'!S890/1000</f>
        <v>28.975000000000001</v>
      </c>
      <c r="T1190" s="88">
        <f>'ｄ08-001市町村別入込総数・宿泊客延数推移'!T890/1000</f>
        <v>20.312000000000001</v>
      </c>
      <c r="U1190" s="88">
        <f>'ｄ08-001市町村別入込総数・宿泊客延数推移'!U890/1000</f>
        <v>12.968</v>
      </c>
      <c r="V1190" s="88">
        <f>'ｄ08-001市町村別入込総数・宿泊客延数推移'!V890/1000</f>
        <v>14.273999999999999</v>
      </c>
      <c r="W1190" s="88">
        <f>'ｄ08-001市町村別入込総数・宿泊客延数推移'!W890/1000</f>
        <v>9.0980000000000008</v>
      </c>
      <c r="X1190" s="88">
        <f>'ｄ08-001市町村別入込総数・宿泊客延数推移'!X890/1000</f>
        <v>12.217000000000001</v>
      </c>
      <c r="Y1190" s="88">
        <f>'ｄ08-001市町村別入込総数・宿泊客延数推移'!Y890/1000</f>
        <v>11.308999999999999</v>
      </c>
      <c r="Z1190" s="88">
        <f>'ｄ08-001市町村別入込総数・宿泊客延数推移'!Z890/1000</f>
        <v>11.629</v>
      </c>
      <c r="AA1190" s="88">
        <f>'ｄ08-001市町村別入込総数・宿泊客延数推移'!AA890/1000</f>
        <v>11.694000000000001</v>
      </c>
      <c r="AB1190" s="88">
        <f>'ｄ08-001市町村別入込総数・宿泊客延数推移'!AB890/1000</f>
        <v>11.061999999999999</v>
      </c>
      <c r="AC1190" s="88">
        <f>'ｄ08-001市町村別入込総数・宿泊客延数推移'!AC890/1000</f>
        <v>25.009</v>
      </c>
      <c r="AD1190" s="88">
        <f>'ｄ08-001市町村別入込総数・宿泊客延数推移'!AD890/1000</f>
        <v>25.428999999999998</v>
      </c>
      <c r="AE1190" s="88">
        <f>'ｄ08-001市町村別入込総数・宿泊客延数推移'!AE890/1000</f>
        <v>25.922000000000001</v>
      </c>
      <c r="AF1190" s="88">
        <f>'ｄ08-001市町村別入込総数・宿泊客延数推移'!AF890/1000</f>
        <v>25.398</v>
      </c>
      <c r="AG1190" s="88">
        <f>'ｄ08-001市町村別入込総数・宿泊客延数推移'!AG890/1000</f>
        <v>26.068000000000001</v>
      </c>
      <c r="AH1190" s="88">
        <f>'ｄ08-001市町村別入込総数・宿泊客延数推移'!AH890/1000</f>
        <v>24.582000000000001</v>
      </c>
      <c r="AI1190" s="88">
        <f>'ｄ08-001市町村別入込総数・宿泊客延数推移'!AI890/1000</f>
        <v>23.443000000000001</v>
      </c>
      <c r="AJ1190" s="88">
        <f>'ｄ08-001市町村別入込総数・宿泊客延数推移'!AJ890/1000</f>
        <v>24.698</v>
      </c>
      <c r="AK1190" s="88">
        <f>'ｄ08-001市町村別入込総数・宿泊客延数推移'!AK890/1000</f>
        <v>22.602</v>
      </c>
      <c r="AL1190" s="88">
        <f>'ｄ08-001市町村別入込総数・宿泊客延数推移'!AL890/1000</f>
        <v>25.728999999999999</v>
      </c>
      <c r="AM1190" s="88">
        <f>'ｄ08-001市町村別入込総数・宿泊客延数推移'!AM890/1000</f>
        <v>32.329000000000001</v>
      </c>
      <c r="AN1190" s="88">
        <f>'ｄ08-001市町村別入込総数・宿泊客延数推移'!AN890/1000</f>
        <v>34.445999999999998</v>
      </c>
      <c r="AO1190" s="88">
        <f>'ｄ08-001市町村別入込総数・宿泊客延数推移'!AO890/1000</f>
        <v>36.177</v>
      </c>
      <c r="AP1190" s="88">
        <f>'ｄ08-001市町村別入込総数・宿泊客延数推移'!AQ890</f>
        <v>31.4</v>
      </c>
      <c r="AQ1190" s="88">
        <f>'ｄ08-001市町村別入込総数・宿泊客延数推移'!AR890</f>
        <v>30.2</v>
      </c>
      <c r="AR1190" s="88">
        <f>'ｄ08-001市町村別入込総数・宿泊客延数推移'!AS890</f>
        <v>30.4</v>
      </c>
      <c r="AS1190" s="88">
        <f>'ｄ08-001市町村別入込総数・宿泊客延数推移'!AT890</f>
        <v>42.5</v>
      </c>
      <c r="AT1190" s="88">
        <f>'ｄ08-001市町村別入込総数・宿泊客延数推移'!AU890</f>
        <v>36.799999999999997</v>
      </c>
      <c r="AU1190" s="88">
        <f>'ｄ08-001市町村別入込総数・宿泊客延数推移'!AV890</f>
        <v>28.2</v>
      </c>
      <c r="AV1190" s="88">
        <f>'ｄ08-001市町村別入込総数・宿泊客延数推移'!AW890</f>
        <v>27</v>
      </c>
      <c r="AW1190" s="88">
        <f>'ｄ08-001市町村別入込総数・宿泊客延数推移'!AX890</f>
        <v>25.8</v>
      </c>
      <c r="AX1190" s="88">
        <f>'ｄ08-001市町村別入込総数・宿泊客延数推移'!AY890</f>
        <v>24.1</v>
      </c>
      <c r="AY1190" s="88">
        <f>'ｄ08-001市町村別入込総数・宿泊客延数推移'!AZ890</f>
        <v>17.600000000000001</v>
      </c>
      <c r="AZ1190" s="88">
        <f>'ｄ08-001市町村別入込総数・宿泊客延数推移'!BA890</f>
        <v>15.6</v>
      </c>
      <c r="BA1190" s="88">
        <f>'ｄ08-001市町村別入込総数・宿泊客延数推移'!BB890</f>
        <v>17.399999999999999</v>
      </c>
      <c r="BB1190" s="88">
        <f>'ｄ08-001市町村別入込総数・宿泊客延数推移'!BC890</f>
        <v>16.2</v>
      </c>
      <c r="BC1190" s="88">
        <f>'ｄ08-001市町村別入込総数・宿泊客延数推移'!BD890</f>
        <v>14.5</v>
      </c>
      <c r="BD1190" s="88">
        <f>'ｄ08-001市町村別入込総数・宿泊客延数推移'!BE890</f>
        <v>12.500000000000002</v>
      </c>
      <c r="BE1190" s="88">
        <f>'ｄ08-001市町村別入込総数・宿泊客延数推移'!BF890</f>
        <v>14.599999999999996</v>
      </c>
      <c r="BF1190" s="88">
        <f>'ｄ08-001市町村別入込総数・宿泊客延数推移'!BG890</f>
        <v>15.200000000000001</v>
      </c>
      <c r="BG1190" s="88">
        <f>'ｄ08-001市町村別入込総数・宿泊客延数推移'!BH890</f>
        <v>12.399999999999997</v>
      </c>
      <c r="BH1190" s="88">
        <f>'ｄ08-001市町村別入込総数・宿泊客延数推移'!BI890</f>
        <v>13.299999999999999</v>
      </c>
      <c r="BI1190" s="88">
        <f>'ｄ08-001市町村別入込総数・宿泊客延数推移'!BJ890</f>
        <v>13.499999999999998</v>
      </c>
      <c r="BJ1190" s="88">
        <f>'ｄ08-001市町村別入込総数・宿泊客延数推移'!BK890</f>
        <v>13.9</v>
      </c>
      <c r="BK1190" s="88">
        <f>'ｄ08-001市町村別入込総数・宿泊客延数推移'!BL890</f>
        <v>13</v>
      </c>
      <c r="BL1190" s="88">
        <f>'ｄ08-001市町村別入込総数・宿泊客延数推移'!BM890</f>
        <v>11.999999999999996</v>
      </c>
    </row>
    <row r="1219" spans="7:64" x14ac:dyDescent="0.15">
      <c r="G1219" t="s">
        <v>574</v>
      </c>
      <c r="H1219" s="80"/>
      <c r="J1219" s="80" t="s">
        <v>483</v>
      </c>
      <c r="K1219" s="81"/>
      <c r="L1219" s="81"/>
      <c r="M1219" s="81"/>
      <c r="N1219" s="81"/>
      <c r="O1219" s="80" t="s">
        <v>484</v>
      </c>
      <c r="P1219" s="81"/>
      <c r="Q1219" s="81"/>
      <c r="R1219" s="81"/>
      <c r="S1219" s="81"/>
      <c r="T1219" s="80" t="s">
        <v>485</v>
      </c>
      <c r="U1219" s="81"/>
      <c r="V1219" s="81"/>
      <c r="W1219" s="81"/>
      <c r="X1219" s="81"/>
      <c r="Y1219" s="80" t="s">
        <v>486</v>
      </c>
      <c r="Z1219" s="81"/>
      <c r="AA1219" s="81"/>
      <c r="AB1219" s="81"/>
      <c r="AC1219" s="81"/>
      <c r="AD1219" s="80" t="s">
        <v>487</v>
      </c>
      <c r="AE1219" s="81"/>
      <c r="AF1219" s="81"/>
      <c r="AG1219" s="81"/>
      <c r="AH1219" s="81"/>
      <c r="AI1219" s="80" t="s">
        <v>488</v>
      </c>
      <c r="AJ1219" s="81"/>
      <c r="AK1219" s="81"/>
      <c r="AL1219" s="81"/>
      <c r="AM1219" s="81"/>
      <c r="AN1219" s="80" t="s">
        <v>489</v>
      </c>
      <c r="AO1219" s="81"/>
      <c r="AP1219" s="81"/>
      <c r="AQ1219" s="81"/>
      <c r="AR1219" s="81"/>
      <c r="AS1219" s="80" t="s">
        <v>490</v>
      </c>
      <c r="AT1219" s="81"/>
      <c r="AU1219" s="81"/>
      <c r="AV1219" s="81"/>
      <c r="AW1219" s="81"/>
      <c r="AX1219" s="80" t="s">
        <v>491</v>
      </c>
      <c r="AY1219" s="81"/>
      <c r="AZ1219" s="81"/>
      <c r="BA1219" s="81"/>
      <c r="BB1219" s="81"/>
      <c r="BC1219" s="80" t="s">
        <v>492</v>
      </c>
      <c r="BD1219" s="81"/>
      <c r="BE1219" s="81"/>
      <c r="BF1219" s="81"/>
      <c r="BG1219" s="81"/>
      <c r="BH1219" s="80" t="s">
        <v>493</v>
      </c>
      <c r="BL1219" s="80" t="s">
        <v>517</v>
      </c>
    </row>
    <row r="1220" spans="7:64" x14ac:dyDescent="0.15">
      <c r="G1220" t="s">
        <v>495</v>
      </c>
      <c r="H1220" s="88">
        <f>'ｄ08-001市町村別入込総数・宿泊客延数推移'!H893/1000</f>
        <v>0</v>
      </c>
      <c r="I1220" s="88">
        <f>'ｄ08-001市町村別入込総数・宿泊客延数推移'!I893/1000</f>
        <v>0</v>
      </c>
      <c r="J1220" s="88">
        <f>'ｄ08-001市町村別入込総数・宿泊客延数推移'!J893/1000</f>
        <v>0</v>
      </c>
      <c r="K1220" s="88">
        <f>'ｄ08-001市町村別入込総数・宿泊客延数推移'!K893/1000</f>
        <v>0</v>
      </c>
      <c r="L1220" s="88">
        <f>'ｄ08-001市町村別入込総数・宿泊客延数推移'!L893/1000</f>
        <v>0</v>
      </c>
      <c r="M1220" s="88">
        <f>'ｄ08-001市町村別入込総数・宿泊客延数推移'!M893/1000</f>
        <v>0</v>
      </c>
      <c r="N1220" s="88">
        <f>'ｄ08-001市町村別入込総数・宿泊客延数推移'!N893/1000</f>
        <v>0</v>
      </c>
      <c r="O1220" s="88">
        <f>'ｄ08-001市町村別入込総数・宿泊客延数推移'!O893/1000</f>
        <v>0</v>
      </c>
      <c r="P1220" s="88">
        <f>'ｄ08-001市町村別入込総数・宿泊客延数推移'!P893/1000</f>
        <v>0</v>
      </c>
      <c r="Q1220" s="88">
        <f>'ｄ08-001市町村別入込総数・宿泊客延数推移'!Q893/1000</f>
        <v>0</v>
      </c>
      <c r="R1220" s="88">
        <f>'ｄ08-001市町村別入込総数・宿泊客延数推移'!R893/1000</f>
        <v>0</v>
      </c>
      <c r="S1220" s="88">
        <f>'ｄ08-001市町村別入込総数・宿泊客延数推移'!S893/1000</f>
        <v>0</v>
      </c>
      <c r="T1220" s="88">
        <f>'ｄ08-001市町村別入込総数・宿泊客延数推移'!T893/1000</f>
        <v>0</v>
      </c>
      <c r="U1220" s="88">
        <f>'ｄ08-001市町村別入込総数・宿泊客延数推移'!U893/1000</f>
        <v>5.6360000000000001</v>
      </c>
      <c r="V1220" s="88">
        <f>'ｄ08-001市町村別入込総数・宿泊客延数推移'!V893/1000</f>
        <v>29.152999999999999</v>
      </c>
      <c r="W1220" s="88">
        <f>'ｄ08-001市町村別入込総数・宿泊客延数推移'!W893/1000</f>
        <v>51.070999999999998</v>
      </c>
      <c r="X1220" s="88">
        <f>'ｄ08-001市町村別入込総数・宿泊客延数推移'!X893/1000</f>
        <v>50.203000000000003</v>
      </c>
      <c r="Y1220" s="88">
        <f>'ｄ08-001市町村別入込総数・宿泊客延数推移'!Y893/1000</f>
        <v>20.895</v>
      </c>
      <c r="Z1220" s="88">
        <f>'ｄ08-001市町村別入込総数・宿泊客延数推移'!Z893/1000</f>
        <v>19.402000000000001</v>
      </c>
      <c r="AA1220" s="88">
        <f>'ｄ08-001市町村別入込総数・宿泊客延数推移'!AA893/1000</f>
        <v>3.8959999999999999</v>
      </c>
      <c r="AB1220" s="88">
        <f>'ｄ08-001市町村別入込総数・宿泊客延数推移'!AB893/1000</f>
        <v>8.1170000000000009</v>
      </c>
      <c r="AC1220" s="88">
        <f>'ｄ08-001市町村別入込総数・宿泊客延数推移'!AC893/1000</f>
        <v>8.0220000000000002</v>
      </c>
      <c r="AD1220" s="88">
        <f>'ｄ08-001市町村別入込総数・宿泊客延数推移'!AD893/1000</f>
        <v>8.0239999999999991</v>
      </c>
      <c r="AE1220" s="88">
        <f>'ｄ08-001市町村別入込総数・宿泊客延数推移'!AE893/1000</f>
        <v>7.569</v>
      </c>
      <c r="AF1220" s="88">
        <f>'ｄ08-001市町村別入込総数・宿泊客延数推移'!AF893/1000</f>
        <v>9.8330000000000002</v>
      </c>
      <c r="AG1220" s="88">
        <f>'ｄ08-001市町村別入込総数・宿泊客延数推移'!AG893/1000</f>
        <v>22.152999999999999</v>
      </c>
      <c r="AH1220" s="88">
        <f>'ｄ08-001市町村別入込総数・宿泊客延数推移'!AH893/1000</f>
        <v>30.643999999999998</v>
      </c>
      <c r="AI1220" s="88">
        <f>'ｄ08-001市町村別入込総数・宿泊客延数推移'!AI893/1000</f>
        <v>31.844000000000001</v>
      </c>
      <c r="AJ1220" s="88">
        <f>'ｄ08-001市町村別入込総数・宿泊客延数推移'!AJ893/1000</f>
        <v>32.905000000000001</v>
      </c>
      <c r="AK1220" s="88">
        <f>'ｄ08-001市町村別入込総数・宿泊客延数推移'!AK893/1000</f>
        <v>32.091000000000001</v>
      </c>
      <c r="AL1220" s="88">
        <f>'ｄ08-001市町村別入込総数・宿泊客延数推移'!AL893/1000</f>
        <v>29.663</v>
      </c>
      <c r="AM1220" s="88">
        <f>'ｄ08-001市町村別入込総数・宿泊客延数推移'!AM893/1000</f>
        <v>27.565000000000001</v>
      </c>
      <c r="AN1220" s="88">
        <f>'ｄ08-001市町村別入込総数・宿泊客延数推移'!AN893/1000</f>
        <v>31.134</v>
      </c>
      <c r="AO1220" s="88">
        <f>'ｄ08-001市町村別入込総数・宿泊客延数推移'!AO893/1000</f>
        <v>36.186</v>
      </c>
      <c r="AP1220" s="88">
        <f>'ｄ08-001市町村別入込総数・宿泊客延数推移'!AQ893</f>
        <v>30.1</v>
      </c>
      <c r="AQ1220" s="88">
        <f>'ｄ08-001市町村別入込総数・宿泊客延数推移'!AR893</f>
        <v>32.4</v>
      </c>
      <c r="AR1220" s="88">
        <f>'ｄ08-001市町村別入込総数・宿泊客延数推移'!AS893</f>
        <v>29.9</v>
      </c>
      <c r="AS1220" s="88">
        <f>'ｄ08-001市町村別入込総数・宿泊客延数推移'!AT893</f>
        <v>68</v>
      </c>
      <c r="AT1220" s="88">
        <f>'ｄ08-001市町村別入込総数・宿泊客延数推移'!AU893</f>
        <v>66</v>
      </c>
      <c r="AU1220" s="88">
        <f>'ｄ08-001市町村別入込総数・宿泊客延数推移'!AV893</f>
        <v>80.400000000000006</v>
      </c>
      <c r="AV1220" s="88">
        <f>'ｄ08-001市町村別入込総数・宿泊客延数推移'!AW893</f>
        <v>55.3</v>
      </c>
      <c r="AW1220" s="88">
        <f>'ｄ08-001市町村別入込総数・宿泊客延数推移'!AX893</f>
        <v>49.3</v>
      </c>
      <c r="AX1220" s="88">
        <f>'ｄ08-001市町村別入込総数・宿泊客延数推移'!AY893</f>
        <v>42.6</v>
      </c>
      <c r="AY1220" s="88">
        <f>'ｄ08-001市町村別入込総数・宿泊客延数推移'!AZ893</f>
        <v>42.6</v>
      </c>
      <c r="AZ1220" s="88">
        <f>'ｄ08-001市町村別入込総数・宿泊客延数推移'!BA893</f>
        <v>46.3</v>
      </c>
      <c r="BA1220" s="88">
        <f>'ｄ08-001市町村別入込総数・宿泊客延数推移'!BB893</f>
        <v>41.3</v>
      </c>
      <c r="BB1220" s="88">
        <f>'ｄ08-001市町村別入込総数・宿泊客延数推移'!BC893</f>
        <v>40.700000000000003</v>
      </c>
      <c r="BC1220" s="88">
        <f>'ｄ08-001市町村別入込総数・宿泊客延数推移'!BD893</f>
        <v>38.1</v>
      </c>
      <c r="BD1220" s="88">
        <f>'ｄ08-001市町村別入込総数・宿泊客延数推移'!BE893</f>
        <v>35.700000000000003</v>
      </c>
      <c r="BE1220" s="88">
        <f>'ｄ08-001市町村別入込総数・宿泊客延数推移'!BF893</f>
        <v>36.200000000000003</v>
      </c>
      <c r="BF1220" s="88">
        <f>'ｄ08-001市町村別入込総数・宿泊客延数推移'!BG893</f>
        <v>37.200000000000003</v>
      </c>
      <c r="BG1220" s="88">
        <f>'ｄ08-001市町村別入込総数・宿泊客延数推移'!BH893</f>
        <v>29.6</v>
      </c>
      <c r="BH1220" s="88">
        <f>'ｄ08-001市町村別入込総数・宿泊客延数推移'!BI893</f>
        <v>56.199999999999996</v>
      </c>
      <c r="BI1220" s="88">
        <f>'ｄ08-001市町村別入込総数・宿泊客延数推移'!BJ893</f>
        <v>61.9</v>
      </c>
      <c r="BJ1220" s="88">
        <f>'ｄ08-001市町村別入込総数・宿泊客延数推移'!BK893</f>
        <v>64.800000000000011</v>
      </c>
      <c r="BK1220" s="88">
        <f>'ｄ08-001市町村別入込総数・宿泊客延数推移'!BL893</f>
        <v>63.2</v>
      </c>
      <c r="BL1220" s="88">
        <f>'ｄ08-001市町村別入込総数・宿泊客延数推移'!BM893</f>
        <v>66.2</v>
      </c>
    </row>
    <row r="1221" spans="7:64" x14ac:dyDescent="0.15">
      <c r="G1221" t="s">
        <v>496</v>
      </c>
      <c r="H1221" s="88">
        <f>'ｄ08-001市町村別入込総数・宿泊客延数推移'!H894/1000</f>
        <v>0</v>
      </c>
      <c r="I1221" s="88">
        <f>'ｄ08-001市町村別入込総数・宿泊客延数推移'!I894/1000</f>
        <v>0</v>
      </c>
      <c r="J1221" s="88">
        <f>'ｄ08-001市町村別入込総数・宿泊客延数推移'!J894/1000</f>
        <v>0</v>
      </c>
      <c r="K1221" s="88">
        <f>'ｄ08-001市町村別入込総数・宿泊客延数推移'!K894/1000</f>
        <v>0</v>
      </c>
      <c r="L1221" s="88">
        <f>'ｄ08-001市町村別入込総数・宿泊客延数推移'!L894/1000</f>
        <v>0</v>
      </c>
      <c r="M1221" s="88">
        <f>'ｄ08-001市町村別入込総数・宿泊客延数推移'!M894/1000</f>
        <v>0</v>
      </c>
      <c r="N1221" s="88">
        <f>'ｄ08-001市町村別入込総数・宿泊客延数推移'!N894/1000</f>
        <v>0</v>
      </c>
      <c r="O1221" s="88">
        <f>'ｄ08-001市町村別入込総数・宿泊客延数推移'!O894/1000</f>
        <v>0</v>
      </c>
      <c r="P1221" s="88">
        <f>'ｄ08-001市町村別入込総数・宿泊客延数推移'!P894/1000</f>
        <v>0</v>
      </c>
      <c r="Q1221" s="88">
        <f>'ｄ08-001市町村別入込総数・宿泊客延数推移'!Q894/1000</f>
        <v>0</v>
      </c>
      <c r="R1221" s="88">
        <f>'ｄ08-001市町村別入込総数・宿泊客延数推移'!R894/1000</f>
        <v>0</v>
      </c>
      <c r="S1221" s="88">
        <f>'ｄ08-001市町村別入込総数・宿泊客延数推移'!S894/1000</f>
        <v>0</v>
      </c>
      <c r="T1221" s="88">
        <f>'ｄ08-001市町村別入込総数・宿泊客延数推移'!T894/1000</f>
        <v>0</v>
      </c>
      <c r="U1221" s="88">
        <f>'ｄ08-001市町村別入込総数・宿泊客延数推移'!U894/1000</f>
        <v>387.54700000000003</v>
      </c>
      <c r="V1221" s="88">
        <f>'ｄ08-001市町村別入込総数・宿泊客延数推移'!V894/1000</f>
        <v>462.11900000000003</v>
      </c>
      <c r="W1221" s="88">
        <f>'ｄ08-001市町村別入込総数・宿泊客延数推移'!W894/1000</f>
        <v>618.92399999999998</v>
      </c>
      <c r="X1221" s="88">
        <f>'ｄ08-001市町村別入込総数・宿泊客延数推移'!X894/1000</f>
        <v>661.08399999999995</v>
      </c>
      <c r="Y1221" s="88">
        <f>'ｄ08-001市町村別入込総数・宿泊客延数推移'!Y894/1000</f>
        <v>808.00599999999997</v>
      </c>
      <c r="Z1221" s="88">
        <f>'ｄ08-001市町村別入込総数・宿泊客延数推移'!Z894/1000</f>
        <v>689.51599999999996</v>
      </c>
      <c r="AA1221" s="88">
        <f>'ｄ08-001市町村別入込総数・宿泊客延数推移'!AA894/1000</f>
        <v>779.654</v>
      </c>
      <c r="AB1221" s="88">
        <f>'ｄ08-001市町村別入込総数・宿泊客延数推移'!AB894/1000</f>
        <v>701.48</v>
      </c>
      <c r="AC1221" s="88">
        <f>'ｄ08-001市町村別入込総数・宿泊客延数推移'!AC894/1000</f>
        <v>733.52099999999996</v>
      </c>
      <c r="AD1221" s="88">
        <f>'ｄ08-001市町村別入込総数・宿泊客延数推移'!AD894/1000</f>
        <v>528.12</v>
      </c>
      <c r="AE1221" s="88">
        <f>'ｄ08-001市町村別入込総数・宿泊客延数推移'!AE894/1000</f>
        <v>486.39</v>
      </c>
      <c r="AF1221" s="88">
        <f>'ｄ08-001市町村別入込総数・宿泊客延数推移'!AF894/1000</f>
        <v>444.29700000000003</v>
      </c>
      <c r="AG1221" s="88">
        <f>'ｄ08-001市町村別入込総数・宿泊客延数推移'!AG894/1000</f>
        <v>583.99199999999996</v>
      </c>
      <c r="AH1221" s="88">
        <f>'ｄ08-001市町村別入込総数・宿泊客延数推移'!AH894/1000</f>
        <v>545.53200000000004</v>
      </c>
      <c r="AI1221" s="88">
        <f>'ｄ08-001市町村別入込総数・宿泊客延数推移'!AI894/1000</f>
        <v>548.21900000000005</v>
      </c>
      <c r="AJ1221" s="88">
        <f>'ｄ08-001市町村別入込総数・宿泊客延数推移'!AJ894/1000</f>
        <v>485.50799999999998</v>
      </c>
      <c r="AK1221" s="88">
        <f>'ｄ08-001市町村別入込総数・宿泊客延数推移'!AK894/1000</f>
        <v>370.68799999999999</v>
      </c>
      <c r="AL1221" s="88">
        <f>'ｄ08-001市町村別入込総数・宿泊客延数推移'!AL894/1000</f>
        <v>355.149</v>
      </c>
      <c r="AM1221" s="88">
        <f>'ｄ08-001市町村別入込総数・宿泊客延数推移'!AM894/1000</f>
        <v>378.60199999999998</v>
      </c>
      <c r="AN1221" s="88">
        <f>'ｄ08-001市町村別入込総数・宿泊客延数推移'!AN894/1000</f>
        <v>234.02199999999999</v>
      </c>
      <c r="AO1221" s="88">
        <f>'ｄ08-001市町村別入込総数・宿泊客延数推移'!AO894/1000</f>
        <v>232.15600000000001</v>
      </c>
      <c r="AP1221" s="88">
        <f>'ｄ08-001市町村別入込総数・宿泊客延数推移'!AQ894</f>
        <v>219.1</v>
      </c>
      <c r="AQ1221" s="88">
        <f>'ｄ08-001市町村別入込総数・宿泊客延数推移'!AR894</f>
        <v>190</v>
      </c>
      <c r="AR1221" s="88">
        <f>'ｄ08-001市町村別入込総数・宿泊客延数推移'!AS894</f>
        <v>177.5</v>
      </c>
      <c r="AS1221" s="88">
        <f>'ｄ08-001市町村別入込総数・宿泊客延数推移'!AT894</f>
        <v>289.60000000000002</v>
      </c>
      <c r="AT1221" s="88">
        <f>'ｄ08-001市町村別入込総数・宿泊客延数推移'!AU894</f>
        <v>255.3</v>
      </c>
      <c r="AU1221" s="88">
        <f>'ｄ08-001市町村別入込総数・宿泊客延数推移'!AV894</f>
        <v>225.6</v>
      </c>
      <c r="AV1221" s="88">
        <f>'ｄ08-001市町村別入込総数・宿泊客延数推移'!AW894</f>
        <v>188.1</v>
      </c>
      <c r="AW1221" s="88">
        <f>'ｄ08-001市町村別入込総数・宿泊客延数推移'!AX894</f>
        <v>202.6</v>
      </c>
      <c r="AX1221" s="88">
        <f>'ｄ08-001市町村別入込総数・宿泊客延数推移'!AY894</f>
        <v>201.1</v>
      </c>
      <c r="AY1221" s="88">
        <f>'ｄ08-001市町村別入込総数・宿泊客延数推移'!AZ894</f>
        <v>184</v>
      </c>
      <c r="AZ1221" s="88">
        <f>'ｄ08-001市町村別入込総数・宿泊客延数推移'!BA894</f>
        <v>176.5</v>
      </c>
      <c r="BA1221" s="88">
        <f>'ｄ08-001市町村別入込総数・宿泊客延数推移'!BB894</f>
        <v>175</v>
      </c>
      <c r="BB1221" s="88">
        <f>'ｄ08-001市町村別入込総数・宿泊客延数推移'!BC894</f>
        <v>137.1</v>
      </c>
      <c r="BC1221" s="88">
        <f>'ｄ08-001市町村別入込総数・宿泊客延数推移'!BD894</f>
        <v>123.29999999999998</v>
      </c>
      <c r="BD1221" s="88">
        <f>'ｄ08-001市町村別入込総数・宿泊客延数推移'!BE894</f>
        <v>119.7</v>
      </c>
      <c r="BE1221" s="88">
        <f>'ｄ08-001市町村別入込総数・宿泊客延数推移'!BF894</f>
        <v>109.9</v>
      </c>
      <c r="BF1221" s="88">
        <f>'ｄ08-001市町村別入込総数・宿泊客延数推移'!BG894</f>
        <v>132.19999999999999</v>
      </c>
      <c r="BG1221" s="88">
        <f>'ｄ08-001市町村別入込総数・宿泊客延数推移'!BH894</f>
        <v>120.4</v>
      </c>
      <c r="BH1221" s="88">
        <f>'ｄ08-001市町村別入込総数・宿泊客延数推移'!BI894</f>
        <v>117.79999999999998</v>
      </c>
      <c r="BI1221" s="88">
        <f>'ｄ08-001市町村別入込総数・宿泊客延数推移'!BJ894</f>
        <v>125.8</v>
      </c>
      <c r="BJ1221" s="88">
        <f>'ｄ08-001市町村別入込総数・宿泊客延数推移'!BK894</f>
        <v>124.5</v>
      </c>
      <c r="BK1221" s="88">
        <f>'ｄ08-001市町村別入込総数・宿泊客延数推移'!BL894</f>
        <v>115</v>
      </c>
      <c r="BL1221" s="88">
        <f>'ｄ08-001市町村別入込総数・宿泊客延数推移'!BM894</f>
        <v>108.9</v>
      </c>
    </row>
    <row r="1222" spans="7:64" x14ac:dyDescent="0.15">
      <c r="G1222" t="s">
        <v>497</v>
      </c>
      <c r="H1222" s="88"/>
      <c r="I1222" s="88"/>
      <c r="J1222" s="88"/>
      <c r="K1222" s="88"/>
      <c r="L1222" s="88"/>
      <c r="M1222" s="88"/>
      <c r="N1222" s="88"/>
      <c r="O1222" s="88"/>
      <c r="P1222" s="88"/>
      <c r="Q1222" s="88"/>
      <c r="R1222" s="88"/>
      <c r="S1222" s="88"/>
      <c r="T1222" s="88"/>
      <c r="U1222" s="88">
        <f>'ｄ08-001市町村別入込総数・宿泊客延数推移'!U896/1000</f>
        <v>132.62200000000001</v>
      </c>
      <c r="V1222" s="88">
        <f>'ｄ08-001市町村別入込総数・宿泊客延数推移'!V896/1000</f>
        <v>140.697</v>
      </c>
      <c r="W1222" s="88">
        <f>'ｄ08-001市町村別入込総数・宿泊客延数推移'!W896/1000</f>
        <v>97.644000000000005</v>
      </c>
      <c r="X1222" s="88">
        <f>'ｄ08-001市町村別入込総数・宿泊客延数推移'!X896/1000</f>
        <v>80.635999999999996</v>
      </c>
      <c r="Y1222" s="88">
        <f>'ｄ08-001市町村別入込総数・宿泊客延数推移'!Y896/1000</f>
        <v>57.593000000000004</v>
      </c>
      <c r="Z1222" s="88">
        <f>'ｄ08-001市町村別入込総数・宿泊客延数推移'!Z896/1000</f>
        <v>49.801000000000002</v>
      </c>
      <c r="AA1222" s="88">
        <f>'ｄ08-001市町村別入込総数・宿泊客延数推移'!AA896/1000</f>
        <v>23.638999999999999</v>
      </c>
      <c r="AB1222" s="88">
        <f>'ｄ08-001市町村別入込総数・宿泊客延数推移'!AB896/1000</f>
        <v>74.801000000000002</v>
      </c>
      <c r="AC1222" s="88">
        <f>'ｄ08-001市町村別入込総数・宿泊客延数推移'!AC896/1000</f>
        <v>79.228999999999999</v>
      </c>
      <c r="AD1222" s="88">
        <f>'ｄ08-001市町村別入込総数・宿泊客延数推移'!AD896/1000</f>
        <v>47.704999999999998</v>
      </c>
      <c r="AE1222" s="88">
        <f>'ｄ08-001市町村別入込総数・宿泊客延数推移'!AE896/1000</f>
        <v>42.970999999999997</v>
      </c>
      <c r="AF1222" s="88">
        <f>'ｄ08-001市町村別入込総数・宿泊客延数推移'!AF896/1000</f>
        <v>39.795999999999999</v>
      </c>
      <c r="AG1222" s="88">
        <f>'ｄ08-001市町村別入込総数・宿泊客延数推移'!AG896/1000</f>
        <v>51.216999999999999</v>
      </c>
      <c r="AH1222" s="88">
        <f>'ｄ08-001市町村別入込総数・宿泊客延数推移'!AH896/1000</f>
        <v>46.771999999999998</v>
      </c>
      <c r="AI1222" s="88">
        <f>'ｄ08-001市町村別入込総数・宿泊客延数推移'!AI896/1000</f>
        <v>47.933999999999997</v>
      </c>
      <c r="AJ1222" s="88">
        <f>'ｄ08-001市町村別入込総数・宿泊客延数推移'!AJ896/1000</f>
        <v>42.475000000000001</v>
      </c>
      <c r="AK1222" s="88">
        <f>'ｄ08-001市町村別入込総数・宿泊客延数推移'!AK896/1000</f>
        <v>32.180999999999997</v>
      </c>
      <c r="AL1222" s="88">
        <f>'ｄ08-001市町村別入込総数・宿泊客延数推移'!AL896/1000</f>
        <v>29.838999999999999</v>
      </c>
      <c r="AM1222" s="88">
        <f>'ｄ08-001市町村別入込総数・宿泊客延数推移'!AM896/1000</f>
        <v>35.283000000000001</v>
      </c>
      <c r="AN1222" s="88">
        <f>'ｄ08-001市町村別入込総数・宿泊客延数推移'!AN896/1000</f>
        <v>22.655999999999999</v>
      </c>
      <c r="AO1222" s="88">
        <f>'ｄ08-001市町村別入込総数・宿泊客延数推移'!AO896/1000</f>
        <v>20.713000000000001</v>
      </c>
      <c r="AP1222" s="88">
        <f>'ｄ08-001市町村別入込総数・宿泊客延数推移'!AQ896</f>
        <v>21.5</v>
      </c>
      <c r="AQ1222" s="88">
        <f>'ｄ08-001市町村別入込総数・宿泊客延数推移'!AR896</f>
        <v>19.899999999999999</v>
      </c>
      <c r="AR1222" s="88">
        <f>'ｄ08-001市町村別入込総数・宿泊客延数推移'!AS896</f>
        <v>19.7</v>
      </c>
      <c r="AS1222" s="88">
        <f>'ｄ08-001市町村別入込総数・宿泊客延数推移'!AT896</f>
        <v>39.299999999999997</v>
      </c>
      <c r="AT1222" s="88">
        <f>'ｄ08-001市町村別入込総数・宿泊客延数推移'!AU896</f>
        <v>28.1</v>
      </c>
      <c r="AU1222" s="88">
        <f>'ｄ08-001市町村別入込総数・宿泊客延数推移'!AV896</f>
        <v>21.6</v>
      </c>
      <c r="AV1222" s="88">
        <f>'ｄ08-001市町村別入込総数・宿泊客延数推移'!AW896</f>
        <v>20.7</v>
      </c>
      <c r="AW1222" s="88">
        <f>'ｄ08-001市町村別入込総数・宿泊客延数推移'!AX896</f>
        <v>18.5</v>
      </c>
      <c r="AX1222" s="88">
        <f>'ｄ08-001市町村別入込総数・宿泊客延数推移'!AY896</f>
        <v>20.7</v>
      </c>
      <c r="AY1222" s="88">
        <f>'ｄ08-001市町村別入込総数・宿泊客延数推移'!AZ896</f>
        <v>19.7</v>
      </c>
      <c r="AZ1222" s="88">
        <f>'ｄ08-001市町村別入込総数・宿泊客延数推移'!BA896</f>
        <v>24.6</v>
      </c>
      <c r="BA1222" s="88">
        <f>'ｄ08-001市町村別入込総数・宿泊客延数推移'!BB896</f>
        <v>24.1</v>
      </c>
      <c r="BB1222" s="88">
        <f>'ｄ08-001市町村別入込総数・宿泊客延数推移'!BC896</f>
        <v>17.899999999999999</v>
      </c>
      <c r="BC1222" s="88">
        <f>'ｄ08-001市町村別入込総数・宿泊客延数推移'!BD896</f>
        <v>17.200000000000003</v>
      </c>
      <c r="BD1222" s="88">
        <f>'ｄ08-001市町村別入込総数・宿泊客延数推移'!BE896</f>
        <v>14.799999999999997</v>
      </c>
      <c r="BE1222" s="88">
        <f>'ｄ08-001市町村別入込総数・宿泊客延数推移'!BF896</f>
        <v>10.599999999999998</v>
      </c>
      <c r="BF1222" s="88">
        <f>'ｄ08-001市町村別入込総数・宿泊客延数推移'!BG896</f>
        <v>13.799999999999999</v>
      </c>
      <c r="BG1222" s="88">
        <f>'ｄ08-001市町村別入込総数・宿泊客延数推移'!BH896</f>
        <v>11.3</v>
      </c>
      <c r="BH1222" s="88">
        <f>'ｄ08-001市町村別入込総数・宿泊客延数推移'!BI896</f>
        <v>8.2999999999999989</v>
      </c>
      <c r="BI1222" s="88">
        <f>'ｄ08-001市町村別入込総数・宿泊客延数推移'!BJ896</f>
        <v>6.6</v>
      </c>
      <c r="BJ1222" s="88">
        <f>'ｄ08-001市町村別入込総数・宿泊客延数推移'!BK896</f>
        <v>7.7</v>
      </c>
      <c r="BK1222" s="88">
        <f>'ｄ08-001市町村別入込総数・宿泊客延数推移'!BL896</f>
        <v>8.1</v>
      </c>
      <c r="BL1222" s="88">
        <f>'ｄ08-001市町村別入込総数・宿泊客延数推移'!BM896</f>
        <v>7.1999999999999984</v>
      </c>
    </row>
    <row r="1251" spans="7:64" x14ac:dyDescent="0.15">
      <c r="G1251" t="s">
        <v>575</v>
      </c>
      <c r="H1251" s="80"/>
      <c r="J1251" s="80" t="s">
        <v>483</v>
      </c>
      <c r="K1251" s="81"/>
      <c r="L1251" s="81"/>
      <c r="M1251" s="81"/>
      <c r="N1251" s="81"/>
      <c r="O1251" s="80" t="s">
        <v>484</v>
      </c>
      <c r="P1251" s="81"/>
      <c r="Q1251" s="81"/>
      <c r="R1251" s="81"/>
      <c r="S1251" s="81"/>
      <c r="T1251" s="80" t="s">
        <v>485</v>
      </c>
      <c r="U1251" s="81"/>
      <c r="V1251" s="81"/>
      <c r="W1251" s="81"/>
      <c r="X1251" s="81"/>
      <c r="Y1251" s="80" t="s">
        <v>486</v>
      </c>
      <c r="Z1251" s="81"/>
      <c r="AA1251" s="81"/>
      <c r="AB1251" s="81"/>
      <c r="AC1251" s="81"/>
      <c r="AD1251" s="80" t="s">
        <v>487</v>
      </c>
      <c r="AE1251" s="81"/>
      <c r="AF1251" s="81"/>
      <c r="AG1251" s="81"/>
      <c r="AH1251" s="81"/>
      <c r="AI1251" s="80" t="s">
        <v>488</v>
      </c>
      <c r="AJ1251" s="81"/>
      <c r="AK1251" s="81"/>
      <c r="AL1251" s="81"/>
      <c r="AM1251" s="81"/>
      <c r="AN1251" s="80" t="s">
        <v>489</v>
      </c>
      <c r="AO1251" s="81"/>
      <c r="AP1251" s="81"/>
      <c r="AQ1251" s="81"/>
      <c r="AR1251" s="81"/>
      <c r="AS1251" s="80" t="s">
        <v>490</v>
      </c>
      <c r="AT1251" s="81"/>
      <c r="AU1251" s="81"/>
      <c r="AV1251" s="81"/>
      <c r="AW1251" s="81"/>
      <c r="AX1251" s="80" t="s">
        <v>491</v>
      </c>
      <c r="AY1251" s="81"/>
      <c r="AZ1251" s="81"/>
      <c r="BA1251" s="81"/>
      <c r="BB1251" s="81"/>
      <c r="BC1251" s="80" t="s">
        <v>492</v>
      </c>
      <c r="BD1251" s="81"/>
      <c r="BE1251" s="81"/>
      <c r="BF1251" s="81"/>
      <c r="BG1251" s="81"/>
      <c r="BH1251" s="80" t="s">
        <v>493</v>
      </c>
      <c r="BL1251" s="80" t="s">
        <v>517</v>
      </c>
    </row>
    <row r="1252" spans="7:64" x14ac:dyDescent="0.15">
      <c r="G1252" t="s">
        <v>495</v>
      </c>
      <c r="H1252" s="88">
        <f>'ｄ08-001市町村別入込総数・宿泊客延数推移'!H905/1000</f>
        <v>0</v>
      </c>
      <c r="I1252" s="88">
        <f>'ｄ08-001市町村別入込総数・宿泊客延数推移'!I905/1000</f>
        <v>6.5529999999999999</v>
      </c>
      <c r="J1252" s="88">
        <f>'ｄ08-001市町村別入込総数・宿泊客延数推移'!J905/1000</f>
        <v>3.8290000000000002</v>
      </c>
      <c r="K1252" s="88">
        <f>'ｄ08-001市町村別入込総数・宿泊客延数推移'!K905/1000</f>
        <v>18.855</v>
      </c>
      <c r="L1252" s="88">
        <f>'ｄ08-001市町村別入込総数・宿泊客延数推移'!L905/1000</f>
        <v>2.9980000000000002</v>
      </c>
      <c r="M1252" s="88">
        <f>'ｄ08-001市町村別入込総数・宿泊客延数推移'!M905/1000</f>
        <v>4.0789999999999997</v>
      </c>
      <c r="N1252" s="88">
        <f>'ｄ08-001市町村別入込総数・宿泊客延数推移'!N905/1000</f>
        <v>4.7220000000000004</v>
      </c>
      <c r="O1252" s="88">
        <f>'ｄ08-001市町村別入込総数・宿泊客延数推移'!O905/1000</f>
        <v>5.0570000000000004</v>
      </c>
      <c r="P1252" s="88">
        <f>'ｄ08-001市町村別入込総数・宿泊客延数推移'!P905/1000</f>
        <v>8.9339999999999993</v>
      </c>
      <c r="Q1252" s="88">
        <f>'ｄ08-001市町村別入込総数・宿泊客延数推移'!Q905/1000</f>
        <v>9.1560000000000006</v>
      </c>
      <c r="R1252" s="88">
        <f>'ｄ08-001市町村別入込総数・宿泊客延数推移'!R905/1000</f>
        <v>12.449</v>
      </c>
      <c r="S1252" s="88">
        <f>'ｄ08-001市町村別入込総数・宿泊客延数推移'!S905/1000</f>
        <v>12.318</v>
      </c>
      <c r="T1252" s="88">
        <f>'ｄ08-001市町村別入込総数・宿泊客延数推移'!T905/1000</f>
        <v>8.5549999999999997</v>
      </c>
      <c r="U1252" s="88">
        <f>'ｄ08-001市町村別入込総数・宿泊客延数推移'!U905/1000</f>
        <v>11.763999999999999</v>
      </c>
      <c r="V1252" s="88">
        <f>'ｄ08-001市町村別入込総数・宿泊客延数推移'!V905/1000</f>
        <v>5.53</v>
      </c>
      <c r="W1252" s="88">
        <f>'ｄ08-001市町村別入込総数・宿泊客延数推移'!W905/1000</f>
        <v>5.4829999999999997</v>
      </c>
      <c r="X1252" s="88">
        <f>'ｄ08-001市町村別入込総数・宿泊客延数推移'!X905/1000</f>
        <v>5.8789999999999996</v>
      </c>
      <c r="Y1252" s="88">
        <f>'ｄ08-001市町村別入込総数・宿泊客延数推移'!Y905/1000</f>
        <v>5.923</v>
      </c>
      <c r="Z1252" s="88">
        <f>'ｄ08-001市町村別入込総数・宿泊客延数推移'!Z905/1000</f>
        <v>6.3890000000000002</v>
      </c>
      <c r="AA1252" s="88">
        <f>'ｄ08-001市町村別入込総数・宿泊客延数推移'!AA905/1000</f>
        <v>6.1660000000000004</v>
      </c>
      <c r="AB1252" s="88">
        <f>'ｄ08-001市町村別入込総数・宿泊客延数推移'!AB905/1000</f>
        <v>7.5309999999999997</v>
      </c>
      <c r="AC1252" s="88">
        <f>'ｄ08-001市町村別入込総数・宿泊客延数推移'!AC905/1000</f>
        <v>8.3339999999999996</v>
      </c>
      <c r="AD1252" s="88">
        <f>'ｄ08-001市町村別入込総数・宿泊客延数推移'!AD905/1000</f>
        <v>5.5430000000000001</v>
      </c>
      <c r="AE1252" s="88">
        <f>'ｄ08-001市町村別入込総数・宿泊客延数推移'!AE905/1000</f>
        <v>5.335</v>
      </c>
      <c r="AF1252" s="88">
        <f>'ｄ08-001市町村別入込総数・宿泊客延数推移'!AF905/1000</f>
        <v>4.024</v>
      </c>
      <c r="AG1252" s="88">
        <f>'ｄ08-001市町村別入込総数・宿泊客延数推移'!AG905/1000</f>
        <v>5.0960000000000001</v>
      </c>
      <c r="AH1252" s="88">
        <f>'ｄ08-001市町村別入込総数・宿泊客延数推移'!AH905/1000</f>
        <v>6.109</v>
      </c>
      <c r="AI1252" s="88">
        <f>'ｄ08-001市町村別入込総数・宿泊客延数推移'!AI905/1000</f>
        <v>5.9880000000000004</v>
      </c>
      <c r="AJ1252" s="88">
        <f>'ｄ08-001市町村別入込総数・宿泊客延数推移'!AJ905/1000</f>
        <v>5.8159999999999998</v>
      </c>
      <c r="AK1252" s="88">
        <f>'ｄ08-001市町村別入込総数・宿泊客延数推移'!AK905/1000</f>
        <v>5.6219999999999999</v>
      </c>
      <c r="AL1252" s="88">
        <f>'ｄ08-001市町村別入込総数・宿泊客延数推移'!AL905/1000</f>
        <v>4.7839999999999998</v>
      </c>
      <c r="AM1252" s="88">
        <f>'ｄ08-001市町村別入込総数・宿泊客延数推移'!AM905/1000</f>
        <v>5.0010000000000003</v>
      </c>
      <c r="AN1252" s="88">
        <f>'ｄ08-001市町村別入込総数・宿泊客延数推移'!AN905/1000</f>
        <v>4.1479999999999997</v>
      </c>
      <c r="AO1252" s="88">
        <f>'ｄ08-001市町村別入込総数・宿泊客延数推移'!AO905/1000</f>
        <v>4.6100000000000003</v>
      </c>
      <c r="AP1252" s="88">
        <f>'ｄ08-001市町村別入込総数・宿泊客延数推移'!AQ905</f>
        <v>17.8</v>
      </c>
      <c r="AQ1252" s="88">
        <f>'ｄ08-001市町村別入込総数・宿泊客延数推移'!AR905</f>
        <v>3.1</v>
      </c>
      <c r="AR1252" s="88">
        <f>'ｄ08-001市町村別入込総数・宿泊客延数推移'!AS905</f>
        <v>2.8</v>
      </c>
      <c r="AS1252" s="88">
        <f>'ｄ08-001市町村別入込総数・宿泊客延数推移'!AT905</f>
        <v>2.2999999999999998</v>
      </c>
      <c r="AT1252" s="88">
        <f>'ｄ08-001市町村別入込総数・宿泊客延数推移'!AU905</f>
        <v>3</v>
      </c>
      <c r="AU1252" s="88">
        <f>'ｄ08-001市町村別入込総数・宿泊客延数推移'!AV905</f>
        <v>3.7</v>
      </c>
      <c r="AV1252" s="88">
        <f>'ｄ08-001市町村別入込総数・宿泊客延数推移'!AW905</f>
        <v>4</v>
      </c>
      <c r="AW1252" s="88">
        <f>'ｄ08-001市町村別入込総数・宿泊客延数推移'!AX905</f>
        <v>4</v>
      </c>
      <c r="AX1252" s="88">
        <f>'ｄ08-001市町村別入込総数・宿泊客延数推移'!AY905</f>
        <v>2.7</v>
      </c>
      <c r="AY1252" s="88">
        <f>'ｄ08-001市町村別入込総数・宿泊客延数推移'!AZ905</f>
        <v>3</v>
      </c>
      <c r="AZ1252" s="88">
        <f>'ｄ08-001市町村別入込総数・宿泊客延数推移'!BA905</f>
        <v>4.5</v>
      </c>
      <c r="BA1252" s="88">
        <f>'ｄ08-001市町村別入込総数・宿泊客延数推移'!BB905</f>
        <v>4.4000000000000004</v>
      </c>
      <c r="BB1252" s="88">
        <f>'ｄ08-001市町村別入込総数・宿泊客延数推移'!BC905</f>
        <v>4.3</v>
      </c>
      <c r="BC1252" s="88">
        <f>'ｄ08-001市町村別入込総数・宿泊客延数推移'!BD905</f>
        <v>5.6999999999999975</v>
      </c>
      <c r="BD1252" s="88">
        <f>'ｄ08-001市町村別入込総数・宿泊客延数推移'!BE905</f>
        <v>5.2999999999999989</v>
      </c>
      <c r="BE1252" s="88">
        <f>'ｄ08-001市町村別入込総数・宿泊客延数推移'!BF905</f>
        <v>5.3999999999999986</v>
      </c>
      <c r="BF1252" s="88">
        <f>'ｄ08-001市町村別入込総数・宿泊客延数推移'!BG905</f>
        <v>5.799999999999998</v>
      </c>
      <c r="BG1252" s="88">
        <f>'ｄ08-001市町村別入込総数・宿泊客延数推移'!BH905</f>
        <v>5.5999999999999979</v>
      </c>
      <c r="BH1252" s="88">
        <f>'ｄ08-001市町村別入込総数・宿泊客延数推移'!BI905</f>
        <v>5.299999999999998</v>
      </c>
      <c r="BI1252" s="88">
        <f>'ｄ08-001市町村別入込総数・宿泊客延数推移'!BJ905</f>
        <v>4.8999999999999986</v>
      </c>
      <c r="BJ1252" s="88">
        <f>'ｄ08-001市町村別入込総数・宿泊客延数推移'!BK905</f>
        <v>5.2999999999999989</v>
      </c>
      <c r="BK1252" s="88">
        <f>'ｄ08-001市町村別入込総数・宿泊客延数推移'!BL905</f>
        <v>5.7</v>
      </c>
      <c r="BL1252" s="88">
        <f>'ｄ08-001市町村別入込総数・宿泊客延数推移'!BM905</f>
        <v>5.7999999999999989</v>
      </c>
    </row>
    <row r="1253" spans="7:64" x14ac:dyDescent="0.15">
      <c r="G1253" t="s">
        <v>496</v>
      </c>
      <c r="H1253" s="88">
        <f>'ｄ08-001市町村別入込総数・宿泊客延数推移'!H906/1000</f>
        <v>0</v>
      </c>
      <c r="I1253" s="88">
        <f>'ｄ08-001市町村別入込総数・宿泊客延数推移'!I906/1000</f>
        <v>22.553999999999998</v>
      </c>
      <c r="J1253" s="88">
        <f>'ｄ08-001市町村別入込総数・宿泊客延数推移'!J906/1000</f>
        <v>15.763999999999999</v>
      </c>
      <c r="K1253" s="88">
        <f>'ｄ08-001市町村別入込総数・宿泊客延数推移'!K906/1000</f>
        <v>2.2549999999999999</v>
      </c>
      <c r="L1253" s="88">
        <f>'ｄ08-001市町村別入込総数・宿泊客延数推移'!L906/1000</f>
        <v>23.67</v>
      </c>
      <c r="M1253" s="88">
        <f>'ｄ08-001市町村別入込総数・宿泊客延数推移'!M906/1000</f>
        <v>25.318000000000001</v>
      </c>
      <c r="N1253" s="88">
        <f>'ｄ08-001市町村別入込総数・宿泊客延数推移'!N906/1000</f>
        <v>39.01</v>
      </c>
      <c r="O1253" s="88">
        <f>'ｄ08-001市町村別入込総数・宿泊客延数推移'!O906/1000</f>
        <v>43.369</v>
      </c>
      <c r="P1253" s="88">
        <f>'ｄ08-001市町村別入込総数・宿泊客延数推移'!P906/1000</f>
        <v>48.295999999999999</v>
      </c>
      <c r="Q1253" s="88">
        <f>'ｄ08-001市町村別入込総数・宿泊客延数推移'!Q906/1000</f>
        <v>51.238</v>
      </c>
      <c r="R1253" s="88">
        <f>'ｄ08-001市町村別入込総数・宿泊客延数推移'!R906/1000</f>
        <v>54.192999999999998</v>
      </c>
      <c r="S1253" s="88">
        <f>'ｄ08-001市町村別入込総数・宿泊客延数推移'!S906/1000</f>
        <v>55.973999999999997</v>
      </c>
      <c r="T1253" s="88">
        <f>'ｄ08-001市町村別入込総数・宿泊客延数推移'!T906/1000</f>
        <v>53.533999999999999</v>
      </c>
      <c r="U1253" s="88">
        <f>'ｄ08-001市町村別入込総数・宿泊客延数推移'!U906/1000</f>
        <v>46.598999999999997</v>
      </c>
      <c r="V1253" s="88">
        <f>'ｄ08-001市町村別入込総数・宿泊客延数推移'!V906/1000</f>
        <v>48.898000000000003</v>
      </c>
      <c r="W1253" s="88">
        <f>'ｄ08-001市町村別入込総数・宿泊客延数推移'!W906/1000</f>
        <v>51.155999999999999</v>
      </c>
      <c r="X1253" s="88">
        <f>'ｄ08-001市町村別入込総数・宿泊客延数推移'!X906/1000</f>
        <v>51.557000000000002</v>
      </c>
      <c r="Y1253" s="88">
        <f>'ｄ08-001市町村別入込総数・宿泊客延数推移'!Y906/1000</f>
        <v>57.255000000000003</v>
      </c>
      <c r="Z1253" s="88">
        <f>'ｄ08-001市町村別入込総数・宿泊客延数推移'!Z906/1000</f>
        <v>45.222999999999999</v>
      </c>
      <c r="AA1253" s="88">
        <f>'ｄ08-001市町村別入込総数・宿泊客延数推移'!AA906/1000</f>
        <v>43.820999999999998</v>
      </c>
      <c r="AB1253" s="88">
        <f>'ｄ08-001市町村別入込総数・宿泊客延数推移'!AB906/1000</f>
        <v>38.930999999999997</v>
      </c>
      <c r="AC1253" s="88">
        <f>'ｄ08-001市町村別入込総数・宿泊客延数推移'!AC906/1000</f>
        <v>40.758000000000003</v>
      </c>
      <c r="AD1253" s="88">
        <f>'ｄ08-001市町村別入込総数・宿泊客延数推移'!AD906/1000</f>
        <v>43.662999999999997</v>
      </c>
      <c r="AE1253" s="88">
        <f>'ｄ08-001市町村別入込総数・宿泊客延数推移'!AE906/1000</f>
        <v>42.488</v>
      </c>
      <c r="AF1253" s="88">
        <f>'ｄ08-001市町村別入込総数・宿泊客延数推移'!AF906/1000</f>
        <v>38.664999999999999</v>
      </c>
      <c r="AG1253" s="88">
        <f>'ｄ08-001市町村別入込総数・宿泊客延数推移'!AG906/1000</f>
        <v>38.323</v>
      </c>
      <c r="AH1253" s="88">
        <f>'ｄ08-001市町村別入込総数・宿泊客延数推移'!AH906/1000</f>
        <v>41.843000000000004</v>
      </c>
      <c r="AI1253" s="88">
        <f>'ｄ08-001市町村別入込総数・宿泊客延数推移'!AI906/1000</f>
        <v>47.045000000000002</v>
      </c>
      <c r="AJ1253" s="88">
        <f>'ｄ08-001市町村別入込総数・宿泊客延数推移'!AJ906/1000</f>
        <v>49.987000000000002</v>
      </c>
      <c r="AK1253" s="88">
        <f>'ｄ08-001市町村別入込総数・宿泊客延数推移'!AK906/1000</f>
        <v>250.983</v>
      </c>
      <c r="AL1253" s="88">
        <f>'ｄ08-001市町村別入込総数・宿泊客延数推移'!AL906/1000</f>
        <v>274.76499999999999</v>
      </c>
      <c r="AM1253" s="88">
        <f>'ｄ08-001市町村別入込総数・宿泊客延数推移'!AM906/1000</f>
        <v>203.76499999999999</v>
      </c>
      <c r="AN1253" s="88">
        <f>'ｄ08-001市町村別入込総数・宿泊客延数推移'!AN906/1000</f>
        <v>171.078</v>
      </c>
      <c r="AO1253" s="88">
        <f>'ｄ08-001市町村別入込総数・宿泊客延数推移'!AO906/1000</f>
        <v>103.539</v>
      </c>
      <c r="AP1253" s="88">
        <f>'ｄ08-001市町村別入込総数・宿泊客延数推移'!AQ906</f>
        <v>145.5</v>
      </c>
      <c r="AQ1253" s="88">
        <f>'ｄ08-001市町村別入込総数・宿泊客延数推移'!AR906</f>
        <v>174</v>
      </c>
      <c r="AR1253" s="88">
        <f>'ｄ08-001市町村別入込総数・宿泊客延数推移'!AS906</f>
        <v>161.19999999999999</v>
      </c>
      <c r="AS1253" s="88">
        <f>'ｄ08-001市町村別入込総数・宿泊客延数推移'!AT906</f>
        <v>153.69999999999999</v>
      </c>
      <c r="AT1253" s="88">
        <f>'ｄ08-001市町村別入込総数・宿泊客延数推移'!AU906</f>
        <v>153.1</v>
      </c>
      <c r="AU1253" s="88">
        <f>'ｄ08-001市町村別入込総数・宿泊客延数推移'!AV906</f>
        <v>139.30000000000001</v>
      </c>
      <c r="AV1253" s="88">
        <f>'ｄ08-001市町村別入込総数・宿泊客延数推移'!AW906</f>
        <v>126.4</v>
      </c>
      <c r="AW1253" s="88">
        <f>'ｄ08-001市町村別入込総数・宿泊客延数推移'!AX906</f>
        <v>105.3</v>
      </c>
      <c r="AX1253" s="88">
        <f>'ｄ08-001市町村別入込総数・宿泊客延数推移'!AY906</f>
        <v>102</v>
      </c>
      <c r="AY1253" s="88">
        <f>'ｄ08-001市町村別入込総数・宿泊客延数推移'!AZ906</f>
        <v>91.2</v>
      </c>
      <c r="AZ1253" s="88">
        <f>'ｄ08-001市町村別入込総数・宿泊客延数推移'!BA906</f>
        <v>89.7</v>
      </c>
      <c r="BA1253" s="88">
        <f>'ｄ08-001市町村別入込総数・宿泊客延数推移'!BB906</f>
        <v>85.4</v>
      </c>
      <c r="BB1253" s="88">
        <f>'ｄ08-001市町村別入込総数・宿泊客延数推移'!BC906</f>
        <v>41.8</v>
      </c>
      <c r="BC1253" s="88">
        <f>'ｄ08-001市町村別入込総数・宿泊客延数推移'!BD906</f>
        <v>61.5</v>
      </c>
      <c r="BD1253" s="88">
        <f>'ｄ08-001市町村別入込総数・宿泊客延数推移'!BE906</f>
        <v>67.300000000000011</v>
      </c>
      <c r="BE1253" s="88">
        <f>'ｄ08-001市町村別入込総数・宿泊客延数推移'!BF906</f>
        <v>83.699999999999989</v>
      </c>
      <c r="BF1253" s="88">
        <f>'ｄ08-001市町村別入込総数・宿泊客延数推移'!BG906</f>
        <v>87.899999999999991</v>
      </c>
      <c r="BG1253" s="88">
        <f>'ｄ08-001市町村別入込総数・宿泊客延数推移'!BH906</f>
        <v>91.6</v>
      </c>
      <c r="BH1253" s="88">
        <f>'ｄ08-001市町村別入込総数・宿泊客延数推移'!BI906</f>
        <v>91.3</v>
      </c>
      <c r="BI1253" s="88">
        <f>'ｄ08-001市町村別入込総数・宿泊客延数推移'!BJ906</f>
        <v>80.600000000000009</v>
      </c>
      <c r="BJ1253" s="88">
        <f>'ｄ08-001市町村別入込総数・宿泊客延数推移'!BK906</f>
        <v>80.3</v>
      </c>
      <c r="BK1253" s="88">
        <f>'ｄ08-001市町村別入込総数・宿泊客延数推移'!BL906</f>
        <v>82.2</v>
      </c>
      <c r="BL1253" s="88">
        <f>'ｄ08-001市町村別入込総数・宿泊客延数推移'!BM906</f>
        <v>65</v>
      </c>
    </row>
    <row r="1254" spans="7:64" x14ac:dyDescent="0.15">
      <c r="G1254" t="s">
        <v>497</v>
      </c>
      <c r="H1254" s="88"/>
      <c r="I1254" s="88">
        <f>'ｄ08-001市町村別入込総数・宿泊客延数推移'!I908/1000</f>
        <v>16.242999999999999</v>
      </c>
      <c r="J1254" s="88">
        <f>'ｄ08-001市町村別入込総数・宿泊客延数推移'!J908/1000</f>
        <v>16.687000000000001</v>
      </c>
      <c r="K1254" s="88">
        <f>'ｄ08-001市町村別入込総数・宿泊客延数推移'!K908/1000</f>
        <v>11.712999999999999</v>
      </c>
      <c r="L1254" s="88">
        <f>'ｄ08-001市町村別入込総数・宿泊客延数推移'!L908/1000</f>
        <v>12.334</v>
      </c>
      <c r="M1254" s="88">
        <f>'ｄ08-001市町村別入込総数・宿泊客延数推移'!M908/1000</f>
        <v>15.372999999999999</v>
      </c>
      <c r="N1254" s="88">
        <f>'ｄ08-001市町村別入込総数・宿泊客延数推移'!N908/1000</f>
        <v>17.321999999999999</v>
      </c>
      <c r="O1254" s="88">
        <f>'ｄ08-001市町村別入込総数・宿泊客延数推移'!O908/1000</f>
        <v>28.898</v>
      </c>
      <c r="P1254" s="88">
        <f>'ｄ08-001市町村別入込総数・宿泊客延数推移'!P908/1000</f>
        <v>33.765000000000001</v>
      </c>
      <c r="Q1254" s="88">
        <f>'ｄ08-001市町村別入込総数・宿泊客延数推移'!Q908/1000</f>
        <v>36.546999999999997</v>
      </c>
      <c r="R1254" s="88">
        <f>'ｄ08-001市町村別入込総数・宿泊客延数推移'!R908/1000</f>
        <v>37.1</v>
      </c>
      <c r="S1254" s="88">
        <f>'ｄ08-001市町村別入込総数・宿泊客延数推移'!S908/1000</f>
        <v>40.463000000000001</v>
      </c>
      <c r="T1254" s="88">
        <f>'ｄ08-001市町村別入込総数・宿泊客延数推移'!T908/1000</f>
        <v>34.481999999999999</v>
      </c>
      <c r="U1254" s="88">
        <f>'ｄ08-001市町村別入込総数・宿泊客延数推移'!U908/1000</f>
        <v>32.470999999999997</v>
      </c>
      <c r="V1254" s="88">
        <f>'ｄ08-001市町村別入込総数・宿泊客延数推移'!V908/1000</f>
        <v>28.686</v>
      </c>
      <c r="W1254" s="88">
        <f>'ｄ08-001市町村別入込総数・宿泊客延数推移'!W908/1000</f>
        <v>31.009</v>
      </c>
      <c r="X1254" s="88">
        <f>'ｄ08-001市町村別入込総数・宿泊客延数推移'!X908/1000</f>
        <v>36.585999999999999</v>
      </c>
      <c r="Y1254" s="88">
        <f>'ｄ08-001市町村別入込総数・宿泊客延数推移'!Y908/1000</f>
        <v>36.386000000000003</v>
      </c>
      <c r="Z1254" s="88">
        <f>'ｄ08-001市町村別入込総数・宿泊客延数推移'!Z908/1000</f>
        <v>28.44</v>
      </c>
      <c r="AA1254" s="88">
        <f>'ｄ08-001市町村別入込総数・宿泊客延数推移'!AA908/1000</f>
        <v>32.588999999999999</v>
      </c>
      <c r="AB1254" s="88">
        <f>'ｄ08-001市町村別入込総数・宿泊客延数推移'!AB908/1000</f>
        <v>32.707999999999998</v>
      </c>
      <c r="AC1254" s="88">
        <f>'ｄ08-001市町村別入込総数・宿泊客延数推移'!AC908/1000</f>
        <v>33.902000000000001</v>
      </c>
      <c r="AD1254" s="88">
        <f>'ｄ08-001市町村別入込総数・宿泊客延数推移'!AD908/1000</f>
        <v>33.941000000000003</v>
      </c>
      <c r="AE1254" s="88">
        <f>'ｄ08-001市町村別入込総数・宿泊客延数推移'!AE908/1000</f>
        <v>33.197000000000003</v>
      </c>
      <c r="AF1254" s="88">
        <f>'ｄ08-001市町村別入込総数・宿泊客延数推移'!AF908/1000</f>
        <v>29.777999999999999</v>
      </c>
      <c r="AG1254" s="88">
        <f>'ｄ08-001市町村別入込総数・宿泊客延数推移'!AG908/1000</f>
        <v>30.38</v>
      </c>
      <c r="AH1254" s="88">
        <f>'ｄ08-001市町村別入込総数・宿泊客延数推移'!AH908/1000</f>
        <v>33.463999999999999</v>
      </c>
      <c r="AI1254" s="88">
        <f>'ｄ08-001市町村別入込総数・宿泊客延数推移'!AI908/1000</f>
        <v>37.700000000000003</v>
      </c>
      <c r="AJ1254" s="88">
        <f>'ｄ08-001市町村別入込総数・宿泊客延数推移'!AJ908/1000</f>
        <v>40.052</v>
      </c>
      <c r="AK1254" s="88">
        <f>'ｄ08-001市町村別入込総数・宿泊客延数推移'!AK908/1000</f>
        <v>225.73400000000001</v>
      </c>
      <c r="AL1254" s="88">
        <f>'ｄ08-001市町村別入込総数・宿泊客延数推移'!AL908/1000</f>
        <v>237.233</v>
      </c>
      <c r="AM1254" s="88">
        <f>'ｄ08-001市町村別入込総数・宿泊客延数推移'!AM908/1000</f>
        <v>170.7</v>
      </c>
      <c r="AN1254" s="88">
        <f>'ｄ08-001市町村別入込総数・宿泊客延数推移'!AN908/1000</f>
        <v>141.18</v>
      </c>
      <c r="AO1254" s="88">
        <f>'ｄ08-001市町村別入込総数・宿泊客延数推移'!AO908/1000</f>
        <v>83.87</v>
      </c>
      <c r="AP1254" s="88">
        <f>'ｄ08-001市町村別入込総数・宿泊客延数推移'!AQ908</f>
        <v>87.6</v>
      </c>
      <c r="AQ1254" s="88">
        <f>'ｄ08-001市町村別入込総数・宿泊客延数推移'!AR908</f>
        <v>104.6</v>
      </c>
      <c r="AR1254" s="88">
        <f>'ｄ08-001市町村別入込総数・宿泊客延数推移'!AS908</f>
        <v>91</v>
      </c>
      <c r="AS1254" s="88">
        <f>'ｄ08-001市町村別入込総数・宿泊客延数推移'!AT908</f>
        <v>90.1</v>
      </c>
      <c r="AT1254" s="88">
        <f>'ｄ08-001市町村別入込総数・宿泊客延数推移'!AU908</f>
        <v>87.5</v>
      </c>
      <c r="AU1254" s="88">
        <f>'ｄ08-001市町村別入込総数・宿泊客延数推移'!AV908</f>
        <v>80.3</v>
      </c>
      <c r="AV1254" s="88">
        <f>'ｄ08-001市町村別入込総数・宿泊客延数推移'!AW908</f>
        <v>71.400000000000006</v>
      </c>
      <c r="AW1254" s="88">
        <f>'ｄ08-001市町村別入込総数・宿泊客延数推移'!AX908</f>
        <v>55.2</v>
      </c>
      <c r="AX1254" s="88">
        <f>'ｄ08-001市町村別入込総数・宿泊客延数推移'!AY908</f>
        <v>53.5</v>
      </c>
      <c r="AY1254" s="88">
        <f>'ｄ08-001市町村別入込総数・宿泊客延数推移'!AZ908</f>
        <v>49.5</v>
      </c>
      <c r="AZ1254" s="88">
        <f>'ｄ08-001市町村別入込総数・宿泊客延数推移'!BA908</f>
        <v>50.2</v>
      </c>
      <c r="BA1254" s="88">
        <f>'ｄ08-001市町村別入込総数・宿泊客延数推移'!BB908</f>
        <v>46.9</v>
      </c>
      <c r="BB1254" s="88">
        <f>'ｄ08-001市町村別入込総数・宿泊客延数推移'!BC908</f>
        <v>37.299999999999997</v>
      </c>
      <c r="BC1254" s="88">
        <f>'ｄ08-001市町村別入込総数・宿泊客延数推移'!BD908</f>
        <v>36.1</v>
      </c>
      <c r="BD1254" s="88">
        <f>'ｄ08-001市町村別入込総数・宿泊客延数推移'!BE908</f>
        <v>38.500000000000007</v>
      </c>
      <c r="BE1254" s="88">
        <f>'ｄ08-001市町村別入込総数・宿泊客延数推移'!BF908</f>
        <v>41.399999999999991</v>
      </c>
      <c r="BF1254" s="88">
        <f>'ｄ08-001市町村別入込総数・宿泊客延数推移'!BG908</f>
        <v>43.499999999999993</v>
      </c>
      <c r="BG1254" s="88">
        <f>'ｄ08-001市町村別入込総数・宿泊客延数推移'!BH908</f>
        <v>43.8</v>
      </c>
      <c r="BH1254" s="88">
        <f>'ｄ08-001市町村別入込総数・宿泊客延数推移'!BI908</f>
        <v>43.599999999999994</v>
      </c>
      <c r="BI1254" s="88">
        <f>'ｄ08-001市町村別入込総数・宿泊客延数推移'!BJ908</f>
        <v>44.599999999999994</v>
      </c>
      <c r="BJ1254" s="88">
        <f>'ｄ08-001市町村別入込総数・宿泊客延数推移'!BK908</f>
        <v>42.399999999999991</v>
      </c>
      <c r="BK1254" s="88">
        <f>'ｄ08-001市町村別入込総数・宿泊客延数推移'!BL908</f>
        <v>42.7</v>
      </c>
      <c r="BL1254" s="88">
        <f>'ｄ08-001市町村別入込総数・宿泊客延数推移'!BM908</f>
        <v>36.799999999999997</v>
      </c>
    </row>
    <row r="1283" spans="7:64" x14ac:dyDescent="0.15">
      <c r="G1283" t="s">
        <v>535</v>
      </c>
      <c r="H1283" s="80"/>
      <c r="J1283" s="80" t="s">
        <v>483</v>
      </c>
      <c r="K1283" s="81"/>
      <c r="L1283" s="81"/>
      <c r="M1283" s="81"/>
      <c r="N1283" s="81"/>
      <c r="O1283" s="80" t="s">
        <v>484</v>
      </c>
      <c r="P1283" s="81"/>
      <c r="Q1283" s="81"/>
      <c r="R1283" s="81"/>
      <c r="S1283" s="81"/>
      <c r="T1283" s="80" t="s">
        <v>485</v>
      </c>
      <c r="U1283" s="81"/>
      <c r="V1283" s="81"/>
      <c r="W1283" s="81"/>
      <c r="X1283" s="81"/>
      <c r="Y1283" s="80" t="s">
        <v>486</v>
      </c>
      <c r="Z1283" s="81"/>
      <c r="AA1283" s="81"/>
      <c r="AB1283" s="81"/>
      <c r="AC1283" s="81"/>
      <c r="AD1283" s="80" t="s">
        <v>487</v>
      </c>
      <c r="AE1283" s="81"/>
      <c r="AF1283" s="81"/>
      <c r="AG1283" s="81"/>
      <c r="AH1283" s="81"/>
      <c r="AI1283" s="80" t="s">
        <v>488</v>
      </c>
      <c r="AJ1283" s="81"/>
      <c r="AK1283" s="81"/>
      <c r="AL1283" s="81"/>
      <c r="AM1283" s="81"/>
      <c r="AN1283" s="80" t="s">
        <v>489</v>
      </c>
      <c r="AO1283" s="81"/>
      <c r="AP1283" s="81"/>
      <c r="AQ1283" s="81"/>
      <c r="AR1283" s="81"/>
      <c r="AS1283" s="80" t="s">
        <v>490</v>
      </c>
      <c r="AT1283" s="81"/>
      <c r="AU1283" s="81"/>
      <c r="AV1283" s="81"/>
      <c r="AW1283" s="81"/>
      <c r="AX1283" s="80" t="s">
        <v>491</v>
      </c>
      <c r="AY1283" s="81"/>
      <c r="AZ1283" s="81"/>
      <c r="BA1283" s="81"/>
      <c r="BB1283" s="81"/>
      <c r="BC1283" s="80" t="s">
        <v>492</v>
      </c>
      <c r="BD1283" s="81"/>
      <c r="BE1283" s="81"/>
      <c r="BF1283" s="81"/>
      <c r="BG1283" s="81"/>
      <c r="BH1283" s="80" t="s">
        <v>493</v>
      </c>
      <c r="BL1283" s="80" t="s">
        <v>517</v>
      </c>
    </row>
    <row r="1284" spans="7:64" x14ac:dyDescent="0.15">
      <c r="G1284" t="s">
        <v>495</v>
      </c>
      <c r="H1284" s="88">
        <f>'ｄ08-001市町村別入込総数・宿泊客延数推移'!H941/1000</f>
        <v>13.44</v>
      </c>
      <c r="I1284" s="88">
        <f>'ｄ08-001市町村別入込総数・宿泊客延数推移'!I941/1000</f>
        <v>33.954000000000001</v>
      </c>
      <c r="J1284" s="88">
        <f>'ｄ08-001市町村別入込総数・宿泊客延数推移'!J941/1000</f>
        <v>46.168999999999997</v>
      </c>
      <c r="K1284" s="88">
        <f>'ｄ08-001市町村別入込総数・宿泊客延数推移'!K941/1000</f>
        <v>12.731</v>
      </c>
      <c r="L1284" s="88">
        <f>'ｄ08-001市町村別入込総数・宿泊客延数推移'!L941/1000</f>
        <v>78.805000000000007</v>
      </c>
      <c r="M1284" s="88">
        <f>'ｄ08-001市町村別入込総数・宿泊客延数推移'!M941/1000</f>
        <v>109.51600000000001</v>
      </c>
      <c r="N1284" s="88">
        <f>'ｄ08-001市町村別入込総数・宿泊客延数推移'!N941/1000</f>
        <v>175.71700000000001</v>
      </c>
      <c r="O1284" s="88">
        <f>'ｄ08-001市町村別入込総数・宿泊客延数推移'!O941/1000</f>
        <v>280.23899999999998</v>
      </c>
      <c r="P1284" s="88">
        <f>'ｄ08-001市町村別入込総数・宿泊客延数推移'!P941/1000</f>
        <v>269.23599999999999</v>
      </c>
      <c r="Q1284" s="88">
        <f>'ｄ08-001市町村別入込総数・宿泊客延数推移'!Q941/1000</f>
        <v>312.35300000000001</v>
      </c>
      <c r="R1284" s="88">
        <f>'ｄ08-001市町村別入込総数・宿泊客延数推移'!R941/1000</f>
        <v>396.13900000000001</v>
      </c>
      <c r="S1284" s="88">
        <f>'ｄ08-001市町村別入込総数・宿泊客延数推移'!S941/1000</f>
        <v>498.33499999999998</v>
      </c>
      <c r="T1284" s="88">
        <f>'ｄ08-001市町村別入込総数・宿泊客延数推移'!T941/1000</f>
        <v>468.61700000000002</v>
      </c>
      <c r="U1284" s="88">
        <f>'ｄ08-001市町村別入込総数・宿泊客延数推移'!U941/1000</f>
        <v>441.08100000000002</v>
      </c>
      <c r="V1284" s="88">
        <f>'ｄ08-001市町村別入込総数・宿泊客延数推移'!V941/1000</f>
        <v>407.60199999999998</v>
      </c>
      <c r="W1284" s="88">
        <f>'ｄ08-001市町村別入込総数・宿泊客延数推移'!W941/1000</f>
        <v>374.012</v>
      </c>
      <c r="X1284" s="88">
        <f>'ｄ08-001市町村別入込総数・宿泊客延数推移'!X941/1000</f>
        <v>339.24200000000002</v>
      </c>
      <c r="Y1284" s="88">
        <f>'ｄ08-001市町村別入込総数・宿泊客延数推移'!Y941/1000</f>
        <v>328.1</v>
      </c>
      <c r="Z1284" s="88">
        <f>'ｄ08-001市町村別入込総数・宿泊客延数推移'!Z941/1000</f>
        <v>269.43700000000001</v>
      </c>
      <c r="AA1284" s="88">
        <f>'ｄ08-001市町村別入込総数・宿泊客延数推移'!AA941/1000</f>
        <v>281.05399999999997</v>
      </c>
      <c r="AB1284" s="88">
        <f>'ｄ08-001市町村別入込総数・宿泊客延数推移'!AB941/1000</f>
        <v>302.036</v>
      </c>
      <c r="AC1284" s="88">
        <f>'ｄ08-001市町村別入込総数・宿泊客延数推移'!AC941/1000</f>
        <v>312.57499999999999</v>
      </c>
      <c r="AD1284" s="88">
        <f>'ｄ08-001市町村別入込総数・宿泊客延数推移'!AD941/1000</f>
        <v>316.52</v>
      </c>
      <c r="AE1284" s="88">
        <f>'ｄ08-001市町村別入込総数・宿泊客延数推移'!AE941/1000</f>
        <v>334.9</v>
      </c>
      <c r="AF1284" s="88">
        <f>'ｄ08-001市町村別入込総数・宿泊客延数推移'!AF941/1000</f>
        <v>354</v>
      </c>
      <c r="AG1284" s="88">
        <f>'ｄ08-001市町村別入込総数・宿泊客延数推移'!AG941/1000</f>
        <v>370.9</v>
      </c>
      <c r="AH1284" s="88">
        <f>'ｄ08-001市町村別入込総数・宿泊客延数推移'!AH941/1000</f>
        <v>419.4</v>
      </c>
      <c r="AI1284" s="88">
        <f>'ｄ08-001市町村別入込総数・宿泊客延数推移'!AI941/1000</f>
        <v>445.3</v>
      </c>
      <c r="AJ1284" s="88">
        <f>'ｄ08-001市町村別入込総数・宿泊客延数推移'!AJ941/1000</f>
        <v>452.4</v>
      </c>
      <c r="AK1284" s="88">
        <f>'ｄ08-001市町村別入込総数・宿泊客延数推移'!AK941/1000</f>
        <v>450.42</v>
      </c>
      <c r="AL1284" s="88">
        <f>'ｄ08-001市町村別入込総数・宿泊客延数推移'!AL941/1000</f>
        <v>415.1</v>
      </c>
      <c r="AM1284" s="88">
        <f>'ｄ08-001市町村別入込総数・宿泊客延数推移'!AM941/1000</f>
        <v>435.8</v>
      </c>
      <c r="AN1284" s="88">
        <f>'ｄ08-001市町村別入込総数・宿泊客延数推移'!AN941/1000</f>
        <v>466.1</v>
      </c>
      <c r="AO1284" s="88">
        <f>'ｄ08-001市町村別入込総数・宿泊客延数推移'!AO941/1000</f>
        <v>484.8</v>
      </c>
      <c r="AP1284" s="88">
        <f>'ｄ08-001市町村別入込総数・宿泊客延数推移'!AQ941</f>
        <v>383.5</v>
      </c>
      <c r="AQ1284" s="88">
        <f>'ｄ08-001市町村別入込総数・宿泊客延数推移'!AR941</f>
        <v>387</v>
      </c>
      <c r="AR1284" s="88">
        <f>'ｄ08-001市町村別入込総数・宿泊客延数推移'!AS941</f>
        <v>404.8</v>
      </c>
      <c r="AS1284" s="88">
        <f>'ｄ08-001市町村別入込総数・宿泊客延数推移'!AT941</f>
        <v>395.4</v>
      </c>
      <c r="AT1284" s="88">
        <f>'ｄ08-001市町村別入込総数・宿泊客延数推移'!AU941</f>
        <v>419.5</v>
      </c>
      <c r="AU1284" s="88">
        <f>'ｄ08-001市町村別入込総数・宿泊客延数推移'!AV941</f>
        <v>424.4</v>
      </c>
      <c r="AV1284" s="88">
        <f>'ｄ08-001市町村別入込総数・宿泊客延数推移'!AW941</f>
        <v>405.2</v>
      </c>
      <c r="AW1284" s="88">
        <f>'ｄ08-001市町村別入込総数・宿泊客延数推移'!AX941</f>
        <v>390.3</v>
      </c>
      <c r="AX1284" s="88">
        <f>'ｄ08-001市町村別入込総数・宿泊客延数推移'!AY941</f>
        <v>367.4</v>
      </c>
      <c r="AY1284" s="88">
        <f>'ｄ08-001市町村別入込総数・宿泊客延数推移'!AZ941</f>
        <v>355.9</v>
      </c>
      <c r="AZ1284" s="88">
        <f>'ｄ08-001市町村別入込総数・宿泊客延数推移'!BA941</f>
        <v>347.1</v>
      </c>
      <c r="BA1284" s="88">
        <f>'ｄ08-001市町村別入込総数・宿泊客延数推移'!BB941</f>
        <v>355.1</v>
      </c>
      <c r="BB1284" s="88">
        <f>'ｄ08-001市町村別入込総数・宿泊客延数推移'!BC941</f>
        <v>342.2</v>
      </c>
      <c r="BC1284" s="88">
        <f>'ｄ08-001市町村別入込総数・宿泊客延数推移'!BD941</f>
        <v>323.49999999999994</v>
      </c>
      <c r="BD1284" s="88">
        <f>'ｄ08-001市町村別入込総数・宿泊客延数推移'!BE941</f>
        <v>302.5</v>
      </c>
      <c r="BE1284" s="88">
        <f>'ｄ08-001市町村別入込総数・宿泊客延数推移'!BF941</f>
        <v>350.3</v>
      </c>
      <c r="BF1284" s="88">
        <f>'ｄ08-001市町村別入込総数・宿泊客延数推移'!BG941</f>
        <v>341.40000000000003</v>
      </c>
      <c r="BG1284" s="88">
        <f>'ｄ08-001市町村別入込総数・宿泊客延数推移'!BH941</f>
        <v>348.80000000000007</v>
      </c>
      <c r="BH1284" s="88">
        <f>'ｄ08-001市町村別入込総数・宿泊客延数推移'!BI941</f>
        <v>381.29999999999995</v>
      </c>
      <c r="BI1284" s="88">
        <f>'ｄ08-001市町村別入込総数・宿泊客延数推移'!BJ941</f>
        <v>385</v>
      </c>
      <c r="BJ1284" s="88">
        <f>'ｄ08-001市町村別入込総数・宿泊客延数推移'!BK941</f>
        <v>392.9</v>
      </c>
      <c r="BK1284" s="88">
        <f>'ｄ08-001市町村別入込総数・宿泊客延数推移'!BL941</f>
        <v>373.5</v>
      </c>
      <c r="BL1284" s="88">
        <f>'ｄ08-001市町村別入込総数・宿泊客延数推移'!BM941</f>
        <v>368.49999999999994</v>
      </c>
    </row>
    <row r="1285" spans="7:64" x14ac:dyDescent="0.15">
      <c r="G1285" t="s">
        <v>496</v>
      </c>
      <c r="H1285" s="88">
        <f>'ｄ08-001市町村別入込総数・宿泊客延数推移'!H942/1000</f>
        <v>49.58</v>
      </c>
      <c r="I1285" s="88">
        <f>'ｄ08-001市町村別入込総数・宿泊客延数推移'!I942/1000</f>
        <v>30.885999999999999</v>
      </c>
      <c r="J1285" s="88">
        <f>'ｄ08-001市町村別入込総数・宿泊客延数推移'!J942/1000</f>
        <v>32.475999999999999</v>
      </c>
      <c r="K1285" s="88">
        <f>'ｄ08-001市町村別入込総数・宿泊客延数推移'!K942/1000</f>
        <v>51.32</v>
      </c>
      <c r="L1285" s="88">
        <f>'ｄ08-001市町村別入込総数・宿泊客延数推移'!L942/1000</f>
        <v>41.000999999999998</v>
      </c>
      <c r="M1285" s="88">
        <f>'ｄ08-001市町村別入込総数・宿泊客延数推移'!M942/1000</f>
        <v>36.241999999999997</v>
      </c>
      <c r="N1285" s="88">
        <f>'ｄ08-001市町村別入込総数・宿泊客延数推移'!N942/1000</f>
        <v>87.709000000000003</v>
      </c>
      <c r="O1285" s="88">
        <f>'ｄ08-001市町村別入込総数・宿泊客延数推移'!O942/1000</f>
        <v>156.06399999999999</v>
      </c>
      <c r="P1285" s="88">
        <f>'ｄ08-001市町村別入込総数・宿泊客延数推移'!P942/1000</f>
        <v>266.50799999999998</v>
      </c>
      <c r="Q1285" s="88">
        <f>'ｄ08-001市町村別入込総数・宿泊客延数推移'!Q942/1000</f>
        <v>313.10500000000002</v>
      </c>
      <c r="R1285" s="88">
        <f>'ｄ08-001市町村別入込総数・宿泊客延数推移'!R942/1000</f>
        <v>282.54500000000002</v>
      </c>
      <c r="S1285" s="88">
        <f>'ｄ08-001市町村別入込総数・宿泊客延数推移'!S942/1000</f>
        <v>256.94099999999997</v>
      </c>
      <c r="T1285" s="88">
        <f>'ｄ08-001市町村別入込総数・宿泊客延数推移'!T942/1000</f>
        <v>240.37700000000001</v>
      </c>
      <c r="U1285" s="88">
        <f>'ｄ08-001市町村別入込総数・宿泊客延数推移'!U942/1000</f>
        <v>229.33799999999999</v>
      </c>
      <c r="V1285" s="88">
        <f>'ｄ08-001市町村別入込総数・宿泊客延数推移'!V942/1000</f>
        <v>214.393</v>
      </c>
      <c r="W1285" s="88">
        <f>'ｄ08-001市町村別入込総数・宿泊客延数推移'!W942/1000</f>
        <v>254.45400000000001</v>
      </c>
      <c r="X1285" s="88">
        <f>'ｄ08-001市町村別入込総数・宿泊客延数推移'!X942/1000</f>
        <v>247.33</v>
      </c>
      <c r="Y1285" s="88">
        <f>'ｄ08-001市町村別入込総数・宿泊客延数推移'!Y942/1000</f>
        <v>271.24099999999999</v>
      </c>
      <c r="Z1285" s="88">
        <f>'ｄ08-001市町村別入込総数・宿泊客延数推移'!Z942/1000</f>
        <v>249.45</v>
      </c>
      <c r="AA1285" s="88">
        <f>'ｄ08-001市町村別入込総数・宿泊客延数推移'!AA942/1000</f>
        <v>289.08999999999997</v>
      </c>
      <c r="AB1285" s="88">
        <f>'ｄ08-001市町村別入込総数・宿泊客延数推移'!AB942/1000</f>
        <v>306.327</v>
      </c>
      <c r="AC1285" s="88">
        <f>'ｄ08-001市町村別入込総数・宿泊客延数推移'!AC942/1000</f>
        <v>314.84500000000003</v>
      </c>
      <c r="AD1285" s="88">
        <f>'ｄ08-001市町村別入込総数・宿泊客延数推移'!AD942/1000</f>
        <v>399.13</v>
      </c>
      <c r="AE1285" s="88">
        <f>'ｄ08-001市町村別入込総数・宿泊客延数推移'!AE942/1000</f>
        <v>413.7</v>
      </c>
      <c r="AF1285" s="88">
        <f>'ｄ08-001市町村別入込総数・宿泊客延数推移'!AF942/1000</f>
        <v>402.2</v>
      </c>
      <c r="AG1285" s="88">
        <f>'ｄ08-001市町村別入込総数・宿泊客延数推移'!AG942/1000</f>
        <v>410.8</v>
      </c>
      <c r="AH1285" s="88">
        <f>'ｄ08-001市町村別入込総数・宿泊客延数推移'!AH942/1000</f>
        <v>461.9</v>
      </c>
      <c r="AI1285" s="88">
        <f>'ｄ08-001市町村別入込総数・宿泊客延数推移'!AI942/1000</f>
        <v>502.2</v>
      </c>
      <c r="AJ1285" s="88">
        <f>'ｄ08-001市町村別入込総数・宿泊客延数推移'!AJ942/1000</f>
        <v>534.79999999999995</v>
      </c>
      <c r="AK1285" s="88">
        <f>'ｄ08-001市町村別入込総数・宿泊客延数推移'!AK942/1000</f>
        <v>529.58000000000004</v>
      </c>
      <c r="AL1285" s="88">
        <f>'ｄ08-001市町村別入込総数・宿泊客延数推移'!AL942/1000</f>
        <v>496.9</v>
      </c>
      <c r="AM1285" s="88">
        <f>'ｄ08-001市町村別入込総数・宿泊客延数推移'!AM942/1000</f>
        <v>519.70000000000005</v>
      </c>
      <c r="AN1285" s="88">
        <f>'ｄ08-001市町村別入込総数・宿泊客延数推移'!AN942/1000</f>
        <v>555.9</v>
      </c>
      <c r="AO1285" s="88">
        <f>'ｄ08-001市町村別入込総数・宿泊客延数推移'!AO942/1000</f>
        <v>511</v>
      </c>
      <c r="AP1285" s="88">
        <f>'ｄ08-001市町村別入込総数・宿泊客延数推移'!AQ942</f>
        <v>395.9</v>
      </c>
      <c r="AQ1285" s="88">
        <f>'ｄ08-001市町村別入込総数・宿泊客延数推移'!AR942</f>
        <v>400</v>
      </c>
      <c r="AR1285" s="88">
        <f>'ｄ08-001市町村別入込総数・宿泊客延数推移'!AS942</f>
        <v>410.7</v>
      </c>
      <c r="AS1285" s="88">
        <f>'ｄ08-001市町村別入込総数・宿泊客延数推移'!AT942</f>
        <v>385.5</v>
      </c>
      <c r="AT1285" s="88">
        <f>'ｄ08-001市町村別入込総数・宿泊客延数推移'!AU942</f>
        <v>395.1</v>
      </c>
      <c r="AU1285" s="88">
        <f>'ｄ08-001市町村別入込総数・宿泊客延数推移'!AV942</f>
        <v>393.6</v>
      </c>
      <c r="AV1285" s="88">
        <f>'ｄ08-001市町村別入込総数・宿泊客延数推移'!AW942</f>
        <v>380.4</v>
      </c>
      <c r="AW1285" s="88">
        <f>'ｄ08-001市町村別入込総数・宿泊客延数推移'!AX942</f>
        <v>346.2</v>
      </c>
      <c r="AX1285" s="88">
        <f>'ｄ08-001市町村別入込総数・宿泊客延数推移'!AY942</f>
        <v>318.60000000000002</v>
      </c>
      <c r="AY1285" s="88">
        <f>'ｄ08-001市町村別入込総数・宿泊客延数推移'!AZ942</f>
        <v>318.10000000000002</v>
      </c>
      <c r="AZ1285" s="88">
        <f>'ｄ08-001市町村別入込総数・宿泊客延数推移'!BA942</f>
        <v>293.8</v>
      </c>
      <c r="BA1285" s="88">
        <f>'ｄ08-001市町村別入込総数・宿泊客延数推移'!BB942</f>
        <v>214.1</v>
      </c>
      <c r="BB1285" s="88">
        <f>'ｄ08-001市町村別入込総数・宿泊客延数推移'!BC942</f>
        <v>187.8</v>
      </c>
      <c r="BC1285" s="88">
        <f>'ｄ08-001市町村別入込総数・宿泊客延数推移'!BD942</f>
        <v>177.70000000000002</v>
      </c>
      <c r="BD1285" s="88">
        <f>'ｄ08-001市町村別入込総数・宿泊客延数推移'!BE942</f>
        <v>163.1</v>
      </c>
      <c r="BE1285" s="88">
        <f>'ｄ08-001市町村別入込総数・宿泊客延数推移'!BF942</f>
        <v>138.29999999999998</v>
      </c>
      <c r="BF1285" s="88">
        <f>'ｄ08-001市町村別入込総数・宿泊客延数推移'!BG942</f>
        <v>156</v>
      </c>
      <c r="BG1285" s="88">
        <f>'ｄ08-001市町村別入込総数・宿泊客延数推移'!BH942</f>
        <v>133.69999999999999</v>
      </c>
      <c r="BH1285" s="88">
        <f>'ｄ08-001市町村別入込総数・宿泊客延数推移'!BI942</f>
        <v>122.89999999999998</v>
      </c>
      <c r="BI1285" s="88">
        <f>'ｄ08-001市町村別入込総数・宿泊客延数推移'!BJ942</f>
        <v>122.60000000000002</v>
      </c>
      <c r="BJ1285" s="88">
        <f>'ｄ08-001市町村別入込総数・宿泊客延数推移'!BK942</f>
        <v>127.89999999999999</v>
      </c>
      <c r="BK1285" s="88">
        <f>'ｄ08-001市町村別入込総数・宿泊客延数推移'!BL942</f>
        <v>129.9</v>
      </c>
      <c r="BL1285" s="88">
        <f>'ｄ08-001市町村別入込総数・宿泊客延数推移'!BM942</f>
        <v>133.19999999999999</v>
      </c>
    </row>
    <row r="1286" spans="7:64" x14ac:dyDescent="0.15">
      <c r="G1286" t="s">
        <v>497</v>
      </c>
      <c r="H1286" s="88">
        <f>'ｄ08-001市町村別入込総数・宿泊客延数推移'!H944/1000</f>
        <v>18.905999999999999</v>
      </c>
      <c r="I1286" s="88">
        <f>'ｄ08-001市町村別入込総数・宿泊客延数推移'!I944/1000</f>
        <v>19.675999999999998</v>
      </c>
      <c r="J1286" s="88">
        <f>'ｄ08-001市町村別入込総数・宿泊客延数推移'!J944/1000</f>
        <v>14.8</v>
      </c>
      <c r="K1286" s="88">
        <f>'ｄ08-001市町村別入込総数・宿泊客延数推移'!K944/1000</f>
        <v>29.564</v>
      </c>
      <c r="L1286" s="88">
        <f>'ｄ08-001市町村別入込総数・宿泊客延数推移'!L944/1000</f>
        <v>66.204999999999998</v>
      </c>
      <c r="M1286" s="88">
        <f>'ｄ08-001市町村別入込総数・宿泊客延数推移'!M944/1000</f>
        <v>50.298999999999999</v>
      </c>
      <c r="N1286" s="88">
        <f>'ｄ08-001市町村別入込総数・宿泊客延数推移'!N944/1000</f>
        <v>87.957999999999998</v>
      </c>
      <c r="O1286" s="88">
        <f>'ｄ08-001市町村別入込総数・宿泊客延数推移'!O944/1000</f>
        <v>100.127</v>
      </c>
      <c r="P1286" s="88">
        <f>'ｄ08-001市町村別入込総数・宿泊客延数推移'!P944/1000</f>
        <v>121.455</v>
      </c>
      <c r="Q1286" s="88">
        <f>'ｄ08-001市町村別入込総数・宿泊客延数推移'!Q944/1000</f>
        <v>153.71600000000001</v>
      </c>
      <c r="R1286" s="88">
        <f>'ｄ08-001市町村別入込総数・宿泊客延数推移'!R944/1000</f>
        <v>154.11500000000001</v>
      </c>
      <c r="S1286" s="88">
        <f>'ｄ08-001市町村別入込総数・宿泊客延数推移'!S944/1000</f>
        <v>177.68799999999999</v>
      </c>
      <c r="T1286" s="88">
        <f>'ｄ08-001市町村別入込総数・宿泊客延数推移'!T944/1000</f>
        <v>172.732</v>
      </c>
      <c r="U1286" s="88">
        <f>'ｄ08-001市町村別入込総数・宿泊客延数推移'!U944/1000</f>
        <v>161.33799999999999</v>
      </c>
      <c r="V1286" s="88">
        <f>'ｄ08-001市町村別入込総数・宿泊客延数推移'!V944/1000</f>
        <v>162.66900000000001</v>
      </c>
      <c r="W1286" s="88">
        <f>'ｄ08-001市町村別入込総数・宿泊客延数推移'!W944/1000</f>
        <v>164.44300000000001</v>
      </c>
      <c r="X1286" s="88">
        <f>'ｄ08-001市町村別入込総数・宿泊客延数推移'!X944/1000</f>
        <v>150.14599999999999</v>
      </c>
      <c r="Y1286" s="88">
        <f>'ｄ08-001市町村別入込総数・宿泊客延数推移'!Y944/1000</f>
        <v>152.69999999999999</v>
      </c>
      <c r="Z1286" s="88">
        <f>'ｄ08-001市町村別入込総数・宿泊客延数推移'!Z944/1000</f>
        <v>148.52500000000001</v>
      </c>
      <c r="AA1286" s="88">
        <f>'ｄ08-001市町村別入込総数・宿泊客延数推移'!AA944/1000</f>
        <v>162.72800000000001</v>
      </c>
      <c r="AB1286" s="88">
        <f>'ｄ08-001市町村別入込総数・宿泊客延数推移'!AB944/1000</f>
        <v>178.774</v>
      </c>
      <c r="AC1286" s="88">
        <f>'ｄ08-001市町村別入込総数・宿泊客延数推移'!AC944/1000</f>
        <v>185.63</v>
      </c>
      <c r="AD1286" s="88">
        <f>'ｄ08-001市町村別入込総数・宿泊客延数推移'!AD944/1000</f>
        <v>258.39100000000002</v>
      </c>
      <c r="AE1286" s="88">
        <f>'ｄ08-001市町村別入込総数・宿泊客延数推移'!AE944/1000</f>
        <v>252.6</v>
      </c>
      <c r="AF1286" s="88">
        <f>'ｄ08-001市町村別入込総数・宿泊客延数推移'!AF944/1000</f>
        <v>237.3</v>
      </c>
      <c r="AG1286" s="88">
        <f>'ｄ08-001市町村別入込総数・宿泊客延数推移'!AG944/1000</f>
        <v>238.9</v>
      </c>
      <c r="AH1286" s="88">
        <f>'ｄ08-001市町村別入込総数・宿泊客延数推移'!AH944/1000</f>
        <v>299.5</v>
      </c>
      <c r="AI1286" s="88">
        <f>'ｄ08-001市町村別入込総数・宿泊客延数推移'!AI944/1000</f>
        <v>326.60000000000002</v>
      </c>
      <c r="AJ1286" s="88">
        <f>'ｄ08-001市町村別入込総数・宿泊客延数推移'!AJ944/1000</f>
        <v>335.4</v>
      </c>
      <c r="AK1286" s="88">
        <f>'ｄ08-001市町村別入込総数・宿泊客延数推移'!AK944/1000</f>
        <v>331.8</v>
      </c>
      <c r="AL1286" s="88">
        <f>'ｄ08-001市町村別入込総数・宿泊客延数推移'!AL944/1000</f>
        <v>339.3</v>
      </c>
      <c r="AM1286" s="88">
        <f>'ｄ08-001市町村別入込総数・宿泊客延数推移'!AM944/1000</f>
        <v>360.7</v>
      </c>
      <c r="AN1286" s="88">
        <f>'ｄ08-001市町村別入込総数・宿泊客延数推移'!AN944/1000</f>
        <v>364.5</v>
      </c>
      <c r="AO1286" s="88">
        <f>'ｄ08-001市町村別入込総数・宿泊客延数推移'!AO944/1000</f>
        <v>376.1</v>
      </c>
      <c r="AP1286" s="88">
        <f>'ｄ08-001市町村別入込総数・宿泊客延数推移'!AQ944</f>
        <v>377.6</v>
      </c>
      <c r="AQ1286" s="88">
        <f>'ｄ08-001市町村別入込総数・宿泊客延数推移'!AR944</f>
        <v>395.4</v>
      </c>
      <c r="AR1286" s="88">
        <f>'ｄ08-001市町村別入込総数・宿泊客延数推移'!AS944</f>
        <v>417.9</v>
      </c>
      <c r="AS1286" s="88">
        <f>'ｄ08-001市町村別入込総数・宿泊客延数推移'!AT944</f>
        <v>382.8</v>
      </c>
      <c r="AT1286" s="88">
        <f>'ｄ08-001市町村別入込総数・宿泊客延数推移'!AU944</f>
        <v>420.2</v>
      </c>
      <c r="AU1286" s="88">
        <f>'ｄ08-001市町村別入込総数・宿泊客延数推移'!AV944</f>
        <v>431.3</v>
      </c>
      <c r="AV1286" s="88">
        <f>'ｄ08-001市町村別入込総数・宿泊客延数推移'!AW944</f>
        <v>396.7</v>
      </c>
      <c r="AW1286" s="88">
        <f>'ｄ08-001市町村別入込総数・宿泊客延数推移'!AX944</f>
        <v>368.5</v>
      </c>
      <c r="AX1286" s="88">
        <f>'ｄ08-001市町村別入込総数・宿泊客延数推移'!AY944</f>
        <v>353.3</v>
      </c>
      <c r="AY1286" s="88">
        <f>'ｄ08-001市町村別入込総数・宿泊客延数推移'!AZ944</f>
        <v>343.6</v>
      </c>
      <c r="AZ1286" s="88">
        <f>'ｄ08-001市町村別入込総数・宿泊客延数推移'!BA944</f>
        <v>351.4</v>
      </c>
      <c r="BA1286" s="88">
        <f>'ｄ08-001市町村別入込総数・宿泊客延数推移'!BB944</f>
        <v>325.2</v>
      </c>
      <c r="BB1286" s="88">
        <f>'ｄ08-001市町村別入込総数・宿泊客延数推移'!BC944</f>
        <v>323</v>
      </c>
      <c r="BC1286" s="88">
        <f>'ｄ08-001市町村別入込総数・宿泊客延数推移'!BD944</f>
        <v>321.00000000000006</v>
      </c>
      <c r="BD1286" s="88">
        <f>'ｄ08-001市町村別入込総数・宿泊客延数推移'!BE944</f>
        <v>298.00000000000006</v>
      </c>
      <c r="BE1286" s="88">
        <f>'ｄ08-001市町村別入込総数・宿泊客延数推移'!BF944</f>
        <v>341.99999999999994</v>
      </c>
      <c r="BF1286" s="88">
        <f>'ｄ08-001市町村別入込総数・宿泊客延数推移'!BG944</f>
        <v>312.10000000000002</v>
      </c>
      <c r="BG1286" s="88">
        <f>'ｄ08-001市町村別入込総数・宿泊客延数推移'!BH944</f>
        <v>303.60000000000002</v>
      </c>
      <c r="BH1286" s="88">
        <f>'ｄ08-001市町村別入込総数・宿泊客延数推移'!BI944</f>
        <v>300.8</v>
      </c>
      <c r="BI1286" s="88">
        <f>'ｄ08-001市町村別入込総数・宿泊客延数推移'!BJ944</f>
        <v>299.90000000000003</v>
      </c>
      <c r="BJ1286" s="88">
        <f>'ｄ08-001市町村別入込総数・宿泊客延数推移'!BK944</f>
        <v>303.2</v>
      </c>
      <c r="BK1286" s="88">
        <f>'ｄ08-001市町村別入込総数・宿泊客延数推移'!BL944</f>
        <v>303.3</v>
      </c>
      <c r="BL1286" s="88">
        <f>'ｄ08-001市町村別入込総数・宿泊客延数推移'!BM944</f>
        <v>298.49999999999994</v>
      </c>
    </row>
    <row r="1315" spans="7:64" x14ac:dyDescent="0.15">
      <c r="G1315" t="s">
        <v>576</v>
      </c>
      <c r="H1315" s="80"/>
      <c r="J1315" s="80" t="s">
        <v>483</v>
      </c>
      <c r="K1315" s="81"/>
      <c r="L1315" s="81"/>
      <c r="M1315" s="81"/>
      <c r="N1315" s="81"/>
      <c r="O1315" s="80" t="s">
        <v>484</v>
      </c>
      <c r="P1315" s="81"/>
      <c r="Q1315" s="81"/>
      <c r="R1315" s="81"/>
      <c r="S1315" s="81"/>
      <c r="T1315" s="80" t="s">
        <v>485</v>
      </c>
      <c r="U1315" s="81"/>
      <c r="V1315" s="81"/>
      <c r="W1315" s="81"/>
      <c r="X1315" s="81"/>
      <c r="Y1315" s="80" t="s">
        <v>486</v>
      </c>
      <c r="Z1315" s="81"/>
      <c r="AA1315" s="81"/>
      <c r="AB1315" s="81"/>
      <c r="AC1315" s="81"/>
      <c r="AD1315" s="80" t="s">
        <v>487</v>
      </c>
      <c r="AE1315" s="81"/>
      <c r="AF1315" s="81"/>
      <c r="AG1315" s="81"/>
      <c r="AH1315" s="81"/>
      <c r="AI1315" s="80" t="s">
        <v>488</v>
      </c>
      <c r="AJ1315" s="81"/>
      <c r="AK1315" s="81"/>
      <c r="AL1315" s="81"/>
      <c r="AM1315" s="81"/>
      <c r="AN1315" s="80" t="s">
        <v>489</v>
      </c>
      <c r="AO1315" s="81"/>
      <c r="AP1315" s="81"/>
      <c r="AQ1315" s="81"/>
      <c r="AR1315" s="81"/>
      <c r="AS1315" s="80" t="s">
        <v>490</v>
      </c>
      <c r="AT1315" s="81"/>
      <c r="AU1315" s="81"/>
      <c r="AV1315" s="81"/>
      <c r="AW1315" s="81"/>
      <c r="AX1315" s="80" t="s">
        <v>491</v>
      </c>
      <c r="AY1315" s="81"/>
      <c r="AZ1315" s="81"/>
      <c r="BA1315" s="81"/>
      <c r="BB1315" s="81"/>
      <c r="BC1315" s="80" t="s">
        <v>492</v>
      </c>
      <c r="BD1315" s="81"/>
      <c r="BE1315" s="81"/>
      <c r="BF1315" s="81"/>
      <c r="BG1315" s="81"/>
      <c r="BH1315" s="80" t="s">
        <v>493</v>
      </c>
      <c r="BL1315" s="80" t="s">
        <v>517</v>
      </c>
    </row>
    <row r="1316" spans="7:64" x14ac:dyDescent="0.15">
      <c r="G1316" t="s">
        <v>495</v>
      </c>
      <c r="H1316" s="88">
        <f>'ｄ08-001市町村別入込総数・宿泊客延数推移'!H983/1000</f>
        <v>0</v>
      </c>
      <c r="I1316" s="88">
        <f>'ｄ08-001市町村別入込総数・宿泊客延数推移'!I983/1000</f>
        <v>32.122999999999998</v>
      </c>
      <c r="J1316" s="88">
        <f>'ｄ08-001市町村別入込総数・宿泊客延数推移'!J983/1000</f>
        <v>54.622</v>
      </c>
      <c r="K1316" s="88">
        <f>'ｄ08-001市町村別入込総数・宿泊客延数推移'!K983/1000</f>
        <v>41.323999999999998</v>
      </c>
      <c r="L1316" s="88">
        <f>'ｄ08-001市町村別入込総数・宿泊客延数推移'!L983/1000</f>
        <v>85.001999999999995</v>
      </c>
      <c r="M1316" s="88">
        <f>'ｄ08-001市町村別入込総数・宿泊客延数推移'!M983/1000</f>
        <v>155.52199999999999</v>
      </c>
      <c r="N1316" s="88">
        <f>'ｄ08-001市町村別入込総数・宿泊客延数推移'!N983/1000</f>
        <v>188.81700000000001</v>
      </c>
      <c r="O1316" s="88">
        <f>'ｄ08-001市町村別入込総数・宿泊客延数推移'!O983/1000</f>
        <v>270.85199999999998</v>
      </c>
      <c r="P1316" s="88">
        <f>'ｄ08-001市町村別入込総数・宿泊客延数推移'!P983/1000</f>
        <v>330.25</v>
      </c>
      <c r="Q1316" s="88">
        <f>'ｄ08-001市町村別入込総数・宿泊客延数推移'!Q983/1000</f>
        <v>356.745</v>
      </c>
      <c r="R1316" s="88">
        <f>'ｄ08-001市町村別入込総数・宿泊客延数推移'!R983/1000</f>
        <v>416.80200000000002</v>
      </c>
      <c r="S1316" s="88">
        <f>'ｄ08-001市町村別入込総数・宿泊客延数推移'!S983/1000</f>
        <v>587.13599999999997</v>
      </c>
      <c r="T1316" s="88">
        <f>'ｄ08-001市町村別入込総数・宿泊客延数推移'!T983/1000</f>
        <v>564.90300000000002</v>
      </c>
      <c r="U1316" s="88">
        <f>'ｄ08-001市町村別入込総数・宿泊客延数推移'!U983/1000</f>
        <v>583.21799999999996</v>
      </c>
      <c r="V1316" s="88">
        <f>'ｄ08-001市町村別入込総数・宿泊客延数推移'!V983/1000</f>
        <v>434.08699999999999</v>
      </c>
      <c r="W1316" s="88">
        <f>'ｄ08-001市町村別入込総数・宿泊客延数推移'!W983/1000</f>
        <v>471.38799999999998</v>
      </c>
      <c r="X1316" s="88">
        <f>'ｄ08-001市町村別入込総数・宿泊客延数推移'!X983/1000</f>
        <v>395.08199999999999</v>
      </c>
      <c r="Y1316" s="88">
        <f>'ｄ08-001市町村別入込総数・宿泊客延数推移'!Y983/1000</f>
        <v>263.09100000000001</v>
      </c>
      <c r="Z1316" s="88">
        <f>'ｄ08-001市町村別入込総数・宿泊客延数推移'!Z983/1000</f>
        <v>232.50399999999999</v>
      </c>
      <c r="AA1316" s="88">
        <f>'ｄ08-001市町村別入込総数・宿泊客延数推移'!AA983/1000</f>
        <v>276.34199999999998</v>
      </c>
      <c r="AB1316" s="88">
        <f>'ｄ08-001市町村別入込総数・宿泊客延数推移'!AB983/1000</f>
        <v>325.98599999999999</v>
      </c>
      <c r="AC1316" s="88">
        <f>'ｄ08-001市町村別入込総数・宿泊客延数推移'!AC983/1000</f>
        <v>324.94799999999998</v>
      </c>
      <c r="AD1316" s="88">
        <f>'ｄ08-001市町村別入込総数・宿泊客延数推移'!AD983/1000</f>
        <v>327.67500000000001</v>
      </c>
      <c r="AE1316" s="88">
        <f>'ｄ08-001市町村別入込総数・宿泊客延数推移'!AE983/1000</f>
        <v>336.81200000000001</v>
      </c>
      <c r="AF1316" s="88">
        <f>'ｄ08-001市町村別入込総数・宿泊客延数推移'!AF983/1000</f>
        <v>333.62299999999999</v>
      </c>
      <c r="AG1316" s="88">
        <f>'ｄ08-001市町村別入込総数・宿泊客延数推移'!AG983/1000</f>
        <v>334.38</v>
      </c>
      <c r="AH1316" s="88">
        <f>'ｄ08-001市町村別入込総数・宿泊客延数推移'!AH983/1000</f>
        <v>367.8</v>
      </c>
      <c r="AI1316" s="88">
        <f>'ｄ08-001市町村別入込総数・宿泊客延数推移'!AI983/1000</f>
        <v>377.904</v>
      </c>
      <c r="AJ1316" s="88">
        <f>'ｄ08-001市町村別入込総数・宿泊客延数推移'!AJ983/1000</f>
        <v>390.09100000000001</v>
      </c>
      <c r="AK1316" s="88">
        <f>'ｄ08-001市町村別入込総数・宿泊客延数推移'!AK983/1000</f>
        <v>387.6</v>
      </c>
      <c r="AL1316" s="88">
        <f>'ｄ08-001市町村別入込総数・宿泊客延数推移'!AL983/1000</f>
        <v>358.89800000000002</v>
      </c>
      <c r="AM1316" s="88">
        <f>'ｄ08-001市町村別入込総数・宿泊客延数推移'!AM983/1000</f>
        <v>362.661</v>
      </c>
      <c r="AN1316" s="88">
        <f>'ｄ08-001市町村別入込総数・宿泊客延数推移'!AN983/1000</f>
        <v>382.40499999999997</v>
      </c>
      <c r="AO1316" s="88">
        <f>'ｄ08-001市町村別入込総数・宿泊客延数推移'!AO983/1000</f>
        <v>403.40699999999998</v>
      </c>
      <c r="AP1316" s="88">
        <f>'ｄ08-001市町村別入込総数・宿泊客延数推移'!AQ983</f>
        <v>201.2</v>
      </c>
      <c r="AQ1316" s="88">
        <f>'ｄ08-001市町村別入込総数・宿泊客延数推移'!AR983</f>
        <v>192.7</v>
      </c>
      <c r="AR1316" s="88">
        <f>'ｄ08-001市町村別入込総数・宿泊客延数推移'!AS983</f>
        <v>211.3</v>
      </c>
      <c r="AS1316" s="88">
        <f>'ｄ08-001市町村別入込総数・宿泊客延数推移'!AT983</f>
        <v>207.7</v>
      </c>
      <c r="AT1316" s="88">
        <f>'ｄ08-001市町村別入込総数・宿泊客延数推移'!AU983</f>
        <v>217.9</v>
      </c>
      <c r="AU1316" s="88">
        <f>'ｄ08-001市町村別入込総数・宿泊客延数推移'!AV983</f>
        <v>226.7</v>
      </c>
      <c r="AV1316" s="88">
        <f>'ｄ08-001市町村別入込総数・宿泊客延数推移'!AW983</f>
        <v>221.1</v>
      </c>
      <c r="AW1316" s="88">
        <f>'ｄ08-001市町村別入込総数・宿泊客延数推移'!AX983</f>
        <v>200.1</v>
      </c>
      <c r="AX1316" s="88">
        <f>'ｄ08-001市町村別入込総数・宿泊客延数推移'!AY983</f>
        <v>171.1</v>
      </c>
      <c r="AY1316" s="88">
        <f>'ｄ08-001市町村別入込総数・宿泊客延数推移'!AZ983</f>
        <v>152.69999999999999</v>
      </c>
      <c r="AZ1316" s="88">
        <f>'ｄ08-001市町村別入込総数・宿泊客延数推移'!BA983</f>
        <v>135.69999999999999</v>
      </c>
      <c r="BA1316" s="88">
        <f>'ｄ08-001市町村別入込総数・宿泊客延数推移'!BB983</f>
        <v>131.5</v>
      </c>
      <c r="BB1316" s="88">
        <f>'ｄ08-001市町村別入込総数・宿泊客延数推移'!BC983</f>
        <v>122.5</v>
      </c>
      <c r="BC1316" s="88">
        <f>'ｄ08-001市町村別入込総数・宿泊客延数推移'!BD983</f>
        <v>113.30000000000001</v>
      </c>
      <c r="BD1316" s="88">
        <f>'ｄ08-001市町村別入込総数・宿泊客延数推移'!BE983</f>
        <v>102.5</v>
      </c>
      <c r="BE1316" s="88">
        <f>'ｄ08-001市町村別入込総数・宿泊客延数推移'!BF983</f>
        <v>99.7</v>
      </c>
      <c r="BF1316" s="88">
        <f>'ｄ08-001市町村別入込総数・宿泊客延数推移'!BG983</f>
        <v>99</v>
      </c>
      <c r="BG1316" s="88">
        <f>'ｄ08-001市町村別入込総数・宿泊客延数推移'!BH983</f>
        <v>90.199999999999989</v>
      </c>
      <c r="BH1316" s="88">
        <f>'ｄ08-001市町村別入込総数・宿泊客延数推移'!BI983</f>
        <v>86.5</v>
      </c>
      <c r="BI1316" s="88">
        <f>'ｄ08-001市町村別入込総数・宿泊客延数推移'!BJ983</f>
        <v>87</v>
      </c>
      <c r="BJ1316" s="88">
        <f>'ｄ08-001市町村別入込総数・宿泊客延数推移'!BK983</f>
        <v>93.5</v>
      </c>
      <c r="BK1316" s="88">
        <f>'ｄ08-001市町村別入込総数・宿泊客延数推移'!BL983</f>
        <v>83.9</v>
      </c>
      <c r="BL1316" s="88">
        <f>'ｄ08-001市町村別入込総数・宿泊客延数推移'!BM983</f>
        <v>81.900000000000006</v>
      </c>
    </row>
    <row r="1317" spans="7:64" x14ac:dyDescent="0.15">
      <c r="G1317" t="s">
        <v>496</v>
      </c>
      <c r="H1317" s="88">
        <f>'ｄ08-001市町村別入込総数・宿泊客延数推移'!H984/1000</f>
        <v>0</v>
      </c>
      <c r="I1317" s="88">
        <f>'ｄ08-001市町村別入込総数・宿泊客延数推移'!I984/1000</f>
        <v>69.171999999999997</v>
      </c>
      <c r="J1317" s="88">
        <f>'ｄ08-001市町村別入込総数・宿泊客延数推移'!J984/1000</f>
        <v>61.142000000000003</v>
      </c>
      <c r="K1317" s="88">
        <f>'ｄ08-001市町村別入込総数・宿泊客延数推移'!K984/1000</f>
        <v>48.915999999999997</v>
      </c>
      <c r="L1317" s="88">
        <f>'ｄ08-001市町村別入込総数・宿泊客延数推移'!L984/1000</f>
        <v>68.787999999999997</v>
      </c>
      <c r="M1317" s="88">
        <f>'ｄ08-001市町村別入込総数・宿泊客延数推移'!M984/1000</f>
        <v>132.32300000000001</v>
      </c>
      <c r="N1317" s="88">
        <f>'ｄ08-001市町村別入込総数・宿泊客延数推移'!N984/1000</f>
        <v>214.017</v>
      </c>
      <c r="O1317" s="88">
        <f>'ｄ08-001市町村別入込総数・宿泊客延数推移'!O984/1000</f>
        <v>206.8</v>
      </c>
      <c r="P1317" s="88">
        <f>'ｄ08-001市町村別入込総数・宿泊客延数推移'!P984/1000</f>
        <v>264.77999999999997</v>
      </c>
      <c r="Q1317" s="88">
        <f>'ｄ08-001市町村別入込総数・宿泊客延数推移'!Q984/1000</f>
        <v>279.75400000000002</v>
      </c>
      <c r="R1317" s="88">
        <f>'ｄ08-001市町村別入込総数・宿泊客延数推移'!R984/1000</f>
        <v>268.97199999999998</v>
      </c>
      <c r="S1317" s="88">
        <f>'ｄ08-001市町村別入込総数・宿泊客延数推移'!S984/1000</f>
        <v>290.24900000000002</v>
      </c>
      <c r="T1317" s="88">
        <f>'ｄ08-001市町村別入込総数・宿泊客延数推移'!T984/1000</f>
        <v>260.57799999999997</v>
      </c>
      <c r="U1317" s="88">
        <f>'ｄ08-001市町村別入込総数・宿泊客延数推移'!U984/1000</f>
        <v>290.59500000000003</v>
      </c>
      <c r="V1317" s="88">
        <f>'ｄ08-001市町村別入込総数・宿泊客延数推移'!V984/1000</f>
        <v>298.64499999999998</v>
      </c>
      <c r="W1317" s="88">
        <f>'ｄ08-001市町村別入込総数・宿泊客延数推移'!W984/1000</f>
        <v>281.43400000000003</v>
      </c>
      <c r="X1317" s="88">
        <f>'ｄ08-001市町村別入込総数・宿泊客延数推移'!X984/1000</f>
        <v>292.80200000000002</v>
      </c>
      <c r="Y1317" s="88">
        <f>'ｄ08-001市町村別入込総数・宿泊客延数推移'!Y984/1000</f>
        <v>176.05199999999999</v>
      </c>
      <c r="Z1317" s="88">
        <f>'ｄ08-001市町村別入込総数・宿泊客延数推移'!Z984/1000</f>
        <v>131.63499999999999</v>
      </c>
      <c r="AA1317" s="88">
        <f>'ｄ08-001市町村別入込総数・宿泊客延数推移'!AA984/1000</f>
        <v>155.59299999999999</v>
      </c>
      <c r="AB1317" s="88">
        <f>'ｄ08-001市町村別入込総数・宿泊客延数推移'!AB984/1000</f>
        <v>145.024</v>
      </c>
      <c r="AC1317" s="88">
        <f>'ｄ08-001市町村別入込総数・宿泊客延数推移'!AC984/1000</f>
        <v>154.03800000000001</v>
      </c>
      <c r="AD1317" s="88">
        <f>'ｄ08-001市町村別入込総数・宿泊客延数推移'!AD984/1000</f>
        <v>157.864</v>
      </c>
      <c r="AE1317" s="88">
        <f>'ｄ08-001市町村別入込総数・宿泊客延数推移'!AE984/1000</f>
        <v>156.982</v>
      </c>
      <c r="AF1317" s="88">
        <f>'ｄ08-001市町村別入込総数・宿泊客延数推移'!AF984/1000</f>
        <v>165.93700000000001</v>
      </c>
      <c r="AG1317" s="88">
        <f>'ｄ08-001市町村別入込総数・宿泊客延数推移'!AG984/1000</f>
        <v>187.62</v>
      </c>
      <c r="AH1317" s="88">
        <f>'ｄ08-001市町村別入込総数・宿泊客延数推移'!AH984/1000</f>
        <v>202.1</v>
      </c>
      <c r="AI1317" s="88">
        <f>'ｄ08-001市町村別入込総数・宿泊客延数推移'!AI984/1000</f>
        <v>209.12899999999999</v>
      </c>
      <c r="AJ1317" s="88">
        <f>'ｄ08-001市町村別入込総数・宿泊客延数推移'!AJ984/1000</f>
        <v>219.49299999999999</v>
      </c>
      <c r="AK1317" s="88">
        <f>'ｄ08-001市町村別入込総数・宿泊客延数推移'!AK984/1000</f>
        <v>226.654</v>
      </c>
      <c r="AL1317" s="88">
        <f>'ｄ08-001市町村別入込総数・宿泊客延数推移'!AL984/1000</f>
        <v>207.68600000000001</v>
      </c>
      <c r="AM1317" s="88">
        <f>'ｄ08-001市町村別入込総数・宿泊客延数推移'!AM984/1000</f>
        <v>208.36799999999999</v>
      </c>
      <c r="AN1317" s="88">
        <f>'ｄ08-001市町村別入込総数・宿泊客延数推移'!AN984/1000</f>
        <v>223.518</v>
      </c>
      <c r="AO1317" s="88">
        <f>'ｄ08-001市町村別入込総数・宿泊客延数推移'!AO984/1000</f>
        <v>242.64099999999999</v>
      </c>
      <c r="AP1317" s="88">
        <f>'ｄ08-001市町村別入込総数・宿泊客延数推移'!AQ984</f>
        <v>63.7</v>
      </c>
      <c r="AQ1317" s="88">
        <f>'ｄ08-001市町村別入込総数・宿泊客延数推移'!AR984</f>
        <v>62.5</v>
      </c>
      <c r="AR1317" s="88">
        <f>'ｄ08-001市町村別入込総数・宿泊客延数推移'!AS984</f>
        <v>68.099999999999994</v>
      </c>
      <c r="AS1317" s="88">
        <f>'ｄ08-001市町村別入込総数・宿泊客延数推移'!AT984</f>
        <v>68.3</v>
      </c>
      <c r="AT1317" s="88">
        <f>'ｄ08-001市町村別入込総数・宿泊客延数推移'!AU984</f>
        <v>87.2</v>
      </c>
      <c r="AU1317" s="88">
        <f>'ｄ08-001市町村別入込総数・宿泊客延数推移'!AV984</f>
        <v>81.7</v>
      </c>
      <c r="AV1317" s="88">
        <f>'ｄ08-001市町村別入込総数・宿泊客延数推移'!AW984</f>
        <v>73.2</v>
      </c>
      <c r="AW1317" s="88">
        <f>'ｄ08-001市町村別入込総数・宿泊客延数推移'!AX984</f>
        <v>67</v>
      </c>
      <c r="AX1317" s="88">
        <f>'ｄ08-001市町村別入込総数・宿泊客延数推移'!AY984</f>
        <v>58.2</v>
      </c>
      <c r="AY1317" s="88">
        <f>'ｄ08-001市町村別入込総数・宿泊客延数推移'!AZ984</f>
        <v>52.4</v>
      </c>
      <c r="AZ1317" s="88">
        <f>'ｄ08-001市町村別入込総数・宿泊客延数推移'!BA984</f>
        <v>46.2</v>
      </c>
      <c r="BA1317" s="88">
        <f>'ｄ08-001市町村別入込総数・宿泊客延数推移'!BB984</f>
        <v>44.9</v>
      </c>
      <c r="BB1317" s="88">
        <f>'ｄ08-001市町村別入込総数・宿泊客延数推移'!BC984</f>
        <v>41</v>
      </c>
      <c r="BC1317" s="88">
        <f>'ｄ08-001市町村別入込総数・宿泊客延数推移'!BD984</f>
        <v>40.6</v>
      </c>
      <c r="BD1317" s="88">
        <f>'ｄ08-001市町村別入込総数・宿泊客延数推移'!BE984</f>
        <v>33.799999999999997</v>
      </c>
      <c r="BE1317" s="88">
        <f>'ｄ08-001市町村別入込総数・宿泊客延数推移'!BF984</f>
        <v>34.199999999999996</v>
      </c>
      <c r="BF1317" s="88">
        <f>'ｄ08-001市町村別入込総数・宿泊客延数推移'!BG984</f>
        <v>36.699999999999996</v>
      </c>
      <c r="BG1317" s="88">
        <f>'ｄ08-001市町村別入込総数・宿泊客延数推移'!BH984</f>
        <v>31.899999999999995</v>
      </c>
      <c r="BH1317" s="88">
        <f>'ｄ08-001市町村別入込総数・宿泊客延数推移'!BI984</f>
        <v>30</v>
      </c>
      <c r="BI1317" s="88">
        <f>'ｄ08-001市町村別入込総数・宿泊客延数推移'!BJ984</f>
        <v>30.200000000000003</v>
      </c>
      <c r="BJ1317" s="88">
        <f>'ｄ08-001市町村別入込総数・宿泊客延数推移'!BK984</f>
        <v>32.5</v>
      </c>
      <c r="BK1317" s="88">
        <f>'ｄ08-001市町村別入込総数・宿泊客延数推移'!BL984</f>
        <v>29</v>
      </c>
      <c r="BL1317" s="88">
        <f>'ｄ08-001市町村別入込総数・宿泊客延数推移'!BM984</f>
        <v>30.099999999999994</v>
      </c>
    </row>
    <row r="1318" spans="7:64" x14ac:dyDescent="0.15">
      <c r="G1318" t="s">
        <v>497</v>
      </c>
      <c r="H1318" s="88">
        <f>'ｄ08-001市町村別入込総数・宿泊客延数推移'!H986/1000</f>
        <v>0</v>
      </c>
      <c r="I1318" s="88">
        <f>'ｄ08-001市町村別入込総数・宿泊客延数推移'!I986/1000</f>
        <v>45.365000000000002</v>
      </c>
      <c r="J1318" s="88">
        <f>'ｄ08-001市町村別入込総数・宿泊客延数推移'!J986/1000</f>
        <v>55.866999999999997</v>
      </c>
      <c r="K1318" s="88">
        <f>'ｄ08-001市町村別入込総数・宿泊客延数推移'!K986/1000</f>
        <v>53.805</v>
      </c>
      <c r="L1318" s="88">
        <f>'ｄ08-001市町村別入込総数・宿泊客延数推移'!L986/1000</f>
        <v>85.37</v>
      </c>
      <c r="M1318" s="88">
        <f>'ｄ08-001市町村別入込総数・宿泊客延数推移'!M986/1000</f>
        <v>111.539</v>
      </c>
      <c r="N1318" s="88">
        <f>'ｄ08-001市町村別入込総数・宿泊客延数推移'!N986/1000</f>
        <v>143.76499999999999</v>
      </c>
      <c r="O1318" s="88">
        <f>'ｄ08-001市町村別入込総数・宿泊客延数推移'!O986/1000</f>
        <v>199.494</v>
      </c>
      <c r="P1318" s="88">
        <f>'ｄ08-001市町村別入込総数・宿泊客延数推移'!P986/1000</f>
        <v>224.55799999999999</v>
      </c>
      <c r="Q1318" s="88">
        <f>'ｄ08-001市町村別入込総数・宿泊客延数推移'!Q986/1000</f>
        <v>264.56299999999999</v>
      </c>
      <c r="R1318" s="88">
        <f>'ｄ08-001市町村別入込総数・宿泊客延数推移'!R986/1000</f>
        <v>282.048</v>
      </c>
      <c r="S1318" s="88">
        <f>'ｄ08-001市町村別入込総数・宿泊客延数推移'!S986/1000</f>
        <v>382.923</v>
      </c>
      <c r="T1318" s="88">
        <f>'ｄ08-001市町村別入込総数・宿泊客延数推移'!T986/1000</f>
        <v>386.97699999999998</v>
      </c>
      <c r="U1318" s="88">
        <f>'ｄ08-001市町村別入込総数・宿泊客延数推移'!U986/1000</f>
        <v>443.15899999999999</v>
      </c>
      <c r="V1318" s="88">
        <f>'ｄ08-001市町村別入込総数・宿泊客延数推移'!V986/1000</f>
        <v>408.97399999999999</v>
      </c>
      <c r="W1318" s="88">
        <f>'ｄ08-001市町村別入込総数・宿泊客延数推移'!W986/1000</f>
        <v>452.858</v>
      </c>
      <c r="X1318" s="88">
        <f>'ｄ08-001市町村別入込総数・宿泊客延数推移'!X986/1000</f>
        <v>402.40499999999997</v>
      </c>
      <c r="Y1318" s="88">
        <f>'ｄ08-001市町村別入込総数・宿泊客延数推移'!Y986/1000</f>
        <v>351.80200000000002</v>
      </c>
      <c r="Z1318" s="88">
        <f>'ｄ08-001市町村別入込総数・宿泊客延数推移'!Z986/1000</f>
        <v>294.91500000000002</v>
      </c>
      <c r="AA1318" s="88">
        <f>'ｄ08-001市町村別入込総数・宿泊客延数推移'!AA986/1000</f>
        <v>349.762</v>
      </c>
      <c r="AB1318" s="88">
        <f>'ｄ08-001市町村別入込総数・宿泊客延数推移'!AB986/1000</f>
        <v>349.46699999999998</v>
      </c>
      <c r="AC1318" s="88">
        <f>'ｄ08-001市町村別入込総数・宿泊客延数推移'!AC986/1000</f>
        <v>325.37599999999998</v>
      </c>
      <c r="AD1318" s="88">
        <f>'ｄ08-001市町村別入込総数・宿泊客延数推移'!AD986/1000</f>
        <v>282.17500000000001</v>
      </c>
      <c r="AE1318" s="88">
        <f>'ｄ08-001市町村別入込総数・宿泊客延数推移'!AE986/1000</f>
        <v>288.94900000000001</v>
      </c>
      <c r="AF1318" s="88">
        <f>'ｄ08-001市町村別入込総数・宿泊客延数推移'!AF986/1000</f>
        <v>295.08800000000002</v>
      </c>
      <c r="AG1318" s="88">
        <f>'ｄ08-001市町村別入込総数・宿泊客延数推移'!AG986/1000</f>
        <v>296.14999999999998</v>
      </c>
      <c r="AH1318" s="88">
        <f>'ｄ08-001市町村別入込総数・宿泊客延数推移'!AH986/1000</f>
        <v>303.3</v>
      </c>
      <c r="AI1318" s="88">
        <f>'ｄ08-001市町村別入込総数・宿泊客延数推移'!AI986/1000</f>
        <v>311.86200000000002</v>
      </c>
      <c r="AJ1318" s="88">
        <f>'ｄ08-001市町村別入込総数・宿泊客延数推移'!AJ986/1000</f>
        <v>327.71100000000001</v>
      </c>
      <c r="AK1318" s="88">
        <f>'ｄ08-001市町村別入込総数・宿泊客延数推移'!AK986/1000</f>
        <v>329</v>
      </c>
      <c r="AL1318" s="88">
        <f>'ｄ08-001市町村別入込総数・宿泊客延数推移'!AL986/1000</f>
        <v>210.34700000000001</v>
      </c>
      <c r="AM1318" s="88">
        <f>'ｄ08-001市町村別入込総数・宿泊客延数推移'!AM986/1000</f>
        <v>211.69</v>
      </c>
      <c r="AN1318" s="88">
        <f>'ｄ08-001市町村別入込総数・宿泊客延数推移'!AN986/1000</f>
        <v>230.76599999999999</v>
      </c>
      <c r="AO1318" s="88">
        <f>'ｄ08-001市町村別入込総数・宿泊客延数推移'!AO986/1000</f>
        <v>235.02699999999999</v>
      </c>
      <c r="AP1318" s="88">
        <f>'ｄ08-001市町村別入込総数・宿泊客延数推移'!AQ986</f>
        <v>184.3</v>
      </c>
      <c r="AQ1318" s="88">
        <f>'ｄ08-001市町村別入込総数・宿泊客延数推移'!AR986</f>
        <v>143.4</v>
      </c>
      <c r="AR1318" s="88">
        <f>'ｄ08-001市町村別入込総数・宿泊客延数推移'!AS986</f>
        <v>141.80000000000001</v>
      </c>
      <c r="AS1318" s="88">
        <f>'ｄ08-001市町村別入込総数・宿泊客延数推移'!AT986</f>
        <v>115</v>
      </c>
      <c r="AT1318" s="88">
        <f>'ｄ08-001市町村別入込総数・宿泊客延数推移'!AU986</f>
        <v>132.4</v>
      </c>
      <c r="AU1318" s="88">
        <f>'ｄ08-001市町村別入込総数・宿泊客延数推移'!AV986</f>
        <v>131.5</v>
      </c>
      <c r="AV1318" s="88">
        <f>'ｄ08-001市町村別入込総数・宿泊客延数推移'!AW986</f>
        <v>145.6</v>
      </c>
      <c r="AW1318" s="88">
        <f>'ｄ08-001市町村別入込総数・宿泊客延数推移'!AX986</f>
        <v>148.19999999999999</v>
      </c>
      <c r="AX1318" s="88">
        <f>'ｄ08-001市町村別入込総数・宿泊客延数推移'!AY986</f>
        <v>150</v>
      </c>
      <c r="AY1318" s="88">
        <f>'ｄ08-001市町村別入込総数・宿泊客延数推移'!AZ986</f>
        <v>85</v>
      </c>
      <c r="AZ1318" s="88">
        <f>'ｄ08-001市町村別入込総数・宿泊客延数推移'!BA986</f>
        <v>83.5</v>
      </c>
      <c r="BA1318" s="88">
        <f>'ｄ08-001市町村別入込総数・宿泊客延数推移'!BB986</f>
        <v>81</v>
      </c>
      <c r="BB1318" s="88">
        <f>'ｄ08-001市町村別入込総数・宿泊客延数推移'!BC986</f>
        <v>69.400000000000006</v>
      </c>
      <c r="BC1318" s="88">
        <f>'ｄ08-001市町村別入込総数・宿泊客延数推移'!BD986</f>
        <v>61.999999999999993</v>
      </c>
      <c r="BD1318" s="88">
        <f>'ｄ08-001市町村別入込総数・宿泊客延数推移'!BE986</f>
        <v>49.100000000000016</v>
      </c>
      <c r="BE1318" s="88">
        <f>'ｄ08-001市町村別入込総数・宿泊客延数推移'!BF986</f>
        <v>52.20000000000001</v>
      </c>
      <c r="BF1318" s="88">
        <f>'ｄ08-001市町村別入込総数・宿泊客延数推移'!BG986</f>
        <v>53.8</v>
      </c>
      <c r="BG1318" s="88">
        <f>'ｄ08-001市町村別入込総数・宿泊客延数推移'!BH986</f>
        <v>48.900000000000013</v>
      </c>
      <c r="BH1318" s="88">
        <f>'ｄ08-001市町村別入込総数・宿泊客延数推移'!BI986</f>
        <v>49.300000000000004</v>
      </c>
      <c r="BI1318" s="88">
        <f>'ｄ08-001市町村別入込総数・宿泊客延数推移'!BJ986</f>
        <v>52.900000000000013</v>
      </c>
      <c r="BJ1318" s="88">
        <f>'ｄ08-001市町村別入込総数・宿泊客延数推移'!BK986</f>
        <v>50.300000000000018</v>
      </c>
      <c r="BK1318" s="88">
        <f>'ｄ08-001市町村別入込総数・宿泊客延数推移'!BL986</f>
        <v>48.6</v>
      </c>
      <c r="BL1318" s="88">
        <f>'ｄ08-001市町村別入込総数・宿泊客延数推移'!BM986</f>
        <v>47.000000000000007</v>
      </c>
    </row>
    <row r="1320" spans="7:64" x14ac:dyDescent="0.15">
      <c r="G1320" t="s">
        <v>577</v>
      </c>
      <c r="H1320" s="80"/>
      <c r="J1320" s="80" t="s">
        <v>483</v>
      </c>
      <c r="K1320" s="81"/>
      <c r="L1320" s="81"/>
      <c r="M1320" s="81"/>
      <c r="N1320" s="81"/>
      <c r="O1320" s="80" t="s">
        <v>484</v>
      </c>
      <c r="P1320" s="81"/>
      <c r="Q1320" s="81"/>
      <c r="R1320" s="81"/>
      <c r="S1320" s="81"/>
      <c r="T1320" s="80" t="s">
        <v>485</v>
      </c>
      <c r="U1320" s="81"/>
      <c r="V1320" s="81"/>
      <c r="W1320" s="81"/>
      <c r="X1320" s="81"/>
      <c r="Y1320" s="80" t="s">
        <v>486</v>
      </c>
      <c r="Z1320" s="81"/>
      <c r="AA1320" s="81"/>
      <c r="AB1320" s="81"/>
      <c r="AC1320" s="81"/>
      <c r="AD1320" s="80" t="s">
        <v>487</v>
      </c>
      <c r="AE1320" s="81"/>
      <c r="AF1320" s="81"/>
      <c r="AG1320" s="81"/>
      <c r="AH1320" s="81"/>
      <c r="AI1320" s="80" t="s">
        <v>488</v>
      </c>
      <c r="AJ1320" s="81"/>
      <c r="AK1320" s="81"/>
      <c r="AL1320" s="81"/>
      <c r="AM1320" s="81"/>
      <c r="AN1320" s="80" t="s">
        <v>489</v>
      </c>
      <c r="AO1320" s="81"/>
      <c r="AP1320" s="81"/>
      <c r="AQ1320" s="81"/>
      <c r="AR1320" s="81"/>
      <c r="AS1320" s="80" t="s">
        <v>490</v>
      </c>
      <c r="AT1320" s="81"/>
      <c r="AU1320" s="81"/>
      <c r="AV1320" s="81"/>
      <c r="AW1320" s="81"/>
      <c r="AX1320" s="80" t="s">
        <v>491</v>
      </c>
      <c r="AY1320" s="81"/>
      <c r="AZ1320" s="81"/>
      <c r="BA1320" s="81"/>
      <c r="BB1320" s="81"/>
      <c r="BC1320" s="80" t="s">
        <v>492</v>
      </c>
      <c r="BD1320" s="81"/>
      <c r="BE1320" s="81"/>
      <c r="BF1320" s="81"/>
      <c r="BG1320" s="81"/>
      <c r="BH1320" s="80" t="s">
        <v>493</v>
      </c>
      <c r="BL1320" s="80" t="s">
        <v>517</v>
      </c>
    </row>
    <row r="1321" spans="7:64" x14ac:dyDescent="0.15">
      <c r="G1321" t="s">
        <v>495</v>
      </c>
      <c r="H1321" s="88">
        <f>'ｄ08-001市町村別入込総数・宿泊客延数推移'!H989/1000</f>
        <v>0</v>
      </c>
      <c r="I1321" s="88">
        <f>'ｄ08-001市町村別入込総数・宿泊客延数推移'!I989/1000</f>
        <v>0</v>
      </c>
      <c r="J1321" s="88">
        <f>'ｄ08-001市町村別入込総数・宿泊客延数推移'!J989/1000</f>
        <v>0</v>
      </c>
      <c r="K1321" s="88">
        <f>'ｄ08-001市町村別入込総数・宿泊客延数推移'!K989/1000</f>
        <v>0</v>
      </c>
      <c r="L1321" s="88">
        <f>'ｄ08-001市町村別入込総数・宿泊客延数推移'!L989/1000</f>
        <v>0</v>
      </c>
      <c r="M1321" s="88">
        <f>'ｄ08-001市町村別入込総数・宿泊客延数推移'!M989/1000</f>
        <v>0</v>
      </c>
      <c r="N1321" s="88">
        <f>'ｄ08-001市町村別入込総数・宿泊客延数推移'!N989/1000</f>
        <v>0</v>
      </c>
      <c r="O1321" s="88">
        <f>'ｄ08-001市町村別入込総数・宿泊客延数推移'!O989/1000</f>
        <v>0</v>
      </c>
      <c r="P1321" s="88">
        <f>'ｄ08-001市町村別入込総数・宿泊客延数推移'!P989/1000</f>
        <v>0</v>
      </c>
      <c r="Q1321" s="88">
        <f>'ｄ08-001市町村別入込総数・宿泊客延数推移'!Q989/1000</f>
        <v>0</v>
      </c>
      <c r="R1321" s="88">
        <f>'ｄ08-001市町村別入込総数・宿泊客延数推移'!R989/1000</f>
        <v>0</v>
      </c>
      <c r="S1321" s="88">
        <f>'ｄ08-001市町村別入込総数・宿泊客延数推移'!S989/1000</f>
        <v>0</v>
      </c>
      <c r="T1321" s="88">
        <f>'ｄ08-001市町村別入込総数・宿泊客延数推移'!T989/1000</f>
        <v>0</v>
      </c>
      <c r="U1321" s="88">
        <f>'ｄ08-001市町村別入込総数・宿泊客延数推移'!U989/1000</f>
        <v>0</v>
      </c>
      <c r="V1321" s="88">
        <f>'ｄ08-001市町村別入込総数・宿泊客延数推移'!V989/1000</f>
        <v>0</v>
      </c>
      <c r="W1321" s="88">
        <f>'ｄ08-001市町村別入込総数・宿泊客延数推移'!W989/1000</f>
        <v>0</v>
      </c>
      <c r="X1321" s="88">
        <f>'ｄ08-001市町村別入込総数・宿泊客延数推移'!X989/1000</f>
        <v>0</v>
      </c>
      <c r="Y1321" s="88">
        <f>'ｄ08-001市町村別入込総数・宿泊客延数推移'!Y989/1000</f>
        <v>62.908000000000001</v>
      </c>
      <c r="Z1321" s="88">
        <f>'ｄ08-001市町村別入込総数・宿泊客延数推移'!Z989/1000</f>
        <v>77.13</v>
      </c>
      <c r="AA1321" s="88">
        <f>'ｄ08-001市町村別入込総数・宿泊客延数推移'!AA989/1000</f>
        <v>101.369</v>
      </c>
      <c r="AB1321" s="88">
        <f>'ｄ08-001市町村別入込総数・宿泊客延数推移'!AB989/1000</f>
        <v>112.423</v>
      </c>
      <c r="AC1321" s="88">
        <f>'ｄ08-001市町村別入込総数・宿泊客延数推移'!AC989/1000</f>
        <v>114.026</v>
      </c>
      <c r="AD1321" s="88">
        <f>'ｄ08-001市町村別入込総数・宿泊客延数推移'!AD989/1000</f>
        <v>116.30200000000001</v>
      </c>
      <c r="AE1321" s="88">
        <f>'ｄ08-001市町村別入込総数・宿泊客延数推移'!AE989/1000</f>
        <v>108.437</v>
      </c>
      <c r="AF1321" s="88">
        <f>'ｄ08-001市町村別入込総数・宿泊客延数推移'!AF989/1000</f>
        <v>111.767</v>
      </c>
      <c r="AG1321" s="88">
        <f>'ｄ08-001市町村別入込総数・宿泊客延数推移'!AG989/1000</f>
        <v>117.06699999999999</v>
      </c>
      <c r="AH1321" s="88">
        <f>'ｄ08-001市町村別入込総数・宿泊客延数推移'!AH989/1000</f>
        <v>126.848</v>
      </c>
      <c r="AI1321" s="88">
        <f>'ｄ08-001市町村別入込総数・宿泊客延数推移'!AI989/1000</f>
        <v>136.86000000000001</v>
      </c>
      <c r="AJ1321" s="88">
        <f>'ｄ08-001市町村別入込総数・宿泊客延数推移'!AJ989/1000</f>
        <v>160.191</v>
      </c>
      <c r="AK1321" s="88">
        <f>'ｄ08-001市町村別入込総数・宿泊客延数推移'!AK989/1000</f>
        <v>157.006</v>
      </c>
      <c r="AL1321" s="88">
        <f>'ｄ08-001市町村別入込総数・宿泊客延数推移'!AL989/1000</f>
        <v>146.51300000000001</v>
      </c>
      <c r="AM1321" s="88">
        <f>'ｄ08-001市町村別入込総数・宿泊客延数推移'!AM989/1000</f>
        <v>156.54499999999999</v>
      </c>
      <c r="AN1321" s="88">
        <f>'ｄ08-001市町村別入込総数・宿泊客延数推移'!AN989/1000</f>
        <v>192.23599999999999</v>
      </c>
      <c r="AO1321" s="88">
        <f>'ｄ08-001市町村別入込総数・宿泊客延数推移'!AO989/1000</f>
        <v>224.81899999999999</v>
      </c>
      <c r="AP1321" s="88">
        <f>'ｄ08-001市町村別入込総数・宿泊客延数推移'!AQ989</f>
        <v>137.5</v>
      </c>
      <c r="AQ1321" s="88">
        <f>'ｄ08-001市町村別入込総数・宿泊客延数推移'!AR989</f>
        <v>135.4</v>
      </c>
      <c r="AR1321" s="88">
        <f>'ｄ08-001市町村別入込総数・宿泊客延数推移'!AS989</f>
        <v>147.69999999999999</v>
      </c>
      <c r="AS1321" s="88">
        <f>'ｄ08-001市町村別入込総数・宿泊客延数推移'!AT989</f>
        <v>148.1</v>
      </c>
      <c r="AT1321" s="88">
        <f>'ｄ08-001市町村別入込総数・宿泊客延数推移'!AU989</f>
        <v>162.9</v>
      </c>
      <c r="AU1321" s="88">
        <f>'ｄ08-001市町村別入込総数・宿泊客延数推移'!AV989</f>
        <v>154.4</v>
      </c>
      <c r="AV1321" s="88">
        <f>'ｄ08-001市町村別入込総数・宿泊客延数推移'!AW989</f>
        <v>162</v>
      </c>
      <c r="AW1321" s="88">
        <f>'ｄ08-001市町村別入込総数・宿泊客延数推移'!AX989</f>
        <v>145.1</v>
      </c>
      <c r="AX1321" s="88">
        <f>'ｄ08-001市町村別入込総数・宿泊客延数推移'!AY989</f>
        <v>126.3</v>
      </c>
      <c r="AY1321" s="88">
        <f>'ｄ08-001市町村別入込総数・宿泊客延数推移'!AZ989</f>
        <v>120.4</v>
      </c>
      <c r="AZ1321" s="88">
        <f>'ｄ08-001市町村別入込総数・宿泊客延数推移'!BA989</f>
        <v>105.2</v>
      </c>
      <c r="BA1321" s="88">
        <f>'ｄ08-001市町村別入込総数・宿泊客延数推移'!BB989</f>
        <v>98</v>
      </c>
      <c r="BB1321" s="88">
        <f>'ｄ08-001市町村別入込総数・宿泊客延数推移'!BC989</f>
        <v>88.9</v>
      </c>
      <c r="BC1321" s="88">
        <f>'ｄ08-001市町村別入込総数・宿泊客延数推移'!BD989</f>
        <v>86.7</v>
      </c>
      <c r="BD1321" s="88">
        <f>'ｄ08-001市町村別入込総数・宿泊客延数推移'!BE989</f>
        <v>74.2</v>
      </c>
      <c r="BE1321" s="88">
        <f>'ｄ08-001市町村別入込総数・宿泊客延数推移'!BF989</f>
        <v>71.8</v>
      </c>
      <c r="BF1321" s="88">
        <f>'ｄ08-001市町村別入込総数・宿泊客延数推移'!BG989</f>
        <v>71.3</v>
      </c>
      <c r="BG1321" s="88">
        <f>'ｄ08-001市町村別入込総数・宿泊客延数推移'!BH989</f>
        <v>60</v>
      </c>
      <c r="BH1321" s="88">
        <f>'ｄ08-001市町村別入込総数・宿泊客延数推移'!BI989</f>
        <v>55.7</v>
      </c>
      <c r="BI1321" s="88">
        <f>'ｄ08-001市町村別入込総数・宿泊客延数推移'!BJ989</f>
        <v>62.8</v>
      </c>
      <c r="BJ1321" s="88">
        <f>'ｄ08-001市町村別入込総数・宿泊客延数推移'!BK989</f>
        <v>64.5</v>
      </c>
      <c r="BK1321" s="88">
        <f>'ｄ08-001市町村別入込総数・宿泊客延数推移'!BL989</f>
        <v>57.8</v>
      </c>
      <c r="BL1321" s="88">
        <f>'ｄ08-001市町村別入込総数・宿泊客延数推移'!BM989</f>
        <v>50.3</v>
      </c>
    </row>
    <row r="1322" spans="7:64" x14ac:dyDescent="0.15">
      <c r="G1322" t="s">
        <v>496</v>
      </c>
      <c r="H1322" s="88">
        <f>'ｄ08-001市町村別入込総数・宿泊客延数推移'!H990/1000</f>
        <v>0</v>
      </c>
      <c r="I1322" s="88">
        <f>'ｄ08-001市町村別入込総数・宿泊客延数推移'!I990/1000</f>
        <v>0</v>
      </c>
      <c r="J1322" s="88">
        <f>'ｄ08-001市町村別入込総数・宿泊客延数推移'!J990/1000</f>
        <v>0</v>
      </c>
      <c r="K1322" s="88">
        <f>'ｄ08-001市町村別入込総数・宿泊客延数推移'!K990/1000</f>
        <v>0</v>
      </c>
      <c r="L1322" s="88">
        <f>'ｄ08-001市町村別入込総数・宿泊客延数推移'!L990/1000</f>
        <v>0</v>
      </c>
      <c r="M1322" s="88">
        <f>'ｄ08-001市町村別入込総数・宿泊客延数推移'!M990/1000</f>
        <v>0</v>
      </c>
      <c r="N1322" s="88">
        <f>'ｄ08-001市町村別入込総数・宿泊客延数推移'!N990/1000</f>
        <v>0</v>
      </c>
      <c r="O1322" s="88">
        <f>'ｄ08-001市町村別入込総数・宿泊客延数推移'!O990/1000</f>
        <v>0</v>
      </c>
      <c r="P1322" s="88">
        <f>'ｄ08-001市町村別入込総数・宿泊客延数推移'!P990/1000</f>
        <v>0</v>
      </c>
      <c r="Q1322" s="88">
        <f>'ｄ08-001市町村別入込総数・宿泊客延数推移'!Q990/1000</f>
        <v>0</v>
      </c>
      <c r="R1322" s="88">
        <f>'ｄ08-001市町村別入込総数・宿泊客延数推移'!R990/1000</f>
        <v>0</v>
      </c>
      <c r="S1322" s="88">
        <f>'ｄ08-001市町村別入込総数・宿泊客延数推移'!S990/1000</f>
        <v>0</v>
      </c>
      <c r="T1322" s="88">
        <f>'ｄ08-001市町村別入込総数・宿泊客延数推移'!T990/1000</f>
        <v>0</v>
      </c>
      <c r="U1322" s="88">
        <f>'ｄ08-001市町村別入込総数・宿泊客延数推移'!U990/1000</f>
        <v>0</v>
      </c>
      <c r="V1322" s="88">
        <f>'ｄ08-001市町村別入込総数・宿泊客延数推移'!V990/1000</f>
        <v>0</v>
      </c>
      <c r="W1322" s="88">
        <f>'ｄ08-001市町村別入込総数・宿泊客延数推移'!W990/1000</f>
        <v>0</v>
      </c>
      <c r="X1322" s="88">
        <f>'ｄ08-001市町村別入込総数・宿泊客延数推移'!X990/1000</f>
        <v>0</v>
      </c>
      <c r="Y1322" s="88">
        <f>'ｄ08-001市町村別入込総数・宿泊客延数推移'!Y990/1000</f>
        <v>50.15</v>
      </c>
      <c r="Z1322" s="88">
        <f>'ｄ08-001市町村別入込総数・宿泊客延数推移'!Z990/1000</f>
        <v>59.996000000000002</v>
      </c>
      <c r="AA1322" s="88">
        <f>'ｄ08-001市町村別入込総数・宿泊客延数推移'!AA990/1000</f>
        <v>76.022999999999996</v>
      </c>
      <c r="AB1322" s="88">
        <f>'ｄ08-001市町村別入込総数・宿泊客延数推移'!AB990/1000</f>
        <v>83.052999999999997</v>
      </c>
      <c r="AC1322" s="88">
        <f>'ｄ08-001市町村別入込総数・宿泊客延数推移'!AC990/1000</f>
        <v>84.71</v>
      </c>
      <c r="AD1322" s="88">
        <f>'ｄ08-001市町村別入込総数・宿泊客延数推移'!AD990/1000</f>
        <v>85.316999999999993</v>
      </c>
      <c r="AE1322" s="88">
        <f>'ｄ08-001市町村別入込総数・宿泊客延数推移'!AE990/1000</f>
        <v>96.058999999999997</v>
      </c>
      <c r="AF1322" s="88">
        <f>'ｄ08-001市町村別入込総数・宿泊客延数推移'!AF990/1000</f>
        <v>94.590999999999994</v>
      </c>
      <c r="AG1322" s="88">
        <f>'ｄ08-001市町村別入込総数・宿泊客延数推移'!AG990/1000</f>
        <v>99.253</v>
      </c>
      <c r="AH1322" s="88">
        <f>'ｄ08-001市町村別入込総数・宿泊客延数推移'!AH990/1000</f>
        <v>106.72</v>
      </c>
      <c r="AI1322" s="88">
        <f>'ｄ08-001市町村別入込総数・宿泊客延数推移'!AI990/1000</f>
        <v>116.628</v>
      </c>
      <c r="AJ1322" s="88">
        <f>'ｄ08-001市町村別入込総数・宿泊客延数推移'!AJ990/1000</f>
        <v>113.446</v>
      </c>
      <c r="AK1322" s="88">
        <f>'ｄ08-001市町村別入込総数・宿泊客延数推移'!AK990/1000</f>
        <v>113.91</v>
      </c>
      <c r="AL1322" s="88">
        <f>'ｄ08-001市町村別入込総数・宿泊客延数推移'!AL990/1000</f>
        <v>107.506</v>
      </c>
      <c r="AM1322" s="88">
        <f>'ｄ08-001市町村別入込総数・宿泊客延数推移'!AM990/1000</f>
        <v>111.65900000000001</v>
      </c>
      <c r="AN1322" s="88">
        <f>'ｄ08-001市町村別入込総数・宿泊客延数推移'!AN990/1000</f>
        <v>127.322</v>
      </c>
      <c r="AO1322" s="88">
        <f>'ｄ08-001市町村別入込総数・宿泊客延数推移'!AO990/1000</f>
        <v>141.53299999999999</v>
      </c>
      <c r="AP1322" s="88">
        <f>'ｄ08-001市町村別入込総数・宿泊客延数推移'!AQ990</f>
        <v>85.1</v>
      </c>
      <c r="AQ1322" s="88">
        <f>'ｄ08-001市町村別入込総数・宿泊客延数推移'!AR990</f>
        <v>86.4</v>
      </c>
      <c r="AR1322" s="88">
        <f>'ｄ08-001市町村別入込総数・宿泊客延数推移'!AS990</f>
        <v>93.6</v>
      </c>
      <c r="AS1322" s="88">
        <f>'ｄ08-001市町村別入込総数・宿泊客延数推移'!AT990</f>
        <v>93.7</v>
      </c>
      <c r="AT1322" s="88">
        <f>'ｄ08-001市町村別入込総数・宿泊客延数推移'!AU990</f>
        <v>103.6</v>
      </c>
      <c r="AU1322" s="88">
        <f>'ｄ08-001市町村別入込総数・宿泊客延数推移'!AV990</f>
        <v>112.4</v>
      </c>
      <c r="AV1322" s="88">
        <f>'ｄ08-001市町村別入込総数・宿泊客延数推移'!AW990</f>
        <v>108.5</v>
      </c>
      <c r="AW1322" s="88">
        <f>'ｄ08-001市町村別入込総数・宿泊客延数推移'!AX990</f>
        <v>103.5</v>
      </c>
      <c r="AX1322" s="88">
        <f>'ｄ08-001市町村別入込総数・宿泊客延数推移'!AY990</f>
        <v>98.5</v>
      </c>
      <c r="AY1322" s="88">
        <f>'ｄ08-001市町村別入込総数・宿泊客延数推移'!AZ990</f>
        <v>96.4</v>
      </c>
      <c r="AZ1322" s="88">
        <f>'ｄ08-001市町村別入込総数・宿泊客延数推移'!BA990</f>
        <v>91.9</v>
      </c>
      <c r="BA1322" s="88">
        <f>'ｄ08-001市町村別入込総数・宿泊客延数推移'!BB990</f>
        <v>91</v>
      </c>
      <c r="BB1322" s="88">
        <f>'ｄ08-001市町村別入込総数・宿泊客延数推移'!BC990</f>
        <v>87</v>
      </c>
      <c r="BC1322" s="88">
        <f>'ｄ08-001市町村別入込総数・宿泊客延数推移'!BD990</f>
        <v>83.300000000000011</v>
      </c>
      <c r="BD1322" s="88">
        <f>'ｄ08-001市町村別入込総数・宿泊客延数推移'!BE990</f>
        <v>75.900000000000006</v>
      </c>
      <c r="BE1322" s="88">
        <f>'ｄ08-001市町村別入込総数・宿泊客延数推移'!BF990</f>
        <v>79.699999999999974</v>
      </c>
      <c r="BF1322" s="88">
        <f>'ｄ08-001市町村別入込総数・宿泊客延数推移'!BG990</f>
        <v>84.4</v>
      </c>
      <c r="BG1322" s="88">
        <f>'ｄ08-001市町村別入込総数・宿泊客延数推移'!BH990</f>
        <v>79.90000000000002</v>
      </c>
      <c r="BH1322" s="88">
        <f>'ｄ08-001市町村別入込総数・宿泊客延数推移'!BI990</f>
        <v>77.099999999999994</v>
      </c>
      <c r="BI1322" s="88">
        <f>'ｄ08-001市町村別入込総数・宿泊客延数推移'!BJ990</f>
        <v>77.100000000000009</v>
      </c>
      <c r="BJ1322" s="88">
        <f>'ｄ08-001市町村別入込総数・宿泊客延数推移'!BK990</f>
        <v>81.8</v>
      </c>
      <c r="BK1322" s="88">
        <f>'ｄ08-001市町村別入込総数・宿泊客延数推移'!BL990</f>
        <v>79.400000000000006</v>
      </c>
      <c r="BL1322" s="88">
        <f>'ｄ08-001市町村別入込総数・宿泊客延数推移'!BM990</f>
        <v>85.6</v>
      </c>
    </row>
    <row r="1323" spans="7:64" x14ac:dyDescent="0.15">
      <c r="G1323" t="s">
        <v>497</v>
      </c>
      <c r="H1323" s="88">
        <f>'ｄ08-001市町村別入込総数・宿泊客延数推移'!H992/1000</f>
        <v>0</v>
      </c>
      <c r="I1323" s="88">
        <f>'ｄ08-001市町村別入込総数・宿泊客延数推移'!I992/1000</f>
        <v>0</v>
      </c>
      <c r="J1323" s="88">
        <f>'ｄ08-001市町村別入込総数・宿泊客延数推移'!J992/1000</f>
        <v>0</v>
      </c>
      <c r="K1323" s="88">
        <f>'ｄ08-001市町村別入込総数・宿泊客延数推移'!K992/1000</f>
        <v>0</v>
      </c>
      <c r="L1323" s="88">
        <f>'ｄ08-001市町村別入込総数・宿泊客延数推移'!L992/1000</f>
        <v>0</v>
      </c>
      <c r="M1323" s="88">
        <f>'ｄ08-001市町村別入込総数・宿泊客延数推移'!M992/1000</f>
        <v>0</v>
      </c>
      <c r="N1323" s="88">
        <f>'ｄ08-001市町村別入込総数・宿泊客延数推移'!N992/1000</f>
        <v>0</v>
      </c>
      <c r="O1323" s="88">
        <f>'ｄ08-001市町村別入込総数・宿泊客延数推移'!O992/1000</f>
        <v>0</v>
      </c>
      <c r="P1323" s="88">
        <f>'ｄ08-001市町村別入込総数・宿泊客延数推移'!P992/1000</f>
        <v>0</v>
      </c>
      <c r="Q1323" s="88">
        <f>'ｄ08-001市町村別入込総数・宿泊客延数推移'!Q992/1000</f>
        <v>0</v>
      </c>
      <c r="R1323" s="88">
        <f>'ｄ08-001市町村別入込総数・宿泊客延数推移'!R992/1000</f>
        <v>0</v>
      </c>
      <c r="S1323" s="88">
        <f>'ｄ08-001市町村別入込総数・宿泊客延数推移'!S992/1000</f>
        <v>0</v>
      </c>
      <c r="T1323" s="88">
        <f>'ｄ08-001市町村別入込総数・宿泊客延数推移'!T992/1000</f>
        <v>0</v>
      </c>
      <c r="U1323" s="88">
        <f>'ｄ08-001市町村別入込総数・宿泊客延数推移'!U992/1000</f>
        <v>0</v>
      </c>
      <c r="V1323" s="88">
        <f>'ｄ08-001市町村別入込総数・宿泊客延数推移'!V992/1000</f>
        <v>0</v>
      </c>
      <c r="W1323" s="88">
        <f>'ｄ08-001市町村別入込総数・宿泊客延数推移'!W992/1000</f>
        <v>0</v>
      </c>
      <c r="X1323" s="88">
        <f>'ｄ08-001市町村別入込総数・宿泊客延数推移'!X992/1000</f>
        <v>0</v>
      </c>
      <c r="Y1323" s="88">
        <f>'ｄ08-001市町村別入込総数・宿泊客延数推移'!Y992/1000</f>
        <v>14.914</v>
      </c>
      <c r="Z1323" s="88">
        <f>'ｄ08-001市町村別入込総数・宿泊客延数推移'!Z992/1000</f>
        <v>19.003</v>
      </c>
      <c r="AA1323" s="88">
        <f>'ｄ08-001市町村別入込総数・宿泊客延数推移'!AA992/1000</f>
        <v>33.130000000000003</v>
      </c>
      <c r="AB1323" s="88">
        <f>'ｄ08-001市町村別入込総数・宿泊客延数推移'!AB992/1000</f>
        <v>35.000999999999998</v>
      </c>
      <c r="AC1323" s="88">
        <f>'ｄ08-001市町村別入込総数・宿泊客延数推移'!AC992/1000</f>
        <v>34.86</v>
      </c>
      <c r="AD1323" s="88">
        <f>'ｄ08-001市町村別入込総数・宿泊客延数推移'!AD992/1000</f>
        <v>35.927999999999997</v>
      </c>
      <c r="AE1323" s="88">
        <f>'ｄ08-001市町村別入込総数・宿泊客延数推移'!AE992/1000</f>
        <v>37.831000000000003</v>
      </c>
      <c r="AF1323" s="88">
        <f>'ｄ08-001市町村別入込総数・宿泊客延数推移'!AF992/1000</f>
        <v>36.991</v>
      </c>
      <c r="AG1323" s="88">
        <f>'ｄ08-001市町村別入込総数・宿泊客延数推移'!AG992/1000</f>
        <v>38.965000000000003</v>
      </c>
      <c r="AH1323" s="88">
        <f>'ｄ08-001市町村別入込総数・宿泊客延数推移'!AH992/1000</f>
        <v>42.070999999999998</v>
      </c>
      <c r="AI1323" s="88">
        <f>'ｄ08-001市町村別入込総数・宿泊客延数推移'!AI992/1000</f>
        <v>48.143000000000001</v>
      </c>
      <c r="AJ1323" s="88">
        <f>'ｄ08-001市町村別入込総数・宿泊客延数推移'!AJ992/1000</f>
        <v>52.031999999999996</v>
      </c>
      <c r="AK1323" s="88">
        <f>'ｄ08-001市町村別入込総数・宿泊客延数推移'!AK992/1000</f>
        <v>48.823999999999998</v>
      </c>
      <c r="AL1323" s="88">
        <f>'ｄ08-001市町村別入込総数・宿泊客延数推移'!AL992/1000</f>
        <v>46.506</v>
      </c>
      <c r="AM1323" s="88">
        <f>'ｄ08-001市町村別入込総数・宿泊客延数推移'!AM992/1000</f>
        <v>58.741999999999997</v>
      </c>
      <c r="AN1323" s="88">
        <f>'ｄ08-001市町村別入込総数・宿泊客延数推移'!AN992/1000</f>
        <v>76.820999999999998</v>
      </c>
      <c r="AO1323" s="88">
        <f>'ｄ08-001市町村別入込総数・宿泊客延数推移'!AO992/1000</f>
        <v>77.626999999999995</v>
      </c>
      <c r="AP1323" s="88">
        <f>'ｄ08-001市町村別入込総数・宿泊客延数推移'!AQ992</f>
        <v>62.8</v>
      </c>
      <c r="AQ1323" s="88">
        <f>'ｄ08-001市町村別入込総数・宿泊客延数推移'!AR992</f>
        <v>63.7</v>
      </c>
      <c r="AR1323" s="88">
        <f>'ｄ08-001市町村別入込総数・宿泊客延数推移'!AS992</f>
        <v>68.2</v>
      </c>
      <c r="AS1323" s="88">
        <f>'ｄ08-001市町村別入込総数・宿泊客延数推移'!AT992</f>
        <v>69.5</v>
      </c>
      <c r="AT1323" s="88">
        <f>'ｄ08-001市町村別入込総数・宿泊客延数推移'!AU992</f>
        <v>76.2</v>
      </c>
      <c r="AU1323" s="88">
        <f>'ｄ08-001市町村別入込総数・宿泊客延数推移'!AV992</f>
        <v>77.3</v>
      </c>
      <c r="AV1323" s="88">
        <f>'ｄ08-001市町村別入込総数・宿泊客延数推移'!AW992</f>
        <v>69.900000000000006</v>
      </c>
      <c r="AW1323" s="88">
        <f>'ｄ08-001市町村別入込総数・宿泊客延数推移'!AX992</f>
        <v>49.3</v>
      </c>
      <c r="AX1323" s="88">
        <f>'ｄ08-001市町村別入込総数・宿泊客延数推移'!AY992</f>
        <v>44.4</v>
      </c>
      <c r="AY1323" s="88">
        <f>'ｄ08-001市町村別入込総数・宿泊客延数推移'!AZ992</f>
        <v>38.5</v>
      </c>
      <c r="AZ1323" s="88">
        <f>'ｄ08-001市町村別入込総数・宿泊客延数推移'!BA992</f>
        <v>36.4</v>
      </c>
      <c r="BA1323" s="88">
        <f>'ｄ08-001市町村別入込総数・宿泊客延数推移'!BB992</f>
        <v>36.299999999999997</v>
      </c>
      <c r="BB1323" s="88">
        <f>'ｄ08-001市町村別入込総数・宿泊客延数推移'!BC992</f>
        <v>32.700000000000003</v>
      </c>
      <c r="BC1323" s="88">
        <f>'ｄ08-001市町村別入込総数・宿泊客延数推移'!BD992</f>
        <v>35.699999999999996</v>
      </c>
      <c r="BD1323" s="88">
        <f>'ｄ08-001市町村別入込総数・宿泊客延数推移'!BE992</f>
        <v>30.900000000000002</v>
      </c>
      <c r="BE1323" s="88">
        <f>'ｄ08-001市町村別入込総数・宿泊客延数推移'!BF992</f>
        <v>31.099999999999998</v>
      </c>
      <c r="BF1323" s="88">
        <f>'ｄ08-001市町村別入込総数・宿泊客延数推移'!BG992</f>
        <v>31.1</v>
      </c>
      <c r="BG1323" s="88">
        <f>'ｄ08-001市町村別入込総数・宿泊客延数推移'!BH992</f>
        <v>22.799999999999997</v>
      </c>
      <c r="BH1323" s="88">
        <f>'ｄ08-001市町村別入込総数・宿泊客延数推移'!BI992</f>
        <v>28.200000000000003</v>
      </c>
      <c r="BI1323" s="88">
        <f>'ｄ08-001市町村別入込総数・宿泊客延数推移'!BJ992</f>
        <v>32</v>
      </c>
      <c r="BJ1323" s="88">
        <f>'ｄ08-001市町村別入込総数・宿泊客延数推移'!BK992</f>
        <v>33.499999999999993</v>
      </c>
      <c r="BK1323" s="88">
        <f>'ｄ08-001市町村別入込総数・宿泊客延数推移'!BL992</f>
        <v>24.8</v>
      </c>
      <c r="BL1323" s="88">
        <f>'ｄ08-001市町村別入込総数・宿泊客延数推移'!BM992</f>
        <v>26.200000000000006</v>
      </c>
    </row>
    <row r="1325" spans="7:64" x14ac:dyDescent="0.15">
      <c r="G1325" t="s">
        <v>578</v>
      </c>
      <c r="H1325" s="80"/>
      <c r="J1325" s="80" t="s">
        <v>483</v>
      </c>
      <c r="K1325" s="81"/>
      <c r="L1325" s="81"/>
      <c r="M1325" s="81"/>
      <c r="N1325" s="81"/>
      <c r="O1325" s="80" t="s">
        <v>484</v>
      </c>
      <c r="P1325" s="81"/>
      <c r="Q1325" s="81"/>
      <c r="R1325" s="81"/>
      <c r="S1325" s="81"/>
      <c r="T1325" s="80" t="s">
        <v>485</v>
      </c>
      <c r="U1325" s="81"/>
      <c r="V1325" s="81"/>
      <c r="W1325" s="81"/>
      <c r="X1325" s="81"/>
      <c r="Y1325" s="80" t="s">
        <v>486</v>
      </c>
      <c r="Z1325" s="81"/>
      <c r="AA1325" s="81"/>
      <c r="AB1325" s="81"/>
      <c r="AC1325" s="81"/>
      <c r="AD1325" s="80" t="s">
        <v>487</v>
      </c>
      <c r="AE1325" s="81"/>
      <c r="AF1325" s="81"/>
      <c r="AG1325" s="81"/>
      <c r="AH1325" s="81"/>
      <c r="AI1325" s="80" t="s">
        <v>488</v>
      </c>
      <c r="AJ1325" s="81"/>
      <c r="AK1325" s="81"/>
      <c r="AL1325" s="81"/>
      <c r="AM1325" s="81"/>
      <c r="AN1325" s="80" t="s">
        <v>489</v>
      </c>
      <c r="AO1325" s="81"/>
      <c r="AP1325" s="81"/>
      <c r="AQ1325" s="81"/>
      <c r="AR1325" s="81"/>
      <c r="AS1325" s="80" t="s">
        <v>490</v>
      </c>
      <c r="AT1325" s="81"/>
      <c r="AU1325" s="81"/>
      <c r="AV1325" s="81"/>
      <c r="AW1325" s="81"/>
      <c r="AX1325" s="80" t="s">
        <v>491</v>
      </c>
      <c r="AY1325" s="81"/>
      <c r="AZ1325" s="81"/>
      <c r="BA1325" s="81"/>
      <c r="BB1325" s="81"/>
      <c r="BC1325" s="80" t="s">
        <v>492</v>
      </c>
      <c r="BD1325" s="81"/>
      <c r="BE1325" s="81"/>
      <c r="BF1325" s="81"/>
      <c r="BG1325" s="81"/>
      <c r="BH1325" s="80" t="s">
        <v>493</v>
      </c>
      <c r="BL1325" s="80" t="s">
        <v>517</v>
      </c>
    </row>
    <row r="1326" spans="7:64" x14ac:dyDescent="0.15">
      <c r="G1326" t="s">
        <v>495</v>
      </c>
      <c r="H1326" s="88">
        <f>'ｄ08-001市町村別入込総数・宿泊客延数推移'!H995/1000</f>
        <v>0</v>
      </c>
      <c r="I1326" s="88">
        <f>'ｄ08-001市町村別入込総数・宿泊客延数推移'!I995/1000</f>
        <v>0</v>
      </c>
      <c r="J1326" s="88">
        <f>'ｄ08-001市町村別入込総数・宿泊客延数推移'!J995/1000</f>
        <v>0</v>
      </c>
      <c r="K1326" s="88">
        <f>'ｄ08-001市町村別入込総数・宿泊客延数推移'!K995/1000</f>
        <v>0</v>
      </c>
      <c r="L1326" s="88">
        <f>'ｄ08-001市町村別入込総数・宿泊客延数推移'!L995/1000</f>
        <v>0</v>
      </c>
      <c r="M1326" s="88">
        <f>'ｄ08-001市町村別入込総数・宿泊客延数推移'!M995/1000</f>
        <v>0</v>
      </c>
      <c r="N1326" s="88">
        <f>'ｄ08-001市町村別入込総数・宿泊客延数推移'!N995/1000</f>
        <v>0</v>
      </c>
      <c r="O1326" s="88">
        <f>'ｄ08-001市町村別入込総数・宿泊客延数推移'!O995/1000</f>
        <v>0</v>
      </c>
      <c r="P1326" s="88">
        <f>'ｄ08-001市町村別入込総数・宿泊客延数推移'!P995/1000</f>
        <v>0</v>
      </c>
      <c r="Q1326" s="88">
        <f>'ｄ08-001市町村別入込総数・宿泊客延数推移'!Q995/1000</f>
        <v>0</v>
      </c>
      <c r="R1326" s="88">
        <f>'ｄ08-001市町村別入込総数・宿泊客延数推移'!R995/1000</f>
        <v>0</v>
      </c>
      <c r="S1326" s="88">
        <f>'ｄ08-001市町村別入込総数・宿泊客延数推移'!S995/1000</f>
        <v>0</v>
      </c>
      <c r="T1326" s="88">
        <f>'ｄ08-001市町村別入込総数・宿泊客延数推移'!T995/1000</f>
        <v>0</v>
      </c>
      <c r="U1326" s="88">
        <f>'ｄ08-001市町村別入込総数・宿泊客延数推移'!U995/1000</f>
        <v>0</v>
      </c>
      <c r="V1326" s="88">
        <f>'ｄ08-001市町村別入込総数・宿泊客延数推移'!V995/1000</f>
        <v>0</v>
      </c>
      <c r="W1326" s="88">
        <f>'ｄ08-001市町村別入込総数・宿泊客延数推移'!W995/1000</f>
        <v>0</v>
      </c>
      <c r="X1326" s="88">
        <f>'ｄ08-001市町村別入込総数・宿泊客延数推移'!X995/1000</f>
        <v>0</v>
      </c>
      <c r="Y1326" s="88">
        <f>'ｄ08-001市町村別入込総数・宿泊客延数推移'!Y995/1000</f>
        <v>144.672</v>
      </c>
      <c r="Z1326" s="88">
        <f>'ｄ08-001市町村別入込総数・宿泊客延数推移'!Z995/1000</f>
        <v>139.59800000000001</v>
      </c>
      <c r="AA1326" s="88">
        <f>'ｄ08-001市町村別入込総数・宿泊客延数推移'!AA995/1000</f>
        <v>176.46600000000001</v>
      </c>
      <c r="AB1326" s="88">
        <f>'ｄ08-001市町村別入込総数・宿泊客延数推移'!AB995/1000</f>
        <v>191.57300000000001</v>
      </c>
      <c r="AC1326" s="88">
        <f>'ｄ08-001市町村別入込総数・宿泊客延数推移'!AC995/1000</f>
        <v>210.50899999999999</v>
      </c>
      <c r="AD1326" s="88">
        <f>'ｄ08-001市町村別入込総数・宿泊客延数推移'!AD995/1000</f>
        <v>212.369</v>
      </c>
      <c r="AE1326" s="88">
        <f>'ｄ08-001市町村別入込総数・宿泊客延数推移'!AE995/1000</f>
        <v>212.04900000000001</v>
      </c>
      <c r="AF1326" s="88">
        <f>'ｄ08-001市町村別入込総数・宿泊客延数推移'!AF995/1000</f>
        <v>215.34200000000001</v>
      </c>
      <c r="AG1326" s="88">
        <f>'ｄ08-001市町村別入込総数・宿泊客延数推移'!AG995/1000</f>
        <v>225.66900000000001</v>
      </c>
      <c r="AH1326" s="88">
        <f>'ｄ08-001市町村別入込総数・宿泊客延数推移'!AH995/1000</f>
        <v>240.39099999999999</v>
      </c>
      <c r="AI1326" s="88">
        <f>'ｄ08-001市町村別入込総数・宿泊客延数推移'!AI995/1000</f>
        <v>246.827</v>
      </c>
      <c r="AJ1326" s="88">
        <f>'ｄ08-001市町村別入込総数・宿泊客延数推移'!AJ995/1000</f>
        <v>268.55200000000002</v>
      </c>
      <c r="AK1326" s="88">
        <f>'ｄ08-001市町村別入込総数・宿泊客延数推移'!AK995/1000</f>
        <v>282.15100000000001</v>
      </c>
      <c r="AL1326" s="88">
        <f>'ｄ08-001市町村別入込総数・宿泊客延数推移'!AL995/1000</f>
        <v>271.02999999999997</v>
      </c>
      <c r="AM1326" s="88">
        <f>'ｄ08-001市町村別入込総数・宿泊客延数推移'!AM995/1000</f>
        <v>276.21699999999998</v>
      </c>
      <c r="AN1326" s="88">
        <f>'ｄ08-001市町村別入込総数・宿泊客延数推移'!AN995/1000</f>
        <v>302.529</v>
      </c>
      <c r="AO1326" s="88">
        <f>'ｄ08-001市町村別入込総数・宿泊客延数推移'!AO995/1000</f>
        <v>377.68</v>
      </c>
      <c r="AP1326" s="88">
        <f>'ｄ08-001市町村別入込総数・宿泊客延数推移'!AQ995</f>
        <v>137.6</v>
      </c>
      <c r="AQ1326" s="88">
        <f>'ｄ08-001市町村別入込総数・宿泊客延数推移'!AR995</f>
        <v>131.80000000000001</v>
      </c>
      <c r="AR1326" s="88">
        <f>'ｄ08-001市町村別入込総数・宿泊客延数推移'!AS995</f>
        <v>142.1</v>
      </c>
      <c r="AS1326" s="88">
        <f>'ｄ08-001市町村別入込総数・宿泊客延数推移'!AT995</f>
        <v>140.9</v>
      </c>
      <c r="AT1326" s="88">
        <f>'ｄ08-001市町村別入込総数・宿泊客延数推移'!AU995</f>
        <v>155.5</v>
      </c>
      <c r="AU1326" s="88">
        <f>'ｄ08-001市町村別入込総数・宿泊客延数推移'!AV995</f>
        <v>154.4</v>
      </c>
      <c r="AV1326" s="88">
        <f>'ｄ08-001市町村別入込総数・宿泊客延数推移'!AW995</f>
        <v>162</v>
      </c>
      <c r="AW1326" s="88">
        <f>'ｄ08-001市町村別入込総数・宿泊客延数推移'!AX995</f>
        <v>145.1</v>
      </c>
      <c r="AX1326" s="88">
        <f>'ｄ08-001市町村別入込総数・宿泊客延数推移'!AY995</f>
        <v>126.3</v>
      </c>
      <c r="AY1326" s="88">
        <f>'ｄ08-001市町村別入込総数・宿泊客延数推移'!AZ995</f>
        <v>120.4</v>
      </c>
      <c r="AZ1326" s="88">
        <f>'ｄ08-001市町村別入込総数・宿泊客延数推移'!BA995</f>
        <v>105.2</v>
      </c>
      <c r="BA1326" s="88">
        <f>'ｄ08-001市町村別入込総数・宿泊客延数推移'!BB995</f>
        <v>98</v>
      </c>
      <c r="BB1326" s="88">
        <f>'ｄ08-001市町村別入込総数・宿泊客延数推移'!BC995</f>
        <v>88.9</v>
      </c>
      <c r="BC1326" s="88">
        <f>'ｄ08-001市町村別入込総数・宿泊客延数推移'!BD995</f>
        <v>86.7</v>
      </c>
      <c r="BD1326" s="88">
        <f>'ｄ08-001市町村別入込総数・宿泊客延数推移'!BE995</f>
        <v>74.2</v>
      </c>
      <c r="BE1326" s="88">
        <f>'ｄ08-001市町村別入込総数・宿泊客延数推移'!BF995</f>
        <v>71.8</v>
      </c>
      <c r="BF1326" s="88">
        <f>'ｄ08-001市町村別入込総数・宿泊客延数推移'!BG995</f>
        <v>71.3</v>
      </c>
      <c r="BG1326" s="88">
        <f>'ｄ08-001市町村別入込総数・宿泊客延数推移'!BH995</f>
        <v>60</v>
      </c>
      <c r="BH1326" s="88">
        <f>'ｄ08-001市町村別入込総数・宿泊客延数推移'!BI995</f>
        <v>55.7</v>
      </c>
      <c r="BI1326" s="88">
        <f>'ｄ08-001市町村別入込総数・宿泊客延数推移'!BJ995</f>
        <v>62.8</v>
      </c>
      <c r="BJ1326" s="88">
        <f>'ｄ08-001市町村別入込総数・宿泊客延数推移'!BK995</f>
        <v>64.5</v>
      </c>
      <c r="BK1326" s="88">
        <f>'ｄ08-001市町村別入込総数・宿泊客延数推移'!BL995</f>
        <v>57.8</v>
      </c>
      <c r="BL1326" s="88">
        <f>'ｄ08-001市町村別入込総数・宿泊客延数推移'!BM995</f>
        <v>50.3</v>
      </c>
    </row>
    <row r="1327" spans="7:64" x14ac:dyDescent="0.15">
      <c r="G1327" t="s">
        <v>496</v>
      </c>
      <c r="H1327" s="88">
        <f>'ｄ08-001市町村別入込総数・宿泊客延数推移'!H996/1000</f>
        <v>0</v>
      </c>
      <c r="I1327" s="88">
        <f>'ｄ08-001市町村別入込総数・宿泊客延数推移'!I996/1000</f>
        <v>0</v>
      </c>
      <c r="J1327" s="88">
        <f>'ｄ08-001市町村別入込総数・宿泊客延数推移'!J996/1000</f>
        <v>0</v>
      </c>
      <c r="K1327" s="88">
        <f>'ｄ08-001市町村別入込総数・宿泊客延数推移'!K996/1000</f>
        <v>0</v>
      </c>
      <c r="L1327" s="88">
        <f>'ｄ08-001市町村別入込総数・宿泊客延数推移'!L996/1000</f>
        <v>0</v>
      </c>
      <c r="M1327" s="88">
        <f>'ｄ08-001市町村別入込総数・宿泊客延数推移'!M996/1000</f>
        <v>0</v>
      </c>
      <c r="N1327" s="88">
        <f>'ｄ08-001市町村別入込総数・宿泊客延数推移'!N996/1000</f>
        <v>0</v>
      </c>
      <c r="O1327" s="88">
        <f>'ｄ08-001市町村別入込総数・宿泊客延数推移'!O996/1000</f>
        <v>0</v>
      </c>
      <c r="P1327" s="88">
        <f>'ｄ08-001市町村別入込総数・宿泊客延数推移'!P996/1000</f>
        <v>0</v>
      </c>
      <c r="Q1327" s="88">
        <f>'ｄ08-001市町村別入込総数・宿泊客延数推移'!Q996/1000</f>
        <v>0</v>
      </c>
      <c r="R1327" s="88">
        <f>'ｄ08-001市町村別入込総数・宿泊客延数推移'!R996/1000</f>
        <v>0</v>
      </c>
      <c r="S1327" s="88">
        <f>'ｄ08-001市町村別入込総数・宿泊客延数推移'!S996/1000</f>
        <v>0</v>
      </c>
      <c r="T1327" s="88">
        <f>'ｄ08-001市町村別入込総数・宿泊客延数推移'!T996/1000</f>
        <v>0</v>
      </c>
      <c r="U1327" s="88">
        <f>'ｄ08-001市町村別入込総数・宿泊客延数推移'!U996/1000</f>
        <v>0</v>
      </c>
      <c r="V1327" s="88">
        <f>'ｄ08-001市町村別入込総数・宿泊客延数推移'!V996/1000</f>
        <v>0</v>
      </c>
      <c r="W1327" s="88">
        <f>'ｄ08-001市町村別入込総数・宿泊客延数推移'!W996/1000</f>
        <v>0</v>
      </c>
      <c r="X1327" s="88">
        <f>'ｄ08-001市町村別入込総数・宿泊客延数推移'!X996/1000</f>
        <v>0</v>
      </c>
      <c r="Y1327" s="88">
        <f>'ｄ08-001市町村別入込総数・宿泊客延数推移'!Y996/1000</f>
        <v>122.18300000000001</v>
      </c>
      <c r="Z1327" s="88">
        <f>'ｄ08-001市町村別入込総数・宿泊客延数推移'!Z996/1000</f>
        <v>111.116</v>
      </c>
      <c r="AA1327" s="88">
        <f>'ｄ08-001市町村別入込総数・宿泊客延数推移'!AA996/1000</f>
        <v>141.233</v>
      </c>
      <c r="AB1327" s="88">
        <f>'ｄ08-001市町村別入込総数・宿泊客延数推移'!AB996/1000</f>
        <v>188.38200000000001</v>
      </c>
      <c r="AC1327" s="88">
        <f>'ｄ08-001市町村別入込総数・宿泊客延数推移'!AC996/1000</f>
        <v>172.61199999999999</v>
      </c>
      <c r="AD1327" s="88">
        <f>'ｄ08-001市町村別入込総数・宿泊客延数推移'!AD996/1000</f>
        <v>173.77</v>
      </c>
      <c r="AE1327" s="88">
        <f>'ｄ08-001市町村別入込総数・宿泊客延数推移'!AE996/1000</f>
        <v>178.71299999999999</v>
      </c>
      <c r="AF1327" s="88">
        <f>'ｄ08-001市町村別入込総数・宿泊客延数推移'!AF996/1000</f>
        <v>179.90100000000001</v>
      </c>
      <c r="AG1327" s="88">
        <f>'ｄ08-001市町村別入込総数・宿泊客延数推移'!AG996/1000</f>
        <v>188.072</v>
      </c>
      <c r="AH1327" s="88">
        <f>'ｄ08-001市町村別入込総数・宿泊客延数推移'!AH996/1000</f>
        <v>198.68700000000001</v>
      </c>
      <c r="AI1327" s="88">
        <f>'ｄ08-001市町村別入込総数・宿泊客延数推移'!AI996/1000</f>
        <v>223.322</v>
      </c>
      <c r="AJ1327" s="88">
        <f>'ｄ08-001市町村別入込総数・宿泊客延数推移'!AJ996/1000</f>
        <v>247.31700000000001</v>
      </c>
      <c r="AK1327" s="88">
        <f>'ｄ08-001市町村別入込総数・宿泊客延数推移'!AK996/1000</f>
        <v>248.68600000000001</v>
      </c>
      <c r="AL1327" s="88">
        <f>'ｄ08-001市町村別入込総数・宿泊客延数推移'!AL996/1000</f>
        <v>233.965</v>
      </c>
      <c r="AM1327" s="88">
        <f>'ｄ08-001市町村別入込総数・宿泊客延数推移'!AM996/1000</f>
        <v>254.14500000000001</v>
      </c>
      <c r="AN1327" s="88">
        <f>'ｄ08-001市町村別入込総数・宿泊客延数推移'!AN996/1000</f>
        <v>274.786</v>
      </c>
      <c r="AO1327" s="88">
        <f>'ｄ08-001市町村別入込総数・宿泊客延数推移'!AO996/1000</f>
        <v>244.56</v>
      </c>
      <c r="AP1327" s="88">
        <f>'ｄ08-001市町村別入込総数・宿泊客延数推移'!AQ996</f>
        <v>87.1</v>
      </c>
      <c r="AQ1327" s="88">
        <f>'ｄ08-001市町村別入込総数・宿泊客延数推移'!AR996</f>
        <v>94.8</v>
      </c>
      <c r="AR1327" s="88">
        <f>'ｄ08-001市町村別入込総数・宿泊客延数推移'!AS996</f>
        <v>99.6</v>
      </c>
      <c r="AS1327" s="88">
        <f>'ｄ08-001市町村別入込総数・宿泊客延数推移'!AT996</f>
        <v>100.9</v>
      </c>
      <c r="AT1327" s="88">
        <f>'ｄ08-001市町村別入込総数・宿泊客延数推移'!AU996</f>
        <v>111</v>
      </c>
      <c r="AU1327" s="88">
        <f>'ｄ08-001市町村別入込総数・宿泊客延数推移'!AV996</f>
        <v>112.4</v>
      </c>
      <c r="AV1327" s="88">
        <f>'ｄ08-001市町村別入込総数・宿泊客延数推移'!AW996</f>
        <v>108.5</v>
      </c>
      <c r="AW1327" s="88">
        <f>'ｄ08-001市町村別入込総数・宿泊客延数推移'!AX996</f>
        <v>103.5</v>
      </c>
      <c r="AX1327" s="88">
        <f>'ｄ08-001市町村別入込総数・宿泊客延数推移'!AY996</f>
        <v>98.5</v>
      </c>
      <c r="AY1327" s="88">
        <f>'ｄ08-001市町村別入込総数・宿泊客延数推移'!AZ996</f>
        <v>96.4</v>
      </c>
      <c r="AZ1327" s="88">
        <f>'ｄ08-001市町村別入込総数・宿泊客延数推移'!BA996</f>
        <v>91.9</v>
      </c>
      <c r="BA1327" s="88">
        <f>'ｄ08-001市町村別入込総数・宿泊客延数推移'!BB996</f>
        <v>91</v>
      </c>
      <c r="BB1327" s="88">
        <f>'ｄ08-001市町村別入込総数・宿泊客延数推移'!BC996</f>
        <v>87</v>
      </c>
      <c r="BC1327" s="88">
        <f>'ｄ08-001市町村別入込総数・宿泊客延数推移'!BD996</f>
        <v>83.300000000000011</v>
      </c>
      <c r="BD1327" s="88">
        <f>'ｄ08-001市町村別入込総数・宿泊客延数推移'!BE996</f>
        <v>75.900000000000006</v>
      </c>
      <c r="BE1327" s="88">
        <f>'ｄ08-001市町村別入込総数・宿泊客延数推移'!BF996</f>
        <v>79.699999999999974</v>
      </c>
      <c r="BF1327" s="88">
        <f>'ｄ08-001市町村別入込総数・宿泊客延数推移'!BG996</f>
        <v>84.4</v>
      </c>
      <c r="BG1327" s="88">
        <f>'ｄ08-001市町村別入込総数・宿泊客延数推移'!BH996</f>
        <v>79.90000000000002</v>
      </c>
      <c r="BH1327" s="88">
        <f>'ｄ08-001市町村別入込総数・宿泊客延数推移'!BI996</f>
        <v>77.099999999999994</v>
      </c>
      <c r="BI1327" s="88">
        <f>'ｄ08-001市町村別入込総数・宿泊客延数推移'!BJ996</f>
        <v>77.100000000000009</v>
      </c>
      <c r="BJ1327" s="88">
        <f>'ｄ08-001市町村別入込総数・宿泊客延数推移'!BK996</f>
        <v>81.8</v>
      </c>
      <c r="BK1327" s="88">
        <f>'ｄ08-001市町村別入込総数・宿泊客延数推移'!BL996</f>
        <v>79.400000000000006</v>
      </c>
      <c r="BL1327" s="88">
        <f>'ｄ08-001市町村別入込総数・宿泊客延数推移'!BM996</f>
        <v>85.6</v>
      </c>
    </row>
    <row r="1328" spans="7:64" x14ac:dyDescent="0.15">
      <c r="G1328" t="s">
        <v>497</v>
      </c>
      <c r="H1328" s="88">
        <f>'ｄ08-001市町村別入込総数・宿泊客延数推移'!H998/1000</f>
        <v>0</v>
      </c>
      <c r="I1328" s="88">
        <f>'ｄ08-001市町村別入込総数・宿泊客延数推移'!I998/1000</f>
        <v>0</v>
      </c>
      <c r="J1328" s="88">
        <f>'ｄ08-001市町村別入込総数・宿泊客延数推移'!J998/1000</f>
        <v>0</v>
      </c>
      <c r="K1328" s="88">
        <f>'ｄ08-001市町村別入込総数・宿泊客延数推移'!K998/1000</f>
        <v>0</v>
      </c>
      <c r="L1328" s="88">
        <f>'ｄ08-001市町村別入込総数・宿泊客延数推移'!L998/1000</f>
        <v>0</v>
      </c>
      <c r="M1328" s="88">
        <f>'ｄ08-001市町村別入込総数・宿泊客延数推移'!M998/1000</f>
        <v>0</v>
      </c>
      <c r="N1328" s="88">
        <f>'ｄ08-001市町村別入込総数・宿泊客延数推移'!N998/1000</f>
        <v>0</v>
      </c>
      <c r="O1328" s="88">
        <f>'ｄ08-001市町村別入込総数・宿泊客延数推移'!O998/1000</f>
        <v>0</v>
      </c>
      <c r="P1328" s="88">
        <f>'ｄ08-001市町村別入込総数・宿泊客延数推移'!P998/1000</f>
        <v>0</v>
      </c>
      <c r="Q1328" s="88">
        <f>'ｄ08-001市町村別入込総数・宿泊客延数推移'!Q998/1000</f>
        <v>0</v>
      </c>
      <c r="R1328" s="88">
        <f>'ｄ08-001市町村別入込総数・宿泊客延数推移'!R998/1000</f>
        <v>0</v>
      </c>
      <c r="S1328" s="88">
        <f>'ｄ08-001市町村別入込総数・宿泊客延数推移'!S998/1000</f>
        <v>0</v>
      </c>
      <c r="T1328" s="88">
        <f>'ｄ08-001市町村別入込総数・宿泊客延数推移'!T998/1000</f>
        <v>0</v>
      </c>
      <c r="U1328" s="88">
        <f>'ｄ08-001市町村別入込総数・宿泊客延数推移'!U998/1000</f>
        <v>0</v>
      </c>
      <c r="V1328" s="88">
        <f>'ｄ08-001市町村別入込総数・宿泊客延数推移'!V998/1000</f>
        <v>0</v>
      </c>
      <c r="W1328" s="88">
        <f>'ｄ08-001市町村別入込総数・宿泊客延数推移'!W998/1000</f>
        <v>0</v>
      </c>
      <c r="X1328" s="88">
        <f>'ｄ08-001市町村別入込総数・宿泊客延数推移'!X998/1000</f>
        <v>0</v>
      </c>
      <c r="Y1328" s="88">
        <f>'ｄ08-001市町村別入込総数・宿泊客延数推移'!Y998/1000</f>
        <v>125.068</v>
      </c>
      <c r="Z1328" s="88">
        <f>'ｄ08-001市町村別入込総数・宿泊客延数推移'!Z998/1000</f>
        <v>105.146</v>
      </c>
      <c r="AA1328" s="88">
        <f>'ｄ08-001市町村別入込総数・宿泊客延数推移'!AA998/1000</f>
        <v>143.375</v>
      </c>
      <c r="AB1328" s="88">
        <f>'ｄ08-001市町村別入込総数・宿泊客延数推移'!AB998/1000</f>
        <v>266.45800000000003</v>
      </c>
      <c r="AC1328" s="88">
        <f>'ｄ08-001市町村別入込総数・宿泊客延数推移'!AC998/1000</f>
        <v>193.95</v>
      </c>
      <c r="AD1328" s="88">
        <f>'ｄ08-001市町村別入込総数・宿泊客延数推移'!AD998/1000</f>
        <v>193.81</v>
      </c>
      <c r="AE1328" s="88">
        <f>'ｄ08-001市町村別入込総数・宿泊客延数推移'!AE998/1000</f>
        <v>198.31700000000001</v>
      </c>
      <c r="AF1328" s="88">
        <f>'ｄ08-001市町村別入込総数・宿泊客延数推移'!AF998/1000</f>
        <v>200.38300000000001</v>
      </c>
      <c r="AG1328" s="88">
        <f>'ｄ08-001市町村別入込総数・宿泊客延数推移'!AG998/1000</f>
        <v>207.249</v>
      </c>
      <c r="AH1328" s="88">
        <f>'ｄ08-001市町村別入込総数・宿泊客延数推移'!AH998/1000</f>
        <v>213.99100000000001</v>
      </c>
      <c r="AI1328" s="88">
        <f>'ｄ08-001市町村別入込総数・宿泊客延数推移'!AI998/1000</f>
        <v>220.92500000000001</v>
      </c>
      <c r="AJ1328" s="88">
        <f>'ｄ08-001市町村別入込総数・宿泊客延数推移'!AJ998/1000</f>
        <v>236.929</v>
      </c>
      <c r="AK1328" s="88">
        <f>'ｄ08-001市町村別入込総数・宿泊客延数推移'!AK998/1000</f>
        <v>241.62</v>
      </c>
      <c r="AL1328" s="88">
        <f>'ｄ08-001市町村別入込総数・宿泊客延数推移'!AL998/1000</f>
        <v>230.63300000000001</v>
      </c>
      <c r="AM1328" s="88">
        <f>'ｄ08-001市町村別入込総数・宿泊客延数推移'!AM998/1000</f>
        <v>218.27</v>
      </c>
      <c r="AN1328" s="88">
        <f>'ｄ08-001市町村別入込総数・宿泊客延数推移'!AN998/1000</f>
        <v>234.02</v>
      </c>
      <c r="AO1328" s="88">
        <f>'ｄ08-001市町村別入込総数・宿泊客延数推移'!AO998/1000</f>
        <v>239.63</v>
      </c>
      <c r="AP1328" s="88">
        <f>'ｄ08-001市町村別入込総数・宿泊客延数推移'!AQ998</f>
        <v>104.1</v>
      </c>
      <c r="AQ1328" s="88">
        <f>'ｄ08-001市町村別入込総数・宿泊客延数推移'!AR998</f>
        <v>104.4</v>
      </c>
      <c r="AR1328" s="88">
        <f>'ｄ08-001市町村別入込総数・宿泊客延数推移'!AS998</f>
        <v>108</v>
      </c>
      <c r="AS1328" s="88">
        <f>'ｄ08-001市町村別入込総数・宿泊客延数推移'!AT998</f>
        <v>117.8</v>
      </c>
      <c r="AT1328" s="88">
        <f>'ｄ08-001市町村別入込総数・宿泊客延数推移'!AU998</f>
        <v>122</v>
      </c>
      <c r="AU1328" s="88">
        <f>'ｄ08-001市町村別入込総数・宿泊客延数推移'!AV998</f>
        <v>120</v>
      </c>
      <c r="AV1328" s="88">
        <f>'ｄ08-001市町村別入込総数・宿泊客延数推移'!AW998</f>
        <v>108.1</v>
      </c>
      <c r="AW1328" s="88">
        <f>'ｄ08-001市町村別入込総数・宿泊客延数推移'!AX998</f>
        <v>102.4</v>
      </c>
      <c r="AX1328" s="88">
        <f>'ｄ08-001市町村別入込総数・宿泊客延数推移'!AY998</f>
        <v>87.7</v>
      </c>
      <c r="AY1328" s="88">
        <f>'ｄ08-001市町村別入込総数・宿泊客延数推移'!AZ998</f>
        <v>81.3</v>
      </c>
      <c r="AZ1328" s="88">
        <f>'ｄ08-001市町村別入込総数・宿泊客延数推移'!BA998</f>
        <v>74.400000000000006</v>
      </c>
      <c r="BA1328" s="88">
        <f>'ｄ08-001市町村別入込総数・宿泊客延数推移'!BB998</f>
        <v>76.599999999999994</v>
      </c>
      <c r="BB1328" s="88">
        <f>'ｄ08-001市町村別入込総数・宿泊客延数推移'!BC998</f>
        <v>66.5</v>
      </c>
      <c r="BC1328" s="88">
        <f>'ｄ08-001市町村別入込総数・宿泊客延数推移'!BD998</f>
        <v>69.599999999999994</v>
      </c>
      <c r="BD1328" s="88">
        <f>'ｄ08-001市町村別入込総数・宿泊客延数推移'!BE998</f>
        <v>56.500000000000007</v>
      </c>
      <c r="BE1328" s="88">
        <f>'ｄ08-001市町村別入込総数・宿泊客延数推移'!BF998</f>
        <v>60.70000000000001</v>
      </c>
      <c r="BF1328" s="88">
        <f>'ｄ08-001市町村別入込総数・宿泊客延数推移'!BG998</f>
        <v>60.699999999999996</v>
      </c>
      <c r="BG1328" s="88">
        <f>'ｄ08-001市町村別入込総数・宿泊客延数推移'!BH998</f>
        <v>66.500000000000014</v>
      </c>
      <c r="BH1328" s="88">
        <f>'ｄ08-001市町村別入込総数・宿泊客延数推移'!BI998</f>
        <v>62.999999999999993</v>
      </c>
      <c r="BI1328" s="88">
        <f>'ｄ08-001市町村別入込総数・宿泊客延数推移'!BJ998</f>
        <v>67.900000000000006</v>
      </c>
      <c r="BJ1328" s="88">
        <f>'ｄ08-001市町村別入込総数・宿泊客延数推移'!BK998</f>
        <v>68.999999999999986</v>
      </c>
      <c r="BK1328" s="88">
        <f>'ｄ08-001市町村別入込総数・宿泊客延数推移'!BL998</f>
        <v>65.2</v>
      </c>
      <c r="BL1328" s="88">
        <f>'ｄ08-001市町村別入込総数・宿泊客延数推移'!BM998</f>
        <v>63.999999999999993</v>
      </c>
    </row>
    <row r="1330" spans="7:64" x14ac:dyDescent="0.15">
      <c r="G1330" s="97" t="s">
        <v>579</v>
      </c>
      <c r="H1330" s="80"/>
      <c r="J1330" s="80" t="s">
        <v>483</v>
      </c>
      <c r="K1330" s="81"/>
      <c r="L1330" s="81"/>
      <c r="M1330" s="81"/>
      <c r="N1330" s="81"/>
      <c r="O1330" s="80" t="s">
        <v>484</v>
      </c>
      <c r="P1330" s="81"/>
      <c r="Q1330" s="81"/>
      <c r="R1330" s="81"/>
      <c r="S1330" s="81"/>
      <c r="T1330" s="80" t="s">
        <v>485</v>
      </c>
      <c r="U1330" s="81"/>
      <c r="V1330" s="81"/>
      <c r="W1330" s="81"/>
      <c r="X1330" s="81"/>
      <c r="Y1330" s="80" t="s">
        <v>486</v>
      </c>
      <c r="Z1330" s="81"/>
      <c r="AA1330" s="81"/>
      <c r="AB1330" s="81"/>
      <c r="AC1330" s="81"/>
      <c r="AD1330" s="80" t="s">
        <v>487</v>
      </c>
      <c r="AE1330" s="81"/>
      <c r="AF1330" s="81"/>
      <c r="AG1330" s="81"/>
      <c r="AH1330" s="81"/>
      <c r="AI1330" s="80" t="s">
        <v>488</v>
      </c>
      <c r="AJ1330" s="81"/>
      <c r="AK1330" s="81"/>
      <c r="AL1330" s="81"/>
      <c r="AM1330" s="81"/>
      <c r="AN1330" s="80" t="s">
        <v>489</v>
      </c>
      <c r="AO1330" s="81"/>
      <c r="AP1330" s="81"/>
      <c r="AQ1330" s="81"/>
      <c r="AR1330" s="81"/>
      <c r="AS1330" s="80" t="s">
        <v>490</v>
      </c>
      <c r="AT1330" s="81"/>
      <c r="AU1330" s="81"/>
      <c r="AV1330" s="81"/>
      <c r="AW1330" s="81"/>
      <c r="AX1330" s="80" t="s">
        <v>491</v>
      </c>
      <c r="AY1330" s="81"/>
      <c r="AZ1330" s="81"/>
      <c r="BA1330" s="81"/>
      <c r="BB1330" s="81"/>
      <c r="BC1330" s="80" t="s">
        <v>492</v>
      </c>
      <c r="BD1330" s="81"/>
      <c r="BE1330" s="81"/>
      <c r="BF1330" s="81"/>
      <c r="BG1330" s="81"/>
      <c r="BH1330" s="80" t="s">
        <v>493</v>
      </c>
      <c r="BL1330" s="80" t="s">
        <v>517</v>
      </c>
    </row>
    <row r="1331" spans="7:64" x14ac:dyDescent="0.15">
      <c r="G1331" t="s">
        <v>495</v>
      </c>
      <c r="H1331" s="88">
        <f>'ｄ08-001市町村別入込総数・宿泊客延数推移'!H1000/1000</f>
        <v>0</v>
      </c>
      <c r="I1331" s="88">
        <f>I1316+I1321+I1326</f>
        <v>32.122999999999998</v>
      </c>
      <c r="J1331" s="88">
        <f t="shared" ref="J1331:BL1331" si="592">J1316+J1321+J1326</f>
        <v>54.622</v>
      </c>
      <c r="K1331" s="88">
        <f t="shared" si="592"/>
        <v>41.323999999999998</v>
      </c>
      <c r="L1331" s="88">
        <f t="shared" si="592"/>
        <v>85.001999999999995</v>
      </c>
      <c r="M1331" s="88">
        <f t="shared" si="592"/>
        <v>155.52199999999999</v>
      </c>
      <c r="N1331" s="88">
        <f t="shared" si="592"/>
        <v>188.81700000000001</v>
      </c>
      <c r="O1331" s="88">
        <f t="shared" si="592"/>
        <v>270.85199999999998</v>
      </c>
      <c r="P1331" s="88">
        <f t="shared" si="592"/>
        <v>330.25</v>
      </c>
      <c r="Q1331" s="88">
        <f t="shared" si="592"/>
        <v>356.745</v>
      </c>
      <c r="R1331" s="88">
        <f t="shared" si="592"/>
        <v>416.80200000000002</v>
      </c>
      <c r="S1331" s="88">
        <f t="shared" si="592"/>
        <v>587.13599999999997</v>
      </c>
      <c r="T1331" s="88">
        <f t="shared" si="592"/>
        <v>564.90300000000002</v>
      </c>
      <c r="U1331" s="88">
        <f t="shared" si="592"/>
        <v>583.21799999999996</v>
      </c>
      <c r="V1331" s="88">
        <f t="shared" si="592"/>
        <v>434.08699999999999</v>
      </c>
      <c r="W1331" s="88">
        <f t="shared" si="592"/>
        <v>471.38799999999998</v>
      </c>
      <c r="X1331" s="88">
        <f t="shared" si="592"/>
        <v>395.08199999999999</v>
      </c>
      <c r="Y1331" s="88">
        <f t="shared" si="592"/>
        <v>470.67100000000005</v>
      </c>
      <c r="Z1331" s="88">
        <f t="shared" si="592"/>
        <v>449.23200000000003</v>
      </c>
      <c r="AA1331" s="88">
        <f t="shared" si="592"/>
        <v>554.17700000000002</v>
      </c>
      <c r="AB1331" s="88">
        <f t="shared" si="592"/>
        <v>629.98199999999997</v>
      </c>
      <c r="AC1331" s="88">
        <f t="shared" si="592"/>
        <v>649.48299999999995</v>
      </c>
      <c r="AD1331" s="88">
        <f t="shared" si="592"/>
        <v>656.346</v>
      </c>
      <c r="AE1331" s="88">
        <f t="shared" si="592"/>
        <v>657.298</v>
      </c>
      <c r="AF1331" s="88">
        <f t="shared" si="592"/>
        <v>660.73199999999997</v>
      </c>
      <c r="AG1331" s="88">
        <f t="shared" si="592"/>
        <v>677.11599999999999</v>
      </c>
      <c r="AH1331" s="88">
        <f t="shared" si="592"/>
        <v>735.03899999999999</v>
      </c>
      <c r="AI1331" s="88">
        <f t="shared" si="592"/>
        <v>761.59100000000001</v>
      </c>
      <c r="AJ1331" s="88">
        <f t="shared" si="592"/>
        <v>818.83400000000006</v>
      </c>
      <c r="AK1331" s="88">
        <f t="shared" si="592"/>
        <v>826.75700000000006</v>
      </c>
      <c r="AL1331" s="88">
        <f t="shared" si="592"/>
        <v>776.44100000000003</v>
      </c>
      <c r="AM1331" s="88">
        <f t="shared" si="592"/>
        <v>795.423</v>
      </c>
      <c r="AN1331" s="88">
        <f t="shared" si="592"/>
        <v>877.17</v>
      </c>
      <c r="AO1331" s="88">
        <f t="shared" si="592"/>
        <v>1005.9059999999999</v>
      </c>
      <c r="AP1331" s="88">
        <f t="shared" si="592"/>
        <v>476.29999999999995</v>
      </c>
      <c r="AQ1331" s="88">
        <f t="shared" si="592"/>
        <v>459.90000000000003</v>
      </c>
      <c r="AR1331" s="88">
        <f t="shared" si="592"/>
        <v>501.1</v>
      </c>
      <c r="AS1331" s="88">
        <f t="shared" si="592"/>
        <v>496.69999999999993</v>
      </c>
      <c r="AT1331" s="88">
        <f t="shared" si="592"/>
        <v>536.29999999999995</v>
      </c>
      <c r="AU1331" s="88">
        <f t="shared" si="592"/>
        <v>535.5</v>
      </c>
      <c r="AV1331" s="88">
        <f t="shared" si="592"/>
        <v>545.1</v>
      </c>
      <c r="AW1331" s="88">
        <f t="shared" si="592"/>
        <v>490.29999999999995</v>
      </c>
      <c r="AX1331" s="88">
        <f t="shared" si="592"/>
        <v>423.7</v>
      </c>
      <c r="AY1331" s="88">
        <f t="shared" si="592"/>
        <v>393.5</v>
      </c>
      <c r="AZ1331" s="88">
        <f t="shared" si="592"/>
        <v>346.09999999999997</v>
      </c>
      <c r="BA1331" s="88">
        <f t="shared" si="592"/>
        <v>327.5</v>
      </c>
      <c r="BB1331" s="88">
        <f t="shared" si="592"/>
        <v>300.3</v>
      </c>
      <c r="BC1331" s="88">
        <f t="shared" si="592"/>
        <v>286.7</v>
      </c>
      <c r="BD1331" s="88">
        <f t="shared" si="592"/>
        <v>250.89999999999998</v>
      </c>
      <c r="BE1331" s="88">
        <f t="shared" si="592"/>
        <v>243.3</v>
      </c>
      <c r="BF1331" s="88">
        <f t="shared" si="592"/>
        <v>241.60000000000002</v>
      </c>
      <c r="BG1331" s="88">
        <f t="shared" si="592"/>
        <v>210.2</v>
      </c>
      <c r="BH1331" s="88">
        <f t="shared" si="592"/>
        <v>197.89999999999998</v>
      </c>
      <c r="BI1331" s="88">
        <f t="shared" si="592"/>
        <v>212.60000000000002</v>
      </c>
      <c r="BJ1331" s="88">
        <f t="shared" si="592"/>
        <v>222.5</v>
      </c>
      <c r="BK1331" s="88">
        <f t="shared" si="592"/>
        <v>199.5</v>
      </c>
      <c r="BL1331" s="88">
        <f t="shared" si="592"/>
        <v>182.5</v>
      </c>
    </row>
    <row r="1332" spans="7:64" x14ac:dyDescent="0.15">
      <c r="G1332" t="s">
        <v>496</v>
      </c>
      <c r="H1332" s="88">
        <f>'ｄ08-001市町村別入込総数・宿泊客延数推移'!H1001/1000</f>
        <v>0</v>
      </c>
      <c r="I1332" s="88">
        <f t="shared" ref="I1332:BL1332" si="593">I1317+I1322+I1327</f>
        <v>69.171999999999997</v>
      </c>
      <c r="J1332" s="88">
        <f t="shared" si="593"/>
        <v>61.142000000000003</v>
      </c>
      <c r="K1332" s="88">
        <f t="shared" si="593"/>
        <v>48.915999999999997</v>
      </c>
      <c r="L1332" s="88">
        <f t="shared" si="593"/>
        <v>68.787999999999997</v>
      </c>
      <c r="M1332" s="88">
        <f t="shared" si="593"/>
        <v>132.32300000000001</v>
      </c>
      <c r="N1332" s="88">
        <f t="shared" si="593"/>
        <v>214.017</v>
      </c>
      <c r="O1332" s="88">
        <f t="shared" si="593"/>
        <v>206.8</v>
      </c>
      <c r="P1332" s="88">
        <f t="shared" si="593"/>
        <v>264.77999999999997</v>
      </c>
      <c r="Q1332" s="88">
        <f t="shared" si="593"/>
        <v>279.75400000000002</v>
      </c>
      <c r="R1332" s="88">
        <f t="shared" si="593"/>
        <v>268.97199999999998</v>
      </c>
      <c r="S1332" s="88">
        <f t="shared" si="593"/>
        <v>290.24900000000002</v>
      </c>
      <c r="T1332" s="88">
        <f t="shared" si="593"/>
        <v>260.57799999999997</v>
      </c>
      <c r="U1332" s="88">
        <f t="shared" si="593"/>
        <v>290.59500000000003</v>
      </c>
      <c r="V1332" s="88">
        <f t="shared" si="593"/>
        <v>298.64499999999998</v>
      </c>
      <c r="W1332" s="88">
        <f t="shared" si="593"/>
        <v>281.43400000000003</v>
      </c>
      <c r="X1332" s="88">
        <f t="shared" si="593"/>
        <v>292.80200000000002</v>
      </c>
      <c r="Y1332" s="88">
        <f t="shared" si="593"/>
        <v>348.38499999999999</v>
      </c>
      <c r="Z1332" s="88">
        <f t="shared" si="593"/>
        <v>302.74700000000001</v>
      </c>
      <c r="AA1332" s="88">
        <f t="shared" si="593"/>
        <v>372.84899999999999</v>
      </c>
      <c r="AB1332" s="88">
        <f t="shared" si="593"/>
        <v>416.459</v>
      </c>
      <c r="AC1332" s="88">
        <f t="shared" si="593"/>
        <v>411.36</v>
      </c>
      <c r="AD1332" s="88">
        <f t="shared" si="593"/>
        <v>416.95100000000002</v>
      </c>
      <c r="AE1332" s="88">
        <f t="shared" si="593"/>
        <v>431.75400000000002</v>
      </c>
      <c r="AF1332" s="88">
        <f t="shared" si="593"/>
        <v>440.42900000000003</v>
      </c>
      <c r="AG1332" s="88">
        <f t="shared" si="593"/>
        <v>474.94499999999999</v>
      </c>
      <c r="AH1332" s="88">
        <f t="shared" si="593"/>
        <v>507.50700000000001</v>
      </c>
      <c r="AI1332" s="88">
        <f t="shared" si="593"/>
        <v>549.07899999999995</v>
      </c>
      <c r="AJ1332" s="88">
        <f t="shared" si="593"/>
        <v>580.25599999999997</v>
      </c>
      <c r="AK1332" s="88">
        <f t="shared" si="593"/>
        <v>589.25</v>
      </c>
      <c r="AL1332" s="88">
        <f t="shared" si="593"/>
        <v>549.15700000000004</v>
      </c>
      <c r="AM1332" s="88">
        <f t="shared" si="593"/>
        <v>574.17200000000003</v>
      </c>
      <c r="AN1332" s="88">
        <f t="shared" si="593"/>
        <v>625.62599999999998</v>
      </c>
      <c r="AO1332" s="88">
        <f t="shared" si="593"/>
        <v>628.73399999999992</v>
      </c>
      <c r="AP1332" s="88">
        <f t="shared" si="593"/>
        <v>235.9</v>
      </c>
      <c r="AQ1332" s="88">
        <f t="shared" si="593"/>
        <v>243.7</v>
      </c>
      <c r="AR1332" s="88">
        <f t="shared" si="593"/>
        <v>261.29999999999995</v>
      </c>
      <c r="AS1332" s="88">
        <f t="shared" si="593"/>
        <v>262.89999999999998</v>
      </c>
      <c r="AT1332" s="88">
        <f t="shared" si="593"/>
        <v>301.8</v>
      </c>
      <c r="AU1332" s="88">
        <f t="shared" si="593"/>
        <v>306.5</v>
      </c>
      <c r="AV1332" s="88">
        <f t="shared" si="593"/>
        <v>290.2</v>
      </c>
      <c r="AW1332" s="88">
        <f t="shared" si="593"/>
        <v>274</v>
      </c>
      <c r="AX1332" s="88">
        <f t="shared" si="593"/>
        <v>255.2</v>
      </c>
      <c r="AY1332" s="88">
        <f t="shared" si="593"/>
        <v>245.20000000000002</v>
      </c>
      <c r="AZ1332" s="88">
        <f t="shared" si="593"/>
        <v>230.00000000000003</v>
      </c>
      <c r="BA1332" s="88">
        <f t="shared" si="593"/>
        <v>226.9</v>
      </c>
      <c r="BB1332" s="88">
        <f t="shared" si="593"/>
        <v>215</v>
      </c>
      <c r="BC1332" s="88">
        <f t="shared" si="593"/>
        <v>207.20000000000002</v>
      </c>
      <c r="BD1332" s="88">
        <f t="shared" si="593"/>
        <v>185.60000000000002</v>
      </c>
      <c r="BE1332" s="88">
        <f t="shared" si="593"/>
        <v>193.59999999999997</v>
      </c>
      <c r="BF1332" s="88">
        <f t="shared" si="593"/>
        <v>205.5</v>
      </c>
      <c r="BG1332" s="88">
        <f t="shared" si="593"/>
        <v>191.70000000000005</v>
      </c>
      <c r="BH1332" s="88">
        <f t="shared" si="593"/>
        <v>184.2</v>
      </c>
      <c r="BI1332" s="88">
        <f t="shared" si="593"/>
        <v>184.40000000000003</v>
      </c>
      <c r="BJ1332" s="88">
        <f t="shared" si="593"/>
        <v>196.1</v>
      </c>
      <c r="BK1332" s="88">
        <f t="shared" si="593"/>
        <v>187.8</v>
      </c>
      <c r="BL1332" s="88">
        <f t="shared" si="593"/>
        <v>201.29999999999998</v>
      </c>
    </row>
    <row r="1333" spans="7:64" x14ac:dyDescent="0.15">
      <c r="G1333" t="s">
        <v>497</v>
      </c>
      <c r="H1333" s="88"/>
      <c r="I1333" s="88">
        <f t="shared" ref="I1333:BL1333" si="594">I1318+I1323+I1328</f>
        <v>45.365000000000002</v>
      </c>
      <c r="J1333" s="88">
        <f t="shared" si="594"/>
        <v>55.866999999999997</v>
      </c>
      <c r="K1333" s="88">
        <f t="shared" si="594"/>
        <v>53.805</v>
      </c>
      <c r="L1333" s="88">
        <f t="shared" si="594"/>
        <v>85.37</v>
      </c>
      <c r="M1333" s="88">
        <f t="shared" si="594"/>
        <v>111.539</v>
      </c>
      <c r="N1333" s="88">
        <f t="shared" si="594"/>
        <v>143.76499999999999</v>
      </c>
      <c r="O1333" s="88">
        <f t="shared" si="594"/>
        <v>199.494</v>
      </c>
      <c r="P1333" s="88">
        <f t="shared" si="594"/>
        <v>224.55799999999999</v>
      </c>
      <c r="Q1333" s="88">
        <f t="shared" si="594"/>
        <v>264.56299999999999</v>
      </c>
      <c r="R1333" s="88">
        <f t="shared" si="594"/>
        <v>282.048</v>
      </c>
      <c r="S1333" s="88">
        <f t="shared" si="594"/>
        <v>382.923</v>
      </c>
      <c r="T1333" s="88">
        <f t="shared" si="594"/>
        <v>386.97699999999998</v>
      </c>
      <c r="U1333" s="88">
        <f t="shared" si="594"/>
        <v>443.15899999999999</v>
      </c>
      <c r="V1333" s="88">
        <f t="shared" si="594"/>
        <v>408.97399999999999</v>
      </c>
      <c r="W1333" s="88">
        <f t="shared" si="594"/>
        <v>452.858</v>
      </c>
      <c r="X1333" s="88">
        <f t="shared" si="594"/>
        <v>402.40499999999997</v>
      </c>
      <c r="Y1333" s="88">
        <f t="shared" si="594"/>
        <v>491.78399999999999</v>
      </c>
      <c r="Z1333" s="88">
        <f t="shared" si="594"/>
        <v>419.06400000000002</v>
      </c>
      <c r="AA1333" s="88">
        <f t="shared" si="594"/>
        <v>526.26700000000005</v>
      </c>
      <c r="AB1333" s="88">
        <f t="shared" si="594"/>
        <v>650.92599999999993</v>
      </c>
      <c r="AC1333" s="88">
        <f t="shared" si="594"/>
        <v>554.18599999999992</v>
      </c>
      <c r="AD1333" s="88">
        <f t="shared" si="594"/>
        <v>511.91300000000001</v>
      </c>
      <c r="AE1333" s="88">
        <f t="shared" si="594"/>
        <v>525.09699999999998</v>
      </c>
      <c r="AF1333" s="88">
        <f t="shared" si="594"/>
        <v>532.46199999999999</v>
      </c>
      <c r="AG1333" s="88">
        <f t="shared" si="594"/>
        <v>542.36400000000003</v>
      </c>
      <c r="AH1333" s="88">
        <f t="shared" si="594"/>
        <v>559.36199999999997</v>
      </c>
      <c r="AI1333" s="88">
        <f t="shared" si="594"/>
        <v>580.93000000000006</v>
      </c>
      <c r="AJ1333" s="88">
        <f t="shared" si="594"/>
        <v>616.67200000000003</v>
      </c>
      <c r="AK1333" s="88">
        <f t="shared" si="594"/>
        <v>619.44399999999996</v>
      </c>
      <c r="AL1333" s="88">
        <f t="shared" si="594"/>
        <v>487.48599999999999</v>
      </c>
      <c r="AM1333" s="88">
        <f t="shared" si="594"/>
        <v>488.702</v>
      </c>
      <c r="AN1333" s="88">
        <f t="shared" si="594"/>
        <v>541.60699999999997</v>
      </c>
      <c r="AO1333" s="88">
        <f t="shared" si="594"/>
        <v>552.28399999999999</v>
      </c>
      <c r="AP1333" s="88">
        <f t="shared" si="594"/>
        <v>351.20000000000005</v>
      </c>
      <c r="AQ1333" s="88">
        <f t="shared" si="594"/>
        <v>311.5</v>
      </c>
      <c r="AR1333" s="88">
        <f t="shared" si="594"/>
        <v>318</v>
      </c>
      <c r="AS1333" s="88">
        <f t="shared" si="594"/>
        <v>302.3</v>
      </c>
      <c r="AT1333" s="88">
        <f t="shared" si="594"/>
        <v>330.6</v>
      </c>
      <c r="AU1333" s="88">
        <f t="shared" si="594"/>
        <v>328.8</v>
      </c>
      <c r="AV1333" s="88">
        <f t="shared" si="594"/>
        <v>323.60000000000002</v>
      </c>
      <c r="AW1333" s="88">
        <f t="shared" si="594"/>
        <v>299.89999999999998</v>
      </c>
      <c r="AX1333" s="88">
        <f t="shared" si="594"/>
        <v>282.10000000000002</v>
      </c>
      <c r="AY1333" s="88">
        <f t="shared" si="594"/>
        <v>204.8</v>
      </c>
      <c r="AZ1333" s="88">
        <f t="shared" si="594"/>
        <v>194.3</v>
      </c>
      <c r="BA1333" s="88">
        <f t="shared" si="594"/>
        <v>193.89999999999998</v>
      </c>
      <c r="BB1333" s="88">
        <f t="shared" si="594"/>
        <v>168.60000000000002</v>
      </c>
      <c r="BC1333" s="88">
        <f t="shared" si="594"/>
        <v>167.29999999999998</v>
      </c>
      <c r="BD1333" s="88">
        <f t="shared" si="594"/>
        <v>136.50000000000003</v>
      </c>
      <c r="BE1333" s="88">
        <f t="shared" si="594"/>
        <v>144.00000000000003</v>
      </c>
      <c r="BF1333" s="88">
        <f t="shared" si="594"/>
        <v>145.6</v>
      </c>
      <c r="BG1333" s="88">
        <f t="shared" si="594"/>
        <v>138.20000000000005</v>
      </c>
      <c r="BH1333" s="88">
        <f t="shared" si="594"/>
        <v>140.5</v>
      </c>
      <c r="BI1333" s="88">
        <f t="shared" si="594"/>
        <v>152.80000000000001</v>
      </c>
      <c r="BJ1333" s="88">
        <f t="shared" si="594"/>
        <v>152.80000000000001</v>
      </c>
      <c r="BK1333" s="88">
        <f t="shared" si="594"/>
        <v>138.60000000000002</v>
      </c>
      <c r="BL1333" s="88">
        <f t="shared" si="594"/>
        <v>137.20000000000002</v>
      </c>
    </row>
    <row r="1347" spans="7:65" x14ac:dyDescent="0.15">
      <c r="H1347">
        <v>1963</v>
      </c>
      <c r="I1347">
        <f>H1347+1</f>
        <v>1964</v>
      </c>
      <c r="J1347">
        <f t="shared" ref="J1347:BM1347" si="595">I1347+1</f>
        <v>1965</v>
      </c>
      <c r="K1347">
        <f t="shared" si="595"/>
        <v>1966</v>
      </c>
      <c r="L1347">
        <f t="shared" si="595"/>
        <v>1967</v>
      </c>
      <c r="M1347">
        <f t="shared" si="595"/>
        <v>1968</v>
      </c>
      <c r="N1347">
        <f t="shared" si="595"/>
        <v>1969</v>
      </c>
      <c r="O1347">
        <f t="shared" si="595"/>
        <v>1970</v>
      </c>
      <c r="P1347">
        <f t="shared" si="595"/>
        <v>1971</v>
      </c>
      <c r="Q1347">
        <f t="shared" si="595"/>
        <v>1972</v>
      </c>
      <c r="R1347">
        <f t="shared" si="595"/>
        <v>1973</v>
      </c>
      <c r="S1347">
        <f t="shared" si="595"/>
        <v>1974</v>
      </c>
      <c r="T1347">
        <f t="shared" si="595"/>
        <v>1975</v>
      </c>
      <c r="U1347">
        <f t="shared" si="595"/>
        <v>1976</v>
      </c>
      <c r="V1347">
        <f t="shared" si="595"/>
        <v>1977</v>
      </c>
      <c r="W1347">
        <f t="shared" si="595"/>
        <v>1978</v>
      </c>
      <c r="X1347">
        <f t="shared" si="595"/>
        <v>1979</v>
      </c>
      <c r="Y1347">
        <f t="shared" si="595"/>
        <v>1980</v>
      </c>
      <c r="Z1347">
        <f t="shared" si="595"/>
        <v>1981</v>
      </c>
      <c r="AA1347">
        <f t="shared" si="595"/>
        <v>1982</v>
      </c>
      <c r="AB1347">
        <f t="shared" si="595"/>
        <v>1983</v>
      </c>
      <c r="AC1347">
        <f t="shared" si="595"/>
        <v>1984</v>
      </c>
      <c r="AD1347">
        <f t="shared" si="595"/>
        <v>1985</v>
      </c>
      <c r="AE1347">
        <f t="shared" si="595"/>
        <v>1986</v>
      </c>
      <c r="AF1347">
        <f t="shared" si="595"/>
        <v>1987</v>
      </c>
      <c r="AG1347">
        <f t="shared" si="595"/>
        <v>1988</v>
      </c>
      <c r="AH1347">
        <f t="shared" si="595"/>
        <v>1989</v>
      </c>
      <c r="AI1347">
        <f t="shared" si="595"/>
        <v>1990</v>
      </c>
      <c r="AJ1347">
        <f t="shared" si="595"/>
        <v>1991</v>
      </c>
      <c r="AK1347">
        <f t="shared" si="595"/>
        <v>1992</v>
      </c>
      <c r="AL1347">
        <f t="shared" si="595"/>
        <v>1993</v>
      </c>
      <c r="AM1347">
        <f t="shared" si="595"/>
        <v>1994</v>
      </c>
      <c r="AN1347">
        <f t="shared" si="595"/>
        <v>1995</v>
      </c>
      <c r="AO1347">
        <f t="shared" si="595"/>
        <v>1996</v>
      </c>
      <c r="AP1347">
        <f t="shared" si="595"/>
        <v>1997</v>
      </c>
      <c r="AQ1347">
        <f t="shared" si="595"/>
        <v>1998</v>
      </c>
      <c r="AR1347">
        <f t="shared" si="595"/>
        <v>1999</v>
      </c>
      <c r="AS1347">
        <f t="shared" si="595"/>
        <v>2000</v>
      </c>
      <c r="AT1347">
        <f t="shared" si="595"/>
        <v>2001</v>
      </c>
      <c r="AU1347">
        <f t="shared" si="595"/>
        <v>2002</v>
      </c>
      <c r="AV1347">
        <f t="shared" si="595"/>
        <v>2003</v>
      </c>
      <c r="AW1347">
        <f t="shared" si="595"/>
        <v>2004</v>
      </c>
      <c r="AX1347">
        <f t="shared" si="595"/>
        <v>2005</v>
      </c>
      <c r="AY1347">
        <f t="shared" si="595"/>
        <v>2006</v>
      </c>
      <c r="AZ1347">
        <f t="shared" si="595"/>
        <v>2007</v>
      </c>
      <c r="BA1347">
        <f t="shared" si="595"/>
        <v>2008</v>
      </c>
      <c r="BB1347">
        <f t="shared" si="595"/>
        <v>2009</v>
      </c>
      <c r="BC1347">
        <f t="shared" si="595"/>
        <v>2010</v>
      </c>
      <c r="BD1347">
        <f t="shared" si="595"/>
        <v>2011</v>
      </c>
      <c r="BE1347">
        <f t="shared" si="595"/>
        <v>2012</v>
      </c>
      <c r="BF1347">
        <f t="shared" si="595"/>
        <v>2013</v>
      </c>
      <c r="BG1347">
        <f t="shared" si="595"/>
        <v>2014</v>
      </c>
      <c r="BH1347">
        <f t="shared" si="595"/>
        <v>2015</v>
      </c>
      <c r="BI1347">
        <f t="shared" si="595"/>
        <v>2016</v>
      </c>
      <c r="BJ1347">
        <f t="shared" si="595"/>
        <v>2017</v>
      </c>
      <c r="BK1347">
        <f t="shared" si="595"/>
        <v>2018</v>
      </c>
      <c r="BL1347">
        <f t="shared" si="595"/>
        <v>2019</v>
      </c>
      <c r="BM1347">
        <f t="shared" si="595"/>
        <v>2020</v>
      </c>
    </row>
    <row r="1348" spans="7:65" x14ac:dyDescent="0.15">
      <c r="G1348" t="s">
        <v>494</v>
      </c>
      <c r="J1348" s="80" t="s">
        <v>483</v>
      </c>
      <c r="K1348" s="81"/>
      <c r="L1348" s="81"/>
      <c r="M1348" s="81"/>
      <c r="N1348" s="81"/>
      <c r="O1348" s="80" t="s">
        <v>484</v>
      </c>
      <c r="P1348" s="81"/>
      <c r="Q1348" s="81"/>
      <c r="R1348" s="81"/>
      <c r="S1348" s="81"/>
      <c r="T1348" s="80" t="s">
        <v>485</v>
      </c>
      <c r="U1348" s="81"/>
      <c r="V1348" s="81"/>
      <c r="W1348" s="81"/>
      <c r="X1348" s="81"/>
      <c r="Y1348" s="80" t="s">
        <v>486</v>
      </c>
      <c r="Z1348" s="81"/>
      <c r="AA1348" s="81"/>
      <c r="AB1348" s="81"/>
      <c r="AC1348" s="81"/>
      <c r="AD1348" s="80" t="s">
        <v>487</v>
      </c>
      <c r="AE1348" s="81"/>
      <c r="AF1348" s="81"/>
      <c r="AG1348" s="81"/>
      <c r="AH1348" s="81"/>
      <c r="AI1348" s="80" t="s">
        <v>488</v>
      </c>
      <c r="AJ1348" s="81"/>
      <c r="AK1348" s="81"/>
      <c r="AL1348" s="81"/>
      <c r="AM1348" s="81"/>
      <c r="AN1348" s="80" t="s">
        <v>489</v>
      </c>
      <c r="AO1348" s="81"/>
      <c r="AP1348" s="81"/>
      <c r="AQ1348" s="81"/>
      <c r="AR1348" s="81"/>
      <c r="AS1348" s="80" t="s">
        <v>490</v>
      </c>
      <c r="AT1348" s="81"/>
      <c r="AU1348" s="81"/>
      <c r="AV1348" s="81"/>
      <c r="AW1348" s="81"/>
      <c r="AX1348" s="80" t="s">
        <v>491</v>
      </c>
      <c r="AY1348" s="81"/>
      <c r="AZ1348" s="81"/>
      <c r="BA1348" s="81"/>
      <c r="BB1348" s="81"/>
      <c r="BC1348" s="80" t="s">
        <v>492</v>
      </c>
      <c r="BD1348" s="81"/>
      <c r="BE1348" s="81"/>
      <c r="BF1348" s="81"/>
      <c r="BG1348" s="81"/>
      <c r="BH1348" s="80" t="s">
        <v>493</v>
      </c>
    </row>
    <row r="1349" spans="7:65" x14ac:dyDescent="0.15">
      <c r="G1349" t="s">
        <v>495</v>
      </c>
      <c r="H1349">
        <f>'ｄ08-001市町村別入込総数・宿泊客延数推移'!H977/1000</f>
        <v>0</v>
      </c>
      <c r="I1349" s="71">
        <f>'ｄ08-001市町村別入込総数・宿泊客延数推移'!I977/1000</f>
        <v>18.75</v>
      </c>
      <c r="J1349" s="71">
        <f>'ｄ08-001市町村別入込総数・宿泊客延数推移'!J977/1000</f>
        <v>26.71</v>
      </c>
      <c r="K1349" s="71">
        <f>'ｄ08-001市町村別入込総数・宿泊客延数推移'!K977/1000</f>
        <v>30.234999999999999</v>
      </c>
      <c r="L1349" s="71">
        <f>'ｄ08-001市町村別入込総数・宿泊客延数推移'!L977/1000</f>
        <v>29.099</v>
      </c>
      <c r="M1349" s="71">
        <f>'ｄ08-001市町村別入込総数・宿泊客延数推移'!M977/1000</f>
        <v>27.056999999999999</v>
      </c>
      <c r="N1349" s="71">
        <f>'ｄ08-001市町村別入込総数・宿泊客延数推移'!N977/1000</f>
        <v>24.661999999999999</v>
      </c>
      <c r="O1349" s="71">
        <f>'ｄ08-001市町村別入込総数・宿泊客延数推移'!O977/1000</f>
        <v>11.16</v>
      </c>
      <c r="P1349" s="71">
        <f>'ｄ08-001市町村別入込総数・宿泊客延数推移'!P977/1000</f>
        <v>11.853</v>
      </c>
      <c r="Q1349" s="71">
        <f>'ｄ08-001市町村別入込総数・宿泊客延数推移'!Q977/1000</f>
        <v>12.521000000000001</v>
      </c>
      <c r="R1349" s="71">
        <f>'ｄ08-001市町村別入込総数・宿泊客延数推移'!R977/1000</f>
        <v>43.354999999999997</v>
      </c>
      <c r="S1349" s="71">
        <f>'ｄ08-001市町村別入込総数・宿泊客延数推移'!S977/1000</f>
        <v>49.296999999999997</v>
      </c>
      <c r="T1349" s="71">
        <f>'ｄ08-001市町村別入込総数・宿泊客延数推移'!T977/1000</f>
        <v>104.30500000000001</v>
      </c>
      <c r="U1349" s="71">
        <f>'ｄ08-001市町村別入込総数・宿泊客延数推移'!U977/1000</f>
        <v>69.795000000000002</v>
      </c>
      <c r="V1349" s="71">
        <f>'ｄ08-001市町村別入込総数・宿泊客延数推移'!V977/1000</f>
        <v>66.504000000000005</v>
      </c>
      <c r="W1349" s="71">
        <f>'ｄ08-001市町村別入込総数・宿泊客延数推移'!W977/1000</f>
        <v>66.674999999999997</v>
      </c>
      <c r="X1349" s="71">
        <f>'ｄ08-001市町村別入込総数・宿泊客延数推移'!X977/1000</f>
        <v>68.018000000000001</v>
      </c>
      <c r="Y1349" s="71">
        <f>'ｄ08-001市町村別入込総数・宿泊客延数推移'!Y977/1000</f>
        <v>96.983000000000004</v>
      </c>
      <c r="Z1349" s="71">
        <f>'ｄ08-001市町村別入込総数・宿泊客延数推移'!Z977/1000</f>
        <v>100.166</v>
      </c>
      <c r="AA1349" s="71">
        <f>'ｄ08-001市町村別入込総数・宿泊客延数推移'!AA977/1000</f>
        <v>113.596</v>
      </c>
      <c r="AB1349" s="71">
        <f>'ｄ08-001市町村別入込総数・宿泊客延数推移'!AB977/1000</f>
        <v>108.55200000000001</v>
      </c>
      <c r="AC1349" s="71">
        <f>'ｄ08-001市町村別入込総数・宿泊客延数推移'!AC977/1000</f>
        <v>118.42700000000001</v>
      </c>
      <c r="AD1349" s="71">
        <f>'ｄ08-001市町村別入込総数・宿泊客延数推移'!AD977/1000</f>
        <v>125.02500000000001</v>
      </c>
      <c r="AE1349" s="71">
        <f>'ｄ08-001市町村別入込総数・宿泊客延数推移'!AE977/1000</f>
        <v>157.15700000000001</v>
      </c>
      <c r="AF1349" s="71">
        <f>'ｄ08-001市町村別入込総数・宿泊客延数推移'!AF977/1000</f>
        <v>153.76300000000001</v>
      </c>
      <c r="AG1349" s="71">
        <f>'ｄ08-001市町村別入込総数・宿泊客延数推移'!AG977/1000</f>
        <v>155.94499999999999</v>
      </c>
      <c r="AH1349" s="71">
        <f>'ｄ08-001市町村別入込総数・宿泊客延数推移'!AH977/1000</f>
        <v>209.85599999999999</v>
      </c>
      <c r="AI1349" s="71">
        <f>'ｄ08-001市町村別入込総数・宿泊客延数推移'!AI977/1000</f>
        <v>250.77600000000001</v>
      </c>
      <c r="AJ1349" s="71">
        <f>'ｄ08-001市町村別入込総数・宿泊客延数推移'!AJ977/1000</f>
        <v>307.30399999999997</v>
      </c>
      <c r="AK1349" s="71">
        <f>'ｄ08-001市町村別入込総数・宿泊客延数推移'!AK977/1000</f>
        <v>305.95100000000002</v>
      </c>
      <c r="AL1349" s="71">
        <f>'ｄ08-001市町村別入込総数・宿泊客延数推移'!AL977/1000</f>
        <v>314.077</v>
      </c>
      <c r="AM1349" s="71">
        <f>'ｄ08-001市町村別入込総数・宿泊客延数推移'!AM977/1000</f>
        <v>295.83999999999997</v>
      </c>
      <c r="AN1349" s="71">
        <f>'ｄ08-001市町村別入込総数・宿泊客延数推移'!AN977/1000</f>
        <v>322.04300000000001</v>
      </c>
      <c r="AO1349" s="71">
        <f>'ｄ08-001市町村別入込総数・宿泊客延数推移'!AO977/1000</f>
        <v>323.649</v>
      </c>
      <c r="AP1349" s="84">
        <f t="shared" ref="AP1349:BG1349" si="596">AP1357/1000</f>
        <v>324.51</v>
      </c>
      <c r="AQ1349" s="84">
        <f t="shared" si="596"/>
        <v>350.10700000000003</v>
      </c>
      <c r="AR1349" s="84">
        <f t="shared" si="596"/>
        <v>264.81200000000001</v>
      </c>
      <c r="AS1349" s="84">
        <f t="shared" si="596"/>
        <v>279.34199999999998</v>
      </c>
      <c r="AT1349" s="84">
        <f t="shared" si="596"/>
        <v>295.863</v>
      </c>
      <c r="AU1349" s="84">
        <f t="shared" si="596"/>
        <v>305.97500000000002</v>
      </c>
      <c r="AV1349" s="84">
        <f t="shared" si="596"/>
        <v>282.33699999999999</v>
      </c>
      <c r="AW1349" s="84">
        <f t="shared" si="596"/>
        <v>257.53899999999999</v>
      </c>
      <c r="AX1349" s="84">
        <f t="shared" si="596"/>
        <v>239.18700000000001</v>
      </c>
      <c r="AY1349" s="84">
        <f t="shared" si="596"/>
        <v>236.66300000000001</v>
      </c>
      <c r="AZ1349" s="84">
        <f t="shared" si="596"/>
        <v>254.12</v>
      </c>
      <c r="BA1349" s="84">
        <f t="shared" si="596"/>
        <v>215.35</v>
      </c>
      <c r="BB1349" s="84">
        <f t="shared" si="596"/>
        <v>198.24100000000001</v>
      </c>
      <c r="BC1349" s="84">
        <f t="shared" si="596"/>
        <v>168.38</v>
      </c>
      <c r="BD1349" s="84">
        <f t="shared" si="596"/>
        <v>173.61799999999999</v>
      </c>
      <c r="BE1349" s="84">
        <f t="shared" si="596"/>
        <v>151.477</v>
      </c>
      <c r="BF1349" s="84">
        <f t="shared" si="596"/>
        <v>44.561999999999998</v>
      </c>
      <c r="BG1349" s="84">
        <f t="shared" si="596"/>
        <v>47.957000000000001</v>
      </c>
      <c r="BH1349" s="71">
        <f>'ｄ08-001市町村別入込総数・宿泊客延数推移'!BI977</f>
        <v>19.100000000000001</v>
      </c>
      <c r="BI1349" s="71">
        <f>'ｄ08-001市町村別入込総数・宿泊客延数推移'!BJ977</f>
        <v>18.600000000000001</v>
      </c>
      <c r="BJ1349" s="71">
        <f>'ｄ08-001市町村別入込総数・宿泊客延数推移'!BK977</f>
        <v>19</v>
      </c>
      <c r="BK1349" s="71">
        <f>'ｄ08-001市町村別入込総数・宿泊客延数推移'!BL977</f>
        <v>18</v>
      </c>
      <c r="BL1349" s="71"/>
      <c r="BM1349" s="71"/>
    </row>
    <row r="1350" spans="7:65" x14ac:dyDescent="0.15">
      <c r="G1350" t="s">
        <v>496</v>
      </c>
      <c r="I1350" s="71">
        <f>'ｄ08-001市町村別入込総数・宿泊客延数推移'!I978/1000</f>
        <v>62.652999999999999</v>
      </c>
      <c r="J1350" s="71">
        <f>'ｄ08-001市町村別入込総数・宿泊客延数推移'!J978/1000</f>
        <v>75.650000000000006</v>
      </c>
      <c r="K1350" s="71">
        <f>'ｄ08-001市町村別入込総数・宿泊客延数推移'!K978/1000</f>
        <v>155.34700000000001</v>
      </c>
      <c r="L1350" s="71">
        <f>'ｄ08-001市町村別入込総数・宿泊客延数推移'!L978/1000</f>
        <v>136.43700000000001</v>
      </c>
      <c r="M1350" s="71">
        <f>'ｄ08-001市町村別入込総数・宿泊客延数推移'!M978/1000</f>
        <v>138.99100000000001</v>
      </c>
      <c r="N1350" s="71">
        <f>'ｄ08-001市町村別入込総数・宿泊客延数推移'!N978/1000</f>
        <v>141.374</v>
      </c>
      <c r="O1350" s="71">
        <f>'ｄ08-001市町村別入込総数・宿泊客延数推移'!O978/1000</f>
        <v>137.28</v>
      </c>
      <c r="P1350" s="71">
        <f>'ｄ08-001市町村別入込総数・宿泊客延数推移'!P978/1000</f>
        <v>112.54900000000001</v>
      </c>
      <c r="Q1350" s="71">
        <f>'ｄ08-001市町村別入込総数・宿泊客延数推移'!Q978/1000</f>
        <v>122.556</v>
      </c>
      <c r="R1350" s="71">
        <f>'ｄ08-001市町村別入込総数・宿泊客延数推移'!R978/1000</f>
        <v>114.012</v>
      </c>
      <c r="S1350" s="71">
        <f>'ｄ08-001市町村別入込総数・宿泊客延数推移'!S978/1000</f>
        <v>119.86</v>
      </c>
      <c r="T1350" s="71">
        <f>'ｄ08-001市町村別入込総数・宿泊客延数推移'!T978/1000</f>
        <v>104.146</v>
      </c>
      <c r="U1350" s="71">
        <f>'ｄ08-001市町村別入込総数・宿泊客延数推移'!U978/1000</f>
        <v>138.66200000000001</v>
      </c>
      <c r="V1350" s="71">
        <f>'ｄ08-001市町村別入込総数・宿泊客延数推移'!V978/1000</f>
        <v>128.31899999999999</v>
      </c>
      <c r="W1350" s="71">
        <f>'ｄ08-001市町村別入込総数・宿泊客延数推移'!W978/1000</f>
        <v>127.57899999999999</v>
      </c>
      <c r="X1350" s="71">
        <f>'ｄ08-001市町村別入込総数・宿泊客延数推移'!X978/1000</f>
        <v>131.035</v>
      </c>
      <c r="Y1350" s="71">
        <f>'ｄ08-001市町村別入込総数・宿泊客延数推移'!Y978/1000</f>
        <v>197.21199999999999</v>
      </c>
      <c r="Z1350" s="71">
        <f>'ｄ08-001市町村別入込総数・宿泊客延数推移'!Z978/1000</f>
        <v>220.017</v>
      </c>
      <c r="AA1350" s="71">
        <f>'ｄ08-001市町村別入込総数・宿泊客延数推移'!AA978/1000</f>
        <v>221.48</v>
      </c>
      <c r="AB1350" s="71">
        <f>'ｄ08-001市町村別入込総数・宿泊客延数推移'!AB978/1000</f>
        <v>226.672</v>
      </c>
      <c r="AC1350" s="71">
        <f>'ｄ08-001市町村別入込総数・宿泊客延数推移'!AC978/1000</f>
        <v>227.56700000000001</v>
      </c>
      <c r="AD1350" s="71">
        <f>'ｄ08-001市町村別入込総数・宿泊客延数推移'!AD978/1000</f>
        <v>228.20599999999999</v>
      </c>
      <c r="AE1350" s="71">
        <f>'ｄ08-001市町村別入込総数・宿泊客延数推移'!AE978/1000</f>
        <v>235.827</v>
      </c>
      <c r="AF1350" s="71">
        <f>'ｄ08-001市町村別入込総数・宿泊客延数推移'!AF978/1000</f>
        <v>231.08699999999999</v>
      </c>
      <c r="AG1350" s="71">
        <f>'ｄ08-001市町村別入込総数・宿泊客延数推移'!AG978/1000</f>
        <v>235.46</v>
      </c>
      <c r="AH1350" s="71">
        <f>'ｄ08-001市町村別入込総数・宿泊客延数推移'!AH978/1000</f>
        <v>280.08</v>
      </c>
      <c r="AI1350" s="71">
        <f>'ｄ08-001市町村別入込総数・宿泊客延数推移'!AI978/1000</f>
        <v>275.76100000000002</v>
      </c>
      <c r="AJ1350" s="71">
        <f>'ｄ08-001市町村別入込総数・宿泊客延数推移'!AJ978/1000</f>
        <v>242.55</v>
      </c>
      <c r="AK1350" s="71">
        <f>'ｄ08-001市町村別入込総数・宿泊客延数推移'!AK978/1000</f>
        <v>237.80500000000001</v>
      </c>
      <c r="AL1350" s="71">
        <f>'ｄ08-001市町村別入込総数・宿泊客延数推移'!AL978/1000</f>
        <v>226.29</v>
      </c>
      <c r="AM1350" s="71">
        <f>'ｄ08-001市町村別入込総数・宿泊客延数推移'!AM978/1000</f>
        <v>222.47</v>
      </c>
      <c r="AN1350" s="71">
        <f>'ｄ08-001市町村別入込総数・宿泊客延数推移'!AN978/1000</f>
        <v>225.964</v>
      </c>
      <c r="AO1350" s="71">
        <f>'ｄ08-001市町村別入込総数・宿泊客延数推移'!AO978/1000</f>
        <v>221.05199999999999</v>
      </c>
      <c r="AP1350" s="84">
        <f t="shared" ref="AP1350:BG1350" si="597">AP1358/1000</f>
        <v>197.75200000000001</v>
      </c>
      <c r="AQ1350" s="84">
        <f t="shared" si="597"/>
        <v>151.47399999999999</v>
      </c>
      <c r="AR1350" s="84">
        <f t="shared" si="597"/>
        <v>223.95699999999999</v>
      </c>
      <c r="AS1350" s="84">
        <f t="shared" si="597"/>
        <v>197.06399999999999</v>
      </c>
      <c r="AT1350" s="84">
        <f t="shared" si="597"/>
        <v>193.07900000000001</v>
      </c>
      <c r="AU1350" s="84">
        <f t="shared" si="597"/>
        <v>163.90299999999999</v>
      </c>
      <c r="AV1350" s="84">
        <f t="shared" si="597"/>
        <v>164.02799999999999</v>
      </c>
      <c r="AW1350" s="84">
        <f t="shared" si="597"/>
        <v>139.57400000000001</v>
      </c>
      <c r="AX1350" s="84">
        <f t="shared" si="597"/>
        <v>85.816999999999993</v>
      </c>
      <c r="AY1350" s="84">
        <f t="shared" si="597"/>
        <v>115.117</v>
      </c>
      <c r="AZ1350" s="84">
        <f t="shared" si="597"/>
        <v>82.652000000000001</v>
      </c>
      <c r="BA1350" s="84">
        <f t="shared" si="597"/>
        <v>99.676000000000002</v>
      </c>
      <c r="BB1350" s="84">
        <f t="shared" si="597"/>
        <v>96.334999999999994</v>
      </c>
      <c r="BC1350" s="84">
        <f t="shared" si="597"/>
        <v>105.524</v>
      </c>
      <c r="BD1350" s="84">
        <f t="shared" si="597"/>
        <v>119.419</v>
      </c>
      <c r="BE1350" s="84">
        <f t="shared" si="597"/>
        <v>132.07400000000001</v>
      </c>
      <c r="BF1350" s="84">
        <f t="shared" si="597"/>
        <v>271.67599999999999</v>
      </c>
      <c r="BG1350" s="84">
        <f t="shared" si="597"/>
        <v>254.446</v>
      </c>
      <c r="BH1350" s="71">
        <f>'ｄ08-001市町村別入込総数・宿泊客延数推移'!BI978</f>
        <v>260.3</v>
      </c>
      <c r="BI1350" s="71">
        <f>'ｄ08-001市町村別入込総数・宿泊客延数推移'!BJ978</f>
        <v>256.5</v>
      </c>
      <c r="BJ1350" s="71">
        <f>'ｄ08-001市町村別入込総数・宿泊客延数推移'!BK978</f>
        <v>261.00000000000006</v>
      </c>
      <c r="BK1350" s="71">
        <f>'ｄ08-001市町村別入込総数・宿泊客延数推移'!BL978</f>
        <v>252.2</v>
      </c>
      <c r="BL1350" s="71"/>
      <c r="BM1350" s="71"/>
    </row>
    <row r="1351" spans="7:65" x14ac:dyDescent="0.15">
      <c r="G1351" t="s">
        <v>497</v>
      </c>
      <c r="I1351" s="71">
        <f>'ｄ08-001市町村別入込総数・宿泊客延数推移'!I980/1000</f>
        <v>30.242999999999999</v>
      </c>
      <c r="J1351" s="71">
        <f>'ｄ08-001市町村別入込総数・宿泊客延数推移'!J980/1000</f>
        <v>24.837</v>
      </c>
      <c r="K1351" s="71">
        <f>'ｄ08-001市町村別入込総数・宿泊客延数推移'!K980/1000</f>
        <v>63.134999999999998</v>
      </c>
      <c r="L1351" s="71">
        <f>'ｄ08-001市町村別入込総数・宿泊客延数推移'!L980/1000</f>
        <v>62.133000000000003</v>
      </c>
      <c r="M1351" s="71">
        <f>'ｄ08-001市町村別入込総数・宿泊客延数推移'!M980/1000</f>
        <v>61.423999999999999</v>
      </c>
      <c r="N1351" s="71">
        <f>'ｄ08-001市町村別入込総数・宿泊客延数推移'!N980/1000</f>
        <v>59.085999999999999</v>
      </c>
      <c r="O1351" s="71">
        <f>'ｄ08-001市町村別入込総数・宿泊客延数推移'!O980/1000</f>
        <v>46.966000000000001</v>
      </c>
      <c r="P1351" s="71">
        <f>'ｄ08-001市町村別入込総数・宿泊客延数推移'!P980/1000</f>
        <v>44.966000000000001</v>
      </c>
      <c r="Q1351" s="71">
        <f>'ｄ08-001市町村別入込総数・宿泊客延数推移'!Q980/1000</f>
        <v>57.026000000000003</v>
      </c>
      <c r="R1351" s="71">
        <f>'ｄ08-001市町村別入込総数・宿泊客延数推移'!R980/1000</f>
        <v>58.276000000000003</v>
      </c>
      <c r="S1351" s="71">
        <f>'ｄ08-001市町村別入込総数・宿泊客延数推移'!S980/1000</f>
        <v>67.531000000000006</v>
      </c>
      <c r="T1351" s="71">
        <f>'ｄ08-001市町村別入込総数・宿泊客延数推移'!T980/1000</f>
        <v>75.923000000000002</v>
      </c>
      <c r="U1351" s="71">
        <f>'ｄ08-001市町村別入込総数・宿泊客延数推移'!U980/1000</f>
        <v>77.596000000000004</v>
      </c>
      <c r="V1351" s="71">
        <f>'ｄ08-001市町村別入込総数・宿泊客延数推移'!V980/1000</f>
        <v>84.673000000000002</v>
      </c>
      <c r="W1351" s="71">
        <f>'ｄ08-001市町村別入込総数・宿泊客延数推移'!W980/1000</f>
        <v>84.838999999999999</v>
      </c>
      <c r="X1351" s="71">
        <f>'ｄ08-001市町村別入込総数・宿泊客延数推移'!X980/1000</f>
        <v>86.808000000000007</v>
      </c>
      <c r="Y1351" s="71">
        <f>'ｄ08-001市町村別入込総数・宿泊客延数推移'!Y980/1000</f>
        <v>99.855999999999995</v>
      </c>
      <c r="Z1351" s="71">
        <f>'ｄ08-001市町村別入込総数・宿泊客延数推移'!Z980/1000</f>
        <v>98.67</v>
      </c>
      <c r="AA1351" s="71">
        <f>'ｄ08-001市町村別入込総数・宿泊客延数推移'!AA980/1000</f>
        <v>78.203999999999994</v>
      </c>
      <c r="AB1351" s="71">
        <f>'ｄ08-001市町村別入込総数・宿泊客延数推移'!AB980/1000</f>
        <v>76.962999999999994</v>
      </c>
      <c r="AC1351" s="71">
        <f>'ｄ08-001市町村別入込総数・宿泊客延数推移'!AC980/1000</f>
        <v>79.411000000000001</v>
      </c>
      <c r="AD1351" s="71">
        <f>'ｄ08-001市町村別入込総数・宿泊客延数推移'!AD980/1000</f>
        <v>83.498999999999995</v>
      </c>
      <c r="AE1351" s="71">
        <f>'ｄ08-001市町村別入込総数・宿泊客延数推移'!AE980/1000</f>
        <v>86.382999999999996</v>
      </c>
      <c r="AF1351" s="71">
        <f>'ｄ08-001市町村別入込総数・宿泊客延数推移'!AF980/1000</f>
        <v>81.98</v>
      </c>
      <c r="AG1351" s="71">
        <f>'ｄ08-001市町村別入込総数・宿泊客延数推移'!AG980/1000</f>
        <v>74.143000000000001</v>
      </c>
      <c r="AH1351" s="71">
        <f>'ｄ08-001市町村別入込総数・宿泊客延数推移'!AH980/1000</f>
        <v>92.972999999999999</v>
      </c>
      <c r="AI1351" s="71">
        <f>'ｄ08-001市町村別入込総数・宿泊客延数推移'!AI980/1000</f>
        <v>110.101</v>
      </c>
      <c r="AJ1351" s="71">
        <f>'ｄ08-001市町村別入込総数・宿泊客延数推移'!AJ980/1000</f>
        <v>111.026</v>
      </c>
      <c r="AK1351" s="71">
        <f>'ｄ08-001市町村別入込総数・宿泊客延数推移'!AK980/1000</f>
        <v>133.846</v>
      </c>
      <c r="AL1351" s="71">
        <f>'ｄ08-001市町村別入込総数・宿泊客延数推移'!AL980/1000</f>
        <v>133.76400000000001</v>
      </c>
      <c r="AM1351" s="71">
        <f>'ｄ08-001市町村別入込総数・宿泊客延数推移'!AM980/1000</f>
        <v>121.807</v>
      </c>
      <c r="AN1351" s="71">
        <f>'ｄ08-001市町村別入込総数・宿泊客延数推移'!AN980/1000</f>
        <v>124.432</v>
      </c>
      <c r="AO1351" s="71">
        <f>'ｄ08-001市町村別入込総数・宿泊客延数推移'!AO980/1000</f>
        <v>115.47</v>
      </c>
      <c r="AP1351" s="84">
        <f t="shared" ref="AP1351:BG1351" si="598">AP1360/1000</f>
        <v>107.95399999999999</v>
      </c>
      <c r="AQ1351" s="84">
        <f t="shared" si="598"/>
        <v>104.444</v>
      </c>
      <c r="AR1351" s="84">
        <f t="shared" si="598"/>
        <v>95.173000000000002</v>
      </c>
      <c r="AS1351" s="84">
        <f t="shared" si="598"/>
        <v>98.435000000000002</v>
      </c>
      <c r="AT1351" s="84">
        <f t="shared" si="598"/>
        <v>96.581000000000003</v>
      </c>
      <c r="AU1351" s="84">
        <f t="shared" si="598"/>
        <v>89.935000000000002</v>
      </c>
      <c r="AV1351" s="84">
        <f t="shared" si="598"/>
        <v>87.421999999999997</v>
      </c>
      <c r="AW1351" s="84">
        <f t="shared" si="598"/>
        <v>73.569999999999993</v>
      </c>
      <c r="AX1351" s="84">
        <f t="shared" si="598"/>
        <v>66.126999999999995</v>
      </c>
      <c r="AY1351" s="84">
        <f t="shared" si="598"/>
        <v>62.561999999999998</v>
      </c>
      <c r="AZ1351" s="84">
        <f t="shared" si="598"/>
        <v>47.097999999999999</v>
      </c>
      <c r="BA1351" s="84">
        <f t="shared" si="598"/>
        <v>51.695999999999998</v>
      </c>
      <c r="BB1351" s="84">
        <f t="shared" si="598"/>
        <v>51.695999999999998</v>
      </c>
      <c r="BC1351" s="84">
        <f t="shared" si="598"/>
        <v>45.624000000000002</v>
      </c>
      <c r="BD1351" s="84">
        <f t="shared" si="598"/>
        <v>41.298000000000002</v>
      </c>
      <c r="BE1351" s="84">
        <f t="shared" si="598"/>
        <v>38.756999999999998</v>
      </c>
      <c r="BF1351" s="84">
        <f t="shared" si="598"/>
        <v>38.000999999999998</v>
      </c>
      <c r="BG1351" s="84">
        <f t="shared" si="598"/>
        <v>35.412999999999997</v>
      </c>
      <c r="BH1351" s="71">
        <f>'ｄ08-001市町村別入込総数・宿泊客延数推移'!BI980</f>
        <v>38.100000000000009</v>
      </c>
      <c r="BI1351" s="71">
        <f>'ｄ08-001市町村別入込総数・宿泊客延数推移'!BJ980</f>
        <v>40.6</v>
      </c>
      <c r="BJ1351" s="71">
        <f>'ｄ08-001市町村別入込総数・宿泊客延数推移'!BK980</f>
        <v>39.700000000000003</v>
      </c>
      <c r="BK1351" s="71">
        <f>'ｄ08-001市町村別入込総数・宿泊客延数推移'!BL980</f>
        <v>40.299999999999997</v>
      </c>
      <c r="BL1351" s="71"/>
      <c r="BM1351" s="71"/>
    </row>
    <row r="1353" spans="7:65" x14ac:dyDescent="0.15">
      <c r="G1353" t="s">
        <v>498</v>
      </c>
      <c r="I1353" s="71">
        <f>'ｄ08-001市町村別入込総数・宿泊客延数推移'!I981/1000</f>
        <v>30.242999999999999</v>
      </c>
      <c r="J1353" s="71">
        <f>'ｄ08-001市町村別入込総数・宿泊客延数推移'!J981/1000</f>
        <v>24.837</v>
      </c>
      <c r="K1353" s="71">
        <f>'ｄ08-001市町村別入込総数・宿泊客延数推移'!K981/1000</f>
        <v>63.134999999999998</v>
      </c>
      <c r="L1353" s="71">
        <f>'ｄ08-001市町村別入込総数・宿泊客延数推移'!L981/1000</f>
        <v>62.174999999999997</v>
      </c>
      <c r="M1353" s="71">
        <f>'ｄ08-001市町村別入込総数・宿泊客延数推移'!M981/1000</f>
        <v>63.171999999999997</v>
      </c>
      <c r="N1353" s="71">
        <f>'ｄ08-001市町村別入込総数・宿泊客延数推移'!N981/1000</f>
        <v>60.451000000000001</v>
      </c>
      <c r="O1353" s="71">
        <f>'ｄ08-001市町村別入込総数・宿泊客延数推移'!O981/1000</f>
        <v>50.28</v>
      </c>
      <c r="P1353" s="71">
        <f>'ｄ08-001市町村別入込総数・宿泊客延数推移'!P981/1000</f>
        <v>50.18</v>
      </c>
      <c r="Q1353" s="71">
        <f>'ｄ08-001市町村別入込総数・宿泊客延数推移'!Q981/1000</f>
        <v>60.122999999999998</v>
      </c>
      <c r="R1353" s="71">
        <f>'ｄ08-001市町村別入込総数・宿泊客延数推移'!R981/1000</f>
        <v>64.236000000000004</v>
      </c>
      <c r="S1353" s="71">
        <f>'ｄ08-001市町村別入込総数・宿泊客延数推移'!S981/1000</f>
        <v>75.075000000000003</v>
      </c>
      <c r="T1353" s="71">
        <f>'ｄ08-001市町村別入込総数・宿泊客延数推移'!T981/1000</f>
        <v>82.914000000000001</v>
      </c>
      <c r="U1353" s="71">
        <f>'ｄ08-001市町村別入込総数・宿泊客延数推移'!U981/1000</f>
        <v>114.669</v>
      </c>
      <c r="V1353" s="71">
        <f>'ｄ08-001市町村別入込総数・宿泊客延数推移'!V981/1000</f>
        <v>110.85599999999999</v>
      </c>
      <c r="W1353" s="71">
        <f>'ｄ08-001市町村別入込総数・宿泊客延数推移'!W981/1000</f>
        <v>113.349</v>
      </c>
      <c r="X1353" s="71">
        <f>'ｄ08-001市町村別入込総数・宿泊客延数推移'!X981/1000</f>
        <v>116.18899999999999</v>
      </c>
      <c r="Y1353" s="71">
        <f>'ｄ08-001市町村別入込総数・宿泊客延数推移'!Y981/1000</f>
        <v>102.523</v>
      </c>
      <c r="Z1353" s="71">
        <f>'ｄ08-001市町村別入込総数・宿泊客延数推移'!Z981/1000</f>
        <v>110.619</v>
      </c>
      <c r="AA1353" s="71">
        <f>'ｄ08-001市町村別入込総数・宿泊客延数推移'!AA981/1000</f>
        <v>83.584000000000003</v>
      </c>
      <c r="AB1353" s="71">
        <f>'ｄ08-001市町村別入込総数・宿泊客延数推移'!AB981/1000</f>
        <v>81.447999999999993</v>
      </c>
      <c r="AC1353" s="71">
        <f>'ｄ08-001市町村別入込総数・宿泊客延数推移'!AC981/1000</f>
        <v>86.433000000000007</v>
      </c>
      <c r="AD1353" s="71">
        <f>'ｄ08-001市町村別入込総数・宿泊客延数推移'!AD981/1000</f>
        <v>89.635000000000005</v>
      </c>
      <c r="AE1353" s="71">
        <f>'ｄ08-001市町村別入込総数・宿泊客延数推移'!AE981/1000</f>
        <v>88.093000000000004</v>
      </c>
      <c r="AF1353" s="71">
        <f>'ｄ08-001市町村別入込総数・宿泊客延数推移'!AF981/1000</f>
        <v>84.600999999999999</v>
      </c>
      <c r="AG1353" s="71">
        <f>'ｄ08-001市町村別入込総数・宿泊客延数推移'!AG981/1000</f>
        <v>79.911000000000001</v>
      </c>
      <c r="AH1353" s="71">
        <f>'ｄ08-001市町村別入込総数・宿泊客延数推移'!AH981/1000</f>
        <v>97.849000000000004</v>
      </c>
      <c r="AI1353" s="71">
        <f>'ｄ08-001市町村別入込総数・宿泊客延数推移'!AI981/1000</f>
        <v>113.79600000000001</v>
      </c>
      <c r="AJ1353" s="71">
        <f>'ｄ08-001市町村別入込総数・宿泊客延数推移'!AJ981/1000</f>
        <v>123.158</v>
      </c>
      <c r="AK1353" s="71">
        <f>'ｄ08-001市町村別入込総数・宿泊客延数推移'!AK981/1000</f>
        <v>150.465</v>
      </c>
      <c r="AL1353" s="71">
        <f>'ｄ08-001市町村別入込総数・宿泊客延数推移'!AL981/1000</f>
        <v>142.54499999999999</v>
      </c>
      <c r="AM1353" s="71">
        <f>'ｄ08-001市町村別入込総数・宿泊客延数推移'!AM981/1000</f>
        <v>128.35400000000001</v>
      </c>
      <c r="AN1353" s="71">
        <f>'ｄ08-001市町村別入込総数・宿泊客延数推移'!AN981/1000</f>
        <v>144.523</v>
      </c>
      <c r="AO1353" s="71">
        <f>'ｄ08-001市町村別入込総数・宿泊客延数推移'!AO981/1000</f>
        <v>132.23599999999999</v>
      </c>
      <c r="AP1353" s="71">
        <f>'ｄ08-001市町村別入込総数・宿泊客延数推移'!AQ981</f>
        <v>122</v>
      </c>
      <c r="AQ1353" s="71">
        <f>'ｄ08-001市町村別入込総数・宿泊客延数推移'!AR981</f>
        <v>116.2</v>
      </c>
      <c r="AR1353" s="71">
        <f>'ｄ08-001市町村別入込総数・宿泊客延数推移'!AS981</f>
        <v>110.3</v>
      </c>
      <c r="AS1353" s="71">
        <f>'ｄ08-001市町村別入込総数・宿泊客延数推移'!AT981</f>
        <v>107.2</v>
      </c>
      <c r="AT1353" s="71">
        <f>'ｄ08-001市町村別入込総数・宿泊客延数推移'!AU981</f>
        <v>105.4</v>
      </c>
      <c r="AU1353" s="71">
        <f>'ｄ08-001市町村別入込総数・宿泊客延数推移'!AV981</f>
        <v>99.2</v>
      </c>
      <c r="AV1353" s="71">
        <f>'ｄ08-001市町村別入込総数・宿泊客延数推移'!AW981</f>
        <v>96.3</v>
      </c>
      <c r="AW1353" s="71">
        <f>'ｄ08-001市町村別入込総数・宿泊客延数推移'!AX981</f>
        <v>90.9</v>
      </c>
      <c r="AX1353" s="71">
        <f>'ｄ08-001市町村別入込総数・宿泊客延数推移'!AY981</f>
        <v>83.7</v>
      </c>
      <c r="AY1353" s="71">
        <f>'ｄ08-001市町村別入込総数・宿泊客延数推移'!AZ981</f>
        <v>72.400000000000006</v>
      </c>
      <c r="AZ1353" s="71">
        <f>'ｄ08-001市町村別入込総数・宿泊客延数推移'!BA981</f>
        <v>72.3</v>
      </c>
      <c r="BA1353" s="71">
        <f>'ｄ08-001市町村別入込総数・宿泊客延数推移'!BB981</f>
        <v>67.5</v>
      </c>
      <c r="BB1353" s="71">
        <f>'ｄ08-001市町村別入込総数・宿泊客延数推移'!BC981</f>
        <v>67.3</v>
      </c>
      <c r="BC1353" s="71">
        <f>'ｄ08-001市町村別入込総数・宿泊客延数推移'!BD981</f>
        <v>60.300000000000004</v>
      </c>
      <c r="BD1353" s="71">
        <f>'ｄ08-001市町村別入込総数・宿泊客延数推移'!BE981</f>
        <v>50.900000000000006</v>
      </c>
      <c r="BE1353" s="71">
        <f>'ｄ08-001市町村別入込総数・宿泊客延数推移'!BF981</f>
        <v>42.399999999999991</v>
      </c>
      <c r="BF1353" s="71">
        <f>'ｄ08-001市町村別入込総数・宿泊客延数推移'!BG981</f>
        <v>42.699999999999996</v>
      </c>
      <c r="BG1353" s="71">
        <f>'ｄ08-001市町村別入込総数・宿泊客延数推移'!BH981</f>
        <v>27.3</v>
      </c>
      <c r="BH1353" s="71">
        <f>'ｄ08-001市町村別入込総数・宿泊客延数推移'!BI981</f>
        <v>41.999999999999986</v>
      </c>
      <c r="BI1353" s="71">
        <f>'ｄ08-001市町村別入込総数・宿泊客延数推移'!BJ981</f>
        <v>44.5</v>
      </c>
      <c r="BJ1353" s="71">
        <f>'ｄ08-001市町村別入込総数・宿泊客延数推移'!BK981</f>
        <v>43.699999999999996</v>
      </c>
      <c r="BK1353" s="71">
        <f>'ｄ08-001市町村別入込総数・宿泊客延数推移'!BL981</f>
        <v>44.5</v>
      </c>
      <c r="BL1353" s="71"/>
      <c r="BM1353" s="71"/>
    </row>
    <row r="1354" spans="7:65" x14ac:dyDescent="0.15">
      <c r="AL1354" s="82">
        <f t="shared" ref="AL1354:AU1354" si="599">AL1349+AL1350</f>
        <v>540.36699999999996</v>
      </c>
      <c r="AM1354" s="82">
        <f t="shared" si="599"/>
        <v>518.30999999999995</v>
      </c>
      <c r="AN1354" s="82">
        <f t="shared" si="599"/>
        <v>548.00700000000006</v>
      </c>
      <c r="AO1354" s="82">
        <f t="shared" si="599"/>
        <v>544.70100000000002</v>
      </c>
      <c r="AP1354" s="82">
        <f t="shared" si="599"/>
        <v>522.26199999999994</v>
      </c>
      <c r="AQ1354" s="82">
        <f t="shared" si="599"/>
        <v>501.58100000000002</v>
      </c>
      <c r="AR1354" s="82">
        <f t="shared" si="599"/>
        <v>488.76900000000001</v>
      </c>
      <c r="AS1354" s="82">
        <f t="shared" si="599"/>
        <v>476.40599999999995</v>
      </c>
      <c r="AT1354" s="82">
        <f t="shared" si="599"/>
        <v>488.94200000000001</v>
      </c>
      <c r="AU1354" s="82">
        <f t="shared" si="599"/>
        <v>469.87800000000004</v>
      </c>
      <c r="AV1354" s="82">
        <f t="shared" ref="AV1354:BE1354" si="600">AV1349+AV1350</f>
        <v>446.36500000000001</v>
      </c>
      <c r="AW1354" s="82">
        <f t="shared" si="600"/>
        <v>397.113</v>
      </c>
      <c r="AX1354" s="82">
        <f t="shared" si="600"/>
        <v>325.00400000000002</v>
      </c>
      <c r="AY1354" s="82">
        <f t="shared" si="600"/>
        <v>351.78000000000003</v>
      </c>
      <c r="AZ1354" s="82">
        <f t="shared" si="600"/>
        <v>336.77199999999999</v>
      </c>
      <c r="BA1354" s="82">
        <f t="shared" si="600"/>
        <v>315.02600000000001</v>
      </c>
      <c r="BB1354" s="82">
        <f t="shared" si="600"/>
        <v>294.57600000000002</v>
      </c>
      <c r="BC1354" s="82">
        <f t="shared" si="600"/>
        <v>273.904</v>
      </c>
      <c r="BD1354" s="82">
        <f t="shared" si="600"/>
        <v>293.03699999999998</v>
      </c>
      <c r="BE1354" s="82">
        <f t="shared" si="600"/>
        <v>283.55100000000004</v>
      </c>
      <c r="BF1354" s="82">
        <f t="shared" ref="BF1354:BG1354" si="601">BF1349+BF1350</f>
        <v>316.238</v>
      </c>
      <c r="BG1354" s="82">
        <f t="shared" si="601"/>
        <v>302.40300000000002</v>
      </c>
      <c r="BH1354" s="82">
        <f>BH1349+BH1350</f>
        <v>279.40000000000003</v>
      </c>
      <c r="BI1354" s="82">
        <f t="shared" ref="BI1354:BK1354" si="602">BI1349+BI1350</f>
        <v>275.10000000000002</v>
      </c>
      <c r="BJ1354" s="82">
        <f t="shared" si="602"/>
        <v>280.00000000000006</v>
      </c>
      <c r="BK1354" s="82">
        <f t="shared" si="602"/>
        <v>270.2</v>
      </c>
    </row>
    <row r="1356" spans="7:65" x14ac:dyDescent="0.15">
      <c r="AN1356" s="78" t="s">
        <v>500</v>
      </c>
      <c r="AO1356" t="s">
        <v>499</v>
      </c>
      <c r="AP1356" s="71">
        <f>SUM(AP1357:AP1358)</f>
        <v>522262</v>
      </c>
      <c r="AQ1356" s="71">
        <f t="shared" ref="AQ1356:BK1356" si="603">SUM(AQ1357:AQ1358)</f>
        <v>501581</v>
      </c>
      <c r="AR1356" s="71">
        <f t="shared" si="603"/>
        <v>488769</v>
      </c>
      <c r="AS1356" s="71">
        <f t="shared" si="603"/>
        <v>476406</v>
      </c>
      <c r="AT1356" s="71">
        <f t="shared" si="603"/>
        <v>488942</v>
      </c>
      <c r="AU1356" s="71">
        <f t="shared" si="603"/>
        <v>469878</v>
      </c>
      <c r="AV1356" s="71">
        <f t="shared" si="603"/>
        <v>446365</v>
      </c>
      <c r="AW1356" s="71">
        <f t="shared" si="603"/>
        <v>397113</v>
      </c>
      <c r="AX1356" s="71">
        <f t="shared" si="603"/>
        <v>325004</v>
      </c>
      <c r="AY1356" s="71">
        <f t="shared" si="603"/>
        <v>351780</v>
      </c>
      <c r="AZ1356" s="71">
        <f t="shared" si="603"/>
        <v>336772</v>
      </c>
      <c r="BA1356" s="71">
        <f t="shared" si="603"/>
        <v>315026</v>
      </c>
      <c r="BB1356" s="71">
        <f t="shared" si="603"/>
        <v>294576</v>
      </c>
      <c r="BC1356" s="71">
        <f t="shared" si="603"/>
        <v>273904</v>
      </c>
      <c r="BD1356" s="71">
        <f t="shared" si="603"/>
        <v>293037</v>
      </c>
      <c r="BE1356" s="71">
        <f t="shared" si="603"/>
        <v>283551</v>
      </c>
      <c r="BF1356" s="71">
        <f t="shared" si="603"/>
        <v>316238</v>
      </c>
      <c r="BG1356" s="71">
        <f t="shared" si="603"/>
        <v>302403</v>
      </c>
      <c r="BH1356" s="71">
        <f t="shared" si="603"/>
        <v>0</v>
      </c>
      <c r="BI1356" s="71">
        <f t="shared" si="603"/>
        <v>0</v>
      </c>
      <c r="BJ1356" s="71">
        <f t="shared" si="603"/>
        <v>0</v>
      </c>
      <c r="BK1356" s="71">
        <f t="shared" si="603"/>
        <v>0</v>
      </c>
    </row>
    <row r="1357" spans="7:65" x14ac:dyDescent="0.15">
      <c r="AO1357" t="s">
        <v>7</v>
      </c>
      <c r="AP1357" s="71">
        <v>324510</v>
      </c>
      <c r="AQ1357" s="71">
        <v>350107</v>
      </c>
      <c r="AR1357" s="71">
        <v>264812</v>
      </c>
      <c r="AS1357" s="71">
        <v>279342</v>
      </c>
      <c r="AT1357" s="83">
        <v>295863</v>
      </c>
      <c r="AU1357" s="71">
        <v>305975</v>
      </c>
      <c r="AV1357" s="71">
        <v>282337</v>
      </c>
      <c r="AW1357" s="71">
        <v>257539</v>
      </c>
      <c r="AX1357" s="71">
        <v>239187</v>
      </c>
      <c r="AY1357" s="71">
        <v>236663</v>
      </c>
      <c r="AZ1357" s="71">
        <v>254120</v>
      </c>
      <c r="BA1357" s="71">
        <v>215350</v>
      </c>
      <c r="BB1357" s="71">
        <v>198241</v>
      </c>
      <c r="BC1357" s="71">
        <v>168380</v>
      </c>
      <c r="BD1357" s="71">
        <v>173618</v>
      </c>
      <c r="BE1357" s="71">
        <v>151477</v>
      </c>
      <c r="BF1357" s="71">
        <v>44562</v>
      </c>
      <c r="BG1357" s="71">
        <v>47957</v>
      </c>
      <c r="BH1357" s="71"/>
      <c r="BI1357" s="71"/>
      <c r="BJ1357" s="71"/>
      <c r="BK1357" s="71"/>
    </row>
    <row r="1358" spans="7:65" x14ac:dyDescent="0.15">
      <c r="AO1358" t="s">
        <v>8</v>
      </c>
      <c r="AP1358" s="71">
        <v>197752</v>
      </c>
      <c r="AQ1358" s="71">
        <v>151474</v>
      </c>
      <c r="AR1358" s="71">
        <v>223957</v>
      </c>
      <c r="AS1358" s="71">
        <v>197064</v>
      </c>
      <c r="AT1358" s="71">
        <v>193079</v>
      </c>
      <c r="AU1358" s="71">
        <v>163903</v>
      </c>
      <c r="AV1358" s="71">
        <v>164028</v>
      </c>
      <c r="AW1358" s="71">
        <v>139574</v>
      </c>
      <c r="AX1358" s="71">
        <v>85817</v>
      </c>
      <c r="AY1358" s="71">
        <v>115117</v>
      </c>
      <c r="AZ1358" s="71">
        <v>82652</v>
      </c>
      <c r="BA1358" s="71">
        <v>99676</v>
      </c>
      <c r="BB1358" s="71">
        <v>96335</v>
      </c>
      <c r="BC1358" s="71">
        <v>105524</v>
      </c>
      <c r="BD1358" s="71">
        <v>119419</v>
      </c>
      <c r="BE1358" s="71">
        <v>132074</v>
      </c>
      <c r="BF1358" s="71">
        <v>271676</v>
      </c>
      <c r="BG1358" s="71">
        <v>254446</v>
      </c>
      <c r="BH1358" s="71"/>
      <c r="BI1358" s="71"/>
      <c r="BJ1358" s="71"/>
      <c r="BK1358" s="71"/>
    </row>
    <row r="1359" spans="7:65" x14ac:dyDescent="0.15">
      <c r="AO1359" t="s">
        <v>9</v>
      </c>
      <c r="AP1359" s="71">
        <v>414308</v>
      </c>
      <c r="AQ1359" s="71">
        <v>397137</v>
      </c>
      <c r="AR1359" s="71">
        <v>393596</v>
      </c>
      <c r="AS1359" s="71">
        <v>377971</v>
      </c>
      <c r="AT1359" s="71">
        <v>392361</v>
      </c>
      <c r="AU1359" s="71">
        <v>379943</v>
      </c>
      <c r="AV1359" s="71">
        <v>358943</v>
      </c>
      <c r="AW1359" s="71">
        <v>323543</v>
      </c>
      <c r="AX1359" s="71">
        <v>300742</v>
      </c>
      <c r="AY1359" s="71">
        <v>289218</v>
      </c>
      <c r="AZ1359" s="71">
        <v>289674</v>
      </c>
      <c r="BA1359" s="71">
        <v>263330</v>
      </c>
      <c r="BB1359" s="71">
        <v>243457</v>
      </c>
      <c r="BC1359" s="71">
        <v>228280</v>
      </c>
      <c r="BD1359" s="71">
        <v>251739</v>
      </c>
      <c r="BE1359" s="71">
        <v>244794</v>
      </c>
      <c r="BF1359" s="71">
        <v>278237</v>
      </c>
      <c r="BG1359" s="71">
        <v>266987</v>
      </c>
      <c r="BH1359" s="71"/>
      <c r="BI1359" s="71"/>
      <c r="BJ1359" s="71"/>
      <c r="BK1359" s="71"/>
    </row>
    <row r="1360" spans="7:65" x14ac:dyDescent="0.15">
      <c r="AO1360" t="s">
        <v>10</v>
      </c>
      <c r="AP1360" s="71">
        <v>107954</v>
      </c>
      <c r="AQ1360" s="71">
        <v>104444</v>
      </c>
      <c r="AR1360" s="71">
        <v>95173</v>
      </c>
      <c r="AS1360" s="71">
        <v>98435</v>
      </c>
      <c r="AT1360" s="71">
        <v>96581</v>
      </c>
      <c r="AU1360" s="71">
        <v>89935</v>
      </c>
      <c r="AV1360" s="71">
        <v>87422</v>
      </c>
      <c r="AW1360" s="71">
        <v>73570</v>
      </c>
      <c r="AX1360" s="71">
        <v>66127</v>
      </c>
      <c r="AY1360" s="71">
        <v>62562</v>
      </c>
      <c r="AZ1360" s="71">
        <v>47098</v>
      </c>
      <c r="BA1360" s="71">
        <v>51696</v>
      </c>
      <c r="BB1360" s="71">
        <v>51696</v>
      </c>
      <c r="BC1360" s="71">
        <v>45624</v>
      </c>
      <c r="BD1360" s="71">
        <v>41298</v>
      </c>
      <c r="BE1360" s="71">
        <v>38757</v>
      </c>
      <c r="BF1360" s="71">
        <v>38001</v>
      </c>
      <c r="BG1360" s="71">
        <v>35413</v>
      </c>
      <c r="BH1360" s="71"/>
      <c r="BI1360" s="71"/>
      <c r="BJ1360" s="71"/>
      <c r="BK1360" s="71"/>
    </row>
    <row r="1361" spans="42:63" x14ac:dyDescent="0.15">
      <c r="AP1361" s="82">
        <f t="shared" ref="AP1361:BK1361" si="604">SUM(AP1359:AP1360)-AP1356</f>
        <v>0</v>
      </c>
      <c r="AQ1361" s="82">
        <f t="shared" si="604"/>
        <v>0</v>
      </c>
      <c r="AR1361" s="82">
        <f t="shared" si="604"/>
        <v>0</v>
      </c>
      <c r="AS1361" s="82">
        <f t="shared" si="604"/>
        <v>0</v>
      </c>
      <c r="AT1361" s="82">
        <f t="shared" si="604"/>
        <v>0</v>
      </c>
      <c r="AU1361" s="82">
        <f t="shared" si="604"/>
        <v>0</v>
      </c>
      <c r="AV1361" s="82">
        <f t="shared" si="604"/>
        <v>0</v>
      </c>
      <c r="AW1361" s="82">
        <f t="shared" si="604"/>
        <v>0</v>
      </c>
      <c r="AX1361" s="82">
        <f t="shared" si="604"/>
        <v>41865</v>
      </c>
      <c r="AY1361" s="82">
        <f t="shared" si="604"/>
        <v>0</v>
      </c>
      <c r="AZ1361" s="82">
        <f t="shared" si="604"/>
        <v>0</v>
      </c>
      <c r="BA1361" s="82">
        <f t="shared" si="604"/>
        <v>0</v>
      </c>
      <c r="BB1361" s="82">
        <f t="shared" si="604"/>
        <v>577</v>
      </c>
      <c r="BC1361" s="82">
        <f t="shared" si="604"/>
        <v>0</v>
      </c>
      <c r="BD1361" s="82">
        <f t="shared" si="604"/>
        <v>0</v>
      </c>
      <c r="BE1361" s="82">
        <f t="shared" si="604"/>
        <v>0</v>
      </c>
      <c r="BF1361" s="82">
        <f t="shared" si="604"/>
        <v>0</v>
      </c>
      <c r="BG1361" s="82">
        <f t="shared" si="604"/>
        <v>-3</v>
      </c>
      <c r="BH1361" s="82">
        <f t="shared" si="604"/>
        <v>0</v>
      </c>
      <c r="BI1361" s="82">
        <f t="shared" si="604"/>
        <v>0</v>
      </c>
      <c r="BJ1361" s="82">
        <f t="shared" si="604"/>
        <v>0</v>
      </c>
      <c r="BK1361" s="82">
        <f t="shared" si="604"/>
        <v>0</v>
      </c>
    </row>
    <row r="1379" spans="7:64" x14ac:dyDescent="0.15">
      <c r="G1379" t="s">
        <v>536</v>
      </c>
      <c r="H1379" s="80"/>
      <c r="J1379" s="80" t="s">
        <v>483</v>
      </c>
      <c r="K1379" s="81"/>
      <c r="L1379" s="81"/>
      <c r="M1379" s="81"/>
      <c r="N1379" s="81"/>
      <c r="O1379" s="80" t="s">
        <v>484</v>
      </c>
      <c r="P1379" s="81"/>
      <c r="Q1379" s="81"/>
      <c r="R1379" s="81"/>
      <c r="S1379" s="81"/>
      <c r="T1379" s="80" t="s">
        <v>485</v>
      </c>
      <c r="U1379" s="81"/>
      <c r="V1379" s="81"/>
      <c r="W1379" s="81"/>
      <c r="X1379" s="81"/>
      <c r="Y1379" s="80" t="s">
        <v>486</v>
      </c>
      <c r="Z1379" s="81"/>
      <c r="AA1379" s="81"/>
      <c r="AB1379" s="81"/>
      <c r="AC1379" s="81"/>
      <c r="AD1379" s="80" t="s">
        <v>487</v>
      </c>
      <c r="AE1379" s="81"/>
      <c r="AF1379" s="81"/>
      <c r="AG1379" s="81"/>
      <c r="AH1379" s="81"/>
      <c r="AI1379" s="80" t="s">
        <v>488</v>
      </c>
      <c r="AJ1379" s="81"/>
      <c r="AK1379" s="81"/>
      <c r="AL1379" s="81"/>
      <c r="AM1379" s="81"/>
      <c r="AN1379" s="80" t="s">
        <v>489</v>
      </c>
      <c r="AO1379" s="81"/>
      <c r="AP1379" s="81"/>
      <c r="AQ1379" s="81"/>
      <c r="AR1379" s="81"/>
      <c r="AS1379" s="80" t="s">
        <v>490</v>
      </c>
      <c r="AT1379" s="81"/>
      <c r="AU1379" s="81"/>
      <c r="AV1379" s="81"/>
      <c r="AW1379" s="81"/>
      <c r="AX1379" s="80" t="s">
        <v>491</v>
      </c>
      <c r="AY1379" s="81"/>
      <c r="AZ1379" s="81"/>
      <c r="BA1379" s="81"/>
      <c r="BB1379" s="81"/>
      <c r="BC1379" s="80" t="s">
        <v>492</v>
      </c>
      <c r="BD1379" s="81"/>
      <c r="BE1379" s="81"/>
      <c r="BF1379" s="81"/>
      <c r="BG1379" s="81"/>
      <c r="BH1379" s="80" t="s">
        <v>493</v>
      </c>
      <c r="BL1379" s="80" t="s">
        <v>517</v>
      </c>
    </row>
    <row r="1380" spans="7:64" x14ac:dyDescent="0.15">
      <c r="G1380" t="s">
        <v>495</v>
      </c>
      <c r="H1380" s="88">
        <f>'ｄ08-001市町村別入込総数・宿泊客延数推移'!H1013/1000</f>
        <v>120.858</v>
      </c>
      <c r="I1380" s="88">
        <f>'ｄ08-001市町村別入込総数・宿泊客延数推移'!I1013/1000</f>
        <v>95.546999999999997</v>
      </c>
      <c r="J1380" s="88">
        <f>'ｄ08-001市町村別入込総数・宿泊客延数推移'!J1013/1000</f>
        <v>114.131</v>
      </c>
      <c r="K1380" s="88">
        <f>'ｄ08-001市町村別入込総数・宿泊客延数推移'!K1013/1000</f>
        <v>56.610999999999997</v>
      </c>
      <c r="L1380" s="88">
        <f>'ｄ08-001市町村別入込総数・宿泊客延数推移'!L1013/1000</f>
        <v>237.09899999999999</v>
      </c>
      <c r="M1380" s="88">
        <f>'ｄ08-001市町村別入込総数・宿泊客延数推移'!M1013/1000</f>
        <v>179.649</v>
      </c>
      <c r="N1380" s="88">
        <f>'ｄ08-001市町村別入込総数・宿泊客延数推移'!N1013/1000</f>
        <v>211.76</v>
      </c>
      <c r="O1380" s="88">
        <f>'ｄ08-001市町村別入込総数・宿泊客延数推移'!O1013/1000</f>
        <v>213.65100000000001</v>
      </c>
      <c r="P1380" s="88">
        <f>'ｄ08-001市町村別入込総数・宿泊客延数推移'!P1013/1000</f>
        <v>243.90899999999999</v>
      </c>
      <c r="Q1380" s="88">
        <f>'ｄ08-001市町村別入込総数・宿泊客延数推移'!Q1013/1000</f>
        <v>249.83</v>
      </c>
      <c r="R1380" s="88">
        <f>'ｄ08-001市町村別入込総数・宿泊客延数推移'!R1013/1000</f>
        <v>266.87099999999998</v>
      </c>
      <c r="S1380" s="88">
        <f>'ｄ08-001市町村別入込総数・宿泊客延数推移'!S1013/1000</f>
        <v>290.88299999999998</v>
      </c>
      <c r="T1380" s="88">
        <f>'ｄ08-001市町村別入込総数・宿泊客延数推移'!T1013/1000</f>
        <v>269.19299999999998</v>
      </c>
      <c r="U1380" s="88">
        <f>'ｄ08-001市町村別入込総数・宿泊客延数推移'!U1013/1000</f>
        <v>262.47300000000001</v>
      </c>
      <c r="V1380" s="88">
        <f>'ｄ08-001市町村別入込総数・宿泊客延数推移'!V1013/1000</f>
        <v>252.255</v>
      </c>
      <c r="W1380" s="88">
        <f>'ｄ08-001市町村別入込総数・宿泊客延数推移'!W1013/1000</f>
        <v>244.55799999999999</v>
      </c>
      <c r="X1380" s="88">
        <f>'ｄ08-001市町村別入込総数・宿泊客延数推移'!X1013/1000</f>
        <v>245.143</v>
      </c>
      <c r="Y1380" s="88">
        <f>'ｄ08-001市町村別入込総数・宿泊客延数推移'!Y1013/1000</f>
        <v>172.92599999999999</v>
      </c>
      <c r="Z1380" s="88">
        <f>'ｄ08-001市町村別入込総数・宿泊客延数推移'!Z1013/1000</f>
        <v>160.267</v>
      </c>
      <c r="AA1380" s="88">
        <f>'ｄ08-001市町村別入込総数・宿泊客延数推移'!AA1013/1000</f>
        <v>152.81100000000001</v>
      </c>
      <c r="AB1380" s="88">
        <f>'ｄ08-001市町村別入込総数・宿泊客延数推移'!AB1013/1000</f>
        <v>156.071</v>
      </c>
      <c r="AC1380" s="88">
        <f>'ｄ08-001市町村別入込総数・宿泊客延数推移'!AC1013/1000</f>
        <v>144.90899999999999</v>
      </c>
      <c r="AD1380" s="88">
        <f>'ｄ08-001市町村別入込総数・宿泊客延数推移'!AD1013/1000</f>
        <v>150.74199999999999</v>
      </c>
      <c r="AE1380" s="88">
        <f>'ｄ08-001市町村別入込総数・宿泊客延数推移'!AE1013/1000</f>
        <v>151.779</v>
      </c>
      <c r="AF1380" s="88">
        <f>'ｄ08-001市町村別入込総数・宿泊客延数推移'!AF1013/1000</f>
        <v>160.446</v>
      </c>
      <c r="AG1380" s="88">
        <f>'ｄ08-001市町村別入込総数・宿泊客延数推移'!AG1013/1000</f>
        <v>127.81100000000001</v>
      </c>
      <c r="AH1380" s="88">
        <f>'ｄ08-001市町村別入込総数・宿泊客延数推移'!AH1013/1000</f>
        <v>129.60900000000001</v>
      </c>
      <c r="AI1380" s="88">
        <f>'ｄ08-001市町村別入込総数・宿泊客延数推移'!AI1013/1000</f>
        <v>139.846</v>
      </c>
      <c r="AJ1380" s="88">
        <f>'ｄ08-001市町村別入込総数・宿泊客延数推移'!AJ1013/1000</f>
        <v>145.24600000000001</v>
      </c>
      <c r="AK1380" s="88">
        <f>'ｄ08-001市町村別入込総数・宿泊客延数推移'!AK1013/1000</f>
        <v>145.70500000000001</v>
      </c>
      <c r="AL1380" s="88">
        <f>'ｄ08-001市町村別入込総数・宿泊客延数推移'!AL1013/1000</f>
        <v>137.11000000000001</v>
      </c>
      <c r="AM1380" s="88">
        <f>'ｄ08-001市町村別入込総数・宿泊客延数推移'!AM1013/1000</f>
        <v>116.111</v>
      </c>
      <c r="AN1380" s="88">
        <f>'ｄ08-001市町村別入込総数・宿泊客延数推移'!AN1013/1000</f>
        <v>88.980999999999995</v>
      </c>
      <c r="AO1380" s="88">
        <f>'ｄ08-001市町村別入込総数・宿泊客延数推移'!AO1013/1000</f>
        <v>104.18300000000001</v>
      </c>
      <c r="AP1380" s="88">
        <f>'ｄ08-001市町村別入込総数・宿泊客延数推移'!AQ1013</f>
        <v>108.7</v>
      </c>
      <c r="AQ1380" s="88">
        <f>'ｄ08-001市町村別入込総数・宿泊客延数推移'!AR1013</f>
        <v>96.7</v>
      </c>
      <c r="AR1380" s="88">
        <f>'ｄ08-001市町村別入込総数・宿泊客延数推移'!AS1013</f>
        <v>109.9</v>
      </c>
      <c r="AS1380" s="88">
        <f>'ｄ08-001市町村別入込総数・宿泊客延数推移'!AT1013</f>
        <v>88.6</v>
      </c>
      <c r="AT1380" s="88">
        <f>'ｄ08-001市町村別入込総数・宿泊客延数推移'!AU1013</f>
        <v>105.8</v>
      </c>
      <c r="AU1380" s="88">
        <f>'ｄ08-001市町村別入込総数・宿泊客延数推移'!AV1013</f>
        <v>138</v>
      </c>
      <c r="AV1380" s="88">
        <f>'ｄ08-001市町村別入込総数・宿泊客延数推移'!AW1013</f>
        <v>147.9</v>
      </c>
      <c r="AW1380" s="88">
        <f>'ｄ08-001市町村別入込総数・宿泊客延数推移'!AX1013</f>
        <v>115.6</v>
      </c>
      <c r="AX1380" s="88">
        <f>'ｄ08-001市町村別入込総数・宿泊客延数推移'!AY1013</f>
        <v>121.5</v>
      </c>
      <c r="AY1380" s="88">
        <f>'ｄ08-001市町村別入込総数・宿泊客延数推移'!AZ1013</f>
        <v>101.7</v>
      </c>
      <c r="AZ1380" s="88">
        <f>'ｄ08-001市町村別入込総数・宿泊客延数推移'!BA1013</f>
        <v>536.5</v>
      </c>
      <c r="BA1380" s="88">
        <f>'ｄ08-001市町村別入込総数・宿泊客延数推移'!BB1013</f>
        <v>437.3</v>
      </c>
      <c r="BB1380" s="88">
        <f>'ｄ08-001市町村別入込総数・宿泊客延数推移'!BC1013</f>
        <v>428.8</v>
      </c>
      <c r="BC1380" s="88">
        <f>'ｄ08-001市町村別入込総数・宿泊客延数推移'!BD1013</f>
        <v>393.5</v>
      </c>
      <c r="BD1380" s="88">
        <f>'ｄ08-001市町村別入込総数・宿泊客延数推移'!BE1013</f>
        <v>299.3</v>
      </c>
      <c r="BE1380" s="88">
        <f>'ｄ08-001市町村別入込総数・宿泊客延数推移'!BF1013</f>
        <v>338.1</v>
      </c>
      <c r="BF1380" s="88">
        <f>'ｄ08-001市町村別入込総数・宿泊客延数推移'!BG1013</f>
        <v>418.80000000000007</v>
      </c>
      <c r="BG1380" s="88">
        <f>'ｄ08-001市町村別入込総数・宿泊客延数推移'!BH1013</f>
        <v>362.90000000000003</v>
      </c>
      <c r="BH1380" s="88">
        <f>'ｄ08-001市町村別入込総数・宿泊客延数推移'!BI1013</f>
        <v>352.8</v>
      </c>
      <c r="BI1380" s="88">
        <f>'ｄ08-001市町村別入込総数・宿泊客延数推移'!BJ1013</f>
        <v>340.20000000000005</v>
      </c>
      <c r="BJ1380" s="88">
        <f>'ｄ08-001市町村別入込総数・宿泊客延数推移'!BK1013</f>
        <v>376.3</v>
      </c>
      <c r="BK1380" s="88">
        <f>'ｄ08-001市町村別入込総数・宿泊客延数推移'!BL1013</f>
        <v>353.1</v>
      </c>
      <c r="BL1380" s="88">
        <f>'ｄ08-001市町村別入込総数・宿泊客延数推移'!BM1013</f>
        <v>360.19999999999993</v>
      </c>
    </row>
    <row r="1381" spans="7:64" x14ac:dyDescent="0.15">
      <c r="G1381" t="s">
        <v>496</v>
      </c>
      <c r="H1381" s="88">
        <f>'ｄ08-001市町村別入込総数・宿泊客延数推移'!H1014/1000</f>
        <v>180.87200000000001</v>
      </c>
      <c r="I1381" s="88">
        <f>'ｄ08-001市町村別入込総数・宿泊客延数推移'!I1014/1000</f>
        <v>212.333</v>
      </c>
      <c r="J1381" s="88">
        <f>'ｄ08-001市町村別入込総数・宿泊客延数推移'!J1014/1000</f>
        <v>283.57299999999998</v>
      </c>
      <c r="K1381" s="88">
        <f>'ｄ08-001市町村別入込総数・宿泊客延数推移'!K1014/1000</f>
        <v>323.82</v>
      </c>
      <c r="L1381" s="88">
        <f>'ｄ08-001市町村別入込総数・宿泊客延数推移'!L1014/1000</f>
        <v>256.75700000000001</v>
      </c>
      <c r="M1381" s="88">
        <f>'ｄ08-001市町村別入込総数・宿泊客延数推移'!M1014/1000</f>
        <v>416.67899999999997</v>
      </c>
      <c r="N1381" s="88">
        <f>'ｄ08-001市町村別入込総数・宿泊客延数推移'!N1014/1000</f>
        <v>397.55200000000002</v>
      </c>
      <c r="O1381" s="88">
        <f>'ｄ08-001市町村別入込総数・宿泊客延数推移'!O1014/1000</f>
        <v>327.803</v>
      </c>
      <c r="P1381" s="88">
        <f>'ｄ08-001市町村別入込総数・宿泊客延数推移'!P1014/1000</f>
        <v>318.30799999999999</v>
      </c>
      <c r="Q1381" s="88">
        <f>'ｄ08-001市町村別入込総数・宿泊客延数推移'!Q1014/1000</f>
        <v>320.82</v>
      </c>
      <c r="R1381" s="88">
        <f>'ｄ08-001市町村別入込総数・宿泊客延数推移'!R1014/1000</f>
        <v>335.80599999999998</v>
      </c>
      <c r="S1381" s="88">
        <f>'ｄ08-001市町村別入込総数・宿泊客延数推移'!S1014/1000</f>
        <v>371.79700000000003</v>
      </c>
      <c r="T1381" s="88">
        <f>'ｄ08-001市町村別入込総数・宿泊客延数推移'!T1014/1000</f>
        <v>363.71800000000002</v>
      </c>
      <c r="U1381" s="88">
        <f>'ｄ08-001市町村別入込総数・宿泊客延数推移'!U1014/1000</f>
        <v>354.70600000000002</v>
      </c>
      <c r="V1381" s="88">
        <f>'ｄ08-001市町村別入込総数・宿泊客延数推移'!V1014/1000</f>
        <v>343.77699999999999</v>
      </c>
      <c r="W1381" s="88">
        <f>'ｄ08-001市町村別入込総数・宿泊客延数推移'!W1014/1000</f>
        <v>325.89999999999998</v>
      </c>
      <c r="X1381" s="88">
        <f>'ｄ08-001市町村別入込総数・宿泊客延数推移'!X1014/1000</f>
        <v>326.68799999999999</v>
      </c>
      <c r="Y1381" s="88">
        <f>'ｄ08-001市町村別入込総数・宿泊客延数推移'!Y1014/1000</f>
        <v>409.64</v>
      </c>
      <c r="Z1381" s="88">
        <f>'ｄ08-001市町村別入込総数・宿泊客延数推移'!Z1014/1000</f>
        <v>396.53800000000001</v>
      </c>
      <c r="AA1381" s="88">
        <f>'ｄ08-001市町村別入込総数・宿泊客延数推移'!AA1014/1000</f>
        <v>410.91</v>
      </c>
      <c r="AB1381" s="88">
        <f>'ｄ08-001市町村別入込総数・宿泊客延数推移'!AB1014/1000</f>
        <v>425.81</v>
      </c>
      <c r="AC1381" s="88">
        <f>'ｄ08-001市町村別入込総数・宿泊客延数推移'!AC1014/1000</f>
        <v>405.10399999999998</v>
      </c>
      <c r="AD1381" s="88">
        <f>'ｄ08-001市町村別入込総数・宿泊客延数推移'!AD1014/1000</f>
        <v>407.40699999999998</v>
      </c>
      <c r="AE1381" s="88">
        <f>'ｄ08-001市町村別入込総数・宿泊客延数推移'!AE1014/1000</f>
        <v>410.24400000000003</v>
      </c>
      <c r="AF1381" s="88">
        <f>'ｄ08-001市町村別入込総数・宿泊客延数推移'!AF1014/1000</f>
        <v>439.28399999999999</v>
      </c>
      <c r="AG1381" s="88">
        <f>'ｄ08-001市町村別入込総数・宿泊客延数推移'!AG1014/1000</f>
        <v>478.38799999999998</v>
      </c>
      <c r="AH1381" s="88">
        <f>'ｄ08-001市町村別入込総数・宿泊客延数推移'!AH1014/1000</f>
        <v>496.48500000000001</v>
      </c>
      <c r="AI1381" s="88">
        <f>'ｄ08-001市町村別入込総数・宿泊客延数推移'!AI1014/1000</f>
        <v>509.90600000000001</v>
      </c>
      <c r="AJ1381" s="88">
        <f>'ｄ08-001市町村別入込総数・宿泊客延数推移'!AJ1014/1000</f>
        <v>530.495</v>
      </c>
      <c r="AK1381" s="88">
        <f>'ｄ08-001市町村別入込総数・宿泊客延数推移'!AK1014/1000</f>
        <v>531.58600000000001</v>
      </c>
      <c r="AL1381" s="88">
        <f>'ｄ08-001市町村別入込総数・宿泊客延数推移'!AL1014/1000</f>
        <v>503.66899999999998</v>
      </c>
      <c r="AM1381" s="88">
        <f>'ｄ08-001市町村別入込総数・宿泊客延数推移'!AM1014/1000</f>
        <v>516.06600000000003</v>
      </c>
      <c r="AN1381" s="88">
        <f>'ｄ08-001市町村別入込総数・宿泊客延数推移'!AN1014/1000</f>
        <v>546.00099999999998</v>
      </c>
      <c r="AO1381" s="88">
        <f>'ｄ08-001市町村別入込総数・宿泊客延数推移'!AO1014/1000</f>
        <v>564.43200000000002</v>
      </c>
      <c r="AP1381" s="88">
        <f>'ｄ08-001市町村別入込総数・宿泊客延数推移'!AQ1014</f>
        <v>554.4</v>
      </c>
      <c r="AQ1381" s="88">
        <f>'ｄ08-001市町村別入込総数・宿泊客延数推移'!AR1014</f>
        <v>549</v>
      </c>
      <c r="AR1381" s="88">
        <f>'ｄ08-001市町村別入込総数・宿泊客延数推移'!AS1014</f>
        <v>549.29999999999995</v>
      </c>
      <c r="AS1381" s="88">
        <f>'ｄ08-001市町村別入込総数・宿泊客延数推移'!AT1014</f>
        <v>523.79999999999995</v>
      </c>
      <c r="AT1381" s="88">
        <f>'ｄ08-001市町村別入込総数・宿泊客延数推移'!AU1014</f>
        <v>522.70000000000005</v>
      </c>
      <c r="AU1381" s="88">
        <f>'ｄ08-001市町村別入込総数・宿泊客延数推移'!AV1014</f>
        <v>506.6</v>
      </c>
      <c r="AV1381" s="88">
        <f>'ｄ08-001市町村別入込総数・宿泊客延数推移'!AW1014</f>
        <v>513.79999999999995</v>
      </c>
      <c r="AW1381" s="88">
        <f>'ｄ08-001市町村別入込総数・宿泊客延数推移'!AX1014</f>
        <v>504.8</v>
      </c>
      <c r="AX1381" s="88">
        <f>'ｄ08-001市町村別入込総数・宿泊客延数推移'!AY1014</f>
        <v>499.5</v>
      </c>
      <c r="AY1381" s="88">
        <f>'ｄ08-001市町村別入込総数・宿泊客延数推移'!AZ1014</f>
        <v>416.8</v>
      </c>
      <c r="AZ1381" s="88">
        <f>'ｄ08-001市町村別入込総数・宿泊客延数推移'!BA1014</f>
        <v>987.4</v>
      </c>
      <c r="BA1381" s="88">
        <f>'ｄ08-001市町村別入込総数・宿泊客延数推移'!BB1014</f>
        <v>924.7</v>
      </c>
      <c r="BB1381" s="88">
        <f>'ｄ08-001市町村別入込総数・宿泊客延数推移'!BC1014</f>
        <v>993.9</v>
      </c>
      <c r="BC1381" s="88">
        <f>'ｄ08-001市町村別入込総数・宿泊客延数推移'!BD1014</f>
        <v>1052.0999999999999</v>
      </c>
      <c r="BD1381" s="88">
        <f>'ｄ08-001市町村別入込総数・宿泊客延数推移'!BE1014</f>
        <v>925.40000000000009</v>
      </c>
      <c r="BE1381" s="88">
        <f>'ｄ08-001市町村別入込総数・宿泊客延数推移'!BF1014</f>
        <v>1116.5999999999999</v>
      </c>
      <c r="BF1381" s="88">
        <f>'ｄ08-001市町村別入込総数・宿泊客延数推移'!BG1014</f>
        <v>1167.1000000000001</v>
      </c>
      <c r="BG1381" s="88">
        <f>'ｄ08-001市町村別入込総数・宿泊客延数推移'!BH1014</f>
        <v>1168.8</v>
      </c>
      <c r="BH1381" s="88">
        <f>'ｄ08-001市町村別入込総数・宿泊客延数推移'!BI1014</f>
        <v>1200.8</v>
      </c>
      <c r="BI1381" s="88">
        <f>'ｄ08-001市町村別入込総数・宿泊客延数推移'!BJ1014</f>
        <v>1121.4000000000001</v>
      </c>
      <c r="BJ1381" s="88">
        <f>'ｄ08-001市町村別入込総数・宿泊客延数推移'!BK1014</f>
        <v>1117.0000000000002</v>
      </c>
      <c r="BK1381" s="88">
        <f>'ｄ08-001市町村別入込総数・宿泊客延数推移'!BL1014</f>
        <v>1082.2</v>
      </c>
      <c r="BL1381" s="88">
        <f>'ｄ08-001市町村別入込総数・宿泊客延数推移'!BM1014</f>
        <v>985</v>
      </c>
    </row>
    <row r="1382" spans="7:64" x14ac:dyDescent="0.15">
      <c r="G1382" t="s">
        <v>497</v>
      </c>
      <c r="H1382" s="88">
        <f>'ｄ08-001市町村別入込総数・宿泊客延数推移'!H1016/1000</f>
        <v>10.617000000000001</v>
      </c>
      <c r="I1382" s="88">
        <f>'ｄ08-001市町村別入込総数・宿泊客延数推移'!I1016/1000</f>
        <v>14.034000000000001</v>
      </c>
      <c r="J1382" s="88">
        <f>'ｄ08-001市町村別入込総数・宿泊客延数推移'!J1016/1000</f>
        <v>25.103000000000002</v>
      </c>
      <c r="K1382" s="88">
        <f>'ｄ08-001市町村別入込総数・宿泊客延数推移'!K1016/1000</f>
        <v>7.4950000000000001</v>
      </c>
      <c r="L1382" s="88">
        <f>'ｄ08-001市町村別入込総数・宿泊客延数推移'!L1016/1000</f>
        <v>8.2260000000000009</v>
      </c>
      <c r="M1382" s="88">
        <f>'ｄ08-001市町村別入込総数・宿泊客延数推移'!M1016/1000</f>
        <v>9.6959999999999997</v>
      </c>
      <c r="N1382" s="88">
        <f>'ｄ08-001市町村別入込総数・宿泊客延数推移'!N1016/1000</f>
        <v>44.35</v>
      </c>
      <c r="O1382" s="88">
        <f>'ｄ08-001市町村別入込総数・宿泊客延数推移'!O1016/1000</f>
        <v>52.601999999999997</v>
      </c>
      <c r="P1382" s="88">
        <f>'ｄ08-001市町村別入込総数・宿泊客延数推移'!P1016/1000</f>
        <v>54.238</v>
      </c>
      <c r="Q1382" s="88">
        <f>'ｄ08-001市町村別入込総数・宿泊客延数推移'!Q1016/1000</f>
        <v>56.786000000000001</v>
      </c>
      <c r="R1382" s="88">
        <f>'ｄ08-001市町村別入込総数・宿泊客延数推移'!R1016/1000</f>
        <v>65.290000000000006</v>
      </c>
      <c r="S1382" s="88">
        <f>'ｄ08-001市町村別入込総数・宿泊客延数推移'!S1016/1000</f>
        <v>71.558000000000007</v>
      </c>
      <c r="T1382" s="88">
        <f>'ｄ08-001市町村別入込総数・宿泊客延数推移'!T1016/1000</f>
        <v>88.709000000000003</v>
      </c>
      <c r="U1382" s="88">
        <f>'ｄ08-001市町村別入込総数・宿泊客延数推移'!U1016/1000</f>
        <v>86.492000000000004</v>
      </c>
      <c r="V1382" s="88">
        <f>'ｄ08-001市町村別入込総数・宿泊客延数推移'!V1016/1000</f>
        <v>83.421999999999997</v>
      </c>
      <c r="W1382" s="88">
        <f>'ｄ08-001市町村別入込総数・宿泊客延数推移'!W1016/1000</f>
        <v>80.114000000000004</v>
      </c>
      <c r="X1382" s="88">
        <f>'ｄ08-001市町村別入込総数・宿泊客延数推移'!X1016/1000</f>
        <v>132.57300000000001</v>
      </c>
      <c r="Y1382" s="88">
        <f>'ｄ08-001市町村別入込総数・宿泊客延数推移'!Y1016/1000</f>
        <v>198.44399999999999</v>
      </c>
      <c r="Z1382" s="88">
        <f>'ｄ08-001市町村別入込総数・宿泊客延数推移'!Z1016/1000</f>
        <v>185.435</v>
      </c>
      <c r="AA1382" s="88">
        <f>'ｄ08-001市町村別入込総数・宿泊客延数推移'!AA1016/1000</f>
        <v>199.04400000000001</v>
      </c>
      <c r="AB1382" s="88">
        <f>'ｄ08-001市町村別入込総数・宿泊客延数推移'!AB1016/1000</f>
        <v>218.845</v>
      </c>
      <c r="AC1382" s="88">
        <f>'ｄ08-001市町村別入込総数・宿泊客延数推移'!AC1016/1000</f>
        <v>183.05600000000001</v>
      </c>
      <c r="AD1382" s="88">
        <f>'ｄ08-001市町村別入込総数・宿泊客延数推移'!AD1016/1000</f>
        <v>185.74299999999999</v>
      </c>
      <c r="AE1382" s="88">
        <f>'ｄ08-001市町村別入込総数・宿泊客延数推移'!AE1016/1000</f>
        <v>189.822</v>
      </c>
      <c r="AF1382" s="88">
        <f>'ｄ08-001市町村別入込総数・宿泊客延数推移'!AF1016/1000</f>
        <v>222.88399999999999</v>
      </c>
      <c r="AG1382" s="88">
        <f>'ｄ08-001市町村別入込総数・宿泊客延数推移'!AG1016/1000</f>
        <v>243.31899999999999</v>
      </c>
      <c r="AH1382" s="88">
        <f>'ｄ08-001市町村別入込総数・宿泊客延数推移'!AH1016/1000</f>
        <v>244.66399999999999</v>
      </c>
      <c r="AI1382" s="88">
        <f>'ｄ08-001市町村別入込総数・宿泊客延数推移'!AI1016/1000</f>
        <v>250.38200000000001</v>
      </c>
      <c r="AJ1382" s="88">
        <f>'ｄ08-001市町村別入込総数・宿泊客延数推移'!AJ1016/1000</f>
        <v>262.89600000000002</v>
      </c>
      <c r="AK1382" s="88">
        <f>'ｄ08-001市町村別入込総数・宿泊客延数推移'!AK1016/1000</f>
        <v>261.40300000000002</v>
      </c>
      <c r="AL1382" s="88">
        <f>'ｄ08-001市町村別入込総数・宿泊客延数推移'!AL1016/1000</f>
        <v>244.977</v>
      </c>
      <c r="AM1382" s="88">
        <f>'ｄ08-001市町村別入込総数・宿泊客延数推移'!AM1016/1000</f>
        <v>240.602</v>
      </c>
      <c r="AN1382" s="88">
        <f>'ｄ08-001市町村別入込総数・宿泊客延数推移'!AN1016/1000</f>
        <v>242.065</v>
      </c>
      <c r="AO1382" s="88">
        <f>'ｄ08-001市町村別入込総数・宿泊客延数推移'!AO1016/1000</f>
        <v>262.51900000000001</v>
      </c>
      <c r="AP1382" s="88">
        <f>'ｄ08-001市町村別入込総数・宿泊客延数推移'!AQ1016</f>
        <v>260.5</v>
      </c>
      <c r="AQ1382" s="88">
        <f>'ｄ08-001市町村別入込総数・宿泊客延数推移'!AR1016</f>
        <v>247.9</v>
      </c>
      <c r="AR1382" s="88">
        <f>'ｄ08-001市町村別入込総数・宿泊客延数推移'!AS1016</f>
        <v>254</v>
      </c>
      <c r="AS1382" s="88">
        <f>'ｄ08-001市町村別入込総数・宿泊客延数推移'!AT1016</f>
        <v>228.8</v>
      </c>
      <c r="AT1382" s="88">
        <f>'ｄ08-001市町村別入込総数・宿泊客延数推移'!AU1016</f>
        <v>281.7</v>
      </c>
      <c r="AU1382" s="88">
        <f>'ｄ08-001市町村別入込総数・宿泊客延数推移'!AV1016</f>
        <v>311.2</v>
      </c>
      <c r="AV1382" s="88">
        <f>'ｄ08-001市町村別入込総数・宿泊客延数推移'!AW1016</f>
        <v>293.7</v>
      </c>
      <c r="AW1382" s="88">
        <f>'ｄ08-001市町村別入込総数・宿泊客延数推移'!AX1016</f>
        <v>366.9</v>
      </c>
      <c r="AX1382" s="88">
        <f>'ｄ08-001市町村別入込総数・宿泊客延数推移'!AY1016</f>
        <v>399.8</v>
      </c>
      <c r="AY1382" s="88">
        <f>'ｄ08-001市町村別入込総数・宿泊客延数推移'!AZ1016</f>
        <v>338.4</v>
      </c>
      <c r="AZ1382" s="88">
        <f>'ｄ08-001市町村別入込総数・宿泊客延数推移'!BA1016</f>
        <v>594.5</v>
      </c>
      <c r="BA1382" s="88">
        <f>'ｄ08-001市町村別入込総数・宿泊客延数推移'!BB1016</f>
        <v>567.1</v>
      </c>
      <c r="BB1382" s="88">
        <f>'ｄ08-001市町村別入込総数・宿泊客延数推移'!BC1016</f>
        <v>600</v>
      </c>
      <c r="BC1382" s="88">
        <f>'ｄ08-001市町村別入込総数・宿泊客延数推移'!BD1016</f>
        <v>686.69999999999993</v>
      </c>
      <c r="BD1382" s="88">
        <f>'ｄ08-001市町村別入込総数・宿泊客延数推移'!BE1016</f>
        <v>464.20000000000005</v>
      </c>
      <c r="BE1382" s="88">
        <f>'ｄ08-001市町村別入込総数・宿泊客延数推移'!BF1016</f>
        <v>454.90000000000003</v>
      </c>
      <c r="BF1382" s="88">
        <f>'ｄ08-001市町村別入込総数・宿泊客延数推移'!BG1016</f>
        <v>492.2000000000001</v>
      </c>
      <c r="BG1382" s="88">
        <f>'ｄ08-001市町村別入込総数・宿泊客延数推移'!BH1016</f>
        <v>592.70000000000005</v>
      </c>
      <c r="BH1382" s="88">
        <f>'ｄ08-001市町村別入込総数・宿泊客延数推移'!BI1016</f>
        <v>597.5</v>
      </c>
      <c r="BI1382" s="88">
        <f>'ｄ08-001市町村別入込総数・宿泊客延数推移'!BJ1016</f>
        <v>633.69999999999993</v>
      </c>
      <c r="BJ1382" s="88">
        <f>'ｄ08-001市町村別入込総数・宿泊客延数推移'!BK1016</f>
        <v>651.30000000000007</v>
      </c>
      <c r="BK1382" s="88">
        <f>'ｄ08-001市町村別入込総数・宿泊客延数推移'!BL1016</f>
        <v>635.6</v>
      </c>
      <c r="BL1382" s="88">
        <f>'ｄ08-001市町村別入込総数・宿泊客延数推移'!BM1016</f>
        <v>570.30000000000007</v>
      </c>
    </row>
    <row r="1411" spans="7:64" x14ac:dyDescent="0.15">
      <c r="G1411" t="s">
        <v>580</v>
      </c>
      <c r="H1411" s="80"/>
      <c r="J1411" s="80" t="s">
        <v>483</v>
      </c>
      <c r="K1411" s="81"/>
      <c r="L1411" s="81"/>
      <c r="M1411" s="81"/>
      <c r="N1411" s="81"/>
      <c r="O1411" s="80" t="s">
        <v>484</v>
      </c>
      <c r="P1411" s="81"/>
      <c r="Q1411" s="81"/>
      <c r="R1411" s="81"/>
      <c r="S1411" s="81"/>
      <c r="T1411" s="80" t="s">
        <v>485</v>
      </c>
      <c r="U1411" s="81"/>
      <c r="V1411" s="81"/>
      <c r="W1411" s="81"/>
      <c r="X1411" s="81"/>
      <c r="Y1411" s="80" t="s">
        <v>486</v>
      </c>
      <c r="Z1411" s="81"/>
      <c r="AA1411" s="81"/>
      <c r="AB1411" s="81"/>
      <c r="AC1411" s="81"/>
      <c r="AD1411" s="80" t="s">
        <v>487</v>
      </c>
      <c r="AE1411" s="81"/>
      <c r="AF1411" s="81"/>
      <c r="AG1411" s="81"/>
      <c r="AH1411" s="81"/>
      <c r="AI1411" s="80" t="s">
        <v>488</v>
      </c>
      <c r="AJ1411" s="81"/>
      <c r="AK1411" s="81"/>
      <c r="AL1411" s="81"/>
      <c r="AM1411" s="81"/>
      <c r="AN1411" s="80" t="s">
        <v>489</v>
      </c>
      <c r="AO1411" s="81"/>
      <c r="AP1411" s="81"/>
      <c r="AQ1411" s="81"/>
      <c r="AR1411" s="81"/>
      <c r="AS1411" s="80" t="s">
        <v>490</v>
      </c>
      <c r="AT1411" s="81"/>
      <c r="AU1411" s="81"/>
      <c r="AV1411" s="81"/>
      <c r="AW1411" s="81"/>
      <c r="AX1411" s="80" t="s">
        <v>491</v>
      </c>
      <c r="AY1411" s="81"/>
      <c r="AZ1411" s="81"/>
      <c r="BA1411" s="81"/>
      <c r="BB1411" s="81"/>
      <c r="BC1411" s="80" t="s">
        <v>492</v>
      </c>
      <c r="BD1411" s="81"/>
      <c r="BE1411" s="81"/>
      <c r="BF1411" s="81"/>
      <c r="BG1411" s="81"/>
      <c r="BH1411" s="80" t="s">
        <v>493</v>
      </c>
      <c r="BL1411" s="80" t="s">
        <v>517</v>
      </c>
    </row>
    <row r="1412" spans="7:64" x14ac:dyDescent="0.15">
      <c r="G1412" t="s">
        <v>495</v>
      </c>
      <c r="H1412" s="88">
        <f>'ｄ08-001市町村別入込総数・宿泊客延数推移'!H1091/1000</f>
        <v>81.558000000000007</v>
      </c>
      <c r="I1412" s="88">
        <f>'ｄ08-001市町村別入込総数・宿泊客延数推移'!I1091/1000</f>
        <v>122.286</v>
      </c>
      <c r="J1412" s="88">
        <f>'ｄ08-001市町村別入込総数・宿泊客延数推移'!J1091/1000</f>
        <v>114.85299999999999</v>
      </c>
      <c r="K1412" s="88">
        <f>'ｄ08-001市町村別入込総数・宿泊客延数推移'!K1091/1000</f>
        <v>146.82</v>
      </c>
      <c r="L1412" s="88">
        <f>'ｄ08-001市町村別入込総数・宿泊客延数推移'!L1091/1000</f>
        <v>274.255</v>
      </c>
      <c r="M1412" s="88">
        <f>'ｄ08-001市町村別入込総数・宿泊客延数推移'!M1091/1000</f>
        <v>236.99700000000001</v>
      </c>
      <c r="N1412" s="88">
        <f>'ｄ08-001市町村別入込総数・宿泊客延数推移'!N1091/1000</f>
        <v>217.71299999999999</v>
      </c>
      <c r="O1412" s="88">
        <f>'ｄ08-001市町村別入込総数・宿泊客延数推移'!O1091/1000</f>
        <v>190.69800000000001</v>
      </c>
      <c r="P1412" s="88">
        <f>'ｄ08-001市町村別入込総数・宿泊客延数推移'!P1091/1000</f>
        <v>352.00700000000001</v>
      </c>
      <c r="Q1412" s="88">
        <f>'ｄ08-001市町村別入込総数・宿泊客延数推移'!Q1091/1000</f>
        <v>315.20699999999999</v>
      </c>
      <c r="R1412" s="88">
        <f>'ｄ08-001市町村別入込総数・宿泊客延数推移'!R1091/1000</f>
        <v>273.20299999999997</v>
      </c>
      <c r="S1412" s="88">
        <f>'ｄ08-001市町村別入込総数・宿泊客延数推移'!S1091/1000</f>
        <v>280.02499999999998</v>
      </c>
      <c r="T1412" s="88">
        <f>'ｄ08-001市町村別入込総数・宿泊客延数推移'!T1091/1000</f>
        <v>237.69200000000001</v>
      </c>
      <c r="U1412" s="88">
        <f>'ｄ08-001市町村別入込総数・宿泊客延数推移'!U1091/1000</f>
        <v>294.41199999999998</v>
      </c>
      <c r="V1412" s="88">
        <f>'ｄ08-001市町村別入込総数・宿泊客延数推移'!V1091/1000</f>
        <v>264.97000000000003</v>
      </c>
      <c r="W1412" s="88">
        <f>'ｄ08-001市町村別入込総数・宿泊客延数推移'!W1091/1000</f>
        <v>337.291</v>
      </c>
      <c r="X1412" s="88">
        <f>'ｄ08-001市町村別入込総数・宿泊客延数推移'!X1091/1000</f>
        <v>333.27199999999999</v>
      </c>
      <c r="Y1412" s="88">
        <f>'ｄ08-001市町村別入込総数・宿泊客延数推移'!Y1091/1000</f>
        <v>342.29199999999997</v>
      </c>
      <c r="Z1412" s="88">
        <f>'ｄ08-001市町村別入込総数・宿泊客延数推移'!Z1091/1000</f>
        <v>296.89999999999998</v>
      </c>
      <c r="AA1412" s="88">
        <f>'ｄ08-001市町村別入込総数・宿泊客延数推移'!AA1091/1000</f>
        <v>281.04300000000001</v>
      </c>
      <c r="AB1412" s="88">
        <f>'ｄ08-001市町村別入込総数・宿泊客延数推移'!AB1091/1000</f>
        <v>282.46899999999999</v>
      </c>
      <c r="AC1412" s="88">
        <f>'ｄ08-001市町村別入込総数・宿泊客延数推移'!AC1091/1000</f>
        <v>251.31800000000001</v>
      </c>
      <c r="AD1412" s="88">
        <f>'ｄ08-001市町村別入込総数・宿泊客延数推移'!AD1091/1000</f>
        <v>283.30200000000002</v>
      </c>
      <c r="AE1412" s="88">
        <f>'ｄ08-001市町村別入込総数・宿泊客延数推移'!AE1091/1000</f>
        <v>325.113</v>
      </c>
      <c r="AF1412" s="88">
        <f>'ｄ08-001市町村別入込総数・宿泊客延数推移'!AF1091/1000</f>
        <v>377.66399999999999</v>
      </c>
      <c r="AG1412" s="88">
        <f>'ｄ08-001市町村別入込総数・宿泊客延数推移'!AG1091/1000</f>
        <v>286.45800000000003</v>
      </c>
      <c r="AH1412" s="88">
        <f>'ｄ08-001市町村別入込総数・宿泊客延数推移'!AH1091/1000</f>
        <v>352.702</v>
      </c>
      <c r="AI1412" s="88">
        <f>'ｄ08-001市町村別入込総数・宿泊客延数推移'!AI1091/1000</f>
        <v>403.78</v>
      </c>
      <c r="AJ1412" s="88">
        <f>'ｄ08-001市町村別入込総数・宿泊客延数推移'!AJ1091/1000</f>
        <v>470.13299999999998</v>
      </c>
      <c r="AK1412" s="88">
        <f>'ｄ08-001市町村別入込総数・宿泊客延数推移'!AK1091/1000</f>
        <v>429.67700000000002</v>
      </c>
      <c r="AL1412" s="88">
        <f>'ｄ08-001市町村別入込総数・宿泊客延数推移'!AL1091/1000</f>
        <v>354.36099999999999</v>
      </c>
      <c r="AM1412" s="88">
        <f>'ｄ08-001市町村別入込総数・宿泊客延数推移'!AM1091/1000</f>
        <v>353.35700000000003</v>
      </c>
      <c r="AN1412" s="88">
        <f>'ｄ08-001市町村別入込総数・宿泊客延数推移'!AN1091/1000</f>
        <v>336.89400000000001</v>
      </c>
      <c r="AO1412" s="88">
        <f>'ｄ08-001市町村別入込総数・宿泊客延数推移'!AO1091/1000</f>
        <v>406.47</v>
      </c>
      <c r="AP1412" s="88">
        <f>'ｄ08-001市町村別入込総数・宿泊客延数推移'!AQ1091</f>
        <v>563.6</v>
      </c>
      <c r="AQ1412" s="88">
        <f>'ｄ08-001市町村別入込総数・宿泊客延数推移'!AR1091</f>
        <v>454.2</v>
      </c>
      <c r="AR1412" s="88">
        <f>'ｄ08-001市町村別入込総数・宿泊客延数推移'!AS1091</f>
        <v>505.2</v>
      </c>
      <c r="AS1412" s="88">
        <f>'ｄ08-001市町村別入込総数・宿泊客延数推移'!AT1091</f>
        <v>364.5</v>
      </c>
      <c r="AT1412" s="88">
        <f>'ｄ08-001市町村別入込総数・宿泊客延数推移'!AU1091</f>
        <v>651.79999999999995</v>
      </c>
      <c r="AU1412" s="88">
        <f>'ｄ08-001市町村別入込総数・宿泊客延数推移'!AV1091</f>
        <v>585.5</v>
      </c>
      <c r="AV1412" s="88">
        <f>'ｄ08-001市町村別入込総数・宿泊客延数推移'!AW1091</f>
        <v>433.7</v>
      </c>
      <c r="AW1412" s="88">
        <f>'ｄ08-001市町村別入込総数・宿泊客延数推移'!AX1091</f>
        <v>408.8</v>
      </c>
      <c r="AX1412" s="88">
        <f>'ｄ08-001市町村別入込総数・宿泊客延数推移'!AY1091</f>
        <v>425.4</v>
      </c>
      <c r="AY1412" s="88">
        <f>'ｄ08-001市町村別入込総数・宿泊客延数推移'!AZ1091</f>
        <v>356.1</v>
      </c>
      <c r="AZ1412" s="88">
        <f>'ｄ08-001市町村別入込総数・宿泊客延数推移'!BA1091</f>
        <v>0</v>
      </c>
      <c r="BA1412" s="88">
        <f>'ｄ08-001市町村別入込総数・宿泊客延数推移'!BB1091</f>
        <v>0</v>
      </c>
      <c r="BB1412" s="88">
        <f>'ｄ08-001市町村別入込総数・宿泊客延数推移'!BC1091</f>
        <v>0</v>
      </c>
      <c r="BC1412" s="88">
        <f>'ｄ08-001市町村別入込総数・宿泊客延数推移'!BD1091</f>
        <v>0</v>
      </c>
      <c r="BD1412" s="88">
        <f>'ｄ08-001市町村別入込総数・宿泊客延数推移'!BE1091</f>
        <v>0</v>
      </c>
      <c r="BE1412" s="88">
        <f>'ｄ08-001市町村別入込総数・宿泊客延数推移'!BF1091</f>
        <v>0</v>
      </c>
      <c r="BF1412" s="88">
        <f>'ｄ08-001市町村別入込総数・宿泊客延数推移'!BG1091</f>
        <v>0</v>
      </c>
      <c r="BG1412" s="88">
        <f>'ｄ08-001市町村別入込総数・宿泊客延数推移'!BH1091</f>
        <v>0</v>
      </c>
      <c r="BH1412" s="88">
        <f>'ｄ08-001市町村別入込総数・宿泊客延数推移'!BI1091</f>
        <v>0</v>
      </c>
      <c r="BI1412" s="88">
        <f>'ｄ08-001市町村別入込総数・宿泊客延数推移'!BJ1091</f>
        <v>0</v>
      </c>
      <c r="BJ1412" s="88">
        <f>'ｄ08-001市町村別入込総数・宿泊客延数推移'!BK1091</f>
        <v>0</v>
      </c>
      <c r="BK1412" s="88">
        <f>'ｄ08-001市町村別入込総数・宿泊客延数推移'!BL1091</f>
        <v>0</v>
      </c>
      <c r="BL1412" s="88">
        <f>'ｄ08-001市町村別入込総数・宿泊客延数推移'!BM1091</f>
        <v>0</v>
      </c>
    </row>
    <row r="1413" spans="7:64" x14ac:dyDescent="0.15">
      <c r="G1413" t="s">
        <v>496</v>
      </c>
      <c r="H1413" s="88">
        <f>'ｄ08-001市町村別入込総数・宿泊客延数推移'!H1092/1000</f>
        <v>170.95400000000001</v>
      </c>
      <c r="I1413" s="88">
        <f>'ｄ08-001市町村別入込総数・宿泊客延数推移'!I1092/1000</f>
        <v>152.792</v>
      </c>
      <c r="J1413" s="88">
        <f>'ｄ08-001市町村別入込総数・宿泊客延数推移'!J1092/1000</f>
        <v>180.46700000000001</v>
      </c>
      <c r="K1413" s="88">
        <f>'ｄ08-001市町村別入込総数・宿泊客延数推移'!K1092/1000</f>
        <v>215.72499999999999</v>
      </c>
      <c r="L1413" s="88">
        <f>'ｄ08-001市町村別入込総数・宿泊客延数推移'!L1092/1000</f>
        <v>352.20400000000001</v>
      </c>
      <c r="M1413" s="88">
        <f>'ｄ08-001市町村別入込総数・宿泊客延数推移'!M1092/1000</f>
        <v>311.42099999999999</v>
      </c>
      <c r="N1413" s="88">
        <f>'ｄ08-001市町村別入込総数・宿泊客延数推移'!N1092/1000</f>
        <v>349.19299999999998</v>
      </c>
      <c r="O1413" s="88">
        <f>'ｄ08-001市町村別入込総数・宿泊客延数推移'!O1092/1000</f>
        <v>346.35199999999998</v>
      </c>
      <c r="P1413" s="88">
        <f>'ｄ08-001市町村別入込総数・宿泊客延数推移'!P1092/1000</f>
        <v>341.33699999999999</v>
      </c>
      <c r="Q1413" s="88">
        <f>'ｄ08-001市町村別入込総数・宿泊客延数推移'!Q1092/1000</f>
        <v>353.34899999999999</v>
      </c>
      <c r="R1413" s="88">
        <f>'ｄ08-001市町村別入込総数・宿泊客延数推移'!R1092/1000</f>
        <v>426.65899999999999</v>
      </c>
      <c r="S1413" s="88">
        <f>'ｄ08-001市町村別入込総数・宿泊客延数推移'!S1092/1000</f>
        <v>471.01400000000001</v>
      </c>
      <c r="T1413" s="88">
        <f>'ｄ08-001市町村別入込総数・宿泊客延数推移'!T1092/1000</f>
        <v>468.28399999999999</v>
      </c>
      <c r="U1413" s="88">
        <f>'ｄ08-001市町村別入込総数・宿泊客延数推移'!U1092/1000</f>
        <v>462.36900000000003</v>
      </c>
      <c r="V1413" s="88">
        <f>'ｄ08-001市町村別入込総数・宿泊客延数推移'!V1092/1000</f>
        <v>469.10700000000003</v>
      </c>
      <c r="W1413" s="88">
        <f>'ｄ08-001市町村別入込総数・宿泊客延数推移'!W1092/1000</f>
        <v>399.72199999999998</v>
      </c>
      <c r="X1413" s="88">
        <f>'ｄ08-001市町村別入込総数・宿泊客延数推移'!X1092/1000</f>
        <v>410.298</v>
      </c>
      <c r="Y1413" s="88">
        <f>'ｄ08-001市町村別入込総数・宿泊客延数推移'!Y1092/1000</f>
        <v>414.089</v>
      </c>
      <c r="Z1413" s="88">
        <f>'ｄ08-001市町村別入込総数・宿泊客延数推移'!Z1092/1000</f>
        <v>416.68700000000001</v>
      </c>
      <c r="AA1413" s="88">
        <f>'ｄ08-001市町村別入込総数・宿泊客延数推移'!AA1092/1000</f>
        <v>391.19</v>
      </c>
      <c r="AB1413" s="88">
        <f>'ｄ08-001市町村別入込総数・宿泊客延数推移'!AB1092/1000</f>
        <v>413.08800000000002</v>
      </c>
      <c r="AC1413" s="88">
        <f>'ｄ08-001市町村別入込総数・宿泊客延数推移'!AC1092/1000</f>
        <v>441.745</v>
      </c>
      <c r="AD1413" s="88">
        <f>'ｄ08-001市町村別入込総数・宿泊客延数推移'!AD1092/1000</f>
        <v>398.93900000000002</v>
      </c>
      <c r="AE1413" s="88">
        <f>'ｄ08-001市町村別入込総数・宿泊客延数推移'!AE1092/1000</f>
        <v>424.82600000000002</v>
      </c>
      <c r="AF1413" s="88">
        <f>'ｄ08-001市町村別入込総数・宿泊客延数推移'!AF1092/1000</f>
        <v>448.70100000000002</v>
      </c>
      <c r="AG1413" s="88">
        <f>'ｄ08-001市町村別入込総数・宿泊客延数推移'!AG1092/1000</f>
        <v>443.971</v>
      </c>
      <c r="AH1413" s="88">
        <f>'ｄ08-001市町村別入込総数・宿泊客延数推移'!AH1092/1000</f>
        <v>451.01499999999999</v>
      </c>
      <c r="AI1413" s="88">
        <f>'ｄ08-001市町村別入込総数・宿泊客延数推移'!AI1092/1000</f>
        <v>386.59699999999998</v>
      </c>
      <c r="AJ1413" s="88">
        <f>'ｄ08-001市町村別入込総数・宿泊客延数推移'!AJ1092/1000</f>
        <v>398.524</v>
      </c>
      <c r="AK1413" s="88">
        <f>'ｄ08-001市町村別入込総数・宿泊客延数推移'!AK1092/1000</f>
        <v>400.17599999999999</v>
      </c>
      <c r="AL1413" s="88">
        <f>'ｄ08-001市町村別入込総数・宿泊客延数推移'!AL1092/1000</f>
        <v>431.49299999999999</v>
      </c>
      <c r="AM1413" s="88">
        <f>'ｄ08-001市町村別入込総数・宿泊客延数推移'!AM1092/1000</f>
        <v>451.536</v>
      </c>
      <c r="AN1413" s="88">
        <f>'ｄ08-001市町村別入込総数・宿泊客延数推移'!AN1092/1000</f>
        <v>478.36</v>
      </c>
      <c r="AO1413" s="88">
        <f>'ｄ08-001市町村別入込総数・宿泊客延数推移'!AO1092/1000</f>
        <v>503.012</v>
      </c>
      <c r="AP1413" s="88">
        <f>'ｄ08-001市町村別入込総数・宿泊客延数推移'!AQ1092</f>
        <v>368</v>
      </c>
      <c r="AQ1413" s="88">
        <f>'ｄ08-001市町村別入込総数・宿泊客延数推移'!AR1092</f>
        <v>487.1</v>
      </c>
      <c r="AR1413" s="88">
        <f>'ｄ08-001市町村別入込総数・宿泊客延数推移'!AS1092</f>
        <v>312.39999999999998</v>
      </c>
      <c r="AS1413" s="88">
        <f>'ｄ08-001市町村別入込総数・宿泊客延数推移'!AT1092</f>
        <v>310.2</v>
      </c>
      <c r="AT1413" s="88">
        <f>'ｄ08-001市町村別入込総数・宿泊客延数推移'!AU1092</f>
        <v>214.3</v>
      </c>
      <c r="AU1413" s="88">
        <f>'ｄ08-001市町村別入込総数・宿泊客延数推移'!AV1092</f>
        <v>255.1</v>
      </c>
      <c r="AV1413" s="88">
        <f>'ｄ08-001市町村別入込総数・宿泊客延数推移'!AW1092</f>
        <v>420.1</v>
      </c>
      <c r="AW1413" s="88">
        <f>'ｄ08-001市町村別入込総数・宿泊客延数推移'!AX1092</f>
        <v>407.2</v>
      </c>
      <c r="AX1413" s="88">
        <f>'ｄ08-001市町村別入込総数・宿泊客延数推移'!AY1092</f>
        <v>398.9</v>
      </c>
      <c r="AY1413" s="88">
        <f>'ｄ08-001市町村別入込総数・宿泊客延数推移'!AZ1092</f>
        <v>418.4</v>
      </c>
      <c r="AZ1413" s="88">
        <f>'ｄ08-001市町村別入込総数・宿泊客延数推移'!BA1092</f>
        <v>0</v>
      </c>
      <c r="BA1413" s="88">
        <f>'ｄ08-001市町村別入込総数・宿泊客延数推移'!BB1092</f>
        <v>0</v>
      </c>
      <c r="BB1413" s="88">
        <f>'ｄ08-001市町村別入込総数・宿泊客延数推移'!BC1092</f>
        <v>0</v>
      </c>
      <c r="BC1413" s="88">
        <f>'ｄ08-001市町村別入込総数・宿泊客延数推移'!BD1092</f>
        <v>0</v>
      </c>
      <c r="BD1413" s="88">
        <f>'ｄ08-001市町村別入込総数・宿泊客延数推移'!BE1092</f>
        <v>0</v>
      </c>
      <c r="BE1413" s="88">
        <f>'ｄ08-001市町村別入込総数・宿泊客延数推移'!BF1092</f>
        <v>0</v>
      </c>
      <c r="BF1413" s="88">
        <f>'ｄ08-001市町村別入込総数・宿泊客延数推移'!BG1092</f>
        <v>0</v>
      </c>
      <c r="BG1413" s="88">
        <f>'ｄ08-001市町村別入込総数・宿泊客延数推移'!BH1092</f>
        <v>0</v>
      </c>
      <c r="BH1413" s="88">
        <f>'ｄ08-001市町村別入込総数・宿泊客延数推移'!BI1092</f>
        <v>0</v>
      </c>
      <c r="BI1413" s="88">
        <f>'ｄ08-001市町村別入込総数・宿泊客延数推移'!BJ1092</f>
        <v>0</v>
      </c>
      <c r="BJ1413" s="88">
        <f>'ｄ08-001市町村別入込総数・宿泊客延数推移'!BK1092</f>
        <v>0</v>
      </c>
      <c r="BK1413" s="88">
        <f>'ｄ08-001市町村別入込総数・宿泊客延数推移'!BL1092</f>
        <v>0</v>
      </c>
      <c r="BL1413" s="88">
        <f>'ｄ08-001市町村別入込総数・宿泊客延数推移'!BM1092</f>
        <v>0</v>
      </c>
    </row>
    <row r="1414" spans="7:64" x14ac:dyDescent="0.15">
      <c r="G1414" t="s">
        <v>497</v>
      </c>
      <c r="H1414" s="88">
        <f>'ｄ08-001市町村別入込総数・宿泊客延数推移'!H1094/1000</f>
        <v>198.65600000000001</v>
      </c>
      <c r="I1414" s="88">
        <f>'ｄ08-001市町村別入込総数・宿泊客延数推移'!I1094/1000</f>
        <v>221.13200000000001</v>
      </c>
      <c r="J1414" s="88">
        <f>'ｄ08-001市町村別入込総数・宿泊客延数推移'!J1094/1000</f>
        <v>231.49100000000001</v>
      </c>
      <c r="K1414" s="88">
        <f>'ｄ08-001市町村別入込総数・宿泊客延数推移'!K1094/1000</f>
        <v>207.39099999999999</v>
      </c>
      <c r="L1414" s="88">
        <f>'ｄ08-001市町村別入込総数・宿泊客延数推移'!L1094/1000</f>
        <v>239.25299999999999</v>
      </c>
      <c r="M1414" s="88">
        <f>'ｄ08-001市町村別入込総数・宿泊客延数推移'!M1094/1000</f>
        <v>264.31599999999997</v>
      </c>
      <c r="N1414" s="88">
        <f>'ｄ08-001市町村別入込総数・宿泊客延数推移'!N1094/1000</f>
        <v>279.25799999999998</v>
      </c>
      <c r="O1414" s="88">
        <f>'ｄ08-001市町村別入込総数・宿泊客延数推移'!O1094/1000</f>
        <v>284.858</v>
      </c>
      <c r="P1414" s="88">
        <f>'ｄ08-001市町村別入込総数・宿泊客延数推移'!P1094/1000</f>
        <v>454.036</v>
      </c>
      <c r="Q1414" s="88">
        <f>'ｄ08-001市町村別入込総数・宿泊客延数推移'!Q1094/1000</f>
        <v>408.16800000000001</v>
      </c>
      <c r="R1414" s="88">
        <f>'ｄ08-001市町村別入込総数・宿泊客延数推移'!R1094/1000</f>
        <v>439.21300000000002</v>
      </c>
      <c r="S1414" s="88">
        <f>'ｄ08-001市町村別入込総数・宿泊客延数推移'!S1094/1000</f>
        <v>467.02</v>
      </c>
      <c r="T1414" s="88">
        <f>'ｄ08-001市町村別入込総数・宿泊客延数推移'!T1094/1000</f>
        <v>441.74400000000003</v>
      </c>
      <c r="U1414" s="88">
        <f>'ｄ08-001市町村別入込総数・宿泊客延数推移'!U1094/1000</f>
        <v>470.09100000000001</v>
      </c>
      <c r="V1414" s="88">
        <f>'ｄ08-001市町村別入込総数・宿泊客延数推移'!V1094/1000</f>
        <v>443.76499999999999</v>
      </c>
      <c r="W1414" s="88">
        <f>'ｄ08-001市町村別入込総数・宿泊客延数推移'!W1094/1000</f>
        <v>423.351</v>
      </c>
      <c r="X1414" s="88">
        <f>'ｄ08-001市町村別入込総数・宿泊客延数推移'!X1094/1000</f>
        <v>363.81099999999998</v>
      </c>
      <c r="Y1414" s="88">
        <f>'ｄ08-001市町村別入込総数・宿泊客延数推移'!Y1094/1000</f>
        <v>369.339</v>
      </c>
      <c r="Z1414" s="88">
        <f>'ｄ08-001市町村別入込総数・宿泊客延数推移'!Z1094/1000</f>
        <v>365.38499999999999</v>
      </c>
      <c r="AA1414" s="88">
        <f>'ｄ08-001市町村別入込総数・宿泊客延数推移'!AA1094/1000</f>
        <v>343.64600000000002</v>
      </c>
      <c r="AB1414" s="88">
        <f>'ｄ08-001市町村別入込総数・宿泊客延数推移'!AB1094/1000</f>
        <v>337.72500000000002</v>
      </c>
      <c r="AC1414" s="88">
        <f>'ｄ08-001市町村別入込総数・宿泊客延数推移'!AC1094/1000</f>
        <v>332.33199999999999</v>
      </c>
      <c r="AD1414" s="88">
        <f>'ｄ08-001市町村別入込総数・宿泊客延数推移'!AD1094/1000</f>
        <v>325.858</v>
      </c>
      <c r="AE1414" s="88">
        <f>'ｄ08-001市町村別入込総数・宿泊客延数推移'!AE1094/1000</f>
        <v>342.15100000000001</v>
      </c>
      <c r="AF1414" s="88">
        <f>'ｄ08-001市町村別入込総数・宿泊客延数推移'!AF1094/1000</f>
        <v>360.72899999999998</v>
      </c>
      <c r="AG1414" s="88">
        <f>'ｄ08-001市町村別入込総数・宿泊客延数推移'!AG1094/1000</f>
        <v>322.45100000000002</v>
      </c>
      <c r="AH1414" s="88">
        <f>'ｄ08-001市町村別入込総数・宿泊客延数推移'!AH1094/1000</f>
        <v>338.41699999999997</v>
      </c>
      <c r="AI1414" s="88">
        <f>'ｄ08-001市町村別入込総数・宿泊客延数推移'!AI1094/1000</f>
        <v>328.976</v>
      </c>
      <c r="AJ1414" s="88">
        <f>'ｄ08-001市町村別入込総数・宿泊客延数推移'!AJ1094/1000</f>
        <v>369.25299999999999</v>
      </c>
      <c r="AK1414" s="88">
        <f>'ｄ08-001市町村別入込総数・宿泊客延数推移'!AK1094/1000</f>
        <v>373.18599999999998</v>
      </c>
      <c r="AL1414" s="88">
        <f>'ｄ08-001市町村別入込総数・宿泊客延数推移'!AL1094/1000</f>
        <v>349.19099999999997</v>
      </c>
      <c r="AM1414" s="88">
        <f>'ｄ08-001市町村別入込総数・宿泊客延数推移'!AM1094/1000</f>
        <v>341.03399999999999</v>
      </c>
      <c r="AN1414" s="88">
        <f>'ｄ08-001市町村別入込総数・宿泊客延数推移'!AN1094/1000</f>
        <v>344.72899999999998</v>
      </c>
      <c r="AO1414" s="88">
        <f>'ｄ08-001市町村別入込総数・宿泊客延数推移'!AO1094/1000</f>
        <v>357.10199999999998</v>
      </c>
      <c r="AP1414" s="88">
        <f>'ｄ08-001市町村別入込総数・宿泊客延数推移'!AQ1094</f>
        <v>383.2</v>
      </c>
      <c r="AQ1414" s="88">
        <f>'ｄ08-001市町村別入込総数・宿泊客延数推移'!AR1094</f>
        <v>358.8</v>
      </c>
      <c r="AR1414" s="88">
        <f>'ｄ08-001市町村別入込総数・宿泊客延数推移'!AS1094</f>
        <v>303</v>
      </c>
      <c r="AS1414" s="88">
        <f>'ｄ08-001市町村別入込総数・宿泊客延数推移'!AT1094</f>
        <v>286.10000000000002</v>
      </c>
      <c r="AT1414" s="88">
        <f>'ｄ08-001市町村別入込総数・宿泊客延数推移'!AU1094</f>
        <v>242.7</v>
      </c>
      <c r="AU1414" s="88">
        <f>'ｄ08-001市町村別入込総数・宿泊客延数推移'!AV1094</f>
        <v>227.3</v>
      </c>
      <c r="AV1414" s="88">
        <f>'ｄ08-001市町村別入込総数・宿泊客延数推移'!AW1094</f>
        <v>231.6</v>
      </c>
      <c r="AW1414" s="88">
        <f>'ｄ08-001市町村別入込総数・宿泊客延数推移'!AX1094</f>
        <v>230.6</v>
      </c>
      <c r="AX1414" s="88">
        <f>'ｄ08-001市町村別入込総数・宿泊客延数推移'!AY1094</f>
        <v>243.7</v>
      </c>
      <c r="AY1414" s="88">
        <f>'ｄ08-001市町村別入込総数・宿泊客延数推移'!AZ1094</f>
        <v>226.1</v>
      </c>
      <c r="AZ1414" s="88"/>
      <c r="BA1414" s="88"/>
      <c r="BB1414" s="88"/>
      <c r="BC1414" s="88"/>
      <c r="BD1414" s="88"/>
      <c r="BE1414" s="88"/>
      <c r="BF1414" s="88"/>
      <c r="BG1414" s="88"/>
      <c r="BH1414" s="88"/>
      <c r="BI1414" s="88"/>
      <c r="BJ1414" s="88"/>
      <c r="BK1414" s="88"/>
      <c r="BL1414" s="88"/>
    </row>
    <row r="1443" spans="7:64" x14ac:dyDescent="0.15">
      <c r="G1443" t="s">
        <v>537</v>
      </c>
      <c r="H1443" s="80"/>
      <c r="J1443" s="80" t="s">
        <v>483</v>
      </c>
      <c r="K1443" s="81"/>
      <c r="L1443" s="81"/>
      <c r="M1443" s="81"/>
      <c r="N1443" s="81"/>
      <c r="O1443" s="80" t="s">
        <v>484</v>
      </c>
      <c r="P1443" s="81"/>
      <c r="Q1443" s="81"/>
      <c r="R1443" s="81"/>
      <c r="S1443" s="81"/>
      <c r="T1443" s="80" t="s">
        <v>485</v>
      </c>
      <c r="U1443" s="81"/>
      <c r="V1443" s="81"/>
      <c r="W1443" s="81"/>
      <c r="X1443" s="81"/>
      <c r="Y1443" s="80" t="s">
        <v>486</v>
      </c>
      <c r="Z1443" s="81"/>
      <c r="AA1443" s="81"/>
      <c r="AB1443" s="81"/>
      <c r="AC1443" s="81"/>
      <c r="AD1443" s="80" t="s">
        <v>487</v>
      </c>
      <c r="AE1443" s="81"/>
      <c r="AF1443" s="81"/>
      <c r="AG1443" s="81"/>
      <c r="AH1443" s="81"/>
      <c r="AI1443" s="80" t="s">
        <v>488</v>
      </c>
      <c r="AJ1443" s="81"/>
      <c r="AK1443" s="81"/>
      <c r="AL1443" s="81"/>
      <c r="AM1443" s="81"/>
      <c r="AN1443" s="80" t="s">
        <v>489</v>
      </c>
      <c r="AO1443" s="81"/>
      <c r="AP1443" s="81"/>
      <c r="AQ1443" s="81"/>
      <c r="AR1443" s="81"/>
      <c r="AS1443" s="80" t="s">
        <v>490</v>
      </c>
      <c r="AT1443" s="81"/>
      <c r="AU1443" s="81"/>
      <c r="AV1443" s="81"/>
      <c r="AW1443" s="81"/>
      <c r="AX1443" s="80" t="s">
        <v>491</v>
      </c>
      <c r="AY1443" s="81"/>
      <c r="AZ1443" s="81"/>
      <c r="BA1443" s="81"/>
      <c r="BB1443" s="81"/>
      <c r="BC1443" s="80" t="s">
        <v>492</v>
      </c>
      <c r="BD1443" s="81"/>
      <c r="BE1443" s="81"/>
      <c r="BF1443" s="81"/>
      <c r="BG1443" s="81"/>
      <c r="BH1443" s="80" t="s">
        <v>493</v>
      </c>
      <c r="BL1443" s="80" t="s">
        <v>517</v>
      </c>
    </row>
    <row r="1444" spans="7:64" x14ac:dyDescent="0.15">
      <c r="G1444" t="s">
        <v>495</v>
      </c>
      <c r="H1444" s="88">
        <f>'ｄ08-001市町村別入込総数・宿泊客延数推移'!H1019/1000</f>
        <v>274.56</v>
      </c>
      <c r="I1444" s="88">
        <f>'ｄ08-001市町村別入込総数・宿泊客延数推移'!I1019/1000</f>
        <v>385.30200000000002</v>
      </c>
      <c r="J1444" s="88">
        <f>'ｄ08-001市町村別入込総数・宿泊客延数推移'!J1019/1000</f>
        <v>409.52800000000002</v>
      </c>
      <c r="K1444" s="88">
        <f>'ｄ08-001市町村別入込総数・宿泊客延数推移'!K1019/1000</f>
        <v>406.84</v>
      </c>
      <c r="L1444" s="88">
        <f>'ｄ08-001市町村別入込総数・宿泊客延数推移'!L1019/1000</f>
        <v>517.548</v>
      </c>
      <c r="M1444" s="88">
        <f>'ｄ08-001市町村別入込総数・宿泊客延数推移'!M1019/1000</f>
        <v>529.20899999999995</v>
      </c>
      <c r="N1444" s="88">
        <f>'ｄ08-001市町村別入込総数・宿泊客延数推移'!N1019/1000</f>
        <v>508.87</v>
      </c>
      <c r="O1444" s="88">
        <f>'ｄ08-001市町村別入込総数・宿泊客延数推移'!O1019/1000</f>
        <v>479.46800000000002</v>
      </c>
      <c r="P1444" s="88">
        <f>'ｄ08-001市町村別入込総数・宿泊客延数推移'!P1019/1000</f>
        <v>669.87099999999998</v>
      </c>
      <c r="Q1444" s="88">
        <f>'ｄ08-001市町村別入込総数・宿泊客延数推移'!Q1019/1000</f>
        <v>805.96900000000005</v>
      </c>
      <c r="R1444" s="88">
        <f>'ｄ08-001市町村別入込総数・宿泊客延数推移'!R1019/1000</f>
        <v>965.62599999999998</v>
      </c>
      <c r="S1444" s="88">
        <f>'ｄ08-001市町村別入込総数・宿泊客延数推移'!S1019/1000</f>
        <v>1030.288</v>
      </c>
      <c r="T1444" s="88">
        <f>'ｄ08-001市町村別入込総数・宿泊客延数推移'!T1019/1000</f>
        <v>685.73199999999997</v>
      </c>
      <c r="U1444" s="88">
        <f>'ｄ08-001市町村別入込総数・宿泊客延数推移'!U1019/1000</f>
        <v>698.80200000000002</v>
      </c>
      <c r="V1444" s="88">
        <f>'ｄ08-001市町村別入込総数・宿泊客延数推移'!V1019/1000</f>
        <v>643.23500000000001</v>
      </c>
      <c r="W1444" s="88">
        <f>'ｄ08-001市町村別入込総数・宿泊客延数推移'!W1019/1000</f>
        <v>641.16999999999996</v>
      </c>
      <c r="X1444" s="88">
        <f>'ｄ08-001市町村別入込総数・宿泊客延数推移'!X1019/1000</f>
        <v>642.14400000000001</v>
      </c>
      <c r="Y1444" s="88">
        <f>'ｄ08-001市町村別入込総数・宿泊客延数推移'!Y1019/1000</f>
        <v>638.45699999999999</v>
      </c>
      <c r="Z1444" s="88">
        <f>'ｄ08-001市町村別入込総数・宿泊客延数推移'!Z1019/1000</f>
        <v>632.31799999999998</v>
      </c>
      <c r="AA1444" s="88">
        <f>'ｄ08-001市町村別入込総数・宿泊客延数推移'!AA1019/1000</f>
        <v>600.55700000000002</v>
      </c>
      <c r="AB1444" s="88">
        <f>'ｄ08-001市町村別入込総数・宿泊客延数推移'!AB1019/1000</f>
        <v>673.99199999999996</v>
      </c>
      <c r="AC1444" s="88">
        <f>'ｄ08-001市町村別入込総数・宿泊客延数推移'!AC1019/1000</f>
        <v>690.18299999999999</v>
      </c>
      <c r="AD1444" s="88">
        <f>'ｄ08-001市町村別入込総数・宿泊客延数推移'!AD1019/1000</f>
        <v>721.59199999999998</v>
      </c>
      <c r="AE1444" s="88">
        <f>'ｄ08-001市町村別入込総数・宿泊客延数推移'!AE1019/1000</f>
        <v>724.29300000000001</v>
      </c>
      <c r="AF1444" s="88">
        <f>'ｄ08-001市町村別入込総数・宿泊客延数推移'!AF1019/1000</f>
        <v>768.12699999999995</v>
      </c>
      <c r="AG1444" s="88">
        <f>'ｄ08-001市町村別入込総数・宿泊客延数推移'!AG1019/1000</f>
        <v>759.76800000000003</v>
      </c>
      <c r="AH1444" s="88">
        <f>'ｄ08-001市町村別入込総数・宿泊客延数推移'!AH1019/1000</f>
        <v>803.07500000000005</v>
      </c>
      <c r="AI1444" s="88">
        <f>'ｄ08-001市町村別入込総数・宿泊客延数推移'!AI1019/1000</f>
        <v>873.42200000000003</v>
      </c>
      <c r="AJ1444" s="88">
        <f>'ｄ08-001市町村別入込総数・宿泊客延数推移'!AJ1019/1000</f>
        <v>914.61599999999999</v>
      </c>
      <c r="AK1444" s="88">
        <f>'ｄ08-001市町村別入込総数・宿泊客延数推移'!AK1019/1000</f>
        <v>950.13699999999994</v>
      </c>
      <c r="AL1444" s="88">
        <f>'ｄ08-001市町村別入込総数・宿泊客延数推移'!AL1019/1000</f>
        <v>949.178</v>
      </c>
      <c r="AM1444" s="88">
        <f>'ｄ08-001市町村別入込総数・宿泊客延数推移'!AM1019/1000</f>
        <v>920.30700000000002</v>
      </c>
      <c r="AN1444" s="88">
        <f>'ｄ08-001市町村別入込総数・宿泊客延数推移'!AN1019/1000</f>
        <v>1076.202</v>
      </c>
      <c r="AO1444" s="88">
        <f>'ｄ08-001市町村別入込総数・宿泊客延数推移'!AO1019/1000</f>
        <v>1126.4570000000001</v>
      </c>
      <c r="AP1444" s="88">
        <f>'ｄ08-001市町村別入込総数・宿泊客延数推移'!AQ1019</f>
        <v>1210.2</v>
      </c>
      <c r="AQ1444" s="88">
        <f>'ｄ08-001市町村別入込総数・宿泊客延数推移'!AR1019</f>
        <v>1229.4000000000001</v>
      </c>
      <c r="AR1444" s="88">
        <f>'ｄ08-001市町村別入込総数・宿泊客延数推移'!AS1019</f>
        <v>1278.0999999999999</v>
      </c>
      <c r="AS1444" s="88">
        <f>'ｄ08-001市町村別入込総数・宿泊客延数推移'!AT1019</f>
        <v>1137.0999999999999</v>
      </c>
      <c r="AT1444" s="88">
        <f>'ｄ08-001市町村別入込総数・宿泊客延数推移'!AU1019</f>
        <v>1106.9000000000001</v>
      </c>
      <c r="AU1444" s="88">
        <f>'ｄ08-001市町村別入込総数・宿泊客延数推移'!AV1019</f>
        <v>1113.9000000000001</v>
      </c>
      <c r="AV1444" s="88">
        <f>'ｄ08-001市町村別入込総数・宿泊客延数推移'!AW1019</f>
        <v>1041</v>
      </c>
      <c r="AW1444" s="88">
        <f>'ｄ08-001市町村別入込総数・宿泊客延数推移'!AX1019</f>
        <v>1018.1</v>
      </c>
      <c r="AX1444" s="88">
        <f>'ｄ08-001市町村別入込総数・宿泊客延数推移'!AY1019</f>
        <v>908.5</v>
      </c>
      <c r="AY1444" s="88">
        <f>'ｄ08-001市町村別入込総数・宿泊客延数推移'!AZ1019</f>
        <v>921.8</v>
      </c>
      <c r="AZ1444" s="88">
        <f>'ｄ08-001市町村別入込総数・宿泊客延数推移'!BA1019</f>
        <v>703.7</v>
      </c>
      <c r="BA1444" s="88">
        <f>'ｄ08-001市町村別入込総数・宿泊客延数推移'!BB1019</f>
        <v>559.1</v>
      </c>
      <c r="BB1444" s="88">
        <f>'ｄ08-001市町村別入込総数・宿泊客延数推移'!BC1019</f>
        <v>474.8</v>
      </c>
      <c r="BC1444" s="88">
        <f>'ｄ08-001市町村別入込総数・宿泊客延数推移'!BD1019</f>
        <v>518.1</v>
      </c>
      <c r="BD1444" s="88">
        <f>'ｄ08-001市町村別入込総数・宿泊客延数推移'!BE1019</f>
        <v>442.99999999999994</v>
      </c>
      <c r="BE1444" s="88">
        <f>'ｄ08-001市町村別入込総数・宿泊客延数推移'!BF1019</f>
        <v>539.4</v>
      </c>
      <c r="BF1444" s="88">
        <f>'ｄ08-001市町村別入込総数・宿泊客延数推移'!BG1019</f>
        <v>557.4</v>
      </c>
      <c r="BG1444" s="88">
        <f>'ｄ08-001市町村別入込総数・宿泊客延数推移'!BH1019</f>
        <v>504.30000000000013</v>
      </c>
      <c r="BH1444" s="88">
        <f>'ｄ08-001市町村別入込総数・宿泊客延数推移'!BI1019</f>
        <v>563.59999999999991</v>
      </c>
      <c r="BI1444" s="88">
        <f>'ｄ08-001市町村別入込総数・宿泊客延数推移'!BJ1019</f>
        <v>757.4</v>
      </c>
      <c r="BJ1444" s="88">
        <f>'ｄ08-001市町村別入込総数・宿泊客延数推移'!BK1019</f>
        <v>873.19999999999993</v>
      </c>
      <c r="BK1444" s="88">
        <f>'ｄ08-001市町村別入込総数・宿泊客延数推移'!BL1019</f>
        <v>799.2</v>
      </c>
      <c r="BL1444" s="88">
        <f>'ｄ08-001市町村別入込総数・宿泊客延数推移'!BM1019</f>
        <v>546.4</v>
      </c>
    </row>
    <row r="1445" spans="7:64" x14ac:dyDescent="0.15">
      <c r="G1445" t="s">
        <v>496</v>
      </c>
      <c r="H1445" s="88">
        <f>'ｄ08-001市町村別入込総数・宿泊客延数推移'!H1020/1000</f>
        <v>504.18400000000003</v>
      </c>
      <c r="I1445" s="88">
        <f>'ｄ08-001市町村別入込総数・宿泊客延数推移'!I1020/1000</f>
        <v>418.58800000000002</v>
      </c>
      <c r="J1445" s="88">
        <f>'ｄ08-001市町村別入込総数・宿泊客延数推移'!J1020/1000</f>
        <v>465.10399999999998</v>
      </c>
      <c r="K1445" s="88">
        <f>'ｄ08-001市町村別入込総数・宿泊客延数推移'!K1020/1000</f>
        <v>480.53300000000002</v>
      </c>
      <c r="L1445" s="88">
        <f>'ｄ08-001市町村別入込総数・宿泊客延数推移'!L1020/1000</f>
        <v>500.41</v>
      </c>
      <c r="M1445" s="88">
        <f>'ｄ08-001市町村別入込総数・宿泊客延数推移'!M1020/1000</f>
        <v>551.66499999999996</v>
      </c>
      <c r="N1445" s="88">
        <f>'ｄ08-001市町村別入込総数・宿泊客延数推移'!N1020/1000</f>
        <v>591.10699999999997</v>
      </c>
      <c r="O1445" s="88">
        <f>'ｄ08-001市町村別入込総数・宿泊客延数推移'!O1020/1000</f>
        <v>557.89</v>
      </c>
      <c r="P1445" s="88">
        <f>'ｄ08-001市町村別入込総数・宿泊客延数推移'!P1020/1000</f>
        <v>853.75199999999995</v>
      </c>
      <c r="Q1445" s="88">
        <f>'ｄ08-001市町村別入込総数・宿泊客延数推移'!Q1020/1000</f>
        <v>745.64700000000005</v>
      </c>
      <c r="R1445" s="88">
        <f>'ｄ08-001市町村別入込総数・宿泊客延数推移'!R1020/1000</f>
        <v>815.62800000000004</v>
      </c>
      <c r="S1445" s="88">
        <f>'ｄ08-001市町村別入込総数・宿泊客延数推移'!S1020/1000</f>
        <v>892.14099999999996</v>
      </c>
      <c r="T1445" s="88">
        <f>'ｄ08-001市町村別入込総数・宿泊客延数推移'!T1020/1000</f>
        <v>986.78099999999995</v>
      </c>
      <c r="U1445" s="88">
        <f>'ｄ08-001市町村別入込総数・宿泊客延数推移'!U1020/1000</f>
        <v>1004.816</v>
      </c>
      <c r="V1445" s="88">
        <f>'ｄ08-001市町村別入込総数・宿泊客延数推移'!V1020/1000</f>
        <v>964.85599999999999</v>
      </c>
      <c r="W1445" s="88">
        <f>'ｄ08-001市町村別入込総数・宿泊客延数推移'!W1020/1000</f>
        <v>961.75400000000002</v>
      </c>
      <c r="X1445" s="88">
        <f>'ｄ08-001市町村別入込総数・宿泊客延数推移'!X1020/1000</f>
        <v>963.21799999999996</v>
      </c>
      <c r="Y1445" s="88">
        <f>'ｄ08-001市町村別入込総数・宿泊客延数推移'!Y1020/1000</f>
        <v>957.68700000000001</v>
      </c>
      <c r="Z1445" s="88">
        <f>'ｄ08-001市町村別入込総数・宿泊客延数推移'!Z1020/1000</f>
        <v>948.476</v>
      </c>
      <c r="AA1445" s="88">
        <f>'ｄ08-001市町村別入込総数・宿泊客延数推移'!AA1020/1000</f>
        <v>1076.3499999999999</v>
      </c>
      <c r="AB1445" s="88">
        <f>'ｄ08-001市町村別入込総数・宿泊客延数推移'!AB1020/1000</f>
        <v>1010.999</v>
      </c>
      <c r="AC1445" s="88">
        <f>'ｄ08-001市町村別入込総数・宿泊客延数推移'!AC1020/1000</f>
        <v>1035.279</v>
      </c>
      <c r="AD1445" s="88">
        <f>'ｄ08-001市町村別入込総数・宿泊客延数推移'!AD1020/1000</f>
        <v>1082.3879999999999</v>
      </c>
      <c r="AE1445" s="88">
        <f>'ｄ08-001市町村別入込総数・宿泊客延数推移'!AE1020/1000</f>
        <v>1086.4390000000001</v>
      </c>
      <c r="AF1445" s="88">
        <f>'ｄ08-001市町村別入込総数・宿泊客延数推移'!AF1020/1000</f>
        <v>1152.183</v>
      </c>
      <c r="AG1445" s="88">
        <f>'ｄ08-001市町村別入込総数・宿泊客延数推移'!AG1020/1000</f>
        <v>1139.6559999999999</v>
      </c>
      <c r="AH1445" s="88">
        <f>'ｄ08-001市町村別入込総数・宿泊客延数推移'!AH1020/1000</f>
        <v>1204.616</v>
      </c>
      <c r="AI1445" s="88">
        <f>'ｄ08-001市町村別入込総数・宿泊客延数推移'!AI1020/1000</f>
        <v>1256.326</v>
      </c>
      <c r="AJ1445" s="88">
        <f>'ｄ08-001市町村別入込総数・宿泊客延数推移'!AJ1020/1000</f>
        <v>1301.6220000000001</v>
      </c>
      <c r="AK1445" s="88">
        <f>'ｄ08-001市町村別入込総数・宿泊客延数推移'!AK1020/1000</f>
        <v>1348.1389999999999</v>
      </c>
      <c r="AL1445" s="88">
        <f>'ｄ08-001市町村別入込総数・宿泊客延数推移'!AL1020/1000</f>
        <v>1284.4780000000001</v>
      </c>
      <c r="AM1445" s="88">
        <f>'ｄ08-001市町村別入込総数・宿泊客延数推移'!AM1020/1000</f>
        <v>1273.9079999999999</v>
      </c>
      <c r="AN1445" s="88">
        <f>'ｄ08-001市町村別入込総数・宿泊客延数推移'!AN1020/1000</f>
        <v>1086.9829999999999</v>
      </c>
      <c r="AO1445" s="88">
        <f>'ｄ08-001市町村別入込総数・宿泊客延数推移'!AO1020/1000</f>
        <v>1015.096</v>
      </c>
      <c r="AP1445" s="88">
        <f>'ｄ08-001市町村別入込総数・宿泊客延数推移'!AQ1020</f>
        <v>944.2</v>
      </c>
      <c r="AQ1445" s="88">
        <f>'ｄ08-001市町村別入込総数・宿泊客延数推移'!AR1020</f>
        <v>929.4</v>
      </c>
      <c r="AR1445" s="88">
        <f>'ｄ08-001市町村別入込総数・宿泊客延数推移'!AS1020</f>
        <v>817.6</v>
      </c>
      <c r="AS1445" s="88">
        <f>'ｄ08-001市町村別入込総数・宿泊客延数推移'!AT1020</f>
        <v>763.7</v>
      </c>
      <c r="AT1445" s="88">
        <f>'ｄ08-001市町村別入込総数・宿泊客延数推移'!AU1020</f>
        <v>886.2</v>
      </c>
      <c r="AU1445" s="88">
        <f>'ｄ08-001市町村別入込総数・宿泊客延数推移'!AV1020</f>
        <v>858.2</v>
      </c>
      <c r="AV1445" s="88">
        <f>'ｄ08-001市町村別入込総数・宿泊客延数推移'!AW1020</f>
        <v>838.2</v>
      </c>
      <c r="AW1445" s="88">
        <f>'ｄ08-001市町村別入込総数・宿泊客延数推移'!AX1020</f>
        <v>800.4</v>
      </c>
      <c r="AX1445" s="88">
        <f>'ｄ08-001市町村別入込総数・宿泊客延数推移'!AY1020</f>
        <v>887.8</v>
      </c>
      <c r="AY1445" s="88">
        <f>'ｄ08-001市町村別入込総数・宿泊客延数推移'!AZ1020</f>
        <v>759.3</v>
      </c>
      <c r="AZ1445" s="88">
        <f>'ｄ08-001市町村別入込総数・宿泊客延数推移'!BA1020</f>
        <v>964.7</v>
      </c>
      <c r="BA1445" s="88">
        <f>'ｄ08-001市町村別入込総数・宿泊客延数推移'!BB1020</f>
        <v>812.3</v>
      </c>
      <c r="BB1445" s="88">
        <f>'ｄ08-001市町村別入込総数・宿泊客延数推移'!BC1020</f>
        <v>808.5</v>
      </c>
      <c r="BC1445" s="88">
        <f>'ｄ08-001市町村別入込総数・宿泊客延数推移'!BD1020</f>
        <v>818.5</v>
      </c>
      <c r="BD1445" s="88">
        <f>'ｄ08-001市町村別入込総数・宿泊客延数推移'!BE1020</f>
        <v>830.2</v>
      </c>
      <c r="BE1445" s="88">
        <f>'ｄ08-001市町村別入込総数・宿泊客延数推移'!BF1020</f>
        <v>828.3</v>
      </c>
      <c r="BF1445" s="88">
        <f>'ｄ08-001市町村別入込総数・宿泊客延数推移'!BG1020</f>
        <v>851.4</v>
      </c>
      <c r="BG1445" s="88">
        <f>'ｄ08-001市町村別入込総数・宿泊客延数推移'!BH1020</f>
        <v>911.59999999999991</v>
      </c>
      <c r="BH1445" s="88">
        <f>'ｄ08-001市町村別入込総数・宿泊客延数推移'!BI1020</f>
        <v>968.80000000000018</v>
      </c>
      <c r="BI1445" s="88">
        <f>'ｄ08-001市町村別入込総数・宿泊客延数推移'!BJ1020</f>
        <v>772.8</v>
      </c>
      <c r="BJ1445" s="88">
        <f>'ｄ08-001市町村別入込総数・宿泊客延数推移'!BK1020</f>
        <v>750.9</v>
      </c>
      <c r="BK1445" s="88">
        <f>'ｄ08-001市町村別入込総数・宿泊客延数推移'!BL1020</f>
        <v>673.3</v>
      </c>
      <c r="BL1445" s="88">
        <f>'ｄ08-001市町村別入込総数・宿泊客延数推移'!BM1020</f>
        <v>832.80000000000007</v>
      </c>
    </row>
    <row r="1446" spans="7:64" x14ac:dyDescent="0.15">
      <c r="G1446" t="s">
        <v>497</v>
      </c>
      <c r="H1446" s="88">
        <f>'ｄ08-001市町村別入込総数・宿泊客延数推移'!H1022/1000</f>
        <v>146.5</v>
      </c>
      <c r="I1446" s="88">
        <f>'ｄ08-001市町村別入込総数・宿泊客延数推移'!I1022/1000</f>
        <v>137.72300000000001</v>
      </c>
      <c r="J1446" s="88">
        <f>'ｄ08-001市町村別入込総数・宿泊客延数推移'!J1022/1000</f>
        <v>150.11799999999999</v>
      </c>
      <c r="K1446" s="88">
        <f>'ｄ08-001市町村別入込総数・宿泊客延数推移'!K1022/1000</f>
        <v>185.267</v>
      </c>
      <c r="L1446" s="88">
        <f>'ｄ08-001市町村別入込総数・宿泊客延数推移'!L1022/1000</f>
        <v>189.60499999999999</v>
      </c>
      <c r="M1446" s="88">
        <f>'ｄ08-001市町村別入込総数・宿泊客延数推移'!M1022/1000</f>
        <v>181.92500000000001</v>
      </c>
      <c r="N1446" s="88">
        <f>'ｄ08-001市町村別入込総数・宿泊客延数推移'!N1022/1000</f>
        <v>273.935</v>
      </c>
      <c r="O1446" s="88">
        <f>'ｄ08-001市町村別入込総数・宿泊客延数推移'!O1022/1000</f>
        <v>204.42400000000001</v>
      </c>
      <c r="P1446" s="88">
        <f>'ｄ08-001市町村別入込総数・宿泊客延数推移'!P1022/1000</f>
        <v>325.33699999999999</v>
      </c>
      <c r="Q1446" s="88">
        <f>'ｄ08-001市町村別入込総数・宿泊客延数推移'!Q1022/1000</f>
        <v>477.89699999999999</v>
      </c>
      <c r="R1446" s="88">
        <f>'ｄ08-001市町村別入込総数・宿泊客延数推移'!R1022/1000</f>
        <v>549.46</v>
      </c>
      <c r="S1446" s="88">
        <f>'ｄ08-001市町村別入込総数・宿泊客延数推移'!S1022/1000</f>
        <v>618.38599999999997</v>
      </c>
      <c r="T1446" s="88">
        <f>'ｄ08-001市町村別入込総数・宿泊客延数推移'!T1022/1000</f>
        <v>421.47300000000001</v>
      </c>
      <c r="U1446" s="88">
        <f>'ｄ08-001市町村別入込総数・宿泊客延数推移'!U1022/1000</f>
        <v>433.02499999999998</v>
      </c>
      <c r="V1446" s="88">
        <f>'ｄ08-001市町村別入込総数・宿泊客延数推移'!V1022/1000</f>
        <v>369.45</v>
      </c>
      <c r="W1446" s="88">
        <f>'ｄ08-001市町村別入込総数・宿泊客延数推移'!W1022/1000</f>
        <v>372.40499999999997</v>
      </c>
      <c r="X1446" s="88">
        <f>'ｄ08-001市町村別入込総数・宿泊客延数推移'!X1022/1000</f>
        <v>388.04599999999999</v>
      </c>
      <c r="Y1446" s="88">
        <f>'ｄ08-001市町村別入込総数・宿泊客延数推移'!Y1022/1000</f>
        <v>392.24700000000001</v>
      </c>
      <c r="Z1446" s="88">
        <f>'ｄ08-001市町村別入込総数・宿泊客延数推移'!Z1022/1000</f>
        <v>396.31400000000002</v>
      </c>
      <c r="AA1446" s="88">
        <f>'ｄ08-001市町村別入込総数・宿泊客延数推移'!AA1022/1000</f>
        <v>408.983</v>
      </c>
      <c r="AB1446" s="88">
        <f>'ｄ08-001市町村別入込総数・宿泊客延数推移'!AB1022/1000</f>
        <v>403.88600000000002</v>
      </c>
      <c r="AC1446" s="88">
        <f>'ｄ08-001市町村別入込総数・宿泊客延数推移'!AC1022/1000</f>
        <v>413.714</v>
      </c>
      <c r="AD1446" s="88">
        <f>'ｄ08-001市町村別入込総数・宿泊客延数推移'!AD1022/1000</f>
        <v>485.06099999999998</v>
      </c>
      <c r="AE1446" s="88">
        <f>'ｄ08-001市町村別入込総数・宿泊客延数推移'!AE1022/1000</f>
        <v>457.86599999999999</v>
      </c>
      <c r="AF1446" s="88">
        <f>'ｄ08-001市町村別入込総数・宿泊客延数推移'!AF1022/1000</f>
        <v>506.74900000000002</v>
      </c>
      <c r="AG1446" s="88">
        <f>'ｄ08-001市町村別入込総数・宿泊客延数推移'!AG1022/1000</f>
        <v>532.21</v>
      </c>
      <c r="AH1446" s="88">
        <f>'ｄ08-001市町村別入込総数・宿泊客延数推移'!AH1022/1000</f>
        <v>546.46699999999998</v>
      </c>
      <c r="AI1446" s="88">
        <f>'ｄ08-001市町村別入込総数・宿泊客延数推移'!AI1022/1000</f>
        <v>608.00900000000001</v>
      </c>
      <c r="AJ1446" s="88">
        <f>'ｄ08-001市町村別入込総数・宿泊客延数推移'!AJ1022/1000</f>
        <v>657.31399999999996</v>
      </c>
      <c r="AK1446" s="88">
        <f>'ｄ08-001市町村別入込総数・宿泊客延数推移'!AK1022/1000</f>
        <v>695.43600000000004</v>
      </c>
      <c r="AL1446" s="88">
        <f>'ｄ08-001市町村別入込総数・宿泊客延数推移'!AL1022/1000</f>
        <v>674.35199999999998</v>
      </c>
      <c r="AM1446" s="88">
        <f>'ｄ08-001市町村別入込総数・宿泊客延数推移'!AM1022/1000</f>
        <v>667.31100000000004</v>
      </c>
      <c r="AN1446" s="88">
        <f>'ｄ08-001市町村別入込総数・宿泊客延数推移'!AN1022/1000</f>
        <v>661.04200000000003</v>
      </c>
      <c r="AO1446" s="88">
        <f>'ｄ08-001市町村別入込総数・宿泊客延数推移'!AO1022/1000</f>
        <v>661.21100000000001</v>
      </c>
      <c r="AP1446" s="88">
        <f>'ｄ08-001市町村別入込総数・宿泊客延数推移'!AQ1022</f>
        <v>651.5</v>
      </c>
      <c r="AQ1446" s="88">
        <f>'ｄ08-001市町村別入込総数・宿泊客延数推移'!AR1022</f>
        <v>634.20000000000005</v>
      </c>
      <c r="AR1446" s="88">
        <f>'ｄ08-001市町村別入込総数・宿泊客延数推移'!AS1022</f>
        <v>620.9</v>
      </c>
      <c r="AS1446" s="88">
        <f>'ｄ08-001市町村別入込総数・宿泊客延数推移'!AT1022</f>
        <v>565</v>
      </c>
      <c r="AT1446" s="88">
        <f>'ｄ08-001市町村別入込総数・宿泊客延数推移'!AU1022</f>
        <v>578.1</v>
      </c>
      <c r="AU1446" s="88">
        <f>'ｄ08-001市町村別入込総数・宿泊客延数推移'!AV1022</f>
        <v>599.79999999999995</v>
      </c>
      <c r="AV1446" s="88">
        <f>'ｄ08-001市町村別入込総数・宿泊客延数推移'!AW1022</f>
        <v>562.70000000000005</v>
      </c>
      <c r="AW1446" s="88">
        <f>'ｄ08-001市町村別入込総数・宿泊客延数推移'!AX1022</f>
        <v>530</v>
      </c>
      <c r="AX1446" s="88">
        <f>'ｄ08-001市町村別入込総数・宿泊客延数推移'!AY1022</f>
        <v>561.6</v>
      </c>
      <c r="AY1446" s="88">
        <f>'ｄ08-001市町村別入込総数・宿泊客延数推移'!AZ1022</f>
        <v>518.9</v>
      </c>
      <c r="AZ1446" s="88">
        <f>'ｄ08-001市町村別入込総数・宿泊客延数推移'!BA1022</f>
        <v>504.7</v>
      </c>
      <c r="BA1446" s="88">
        <f>'ｄ08-001市町村別入込総数・宿泊客延数推移'!BB1022</f>
        <v>403.5</v>
      </c>
      <c r="BB1446" s="88">
        <f>'ｄ08-001市町村別入込総数・宿泊客延数推移'!BC1022</f>
        <v>368.2</v>
      </c>
      <c r="BC1446" s="88">
        <f>'ｄ08-001市町村別入込総数・宿泊客延数推移'!BD1022</f>
        <v>355.8</v>
      </c>
      <c r="BD1446" s="88">
        <f>'ｄ08-001市町村別入込総数・宿泊客延数推移'!BE1022</f>
        <v>343.99999999999994</v>
      </c>
      <c r="BE1446" s="88">
        <f>'ｄ08-001市町村別入込総数・宿泊客延数推移'!BF1022</f>
        <v>362.7</v>
      </c>
      <c r="BF1446" s="88">
        <f>'ｄ08-001市町村別入込総数・宿泊客延数推移'!BG1022</f>
        <v>360.6</v>
      </c>
      <c r="BG1446" s="88">
        <f>'ｄ08-001市町村別入込総数・宿泊客延数推移'!BH1022</f>
        <v>359.8</v>
      </c>
      <c r="BH1446" s="88">
        <f>'ｄ08-001市町村別入込総数・宿泊客延数推移'!BI1022</f>
        <v>373.99999999999994</v>
      </c>
      <c r="BI1446" s="88">
        <f>'ｄ08-001市町村別入込総数・宿泊客延数推移'!BJ1022</f>
        <v>365.8</v>
      </c>
      <c r="BJ1446" s="88">
        <f>'ｄ08-001市町村別入込総数・宿泊客延数推移'!BK1022</f>
        <v>385.29999999999995</v>
      </c>
      <c r="BK1446" s="88">
        <f>'ｄ08-001市町村別入込総数・宿泊客延数推移'!BL1022</f>
        <v>354.9</v>
      </c>
      <c r="BL1446" s="88">
        <f>'ｄ08-001市町村別入込総数・宿泊客延数推移'!BM1022</f>
        <v>338.10000000000008</v>
      </c>
    </row>
    <row r="1477" spans="7:65" x14ac:dyDescent="0.15">
      <c r="H1477">
        <v>1963</v>
      </c>
      <c r="I1477">
        <f>H1477+1</f>
        <v>1964</v>
      </c>
      <c r="J1477">
        <f t="shared" ref="J1477" si="605">I1477+1</f>
        <v>1965</v>
      </c>
      <c r="K1477">
        <f t="shared" ref="K1477" si="606">J1477+1</f>
        <v>1966</v>
      </c>
      <c r="L1477">
        <f t="shared" ref="L1477" si="607">K1477+1</f>
        <v>1967</v>
      </c>
      <c r="M1477">
        <f t="shared" ref="M1477" si="608">L1477+1</f>
        <v>1968</v>
      </c>
      <c r="N1477">
        <f t="shared" ref="N1477" si="609">M1477+1</f>
        <v>1969</v>
      </c>
      <c r="O1477">
        <f t="shared" ref="O1477" si="610">N1477+1</f>
        <v>1970</v>
      </c>
      <c r="P1477">
        <f t="shared" ref="P1477" si="611">O1477+1</f>
        <v>1971</v>
      </c>
      <c r="Q1477">
        <f t="shared" ref="Q1477" si="612">P1477+1</f>
        <v>1972</v>
      </c>
      <c r="R1477">
        <f t="shared" ref="R1477" si="613">Q1477+1</f>
        <v>1973</v>
      </c>
      <c r="S1477">
        <f t="shared" ref="S1477" si="614">R1477+1</f>
        <v>1974</v>
      </c>
      <c r="T1477">
        <f t="shared" ref="T1477" si="615">S1477+1</f>
        <v>1975</v>
      </c>
      <c r="U1477">
        <f t="shared" ref="U1477" si="616">T1477+1</f>
        <v>1976</v>
      </c>
      <c r="V1477">
        <f t="shared" ref="V1477" si="617">U1477+1</f>
        <v>1977</v>
      </c>
      <c r="W1477">
        <f t="shared" ref="W1477" si="618">V1477+1</f>
        <v>1978</v>
      </c>
      <c r="X1477">
        <f t="shared" ref="X1477" si="619">W1477+1</f>
        <v>1979</v>
      </c>
      <c r="Y1477">
        <f t="shared" ref="Y1477" si="620">X1477+1</f>
        <v>1980</v>
      </c>
      <c r="Z1477">
        <f t="shared" ref="Z1477" si="621">Y1477+1</f>
        <v>1981</v>
      </c>
      <c r="AA1477">
        <f t="shared" ref="AA1477" si="622">Z1477+1</f>
        <v>1982</v>
      </c>
      <c r="AB1477">
        <f t="shared" ref="AB1477" si="623">AA1477+1</f>
        <v>1983</v>
      </c>
      <c r="AC1477">
        <f t="shared" ref="AC1477" si="624">AB1477+1</f>
        <v>1984</v>
      </c>
      <c r="AD1477">
        <f t="shared" ref="AD1477" si="625">AC1477+1</f>
        <v>1985</v>
      </c>
      <c r="AE1477">
        <f t="shared" ref="AE1477" si="626">AD1477+1</f>
        <v>1986</v>
      </c>
      <c r="AF1477">
        <f t="shared" ref="AF1477" si="627">AE1477+1</f>
        <v>1987</v>
      </c>
      <c r="AG1477">
        <f t="shared" ref="AG1477" si="628">AF1477+1</f>
        <v>1988</v>
      </c>
      <c r="AH1477">
        <f t="shared" ref="AH1477" si="629">AG1477+1</f>
        <v>1989</v>
      </c>
      <c r="AI1477">
        <f t="shared" ref="AI1477" si="630">AH1477+1</f>
        <v>1990</v>
      </c>
      <c r="AJ1477">
        <f t="shared" ref="AJ1477" si="631">AI1477+1</f>
        <v>1991</v>
      </c>
      <c r="AK1477">
        <f t="shared" ref="AK1477" si="632">AJ1477+1</f>
        <v>1992</v>
      </c>
      <c r="AL1477">
        <f t="shared" ref="AL1477" si="633">AK1477+1</f>
        <v>1993</v>
      </c>
      <c r="AM1477">
        <f t="shared" ref="AM1477" si="634">AL1477+1</f>
        <v>1994</v>
      </c>
      <c r="AN1477">
        <f t="shared" ref="AN1477" si="635">AM1477+1</f>
        <v>1995</v>
      </c>
      <c r="AO1477">
        <f t="shared" ref="AO1477" si="636">AN1477+1</f>
        <v>1996</v>
      </c>
      <c r="AP1477">
        <f t="shared" ref="AP1477" si="637">AO1477+1</f>
        <v>1997</v>
      </c>
      <c r="AQ1477">
        <f t="shared" ref="AQ1477" si="638">AP1477+1</f>
        <v>1998</v>
      </c>
      <c r="AR1477">
        <f t="shared" ref="AR1477" si="639">AQ1477+1</f>
        <v>1999</v>
      </c>
      <c r="AS1477">
        <f t="shared" ref="AS1477" si="640">AR1477+1</f>
        <v>2000</v>
      </c>
      <c r="AT1477">
        <f t="shared" ref="AT1477" si="641">AS1477+1</f>
        <v>2001</v>
      </c>
      <c r="AU1477">
        <f t="shared" ref="AU1477" si="642">AT1477+1</f>
        <v>2002</v>
      </c>
      <c r="AV1477">
        <f t="shared" ref="AV1477" si="643">AU1477+1</f>
        <v>2003</v>
      </c>
      <c r="AW1477">
        <f t="shared" ref="AW1477" si="644">AV1477+1</f>
        <v>2004</v>
      </c>
      <c r="AX1477">
        <f t="shared" ref="AX1477" si="645">AW1477+1</f>
        <v>2005</v>
      </c>
      <c r="AY1477">
        <f t="shared" ref="AY1477" si="646">AX1477+1</f>
        <v>2006</v>
      </c>
      <c r="AZ1477">
        <f t="shared" ref="AZ1477" si="647">AY1477+1</f>
        <v>2007</v>
      </c>
      <c r="BA1477">
        <f t="shared" ref="BA1477" si="648">AZ1477+1</f>
        <v>2008</v>
      </c>
      <c r="BB1477">
        <f t="shared" ref="BB1477" si="649">BA1477+1</f>
        <v>2009</v>
      </c>
      <c r="BC1477">
        <f t="shared" ref="BC1477" si="650">BB1477+1</f>
        <v>2010</v>
      </c>
      <c r="BD1477">
        <f t="shared" ref="BD1477" si="651">BC1477+1</f>
        <v>2011</v>
      </c>
      <c r="BE1477">
        <f t="shared" ref="BE1477" si="652">BD1477+1</f>
        <v>2012</v>
      </c>
      <c r="BF1477">
        <f t="shared" ref="BF1477" si="653">BE1477+1</f>
        <v>2013</v>
      </c>
      <c r="BG1477">
        <f t="shared" ref="BG1477" si="654">BF1477+1</f>
        <v>2014</v>
      </c>
      <c r="BH1477">
        <f t="shared" ref="BH1477" si="655">BG1477+1</f>
        <v>2015</v>
      </c>
      <c r="BI1477">
        <f t="shared" ref="BI1477" si="656">BH1477+1</f>
        <v>2016</v>
      </c>
      <c r="BJ1477">
        <f t="shared" ref="BJ1477" si="657">BI1477+1</f>
        <v>2017</v>
      </c>
      <c r="BK1477">
        <f t="shared" ref="BK1477" si="658">BJ1477+1</f>
        <v>2018</v>
      </c>
      <c r="BL1477">
        <f t="shared" ref="BL1477" si="659">BK1477+1</f>
        <v>2019</v>
      </c>
      <c r="BM1477">
        <f t="shared" ref="BM1477" si="660">BL1477+1</f>
        <v>2020</v>
      </c>
    </row>
    <row r="1478" spans="7:65" x14ac:dyDescent="0.15">
      <c r="G1478" t="s">
        <v>501</v>
      </c>
      <c r="J1478" s="80" t="s">
        <v>483</v>
      </c>
      <c r="K1478" s="81"/>
      <c r="L1478" s="81"/>
      <c r="M1478" s="81"/>
      <c r="N1478" s="81"/>
      <c r="O1478" s="80" t="s">
        <v>484</v>
      </c>
      <c r="P1478" s="81"/>
      <c r="Q1478" s="81"/>
      <c r="R1478" s="81"/>
      <c r="S1478" s="81"/>
      <c r="T1478" s="80" t="s">
        <v>485</v>
      </c>
      <c r="U1478" s="81"/>
      <c r="V1478" s="81"/>
      <c r="W1478" s="81"/>
      <c r="X1478" s="81"/>
      <c r="Y1478" s="80" t="s">
        <v>486</v>
      </c>
      <c r="Z1478" s="81"/>
      <c r="AA1478" s="81"/>
      <c r="AB1478" s="81"/>
      <c r="AC1478" s="81"/>
      <c r="AD1478" s="80" t="s">
        <v>487</v>
      </c>
      <c r="AE1478" s="81"/>
      <c r="AF1478" s="81"/>
      <c r="AG1478" s="81"/>
      <c r="AH1478" s="81"/>
      <c r="AI1478" s="80" t="s">
        <v>488</v>
      </c>
      <c r="AJ1478" s="81"/>
      <c r="AK1478" s="81"/>
      <c r="AL1478" s="81"/>
      <c r="AM1478" s="81"/>
      <c r="AN1478" s="80" t="s">
        <v>489</v>
      </c>
      <c r="AO1478" s="81"/>
      <c r="AP1478" s="81"/>
      <c r="AQ1478" s="81"/>
      <c r="AR1478" s="81"/>
      <c r="AS1478" s="80" t="s">
        <v>490</v>
      </c>
      <c r="AT1478" s="81"/>
      <c r="AU1478" s="81"/>
      <c r="AV1478" s="81"/>
      <c r="AW1478" s="81"/>
      <c r="AX1478" s="80" t="s">
        <v>491</v>
      </c>
      <c r="AY1478" s="81"/>
      <c r="AZ1478" s="81"/>
      <c r="BA1478" s="81"/>
      <c r="BB1478" s="81"/>
      <c r="BC1478" s="80" t="s">
        <v>492</v>
      </c>
      <c r="BD1478" s="81"/>
      <c r="BE1478" s="81"/>
      <c r="BF1478" s="81"/>
      <c r="BG1478" s="81"/>
      <c r="BH1478" s="80" t="s">
        <v>493</v>
      </c>
    </row>
    <row r="1479" spans="7:65" x14ac:dyDescent="0.15">
      <c r="G1479" t="s">
        <v>495</v>
      </c>
      <c r="H1479" s="71">
        <f>主要観光地別・年度計!H1145/1000</f>
        <v>100.589</v>
      </c>
      <c r="I1479" s="71">
        <f>'ｄ08-001市町村別入込総数・宿泊客延数推移'!I1055/1000</f>
        <v>117.99</v>
      </c>
      <c r="J1479" s="71">
        <f>'ｄ08-001市町村別入込総数・宿泊客延数推移'!J1055/1000</f>
        <v>229.06200000000001</v>
      </c>
      <c r="K1479" s="71">
        <f>'ｄ08-001市町村別入込総数・宿泊客延数推移'!K1055/1000</f>
        <v>265.63499999999999</v>
      </c>
      <c r="L1479" s="71">
        <f>'ｄ08-001市町村別入込総数・宿泊客延数推移'!L1055/1000</f>
        <v>288.67599999999999</v>
      </c>
      <c r="M1479" s="71">
        <f>'ｄ08-001市町村別入込総数・宿泊客延数推移'!M1055/1000</f>
        <v>376.637</v>
      </c>
      <c r="N1479" s="71">
        <f>'ｄ08-001市町村別入込総数・宿泊客延数推移'!N1055/1000</f>
        <v>301.86500000000001</v>
      </c>
      <c r="O1479" s="71">
        <f>'ｄ08-001市町村別入込総数・宿泊客延数推移'!O1055/1000</f>
        <v>317.15800000000002</v>
      </c>
      <c r="P1479" s="71">
        <f>'ｄ08-001市町村別入込総数・宿泊客延数推移'!P1055/1000</f>
        <v>604.92999999999995</v>
      </c>
      <c r="Q1479" s="71">
        <f>'ｄ08-001市町村別入込総数・宿泊客延数推移'!Q1055/1000</f>
        <v>640.07799999999997</v>
      </c>
      <c r="R1479" s="71">
        <f>'ｄ08-001市町村別入込総数・宿泊客延数推移'!R1055/1000</f>
        <v>711.57</v>
      </c>
      <c r="S1479" s="71">
        <f>'ｄ08-001市町村別入込総数・宿泊客延数推移'!S1055/1000</f>
        <v>877.67600000000004</v>
      </c>
      <c r="T1479" s="71">
        <f>'ｄ08-001市町村別入込総数・宿泊客延数推移'!T1055/1000</f>
        <v>713.95699999999999</v>
      </c>
      <c r="U1479" s="71">
        <f>'ｄ08-001市町村別入込総数・宿泊客延数推移'!U1055/1000</f>
        <v>684.72799999999995</v>
      </c>
      <c r="V1479" s="71">
        <f>'ｄ08-001市町村別入込総数・宿泊客延数推移'!V1055/1000</f>
        <v>635.23500000000001</v>
      </c>
      <c r="W1479" s="71">
        <f>'ｄ08-001市町村別入込総数・宿泊客延数推移'!W1055/1000</f>
        <v>579.30200000000002</v>
      </c>
      <c r="X1479" s="71">
        <f>'ｄ08-001市町村別入込総数・宿泊客延数推移'!X1055/1000</f>
        <v>463.98</v>
      </c>
      <c r="Y1479" s="71">
        <f>'ｄ08-001市町村別入込総数・宿泊客延数推移'!Y1055/1000</f>
        <v>374.26100000000002</v>
      </c>
      <c r="Z1479" s="71">
        <f>'ｄ08-001市町村別入込総数・宿泊客延数推移'!Z1055/1000</f>
        <v>703.86</v>
      </c>
      <c r="AA1479" s="71">
        <f>'ｄ08-001市町村別入込総数・宿泊客延数推移'!AA1055/1000</f>
        <v>845.24400000000003</v>
      </c>
      <c r="AB1479" s="71">
        <f>'ｄ08-001市町村別入込総数・宿泊客延数推移'!AB1055/1000</f>
        <v>793.952</v>
      </c>
      <c r="AC1479" s="71">
        <f>'ｄ08-001市町村別入込総数・宿泊客延数推移'!AC1055/1000</f>
        <v>799.93399999999997</v>
      </c>
      <c r="AD1479" s="71">
        <f>'ｄ08-001市町村別入込総数・宿泊客延数推移'!AD1055/1000</f>
        <v>833.70799999999997</v>
      </c>
      <c r="AE1479" s="71">
        <f>'ｄ08-001市町村別入込総数・宿泊客延数推移'!AE1055/1000</f>
        <v>930.66399999999999</v>
      </c>
      <c r="AF1479" s="71">
        <f>'ｄ08-001市町村別入込総数・宿泊客延数推移'!AF1055/1000</f>
        <v>1008.623</v>
      </c>
      <c r="AG1479" s="71">
        <f>'ｄ08-001市町村別入込総数・宿泊客延数推移'!AG1055/1000</f>
        <v>999.053</v>
      </c>
      <c r="AH1479" s="71">
        <f>'ｄ08-001市町村別入込総数・宿泊客延数推移'!AH1055/1000</f>
        <v>1043.165</v>
      </c>
      <c r="AI1479" s="71">
        <f>'ｄ08-001市町村別入込総数・宿泊客延数推移'!AI1055/1000</f>
        <v>1103.905</v>
      </c>
      <c r="AJ1479" s="71">
        <f>'ｄ08-001市町村別入込総数・宿泊客延数推移'!AJ1055/1000</f>
        <v>1156.57</v>
      </c>
      <c r="AK1479" s="71">
        <f>'ｄ08-001市町村別入込総数・宿泊客延数推移'!AK1055/1000</f>
        <v>1166.3630000000001</v>
      </c>
      <c r="AL1479" s="71">
        <f>'ｄ08-001市町村別入込総数・宿泊客延数推移'!AL1055/1000</f>
        <v>1154.6110000000001</v>
      </c>
      <c r="AM1479" s="71">
        <f>'ｄ08-001市町村別入込総数・宿泊客延数推移'!AM1055/1000</f>
        <v>1201.5070000000001</v>
      </c>
      <c r="AN1479" s="71">
        <f>'ｄ08-001市町村別入込総数・宿泊客延数推移'!AN1055/1000</f>
        <v>1093.713</v>
      </c>
      <c r="AO1479" s="71">
        <f>'ｄ08-001市町村別入込総数・宿泊客延数推移'!AO1055/1000</f>
        <v>1148.2550000000001</v>
      </c>
      <c r="AP1479" s="71">
        <f>'ｄ08-001市町村別入込総数・宿泊客延数推移'!AQ1055</f>
        <v>1165.9000000000001</v>
      </c>
      <c r="AQ1479" s="71">
        <f>'ｄ08-001市町村別入込総数・宿泊客延数推移'!AR1055</f>
        <v>1301</v>
      </c>
      <c r="AR1479" s="71">
        <f>'ｄ08-001市町村別入込総数・宿泊客延数推移'!AS1055</f>
        <v>1257.3</v>
      </c>
      <c r="AS1479" s="71">
        <f>'ｄ08-001市町村別入込総数・宿泊客延数推移'!AT1055</f>
        <v>1150.0999999999999</v>
      </c>
      <c r="AT1479" s="71">
        <f>'ｄ08-001市町村別入込総数・宿泊客延数推移'!AU1055</f>
        <v>1181.4000000000001</v>
      </c>
      <c r="AU1479" s="71">
        <f>'ｄ08-001市町村別入込総数・宿泊客延数推移'!AV1055</f>
        <v>1137</v>
      </c>
      <c r="AV1479" s="71">
        <f>'ｄ08-001市町村別入込総数・宿泊客延数推移'!AW1055</f>
        <v>1116.3</v>
      </c>
      <c r="AW1479" s="71">
        <f>'ｄ08-001市町村別入込総数・宿泊客延数推移'!AX1055</f>
        <v>1119.7</v>
      </c>
      <c r="AX1479" s="71">
        <f>'ｄ08-001市町村別入込総数・宿泊客延数推移'!AY1055</f>
        <v>1200.7</v>
      </c>
      <c r="AY1479" s="71">
        <f>'ｄ08-001市町村別入込総数・宿泊客延数推移'!AZ1055</f>
        <v>1158.7</v>
      </c>
      <c r="AZ1479" s="71">
        <f>'ｄ08-001市町村別入込総数・宿泊客延数推移'!BA1055</f>
        <v>1023.7</v>
      </c>
      <c r="BA1479" s="71">
        <f>'ｄ08-001市町村別入込総数・宿泊客延数推移'!BB1055</f>
        <v>883.3</v>
      </c>
      <c r="BB1479" s="71">
        <f>'ｄ08-001市町村別入込総数・宿泊客延数推移'!BC1055</f>
        <v>851.6</v>
      </c>
      <c r="BC1479" s="71">
        <f>'ｄ08-001市町村別入込総数・宿泊客延数推移'!BD1055</f>
        <v>853.99999999999989</v>
      </c>
      <c r="BD1479" s="71">
        <f>'ｄ08-001市町村別入込総数・宿泊客延数推移'!BE1055</f>
        <v>838.80000000000007</v>
      </c>
      <c r="BE1479" s="71">
        <f>'ｄ08-001市町村別入込総数・宿泊客延数推移'!BF1055</f>
        <v>895.40000000000009</v>
      </c>
      <c r="BF1479" s="71">
        <f>'ｄ08-001市町村別入込総数・宿泊客延数推移'!BG1055</f>
        <v>870.8</v>
      </c>
      <c r="BG1479" s="71">
        <f>'ｄ08-001市町村別入込総数・宿泊客延数推移'!BH1055</f>
        <v>816.7</v>
      </c>
      <c r="BH1479" s="71">
        <f>'ｄ08-001市町村別入込総数・宿泊客延数推移'!BI1055</f>
        <v>879.70000000000016</v>
      </c>
      <c r="BI1479" s="71">
        <f>'ｄ08-001市町村別入込総数・宿泊客延数推移'!BJ1055</f>
        <v>848.30000000000007</v>
      </c>
      <c r="BJ1479" s="71">
        <f>'ｄ08-001市町村別入込総数・宿泊客延数推移'!BK1055</f>
        <v>865.99999999999989</v>
      </c>
      <c r="BK1479" s="71">
        <f>'ｄ08-001市町村別入込総数・宿泊客延数推移'!BL1055</f>
        <v>814.5</v>
      </c>
      <c r="BL1479" s="71"/>
      <c r="BM1479" s="71"/>
    </row>
    <row r="1480" spans="7:65" x14ac:dyDescent="0.15">
      <c r="G1480" t="s">
        <v>496</v>
      </c>
      <c r="H1480" s="71">
        <f>主要観光地別・年度計!H1146/1000</f>
        <v>76.075000000000003</v>
      </c>
      <c r="I1480" s="71">
        <f>'ｄ08-001市町村別入込総数・宿泊客延数推移'!I1056/1000</f>
        <v>237.571</v>
      </c>
      <c r="J1480" s="71">
        <f>'ｄ08-001市町村別入込総数・宿泊客延数推移'!J1056/1000</f>
        <v>249.18199999999999</v>
      </c>
      <c r="K1480" s="71">
        <f>'ｄ08-001市町村別入込総数・宿泊客延数推移'!K1056/1000</f>
        <v>263.58499999999998</v>
      </c>
      <c r="L1480" s="71">
        <f>'ｄ08-001市町村別入込総数・宿泊客延数推移'!L1056/1000</f>
        <v>324.02499999999998</v>
      </c>
      <c r="M1480" s="71">
        <f>'ｄ08-001市町村別入込総数・宿泊客延数推移'!M1056/1000</f>
        <v>177.42699999999999</v>
      </c>
      <c r="N1480" s="71">
        <f>'ｄ08-001市町村別入込総数・宿泊客延数推移'!N1056/1000</f>
        <v>155.51400000000001</v>
      </c>
      <c r="O1480" s="71">
        <f>'ｄ08-001市町村別入込総数・宿泊客延数推移'!O1056/1000</f>
        <v>255.458</v>
      </c>
      <c r="P1480" s="71">
        <f>'ｄ08-001市町村別入込総数・宿泊客延数推移'!P1056/1000</f>
        <v>609.15300000000002</v>
      </c>
      <c r="Q1480" s="71">
        <f>'ｄ08-001市町村別入込総数・宿泊客延数推移'!Q1056/1000</f>
        <v>397.96800000000002</v>
      </c>
      <c r="R1480" s="71">
        <f>'ｄ08-001市町村別入込総数・宿泊客延数推移'!R1056/1000</f>
        <v>588.91700000000003</v>
      </c>
      <c r="S1480" s="71">
        <f>'ｄ08-001市町村別入込総数・宿泊客延数推移'!S1056/1000</f>
        <v>537.34699999999998</v>
      </c>
      <c r="T1480" s="71">
        <f>'ｄ08-001市町村別入込総数・宿泊客延数推移'!T1056/1000</f>
        <v>507.02300000000002</v>
      </c>
      <c r="U1480" s="71">
        <f>'ｄ08-001市町村別入込総数・宿泊客延数推移'!U1056/1000</f>
        <v>661.58600000000001</v>
      </c>
      <c r="V1480" s="71">
        <f>'ｄ08-001市町村別入込総数・宿泊客延数推移'!V1056/1000</f>
        <v>600.47900000000004</v>
      </c>
      <c r="W1480" s="71">
        <f>'ｄ08-001市町村別入込総数・宿泊客延数推移'!W1056/1000</f>
        <v>604.76</v>
      </c>
      <c r="X1480" s="71">
        <f>'ｄ08-001市町村別入込総数・宿泊客延数推移'!X1056/1000</f>
        <v>512.20500000000004</v>
      </c>
      <c r="Y1480" s="71">
        <f>'ｄ08-001市町村別入込総数・宿泊客延数推移'!Y1056/1000</f>
        <v>360.95299999999997</v>
      </c>
      <c r="Z1480" s="71">
        <f>'ｄ08-001市町村別入込総数・宿泊客延数推移'!Z1056/1000</f>
        <v>317.702</v>
      </c>
      <c r="AA1480" s="71">
        <f>'ｄ08-001市町村別入込総数・宿泊客延数推移'!AA1056/1000</f>
        <v>211.64599999999999</v>
      </c>
      <c r="AB1480" s="71">
        <f>'ｄ08-001市町村別入込総数・宿泊客延数推移'!AB1056/1000</f>
        <v>248.18199999999999</v>
      </c>
      <c r="AC1480" s="71">
        <f>'ｄ08-001市町村別入込総数・宿泊客延数推移'!AC1056/1000</f>
        <v>260.339</v>
      </c>
      <c r="AD1480" s="71">
        <f>'ｄ08-001市町村別入込総数・宿泊客延数推移'!AD1056/1000</f>
        <v>268.71600000000001</v>
      </c>
      <c r="AE1480" s="71">
        <f>'ｄ08-001市町村別入込総数・宿泊客延数推移'!AE1056/1000</f>
        <v>320.44400000000002</v>
      </c>
      <c r="AF1480" s="71">
        <f>'ｄ08-001市町村別入込総数・宿泊客延数推移'!AF1056/1000</f>
        <v>351.52100000000002</v>
      </c>
      <c r="AG1480" s="71">
        <f>'ｄ08-001市町村別入込総数・宿泊客延数推移'!AG1056/1000</f>
        <v>341.73899999999998</v>
      </c>
      <c r="AH1480" s="71">
        <f>'ｄ08-001市町村別入込総数・宿泊客延数推移'!AH1056/1000</f>
        <v>368.96</v>
      </c>
      <c r="AI1480" s="71">
        <f>'ｄ08-001市町村別入込総数・宿泊客延数推移'!AI1056/1000</f>
        <v>395.36500000000001</v>
      </c>
      <c r="AJ1480" s="71">
        <f>'ｄ08-001市町村別入込総数・宿泊客延数推移'!AJ1056/1000</f>
        <v>419.46499999999997</v>
      </c>
      <c r="AK1480" s="71">
        <f>'ｄ08-001市町村別入込総数・宿泊客延数推移'!AK1056/1000</f>
        <v>437.27699999999999</v>
      </c>
      <c r="AL1480" s="71">
        <f>'ｄ08-001市町村別入込総数・宿泊客延数推移'!AL1056/1000</f>
        <v>446.03500000000003</v>
      </c>
      <c r="AM1480" s="71">
        <f>'ｄ08-001市町村別入込総数・宿泊客延数推移'!AM1056/1000</f>
        <v>454.03300000000002</v>
      </c>
      <c r="AN1480" s="71">
        <f>'ｄ08-001市町村別入込総数・宿泊客延数推移'!AN1056/1000</f>
        <v>415.89499999999998</v>
      </c>
      <c r="AO1480" s="71">
        <f>'ｄ08-001市町村別入込総数・宿泊客延数推移'!AO1056/1000</f>
        <v>454.28899999999999</v>
      </c>
      <c r="AP1480" s="71">
        <f>'ｄ08-001市町村別入込総数・宿泊客延数推移'!AQ1056</f>
        <v>579.4</v>
      </c>
      <c r="AQ1480" s="71">
        <f>'ｄ08-001市町村別入込総数・宿泊客延数推移'!AR1056</f>
        <v>521.20000000000005</v>
      </c>
      <c r="AR1480" s="71">
        <f>'ｄ08-001市町村別入込総数・宿泊客延数推移'!AS1056</f>
        <v>503</v>
      </c>
      <c r="AS1480" s="71">
        <f>'ｄ08-001市町村別入込総数・宿泊客延数推移'!AT1056</f>
        <v>466.2</v>
      </c>
      <c r="AT1480" s="71">
        <f>'ｄ08-001市町村別入込総数・宿泊客延数推移'!AU1056</f>
        <v>471</v>
      </c>
      <c r="AU1480" s="71">
        <f>'ｄ08-001市町村別入込総数・宿泊客延数推移'!AV1056</f>
        <v>455.2</v>
      </c>
      <c r="AV1480" s="71">
        <f>'ｄ08-001市町村別入込総数・宿泊客延数推移'!AW1056</f>
        <v>434.1</v>
      </c>
      <c r="AW1480" s="71">
        <f>'ｄ08-001市町村別入込総数・宿泊客延数推移'!AX1056</f>
        <v>457.8</v>
      </c>
      <c r="AX1480" s="71">
        <f>'ｄ08-001市町村別入込総数・宿泊客延数推移'!AY1056</f>
        <v>492.7</v>
      </c>
      <c r="AY1480" s="71">
        <f>'ｄ08-001市町村別入込総数・宿泊客延数推移'!AZ1056</f>
        <v>465.1</v>
      </c>
      <c r="AZ1480" s="71">
        <f>'ｄ08-001市町村別入込総数・宿泊客延数推移'!BA1056</f>
        <v>413.7</v>
      </c>
      <c r="BA1480" s="71">
        <f>'ｄ08-001市町村別入込総数・宿泊客延数推移'!BB1056</f>
        <v>416.2</v>
      </c>
      <c r="BB1480" s="71">
        <f>'ｄ08-001市町村別入込総数・宿泊客延数推移'!BC1056</f>
        <v>357.6</v>
      </c>
      <c r="BC1480" s="71">
        <f>'ｄ08-001市町村別入込総数・宿泊客延数推移'!BD1056</f>
        <v>347.49999999999994</v>
      </c>
      <c r="BD1480" s="71">
        <f>'ｄ08-001市町村別入込総数・宿泊客延数推移'!BE1056</f>
        <v>343.6</v>
      </c>
      <c r="BE1480" s="71">
        <f>'ｄ08-001市町村別入込総数・宿泊客延数推移'!BF1056</f>
        <v>363.49999999999994</v>
      </c>
      <c r="BF1480" s="71">
        <f>'ｄ08-001市町村別入込総数・宿泊客延数推移'!BG1056</f>
        <v>350.40000000000003</v>
      </c>
      <c r="BG1480" s="71">
        <f>'ｄ08-001市町村別入込総数・宿泊客延数推移'!BH1056</f>
        <v>325.90000000000003</v>
      </c>
      <c r="BH1480" s="71">
        <f>'ｄ08-001市町村別入込総数・宿泊客延数推移'!BI1056</f>
        <v>354.20000000000005</v>
      </c>
      <c r="BI1480" s="71">
        <f>'ｄ08-001市町村別入込総数・宿泊客延数推移'!BJ1056</f>
        <v>340</v>
      </c>
      <c r="BJ1480" s="71">
        <f>'ｄ08-001市町村別入込総数・宿泊客延数推移'!BK1056</f>
        <v>351.7</v>
      </c>
      <c r="BK1480" s="71">
        <f>'ｄ08-001市町村別入込総数・宿泊客延数推移'!BL1056</f>
        <v>329</v>
      </c>
      <c r="BL1480" s="71"/>
      <c r="BM1480" s="71"/>
    </row>
    <row r="1481" spans="7:65" x14ac:dyDescent="0.15">
      <c r="G1481" t="s">
        <v>497</v>
      </c>
      <c r="H1481" s="71">
        <f>主要観光地別・年度計!H1148/1000</f>
        <v>48.533999999999999</v>
      </c>
      <c r="I1481" s="71">
        <f>'ｄ08-001市町村別入込総数・宿泊客延数推移'!I1058/1000</f>
        <v>110.43600000000001</v>
      </c>
      <c r="J1481" s="71">
        <f>'ｄ08-001市町村別入込総数・宿泊客延数推移'!J1058/1000</f>
        <v>156.65</v>
      </c>
      <c r="K1481" s="71">
        <f>'ｄ08-001市町村別入込総数・宿泊客延数推移'!K1058/1000</f>
        <v>123.26600000000001</v>
      </c>
      <c r="L1481" s="71">
        <f>'ｄ08-001市町村別入込総数・宿泊客延数推移'!L1058/1000</f>
        <v>206.625</v>
      </c>
      <c r="M1481" s="71">
        <f>'ｄ08-001市町村別入込総数・宿泊客延数推移'!M1058/1000</f>
        <v>238.03100000000001</v>
      </c>
      <c r="N1481" s="71">
        <f>'ｄ08-001市町村別入込総数・宿泊客延数推移'!N1058/1000</f>
        <v>241.79400000000001</v>
      </c>
      <c r="O1481" s="71">
        <f>'ｄ08-001市町村別入込総数・宿泊客延数推移'!O1058/1000</f>
        <v>272.97500000000002</v>
      </c>
      <c r="P1481" s="71">
        <f>'ｄ08-001市町村別入込総数・宿泊客延数推移'!P1058/1000</f>
        <v>409.55500000000001</v>
      </c>
      <c r="Q1481" s="71">
        <f>'ｄ08-001市町村別入込総数・宿泊客延数推移'!Q1058/1000</f>
        <v>341.08699999999999</v>
      </c>
      <c r="R1481" s="71">
        <f>'ｄ08-001市町村別入込総数・宿泊客延数推移'!R1058/1000</f>
        <v>424.13099999999997</v>
      </c>
      <c r="S1481" s="71">
        <f>'ｄ08-001市町村別入込総数・宿泊客延数推移'!S1058/1000</f>
        <v>455.02600000000001</v>
      </c>
      <c r="T1481" s="71">
        <f>'ｄ08-001市町村別入込総数・宿泊客延数推移'!T1058/1000</f>
        <v>405.16899999999998</v>
      </c>
      <c r="U1481" s="71">
        <f>'ｄ08-001市町村別入込総数・宿泊客延数推移'!U1058/1000</f>
        <v>424.93099999999998</v>
      </c>
      <c r="V1481" s="71">
        <f>'ｄ08-001市町村別入込総数・宿泊客延数推移'!V1058/1000</f>
        <v>409.17</v>
      </c>
      <c r="W1481" s="71">
        <f>'ｄ08-001市町村別入込総数・宿泊客延数推移'!W1058/1000</f>
        <v>403.55099999999999</v>
      </c>
      <c r="X1481" s="71">
        <f>'ｄ08-001市町村別入込総数・宿泊客延数推移'!X1058/1000</f>
        <v>351.56599999999997</v>
      </c>
      <c r="Y1481" s="71">
        <f>'ｄ08-001市町村別入込総数・宿泊客延数推移'!Y1058/1000</f>
        <v>380.46899999999999</v>
      </c>
      <c r="Z1481" s="71">
        <f>'ｄ08-001市町村別入込総数・宿泊客延数推移'!Z1058/1000</f>
        <v>338.96</v>
      </c>
      <c r="AA1481" s="71">
        <f>'ｄ08-001市町村別入込総数・宿泊客延数推移'!AA1058/1000</f>
        <v>355.06799999999998</v>
      </c>
      <c r="AB1481" s="71">
        <f>'ｄ08-001市町村別入込総数・宿泊客延数推移'!AB1058/1000</f>
        <v>337.80599999999998</v>
      </c>
      <c r="AC1481" s="71">
        <f>'ｄ08-001市町村別入込総数・宿泊客延数推移'!AC1058/1000</f>
        <v>370.38099999999997</v>
      </c>
      <c r="AD1481" s="71">
        <f>'ｄ08-001市町村別入込総数・宿泊客延数推移'!AD1058/1000</f>
        <v>400.05399999999997</v>
      </c>
      <c r="AE1481" s="71">
        <f>'ｄ08-001市町村別入込総数・宿泊客延数推移'!AE1058/1000</f>
        <v>466.19299999999998</v>
      </c>
      <c r="AF1481" s="71">
        <f>'ｄ08-001市町村別入込総数・宿泊客延数推移'!AF1058/1000</f>
        <v>499.99599999999998</v>
      </c>
      <c r="AG1481" s="71">
        <f>'ｄ08-001市町村別入込総数・宿泊客延数推移'!AG1058/1000</f>
        <v>485.31700000000001</v>
      </c>
      <c r="AH1481" s="71">
        <f>'ｄ08-001市町村別入込総数・宿泊客延数推移'!AH1058/1000</f>
        <v>519.375</v>
      </c>
      <c r="AI1481" s="71">
        <f>'ｄ08-001市町村別入込総数・宿泊客延数推移'!AI1058/1000</f>
        <v>551.81600000000003</v>
      </c>
      <c r="AJ1481" s="71">
        <f>'ｄ08-001市町村別入込総数・宿泊客延数推移'!AJ1058/1000</f>
        <v>580.11800000000005</v>
      </c>
      <c r="AK1481" s="71">
        <f>'ｄ08-001市町村別入込総数・宿泊客延数推移'!AK1058/1000</f>
        <v>597.20799999999997</v>
      </c>
      <c r="AL1481" s="71">
        <f>'ｄ08-001市町村別入込総数・宿泊客延数推移'!AL1058/1000</f>
        <v>595.06299999999999</v>
      </c>
      <c r="AM1481" s="71">
        <f>'ｄ08-001市町村別入込総数・宿泊客延数推移'!AM1058/1000</f>
        <v>609.67100000000005</v>
      </c>
      <c r="AN1481" s="71">
        <f>'ｄ08-001市町村別入込総数・宿泊客延数推移'!AN1058/1000</f>
        <v>536.13400000000001</v>
      </c>
      <c r="AO1481" s="71">
        <f>'ｄ08-001市町村別入込総数・宿泊客延数推移'!AO1058/1000</f>
        <v>573.34199999999998</v>
      </c>
      <c r="AP1481" s="71">
        <f>'ｄ08-001市町村別入込総数・宿泊客延数推移'!AQ1058</f>
        <v>604.20000000000005</v>
      </c>
      <c r="AQ1481" s="71">
        <f>'ｄ08-001市町村別入込総数・宿泊客延数推移'!AR1058</f>
        <v>673</v>
      </c>
      <c r="AR1481" s="71">
        <f>'ｄ08-001市町村別入込総数・宿泊客延数推移'!AS1058</f>
        <v>645.9</v>
      </c>
      <c r="AS1481" s="71">
        <f>'ｄ08-001市町村別入込総数・宿泊客延数推移'!AT1058</f>
        <v>590.20000000000005</v>
      </c>
      <c r="AT1481" s="71">
        <f>'ｄ08-001市町村別入込総数・宿泊客延数推移'!AU1058</f>
        <v>612.9</v>
      </c>
      <c r="AU1481" s="71">
        <f>'ｄ08-001市町村別入込総数・宿泊客延数推移'!AV1058</f>
        <v>591</v>
      </c>
      <c r="AV1481" s="71">
        <f>'ｄ08-001市町村別入込総数・宿泊客延数推移'!AW1058</f>
        <v>573</v>
      </c>
      <c r="AW1481" s="71">
        <f>'ｄ08-001市町村別入込総数・宿泊客延数推移'!AX1058</f>
        <v>587.1</v>
      </c>
      <c r="AX1481" s="71">
        <f>'ｄ08-001市町村別入込総数・宿泊客延数推移'!AY1058</f>
        <v>592.9</v>
      </c>
      <c r="AY1481" s="71">
        <f>'ｄ08-001市町村別入込総数・宿泊客延数推移'!AZ1058</f>
        <v>587.5</v>
      </c>
      <c r="AZ1481" s="71">
        <f>'ｄ08-001市町村別入込総数・宿泊客延数推移'!BA1058</f>
        <v>520.5</v>
      </c>
      <c r="BA1481" s="71">
        <f>'ｄ08-001市町村別入込総数・宿泊客延数推移'!BB1058</f>
        <v>473.4</v>
      </c>
      <c r="BB1481" s="71">
        <f>'ｄ08-001市町村別入込総数・宿泊客延数推移'!BC1058</f>
        <v>445.2</v>
      </c>
      <c r="BC1481" s="71">
        <f>'ｄ08-001市町村別入込総数・宿泊客延数推移'!BD1058</f>
        <v>435.49999999999994</v>
      </c>
      <c r="BD1481" s="71">
        <f>'ｄ08-001市町村別入込総数・宿泊客延数推移'!BE1058</f>
        <v>427.09999999999997</v>
      </c>
      <c r="BE1481" s="71">
        <f>'ｄ08-001市町村別入込総数・宿泊客延数推移'!BF1058</f>
        <v>452.1</v>
      </c>
      <c r="BF1481" s="71">
        <f>'ｄ08-001市町村別入込総数・宿泊客延数推移'!BG1058</f>
        <v>442.59999999999997</v>
      </c>
      <c r="BG1481" s="71">
        <f>'ｄ08-001市町村別入込総数・宿泊客延数推移'!BH1058</f>
        <v>411.9</v>
      </c>
      <c r="BH1481" s="71">
        <f>'ｄ08-001市町村別入込総数・宿泊客延数推移'!BI1058</f>
        <v>453.7</v>
      </c>
      <c r="BI1481" s="71">
        <f>'ｄ08-001市町村別入込総数・宿泊客延数推移'!BJ1058</f>
        <v>440.79999999999995</v>
      </c>
      <c r="BJ1481" s="71">
        <f>'ｄ08-001市町村別入込総数・宿泊客延数推移'!BK1058</f>
        <v>450.00000000000006</v>
      </c>
      <c r="BK1481" s="71">
        <f>'ｄ08-001市町村別入込総数・宿泊客延数推移'!BL1058</f>
        <v>428.6</v>
      </c>
      <c r="BL1481" s="71"/>
      <c r="BM1481" s="71"/>
    </row>
    <row r="1507" spans="7:64" x14ac:dyDescent="0.15">
      <c r="G1507" t="s">
        <v>581</v>
      </c>
      <c r="H1507" s="80"/>
      <c r="J1507" s="80" t="s">
        <v>483</v>
      </c>
      <c r="K1507" s="81"/>
      <c r="L1507" s="81"/>
      <c r="M1507" s="81"/>
      <c r="N1507" s="81"/>
      <c r="O1507" s="80" t="s">
        <v>484</v>
      </c>
      <c r="P1507" s="81"/>
      <c r="Q1507" s="81"/>
      <c r="R1507" s="81"/>
      <c r="S1507" s="81"/>
      <c r="T1507" s="80" t="s">
        <v>485</v>
      </c>
      <c r="U1507" s="81"/>
      <c r="V1507" s="81"/>
      <c r="W1507" s="81"/>
      <c r="X1507" s="81"/>
      <c r="Y1507" s="80" t="s">
        <v>486</v>
      </c>
      <c r="Z1507" s="81"/>
      <c r="AA1507" s="81"/>
      <c r="AB1507" s="81"/>
      <c r="AC1507" s="81"/>
      <c r="AD1507" s="80" t="s">
        <v>487</v>
      </c>
      <c r="AE1507" s="81"/>
      <c r="AF1507" s="81"/>
      <c r="AG1507" s="81"/>
      <c r="AH1507" s="81"/>
      <c r="AI1507" s="80" t="s">
        <v>488</v>
      </c>
      <c r="AJ1507" s="81"/>
      <c r="AK1507" s="81"/>
      <c r="AL1507" s="81"/>
      <c r="AM1507" s="81"/>
      <c r="AN1507" s="80" t="s">
        <v>489</v>
      </c>
      <c r="AO1507" s="81"/>
      <c r="AP1507" s="81"/>
      <c r="AQ1507" s="81"/>
      <c r="AR1507" s="81"/>
      <c r="AS1507" s="80" t="s">
        <v>490</v>
      </c>
      <c r="AT1507" s="81"/>
      <c r="AU1507" s="81"/>
      <c r="AV1507" s="81"/>
      <c r="AW1507" s="81"/>
      <c r="AX1507" s="80" t="s">
        <v>491</v>
      </c>
      <c r="AY1507" s="81"/>
      <c r="AZ1507" s="81"/>
      <c r="BA1507" s="81"/>
      <c r="BB1507" s="81"/>
      <c r="BC1507" s="80" t="s">
        <v>492</v>
      </c>
      <c r="BD1507" s="81"/>
      <c r="BE1507" s="81"/>
      <c r="BF1507" s="81"/>
      <c r="BG1507" s="81"/>
      <c r="BH1507" s="80" t="s">
        <v>493</v>
      </c>
      <c r="BL1507" s="80" t="s">
        <v>517</v>
      </c>
    </row>
    <row r="1508" spans="7:64" x14ac:dyDescent="0.15">
      <c r="G1508" t="s">
        <v>495</v>
      </c>
      <c r="H1508" s="88">
        <f>'ｄ08-001市町村別入込総数・宿泊客延数推移'!H1025/1000</f>
        <v>0</v>
      </c>
      <c r="I1508" s="88">
        <f>'ｄ08-001市町村別入込総数・宿泊客延数推移'!I1025/1000</f>
        <v>0</v>
      </c>
      <c r="J1508" s="88">
        <f>'ｄ08-001市町村別入込総数・宿泊客延数推移'!J1025/1000</f>
        <v>0</v>
      </c>
      <c r="K1508" s="88">
        <f>'ｄ08-001市町村別入込総数・宿泊客延数推移'!K1025/1000</f>
        <v>0</v>
      </c>
      <c r="L1508" s="88">
        <f>'ｄ08-001市町村別入込総数・宿泊客延数推移'!L1025/1000</f>
        <v>0</v>
      </c>
      <c r="M1508" s="88">
        <f>'ｄ08-001市町村別入込総数・宿泊客延数推移'!M1025/1000</f>
        <v>0</v>
      </c>
      <c r="N1508" s="88">
        <f>'ｄ08-001市町村別入込総数・宿泊客延数推移'!N1025/1000</f>
        <v>0</v>
      </c>
      <c r="O1508" s="88">
        <f>'ｄ08-001市町村別入込総数・宿泊客延数推移'!O1025/1000</f>
        <v>0</v>
      </c>
      <c r="P1508" s="88">
        <f>'ｄ08-001市町村別入込総数・宿泊客延数推移'!P1025/1000</f>
        <v>0</v>
      </c>
      <c r="Q1508" s="88">
        <f>'ｄ08-001市町村別入込総数・宿泊客延数推移'!Q1025/1000</f>
        <v>0</v>
      </c>
      <c r="R1508" s="88">
        <f>'ｄ08-001市町村別入込総数・宿泊客延数推移'!R1025/1000</f>
        <v>0</v>
      </c>
      <c r="S1508" s="88">
        <f>'ｄ08-001市町村別入込総数・宿泊客延数推移'!S1025/1000</f>
        <v>0</v>
      </c>
      <c r="T1508" s="88">
        <f>'ｄ08-001市町村別入込総数・宿泊客延数推移'!T1025/1000</f>
        <v>0</v>
      </c>
      <c r="U1508" s="88">
        <f>'ｄ08-001市町村別入込総数・宿泊客延数推移'!U1025/1000</f>
        <v>0</v>
      </c>
      <c r="V1508" s="88">
        <f>'ｄ08-001市町村別入込総数・宿泊客延数推移'!V1025/1000</f>
        <v>111.488</v>
      </c>
      <c r="W1508" s="88">
        <f>'ｄ08-001市町村別入込総数・宿泊客延数推移'!W1025/1000</f>
        <v>127.253</v>
      </c>
      <c r="X1508" s="88">
        <f>'ｄ08-001市町村別入込総数・宿泊客延数推移'!X1025/1000</f>
        <v>123.11199999999999</v>
      </c>
      <c r="Y1508" s="88">
        <f>'ｄ08-001市町村別入込総数・宿泊客延数推移'!Y1025/1000</f>
        <v>135.74199999999999</v>
      </c>
      <c r="Z1508" s="88">
        <f>'ｄ08-001市町村別入込総数・宿泊客延数推移'!Z1025/1000</f>
        <v>128.69900000000001</v>
      </c>
      <c r="AA1508" s="88">
        <f>'ｄ08-001市町村別入込総数・宿泊客延数推移'!AA1025/1000</f>
        <v>141.58199999999999</v>
      </c>
      <c r="AB1508" s="88">
        <f>'ｄ08-001市町村別入込総数・宿泊客延数推移'!AB1025/1000</f>
        <v>160.30199999999999</v>
      </c>
      <c r="AC1508" s="88">
        <f>'ｄ08-001市町村別入込総数・宿泊客延数推移'!AC1025/1000</f>
        <v>152.72200000000001</v>
      </c>
      <c r="AD1508" s="88">
        <f>'ｄ08-001市町村別入込総数・宿泊客延数推移'!AD1025/1000</f>
        <v>181.05099999999999</v>
      </c>
      <c r="AE1508" s="88">
        <f>'ｄ08-001市町村別入込総数・宿泊客延数推移'!AE1025/1000</f>
        <v>211.161</v>
      </c>
      <c r="AF1508" s="88">
        <f>'ｄ08-001市町村別入込総数・宿泊客延数推移'!AF1025/1000</f>
        <v>205.215</v>
      </c>
      <c r="AG1508" s="88">
        <f>'ｄ08-001市町村別入込総数・宿泊客延数推移'!AG1025/1000</f>
        <v>183.53899999999999</v>
      </c>
      <c r="AH1508" s="88">
        <f>'ｄ08-001市町村別入込総数・宿泊客延数推移'!AH1025/1000</f>
        <v>243.50700000000001</v>
      </c>
      <c r="AI1508" s="88">
        <f>'ｄ08-001市町村別入込総数・宿泊客延数推移'!AI1025/1000</f>
        <v>252.56100000000001</v>
      </c>
      <c r="AJ1508" s="88">
        <f>'ｄ08-001市町村別入込総数・宿泊客延数推移'!AJ1025/1000</f>
        <v>294.08300000000003</v>
      </c>
      <c r="AK1508" s="88">
        <f>'ｄ08-001市町村別入込総数・宿泊客延数推移'!AK1025/1000</f>
        <v>288.69900000000001</v>
      </c>
      <c r="AL1508" s="88">
        <f>'ｄ08-001市町村別入込総数・宿泊客延数推移'!AL1025/1000</f>
        <v>273.79300000000001</v>
      </c>
      <c r="AM1508" s="88">
        <f>'ｄ08-001市町村別入込総数・宿泊客延数推移'!AM1025/1000</f>
        <v>315.81099999999998</v>
      </c>
      <c r="AN1508" s="88">
        <f>'ｄ08-001市町村別入込総数・宿泊客延数推移'!AN1025/1000</f>
        <v>394.89400000000001</v>
      </c>
      <c r="AO1508" s="88">
        <f>'ｄ08-001市町村別入込総数・宿泊客延数推移'!AO1025/1000</f>
        <v>228.80600000000001</v>
      </c>
      <c r="AP1508" s="88">
        <f>'ｄ08-001市町村別入込総数・宿泊客延数推移'!AQ1025</f>
        <v>161.6</v>
      </c>
      <c r="AQ1508" s="88">
        <f>'ｄ08-001市町村別入込総数・宿泊客延数推移'!AR1025</f>
        <v>266.2</v>
      </c>
      <c r="AR1508" s="88">
        <f>'ｄ08-001市町村別入込総数・宿泊客延数推移'!AS1025</f>
        <v>251.6</v>
      </c>
      <c r="AS1508" s="88">
        <f>'ｄ08-001市町村別入込総数・宿泊客延数推移'!AT1025</f>
        <v>256.7</v>
      </c>
      <c r="AT1508" s="88">
        <f>'ｄ08-001市町村別入込総数・宿泊客延数推移'!AU1025</f>
        <v>247.1</v>
      </c>
      <c r="AU1508" s="88">
        <f>'ｄ08-001市町村別入込総数・宿泊客延数推移'!AV1025</f>
        <v>244.1</v>
      </c>
      <c r="AV1508" s="88">
        <f>'ｄ08-001市町村別入込総数・宿泊客延数推移'!AW1025</f>
        <v>203.3</v>
      </c>
      <c r="AW1508" s="88">
        <f>'ｄ08-001市町村別入込総数・宿泊客延数推移'!AX1025</f>
        <v>241.5</v>
      </c>
      <c r="AX1508" s="88">
        <f>'ｄ08-001市町村別入込総数・宿泊客延数推移'!AY1025</f>
        <v>199.4</v>
      </c>
      <c r="AY1508" s="88">
        <f>'ｄ08-001市町村別入込総数・宿泊客延数推移'!AZ1025</f>
        <v>188.9</v>
      </c>
      <c r="AZ1508" s="88">
        <f>'ｄ08-001市町村別入込総数・宿泊客延数推移'!BA1025</f>
        <v>183.6</v>
      </c>
      <c r="BA1508" s="88">
        <f>'ｄ08-001市町村別入込総数・宿泊客延数推移'!BB1025</f>
        <v>188.8</v>
      </c>
      <c r="BB1508" s="88">
        <f>'ｄ08-001市町村別入込総数・宿泊客延数推移'!BC1025</f>
        <v>179.7</v>
      </c>
      <c r="BC1508" s="88">
        <f>'ｄ08-001市町村別入込総数・宿泊客延数推移'!BD1025</f>
        <v>197.29999999999998</v>
      </c>
      <c r="BD1508" s="88">
        <f>'ｄ08-001市町村別入込総数・宿泊客延数推移'!BE1025</f>
        <v>197.3</v>
      </c>
      <c r="BE1508" s="88">
        <f>'ｄ08-001市町村別入込総数・宿泊客延数推移'!BF1025</f>
        <v>207.60000000000002</v>
      </c>
      <c r="BF1508" s="88">
        <f>'ｄ08-001市町村別入込総数・宿泊客延数推移'!BG1025</f>
        <v>205.2</v>
      </c>
      <c r="BG1508" s="88">
        <f>'ｄ08-001市町村別入込総数・宿泊客延数推移'!BH1025</f>
        <v>163.5</v>
      </c>
      <c r="BH1508" s="88">
        <f>'ｄ08-001市町村別入込総数・宿泊客延数推移'!BI1025</f>
        <v>175.8</v>
      </c>
      <c r="BI1508" s="88">
        <f>'ｄ08-001市町村別入込総数・宿泊客延数推移'!BJ1025</f>
        <v>174.9</v>
      </c>
      <c r="BJ1508" s="88">
        <f>'ｄ08-001市町村別入込総数・宿泊客延数推移'!BK1025</f>
        <v>182.8</v>
      </c>
      <c r="BK1508" s="88">
        <f>'ｄ08-001市町村別入込総数・宿泊客延数推移'!BL1025</f>
        <v>260.60000000000002</v>
      </c>
      <c r="BL1508" s="88">
        <f>'ｄ08-001市町村別入込総数・宿泊客延数推移'!BM1025</f>
        <v>186.1</v>
      </c>
    </row>
    <row r="1509" spans="7:64" x14ac:dyDescent="0.15">
      <c r="G1509" t="s">
        <v>496</v>
      </c>
      <c r="H1509" s="88">
        <f>'ｄ08-001市町村別入込総数・宿泊客延数推移'!H1026/1000</f>
        <v>0</v>
      </c>
      <c r="I1509" s="88">
        <f>'ｄ08-001市町村別入込総数・宿泊客延数推移'!I1026/1000</f>
        <v>0</v>
      </c>
      <c r="J1509" s="88">
        <f>'ｄ08-001市町村別入込総数・宿泊客延数推移'!J1026/1000</f>
        <v>0</v>
      </c>
      <c r="K1509" s="88">
        <f>'ｄ08-001市町村別入込総数・宿泊客延数推移'!K1026/1000</f>
        <v>0</v>
      </c>
      <c r="L1509" s="88">
        <f>'ｄ08-001市町村別入込総数・宿泊客延数推移'!L1026/1000</f>
        <v>0</v>
      </c>
      <c r="M1509" s="88">
        <f>'ｄ08-001市町村別入込総数・宿泊客延数推移'!M1026/1000</f>
        <v>0</v>
      </c>
      <c r="N1509" s="88">
        <f>'ｄ08-001市町村別入込総数・宿泊客延数推移'!N1026/1000</f>
        <v>0</v>
      </c>
      <c r="O1509" s="88">
        <f>'ｄ08-001市町村別入込総数・宿泊客延数推移'!O1026/1000</f>
        <v>0</v>
      </c>
      <c r="P1509" s="88">
        <f>'ｄ08-001市町村別入込総数・宿泊客延数推移'!P1026/1000</f>
        <v>0</v>
      </c>
      <c r="Q1509" s="88">
        <f>'ｄ08-001市町村別入込総数・宿泊客延数推移'!Q1026/1000</f>
        <v>0</v>
      </c>
      <c r="R1509" s="88">
        <f>'ｄ08-001市町村別入込総数・宿泊客延数推移'!R1026/1000</f>
        <v>0</v>
      </c>
      <c r="S1509" s="88">
        <f>'ｄ08-001市町村別入込総数・宿泊客延数推移'!S1026/1000</f>
        <v>0</v>
      </c>
      <c r="T1509" s="88">
        <f>'ｄ08-001市町村別入込総数・宿泊客延数推移'!T1026/1000</f>
        <v>0</v>
      </c>
      <c r="U1509" s="88">
        <f>'ｄ08-001市町村別入込総数・宿泊客延数推移'!U1026/1000</f>
        <v>0</v>
      </c>
      <c r="V1509" s="88">
        <f>'ｄ08-001市町村別入込総数・宿泊客延数推移'!V1026/1000</f>
        <v>248.756</v>
      </c>
      <c r="W1509" s="88">
        <f>'ｄ08-001市町村別入込総数・宿泊客延数推移'!W1026/1000</f>
        <v>269.55700000000002</v>
      </c>
      <c r="X1509" s="88">
        <f>'ｄ08-001市町村別入込総数・宿泊客延数推移'!X1026/1000</f>
        <v>276.38900000000001</v>
      </c>
      <c r="Y1509" s="88">
        <f>'ｄ08-001市町村別入込総数・宿泊客延数推移'!Y1026/1000</f>
        <v>281.91199999999998</v>
      </c>
      <c r="Z1509" s="88">
        <f>'ｄ08-001市町村別入込総数・宿泊客延数推移'!Z1026/1000</f>
        <v>260.48399999999998</v>
      </c>
      <c r="AA1509" s="88">
        <f>'ｄ08-001市町村別入込総数・宿泊客延数推移'!AA1026/1000</f>
        <v>281.77</v>
      </c>
      <c r="AB1509" s="88">
        <f>'ｄ08-001市町村別入込総数・宿泊客延数推移'!AB1026/1000</f>
        <v>295.88400000000001</v>
      </c>
      <c r="AC1509" s="88">
        <f>'ｄ08-001市町村別入込総数・宿泊客延数推移'!AC1026/1000</f>
        <v>311.92899999999997</v>
      </c>
      <c r="AD1509" s="88">
        <f>'ｄ08-001市町村別入込総数・宿泊客延数推移'!AD1026/1000</f>
        <v>268.49799999999999</v>
      </c>
      <c r="AE1509" s="88">
        <f>'ｄ08-001市町村別入込総数・宿泊客延数推移'!AE1026/1000</f>
        <v>265.89100000000002</v>
      </c>
      <c r="AF1509" s="88">
        <f>'ｄ08-001市町村別入込総数・宿泊客延数推移'!AF1026/1000</f>
        <v>291.971</v>
      </c>
      <c r="AG1509" s="88">
        <f>'ｄ08-001市町村別入込総数・宿泊客延数推移'!AG1026/1000</f>
        <v>301.834</v>
      </c>
      <c r="AH1509" s="88">
        <f>'ｄ08-001市町村別入込総数・宿泊客延数推移'!AH1026/1000</f>
        <v>287.69799999999998</v>
      </c>
      <c r="AI1509" s="88">
        <f>'ｄ08-001市町村別入込総数・宿泊客延数推移'!AI1026/1000</f>
        <v>320.52199999999999</v>
      </c>
      <c r="AJ1509" s="88">
        <f>'ｄ08-001市町村別入込総数・宿泊客延数推移'!AJ1026/1000</f>
        <v>320.33</v>
      </c>
      <c r="AK1509" s="88">
        <f>'ｄ08-001市町村別入込総数・宿泊客延数推移'!AK1026/1000</f>
        <v>344.93900000000002</v>
      </c>
      <c r="AL1509" s="88">
        <f>'ｄ08-001市町村別入込総数・宿泊客延数推移'!AL1026/1000</f>
        <v>338.35399999999998</v>
      </c>
      <c r="AM1509" s="88">
        <f>'ｄ08-001市町村別入込総数・宿泊客延数推移'!AM1026/1000</f>
        <v>397.94299999999998</v>
      </c>
      <c r="AN1509" s="88">
        <f>'ｄ08-001市町村別入込総数・宿泊客延数推移'!AN1026/1000</f>
        <v>444.07799999999997</v>
      </c>
      <c r="AO1509" s="88">
        <f>'ｄ08-001市町村別入込総数・宿泊客延数推移'!AO1026/1000</f>
        <v>559.45100000000002</v>
      </c>
      <c r="AP1509" s="88">
        <f>'ｄ08-001市町村別入込総数・宿泊客延数推移'!AQ1026</f>
        <v>479.8</v>
      </c>
      <c r="AQ1509" s="88">
        <f>'ｄ08-001市町村別入込総数・宿泊客延数推移'!AR1026</f>
        <v>449.8</v>
      </c>
      <c r="AR1509" s="88">
        <f>'ｄ08-001市町村別入込総数・宿泊客延数推移'!AS1026</f>
        <v>425</v>
      </c>
      <c r="AS1509" s="88">
        <f>'ｄ08-001市町村別入込総数・宿泊客延数推移'!AT1026</f>
        <v>433.1</v>
      </c>
      <c r="AT1509" s="88">
        <f>'ｄ08-001市町村別入込総数・宿泊客延数推移'!AU1026</f>
        <v>417</v>
      </c>
      <c r="AU1509" s="88">
        <f>'ｄ08-001市町村別入込総数・宿泊客延数推移'!AV1026</f>
        <v>413</v>
      </c>
      <c r="AV1509" s="88">
        <f>'ｄ08-001市町村別入込総数・宿泊客延数推移'!AW1026</f>
        <v>343</v>
      </c>
      <c r="AW1509" s="88">
        <f>'ｄ08-001市町村別入込総数・宿泊客延数推移'!AX1026</f>
        <v>407.6</v>
      </c>
      <c r="AX1509" s="88">
        <f>'ｄ08-001市町村別入込総数・宿泊客延数推移'!AY1026</f>
        <v>336.6</v>
      </c>
      <c r="AY1509" s="88">
        <f>'ｄ08-001市町村別入込総数・宿泊客延数推移'!AZ1026</f>
        <v>318.89999999999998</v>
      </c>
      <c r="AZ1509" s="88">
        <f>'ｄ08-001市町村別入込総数・宿泊客延数推移'!BA1026</f>
        <v>310</v>
      </c>
      <c r="BA1509" s="88">
        <f>'ｄ08-001市町村別入込総数・宿泊客延数推移'!BB1026</f>
        <v>318.7</v>
      </c>
      <c r="BB1509" s="88">
        <f>'ｄ08-001市町村別入込総数・宿泊客延数推移'!BC1026</f>
        <v>303.2</v>
      </c>
      <c r="BC1509" s="88">
        <f>'ｄ08-001市町村別入込総数・宿泊客延数推移'!BD1026</f>
        <v>332.9</v>
      </c>
      <c r="BD1509" s="88">
        <f>'ｄ08-001市町村別入込総数・宿泊客延数推移'!BE1026</f>
        <v>333</v>
      </c>
      <c r="BE1509" s="88">
        <f>'ｄ08-001市町村別入込総数・宿泊客延数推移'!BF1026</f>
        <v>350.09999999999997</v>
      </c>
      <c r="BF1509" s="88">
        <f>'ｄ08-001市町村別入込総数・宿泊客延数推移'!BG1026</f>
        <v>346.7</v>
      </c>
      <c r="BG1509" s="88">
        <f>'ｄ08-001市町村別入込総数・宿泊客延数推移'!BH1026</f>
        <v>281.50000000000006</v>
      </c>
      <c r="BH1509" s="88">
        <f>'ｄ08-001市町村別入込総数・宿泊客延数推移'!BI1026</f>
        <v>297.2</v>
      </c>
      <c r="BI1509" s="88">
        <f>'ｄ08-001市町村別入込総数・宿泊客延数推移'!BJ1026</f>
        <v>295.29999999999995</v>
      </c>
      <c r="BJ1509" s="88">
        <f>'ｄ08-001市町村別入込総数・宿泊客延数推移'!BK1026</f>
        <v>308.59999999999997</v>
      </c>
      <c r="BK1509" s="88">
        <f>'ｄ08-001市町村別入込総数・宿泊客延数推移'!BL1026</f>
        <v>251.1</v>
      </c>
      <c r="BL1509" s="88">
        <f>'ｄ08-001市町村別入込総数・宿泊客延数推移'!BM1026</f>
        <v>314.60000000000002</v>
      </c>
    </row>
    <row r="1510" spans="7:64" x14ac:dyDescent="0.15">
      <c r="G1510" t="s">
        <v>497</v>
      </c>
      <c r="H1510" s="88"/>
      <c r="I1510" s="88"/>
      <c r="J1510" s="88"/>
      <c r="K1510" s="88"/>
      <c r="L1510" s="88"/>
      <c r="M1510" s="88"/>
      <c r="N1510" s="88"/>
      <c r="O1510" s="88"/>
      <c r="P1510" s="88"/>
      <c r="Q1510" s="88"/>
      <c r="R1510" s="88"/>
      <c r="S1510" s="88"/>
      <c r="T1510" s="88"/>
      <c r="U1510" s="88"/>
      <c r="V1510" s="88">
        <f>'ｄ08-001市町村別入込総数・宿泊客延数推移'!V1028/1000</f>
        <v>129.27699999999999</v>
      </c>
      <c r="W1510" s="88">
        <f>'ｄ08-001市町村別入込総数・宿泊客延数推移'!W1028/1000</f>
        <v>154.874</v>
      </c>
      <c r="X1510" s="88">
        <f>'ｄ08-001市町村別入込総数・宿泊客延数推移'!X1028/1000</f>
        <v>131.91800000000001</v>
      </c>
      <c r="Y1510" s="88">
        <f>'ｄ08-001市町村別入込総数・宿泊客延数推移'!Y1028/1000</f>
        <v>148.51400000000001</v>
      </c>
      <c r="Z1510" s="88">
        <f>'ｄ08-001市町村別入込総数・宿泊客延数推移'!Z1028/1000</f>
        <v>137.47300000000001</v>
      </c>
      <c r="AA1510" s="88">
        <f>'ｄ08-001市町村別入込総数・宿泊客延数推移'!AA1028/1000</f>
        <v>151.86099999999999</v>
      </c>
      <c r="AB1510" s="88">
        <f>'ｄ08-001市町村別入込総数・宿泊客延数推移'!AB1028/1000</f>
        <v>159.16300000000001</v>
      </c>
      <c r="AC1510" s="88">
        <f>'ｄ08-001市町村別入込総数・宿泊客延数推移'!AC1028/1000</f>
        <v>157.30600000000001</v>
      </c>
      <c r="AD1510" s="88">
        <f>'ｄ08-001市町村別入込総数・宿泊客延数推移'!AD1028/1000</f>
        <v>149.88999999999999</v>
      </c>
      <c r="AE1510" s="88">
        <f>'ｄ08-001市町村別入込総数・宿泊客延数推移'!AE1028/1000</f>
        <v>121.89100000000001</v>
      </c>
      <c r="AF1510" s="88">
        <f>'ｄ08-001市町村別入込総数・宿泊客延数推移'!AF1028/1000</f>
        <v>93.18</v>
      </c>
      <c r="AG1510" s="88">
        <f>'ｄ08-001市町村別入込総数・宿泊客延数推移'!AG1028/1000</f>
        <v>104.68899999999999</v>
      </c>
      <c r="AH1510" s="88">
        <f>'ｄ08-001市町村別入込総数・宿泊客延数推移'!AH1028/1000</f>
        <v>96.908000000000001</v>
      </c>
      <c r="AI1510" s="88">
        <f>'ｄ08-001市町村別入込総数・宿泊客延数推移'!AI1028/1000</f>
        <v>118.423</v>
      </c>
      <c r="AJ1510" s="88">
        <f>'ｄ08-001市町村別入込総数・宿泊客延数推移'!AJ1028/1000</f>
        <v>123.161</v>
      </c>
      <c r="AK1510" s="88">
        <f>'ｄ08-001市町村別入込総数・宿泊客延数推移'!AK1028/1000</f>
        <v>133.94300000000001</v>
      </c>
      <c r="AL1510" s="88">
        <f>'ｄ08-001市町村別入込総数・宿泊客延数推移'!AL1028/1000</f>
        <v>115.803</v>
      </c>
      <c r="AM1510" s="88">
        <f>'ｄ08-001市町村別入込総数・宿泊客延数推移'!AM1028/1000</f>
        <v>129.25200000000001</v>
      </c>
      <c r="AN1510" s="88">
        <f>'ｄ08-001市町村別入込総数・宿泊客延数推移'!AN1028/1000</f>
        <v>123.821</v>
      </c>
      <c r="AO1510" s="88">
        <f>'ｄ08-001市町村別入込総数・宿泊客延数推移'!AO1028/1000</f>
        <v>81.992999999999995</v>
      </c>
      <c r="AP1510" s="88">
        <f>'ｄ08-001市町村別入込総数・宿泊客延数推移'!AQ1028</f>
        <v>27.3</v>
      </c>
      <c r="AQ1510" s="88">
        <f>'ｄ08-001市町村別入込総数・宿泊客延数推移'!AR1028</f>
        <v>31</v>
      </c>
      <c r="AR1510" s="88">
        <f>'ｄ08-001市町村別入込総数・宿泊客延数推移'!AS1028</f>
        <v>38.9</v>
      </c>
      <c r="AS1510" s="88">
        <f>'ｄ08-001市町村別入込総数・宿泊客延数推移'!AT1028</f>
        <v>38.5</v>
      </c>
      <c r="AT1510" s="88">
        <f>'ｄ08-001市町村別入込総数・宿泊客延数推移'!AU1028</f>
        <v>49.5</v>
      </c>
      <c r="AU1510" s="88">
        <f>'ｄ08-001市町村別入込総数・宿泊客延数推移'!AV1028</f>
        <v>42.4</v>
      </c>
      <c r="AV1510" s="88">
        <f>'ｄ08-001市町村別入込総数・宿泊客延数推移'!AW1028</f>
        <v>37.9</v>
      </c>
      <c r="AW1510" s="88">
        <f>'ｄ08-001市町村別入込総数・宿泊客延数推移'!AX1028</f>
        <v>35.4</v>
      </c>
      <c r="AX1510" s="88">
        <f>'ｄ08-001市町村別入込総数・宿泊客延数推移'!AY1028</f>
        <v>34.6</v>
      </c>
      <c r="AY1510" s="88">
        <f>'ｄ08-001市町村別入込総数・宿泊客延数推移'!AZ1028</f>
        <v>32.200000000000003</v>
      </c>
      <c r="AZ1510" s="88">
        <f>'ｄ08-001市町村別入込総数・宿泊客延数推移'!BA1028</f>
        <v>33.799999999999997</v>
      </c>
      <c r="BA1510" s="88">
        <f>'ｄ08-001市町村別入込総数・宿泊客延数推移'!BB1028</f>
        <v>34.700000000000003</v>
      </c>
      <c r="BB1510" s="88">
        <f>'ｄ08-001市町村別入込総数・宿泊客延数推移'!BC1028</f>
        <v>36.200000000000003</v>
      </c>
      <c r="BC1510" s="88">
        <f>'ｄ08-001市町村別入込総数・宿泊客延数推移'!BD1028</f>
        <v>39.9</v>
      </c>
      <c r="BD1510" s="88">
        <f>'ｄ08-001市町村別入込総数・宿泊客延数推移'!BE1028</f>
        <v>36.699999999999996</v>
      </c>
      <c r="BE1510" s="88">
        <f>'ｄ08-001市町村別入込総数・宿泊客延数推移'!BF1028</f>
        <v>42.4</v>
      </c>
      <c r="BF1510" s="88">
        <f>'ｄ08-001市町村別入込総数・宿泊客延数推移'!BG1028</f>
        <v>41.9</v>
      </c>
      <c r="BG1510" s="88">
        <f>'ｄ08-001市町村別入込総数・宿泊客延数推移'!BH1028</f>
        <v>45.800000000000004</v>
      </c>
      <c r="BH1510" s="88">
        <f>'ｄ08-001市町村別入込総数・宿泊客延数推移'!BI1028</f>
        <v>48.7</v>
      </c>
      <c r="BI1510" s="88">
        <f>'ｄ08-001市町村別入込総数・宿泊客延数推移'!BJ1028</f>
        <v>47.1</v>
      </c>
      <c r="BJ1510" s="88">
        <f>'ｄ08-001市町村別入込総数・宿泊客延数推移'!BK1028</f>
        <v>61.500000000000007</v>
      </c>
      <c r="BK1510" s="88">
        <f>'ｄ08-001市町村別入込総数・宿泊客延数推移'!BL1028</f>
        <v>68.400000000000006</v>
      </c>
      <c r="BL1510" s="88">
        <f>'ｄ08-001市町村別入込総数・宿泊客延数推移'!BM1028</f>
        <v>78.099999999999994</v>
      </c>
    </row>
    <row r="1539" spans="7:64" x14ac:dyDescent="0.15">
      <c r="G1539" t="s">
        <v>538</v>
      </c>
      <c r="H1539" s="80"/>
      <c r="J1539" s="80" t="s">
        <v>483</v>
      </c>
      <c r="K1539" s="81"/>
      <c r="L1539" s="81"/>
      <c r="M1539" s="81"/>
      <c r="N1539" s="81"/>
      <c r="O1539" s="80" t="s">
        <v>484</v>
      </c>
      <c r="P1539" s="81"/>
      <c r="Q1539" s="81"/>
      <c r="R1539" s="81"/>
      <c r="S1539" s="81"/>
      <c r="T1539" s="80" t="s">
        <v>485</v>
      </c>
      <c r="U1539" s="81"/>
      <c r="V1539" s="81"/>
      <c r="W1539" s="81"/>
      <c r="X1539" s="81"/>
      <c r="Y1539" s="80" t="s">
        <v>486</v>
      </c>
      <c r="Z1539" s="81"/>
      <c r="AA1539" s="81"/>
      <c r="AB1539" s="81"/>
      <c r="AC1539" s="81"/>
      <c r="AD1539" s="80" t="s">
        <v>487</v>
      </c>
      <c r="AE1539" s="81"/>
      <c r="AF1539" s="81"/>
      <c r="AG1539" s="81"/>
      <c r="AH1539" s="81"/>
      <c r="AI1539" s="80" t="s">
        <v>488</v>
      </c>
      <c r="AJ1539" s="81"/>
      <c r="AK1539" s="81"/>
      <c r="AL1539" s="81"/>
      <c r="AM1539" s="81"/>
      <c r="AN1539" s="80" t="s">
        <v>489</v>
      </c>
      <c r="AO1539" s="81"/>
      <c r="AP1539" s="81"/>
      <c r="AQ1539" s="81"/>
      <c r="AR1539" s="81"/>
      <c r="AS1539" s="80" t="s">
        <v>490</v>
      </c>
      <c r="AT1539" s="81"/>
      <c r="AU1539" s="81"/>
      <c r="AV1539" s="81"/>
      <c r="AW1539" s="81"/>
      <c r="AX1539" s="80" t="s">
        <v>491</v>
      </c>
      <c r="AY1539" s="81"/>
      <c r="AZ1539" s="81"/>
      <c r="BA1539" s="81"/>
      <c r="BB1539" s="81"/>
      <c r="BC1539" s="80" t="s">
        <v>492</v>
      </c>
      <c r="BD1539" s="81"/>
      <c r="BE1539" s="81"/>
      <c r="BF1539" s="81"/>
      <c r="BG1539" s="81"/>
      <c r="BH1539" s="80" t="s">
        <v>493</v>
      </c>
      <c r="BL1539" s="80" t="s">
        <v>517</v>
      </c>
    </row>
    <row r="1540" spans="7:64" x14ac:dyDescent="0.15">
      <c r="G1540" t="s">
        <v>495</v>
      </c>
      <c r="H1540" s="88">
        <f>'ｄ08-001市町村別入込総数・宿泊客延数推移'!H1181/1000</f>
        <v>0</v>
      </c>
      <c r="I1540" s="88">
        <f>'ｄ08-001市町村別入込総数・宿泊客延数推移'!I1181/1000</f>
        <v>198.04</v>
      </c>
      <c r="J1540" s="88">
        <f>'ｄ08-001市町村別入込総数・宿泊客延数推移'!J1181/1000</f>
        <v>250.55</v>
      </c>
      <c r="K1540" s="88">
        <f>'ｄ08-001市町村別入込総数・宿泊客延数推移'!K1181/1000</f>
        <v>221.006</v>
      </c>
      <c r="L1540" s="88">
        <f>'ｄ08-001市町村別入込総数・宿泊客延数推移'!L1181/1000</f>
        <v>279.214</v>
      </c>
      <c r="M1540" s="88">
        <f>'ｄ08-001市町村別入込総数・宿泊客延数推移'!M1181/1000</f>
        <v>260.41300000000001</v>
      </c>
      <c r="N1540" s="88">
        <f>'ｄ08-001市町村別入込総数・宿泊客延数推移'!N1181/1000</f>
        <v>356.077</v>
      </c>
      <c r="O1540" s="88">
        <f>'ｄ08-001市町村別入込総数・宿泊客延数推移'!O1181/1000</f>
        <v>344.30200000000002</v>
      </c>
      <c r="P1540" s="88">
        <f>'ｄ08-001市町村別入込総数・宿泊客延数推移'!P1181/1000</f>
        <v>377.34500000000003</v>
      </c>
      <c r="Q1540" s="88">
        <f>'ｄ08-001市町村別入込総数・宿泊客延数推移'!Q1181/1000</f>
        <v>378.005</v>
      </c>
      <c r="R1540" s="88">
        <f>'ｄ08-001市町村別入込総数・宿泊客延数推移'!R1181/1000</f>
        <v>398.67</v>
      </c>
      <c r="S1540" s="88">
        <f>'ｄ08-001市町村別入込総数・宿泊客延数推移'!S1181/1000</f>
        <v>443.13200000000001</v>
      </c>
      <c r="T1540" s="88">
        <f>'ｄ08-001市町村別入込総数・宿泊客延数推移'!T1181/1000</f>
        <v>391.28399999999999</v>
      </c>
      <c r="U1540" s="88">
        <f>'ｄ08-001市町村別入込総数・宿泊客延数推移'!U1181/1000</f>
        <v>435.7</v>
      </c>
      <c r="V1540" s="88">
        <f>'ｄ08-001市町村別入込総数・宿泊客延数推移'!V1181/1000</f>
        <v>327.10599999999999</v>
      </c>
      <c r="W1540" s="88">
        <f>'ｄ08-001市町村別入込総数・宿泊客延数推移'!W1181/1000</f>
        <v>334.637</v>
      </c>
      <c r="X1540" s="88">
        <f>'ｄ08-001市町村別入込総数・宿泊客延数推移'!X1181/1000</f>
        <v>361.18200000000002</v>
      </c>
      <c r="Y1540" s="88">
        <f>'ｄ08-001市町村別入込総数・宿泊客延数推移'!Y1181/1000</f>
        <v>335.55900000000003</v>
      </c>
      <c r="Z1540" s="88">
        <f>'ｄ08-001市町村別入込総数・宿泊客延数推移'!Z1181/1000</f>
        <v>348.90199999999999</v>
      </c>
      <c r="AA1540" s="88">
        <f>'ｄ08-001市町村別入込総数・宿泊客延数推移'!AA1181/1000</f>
        <v>428.834</v>
      </c>
      <c r="AB1540" s="88">
        <f>'ｄ08-001市町村別入込総数・宿泊客延数推移'!AB1181/1000</f>
        <v>357.58199999999999</v>
      </c>
      <c r="AC1540" s="88">
        <f>'ｄ08-001市町村別入込総数・宿泊客延数推移'!AC1181/1000</f>
        <v>368.34399999999999</v>
      </c>
      <c r="AD1540" s="88">
        <f>'ｄ08-001市町村別入込総数・宿泊客延数推移'!AD1181/1000</f>
        <v>373.93</v>
      </c>
      <c r="AE1540" s="88">
        <f>'ｄ08-001市町村別入込総数・宿泊客延数推移'!AE1181/1000</f>
        <v>468.63</v>
      </c>
      <c r="AF1540" s="88">
        <f>'ｄ08-001市町村別入込総数・宿泊客延数推移'!AF1181/1000</f>
        <v>456.25700000000001</v>
      </c>
      <c r="AG1540" s="88">
        <f>'ｄ08-001市町村別入込総数・宿泊客延数推移'!AG1181/1000</f>
        <v>514.43200000000002</v>
      </c>
      <c r="AH1540" s="88">
        <f>'ｄ08-001市町村別入込総数・宿泊客延数推移'!AH1181/1000</f>
        <v>608.90800000000002</v>
      </c>
      <c r="AI1540" s="88">
        <f>'ｄ08-001市町村別入込総数・宿泊客延数推移'!AI1181/1000</f>
        <v>747.45500000000004</v>
      </c>
      <c r="AJ1540" s="88">
        <f>'ｄ08-001市町村別入込総数・宿泊客延数推移'!AJ1181/1000</f>
        <v>750.096</v>
      </c>
      <c r="AK1540" s="88">
        <f>'ｄ08-001市町村別入込総数・宿泊客延数推移'!AK1181/1000</f>
        <v>787.77200000000005</v>
      </c>
      <c r="AL1540" s="88">
        <f>'ｄ08-001市町村別入込総数・宿泊客延数推移'!AL1181/1000</f>
        <v>704.78399999999999</v>
      </c>
      <c r="AM1540" s="88">
        <f>'ｄ08-001市町村別入込総数・宿泊客延数推移'!AM1181/1000</f>
        <v>747.75300000000004</v>
      </c>
      <c r="AN1540" s="88">
        <f>'ｄ08-001市町村別入込総数・宿泊客延数推移'!AN1181/1000</f>
        <v>687.995</v>
      </c>
      <c r="AO1540" s="88">
        <f>'ｄ08-001市町村別入込総数・宿泊客延数推移'!AO1181/1000</f>
        <v>710.28899999999999</v>
      </c>
      <c r="AP1540" s="88">
        <f>'ｄ08-001市町村別入込総数・宿泊客延数推移'!AQ1181</f>
        <v>755</v>
      </c>
      <c r="AQ1540" s="88">
        <f>'ｄ08-001市町村別入込総数・宿泊客延数推移'!AR1181</f>
        <v>648.79999999999995</v>
      </c>
      <c r="AR1540" s="88">
        <f>'ｄ08-001市町村別入込総数・宿泊客延数推移'!AS1181</f>
        <v>665.3</v>
      </c>
      <c r="AS1540" s="88">
        <f>'ｄ08-001市町村別入込総数・宿泊客延数推移'!AT1181</f>
        <v>570.70000000000005</v>
      </c>
      <c r="AT1540" s="88">
        <f>'ｄ08-001市町村別入込総数・宿泊客延数推移'!AU1181</f>
        <v>605.4</v>
      </c>
      <c r="AU1540" s="88">
        <f>'ｄ08-001市町村別入込総数・宿泊客延数推移'!AV1181</f>
        <v>635.20000000000005</v>
      </c>
      <c r="AV1540" s="88">
        <f>'ｄ08-001市町村別入込総数・宿泊客延数推移'!AW1181</f>
        <v>584.1</v>
      </c>
      <c r="AW1540" s="88">
        <f>'ｄ08-001市町村別入込総数・宿泊客延数推移'!AX1181</f>
        <v>709.4</v>
      </c>
      <c r="AX1540" s="88">
        <f>'ｄ08-001市町村別入込総数・宿泊客延数推移'!AY1181</f>
        <v>736.6</v>
      </c>
      <c r="AY1540" s="88">
        <f>'ｄ08-001市町村別入込総数・宿泊客延数推移'!AZ1181</f>
        <v>807.9</v>
      </c>
      <c r="AZ1540" s="88">
        <f>'ｄ08-001市町村別入込総数・宿泊客延数推移'!BA1181</f>
        <v>735.8</v>
      </c>
      <c r="BA1540" s="88">
        <f>'ｄ08-001市町村別入込総数・宿泊客延数推移'!BB1181</f>
        <v>578.1</v>
      </c>
      <c r="BB1540" s="88">
        <f>'ｄ08-001市町村別入込総数・宿泊客延数推移'!BC1181</f>
        <v>623.29999999999995</v>
      </c>
      <c r="BC1540" s="88">
        <f>'ｄ08-001市町村別入込総数・宿泊客延数推移'!BD1181</f>
        <v>665</v>
      </c>
      <c r="BD1540" s="88">
        <f>'ｄ08-001市町村別入込総数・宿泊客延数推移'!BE1181</f>
        <v>786.90000000000009</v>
      </c>
      <c r="BE1540" s="88">
        <f>'ｄ08-001市町村別入込総数・宿泊客延数推移'!BF1181</f>
        <v>881.60000000000014</v>
      </c>
      <c r="BF1540" s="88">
        <f>'ｄ08-001市町村別入込総数・宿泊客延数推移'!BG1181</f>
        <v>863</v>
      </c>
      <c r="BG1540" s="88">
        <f>'ｄ08-001市町村別入込総数・宿泊客延数推移'!BH1181</f>
        <v>939.9</v>
      </c>
      <c r="BH1540" s="88">
        <f>'ｄ08-001市町村別入込総数・宿泊客延数推移'!BI1181</f>
        <v>1109.4999999999998</v>
      </c>
      <c r="BI1540" s="88">
        <f>'ｄ08-001市町村別入込総数・宿泊客延数推移'!BJ1181</f>
        <v>814.19999999999993</v>
      </c>
      <c r="BJ1540" s="88">
        <f>'ｄ08-001市町村別入込総数・宿泊客延数推移'!BK1181</f>
        <v>900.70000000000016</v>
      </c>
      <c r="BK1540" s="88">
        <f>'ｄ08-001市町村別入込総数・宿泊客延数推移'!BL1181</f>
        <v>1043.5999999999999</v>
      </c>
      <c r="BL1540" s="88">
        <f>'ｄ08-001市町村別入込総数・宿泊客延数推移'!BM1181</f>
        <v>1338.1</v>
      </c>
    </row>
    <row r="1541" spans="7:64" x14ac:dyDescent="0.15">
      <c r="G1541" t="s">
        <v>496</v>
      </c>
      <c r="H1541" s="88">
        <f>'ｄ08-001市町村別入込総数・宿泊客延数推移'!H1182/1000</f>
        <v>0</v>
      </c>
      <c r="I1541" s="88">
        <f>'ｄ08-001市町村別入込総数・宿泊客延数推移'!I1182/1000</f>
        <v>238.357</v>
      </c>
      <c r="J1541" s="88">
        <f>'ｄ08-001市町村別入込総数・宿泊客延数推移'!J1182/1000</f>
        <v>256.94200000000001</v>
      </c>
      <c r="K1541" s="88">
        <f>'ｄ08-001市町村別入込総数・宿泊客延数推移'!K1182/1000</f>
        <v>266.14800000000002</v>
      </c>
      <c r="L1541" s="88">
        <f>'ｄ08-001市町村別入込総数・宿泊客延数推移'!L1182/1000</f>
        <v>404.89100000000002</v>
      </c>
      <c r="M1541" s="88">
        <f>'ｄ08-001市町村別入込総数・宿泊客延数推移'!M1182/1000</f>
        <v>456.69200000000001</v>
      </c>
      <c r="N1541" s="88">
        <f>'ｄ08-001市町村別入込総数・宿泊客延数推移'!N1182/1000</f>
        <v>505.05</v>
      </c>
      <c r="O1541" s="88">
        <f>'ｄ08-001市町村別入込総数・宿泊客延数推移'!O1182/1000</f>
        <v>517.18299999999999</v>
      </c>
      <c r="P1541" s="88">
        <f>'ｄ08-001市町村別入込総数・宿泊客延数推移'!P1182/1000</f>
        <v>591.34500000000003</v>
      </c>
      <c r="Q1541" s="88">
        <f>'ｄ08-001市町村別入込総数・宿泊客延数推移'!Q1182/1000</f>
        <v>590.41600000000005</v>
      </c>
      <c r="R1541" s="88">
        <f>'ｄ08-001市町村別入込総数・宿泊客延数推移'!R1182/1000</f>
        <v>616.29</v>
      </c>
      <c r="S1541" s="88">
        <f>'ｄ08-001市町村別入込総数・宿泊客延数推移'!S1182/1000</f>
        <v>632.58600000000001</v>
      </c>
      <c r="T1541" s="88">
        <f>'ｄ08-001市町村別入込総数・宿泊客延数推移'!T1182/1000</f>
        <v>590.78800000000001</v>
      </c>
      <c r="U1541" s="88">
        <f>'ｄ08-001市町村別入込総数・宿泊客延数推移'!U1182/1000</f>
        <v>665.13099999999997</v>
      </c>
      <c r="V1541" s="88">
        <f>'ｄ08-001市町村別入込総数・宿泊客延数推移'!V1182/1000</f>
        <v>640.46600000000001</v>
      </c>
      <c r="W1541" s="88">
        <f>'ｄ08-001市町村別入込総数・宿泊客延数推移'!W1182/1000</f>
        <v>662.92899999999997</v>
      </c>
      <c r="X1541" s="88">
        <f>'ｄ08-001市町村別入込総数・宿泊客延数推移'!X1182/1000</f>
        <v>682.69100000000003</v>
      </c>
      <c r="Y1541" s="88">
        <f>'ｄ08-001市町村別入込総数・宿泊客延数推移'!Y1182/1000</f>
        <v>665.375</v>
      </c>
      <c r="Z1541" s="88">
        <f>'ｄ08-001市町村別入込総数・宿泊客延数推移'!Z1182/1000</f>
        <v>685.274</v>
      </c>
      <c r="AA1541" s="88">
        <f>'ｄ08-001市町村別入込総数・宿泊客延数推移'!AA1182/1000</f>
        <v>798.86</v>
      </c>
      <c r="AB1541" s="88">
        <f>'ｄ08-001市町村別入込総数・宿泊客延数推移'!AB1182/1000</f>
        <v>710.20799999999997</v>
      </c>
      <c r="AC1541" s="88">
        <f>'ｄ08-001市町村別入込総数・宿泊客延数推移'!AC1182/1000</f>
        <v>734.07899999999995</v>
      </c>
      <c r="AD1541" s="88">
        <f>'ｄ08-001市町村別入込総数・宿泊客延数推移'!AD1182/1000</f>
        <v>749.55499999999995</v>
      </c>
      <c r="AE1541" s="88">
        <f>'ｄ08-001市町村別入込総数・宿泊客延数推移'!AE1182/1000</f>
        <v>869.27</v>
      </c>
      <c r="AF1541" s="88">
        <f>'ｄ08-001市町村別入込総数・宿泊客延数推移'!AF1182/1000</f>
        <v>884.35299999999995</v>
      </c>
      <c r="AG1541" s="88">
        <f>'ｄ08-001市町村別入込総数・宿泊客延数推移'!AG1182/1000</f>
        <v>1078.7919999999999</v>
      </c>
      <c r="AH1541" s="88">
        <f>'ｄ08-001市町村別入込総数・宿泊客延数推移'!AH1182/1000</f>
        <v>1247.6579999999999</v>
      </c>
      <c r="AI1541" s="88">
        <f>'ｄ08-001市町村別入込総数・宿泊客延数推移'!AI1182/1000</f>
        <v>1552.876</v>
      </c>
      <c r="AJ1541" s="88">
        <f>'ｄ08-001市町村別入込総数・宿泊客延数推移'!AJ1182/1000</f>
        <v>1596.827</v>
      </c>
      <c r="AK1541" s="88">
        <f>'ｄ08-001市町村別入込総数・宿泊客延数推移'!AK1182/1000</f>
        <v>1640.259</v>
      </c>
      <c r="AL1541" s="88">
        <f>'ｄ08-001市町村別入込総数・宿泊客延数推移'!AL1182/1000</f>
        <v>1475.741</v>
      </c>
      <c r="AM1541" s="88">
        <f>'ｄ08-001市町村別入込総数・宿泊客延数推移'!AM1182/1000</f>
        <v>1480.1030000000001</v>
      </c>
      <c r="AN1541" s="88">
        <f>'ｄ08-001市町村別入込総数・宿泊客延数推移'!AN1182/1000</f>
        <v>1413.69</v>
      </c>
      <c r="AO1541" s="88">
        <f>'ｄ08-001市町村別入込総数・宿泊客延数推移'!AO1182/1000</f>
        <v>1421.2239999999999</v>
      </c>
      <c r="AP1541" s="88">
        <f>'ｄ08-001市町村別入込総数・宿泊客延数推移'!AQ1182</f>
        <v>1466.8</v>
      </c>
      <c r="AQ1541" s="88">
        <f>'ｄ08-001市町村別入込総数・宿泊客延数推移'!AR1182</f>
        <v>1529.8</v>
      </c>
      <c r="AR1541" s="88">
        <f>'ｄ08-001市町村別入込総数・宿泊客延数推移'!AS1182</f>
        <v>1488.3</v>
      </c>
      <c r="AS1541" s="88">
        <f>'ｄ08-001市町村別入込総数・宿泊客延数推移'!AT1182</f>
        <v>1466.4</v>
      </c>
      <c r="AT1541" s="88">
        <f>'ｄ08-001市町村別入込総数・宿泊客延数推移'!AU1182</f>
        <v>1634.8</v>
      </c>
      <c r="AU1541" s="88">
        <f>'ｄ08-001市町村別入込総数・宿泊客延数推移'!AV1182</f>
        <v>1636.5</v>
      </c>
      <c r="AV1541" s="88">
        <f>'ｄ08-001市町村別入込総数・宿泊客延数推移'!AW1182</f>
        <v>1529.7</v>
      </c>
      <c r="AW1541" s="88">
        <f>'ｄ08-001市町村別入込総数・宿泊客延数推移'!AX1182</f>
        <v>1681.1</v>
      </c>
      <c r="AX1541" s="88">
        <f>'ｄ08-001市町村別入込総数・宿泊客延数推移'!AY1182</f>
        <v>1670</v>
      </c>
      <c r="AY1541" s="88">
        <f>'ｄ08-001市町村別入込総数・宿泊客延数推移'!AZ1182</f>
        <v>1779.8</v>
      </c>
      <c r="AZ1541" s="88">
        <f>'ｄ08-001市町村別入込総数・宿泊客延数推移'!BA1182</f>
        <v>1624.7</v>
      </c>
      <c r="BA1541" s="88">
        <f>'ｄ08-001市町村別入込総数・宿泊客延数推移'!BB1182</f>
        <v>1585.8</v>
      </c>
      <c r="BB1541" s="88">
        <f>'ｄ08-001市町村別入込総数・宿泊客延数推移'!BC1182</f>
        <v>1550.6</v>
      </c>
      <c r="BC1541" s="88">
        <f>'ｄ08-001市町村別入込総数・宿泊客延数推移'!BD1182</f>
        <v>1713.2</v>
      </c>
      <c r="BD1541" s="88">
        <f>'ｄ08-001市町村別入込総数・宿泊客延数推移'!BE1182</f>
        <v>1606.4999999999998</v>
      </c>
      <c r="BE1541" s="88">
        <f>'ｄ08-001市町村別入込総数・宿泊客延数推移'!BF1182</f>
        <v>1599.4</v>
      </c>
      <c r="BF1541" s="88">
        <f>'ｄ08-001市町村別入込総数・宿泊客延数推移'!BG1182</f>
        <v>1643.3999999999999</v>
      </c>
      <c r="BG1541" s="88">
        <f>'ｄ08-001市町村別入込総数・宿泊客延数推移'!BH1182</f>
        <v>1636.8000000000002</v>
      </c>
      <c r="BH1541" s="88">
        <f>'ｄ08-001市町村別入込総数・宿泊客延数推移'!BI1182</f>
        <v>1595.0000000000002</v>
      </c>
      <c r="BI1541" s="88">
        <f>'ｄ08-001市町村別入込総数・宿泊客延数推移'!BJ1182</f>
        <v>1667.7</v>
      </c>
      <c r="BJ1541" s="88">
        <f>'ｄ08-001市町村別入込総数・宿泊客延数推移'!BK1182</f>
        <v>1803.5</v>
      </c>
      <c r="BK1541" s="88">
        <f>'ｄ08-001市町村別入込総数・宿泊客延数推移'!BL1182</f>
        <v>1881.8</v>
      </c>
      <c r="BL1541" s="88">
        <f>'ｄ08-001市町村別入込総数・宿泊客延数推移'!BM1182</f>
        <v>1479.3000000000002</v>
      </c>
    </row>
    <row r="1542" spans="7:64" x14ac:dyDescent="0.15">
      <c r="G1542" t="s">
        <v>497</v>
      </c>
      <c r="H1542" s="88"/>
      <c r="I1542" s="88">
        <f>'ｄ08-001市町村別入込総数・宿泊客延数推移'!I1184/1000</f>
        <v>78.765000000000001</v>
      </c>
      <c r="J1542" s="88">
        <f>'ｄ08-001市町村別入込総数・宿泊客延数推移'!J1184/1000</f>
        <v>85.278999999999996</v>
      </c>
      <c r="K1542" s="88">
        <f>'ｄ08-001市町村別入込総数・宿泊客延数推移'!K1184/1000</f>
        <v>88.563000000000002</v>
      </c>
      <c r="L1542" s="88">
        <f>'ｄ08-001市町村別入込総数・宿泊客延数推移'!L1184/1000</f>
        <v>110.874</v>
      </c>
      <c r="M1542" s="88">
        <f>'ｄ08-001市町村別入込総数・宿泊客延数推移'!M1184/1000</f>
        <v>117.495</v>
      </c>
      <c r="N1542" s="88">
        <f>'ｄ08-001市町村別入込総数・宿泊客延数推移'!N1184/1000</f>
        <v>132.59299999999999</v>
      </c>
      <c r="O1542" s="88">
        <f>'ｄ08-001市町村別入込総数・宿泊客延数推移'!O1184/1000</f>
        <v>143.15100000000001</v>
      </c>
      <c r="P1542" s="88">
        <f>'ｄ08-001市町村別入込総数・宿泊客延数推移'!P1184/1000</f>
        <v>166.68</v>
      </c>
      <c r="Q1542" s="88">
        <f>'ｄ08-001市町村別入込総数・宿泊客延数推移'!Q1184/1000</f>
        <v>167.23599999999999</v>
      </c>
      <c r="R1542" s="88">
        <f>'ｄ08-001市町村別入込総数・宿泊客延数推移'!R1184/1000</f>
        <v>187.679</v>
      </c>
      <c r="S1542" s="88">
        <f>'ｄ08-001市町村別入込総数・宿泊客延数推移'!S1184/1000</f>
        <v>199.68199999999999</v>
      </c>
      <c r="T1542" s="88">
        <f>'ｄ08-001市町村別入込総数・宿泊客延数推移'!T1184/1000</f>
        <v>180.68299999999999</v>
      </c>
      <c r="U1542" s="88">
        <f>'ｄ08-001市町村別入込総数・宿泊客延数推移'!U1184/1000</f>
        <v>197.256</v>
      </c>
      <c r="V1542" s="88">
        <f>'ｄ08-001市町村別入込総数・宿泊客延数推移'!V1184/1000</f>
        <v>190.51599999999999</v>
      </c>
      <c r="W1542" s="88">
        <f>'ｄ08-001市町村別入込総数・宿泊客延数推移'!W1184/1000</f>
        <v>211.80699999999999</v>
      </c>
      <c r="X1542" s="88">
        <f>'ｄ08-001市町村別入込総数・宿泊客延数推移'!X1184/1000</f>
        <v>225.67599999999999</v>
      </c>
      <c r="Y1542" s="88">
        <f>'ｄ08-001市町村別入込総数・宿泊客延数推移'!Y1184/1000</f>
        <v>216.14599999999999</v>
      </c>
      <c r="Z1542" s="88">
        <f>'ｄ08-001市町村別入込総数・宿泊客延数推移'!Z1184/1000</f>
        <v>221.964</v>
      </c>
      <c r="AA1542" s="88">
        <f>'ｄ08-001市町村別入込総数・宿泊客延数推移'!AA1184/1000</f>
        <v>239.101</v>
      </c>
      <c r="AB1542" s="88">
        <f>'ｄ08-001市町村別入込総数・宿泊客延数推移'!AB1184/1000</f>
        <v>206.45599999999999</v>
      </c>
      <c r="AC1542" s="88">
        <f>'ｄ08-001市町村別入込総数・宿泊客延数推移'!AC1184/1000</f>
        <v>215.76300000000001</v>
      </c>
      <c r="AD1542" s="88">
        <f>'ｄ08-001市町村別入込総数・宿泊客延数推移'!AD1184/1000</f>
        <v>220.905</v>
      </c>
      <c r="AE1542" s="88">
        <f>'ｄ08-001市町村別入込総数・宿泊客延数推移'!AE1184/1000</f>
        <v>263.21300000000002</v>
      </c>
      <c r="AF1542" s="88">
        <f>'ｄ08-001市町村別入込総数・宿泊客延数推移'!AF1184/1000</f>
        <v>276.33800000000002</v>
      </c>
      <c r="AG1542" s="88">
        <f>'ｄ08-001市町村別入込総数・宿泊客延数推移'!AG1184/1000</f>
        <v>336.41699999999997</v>
      </c>
      <c r="AH1542" s="88">
        <f>'ｄ08-001市町村別入込総数・宿泊客延数推移'!AH1184/1000</f>
        <v>391.39699999999999</v>
      </c>
      <c r="AI1542" s="88">
        <f>'ｄ08-001市町村別入込総数・宿泊客延数推移'!AI1184/1000</f>
        <v>528.48099999999999</v>
      </c>
      <c r="AJ1542" s="88">
        <f>'ｄ08-001市町村別入込総数・宿泊客延数推移'!AJ1184/1000</f>
        <v>534.26499999999999</v>
      </c>
      <c r="AK1542" s="88">
        <f>'ｄ08-001市町村別入込総数・宿泊客延数推移'!AK1184/1000</f>
        <v>474.608</v>
      </c>
      <c r="AL1542" s="88">
        <f>'ｄ08-001市町村別入込総数・宿泊客延数推移'!AL1184/1000</f>
        <v>426.23399999999998</v>
      </c>
      <c r="AM1542" s="88">
        <f>'ｄ08-001市町村別入込総数・宿泊客延数推移'!AM1184/1000</f>
        <v>422.18599999999998</v>
      </c>
      <c r="AN1542" s="88">
        <f>'ｄ08-001市町村別入込総数・宿泊客延数推移'!AN1184/1000</f>
        <v>426.25599999999997</v>
      </c>
      <c r="AO1542" s="88">
        <f>'ｄ08-001市町村別入込総数・宿泊客延数推移'!AO1184/1000</f>
        <v>438.495</v>
      </c>
      <c r="AP1542" s="88">
        <f>'ｄ08-001市町村別入込総数・宿泊客延数推移'!AQ1184</f>
        <v>578.70000000000005</v>
      </c>
      <c r="AQ1542" s="88">
        <f>'ｄ08-001市町村別入込総数・宿泊客延数推移'!AR1184</f>
        <v>593.9</v>
      </c>
      <c r="AR1542" s="88">
        <f>'ｄ08-001市町村別入込総数・宿泊客延数推移'!AS1184</f>
        <v>560.5</v>
      </c>
      <c r="AS1542" s="88">
        <f>'ｄ08-001市町村別入込総数・宿泊客延数推移'!AT1184</f>
        <v>519.1</v>
      </c>
      <c r="AT1542" s="88">
        <f>'ｄ08-001市町村別入込総数・宿泊客延数推移'!AU1184</f>
        <v>597</v>
      </c>
      <c r="AU1542" s="88">
        <f>'ｄ08-001市町村別入込総数・宿泊客延数推移'!AV1184</f>
        <v>632.4</v>
      </c>
      <c r="AV1542" s="88">
        <f>'ｄ08-001市町村別入込総数・宿泊客延数推移'!AW1184</f>
        <v>584.6</v>
      </c>
      <c r="AW1542" s="88">
        <f>'ｄ08-001市町村別入込総数・宿泊客延数推移'!AX1184</f>
        <v>562.5</v>
      </c>
      <c r="AX1542" s="88">
        <f>'ｄ08-001市町村別入込総数・宿泊客延数推移'!AY1184</f>
        <v>602.6</v>
      </c>
      <c r="AY1542" s="88">
        <f>'ｄ08-001市町村別入込総数・宿泊客延数推移'!AZ1184</f>
        <v>621.20000000000005</v>
      </c>
      <c r="AZ1542" s="88">
        <f>'ｄ08-001市町村別入込総数・宿泊客延数推移'!BA1184</f>
        <v>607.4</v>
      </c>
      <c r="BA1542" s="88">
        <f>'ｄ08-001市町村別入込総数・宿泊客延数推移'!BB1184</f>
        <v>572.79999999999995</v>
      </c>
      <c r="BB1542" s="88">
        <f>'ｄ08-001市町村別入込総数・宿泊客延数推移'!BC1184</f>
        <v>660.8</v>
      </c>
      <c r="BC1542" s="88">
        <f>'ｄ08-001市町村別入込総数・宿泊客延数推移'!BD1184</f>
        <v>685.50000000000011</v>
      </c>
      <c r="BD1542" s="88">
        <f>'ｄ08-001市町村別入込総数・宿泊客延数推移'!BE1184</f>
        <v>681.5</v>
      </c>
      <c r="BE1542" s="88">
        <f>'ｄ08-001市町村別入込総数・宿泊客延数推移'!BF1184</f>
        <v>700.4</v>
      </c>
      <c r="BF1542" s="88">
        <f>'ｄ08-001市町村別入込総数・宿泊客延数推移'!BG1184</f>
        <v>775.4000000000002</v>
      </c>
      <c r="BG1542" s="88">
        <f>'ｄ08-001市町村別入込総数・宿泊客延数推移'!BH1184</f>
        <v>808.6</v>
      </c>
      <c r="BH1542" s="88">
        <f>'ｄ08-001市町村別入込総数・宿泊客延数推移'!BI1184</f>
        <v>796.8</v>
      </c>
      <c r="BI1542" s="88">
        <f>'ｄ08-001市町村別入込総数・宿泊客延数推移'!BJ1184</f>
        <v>934.90000000000009</v>
      </c>
      <c r="BJ1542" s="88">
        <f>'ｄ08-001市町村別入込総数・宿泊客延数推移'!BK1184</f>
        <v>846.4</v>
      </c>
      <c r="BK1542" s="88">
        <f>'ｄ08-001市町村別入込総数・宿泊客延数推移'!BL1184</f>
        <v>927.5</v>
      </c>
      <c r="BL1542" s="88">
        <f>'ｄ08-001市町村別入込総数・宿泊客延数推移'!BM1184</f>
        <v>970.90000000000009</v>
      </c>
    </row>
    <row r="1571" spans="7:64" x14ac:dyDescent="0.15">
      <c r="G1571" t="s">
        <v>582</v>
      </c>
      <c r="H1571" s="80"/>
      <c r="J1571" s="80" t="s">
        <v>483</v>
      </c>
      <c r="K1571" s="81"/>
      <c r="L1571" s="81"/>
      <c r="M1571" s="81"/>
      <c r="N1571" s="81"/>
      <c r="O1571" s="80" t="s">
        <v>484</v>
      </c>
      <c r="P1571" s="81"/>
      <c r="Q1571" s="81"/>
      <c r="R1571" s="81"/>
      <c r="S1571" s="81"/>
      <c r="T1571" s="80" t="s">
        <v>485</v>
      </c>
      <c r="U1571" s="81"/>
      <c r="V1571" s="81"/>
      <c r="W1571" s="81"/>
      <c r="X1571" s="81"/>
      <c r="Y1571" s="80" t="s">
        <v>486</v>
      </c>
      <c r="Z1571" s="81"/>
      <c r="AA1571" s="81"/>
      <c r="AB1571" s="81"/>
      <c r="AC1571" s="81"/>
      <c r="AD1571" s="80" t="s">
        <v>487</v>
      </c>
      <c r="AE1571" s="81"/>
      <c r="AF1571" s="81"/>
      <c r="AG1571" s="81"/>
      <c r="AH1571" s="81"/>
      <c r="AI1571" s="80" t="s">
        <v>488</v>
      </c>
      <c r="AJ1571" s="81"/>
      <c r="AK1571" s="81"/>
      <c r="AL1571" s="81"/>
      <c r="AM1571" s="81"/>
      <c r="AN1571" s="80" t="s">
        <v>489</v>
      </c>
      <c r="AO1571" s="81"/>
      <c r="AP1571" s="81"/>
      <c r="AQ1571" s="81"/>
      <c r="AR1571" s="81"/>
      <c r="AS1571" s="80" t="s">
        <v>490</v>
      </c>
      <c r="AT1571" s="81"/>
      <c r="AU1571" s="81"/>
      <c r="AV1571" s="81"/>
      <c r="AW1571" s="81"/>
      <c r="AX1571" s="80" t="s">
        <v>491</v>
      </c>
      <c r="AY1571" s="81"/>
      <c r="AZ1571" s="81"/>
      <c r="BA1571" s="81"/>
      <c r="BB1571" s="81"/>
      <c r="BC1571" s="80" t="s">
        <v>492</v>
      </c>
      <c r="BD1571" s="81"/>
      <c r="BE1571" s="81"/>
      <c r="BF1571" s="81"/>
      <c r="BG1571" s="81"/>
      <c r="BH1571" s="80" t="s">
        <v>493</v>
      </c>
      <c r="BL1571" s="80" t="s">
        <v>517</v>
      </c>
    </row>
    <row r="1572" spans="7:64" x14ac:dyDescent="0.15">
      <c r="G1572" t="s">
        <v>495</v>
      </c>
      <c r="H1572" s="88">
        <f>'ｄ08-001市町村別入込総数・宿泊客延数推移'!H1187/1000</f>
        <v>0</v>
      </c>
      <c r="I1572" s="88">
        <f>'ｄ08-001市町村別入込総数・宿泊客延数推移'!I1187/1000</f>
        <v>65.619</v>
      </c>
      <c r="J1572" s="88">
        <f>'ｄ08-001市町村別入込総数・宿泊客延数推移'!J1187/1000</f>
        <v>77.613</v>
      </c>
      <c r="K1572" s="88">
        <f>'ｄ08-001市町村別入込総数・宿泊客延数推移'!K1187/1000</f>
        <v>84.08</v>
      </c>
      <c r="L1572" s="88">
        <f>'ｄ08-001市町村別入込総数・宿泊客延数推移'!L1187/1000</f>
        <v>98.036000000000001</v>
      </c>
      <c r="M1572" s="88">
        <f>'ｄ08-001市町村別入込総数・宿泊客延数推移'!M1187/1000</f>
        <v>125.248</v>
      </c>
      <c r="N1572" s="88">
        <f>'ｄ08-001市町村別入込総数・宿泊客延数推移'!N1187/1000</f>
        <v>153.44300000000001</v>
      </c>
      <c r="O1572" s="88">
        <f>'ｄ08-001市町村別入込総数・宿泊客延数推移'!O1187/1000</f>
        <v>177.00200000000001</v>
      </c>
      <c r="P1572" s="88">
        <f>'ｄ08-001市町村別入込総数・宿泊客延数推移'!P1187/1000</f>
        <v>183.94300000000001</v>
      </c>
      <c r="Q1572" s="88">
        <f>'ｄ08-001市町村別入込総数・宿泊客延数推移'!Q1187/1000</f>
        <v>190.303</v>
      </c>
      <c r="R1572" s="88">
        <f>'ｄ08-001市町村別入込総数・宿泊客延数推移'!R1187/1000</f>
        <v>205.554</v>
      </c>
      <c r="S1572" s="88">
        <f>'ｄ08-001市町村別入込総数・宿泊客延数推移'!S1187/1000</f>
        <v>232.072</v>
      </c>
      <c r="T1572" s="88">
        <f>'ｄ08-001市町村別入込総数・宿泊客延数推移'!T1187/1000</f>
        <v>186.547</v>
      </c>
      <c r="U1572" s="88">
        <f>'ｄ08-001市町村別入込総数・宿泊客延数推移'!U1187/1000</f>
        <v>182.90899999999999</v>
      </c>
      <c r="V1572" s="88">
        <f>'ｄ08-001市町村別入込総数・宿泊客延数推移'!V1187/1000</f>
        <v>202.86199999999999</v>
      </c>
      <c r="W1572" s="88">
        <f>'ｄ08-001市町村別入込総数・宿泊客延数推移'!W1187/1000</f>
        <v>207.273</v>
      </c>
      <c r="X1572" s="88">
        <f>'ｄ08-001市町村別入込総数・宿泊客延数推移'!X1187/1000</f>
        <v>220.46700000000001</v>
      </c>
      <c r="Y1572" s="88">
        <f>'ｄ08-001市町村別入込総数・宿泊客延数推移'!Y1187/1000</f>
        <v>267.90800000000002</v>
      </c>
      <c r="Z1572" s="88">
        <f>'ｄ08-001市町村別入込総数・宿泊客延数推移'!Z1187/1000</f>
        <v>264.56099999999998</v>
      </c>
      <c r="AA1572" s="88">
        <f>'ｄ08-001市町村別入込総数・宿泊客延数推移'!AA1187/1000</f>
        <v>285.45499999999998</v>
      </c>
      <c r="AB1572" s="88">
        <f>'ｄ08-001市町村別入込総数・宿泊客延数推移'!AB1187/1000</f>
        <v>266.57900000000001</v>
      </c>
      <c r="AC1572" s="88">
        <f>'ｄ08-001市町村別入込総数・宿泊客延数推移'!AC1187/1000</f>
        <v>268.37200000000001</v>
      </c>
      <c r="AD1572" s="88">
        <f>'ｄ08-001市町村別入込総数・宿泊客延数推移'!AD1187/1000</f>
        <v>271.08100000000002</v>
      </c>
      <c r="AE1572" s="88">
        <f>'ｄ08-001市町村別入込総数・宿泊客延数推移'!AE1187/1000</f>
        <v>202.9</v>
      </c>
      <c r="AF1572" s="88">
        <f>'ｄ08-001市町村別入込総数・宿泊客延数推移'!AF1187/1000</f>
        <v>353.85</v>
      </c>
      <c r="AG1572" s="88">
        <f>'ｄ08-001市町村別入込総数・宿泊客延数推移'!AG1187/1000</f>
        <v>416.577</v>
      </c>
      <c r="AH1572" s="88">
        <f>'ｄ08-001市町村別入込総数・宿泊客延数推移'!AH1187/1000</f>
        <v>443.48500000000001</v>
      </c>
      <c r="AI1572" s="88">
        <f>'ｄ08-001市町村別入込総数・宿泊客延数推移'!AI1187/1000</f>
        <v>509.23200000000003</v>
      </c>
      <c r="AJ1572" s="88">
        <f>'ｄ08-001市町村別入込総数・宿泊客延数推移'!AJ1187/1000</f>
        <v>593.875</v>
      </c>
      <c r="AK1572" s="88">
        <f>'ｄ08-001市町村別入込総数・宿泊客延数推移'!AK1187/1000</f>
        <v>591.60900000000004</v>
      </c>
      <c r="AL1572" s="88">
        <f>'ｄ08-001市町村別入込総数・宿泊客延数推移'!AL1187/1000</f>
        <v>554.36</v>
      </c>
      <c r="AM1572" s="88">
        <f>'ｄ08-001市町村別入込総数・宿泊客延数推移'!AM1187/1000</f>
        <v>621.65200000000004</v>
      </c>
      <c r="AN1572" s="88">
        <f>'ｄ08-001市町村別入込総数・宿泊客延数推移'!AN1187/1000</f>
        <v>631.08600000000001</v>
      </c>
      <c r="AO1572" s="88">
        <f>'ｄ08-001市町村別入込総数・宿泊客延数推移'!AO1187/1000</f>
        <v>693.69200000000001</v>
      </c>
      <c r="AP1572" s="88">
        <f>'ｄ08-001市町村別入込総数・宿泊客延数推移'!AQ1187</f>
        <v>656.4</v>
      </c>
      <c r="AQ1572" s="88">
        <f>'ｄ08-001市町村別入込総数・宿泊客延数推移'!AR1187</f>
        <v>628.70000000000005</v>
      </c>
      <c r="AR1572" s="88">
        <f>'ｄ08-001市町村別入込総数・宿泊客延数推移'!AS1187</f>
        <v>616.4</v>
      </c>
      <c r="AS1572" s="88">
        <f>'ｄ08-001市町村別入込総数・宿泊客延数推移'!AT1187</f>
        <v>597.79999999999995</v>
      </c>
      <c r="AT1572" s="88">
        <f>'ｄ08-001市町村別入込総数・宿泊客延数推移'!AU1187</f>
        <v>575.70000000000005</v>
      </c>
      <c r="AU1572" s="88">
        <f>'ｄ08-001市町村別入込総数・宿泊客延数推移'!AV1187</f>
        <v>536.1</v>
      </c>
      <c r="AV1572" s="88">
        <f>'ｄ08-001市町村別入込総数・宿泊客延数推移'!AW1187</f>
        <v>493.9</v>
      </c>
      <c r="AW1572" s="88">
        <f>'ｄ08-001市町村別入込総数・宿泊客延数推移'!AX1187</f>
        <v>592.9</v>
      </c>
      <c r="AX1572" s="88">
        <f>'ｄ08-001市町村別入込総数・宿泊客延数推移'!AY1187</f>
        <v>554.29999999999995</v>
      </c>
      <c r="AY1572" s="88">
        <f>'ｄ08-001市町村別入込総数・宿泊客延数推移'!AZ1187</f>
        <v>575.20000000000005</v>
      </c>
      <c r="AZ1572" s="88">
        <f>'ｄ08-001市町村別入込総数・宿泊客延数推移'!BA1187</f>
        <v>590.20000000000005</v>
      </c>
      <c r="BA1572" s="88">
        <f>'ｄ08-001市町村別入込総数・宿泊客延数推移'!BB1187</f>
        <v>542.29999999999995</v>
      </c>
      <c r="BB1572" s="88">
        <f>'ｄ08-001市町村別入込総数・宿泊客延数推移'!BC1187</f>
        <v>319.7</v>
      </c>
      <c r="BC1572" s="88">
        <f>'ｄ08-001市町村別入込総数・宿泊客延数推移'!BD1187</f>
        <v>229.89999999999998</v>
      </c>
      <c r="BD1572" s="88">
        <f>'ｄ08-001市町村別入込総数・宿泊客延数推移'!BE1187</f>
        <v>245.1</v>
      </c>
      <c r="BE1572" s="88">
        <f>'ｄ08-001市町村別入込総数・宿泊客延数推移'!BF1187</f>
        <v>281</v>
      </c>
      <c r="BF1572" s="88">
        <f>'ｄ08-001市町村別入込総数・宿泊客延数推移'!BG1187</f>
        <v>333.2</v>
      </c>
      <c r="BG1572" s="88">
        <f>'ｄ08-001市町村別入込総数・宿泊客延数推移'!BH1187</f>
        <v>352.4</v>
      </c>
      <c r="BH1572" s="88">
        <f>'ｄ08-001市町村別入込総数・宿泊客延数推移'!BI1187</f>
        <v>359.60000000000008</v>
      </c>
      <c r="BI1572" s="88">
        <f>'ｄ08-001市町村別入込総数・宿泊客延数推移'!BJ1187</f>
        <v>324.70000000000005</v>
      </c>
      <c r="BJ1572" s="88">
        <f>'ｄ08-001市町村別入込総数・宿泊客延数推移'!BK1187</f>
        <v>335.70000000000005</v>
      </c>
      <c r="BK1572" s="88">
        <f>'ｄ08-001市町村別入込総数・宿泊客延数推移'!BL1187</f>
        <v>330.9</v>
      </c>
      <c r="BL1572" s="88">
        <f>'ｄ08-001市町村別入込総数・宿泊客延数推移'!BM1187</f>
        <v>317</v>
      </c>
    </row>
    <row r="1573" spans="7:64" x14ac:dyDescent="0.15">
      <c r="G1573" t="s">
        <v>496</v>
      </c>
      <c r="H1573" s="88">
        <f>'ｄ08-001市町村別入込総数・宿泊客延数推移'!H1188/1000</f>
        <v>0</v>
      </c>
      <c r="I1573" s="88">
        <f>'ｄ08-001市町村別入込総数・宿泊客延数推移'!I1188/1000</f>
        <v>146.31899999999999</v>
      </c>
      <c r="J1573" s="88">
        <f>'ｄ08-001市町村別入込総数・宿泊客延数推移'!J1188/1000</f>
        <v>182.24700000000001</v>
      </c>
      <c r="K1573" s="88">
        <f>'ｄ08-001市町村別入込総数・宿泊客延数推移'!K1188/1000</f>
        <v>220.21799999999999</v>
      </c>
      <c r="L1573" s="88">
        <f>'ｄ08-001市町村別入込総数・宿泊客延数推移'!L1188/1000</f>
        <v>210.98599999999999</v>
      </c>
      <c r="M1573" s="88">
        <f>'ｄ08-001市町村別入込総数・宿泊客延数推移'!M1188/1000</f>
        <v>298.17899999999997</v>
      </c>
      <c r="N1573" s="88">
        <f>'ｄ08-001市町村別入込総数・宿泊客延数推移'!N1188/1000</f>
        <v>335.108</v>
      </c>
      <c r="O1573" s="88">
        <f>'ｄ08-001市町村別入込総数・宿泊客延数推移'!O1188/1000</f>
        <v>361.92500000000001</v>
      </c>
      <c r="P1573" s="88">
        <f>'ｄ08-001市町村別入込総数・宿泊客延数推移'!P1188/1000</f>
        <v>408.44299999999998</v>
      </c>
      <c r="Q1573" s="88">
        <f>'ｄ08-001市町村別入込総数・宿泊客延数推移'!Q1188/1000</f>
        <v>394.54500000000002</v>
      </c>
      <c r="R1573" s="88">
        <f>'ｄ08-001市町村別入込総数・宿泊客延数推移'!R1188/1000</f>
        <v>422.57299999999998</v>
      </c>
      <c r="S1573" s="88">
        <f>'ｄ08-001市町村別入込総数・宿泊客延数推移'!S1188/1000</f>
        <v>460.75200000000001</v>
      </c>
      <c r="T1573" s="88">
        <f>'ｄ08-001市町村別入込総数・宿泊客延数推移'!T1188/1000</f>
        <v>433.43599999999998</v>
      </c>
      <c r="U1573" s="88">
        <f>'ｄ08-001市町村別入込総数・宿泊客延数推移'!U1188/1000</f>
        <v>472.39</v>
      </c>
      <c r="V1573" s="88">
        <f>'ｄ08-001市町村別入込総数・宿泊客延数推移'!V1188/1000</f>
        <v>487.01100000000002</v>
      </c>
      <c r="W1573" s="88">
        <f>'ｄ08-001市町村別入込総数・宿泊客延数推移'!W1188/1000</f>
        <v>501.64400000000001</v>
      </c>
      <c r="X1573" s="88">
        <f>'ｄ08-001市町村別入込総数・宿泊客延数推移'!X1188/1000</f>
        <v>528.05700000000002</v>
      </c>
      <c r="Y1573" s="88">
        <f>'ｄ08-001市町村別入込総数・宿泊客延数推移'!Y1188/1000</f>
        <v>486.36200000000002</v>
      </c>
      <c r="Z1573" s="88">
        <f>'ｄ08-001市町村別入込総数・宿泊客延数推移'!Z1188/1000</f>
        <v>472.53800000000001</v>
      </c>
      <c r="AA1573" s="88">
        <f>'ｄ08-001市町村別入込総数・宿泊客延数推移'!AA1188/1000</f>
        <v>463.447</v>
      </c>
      <c r="AB1573" s="88">
        <f>'ｄ08-001市町村別入込総数・宿泊客延数推移'!AB1188/1000</f>
        <v>462.46300000000002</v>
      </c>
      <c r="AC1573" s="88">
        <f>'ｄ08-001市町村別入込総数・宿泊客延数推移'!AC1188/1000</f>
        <v>475.637</v>
      </c>
      <c r="AD1573" s="88">
        <f>'ｄ08-001市町村別入込総数・宿泊客延数推移'!AD1188/1000</f>
        <v>462.2</v>
      </c>
      <c r="AE1573" s="88">
        <f>'ｄ08-001市町村別入込総数・宿泊客延数推移'!AE1188/1000</f>
        <v>505.98</v>
      </c>
      <c r="AF1573" s="88">
        <f>'ｄ08-001市町村別入込総数・宿泊客延数推移'!AF1188/1000</f>
        <v>439.04700000000003</v>
      </c>
      <c r="AG1573" s="88">
        <f>'ｄ08-001市町村別入込総数・宿泊客延数推移'!AG1188/1000</f>
        <v>423.80399999999997</v>
      </c>
      <c r="AH1573" s="88">
        <f>'ｄ08-001市町村別入込総数・宿泊客延数推移'!AH1188/1000</f>
        <v>477.72500000000002</v>
      </c>
      <c r="AI1573" s="88">
        <f>'ｄ08-001市町村別入込総数・宿泊客延数推移'!AI1188/1000</f>
        <v>543.04</v>
      </c>
      <c r="AJ1573" s="88">
        <f>'ｄ08-001市町村別入込総数・宿泊客延数推移'!AJ1188/1000</f>
        <v>654.69399999999996</v>
      </c>
      <c r="AK1573" s="88">
        <f>'ｄ08-001市町村別入込総数・宿泊客延数推移'!AK1188/1000</f>
        <v>659.8</v>
      </c>
      <c r="AL1573" s="88">
        <f>'ｄ08-001市町村別入込総数・宿泊客延数推移'!AL1188/1000</f>
        <v>735.60400000000004</v>
      </c>
      <c r="AM1573" s="88">
        <f>'ｄ08-001市町村別入込総数・宿泊客延数推移'!AM1188/1000</f>
        <v>742.85199999999998</v>
      </c>
      <c r="AN1573" s="88">
        <f>'ｄ08-001市町村別入込総数・宿泊客延数推移'!AN1188/1000</f>
        <v>751.62699999999995</v>
      </c>
      <c r="AO1573" s="88">
        <f>'ｄ08-001市町村別入込総数・宿泊客延数推移'!AO1188/1000</f>
        <v>712.54300000000001</v>
      </c>
      <c r="AP1573" s="88">
        <f>'ｄ08-001市町村別入込総数・宿泊客延数推移'!AQ1188</f>
        <v>742.2</v>
      </c>
      <c r="AQ1573" s="88">
        <f>'ｄ08-001市町村別入込総数・宿泊客延数推移'!AR1188</f>
        <v>772.9</v>
      </c>
      <c r="AR1573" s="88">
        <f>'ｄ08-001市町村別入込総数・宿泊客延数推移'!AS1188</f>
        <v>748.5</v>
      </c>
      <c r="AS1573" s="88">
        <f>'ｄ08-001市町村別入込総数・宿泊客延数推移'!AT1188</f>
        <v>771.7</v>
      </c>
      <c r="AT1573" s="88">
        <f>'ｄ08-001市町村別入込総数・宿泊客延数推移'!AU1188</f>
        <v>755.3</v>
      </c>
      <c r="AU1573" s="88">
        <f>'ｄ08-001市町村別入込総数・宿泊客延数推移'!AV1188</f>
        <v>727.2</v>
      </c>
      <c r="AV1573" s="88">
        <f>'ｄ08-001市町村別入込総数・宿泊客延数推移'!AW1188</f>
        <v>830</v>
      </c>
      <c r="AW1573" s="88">
        <f>'ｄ08-001市町村別入込総数・宿泊客延数推移'!AX1188</f>
        <v>805.6</v>
      </c>
      <c r="AX1573" s="88">
        <f>'ｄ08-001市町村別入込総数・宿泊客延数推移'!AY1188</f>
        <v>813</v>
      </c>
      <c r="AY1573" s="88">
        <f>'ｄ08-001市町村別入込総数・宿泊客延数推移'!AZ1188</f>
        <v>816</v>
      </c>
      <c r="AZ1573" s="88">
        <f>'ｄ08-001市町村別入込総数・宿泊客延数推移'!BA1188</f>
        <v>820.2</v>
      </c>
      <c r="BA1573" s="88">
        <f>'ｄ08-001市町村別入込総数・宿泊客延数推移'!BB1188</f>
        <v>789</v>
      </c>
      <c r="BB1573" s="88">
        <f>'ｄ08-001市町村別入込総数・宿泊客延数推移'!BC1188</f>
        <v>1010.1</v>
      </c>
      <c r="BC1573" s="88">
        <f>'ｄ08-001市町村別入込総数・宿泊客延数推移'!BD1188</f>
        <v>1048.4000000000001</v>
      </c>
      <c r="BD1573" s="88">
        <f>'ｄ08-001市町村別入込総数・宿泊客延数推移'!BE1188</f>
        <v>1031.0999999999999</v>
      </c>
      <c r="BE1573" s="88">
        <f>'ｄ08-001市町村別入込総数・宿泊客延数推移'!BF1188</f>
        <v>1068.2</v>
      </c>
      <c r="BF1573" s="88">
        <f>'ｄ08-001市町村別入込総数・宿泊客延数推移'!BG1188</f>
        <v>1030.5</v>
      </c>
      <c r="BG1573" s="88">
        <f>'ｄ08-001市町村別入込総数・宿泊客延数推移'!BH1188</f>
        <v>1050.1000000000001</v>
      </c>
      <c r="BH1573" s="88">
        <f>'ｄ08-001市町村別入込総数・宿泊客延数推移'!BI1188</f>
        <v>1044.3000000000002</v>
      </c>
      <c r="BI1573" s="88">
        <f>'ｄ08-001市町村別入込総数・宿泊客延数推移'!BJ1188</f>
        <v>1045.8999999999999</v>
      </c>
      <c r="BJ1573" s="88">
        <f>'ｄ08-001市町村別入込総数・宿泊客延数推移'!BK1188</f>
        <v>1207.6999999999998</v>
      </c>
      <c r="BK1573" s="88">
        <f>'ｄ08-001市町村別入込総数・宿泊客延数推移'!BL1188</f>
        <v>1162.8</v>
      </c>
      <c r="BL1573" s="88">
        <f>'ｄ08-001市町村別入込総数・宿泊客延数推移'!BM1188</f>
        <v>1102.4000000000001</v>
      </c>
    </row>
    <row r="1574" spans="7:64" x14ac:dyDescent="0.15">
      <c r="G1574" t="s">
        <v>497</v>
      </c>
      <c r="H1574" s="88"/>
      <c r="I1574" s="88">
        <f>'ｄ08-001市町村別入込総数・宿泊客延数推移'!I1190/1000</f>
        <v>127.218</v>
      </c>
      <c r="J1574" s="88">
        <f>'ｄ08-001市町村別入込総数・宿泊客延数推移'!J1190/1000</f>
        <v>143.31200000000001</v>
      </c>
      <c r="K1574" s="88">
        <f>'ｄ08-001市町村別入込総数・宿泊客延数推移'!K1190/1000</f>
        <v>169.37200000000001</v>
      </c>
      <c r="L1574" s="88">
        <f>'ｄ08-001市町村別入込総数・宿泊客延数推移'!L1190/1000</f>
        <v>186.71299999999999</v>
      </c>
      <c r="M1574" s="88">
        <f>'ｄ08-001市町村別入込総数・宿泊客延数推移'!M1190/1000</f>
        <v>254.673</v>
      </c>
      <c r="N1574" s="88">
        <f>'ｄ08-001市町村別入込総数・宿泊客延数推移'!N1190/1000</f>
        <v>292.21100000000001</v>
      </c>
      <c r="O1574" s="88">
        <f>'ｄ08-001市町村別入込総数・宿泊客延数推移'!O1190/1000</f>
        <v>325.74299999999999</v>
      </c>
      <c r="P1574" s="88">
        <f>'ｄ08-001市町村別入込総数・宿泊客延数推移'!P1190/1000</f>
        <v>361.26400000000001</v>
      </c>
      <c r="Q1574" s="88">
        <f>'ｄ08-001市町村別入込総数・宿泊客延数推移'!Q1190/1000</f>
        <v>364.96100000000001</v>
      </c>
      <c r="R1574" s="88">
        <f>'ｄ08-001市町村別入込総数・宿泊客延数推移'!R1190/1000</f>
        <v>396.577</v>
      </c>
      <c r="S1574" s="88">
        <f>'ｄ08-001市町村別入込総数・宿泊客延数推移'!S1190/1000</f>
        <v>444.1</v>
      </c>
      <c r="T1574" s="88">
        <f>'ｄ08-001市町村別入込総数・宿泊客延数推移'!T1190/1000</f>
        <v>441.16199999999998</v>
      </c>
      <c r="U1574" s="88">
        <f>'ｄ08-001市町村別入込総数・宿泊客延数推移'!U1190/1000</f>
        <v>453.01299999999998</v>
      </c>
      <c r="V1574" s="88">
        <f>'ｄ08-001市町村別入込総数・宿泊客延数推移'!V1190/1000</f>
        <v>472.63</v>
      </c>
      <c r="W1574" s="88">
        <f>'ｄ08-001市町村別入込総数・宿泊客延数推移'!W1190/1000</f>
        <v>491.952</v>
      </c>
      <c r="X1574" s="88">
        <f>'ｄ08-001市町村別入込総数・宿泊客延数推移'!X1190/1000</f>
        <v>586.94100000000003</v>
      </c>
      <c r="Y1574" s="88">
        <f>'ｄ08-001市町村別入込総数・宿泊客延数推移'!Y1190/1000</f>
        <v>589.18100000000004</v>
      </c>
      <c r="Z1574" s="88">
        <f>'ｄ08-001市町村別入込総数・宿泊客延数推移'!Z1190/1000</f>
        <v>595.22500000000002</v>
      </c>
      <c r="AA1574" s="88">
        <f>'ｄ08-001市町村別入込総数・宿泊客延数推移'!AA1190/1000</f>
        <v>614.81299999999999</v>
      </c>
      <c r="AB1574" s="88">
        <f>'ｄ08-001市町村別入込総数・宿泊客延数推移'!AB1190/1000</f>
        <v>565.36800000000005</v>
      </c>
      <c r="AC1574" s="88">
        <f>'ｄ08-001市町村別入込総数・宿泊客延数推移'!AC1190/1000</f>
        <v>573.41999999999996</v>
      </c>
      <c r="AD1574" s="88">
        <f>'ｄ08-001市町村別入込総数・宿泊客延数推移'!AD1190/1000</f>
        <v>569.16300000000001</v>
      </c>
      <c r="AE1574" s="88">
        <f>'ｄ08-001市町村別入込総数・宿泊客延数推移'!AE1190/1000</f>
        <v>503.42599999999999</v>
      </c>
      <c r="AF1574" s="88">
        <f>'ｄ08-001市町村別入込総数・宿泊客延数推移'!AF1190/1000</f>
        <v>538.96199999999999</v>
      </c>
      <c r="AG1574" s="88">
        <f>'ｄ08-001市町村別入込総数・宿泊客延数推移'!AG1190/1000</f>
        <v>558.56700000000001</v>
      </c>
      <c r="AH1574" s="88">
        <f>'ｄ08-001市町村別入込総数・宿泊客延数推移'!AH1190/1000</f>
        <v>567.18100000000004</v>
      </c>
      <c r="AI1574" s="88">
        <f>'ｄ08-001市町村別入込総数・宿泊客延数推移'!AI1190/1000</f>
        <v>615.62699999999995</v>
      </c>
      <c r="AJ1574" s="88">
        <f>'ｄ08-001市町村別入込総数・宿泊客延数推移'!AJ1190/1000</f>
        <v>679.279</v>
      </c>
      <c r="AK1574" s="88">
        <f>'ｄ08-001市町村別入込総数・宿泊客延数推移'!AK1190/1000</f>
        <v>669.46199999999999</v>
      </c>
      <c r="AL1574" s="88">
        <f>'ｄ08-001市町村別入込総数・宿泊客延数推移'!AL1190/1000</f>
        <v>657.57399999999996</v>
      </c>
      <c r="AM1574" s="88">
        <f>'ｄ08-001市町村別入込総数・宿泊客延数推移'!AM1190/1000</f>
        <v>683.80899999999997</v>
      </c>
      <c r="AN1574" s="88">
        <f>'ｄ08-001市町村別入込総数・宿泊客延数推移'!AN1190/1000</f>
        <v>672.94100000000003</v>
      </c>
      <c r="AO1574" s="88">
        <f>'ｄ08-001市町村別入込総数・宿泊客延数推移'!AO1190/1000</f>
        <v>685.33</v>
      </c>
      <c r="AP1574" s="88">
        <f>'ｄ08-001市町村別入込総数・宿泊客延数推移'!AQ1190</f>
        <v>666.8</v>
      </c>
      <c r="AQ1574" s="88">
        <f>'ｄ08-001市町村別入込総数・宿泊客延数推移'!AR1190</f>
        <v>655.8</v>
      </c>
      <c r="AR1574" s="88">
        <f>'ｄ08-001市町村別入込総数・宿泊客延数推移'!AS1190</f>
        <v>634.1</v>
      </c>
      <c r="AS1574" s="88">
        <f>'ｄ08-001市町村別入込総数・宿泊客延数推移'!AT1190</f>
        <v>628.79999999999995</v>
      </c>
      <c r="AT1574" s="88">
        <f>'ｄ08-001市町村別入込総数・宿泊客延数推移'!AU1190</f>
        <v>628</v>
      </c>
      <c r="AU1574" s="88">
        <f>'ｄ08-001市町村別入込総数・宿泊客延数推移'!AV1190</f>
        <v>607.20000000000005</v>
      </c>
      <c r="AV1574" s="88">
        <f>'ｄ08-001市町村別入込総数・宿泊客延数推移'!AW1190</f>
        <v>580.5</v>
      </c>
      <c r="AW1574" s="88">
        <f>'ｄ08-001市町村別入込総数・宿泊客延数推移'!AX1190</f>
        <v>567.79999999999995</v>
      </c>
      <c r="AX1574" s="88">
        <f>'ｄ08-001市町村別入込総数・宿泊客延数推移'!AY1190</f>
        <v>558.29999999999995</v>
      </c>
      <c r="AY1574" s="88">
        <f>'ｄ08-001市町村別入込総数・宿泊客延数推移'!AZ1190</f>
        <v>539.6</v>
      </c>
      <c r="AZ1574" s="88">
        <f>'ｄ08-001市町村別入込総数・宿泊客延数推移'!BA1190</f>
        <v>516.4</v>
      </c>
      <c r="BA1574" s="88">
        <f>'ｄ08-001市町村別入込総数・宿泊客延数推移'!BB1190</f>
        <v>492.2</v>
      </c>
      <c r="BB1574" s="88">
        <f>'ｄ08-001市町村別入込総数・宿泊客延数推移'!BC1190</f>
        <v>480</v>
      </c>
      <c r="BC1574" s="88">
        <f>'ｄ08-001市町村別入込総数・宿泊客延数推移'!BD1190</f>
        <v>440.2</v>
      </c>
      <c r="BD1574" s="88">
        <f>'ｄ08-001市町村別入込総数・宿泊客延数推移'!BE1190</f>
        <v>426.8</v>
      </c>
      <c r="BE1574" s="88">
        <f>'ｄ08-001市町村別入込総数・宿泊客延数推移'!BF1190</f>
        <v>434</v>
      </c>
      <c r="BF1574" s="88">
        <f>'ｄ08-001市町村別入込総数・宿泊客延数推移'!BG1190</f>
        <v>422.1</v>
      </c>
      <c r="BG1574" s="88">
        <f>'ｄ08-001市町村別入込総数・宿泊客延数推移'!BH1190</f>
        <v>418.40000000000009</v>
      </c>
      <c r="BH1574" s="88">
        <f>'ｄ08-001市町村別入込総数・宿泊客延数推移'!BI1190</f>
        <v>415</v>
      </c>
      <c r="BI1574" s="88">
        <f>'ｄ08-001市町村別入込総数・宿泊客延数推移'!BJ1190</f>
        <v>393.40000000000003</v>
      </c>
      <c r="BJ1574" s="88">
        <f>'ｄ08-001市町村別入込総数・宿泊客延数推移'!BK1190</f>
        <v>421.79999999999995</v>
      </c>
      <c r="BK1574" s="88">
        <f>'ｄ08-001市町村別入込総数・宿泊客延数推移'!BL1190</f>
        <v>416.9</v>
      </c>
      <c r="BL1574" s="88">
        <f>'ｄ08-001市町村別入込総数・宿泊客延数推移'!BM1190</f>
        <v>389.6</v>
      </c>
    </row>
    <row r="1603" spans="7:64" x14ac:dyDescent="0.15">
      <c r="G1603" t="s">
        <v>583</v>
      </c>
      <c r="H1603" s="80"/>
      <c r="J1603" s="80" t="s">
        <v>483</v>
      </c>
      <c r="K1603" s="81"/>
      <c r="L1603" s="81"/>
      <c r="M1603" s="81"/>
      <c r="N1603" s="81"/>
      <c r="O1603" s="80" t="s">
        <v>484</v>
      </c>
      <c r="P1603" s="81"/>
      <c r="Q1603" s="81"/>
      <c r="R1603" s="81"/>
      <c r="S1603" s="81"/>
      <c r="T1603" s="80" t="s">
        <v>485</v>
      </c>
      <c r="U1603" s="81"/>
      <c r="V1603" s="81"/>
      <c r="W1603" s="81"/>
      <c r="X1603" s="81"/>
      <c r="Y1603" s="80" t="s">
        <v>486</v>
      </c>
      <c r="Z1603" s="81"/>
      <c r="AA1603" s="81"/>
      <c r="AB1603" s="81"/>
      <c r="AC1603" s="81"/>
      <c r="AD1603" s="80" t="s">
        <v>487</v>
      </c>
      <c r="AE1603" s="81"/>
      <c r="AF1603" s="81"/>
      <c r="AG1603" s="81"/>
      <c r="AH1603" s="81"/>
      <c r="AI1603" s="80" t="s">
        <v>488</v>
      </c>
      <c r="AJ1603" s="81"/>
      <c r="AK1603" s="81"/>
      <c r="AL1603" s="81"/>
      <c r="AM1603" s="81"/>
      <c r="AN1603" s="80" t="s">
        <v>489</v>
      </c>
      <c r="AO1603" s="81"/>
      <c r="AP1603" s="81"/>
      <c r="AQ1603" s="81"/>
      <c r="AR1603" s="81"/>
      <c r="AS1603" s="80" t="s">
        <v>490</v>
      </c>
      <c r="AT1603" s="81"/>
      <c r="AU1603" s="81"/>
      <c r="AV1603" s="81"/>
      <c r="AW1603" s="81"/>
      <c r="AX1603" s="80" t="s">
        <v>491</v>
      </c>
      <c r="AY1603" s="81"/>
      <c r="AZ1603" s="81"/>
      <c r="BA1603" s="81"/>
      <c r="BB1603" s="81"/>
      <c r="BC1603" s="80" t="s">
        <v>492</v>
      </c>
      <c r="BD1603" s="81"/>
      <c r="BE1603" s="81"/>
      <c r="BF1603" s="81"/>
      <c r="BG1603" s="81"/>
      <c r="BH1603" s="80" t="s">
        <v>493</v>
      </c>
      <c r="BL1603" s="80" t="s">
        <v>517</v>
      </c>
    </row>
    <row r="1604" spans="7:64" x14ac:dyDescent="0.15">
      <c r="G1604" t="s">
        <v>495</v>
      </c>
      <c r="H1604" s="88">
        <f>'ｄ08-001市町村別入込総数・宿泊客延数推移'!H1199/1000</f>
        <v>0</v>
      </c>
      <c r="I1604" s="88">
        <f>'ｄ08-001市町村別入込総数・宿泊客延数推移'!I1199/1000</f>
        <v>7.4489999999999998</v>
      </c>
      <c r="J1604" s="88">
        <f>'ｄ08-001市町村別入込総数・宿泊客延数推移'!J1199/1000</f>
        <v>8.4659999999999993</v>
      </c>
      <c r="K1604" s="88">
        <f>'ｄ08-001市町村別入込総数・宿泊客延数推移'!K1199/1000</f>
        <v>36.051000000000002</v>
      </c>
      <c r="L1604" s="88">
        <f>'ｄ08-001市町村別入込総数・宿泊客延数推移'!L1199/1000</f>
        <v>78.796999999999997</v>
      </c>
      <c r="M1604" s="88">
        <f>'ｄ08-001市町村別入込総数・宿泊客延数推移'!M1199/1000</f>
        <v>403.20699999999999</v>
      </c>
      <c r="N1604" s="88">
        <f>'ｄ08-001市町村別入込総数・宿泊客延数推移'!N1199/1000</f>
        <v>119.631</v>
      </c>
      <c r="O1604" s="88">
        <f>'ｄ08-001市町村別入込総数・宿泊客延数推移'!O1199/1000</f>
        <v>128.53100000000001</v>
      </c>
      <c r="P1604" s="88">
        <f>'ｄ08-001市町村別入込総数・宿泊客延数推移'!P1199/1000</f>
        <v>137.328</v>
      </c>
      <c r="Q1604" s="88">
        <f>'ｄ08-001市町村別入込総数・宿泊客延数推移'!Q1199/1000</f>
        <v>173.208</v>
      </c>
      <c r="R1604" s="88">
        <f>'ｄ08-001市町村別入込総数・宿泊客延数推移'!R1199/1000</f>
        <v>186.952</v>
      </c>
      <c r="S1604" s="88">
        <f>'ｄ08-001市町村別入込総数・宿泊客延数推移'!S1199/1000</f>
        <v>144.60300000000001</v>
      </c>
      <c r="T1604" s="88">
        <f>'ｄ08-001市町村別入込総数・宿泊客延数推移'!T1199/1000</f>
        <v>160.69800000000001</v>
      </c>
      <c r="U1604" s="88">
        <f>'ｄ08-001市町村別入込総数・宿泊客延数推移'!U1199/1000</f>
        <v>160.51300000000001</v>
      </c>
      <c r="V1604" s="88">
        <f>'ｄ08-001市町村別入込総数・宿泊客延数推移'!V1199/1000</f>
        <v>146.39699999999999</v>
      </c>
      <c r="W1604" s="88">
        <f>'ｄ08-001市町村別入込総数・宿泊客延数推移'!W1199/1000</f>
        <v>168.298</v>
      </c>
      <c r="X1604" s="88">
        <f>'ｄ08-001市町村別入込総数・宿泊客延数推移'!X1199/1000</f>
        <v>169.23</v>
      </c>
      <c r="Y1604" s="88">
        <f>'ｄ08-001市町村別入込総数・宿泊客延数推移'!Y1199/1000</f>
        <v>169.98400000000001</v>
      </c>
      <c r="Z1604" s="88">
        <f>'ｄ08-001市町村別入込総数・宿泊客延数推移'!Z1199/1000</f>
        <v>169.12700000000001</v>
      </c>
      <c r="AA1604" s="88">
        <f>'ｄ08-001市町村別入込総数・宿泊客延数推移'!AA1199/1000</f>
        <v>190.98599999999999</v>
      </c>
      <c r="AB1604" s="88">
        <f>'ｄ08-001市町村別入込総数・宿泊客延数推移'!AB1199/1000</f>
        <v>178.33500000000001</v>
      </c>
      <c r="AC1604" s="88">
        <f>'ｄ08-001市町村別入込総数・宿泊客延数推移'!AC1199/1000</f>
        <v>196.846</v>
      </c>
      <c r="AD1604" s="88">
        <f>'ｄ08-001市町村別入込総数・宿泊客延数推移'!AD1199/1000</f>
        <v>198.71799999999999</v>
      </c>
      <c r="AE1604" s="88">
        <f>'ｄ08-001市町村別入込総数・宿泊客延数推移'!AE1199/1000</f>
        <v>201.196</v>
      </c>
      <c r="AF1604" s="88">
        <f>'ｄ08-001市町村別入込総数・宿泊客延数推移'!AF1199/1000</f>
        <v>184.08500000000001</v>
      </c>
      <c r="AG1604" s="88">
        <f>'ｄ08-001市町村別入込総数・宿泊客延数推移'!AG1199/1000</f>
        <v>152.87299999999999</v>
      </c>
      <c r="AH1604" s="88">
        <f>'ｄ08-001市町村別入込総数・宿泊客延数推移'!AH1199/1000</f>
        <v>175.84200000000001</v>
      </c>
      <c r="AI1604" s="88">
        <f>'ｄ08-001市町村別入込総数・宿泊客延数推移'!AI1199/1000</f>
        <v>168.24299999999999</v>
      </c>
      <c r="AJ1604" s="88">
        <f>'ｄ08-001市町村別入込総数・宿泊客延数推移'!AJ1199/1000</f>
        <v>183.536</v>
      </c>
      <c r="AK1604" s="88">
        <f>'ｄ08-001市町村別入込総数・宿泊客延数推移'!AK1199/1000</f>
        <v>176.44900000000001</v>
      </c>
      <c r="AL1604" s="88">
        <f>'ｄ08-001市町村別入込総数・宿泊客延数推移'!AL1199/1000</f>
        <v>160.71899999999999</v>
      </c>
      <c r="AM1604" s="88">
        <f>'ｄ08-001市町村別入込総数・宿泊客延数推移'!AM1199/1000</f>
        <v>123.18</v>
      </c>
      <c r="AN1604" s="88">
        <f>'ｄ08-001市町村別入込総数・宿泊客延数推移'!AN1199/1000</f>
        <v>110.19199999999999</v>
      </c>
      <c r="AO1604" s="88">
        <f>'ｄ08-001市町村別入込総数・宿泊客延数推移'!AO1199/1000</f>
        <v>108.282</v>
      </c>
      <c r="AP1604" s="88">
        <f>'ｄ08-001市町村別入込総数・宿泊客延数推移'!AQ1199</f>
        <v>109.9</v>
      </c>
      <c r="AQ1604" s="88">
        <f>'ｄ08-001市町村別入込総数・宿泊客延数推移'!AR1199</f>
        <v>107</v>
      </c>
      <c r="AR1604" s="88">
        <f>'ｄ08-001市町村別入込総数・宿泊客延数推移'!AS1199</f>
        <v>97</v>
      </c>
      <c r="AS1604" s="88">
        <f>'ｄ08-001市町村別入込総数・宿泊客延数推移'!AT1199</f>
        <v>83</v>
      </c>
      <c r="AT1604" s="88">
        <f>'ｄ08-001市町村別入込総数・宿泊客延数推移'!AU1199</f>
        <v>82.5</v>
      </c>
      <c r="AU1604" s="88">
        <f>'ｄ08-001市町村別入込総数・宿泊客延数推移'!AV1199</f>
        <v>91.5</v>
      </c>
      <c r="AV1604" s="88">
        <f>'ｄ08-001市町村別入込総数・宿泊客延数推移'!AW1199</f>
        <v>78.8</v>
      </c>
      <c r="AW1604" s="88">
        <f>'ｄ08-001市町村別入込総数・宿泊客延数推移'!AX1199</f>
        <v>79.2</v>
      </c>
      <c r="AX1604" s="88">
        <f>'ｄ08-001市町村別入込総数・宿泊客延数推移'!AY1199</f>
        <v>65.400000000000006</v>
      </c>
      <c r="AY1604" s="88">
        <f>'ｄ08-001市町村別入込総数・宿泊客延数推移'!AZ1199</f>
        <v>79.2</v>
      </c>
      <c r="AZ1604" s="88">
        <f>'ｄ08-001市町村別入込総数・宿泊客延数推移'!BA1199</f>
        <v>104.7</v>
      </c>
      <c r="BA1604" s="88">
        <f>'ｄ08-001市町村別入込総数・宿泊客延数推移'!BB1199</f>
        <v>70</v>
      </c>
      <c r="BB1604" s="88">
        <f>'ｄ08-001市町村別入込総数・宿泊客延数推移'!BC1199</f>
        <v>85.4</v>
      </c>
      <c r="BC1604" s="88">
        <f>'ｄ08-001市町村別入込総数・宿泊客延数推移'!BD1199</f>
        <v>76.699999999999989</v>
      </c>
      <c r="BD1604" s="88">
        <f>'ｄ08-001市町村別入込総数・宿泊客延数推移'!BE1199</f>
        <v>85.6</v>
      </c>
      <c r="BE1604" s="88">
        <f>'ｄ08-001市町村別入込総数・宿泊客延数推移'!BF1199</f>
        <v>85.399999999999991</v>
      </c>
      <c r="BF1604" s="88">
        <f>'ｄ08-001市町村別入込総数・宿泊客延数推移'!BG1199</f>
        <v>88.800000000000011</v>
      </c>
      <c r="BG1604" s="88">
        <f>'ｄ08-001市町村別入込総数・宿泊客延数推移'!BH1199</f>
        <v>99.3</v>
      </c>
      <c r="BH1604" s="88">
        <f>'ｄ08-001市町村別入込総数・宿泊客延数推移'!BI1199</f>
        <v>101.10000000000001</v>
      </c>
      <c r="BI1604" s="88">
        <f>'ｄ08-001市町村別入込総数・宿泊客延数推移'!BJ1199</f>
        <v>95</v>
      </c>
      <c r="BJ1604" s="88">
        <f>'ｄ08-001市町村別入込総数・宿泊客延数推移'!BK1199</f>
        <v>111.5</v>
      </c>
      <c r="BK1604" s="88">
        <f>'ｄ08-001市町村別入込総数・宿泊客延数推移'!BL1199</f>
        <v>123.9</v>
      </c>
      <c r="BL1604" s="88">
        <f>'ｄ08-001市町村別入込総数・宿泊客延数推移'!BM1199</f>
        <v>146.9</v>
      </c>
    </row>
    <row r="1605" spans="7:64" x14ac:dyDescent="0.15">
      <c r="G1605" t="s">
        <v>496</v>
      </c>
      <c r="H1605" s="88">
        <f>'ｄ08-001市町村別入込総数・宿泊客延数推移'!H1200/1000</f>
        <v>0</v>
      </c>
      <c r="I1605" s="88">
        <f>'ｄ08-001市町村別入込総数・宿泊客延数推移'!I1200/1000</f>
        <v>191.19</v>
      </c>
      <c r="J1605" s="88">
        <f>'ｄ08-001市町村別入込総数・宿泊客延数推移'!J1200/1000</f>
        <v>257.51799999999997</v>
      </c>
      <c r="K1605" s="88">
        <f>'ｄ08-001市町村別入込総数・宿泊客延数推移'!K1200/1000</f>
        <v>325.08800000000002</v>
      </c>
      <c r="L1605" s="88">
        <f>'ｄ08-001市町村別入込総数・宿泊客延数推移'!L1200/1000</f>
        <v>438.09800000000001</v>
      </c>
      <c r="M1605" s="88">
        <f>'ｄ08-001市町村別入込総数・宿泊客延数推移'!M1200/1000</f>
        <v>227.66800000000001</v>
      </c>
      <c r="N1605" s="88">
        <f>'ｄ08-001市町村別入込総数・宿泊客延数推移'!N1200/1000</f>
        <v>539.61300000000006</v>
      </c>
      <c r="O1605" s="88">
        <f>'ｄ08-001市町村別入込総数・宿泊客延数推移'!O1200/1000</f>
        <v>508.14800000000002</v>
      </c>
      <c r="P1605" s="88">
        <f>'ｄ08-001市町村別入込総数・宿泊客延数推移'!P1200/1000</f>
        <v>503.37900000000002</v>
      </c>
      <c r="Q1605" s="88">
        <f>'ｄ08-001市町村別入込総数・宿泊客延数推移'!Q1200/1000</f>
        <v>400.54199999999997</v>
      </c>
      <c r="R1605" s="88">
        <f>'ｄ08-001市町村別入込総数・宿泊客延数推移'!R1200/1000</f>
        <v>460.70699999999999</v>
      </c>
      <c r="S1605" s="88">
        <f>'ｄ08-001市町村別入込総数・宿泊客延数推移'!S1200/1000</f>
        <v>527.96699999999998</v>
      </c>
      <c r="T1605" s="88">
        <f>'ｄ08-001市町村別入込総数・宿泊客延数推移'!T1200/1000</f>
        <v>463.464</v>
      </c>
      <c r="U1605" s="88">
        <f>'ｄ08-001市町村別入込総数・宿泊客延数推移'!U1200/1000</f>
        <v>470.22399999999999</v>
      </c>
      <c r="V1605" s="88">
        <f>'ｄ08-001市町村別入込総数・宿泊客延数推移'!V1200/1000</f>
        <v>381.66500000000002</v>
      </c>
      <c r="W1605" s="88">
        <f>'ｄ08-001市町村別入込総数・宿泊客延数推移'!W1200/1000</f>
        <v>383.71499999999997</v>
      </c>
      <c r="X1605" s="88">
        <f>'ｄ08-001市町村別入込総数・宿泊客延数推移'!X1200/1000</f>
        <v>385.62400000000002</v>
      </c>
      <c r="Y1605" s="88">
        <f>'ｄ08-001市町村別入込総数・宿泊客延数推移'!Y1200/1000</f>
        <v>387.34300000000002</v>
      </c>
      <c r="Z1605" s="88">
        <f>'ｄ08-001市町村別入込総数・宿泊客延数推移'!Z1200/1000</f>
        <v>393.26100000000002</v>
      </c>
      <c r="AA1605" s="88">
        <f>'ｄ08-001市町村別入込総数・宿泊客延数推移'!AA1200/1000</f>
        <v>436.43400000000003</v>
      </c>
      <c r="AB1605" s="88">
        <f>'ｄ08-001市町村別入込総数・宿泊客延数推移'!AB1200/1000</f>
        <v>405.435</v>
      </c>
      <c r="AC1605" s="88">
        <f>'ｄ08-001市町村別入込総数・宿泊客延数推移'!AC1200/1000</f>
        <v>376.65699999999998</v>
      </c>
      <c r="AD1605" s="88">
        <f>'ｄ08-001市町村別入込総数・宿泊客延数推移'!AD1200/1000</f>
        <v>403.06400000000002</v>
      </c>
      <c r="AE1605" s="88">
        <f>'ｄ08-001市町村別入込総数・宿泊客延数推移'!AE1200/1000</f>
        <v>428.02499999999998</v>
      </c>
      <c r="AF1605" s="88">
        <f>'ｄ08-001市町村別入込総数・宿泊客延数推移'!AF1200/1000</f>
        <v>434.10899999999998</v>
      </c>
      <c r="AG1605" s="88">
        <f>'ｄ08-001市町村別入込総数・宿泊客延数推移'!AG1200/1000</f>
        <v>511.68900000000002</v>
      </c>
      <c r="AH1605" s="88">
        <f>'ｄ08-001市町村別入込総数・宿泊客延数推移'!AH1200/1000</f>
        <v>504.47800000000001</v>
      </c>
      <c r="AI1605" s="88">
        <f>'ｄ08-001市町村別入込総数・宿泊客延数推移'!AI1200/1000</f>
        <v>538.91399999999999</v>
      </c>
      <c r="AJ1605" s="88">
        <f>'ｄ08-001市町村別入込総数・宿泊客延数推移'!AJ1200/1000</f>
        <v>560.84500000000003</v>
      </c>
      <c r="AK1605" s="88">
        <f>'ｄ08-001市町村別入込総数・宿泊客延数推移'!AK1200/1000</f>
        <v>554.61099999999999</v>
      </c>
      <c r="AL1605" s="88">
        <f>'ｄ08-001市町村別入込総数・宿泊客延数推移'!AL1200/1000</f>
        <v>539.68299999999999</v>
      </c>
      <c r="AM1605" s="88">
        <f>'ｄ08-001市町村別入込総数・宿泊客延数推移'!AM1200/1000</f>
        <v>550.80600000000004</v>
      </c>
      <c r="AN1605" s="88">
        <f>'ｄ08-001市町村別入込総数・宿泊客延数推移'!AN1200/1000</f>
        <v>559.94299999999998</v>
      </c>
      <c r="AO1605" s="88">
        <f>'ｄ08-001市町村別入込総数・宿泊客延数推移'!AO1200/1000</f>
        <v>534.96799999999996</v>
      </c>
      <c r="AP1605" s="88">
        <f>'ｄ08-001市町村別入込総数・宿泊客延数推移'!AQ1200</f>
        <v>539.70000000000005</v>
      </c>
      <c r="AQ1605" s="88">
        <f>'ｄ08-001市町村別入込総数・宿泊客延数推移'!AR1200</f>
        <v>523.70000000000005</v>
      </c>
      <c r="AR1605" s="88">
        <f>'ｄ08-001市町村別入込総数・宿泊客延数推移'!AS1200</f>
        <v>473.5</v>
      </c>
      <c r="AS1605" s="88">
        <f>'ｄ08-001市町村別入込総数・宿泊客延数推移'!AT1200</f>
        <v>435.8</v>
      </c>
      <c r="AT1605" s="88">
        <f>'ｄ08-001市町村別入込総数・宿泊客延数推移'!AU1200</f>
        <v>382.6</v>
      </c>
      <c r="AU1605" s="88">
        <f>'ｄ08-001市町村別入込総数・宿泊客延数推移'!AV1200</f>
        <v>365.2</v>
      </c>
      <c r="AV1605" s="88">
        <f>'ｄ08-001市町村別入込総数・宿泊客延数推移'!AW1200</f>
        <v>315.3</v>
      </c>
      <c r="AW1605" s="88">
        <f>'ｄ08-001市町村別入込総数・宿泊客延数推移'!AX1200</f>
        <v>279.5</v>
      </c>
      <c r="AX1605" s="88">
        <f>'ｄ08-001市町村別入込総数・宿泊客延数推移'!AY1200</f>
        <v>253.7</v>
      </c>
      <c r="AY1605" s="88">
        <f>'ｄ08-001市町村別入込総数・宿泊客延数推移'!AZ1200</f>
        <v>255.2</v>
      </c>
      <c r="AZ1605" s="88">
        <f>'ｄ08-001市町村別入込総数・宿泊客延数推移'!BA1200</f>
        <v>277</v>
      </c>
      <c r="BA1605" s="88">
        <f>'ｄ08-001市町村別入込総数・宿泊客延数推移'!BB1200</f>
        <v>243.2</v>
      </c>
      <c r="BB1605" s="88">
        <f>'ｄ08-001市町村別入込総数・宿泊客延数推移'!BC1200</f>
        <v>227.5</v>
      </c>
      <c r="BC1605" s="88">
        <f>'ｄ08-001市町村別入込総数・宿泊客延数推移'!BD1200</f>
        <v>198.3</v>
      </c>
      <c r="BD1605" s="88">
        <f>'ｄ08-001市町村別入込総数・宿泊客延数推移'!BE1200</f>
        <v>223.4</v>
      </c>
      <c r="BE1605" s="88">
        <f>'ｄ08-001市町村別入込総数・宿泊客延数推移'!BF1200</f>
        <v>228.50000000000003</v>
      </c>
      <c r="BF1605" s="88">
        <f>'ｄ08-001市町村別入込総数・宿泊客延数推移'!BG1200</f>
        <v>235.59999999999997</v>
      </c>
      <c r="BG1605" s="88">
        <f>'ｄ08-001市町村別入込総数・宿泊客延数推移'!BH1200</f>
        <v>260.3</v>
      </c>
      <c r="BH1605" s="88">
        <f>'ｄ08-001市町村別入込総数・宿泊客延数推移'!BI1200</f>
        <v>264.39999999999998</v>
      </c>
      <c r="BI1605" s="88">
        <f>'ｄ08-001市町村別入込総数・宿泊客延数推移'!BJ1200</f>
        <v>264.10000000000002</v>
      </c>
      <c r="BJ1605" s="88">
        <f>'ｄ08-001市町村別入込総数・宿泊客延数推移'!BK1200</f>
        <v>327.50000000000006</v>
      </c>
      <c r="BK1605" s="88">
        <f>'ｄ08-001市町村別入込総数・宿泊客延数推移'!BL1200</f>
        <v>315.5</v>
      </c>
      <c r="BL1605" s="88">
        <f>'ｄ08-001市町村別入込総数・宿泊客延数推移'!BM1200</f>
        <v>349.29999999999995</v>
      </c>
    </row>
    <row r="1606" spans="7:64" x14ac:dyDescent="0.15">
      <c r="G1606" t="s">
        <v>497</v>
      </c>
      <c r="H1606" s="88"/>
      <c r="I1606" s="88">
        <f>'ｄ08-001市町村別入込総数・宿泊客延数推移'!I1202/1000</f>
        <v>30.832999999999998</v>
      </c>
      <c r="J1606" s="88">
        <f>'ｄ08-001市町村別入込総数・宿泊客延数推移'!J1202/1000</f>
        <v>59.09</v>
      </c>
      <c r="K1606" s="88">
        <f>'ｄ08-001市町村別入込総数・宿泊客延数推移'!K1202/1000</f>
        <v>134.09700000000001</v>
      </c>
      <c r="L1606" s="88">
        <f>'ｄ08-001市町村別入込総数・宿泊客延数推移'!L1202/1000</f>
        <v>171.46100000000001</v>
      </c>
      <c r="M1606" s="88">
        <f>'ｄ08-001市町村別入込総数・宿泊客延数推移'!M1202/1000</f>
        <v>281.83199999999999</v>
      </c>
      <c r="N1606" s="88">
        <f>'ｄ08-001市町村別入込総数・宿泊客延数推移'!N1202/1000</f>
        <v>297.68099999999998</v>
      </c>
      <c r="O1606" s="88">
        <f>'ｄ08-001市町村別入込総数・宿泊客延数推移'!O1202/1000</f>
        <v>398.45499999999998</v>
      </c>
      <c r="P1606" s="88">
        <f>'ｄ08-001市町村別入込総数・宿泊客延数推移'!P1202/1000</f>
        <v>266.52800000000002</v>
      </c>
      <c r="Q1606" s="88">
        <f>'ｄ08-001市町村別入込総数・宿泊客延数推移'!Q1202/1000</f>
        <v>198.959</v>
      </c>
      <c r="R1606" s="88">
        <f>'ｄ08-001市町村別入込総数・宿泊客延数推移'!R1202/1000</f>
        <v>220.82300000000001</v>
      </c>
      <c r="S1606" s="88">
        <f>'ｄ08-001市町村別入込総数・宿泊客延数推移'!S1202/1000</f>
        <v>238.76300000000001</v>
      </c>
      <c r="T1606" s="88">
        <f>'ｄ08-001市町村別入込総数・宿泊客延数推移'!T1202/1000</f>
        <v>241.83199999999999</v>
      </c>
      <c r="U1606" s="88">
        <f>'ｄ08-001市町村別入込総数・宿泊客延数推移'!U1202/1000</f>
        <v>252.672</v>
      </c>
      <c r="V1606" s="88">
        <f>'ｄ08-001市町村別入込総数・宿泊客延数推移'!V1202/1000</f>
        <v>228.672</v>
      </c>
      <c r="W1606" s="88">
        <f>'ｄ08-001市町村別入込総数・宿泊客延数推移'!W1202/1000</f>
        <v>232.34700000000001</v>
      </c>
      <c r="X1606" s="88">
        <f>'ｄ08-001市町村別入込総数・宿泊客延数推移'!X1202/1000</f>
        <v>235.916</v>
      </c>
      <c r="Y1606" s="88">
        <f>'ｄ08-001市町村別入込総数・宿泊客延数推移'!Y1202/1000</f>
        <v>236.166</v>
      </c>
      <c r="Z1606" s="88">
        <f>'ｄ08-001市町村別入込総数・宿泊客延数推移'!Z1202/1000</f>
        <v>236.798</v>
      </c>
      <c r="AA1606" s="88">
        <f>'ｄ08-001市町村別入込総数・宿泊客延数推移'!AA1202/1000</f>
        <v>266.78100000000001</v>
      </c>
      <c r="AB1606" s="88">
        <f>'ｄ08-001市町村別入込総数・宿泊客延数推移'!AB1202/1000</f>
        <v>248.738</v>
      </c>
      <c r="AC1606" s="88">
        <f>'ｄ08-001市町村別入込総数・宿泊客延数推移'!AC1202/1000</f>
        <v>265.80500000000001</v>
      </c>
      <c r="AD1606" s="88">
        <f>'ｄ08-001市町村別入込総数・宿泊客延数推移'!AD1202/1000</f>
        <v>266.99200000000002</v>
      </c>
      <c r="AE1606" s="88">
        <f>'ｄ08-001市町村別入込総数・宿泊客延数推移'!AE1202/1000</f>
        <v>282.375</v>
      </c>
      <c r="AF1606" s="88">
        <f>'ｄ08-001市町村別入込総数・宿泊客延数推移'!AF1202/1000</f>
        <v>263.30599999999998</v>
      </c>
      <c r="AG1606" s="88">
        <f>'ｄ08-001市町村別入込総数・宿泊客延数推移'!AG1202/1000</f>
        <v>241.54900000000001</v>
      </c>
      <c r="AH1606" s="88">
        <f>'ｄ08-001市町村別入込総数・宿泊客延数推移'!AH1202/1000</f>
        <v>246.37</v>
      </c>
      <c r="AI1606" s="88">
        <f>'ｄ08-001市町村別入込総数・宿泊客延数推移'!AI1202/1000</f>
        <v>258.839</v>
      </c>
      <c r="AJ1606" s="88">
        <f>'ｄ08-001市町村別入込総数・宿泊客延数推移'!AJ1202/1000</f>
        <v>278.38400000000001</v>
      </c>
      <c r="AK1606" s="88">
        <f>'ｄ08-001市町村別入込総数・宿泊客延数推移'!AK1202/1000</f>
        <v>256.52</v>
      </c>
      <c r="AL1606" s="88">
        <f>'ｄ08-001市町村別入込総数・宿泊客延数推移'!AL1202/1000</f>
        <v>231.64500000000001</v>
      </c>
      <c r="AM1606" s="88">
        <f>'ｄ08-001市町村別入込総数・宿泊客延数推移'!AM1202/1000</f>
        <v>201.38200000000001</v>
      </c>
      <c r="AN1606" s="88">
        <f>'ｄ08-001市町村別入込総数・宿泊客延数推移'!AN1202/1000</f>
        <v>191.13900000000001</v>
      </c>
      <c r="AO1606" s="88">
        <f>'ｄ08-001市町村別入込総数・宿泊客延数推移'!AO1202/1000</f>
        <v>180.26400000000001</v>
      </c>
      <c r="AP1606" s="88">
        <f>'ｄ08-001市町村別入込総数・宿泊客延数推移'!AQ1202</f>
        <v>174.7</v>
      </c>
      <c r="AQ1606" s="88">
        <f>'ｄ08-001市町村別入込総数・宿泊客延数推移'!AR1202</f>
        <v>177.8</v>
      </c>
      <c r="AR1606" s="88">
        <f>'ｄ08-001市町村別入込総数・宿泊客延数推移'!AS1202</f>
        <v>164.6</v>
      </c>
      <c r="AS1606" s="88">
        <f>'ｄ08-001市町村別入込総数・宿泊客延数推移'!AT1202</f>
        <v>140.4</v>
      </c>
      <c r="AT1606" s="88">
        <f>'ｄ08-001市町村別入込総数・宿泊客延数推移'!AU1202</f>
        <v>216</v>
      </c>
      <c r="AU1606" s="88">
        <f>'ｄ08-001市町村別入込総数・宿泊客延数推移'!AV1202</f>
        <v>83.5</v>
      </c>
      <c r="AV1606" s="88">
        <f>'ｄ08-001市町村別入込総数・宿泊客延数推移'!AW1202</f>
        <v>72</v>
      </c>
      <c r="AW1606" s="88">
        <f>'ｄ08-001市町村別入込総数・宿泊客延数推移'!AX1202</f>
        <v>46.6</v>
      </c>
      <c r="AX1606" s="88">
        <f>'ｄ08-001市町村別入込総数・宿泊客延数推移'!AY1202</f>
        <v>41.5</v>
      </c>
      <c r="AY1606" s="88">
        <f>'ｄ08-001市町村別入込総数・宿泊客延数推移'!AZ1202</f>
        <v>43.4</v>
      </c>
      <c r="AZ1606" s="88">
        <f>'ｄ08-001市町村別入込総数・宿泊客延数推移'!BA1202</f>
        <v>49.6</v>
      </c>
      <c r="BA1606" s="88">
        <f>'ｄ08-001市町村別入込総数・宿泊客延数推移'!BB1202</f>
        <v>40.799999999999997</v>
      </c>
      <c r="BB1606" s="88">
        <f>'ｄ08-001市町村別入込総数・宿泊客延数推移'!BC1202</f>
        <v>39.9</v>
      </c>
      <c r="BC1606" s="88">
        <f>'ｄ08-001市町村別入込総数・宿泊客延数推移'!BD1202</f>
        <v>37.199999999999996</v>
      </c>
      <c r="BD1606" s="88">
        <f>'ｄ08-001市町村別入込総数・宿泊客延数推移'!BE1202</f>
        <v>40.800000000000004</v>
      </c>
      <c r="BE1606" s="88">
        <f>'ｄ08-001市町村別入込総数・宿泊客延数推移'!BF1202</f>
        <v>41.800000000000004</v>
      </c>
      <c r="BF1606" s="88">
        <f>'ｄ08-001市町村別入込総数・宿泊客延数推移'!BG1202</f>
        <v>43.400000000000006</v>
      </c>
      <c r="BG1606" s="88">
        <f>'ｄ08-001市町村別入込総数・宿泊客延数推移'!BH1202</f>
        <v>47.599999999999994</v>
      </c>
      <c r="BH1606" s="88">
        <f>'ｄ08-001市町村別入込総数・宿泊客延数推移'!BI1202</f>
        <v>48.199999999999996</v>
      </c>
      <c r="BI1606" s="88">
        <f>'ｄ08-001市町村別入込総数・宿泊客延数推移'!BJ1202</f>
        <v>48.500000000000007</v>
      </c>
      <c r="BJ1606" s="88">
        <f>'ｄ08-001市町村別入込総数・宿泊客延数推移'!BK1202</f>
        <v>59.7</v>
      </c>
      <c r="BK1606" s="88">
        <f>'ｄ08-001市町村別入込総数・宿泊客延数推移'!BL1202</f>
        <v>70.099999999999994</v>
      </c>
      <c r="BL1606" s="88">
        <f>'ｄ08-001市町村別入込総数・宿泊客延数推移'!BM1202</f>
        <v>64.599999999999994</v>
      </c>
    </row>
    <row r="1635" spans="7:64" x14ac:dyDescent="0.15">
      <c r="G1635" t="s">
        <v>584</v>
      </c>
      <c r="H1635" s="80"/>
      <c r="J1635" s="80" t="s">
        <v>483</v>
      </c>
      <c r="K1635" s="81"/>
      <c r="L1635" s="81"/>
      <c r="M1635" s="81"/>
      <c r="N1635" s="81"/>
      <c r="O1635" s="80" t="s">
        <v>484</v>
      </c>
      <c r="P1635" s="81"/>
      <c r="Q1635" s="81"/>
      <c r="R1635" s="81"/>
      <c r="S1635" s="81"/>
      <c r="T1635" s="80" t="s">
        <v>485</v>
      </c>
      <c r="U1635" s="81"/>
      <c r="V1635" s="81"/>
      <c r="W1635" s="81"/>
      <c r="X1635" s="81"/>
      <c r="Y1635" s="80" t="s">
        <v>486</v>
      </c>
      <c r="Z1635" s="81"/>
      <c r="AA1635" s="81"/>
      <c r="AB1635" s="81"/>
      <c r="AC1635" s="81"/>
      <c r="AD1635" s="80" t="s">
        <v>487</v>
      </c>
      <c r="AE1635" s="81"/>
      <c r="AF1635" s="81"/>
      <c r="AG1635" s="81"/>
      <c r="AH1635" s="81"/>
      <c r="AI1635" s="80" t="s">
        <v>488</v>
      </c>
      <c r="AJ1635" s="81"/>
      <c r="AK1635" s="81"/>
      <c r="AL1635" s="81"/>
      <c r="AM1635" s="81"/>
      <c r="AN1635" s="80" t="s">
        <v>489</v>
      </c>
      <c r="AO1635" s="81"/>
      <c r="AP1635" s="81"/>
      <c r="AQ1635" s="81"/>
      <c r="AR1635" s="81"/>
      <c r="AS1635" s="80" t="s">
        <v>490</v>
      </c>
      <c r="AT1635" s="81"/>
      <c r="AU1635" s="81"/>
      <c r="AV1635" s="81"/>
      <c r="AW1635" s="81"/>
      <c r="AX1635" s="80" t="s">
        <v>491</v>
      </c>
      <c r="AY1635" s="81"/>
      <c r="AZ1635" s="81"/>
      <c r="BA1635" s="81"/>
      <c r="BB1635" s="81"/>
      <c r="BC1635" s="80" t="s">
        <v>492</v>
      </c>
      <c r="BD1635" s="81"/>
      <c r="BE1635" s="81"/>
      <c r="BF1635" s="81"/>
      <c r="BG1635" s="81"/>
      <c r="BH1635" s="80" t="s">
        <v>493</v>
      </c>
      <c r="BL1635" s="80" t="s">
        <v>517</v>
      </c>
    </row>
    <row r="1636" spans="7:64" x14ac:dyDescent="0.15">
      <c r="G1636" t="s">
        <v>495</v>
      </c>
      <c r="H1636" s="88">
        <f>'ｄ08-001市町村別入込総数・宿泊客延数推移'!H1205/1000</f>
        <v>0</v>
      </c>
      <c r="I1636" s="88">
        <f>'ｄ08-001市町村別入込総数・宿泊客延数推移'!I1205/1000</f>
        <v>168</v>
      </c>
      <c r="J1636" s="88">
        <f>'ｄ08-001市町村別入込総数・宿泊客延数推移'!J1205/1000</f>
        <v>153.42099999999999</v>
      </c>
      <c r="K1636" s="88">
        <f>'ｄ08-001市町村別入込総数・宿泊客延数推移'!K1205/1000</f>
        <v>37.255000000000003</v>
      </c>
      <c r="L1636" s="88">
        <f>'ｄ08-001市町村別入込総数・宿泊客延数推移'!L1205/1000</f>
        <v>85.363</v>
      </c>
      <c r="M1636" s="88">
        <f>'ｄ08-001市町村別入込総数・宿泊客延数推移'!M1205/1000</f>
        <v>110.714</v>
      </c>
      <c r="N1636" s="88">
        <f>'ｄ08-001市町村別入込総数・宿泊客延数推移'!N1205/1000</f>
        <v>115.509</v>
      </c>
      <c r="O1636" s="88">
        <f>'ｄ08-001市町村別入込総数・宿泊客延数推移'!O1205/1000</f>
        <v>126.361</v>
      </c>
      <c r="P1636" s="88">
        <f>'ｄ08-001市町村別入込総数・宿泊客延数推移'!P1205/1000</f>
        <v>132.125</v>
      </c>
      <c r="Q1636" s="88">
        <f>'ｄ08-001市町村別入込総数・宿泊客延数推移'!Q1205/1000</f>
        <v>145.40799999999999</v>
      </c>
      <c r="R1636" s="88">
        <f>'ｄ08-001市町村別入込総数・宿泊客延数推移'!R1205/1000</f>
        <v>155.827</v>
      </c>
      <c r="S1636" s="88">
        <f>'ｄ08-001市町村別入込総数・宿泊客延数推移'!S1205/1000</f>
        <v>157.02000000000001</v>
      </c>
      <c r="T1636" s="88">
        <f>'ｄ08-001市町村別入込総数・宿泊客延数推移'!T1205/1000</f>
        <v>165.155</v>
      </c>
      <c r="U1636" s="88">
        <f>'ｄ08-001市町村別入込総数・宿泊客延数推移'!U1205/1000</f>
        <v>177.916</v>
      </c>
      <c r="V1636" s="88">
        <f>'ｄ08-001市町村別入込総数・宿泊客延数推移'!V1205/1000</f>
        <v>163.89099999999999</v>
      </c>
      <c r="W1636" s="88">
        <f>'ｄ08-001市町村別入込総数・宿泊客延数推移'!W1205/1000</f>
        <v>165.959</v>
      </c>
      <c r="X1636" s="88">
        <f>'ｄ08-001市町村別入込総数・宿泊客延数推移'!X1205/1000</f>
        <v>27.882999999999999</v>
      </c>
      <c r="Y1636" s="88">
        <f>'ｄ08-001市町村別入込総数・宿泊客延数推移'!Y1205/1000</f>
        <v>34.082999999999998</v>
      </c>
      <c r="Z1636" s="88">
        <f>'ｄ08-001市町村別入込総数・宿泊客延数推移'!Z1205/1000</f>
        <v>35.927999999999997</v>
      </c>
      <c r="AA1636" s="88">
        <f>'ｄ08-001市町村別入込総数・宿泊客延数推移'!AA1205/1000</f>
        <v>56.250999999999998</v>
      </c>
      <c r="AB1636" s="88">
        <f>'ｄ08-001市町村別入込総数・宿泊客延数推移'!AB1205/1000</f>
        <v>36.868000000000002</v>
      </c>
      <c r="AC1636" s="88">
        <f>'ｄ08-001市町村別入込総数・宿泊客延数推移'!AC1205/1000</f>
        <v>93.549000000000007</v>
      </c>
      <c r="AD1636" s="88">
        <f>'ｄ08-001市町村別入込総数・宿泊客延数推移'!AD1205/1000</f>
        <v>102.61</v>
      </c>
      <c r="AE1636" s="88">
        <f>'ｄ08-001市町村別入込総数・宿泊客延数推移'!AE1205/1000</f>
        <v>95.082999999999998</v>
      </c>
      <c r="AF1636" s="88">
        <f>'ｄ08-001市町村別入込総数・宿泊客延数推移'!AF1205/1000</f>
        <v>102.56699999999999</v>
      </c>
      <c r="AG1636" s="88">
        <f>'ｄ08-001市町村別入込総数・宿泊客延数推移'!AG1205/1000</f>
        <v>96.507999999999996</v>
      </c>
      <c r="AH1636" s="88">
        <f>'ｄ08-001市町村別入込総数・宿泊客延数推移'!AH1205/1000</f>
        <v>113.64400000000001</v>
      </c>
      <c r="AI1636" s="88">
        <f>'ｄ08-001市町村別入込総数・宿泊客延数推移'!AI1205/1000</f>
        <v>130.28399999999999</v>
      </c>
      <c r="AJ1636" s="88">
        <f>'ｄ08-001市町村別入込総数・宿泊客延数推移'!AJ1205/1000</f>
        <v>141.727</v>
      </c>
      <c r="AK1636" s="88">
        <f>'ｄ08-001市町村別入込総数・宿泊客延数推移'!AK1205/1000</f>
        <v>142.48699999999999</v>
      </c>
      <c r="AL1636" s="88">
        <f>'ｄ08-001市町村別入込総数・宿泊客延数推移'!AL1205/1000</f>
        <v>134.101</v>
      </c>
      <c r="AM1636" s="88">
        <f>'ｄ08-001市町村別入込総数・宿泊客延数推移'!AM1205/1000</f>
        <v>142.816</v>
      </c>
      <c r="AN1636" s="88">
        <f>'ｄ08-001市町村別入込総数・宿泊客延数推移'!AN1205/1000</f>
        <v>157.714</v>
      </c>
      <c r="AO1636" s="88">
        <f>'ｄ08-001市町村別入込総数・宿泊客延数推移'!AO1205/1000</f>
        <v>153.68899999999999</v>
      </c>
      <c r="AP1636" s="88">
        <f>'ｄ08-001市町村別入込総数・宿泊客延数推移'!AQ1205</f>
        <v>154</v>
      </c>
      <c r="AQ1636" s="88">
        <f>'ｄ08-001市町村別入込総数・宿泊客延数推移'!AR1205</f>
        <v>159.5</v>
      </c>
      <c r="AR1636" s="88">
        <f>'ｄ08-001市町村別入込総数・宿泊客延数推移'!AS1205</f>
        <v>157.1</v>
      </c>
      <c r="AS1636" s="88">
        <f>'ｄ08-001市町村別入込総数・宿泊客延数推移'!AT1205</f>
        <v>158.69999999999999</v>
      </c>
      <c r="AT1636" s="88">
        <f>'ｄ08-001市町村別入込総数・宿泊客延数推移'!AU1205</f>
        <v>158.69999999999999</v>
      </c>
      <c r="AU1636" s="88">
        <f>'ｄ08-001市町村別入込総数・宿泊客延数推移'!AV1205</f>
        <v>180.2</v>
      </c>
      <c r="AV1636" s="88">
        <f>'ｄ08-001市町村別入込総数・宿泊客延数推移'!AW1205</f>
        <v>177.2</v>
      </c>
      <c r="AW1636" s="88">
        <f>'ｄ08-001市町村別入込総数・宿泊客延数推移'!AX1205</f>
        <v>168.4</v>
      </c>
      <c r="AX1636" s="88">
        <f>'ｄ08-001市町村別入込総数・宿泊客延数推移'!AY1205</f>
        <v>169.4</v>
      </c>
      <c r="AY1636" s="88">
        <f>'ｄ08-001市町村別入込総数・宿泊客延数推移'!AZ1205</f>
        <v>171.9</v>
      </c>
      <c r="AZ1636" s="88">
        <f>'ｄ08-001市町村別入込総数・宿泊客延数推移'!BA1205</f>
        <v>175.4</v>
      </c>
      <c r="BA1636" s="88">
        <f>'ｄ08-001市町村別入込総数・宿泊客延数推移'!BB1205</f>
        <v>105.6</v>
      </c>
      <c r="BB1636" s="88">
        <f>'ｄ08-001市町村別入込総数・宿泊客延数推移'!BC1205</f>
        <v>98</v>
      </c>
      <c r="BC1636" s="88">
        <f>'ｄ08-001市町村別入込総数・宿泊客延数推移'!BD1205</f>
        <v>97.8</v>
      </c>
      <c r="BD1636" s="88">
        <f>'ｄ08-001市町村別入込総数・宿泊客延数推移'!BE1205</f>
        <v>86.3</v>
      </c>
      <c r="BE1636" s="88">
        <f>'ｄ08-001市町村別入込総数・宿泊客延数推移'!BF1205</f>
        <v>69.400000000000006</v>
      </c>
      <c r="BF1636" s="88">
        <f>'ｄ08-001市町村別入込総数・宿泊客延数推移'!BG1205</f>
        <v>82.8</v>
      </c>
      <c r="BG1636" s="88">
        <f>'ｄ08-001市町村別入込総数・宿泊客延数推移'!BH1205</f>
        <v>44.4</v>
      </c>
      <c r="BH1636" s="88">
        <f>'ｄ08-001市町村別入込総数・宿泊客延数推移'!BI1205</f>
        <v>115.4</v>
      </c>
      <c r="BI1636" s="88">
        <f>'ｄ08-001市町村別入込総数・宿泊客延数推移'!BJ1205</f>
        <v>96.5</v>
      </c>
      <c r="BJ1636" s="88">
        <f>'ｄ08-001市町村別入込総数・宿泊客延数推移'!BK1205</f>
        <v>69.7</v>
      </c>
      <c r="BK1636" s="88">
        <f>'ｄ08-001市町村別入込総数・宿泊客延数推移'!BL1205</f>
        <v>106</v>
      </c>
      <c r="BL1636" s="88">
        <f>'ｄ08-001市町村別入込総数・宿泊客延数推移'!BM1205</f>
        <v>97.899999999999977</v>
      </c>
    </row>
    <row r="1637" spans="7:64" x14ac:dyDescent="0.15">
      <c r="G1637" t="s">
        <v>496</v>
      </c>
      <c r="H1637" s="88">
        <f>'ｄ08-001市町村別入込総数・宿泊客延数推移'!H1206/1000</f>
        <v>0</v>
      </c>
      <c r="I1637" s="88">
        <f>'ｄ08-001市町村別入込総数・宿泊客延数推移'!I1206/1000</f>
        <v>25</v>
      </c>
      <c r="J1637" s="88">
        <f>'ｄ08-001市町村別入込総数・宿泊客延数推移'!J1206/1000</f>
        <v>46.875999999999998</v>
      </c>
      <c r="K1637" s="88">
        <f>'ｄ08-001市町村別入込総数・宿泊客延数推移'!K1206/1000</f>
        <v>102.021</v>
      </c>
      <c r="L1637" s="88">
        <f>'ｄ08-001市町村別入込総数・宿泊客延数推移'!L1206/1000</f>
        <v>179.376</v>
      </c>
      <c r="M1637" s="88">
        <f>'ｄ08-001市町村別入込総数・宿泊客延数推移'!M1206/1000</f>
        <v>197.15</v>
      </c>
      <c r="N1637" s="88">
        <f>'ｄ08-001市町村別入込総数・宿泊客延数推移'!N1206/1000</f>
        <v>216.245</v>
      </c>
      <c r="O1637" s="88">
        <f>'ｄ08-001市町村別入込総数・宿泊客延数推移'!O1206/1000</f>
        <v>223.02199999999999</v>
      </c>
      <c r="P1637" s="88">
        <f>'ｄ08-001市町村別入込総数・宿泊客延数推移'!P1206/1000</f>
        <v>217.001</v>
      </c>
      <c r="Q1637" s="88">
        <f>'ｄ08-001市町村別入込総数・宿泊客延数推移'!Q1206/1000</f>
        <v>233.18</v>
      </c>
      <c r="R1637" s="88">
        <f>'ｄ08-001市町村別入込総数・宿泊客延数推移'!R1206/1000</f>
        <v>256.30900000000003</v>
      </c>
      <c r="S1637" s="88">
        <f>'ｄ08-001市町村別入込総数・宿泊客延数推移'!S1206/1000</f>
        <v>262.68200000000002</v>
      </c>
      <c r="T1637" s="88">
        <f>'ｄ08-001市町村別入込総数・宿泊客延数推移'!T1206/1000</f>
        <v>263.73700000000002</v>
      </c>
      <c r="U1637" s="88">
        <f>'ｄ08-001市町村別入込総数・宿泊客延数推移'!U1206/1000</f>
        <v>281.49900000000002</v>
      </c>
      <c r="V1637" s="88">
        <f>'ｄ08-001市町村別入込総数・宿泊客延数推移'!V1206/1000</f>
        <v>255.29400000000001</v>
      </c>
      <c r="W1637" s="88">
        <f>'ｄ08-001市町村別入込総数・宿泊客延数推移'!W1206/1000</f>
        <v>254.554</v>
      </c>
      <c r="X1637" s="88">
        <f>'ｄ08-001市町村別入込総数・宿泊客延数推移'!X1206/1000</f>
        <v>405.96499999999997</v>
      </c>
      <c r="Y1637" s="88">
        <f>'ｄ08-001市町村別入込総数・宿泊客延数推移'!Y1206/1000</f>
        <v>395.51100000000002</v>
      </c>
      <c r="Z1637" s="88">
        <f>'ｄ08-001市町村別入込総数・宿泊客延数推移'!Z1206/1000</f>
        <v>385.17399999999998</v>
      </c>
      <c r="AA1637" s="88">
        <f>'ｄ08-001市町村別入込総数・宿泊客延数推移'!AA1206/1000</f>
        <v>401.50400000000002</v>
      </c>
      <c r="AB1637" s="88">
        <f>'ｄ08-001市町村別入込総数・宿泊客延数推移'!AB1206/1000</f>
        <v>312.89600000000002</v>
      </c>
      <c r="AC1637" s="88">
        <f>'ｄ08-001市町村別入込総数・宿泊客延数推移'!AC1206/1000</f>
        <v>374.99900000000002</v>
      </c>
      <c r="AD1637" s="88">
        <f>'ｄ08-001市町村別入込総数・宿泊客延数推移'!AD1206/1000</f>
        <v>358.27300000000002</v>
      </c>
      <c r="AE1637" s="88">
        <f>'ｄ08-001市町村別入込総数・宿泊客延数推移'!AE1206/1000</f>
        <v>346.38799999999998</v>
      </c>
      <c r="AF1637" s="88">
        <f>'ｄ08-001市町村別入込総数・宿泊客延数推移'!AF1206/1000</f>
        <v>398.64299999999997</v>
      </c>
      <c r="AG1637" s="88">
        <f>'ｄ08-001市町村別入込総数・宿泊客延数推移'!AG1206/1000</f>
        <v>380.83100000000002</v>
      </c>
      <c r="AH1637" s="88">
        <f>'ｄ08-001市町村別入込総数・宿泊客延数推移'!AH1206/1000</f>
        <v>409.06299999999999</v>
      </c>
      <c r="AI1637" s="88">
        <f>'ｄ08-001市町村別入込総数・宿泊客延数推移'!AI1206/1000</f>
        <v>430.24700000000001</v>
      </c>
      <c r="AJ1637" s="88">
        <f>'ｄ08-001市町村別入込総数・宿泊客延数推移'!AJ1206/1000</f>
        <v>465.54399999999998</v>
      </c>
      <c r="AK1637" s="88">
        <f>'ｄ08-001市町村別入込総数・宿泊客延数推移'!AK1206/1000</f>
        <v>474.822</v>
      </c>
      <c r="AL1637" s="88">
        <f>'ｄ08-001市町村別入込総数・宿泊客延数推移'!AL1206/1000</f>
        <v>442.096</v>
      </c>
      <c r="AM1637" s="88">
        <f>'ｄ08-001市町村別入込総数・宿泊客延数推移'!AM1206/1000</f>
        <v>428.89100000000002</v>
      </c>
      <c r="AN1637" s="88">
        <f>'ｄ08-001市町村別入込総数・宿泊客延数推移'!AN1206/1000</f>
        <v>457.93700000000001</v>
      </c>
      <c r="AO1637" s="88">
        <f>'ｄ08-001市町村別入込総数・宿泊客延数推移'!AO1206/1000</f>
        <v>440.39499999999998</v>
      </c>
      <c r="AP1637" s="88">
        <f>'ｄ08-001市町村別入込総数・宿泊客延数推移'!AQ1206</f>
        <v>448.3</v>
      </c>
      <c r="AQ1637" s="88">
        <f>'ｄ08-001市町村別入込総数・宿泊客延数推移'!AR1206</f>
        <v>460.6</v>
      </c>
      <c r="AR1637" s="88">
        <f>'ｄ08-001市町村別入込総数・宿泊客延数推移'!AS1206</f>
        <v>454</v>
      </c>
      <c r="AS1637" s="88">
        <f>'ｄ08-001市町村別入込総数・宿泊客延数推移'!AT1206</f>
        <v>444.9</v>
      </c>
      <c r="AT1637" s="88">
        <f>'ｄ08-001市町村別入込総数・宿泊客延数推移'!AU1206</f>
        <v>447.4</v>
      </c>
      <c r="AU1637" s="88">
        <f>'ｄ08-001市町村別入込総数・宿泊客延数推移'!AV1206</f>
        <v>502.3</v>
      </c>
      <c r="AV1637" s="88">
        <f>'ｄ08-001市町村別入込総数・宿泊客延数推移'!AW1206</f>
        <v>496.2</v>
      </c>
      <c r="AW1637" s="88">
        <f>'ｄ08-001市町村別入込総数・宿泊客延数推移'!AX1206</f>
        <v>472</v>
      </c>
      <c r="AX1637" s="88">
        <f>'ｄ08-001市町村別入込総数・宿泊客延数推移'!AY1206</f>
        <v>476.9</v>
      </c>
      <c r="AY1637" s="88">
        <f>'ｄ08-001市町村別入込総数・宿泊客延数推移'!AZ1206</f>
        <v>482.4</v>
      </c>
      <c r="AZ1637" s="88">
        <f>'ｄ08-001市町村別入込総数・宿泊客延数推移'!BA1206</f>
        <v>509.5</v>
      </c>
      <c r="BA1637" s="88">
        <f>'ｄ08-001市町村別入込総数・宿泊客延数推移'!BB1206</f>
        <v>575.1</v>
      </c>
      <c r="BB1637" s="88">
        <f>'ｄ08-001市町村別入込総数・宿泊客延数推移'!BC1206</f>
        <v>611.1</v>
      </c>
      <c r="BC1637" s="88">
        <f>'ｄ08-001市町村別入込総数・宿泊客延数推移'!BD1206</f>
        <v>630.79999999999995</v>
      </c>
      <c r="BD1637" s="88">
        <f>'ｄ08-001市町村別入込総数・宿泊客延数推移'!BE1206</f>
        <v>622.49999999999989</v>
      </c>
      <c r="BE1637" s="88">
        <f>'ｄ08-001市町村別入込総数・宿泊客延数推移'!BF1206</f>
        <v>737.2</v>
      </c>
      <c r="BF1637" s="88">
        <f>'ｄ08-001市町村別入込総数・宿泊客延数推移'!BG1206</f>
        <v>722.59999999999991</v>
      </c>
      <c r="BG1637" s="88">
        <f>'ｄ08-001市町村別入込総数・宿泊客延数推移'!BH1206</f>
        <v>765.19999999999993</v>
      </c>
      <c r="BH1637" s="88">
        <f>'ｄ08-001市町村別入込総数・宿泊客延数推移'!BI1206</f>
        <v>698.19999999999993</v>
      </c>
      <c r="BI1637" s="88">
        <f>'ｄ08-001市町村別入込総数・宿泊客延数推移'!BJ1206</f>
        <v>648.4</v>
      </c>
      <c r="BJ1637" s="88">
        <f>'ｄ08-001市町村別入込総数・宿泊客延数推移'!BK1206</f>
        <v>646.50000000000011</v>
      </c>
      <c r="BK1637" s="88">
        <f>'ｄ08-001市町村別入込総数・宿泊客延数推移'!BL1206</f>
        <v>636.29999999999995</v>
      </c>
      <c r="BL1637" s="88">
        <f>'ｄ08-001市町村別入込総数・宿泊客延数推移'!BM1206</f>
        <v>682.10000000000014</v>
      </c>
    </row>
    <row r="1638" spans="7:64" x14ac:dyDescent="0.15">
      <c r="G1638" t="s">
        <v>497</v>
      </c>
      <c r="H1638" s="88"/>
      <c r="I1638" s="88">
        <f>'ｄ08-001市町村別入込総数・宿泊客延数推移'!I1208/1000</f>
        <v>31.364999999999998</v>
      </c>
      <c r="J1638" s="88">
        <f>'ｄ08-001市町村別入込総数・宿泊客延数推移'!J1208/1000</f>
        <v>40.323</v>
      </c>
      <c r="K1638" s="88">
        <f>'ｄ08-001市町村別入込総数・宿泊客延数推移'!K1208/1000</f>
        <v>29.745000000000001</v>
      </c>
      <c r="L1638" s="88">
        <f>'ｄ08-001市町村別入込総数・宿泊客延数推移'!L1208/1000</f>
        <v>48.771999999999998</v>
      </c>
      <c r="M1638" s="88">
        <f>'ｄ08-001市町村別入込総数・宿泊客延数推移'!M1208/1000</f>
        <v>41.801000000000002</v>
      </c>
      <c r="N1638" s="88">
        <f>'ｄ08-001市町村別入込総数・宿泊客延数推移'!N1208/1000</f>
        <v>51.947000000000003</v>
      </c>
      <c r="O1638" s="88">
        <f>'ｄ08-001市町村別入込総数・宿泊客延数推移'!O1208/1000</f>
        <v>63.457999999999998</v>
      </c>
      <c r="P1638" s="88">
        <f>'ｄ08-001市町村別入込総数・宿泊客延数推移'!P1208/1000</f>
        <v>66.685000000000002</v>
      </c>
      <c r="Q1638" s="88">
        <f>'ｄ08-001市町村別入込総数・宿泊客延数推移'!Q1208/1000</f>
        <v>59.177999999999997</v>
      </c>
      <c r="R1638" s="88">
        <f>'ｄ08-001市町村別入込総数・宿泊客延数推移'!R1208/1000</f>
        <v>67.09</v>
      </c>
      <c r="S1638" s="88">
        <f>'ｄ08-001市町村別入込総数・宿泊客延数推移'!S1208/1000</f>
        <v>79.206999999999994</v>
      </c>
      <c r="T1638" s="88">
        <f>'ｄ08-001市町村別入込総数・宿泊客延数推移'!T1208/1000</f>
        <v>74.519000000000005</v>
      </c>
      <c r="U1638" s="88">
        <f>'ｄ08-001市町村別入込総数・宿泊客延数推移'!U1208/1000</f>
        <v>72.430999999999997</v>
      </c>
      <c r="V1638" s="88">
        <f>'ｄ08-001市町村別入込総数・宿泊客延数推移'!V1208/1000</f>
        <v>69.760999999999996</v>
      </c>
      <c r="W1638" s="88">
        <f>'ｄ08-001市町村別入込総数・宿泊客延数推移'!W1208/1000</f>
        <v>64.423000000000002</v>
      </c>
      <c r="X1638" s="88">
        <f>'ｄ08-001市町村別入込総数・宿泊客延数推移'!X1208/1000</f>
        <v>68.361000000000004</v>
      </c>
      <c r="Y1638" s="88">
        <f>'ｄ08-001市町村別入込総数・宿泊客延数推移'!Y1208/1000</f>
        <v>80.634</v>
      </c>
      <c r="Z1638" s="88">
        <f>'ｄ08-001市町村別入込総数・宿泊客延数推移'!Z1208/1000</f>
        <v>81.013999999999996</v>
      </c>
      <c r="AA1638" s="88">
        <f>'ｄ08-001市町村別入込総数・宿泊客延数推移'!AA1208/1000</f>
        <v>88.843999999999994</v>
      </c>
      <c r="AB1638" s="88">
        <f>'ｄ08-001市町村別入込総数・宿泊客延数推移'!AB1208/1000</f>
        <v>90.106999999999999</v>
      </c>
      <c r="AC1638" s="88">
        <f>'ｄ08-001市町村別入込総数・宿泊客延数推移'!AC1208/1000</f>
        <v>97.262</v>
      </c>
      <c r="AD1638" s="88">
        <f>'ｄ08-001市町村別入込総数・宿泊客延数推移'!AD1208/1000</f>
        <v>91.738</v>
      </c>
      <c r="AE1638" s="88">
        <f>'ｄ08-001市町村別入込総数・宿泊客延数推移'!AE1208/1000</f>
        <v>98.631</v>
      </c>
      <c r="AF1638" s="88">
        <f>'ｄ08-001市町村別入込総数・宿泊客延数推移'!AF1208/1000</f>
        <v>94.977000000000004</v>
      </c>
      <c r="AG1638" s="88">
        <f>'ｄ08-001市町村別入込総数・宿泊客延数推移'!AG1208/1000</f>
        <v>88.2</v>
      </c>
      <c r="AH1638" s="88">
        <f>'ｄ08-001市町村別入込総数・宿泊客延数推移'!AH1208/1000</f>
        <v>90.108000000000004</v>
      </c>
      <c r="AI1638" s="88">
        <f>'ｄ08-001市町村別入込総数・宿泊客延数推移'!AI1208/1000</f>
        <v>107.239</v>
      </c>
      <c r="AJ1638" s="88">
        <f>'ｄ08-001市町村別入込総数・宿泊客延数推移'!AJ1208/1000</f>
        <v>119.005</v>
      </c>
      <c r="AK1638" s="88">
        <f>'ｄ08-001市町村別入込総数・宿泊客延数推移'!AK1208/1000</f>
        <v>116.601</v>
      </c>
      <c r="AL1638" s="88">
        <f>'ｄ08-001市町村別入込総数・宿泊客延数推移'!AL1208/1000</f>
        <v>105.258</v>
      </c>
      <c r="AM1638" s="88">
        <f>'ｄ08-001市町村別入込総数・宿泊客延数推移'!AM1208/1000</f>
        <v>96.11</v>
      </c>
      <c r="AN1638" s="88">
        <f>'ｄ08-001市町村別入込総数・宿泊客延数推移'!AN1208/1000</f>
        <v>120.65600000000001</v>
      </c>
      <c r="AO1638" s="88">
        <f>'ｄ08-001市町村別入込総数・宿泊客延数推移'!AO1208/1000</f>
        <v>132.83000000000001</v>
      </c>
      <c r="AP1638" s="88">
        <f>'ｄ08-001市町村別入込総数・宿泊客延数推移'!AQ1208</f>
        <v>127.2</v>
      </c>
      <c r="AQ1638" s="88">
        <f>'ｄ08-001市町村別入込総数・宿泊客延数推移'!AR1208</f>
        <v>130.5</v>
      </c>
      <c r="AR1638" s="88">
        <f>'ｄ08-001市町村別入込総数・宿泊客延数推移'!AS1208</f>
        <v>129.69999999999999</v>
      </c>
      <c r="AS1638" s="88">
        <f>'ｄ08-001市町村別入込総数・宿泊客延数推移'!AT1208</f>
        <v>135.19999999999999</v>
      </c>
      <c r="AT1638" s="88">
        <f>'ｄ08-001市町村別入込総数・宿泊客延数推移'!AU1208</f>
        <v>142.5</v>
      </c>
      <c r="AU1638" s="88">
        <f>'ｄ08-001市町村別入込総数・宿泊客延数推移'!AV1208</f>
        <v>140.4</v>
      </c>
      <c r="AV1638" s="88">
        <f>'ｄ08-001市町村別入込総数・宿泊客延数推移'!AW1208</f>
        <v>130.6</v>
      </c>
      <c r="AW1638" s="88">
        <f>'ｄ08-001市町村別入込総数・宿泊客延数推移'!AX1208</f>
        <v>118.8</v>
      </c>
      <c r="AX1638" s="88">
        <f>'ｄ08-001市町村別入込総数・宿泊客延数推移'!AY1208</f>
        <v>113.1</v>
      </c>
      <c r="AY1638" s="88">
        <f>'ｄ08-001市町村別入込総数・宿泊客延数推移'!AZ1208</f>
        <v>106.2</v>
      </c>
      <c r="AZ1638" s="88">
        <f>'ｄ08-001市町村別入込総数・宿泊客延数推移'!BA1208</f>
        <v>82.1</v>
      </c>
      <c r="BA1638" s="88">
        <f>'ｄ08-001市町村別入込総数・宿泊客延数推移'!BB1208</f>
        <v>72.8</v>
      </c>
      <c r="BB1638" s="88">
        <f>'ｄ08-001市町村別入込総数・宿泊客延数推移'!BC1208</f>
        <v>75.5</v>
      </c>
      <c r="BC1638" s="88">
        <f>'ｄ08-001市町村別入込総数・宿泊客延数推移'!BD1208</f>
        <v>67.900000000000006</v>
      </c>
      <c r="BD1638" s="88">
        <f>'ｄ08-001市町村別入込総数・宿泊客延数推移'!BE1208</f>
        <v>56.599999999999994</v>
      </c>
      <c r="BE1638" s="88">
        <f>'ｄ08-001市町村別入込総数・宿泊客延数推移'!BF1208</f>
        <v>68.7</v>
      </c>
      <c r="BF1638" s="88">
        <f>'ｄ08-001市町村別入込総数・宿泊客延数推移'!BG1208</f>
        <v>101.7</v>
      </c>
      <c r="BG1638" s="88">
        <f>'ｄ08-001市町村別入込総数・宿泊客延数推移'!BH1208</f>
        <v>62.000000000000007</v>
      </c>
      <c r="BH1638" s="88">
        <f>'ｄ08-001市町村別入込総数・宿泊客延数推移'!BI1208</f>
        <v>69.599999999999994</v>
      </c>
      <c r="BI1638" s="88">
        <f>'ｄ08-001市町村別入込総数・宿泊客延数推移'!BJ1208</f>
        <v>45.400000000000006</v>
      </c>
      <c r="BJ1638" s="88">
        <f>'ｄ08-001市町村別入込総数・宿泊客延数推移'!BK1208</f>
        <v>29.299999999999997</v>
      </c>
      <c r="BK1638" s="88">
        <f>'ｄ08-001市町村別入込総数・宿泊客延数推移'!BL1208</f>
        <v>26.8</v>
      </c>
      <c r="BL1638" s="88">
        <f>'ｄ08-001市町村別入込総数・宿泊客延数推移'!BM1208</f>
        <v>26.400000000000002</v>
      </c>
    </row>
    <row r="1667" spans="7:64" x14ac:dyDescent="0.15">
      <c r="G1667" t="s">
        <v>585</v>
      </c>
      <c r="H1667" s="80"/>
      <c r="J1667" s="80" t="s">
        <v>483</v>
      </c>
      <c r="K1667" s="81"/>
      <c r="L1667" s="81"/>
      <c r="M1667" s="81"/>
      <c r="N1667" s="81"/>
      <c r="O1667" s="80" t="s">
        <v>484</v>
      </c>
      <c r="P1667" s="81"/>
      <c r="Q1667" s="81"/>
      <c r="R1667" s="81"/>
      <c r="S1667" s="81"/>
      <c r="T1667" s="80" t="s">
        <v>485</v>
      </c>
      <c r="U1667" s="81"/>
      <c r="V1667" s="81"/>
      <c r="W1667" s="81"/>
      <c r="X1667" s="81"/>
      <c r="Y1667" s="80" t="s">
        <v>486</v>
      </c>
      <c r="Z1667" s="81"/>
      <c r="AA1667" s="81"/>
      <c r="AB1667" s="81"/>
      <c r="AC1667" s="81"/>
      <c r="AD1667" s="80" t="s">
        <v>487</v>
      </c>
      <c r="AE1667" s="81"/>
      <c r="AF1667" s="81"/>
      <c r="AG1667" s="81"/>
      <c r="AH1667" s="81"/>
      <c r="AI1667" s="80" t="s">
        <v>488</v>
      </c>
      <c r="AJ1667" s="81"/>
      <c r="AK1667" s="81"/>
      <c r="AL1667" s="81"/>
      <c r="AM1667" s="81"/>
      <c r="AN1667" s="80" t="s">
        <v>489</v>
      </c>
      <c r="AO1667" s="81"/>
      <c r="AP1667" s="81"/>
      <c r="AQ1667" s="81"/>
      <c r="AR1667" s="81"/>
      <c r="AS1667" s="80" t="s">
        <v>490</v>
      </c>
      <c r="AT1667" s="81"/>
      <c r="AU1667" s="81"/>
      <c r="AV1667" s="81"/>
      <c r="AW1667" s="81"/>
      <c r="AX1667" s="80" t="s">
        <v>491</v>
      </c>
      <c r="AY1667" s="81"/>
      <c r="AZ1667" s="81"/>
      <c r="BA1667" s="81"/>
      <c r="BB1667" s="81"/>
      <c r="BC1667" s="80" t="s">
        <v>492</v>
      </c>
      <c r="BD1667" s="81"/>
      <c r="BE1667" s="81"/>
      <c r="BF1667" s="81"/>
      <c r="BG1667" s="81"/>
      <c r="BH1667" s="80" t="s">
        <v>493</v>
      </c>
      <c r="BL1667" s="80" t="s">
        <v>517</v>
      </c>
    </row>
    <row r="1668" spans="7:64" x14ac:dyDescent="0.15">
      <c r="G1668" t="s">
        <v>495</v>
      </c>
      <c r="H1668" s="88">
        <f>'ｄ08-001市町村別入込総数・宿泊客延数推移'!H1211/1000</f>
        <v>0</v>
      </c>
      <c r="I1668" s="88">
        <f>'ｄ08-001市町村別入込総数・宿泊客延数推移'!I1211/1000</f>
        <v>0</v>
      </c>
      <c r="J1668" s="88">
        <f>'ｄ08-001市町村別入込総数・宿泊客延数推移'!J1211/1000</f>
        <v>0</v>
      </c>
      <c r="K1668" s="88">
        <f>'ｄ08-001市町村別入込総数・宿泊客延数推移'!K1211/1000</f>
        <v>0</v>
      </c>
      <c r="L1668" s="88">
        <f>'ｄ08-001市町村別入込総数・宿泊客延数推移'!L1211/1000</f>
        <v>0</v>
      </c>
      <c r="M1668" s="88">
        <f>'ｄ08-001市町村別入込総数・宿泊客延数推移'!M1211/1000</f>
        <v>0</v>
      </c>
      <c r="N1668" s="88">
        <f>'ｄ08-001市町村別入込総数・宿泊客延数推移'!N1211/1000</f>
        <v>0</v>
      </c>
      <c r="O1668" s="88">
        <f>'ｄ08-001市町村別入込総数・宿泊客延数推移'!O1211/1000</f>
        <v>0</v>
      </c>
      <c r="P1668" s="88">
        <f>'ｄ08-001市町村別入込総数・宿泊客延数推移'!P1211/1000</f>
        <v>0</v>
      </c>
      <c r="Q1668" s="88">
        <f>'ｄ08-001市町村別入込総数・宿泊客延数推移'!Q1211/1000</f>
        <v>0</v>
      </c>
      <c r="R1668" s="88">
        <f>'ｄ08-001市町村別入込総数・宿泊客延数推移'!R1211/1000</f>
        <v>0</v>
      </c>
      <c r="S1668" s="88">
        <f>'ｄ08-001市町村別入込総数・宿泊客延数推移'!S1211/1000</f>
        <v>0</v>
      </c>
      <c r="T1668" s="88">
        <f>'ｄ08-001市町村別入込総数・宿泊客延数推移'!T1211/1000</f>
        <v>0</v>
      </c>
      <c r="U1668" s="88">
        <f>'ｄ08-001市町村別入込総数・宿泊客延数推移'!U1211/1000</f>
        <v>0</v>
      </c>
      <c r="V1668" s="88">
        <f>'ｄ08-001市町村別入込総数・宿泊客延数推移'!V1211/1000</f>
        <v>0</v>
      </c>
      <c r="W1668" s="88">
        <f>'ｄ08-001市町村別入込総数・宿泊客延数推移'!W1211/1000</f>
        <v>0</v>
      </c>
      <c r="X1668" s="88">
        <f>'ｄ08-001市町村別入込総数・宿泊客延数推移'!X1211/1000</f>
        <v>0</v>
      </c>
      <c r="Y1668" s="88">
        <f>'ｄ08-001市町村別入込総数・宿泊客延数推移'!Y1211/1000</f>
        <v>42.609000000000002</v>
      </c>
      <c r="Z1668" s="88">
        <f>'ｄ08-001市町村別入込総数・宿泊客延数推移'!Z1211/1000</f>
        <v>43.36</v>
      </c>
      <c r="AA1668" s="88">
        <f>'ｄ08-001市町村別入込総数・宿泊客延数推移'!AA1211/1000</f>
        <v>49.61</v>
      </c>
      <c r="AB1668" s="88">
        <f>'ｄ08-001市町村別入込総数・宿泊客延数推移'!AB1211/1000</f>
        <v>54.38</v>
      </c>
      <c r="AC1668" s="88">
        <f>'ｄ08-001市町村別入込総数・宿泊客延数推移'!AC1211/1000</f>
        <v>59.005000000000003</v>
      </c>
      <c r="AD1668" s="88">
        <f>'ｄ08-001市町村別入込総数・宿泊客延数推移'!AD1211/1000</f>
        <v>67.12</v>
      </c>
      <c r="AE1668" s="88">
        <f>'ｄ08-001市町村別入込総数・宿泊客延数推移'!AE1211/1000</f>
        <v>77.650000000000006</v>
      </c>
      <c r="AF1668" s="88">
        <f>'ｄ08-001市町村別入込総数・宿泊客延数推移'!AF1211/1000</f>
        <v>86.44</v>
      </c>
      <c r="AG1668" s="88">
        <f>'ｄ08-001市町村別入込総数・宿泊客延数推移'!AG1211/1000</f>
        <v>104.2</v>
      </c>
      <c r="AH1668" s="88">
        <f>'ｄ08-001市町村別入込総数・宿泊客延数推移'!AH1211/1000</f>
        <v>109.77</v>
      </c>
      <c r="AI1668" s="88">
        <f>'ｄ08-001市町村別入込総数・宿泊客延数推移'!AI1211/1000</f>
        <v>133.97</v>
      </c>
      <c r="AJ1668" s="88">
        <f>'ｄ08-001市町村別入込総数・宿泊客延数推移'!AJ1211/1000</f>
        <v>137.66999999999999</v>
      </c>
      <c r="AK1668" s="88">
        <f>'ｄ08-001市町村別入込総数・宿泊客延数推移'!AK1211/1000</f>
        <v>162.12</v>
      </c>
      <c r="AL1668" s="88">
        <f>'ｄ08-001市町村別入込総数・宿泊客延数推移'!AL1211/1000</f>
        <v>155.11000000000001</v>
      </c>
      <c r="AM1668" s="88">
        <f>'ｄ08-001市町村別入込総数・宿泊客延数推移'!AM1211/1000</f>
        <v>160.61099999999999</v>
      </c>
      <c r="AN1668" s="88">
        <f>'ｄ08-001市町村別入込総数・宿泊客延数推移'!AN1211/1000</f>
        <v>162.76</v>
      </c>
      <c r="AO1668" s="88">
        <f>'ｄ08-001市町村別入込総数・宿泊客延数推移'!AO1211/1000</f>
        <v>132.25299999999999</v>
      </c>
      <c r="AP1668" s="88">
        <f>'ｄ08-001市町村別入込総数・宿泊客延数推移'!AQ1211</f>
        <v>125.8</v>
      </c>
      <c r="AQ1668" s="88">
        <f>'ｄ08-001市町村別入込総数・宿泊客延数推移'!AR1211</f>
        <v>115.5</v>
      </c>
      <c r="AR1668" s="88">
        <f>'ｄ08-001市町村別入込総数・宿泊客延数推移'!AS1211</f>
        <v>114.4</v>
      </c>
      <c r="AS1668" s="88">
        <f>'ｄ08-001市町村別入込総数・宿泊客延数推移'!AT1211</f>
        <v>104</v>
      </c>
      <c r="AT1668" s="88">
        <f>'ｄ08-001市町村別入込総数・宿泊客延数推移'!AU1211</f>
        <v>124.9</v>
      </c>
      <c r="AU1668" s="88">
        <f>'ｄ08-001市町村別入込総数・宿泊客延数推移'!AV1211</f>
        <v>119.5</v>
      </c>
      <c r="AV1668" s="88">
        <f>'ｄ08-001市町村別入込総数・宿泊客延数推移'!AW1211</f>
        <v>124.9</v>
      </c>
      <c r="AW1668" s="88">
        <f>'ｄ08-001市町村別入込総数・宿泊客延数推移'!AX1211</f>
        <v>115.9</v>
      </c>
      <c r="AX1668" s="88">
        <f>'ｄ08-001市町村別入込総数・宿泊客延数推移'!AY1211</f>
        <v>200.7</v>
      </c>
      <c r="AY1668" s="88">
        <f>'ｄ08-001市町村別入込総数・宿泊客延数推移'!AZ1211</f>
        <v>216.1</v>
      </c>
      <c r="AZ1668" s="88">
        <f>'ｄ08-001市町村別入込総数・宿泊客延数推移'!BA1211</f>
        <v>215.4</v>
      </c>
      <c r="BA1668" s="88">
        <f>'ｄ08-001市町村別入込総数・宿泊客延数推移'!BB1211</f>
        <v>211.8</v>
      </c>
      <c r="BB1668" s="88">
        <f>'ｄ08-001市町村別入込総数・宿泊客延数推移'!BC1211</f>
        <v>205.9</v>
      </c>
      <c r="BC1668" s="88">
        <f>'ｄ08-001市町村別入込総数・宿泊客延数推移'!BD1211</f>
        <v>205.79999999999998</v>
      </c>
      <c r="BD1668" s="88">
        <f>'ｄ08-001市町村別入込総数・宿泊客延数推移'!BE1211</f>
        <v>208.50000000000003</v>
      </c>
      <c r="BE1668" s="88">
        <f>'ｄ08-001市町村別入込総数・宿泊客延数推移'!BF1211</f>
        <v>220.10000000000002</v>
      </c>
      <c r="BF1668" s="88">
        <f>'ｄ08-001市町村別入込総数・宿泊客延数推移'!BG1211</f>
        <v>205.20000000000002</v>
      </c>
      <c r="BG1668" s="88">
        <f>'ｄ08-001市町村別入込総数・宿泊客延数推移'!BH1211</f>
        <v>236.9</v>
      </c>
      <c r="BH1668" s="88">
        <f>'ｄ08-001市町村別入込総数・宿泊客延数推移'!BI1211</f>
        <v>247.39999999999998</v>
      </c>
      <c r="BI1668" s="88">
        <f>'ｄ08-001市町村別入込総数・宿泊客延数推移'!BJ1211</f>
        <v>204.40000000000003</v>
      </c>
      <c r="BJ1668" s="88">
        <f>'ｄ08-001市町村別入込総数・宿泊客延数推移'!BK1211</f>
        <v>347.29999999999995</v>
      </c>
      <c r="BK1668" s="88">
        <f>'ｄ08-001市町村別入込総数・宿泊客延数推移'!BL1211</f>
        <v>470.2</v>
      </c>
      <c r="BL1668" s="88">
        <f>'ｄ08-001市町村別入込総数・宿泊客延数推移'!BM1211</f>
        <v>143.69999999999996</v>
      </c>
    </row>
    <row r="1669" spans="7:64" x14ac:dyDescent="0.15">
      <c r="G1669" t="s">
        <v>496</v>
      </c>
      <c r="H1669" s="88">
        <f>'ｄ08-001市町村別入込総数・宿泊客延数推移'!H1212/1000</f>
        <v>0</v>
      </c>
      <c r="I1669" s="88">
        <f>'ｄ08-001市町村別入込総数・宿泊客延数推移'!I1212/1000</f>
        <v>0</v>
      </c>
      <c r="J1669" s="88">
        <f>'ｄ08-001市町村別入込総数・宿泊客延数推移'!J1212/1000</f>
        <v>0</v>
      </c>
      <c r="K1669" s="88">
        <f>'ｄ08-001市町村別入込総数・宿泊客延数推移'!K1212/1000</f>
        <v>0</v>
      </c>
      <c r="L1669" s="88">
        <f>'ｄ08-001市町村別入込総数・宿泊客延数推移'!L1212/1000</f>
        <v>0</v>
      </c>
      <c r="M1669" s="88">
        <f>'ｄ08-001市町村別入込総数・宿泊客延数推移'!M1212/1000</f>
        <v>0</v>
      </c>
      <c r="N1669" s="88">
        <f>'ｄ08-001市町村別入込総数・宿泊客延数推移'!N1212/1000</f>
        <v>0</v>
      </c>
      <c r="O1669" s="88">
        <f>'ｄ08-001市町村別入込総数・宿泊客延数推移'!O1212/1000</f>
        <v>0</v>
      </c>
      <c r="P1669" s="88">
        <f>'ｄ08-001市町村別入込総数・宿泊客延数推移'!P1212/1000</f>
        <v>0</v>
      </c>
      <c r="Q1669" s="88">
        <f>'ｄ08-001市町村別入込総数・宿泊客延数推移'!Q1212/1000</f>
        <v>0</v>
      </c>
      <c r="R1669" s="88">
        <f>'ｄ08-001市町村別入込総数・宿泊客延数推移'!R1212/1000</f>
        <v>0</v>
      </c>
      <c r="S1669" s="88">
        <f>'ｄ08-001市町村別入込総数・宿泊客延数推移'!S1212/1000</f>
        <v>0</v>
      </c>
      <c r="T1669" s="88">
        <f>'ｄ08-001市町村別入込総数・宿泊客延数推移'!T1212/1000</f>
        <v>0</v>
      </c>
      <c r="U1669" s="88">
        <f>'ｄ08-001市町村別入込総数・宿泊客延数推移'!U1212/1000</f>
        <v>0</v>
      </c>
      <c r="V1669" s="88">
        <f>'ｄ08-001市町村別入込総数・宿泊客延数推移'!V1212/1000</f>
        <v>0</v>
      </c>
      <c r="W1669" s="88">
        <f>'ｄ08-001市町村別入込総数・宿泊客延数推移'!W1212/1000</f>
        <v>0</v>
      </c>
      <c r="X1669" s="88">
        <f>'ｄ08-001市町村別入込総数・宿泊客延数推移'!X1212/1000</f>
        <v>0</v>
      </c>
      <c r="Y1669" s="88">
        <f>'ｄ08-001市町村別入込総数・宿泊客延数推移'!Y1212/1000</f>
        <v>669.89099999999996</v>
      </c>
      <c r="Z1669" s="88">
        <f>'ｄ08-001市町村別入込総数・宿泊客延数推移'!Z1212/1000</f>
        <v>890.12400000000002</v>
      </c>
      <c r="AA1669" s="88">
        <f>'ｄ08-001市町村別入込総数・宿泊客延数推移'!AA1212/1000</f>
        <v>946.7</v>
      </c>
      <c r="AB1669" s="88">
        <f>'ｄ08-001市町村別入込総数・宿泊客延数推移'!AB1212/1000</f>
        <v>969.17499999999995</v>
      </c>
      <c r="AC1669" s="88">
        <f>'ｄ08-001市町村別入込総数・宿泊客延数推移'!AC1212/1000</f>
        <v>968.85500000000002</v>
      </c>
      <c r="AD1669" s="88">
        <f>'ｄ08-001市町村別入込総数・宿泊客延数推移'!AD1212/1000</f>
        <v>984.58</v>
      </c>
      <c r="AE1669" s="88">
        <f>'ｄ08-001市町村別入込総数・宿泊客延数推移'!AE1212/1000</f>
        <v>1042.47</v>
      </c>
      <c r="AF1669" s="88">
        <f>'ｄ08-001市町村別入込総数・宿泊客延数推移'!AF1212/1000</f>
        <v>1108.08</v>
      </c>
      <c r="AG1669" s="88">
        <f>'ｄ08-001市町村別入込総数・宿泊客延数推移'!AG1212/1000</f>
        <v>1131.9000000000001</v>
      </c>
      <c r="AH1669" s="88">
        <f>'ｄ08-001市町村別入込総数・宿泊客延数推移'!AH1212/1000</f>
        <v>1146.95</v>
      </c>
      <c r="AI1669" s="88">
        <f>'ｄ08-001市町村別入込総数・宿泊客延数推移'!AI1212/1000</f>
        <v>1057.53</v>
      </c>
      <c r="AJ1669" s="88">
        <f>'ｄ08-001市町村別入込総数・宿泊客延数推移'!AJ1212/1000</f>
        <v>1183.3499999999999</v>
      </c>
      <c r="AK1669" s="88">
        <f>'ｄ08-001市町村別入込総数・宿泊客延数推移'!AK1212/1000</f>
        <v>1214.0999999999999</v>
      </c>
      <c r="AL1669" s="88">
        <f>'ｄ08-001市町村別入込総数・宿泊客延数推移'!AL1212/1000</f>
        <v>1195.93</v>
      </c>
      <c r="AM1669" s="88">
        <f>'ｄ08-001市町村別入込総数・宿泊客延数推移'!AM1212/1000</f>
        <v>1112.319</v>
      </c>
      <c r="AN1669" s="88">
        <f>'ｄ08-001市町村別入込総数・宿泊客延数推移'!AN1212/1000</f>
        <v>1085.31</v>
      </c>
      <c r="AO1669" s="88">
        <f>'ｄ08-001市町村別入込総数・宿泊客延数推移'!AO1212/1000</f>
        <v>1082.8969999999999</v>
      </c>
      <c r="AP1669" s="88">
        <f>'ｄ08-001市町村別入込総数・宿泊客延数推移'!AQ1212</f>
        <v>1085.7</v>
      </c>
      <c r="AQ1669" s="88">
        <f>'ｄ08-001市町村別入込総数・宿泊客延数推移'!AR1212</f>
        <v>1101.8</v>
      </c>
      <c r="AR1669" s="88">
        <f>'ｄ08-001市町村別入込総数・宿泊客延数推移'!AS1212</f>
        <v>1153.9000000000001</v>
      </c>
      <c r="AS1669" s="88">
        <f>'ｄ08-001市町村別入込総数・宿泊客延数推移'!AT1212</f>
        <v>1059.3</v>
      </c>
      <c r="AT1669" s="88">
        <f>'ｄ08-001市町村別入込総数・宿泊客延数推移'!AU1212</f>
        <v>1122.7</v>
      </c>
      <c r="AU1669" s="88">
        <f>'ｄ08-001市町村別入込総数・宿泊客延数推移'!AV1212</f>
        <v>1037.8</v>
      </c>
      <c r="AV1669" s="88">
        <f>'ｄ08-001市町村別入込総数・宿泊客延数推移'!AW1212</f>
        <v>1010.3</v>
      </c>
      <c r="AW1669" s="88">
        <f>'ｄ08-001市町村別入込総数・宿泊客延数推移'!AX1212</f>
        <v>937.6</v>
      </c>
      <c r="AX1669" s="88">
        <f>'ｄ08-001市町村別入込総数・宿泊客延数推移'!AY1212</f>
        <v>745.4</v>
      </c>
      <c r="AY1669" s="88">
        <f>'ｄ08-001市町村別入込総数・宿泊客延数推移'!AZ1212</f>
        <v>775</v>
      </c>
      <c r="AZ1669" s="88">
        <f>'ｄ08-001市町村別入込総数・宿泊客延数推移'!BA1212</f>
        <v>763.8</v>
      </c>
      <c r="BA1669" s="88">
        <f>'ｄ08-001市町村別入込総数・宿泊客延数推移'!BB1212</f>
        <v>750.8</v>
      </c>
      <c r="BB1669" s="88">
        <f>'ｄ08-001市町村別入込総数・宿泊客延数推移'!BC1212</f>
        <v>730.3</v>
      </c>
      <c r="BC1669" s="88">
        <f>'ｄ08-001市町村別入込総数・宿泊客延数推移'!BD1212</f>
        <v>729.59999999999991</v>
      </c>
      <c r="BD1669" s="88">
        <f>'ｄ08-001市町村別入込総数・宿泊客延数推移'!BE1212</f>
        <v>738.8</v>
      </c>
      <c r="BE1669" s="88">
        <f>'ｄ08-001市町村別入込総数・宿泊客延数推移'!BF1212</f>
        <v>779.8</v>
      </c>
      <c r="BF1669" s="88">
        <f>'ｄ08-001市町村別入込総数・宿泊客延数推移'!BG1212</f>
        <v>727.59999999999991</v>
      </c>
      <c r="BG1669" s="88">
        <f>'ｄ08-001市町村別入込総数・宿泊客延数推移'!BH1212</f>
        <v>838.90000000000009</v>
      </c>
      <c r="BH1669" s="88">
        <f>'ｄ08-001市町村別入込総数・宿泊客延数推移'!BI1212</f>
        <v>876.9</v>
      </c>
      <c r="BI1669" s="88">
        <f>'ｄ08-001市町村別入込総数・宿泊客延数推移'!BJ1212</f>
        <v>729.00000000000011</v>
      </c>
      <c r="BJ1669" s="88">
        <f>'ｄ08-001市町村別入込総数・宿泊客延数推移'!BK1212</f>
        <v>511.90000000000003</v>
      </c>
      <c r="BK1669" s="88">
        <f>'ｄ08-001市町村別入込総数・宿泊客延数推移'!BL1212</f>
        <v>337.1</v>
      </c>
      <c r="BL1669" s="88">
        <f>'ｄ08-001市町村別入込総数・宿泊客延数推移'!BM1212</f>
        <v>488.79999999999995</v>
      </c>
    </row>
    <row r="1670" spans="7:64" x14ac:dyDescent="0.15">
      <c r="G1670" t="s">
        <v>497</v>
      </c>
      <c r="H1670" s="88"/>
      <c r="I1670" s="88"/>
      <c r="J1670" s="88"/>
      <c r="K1670" s="88"/>
      <c r="L1670" s="88"/>
      <c r="M1670" s="88"/>
      <c r="N1670" s="88"/>
      <c r="O1670" s="88"/>
      <c r="P1670" s="88"/>
      <c r="Q1670" s="88"/>
      <c r="R1670" s="88"/>
      <c r="S1670" s="88"/>
      <c r="T1670" s="88"/>
      <c r="U1670" s="88"/>
      <c r="V1670" s="88"/>
      <c r="W1670" s="88"/>
      <c r="X1670" s="88"/>
      <c r="Y1670" s="88">
        <f>'ｄ08-001市町村別入込総数・宿泊客延数推移'!Y1214/1000</f>
        <v>3.597</v>
      </c>
      <c r="Z1670" s="88">
        <f>'ｄ08-001市町村別入込総数・宿泊客延数推移'!Z1214/1000</f>
        <v>3.544</v>
      </c>
      <c r="AA1670" s="88">
        <f>'ｄ08-001市町村別入込総数・宿泊客延数推移'!AA1214/1000</f>
        <v>10.816000000000001</v>
      </c>
      <c r="AB1670" s="88">
        <f>'ｄ08-001市町村別入込総数・宿泊客延数推移'!AB1214/1000</f>
        <v>12.047000000000001</v>
      </c>
      <c r="AC1670" s="88">
        <f>'ｄ08-001市町村別入込総数・宿泊客延数推移'!AC1214/1000</f>
        <v>26.407</v>
      </c>
      <c r="AD1670" s="88">
        <f>'ｄ08-001市町村別入込総数・宿泊客延数推移'!AD1214/1000</f>
        <v>35.67</v>
      </c>
      <c r="AE1670" s="88">
        <f>'ｄ08-001市町村別入込総数・宿泊客延数推移'!AE1214/1000</f>
        <v>41.89</v>
      </c>
      <c r="AF1670" s="88">
        <f>'ｄ08-001市町村別入込総数・宿泊客延数推移'!AF1214/1000</f>
        <v>43.55</v>
      </c>
      <c r="AG1670" s="88">
        <f>'ｄ08-001市町村別入込総数・宿泊客延数推移'!AG1214/1000</f>
        <v>45.3</v>
      </c>
      <c r="AH1670" s="88">
        <f>'ｄ08-001市町村別入込総数・宿泊客延数推移'!AH1214/1000</f>
        <v>59.97</v>
      </c>
      <c r="AI1670" s="88">
        <f>'ｄ08-001市町村別入込総数・宿泊客延数推移'!AI1214/1000</f>
        <v>90.54</v>
      </c>
      <c r="AJ1670" s="88">
        <f>'ｄ08-001市町村別入込総数・宿泊客延数推移'!AJ1214/1000</f>
        <v>122.70099999999999</v>
      </c>
      <c r="AK1670" s="88">
        <f>'ｄ08-001市町村別入込総数・宿泊客延数推移'!AK1214/1000</f>
        <v>134.053</v>
      </c>
      <c r="AL1670" s="88">
        <f>'ｄ08-001市町村別入込総数・宿泊客延数推移'!AL1214/1000</f>
        <v>133.184</v>
      </c>
      <c r="AM1670" s="88">
        <f>'ｄ08-001市町村別入込総数・宿泊客延数推移'!AM1214/1000</f>
        <v>148.70400000000001</v>
      </c>
      <c r="AN1670" s="88">
        <f>'ｄ08-001市町村別入込総数・宿泊客延数推移'!AN1214/1000</f>
        <v>160.16</v>
      </c>
      <c r="AO1670" s="88">
        <f>'ｄ08-001市町村別入込総数・宿泊客延数推移'!AO1214/1000</f>
        <v>135.386</v>
      </c>
      <c r="AP1670" s="88">
        <f>'ｄ08-001市町村別入込総数・宿泊客延数推移'!AQ1214</f>
        <v>129.4</v>
      </c>
      <c r="AQ1670" s="88">
        <f>'ｄ08-001市町村別入込総数・宿泊客延数推移'!AR1214</f>
        <v>129.5</v>
      </c>
      <c r="AR1670" s="88">
        <f>'ｄ08-001市町村別入込総数・宿泊客延数推移'!AS1214</f>
        <v>105.6</v>
      </c>
      <c r="AS1670" s="88">
        <f>'ｄ08-001市町村別入込総数・宿泊客延数推移'!AT1214</f>
        <v>93.4</v>
      </c>
      <c r="AT1670" s="88">
        <f>'ｄ08-001市町村別入込総数・宿泊客延数推移'!AU1214</f>
        <v>137.9</v>
      </c>
      <c r="AU1670" s="88">
        <f>'ｄ08-001市町村別入込総数・宿泊客延数推移'!AV1214</f>
        <v>131.30000000000001</v>
      </c>
      <c r="AV1670" s="88">
        <f>'ｄ08-001市町村別入込総数・宿泊客延数推移'!AW1214</f>
        <v>127.4</v>
      </c>
      <c r="AW1670" s="88">
        <f>'ｄ08-001市町村別入込総数・宿泊客延数推移'!AX1214</f>
        <v>135.19999999999999</v>
      </c>
      <c r="AX1670" s="88">
        <f>'ｄ08-001市町村別入込総数・宿泊客延数推移'!AY1214</f>
        <v>167.6</v>
      </c>
      <c r="AY1670" s="88">
        <f>'ｄ08-001市町村別入込総数・宿泊客延数推移'!AZ1214</f>
        <v>156.19999999999999</v>
      </c>
      <c r="AZ1670" s="88">
        <f>'ｄ08-001市町村別入込総数・宿泊客延数推移'!BA1214</f>
        <v>154.69999999999999</v>
      </c>
      <c r="BA1670" s="88">
        <f>'ｄ08-001市町村別入込総数・宿泊客延数推移'!BB1214</f>
        <v>153.6</v>
      </c>
      <c r="BB1670" s="88">
        <f>'ｄ08-001市町村別入込総数・宿泊客延数推移'!BC1214</f>
        <v>116.5</v>
      </c>
      <c r="BC1670" s="88">
        <f>'ｄ08-001市町村別入込総数・宿泊客延数推移'!BD1214</f>
        <v>98</v>
      </c>
      <c r="BD1670" s="88">
        <f>'ｄ08-001市町村別入込総数・宿泊客延数推移'!BE1214</f>
        <v>100.6</v>
      </c>
      <c r="BE1670" s="88">
        <f>'ｄ08-001市町村別入込総数・宿泊客延数推移'!BF1214</f>
        <v>135.9</v>
      </c>
      <c r="BF1670" s="88">
        <f>'ｄ08-001市町村別入込総数・宿泊客延数推移'!BG1214</f>
        <v>125.30000000000001</v>
      </c>
      <c r="BG1670" s="88">
        <f>'ｄ08-001市町村別入込総数・宿泊客延数推移'!BH1214</f>
        <v>141.30000000000001</v>
      </c>
      <c r="BH1670" s="88">
        <f>'ｄ08-001市町村別入込総数・宿泊客延数推移'!BI1214</f>
        <v>156.80000000000001</v>
      </c>
      <c r="BI1670" s="88">
        <f>'ｄ08-001市町村別入込総数・宿泊客延数推移'!BJ1214</f>
        <v>104.30000000000001</v>
      </c>
      <c r="BJ1670" s="88">
        <f>'ｄ08-001市町村別入込総数・宿泊客延数推移'!BK1214</f>
        <v>90.2</v>
      </c>
      <c r="BK1670" s="88">
        <f>'ｄ08-001市町村別入込総数・宿泊客延数推移'!BL1214</f>
        <v>83.4</v>
      </c>
      <c r="BL1670" s="88">
        <f>'ｄ08-001市町村別入込総数・宿泊客延数推移'!BM1214</f>
        <v>57</v>
      </c>
    </row>
    <row r="1699" spans="7:64" x14ac:dyDescent="0.15">
      <c r="G1699" t="s">
        <v>586</v>
      </c>
      <c r="H1699" s="80"/>
      <c r="J1699" s="80" t="s">
        <v>483</v>
      </c>
      <c r="K1699" s="81"/>
      <c r="L1699" s="81"/>
      <c r="M1699" s="81"/>
      <c r="N1699" s="81"/>
      <c r="O1699" s="80" t="s">
        <v>484</v>
      </c>
      <c r="P1699" s="81"/>
      <c r="Q1699" s="81"/>
      <c r="R1699" s="81"/>
      <c r="S1699" s="81"/>
      <c r="T1699" s="80" t="s">
        <v>485</v>
      </c>
      <c r="U1699" s="81"/>
      <c r="V1699" s="81"/>
      <c r="W1699" s="81"/>
      <c r="X1699" s="81"/>
      <c r="Y1699" s="80" t="s">
        <v>486</v>
      </c>
      <c r="Z1699" s="81"/>
      <c r="AA1699" s="81"/>
      <c r="AB1699" s="81"/>
      <c r="AC1699" s="81"/>
      <c r="AD1699" s="80" t="s">
        <v>487</v>
      </c>
      <c r="AE1699" s="81"/>
      <c r="AF1699" s="81"/>
      <c r="AG1699" s="81"/>
      <c r="AH1699" s="81"/>
      <c r="AI1699" s="80" t="s">
        <v>488</v>
      </c>
      <c r="AJ1699" s="81"/>
      <c r="AK1699" s="81"/>
      <c r="AL1699" s="81"/>
      <c r="AM1699" s="81"/>
      <c r="AN1699" s="80" t="s">
        <v>489</v>
      </c>
      <c r="AO1699" s="81"/>
      <c r="AP1699" s="81"/>
      <c r="AQ1699" s="81"/>
      <c r="AR1699" s="81"/>
      <c r="AS1699" s="80" t="s">
        <v>490</v>
      </c>
      <c r="AT1699" s="81"/>
      <c r="AU1699" s="81"/>
      <c r="AV1699" s="81"/>
      <c r="AW1699" s="81"/>
      <c r="AX1699" s="80" t="s">
        <v>491</v>
      </c>
      <c r="AY1699" s="81"/>
      <c r="AZ1699" s="81"/>
      <c r="BA1699" s="81"/>
      <c r="BB1699" s="81"/>
      <c r="BC1699" s="80" t="s">
        <v>492</v>
      </c>
      <c r="BD1699" s="81"/>
      <c r="BE1699" s="81"/>
      <c r="BF1699" s="81"/>
      <c r="BG1699" s="81"/>
      <c r="BH1699" s="80" t="s">
        <v>493</v>
      </c>
      <c r="BL1699" s="80" t="s">
        <v>517</v>
      </c>
    </row>
    <row r="1700" spans="7:64" x14ac:dyDescent="0.15">
      <c r="G1700" t="s">
        <v>495</v>
      </c>
      <c r="H1700" s="88">
        <f>'ｄ08-001市町村別入込総数・宿泊客延数推移'!H1265/1000</f>
        <v>0</v>
      </c>
      <c r="I1700" s="88">
        <f>'ｄ08-001市町村別入込総数・宿泊客延数推移'!I1265/1000</f>
        <v>0</v>
      </c>
      <c r="J1700" s="88">
        <f>'ｄ08-001市町村別入込総数・宿泊客延数推移'!J1265/1000</f>
        <v>0</v>
      </c>
      <c r="K1700" s="88">
        <f>'ｄ08-001市町村別入込総数・宿泊客延数推移'!K1265/1000</f>
        <v>0</v>
      </c>
      <c r="L1700" s="88">
        <f>'ｄ08-001市町村別入込総数・宿泊客延数推移'!L1265/1000</f>
        <v>0</v>
      </c>
      <c r="M1700" s="88">
        <f>'ｄ08-001市町村別入込総数・宿泊客延数推移'!M1265/1000</f>
        <v>0</v>
      </c>
      <c r="N1700" s="88">
        <f>'ｄ08-001市町村別入込総数・宿泊客延数推移'!N1265/1000</f>
        <v>0</v>
      </c>
      <c r="O1700" s="88">
        <f>'ｄ08-001市町村別入込総数・宿泊客延数推移'!O1265/1000</f>
        <v>0</v>
      </c>
      <c r="P1700" s="88">
        <f>'ｄ08-001市町村別入込総数・宿泊客延数推移'!P1265/1000</f>
        <v>0</v>
      </c>
      <c r="Q1700" s="88">
        <f>'ｄ08-001市町村別入込総数・宿泊客延数推移'!Q1265/1000</f>
        <v>0</v>
      </c>
      <c r="R1700" s="88">
        <f>'ｄ08-001市町村別入込総数・宿泊客延数推移'!R1265/1000</f>
        <v>0</v>
      </c>
      <c r="S1700" s="88">
        <f>'ｄ08-001市町村別入込総数・宿泊客延数推移'!S1265/1000</f>
        <v>0</v>
      </c>
      <c r="T1700" s="88">
        <f>'ｄ08-001市町村別入込総数・宿泊客延数推移'!T1265/1000</f>
        <v>0</v>
      </c>
      <c r="U1700" s="88">
        <f>'ｄ08-001市町村別入込総数・宿泊客延数推移'!U1265/1000</f>
        <v>182.25</v>
      </c>
      <c r="V1700" s="88">
        <f>'ｄ08-001市町村別入込総数・宿泊客延数推移'!V1265/1000</f>
        <v>225.87</v>
      </c>
      <c r="W1700" s="88">
        <f>'ｄ08-001市町村別入込総数・宿泊客延数推移'!W1265/1000</f>
        <v>230.1</v>
      </c>
      <c r="X1700" s="88">
        <f>'ｄ08-001市町村別入込総数・宿泊客延数推移'!X1265/1000</f>
        <v>233.94</v>
      </c>
      <c r="Y1700" s="88">
        <f>'ｄ08-001市町村別入込総数・宿泊客延数推移'!Y1265/1000</f>
        <v>228.95</v>
      </c>
      <c r="Z1700" s="88">
        <f>'ｄ08-001市町村別入込総数・宿泊客延数推移'!Z1265/1000</f>
        <v>236.76</v>
      </c>
      <c r="AA1700" s="88">
        <f>'ｄ08-001市町村別入込総数・宿泊客延数推移'!AA1265/1000</f>
        <v>240.16</v>
      </c>
      <c r="AB1700" s="88">
        <f>'ｄ08-001市町村別入込総数・宿泊客延数推移'!AB1265/1000</f>
        <v>255.19</v>
      </c>
      <c r="AC1700" s="88">
        <f>'ｄ08-001市町村別入込総数・宿泊客延数推移'!AC1265/1000</f>
        <v>251.65</v>
      </c>
      <c r="AD1700" s="88">
        <f>'ｄ08-001市町村別入込総数・宿泊客延数推移'!AD1265/1000</f>
        <v>254.95</v>
      </c>
      <c r="AE1700" s="88">
        <f>'ｄ08-001市町村別入込総数・宿泊客延数推移'!AE1265/1000</f>
        <v>250.8</v>
      </c>
      <c r="AF1700" s="88">
        <f>'ｄ08-001市町村別入込総数・宿泊客延数推移'!AF1265/1000</f>
        <v>257.09699999999998</v>
      </c>
      <c r="AG1700" s="88">
        <f>'ｄ08-001市町村別入込総数・宿泊客延数推移'!AG1265/1000</f>
        <v>268.27300000000002</v>
      </c>
      <c r="AH1700" s="88">
        <f>'ｄ08-001市町村別入込総数・宿泊客延数推移'!AH1265/1000</f>
        <v>265.642</v>
      </c>
      <c r="AI1700" s="88">
        <f>'ｄ08-001市町村別入込総数・宿泊客延数推移'!AI1265/1000</f>
        <v>277.05</v>
      </c>
      <c r="AJ1700" s="88">
        <f>'ｄ08-001市町村別入込総数・宿泊客延数推移'!AJ1265/1000</f>
        <v>275.8</v>
      </c>
      <c r="AK1700" s="88">
        <f>'ｄ08-001市町村別入込総数・宿泊客延数推移'!AK1265/1000</f>
        <v>290.39999999999998</v>
      </c>
      <c r="AL1700" s="88">
        <f>'ｄ08-001市町村別入込総数・宿泊客延数推移'!AL1265/1000</f>
        <v>227.9</v>
      </c>
      <c r="AM1700" s="88">
        <f>'ｄ08-001市町村別入込総数・宿泊客延数推移'!AM1265/1000</f>
        <v>208.55</v>
      </c>
      <c r="AN1700" s="88">
        <f>'ｄ08-001市町村別入込総数・宿泊客延数推移'!AN1265/1000</f>
        <v>208.1</v>
      </c>
      <c r="AO1700" s="88">
        <f>'ｄ08-001市町村別入込総数・宿泊客延数推移'!AO1265/1000</f>
        <v>194.2</v>
      </c>
      <c r="AP1700" s="88">
        <f>'ｄ08-001市町村別入込総数・宿泊客延数推移'!AQ1265</f>
        <v>202.6</v>
      </c>
      <c r="AQ1700" s="88">
        <f>'ｄ08-001市町村別入込総数・宿泊客延数推移'!AR1265</f>
        <v>212.5</v>
      </c>
      <c r="AR1700" s="88">
        <f>'ｄ08-001市町村別入込総数・宿泊客延数推移'!AS1265</f>
        <v>190.9</v>
      </c>
      <c r="AS1700" s="88">
        <f>'ｄ08-001市町村別入込総数・宿泊客延数推移'!AT1265</f>
        <v>175.6</v>
      </c>
      <c r="AT1700" s="88">
        <f>'ｄ08-001市町村別入込総数・宿泊客延数推移'!AU1265</f>
        <v>164</v>
      </c>
      <c r="AU1700" s="88">
        <f>'ｄ08-001市町村別入込総数・宿泊客延数推移'!AV1265</f>
        <v>140.1</v>
      </c>
      <c r="AV1700" s="88">
        <f>'ｄ08-001市町村別入込総数・宿泊客延数推移'!AW1265</f>
        <v>132.6</v>
      </c>
      <c r="AW1700" s="88">
        <f>'ｄ08-001市町村別入込総数・宿泊客延数推移'!AX1265</f>
        <v>132.30000000000001</v>
      </c>
      <c r="AX1700" s="88">
        <f>'ｄ08-001市町村別入込総数・宿泊客延数推移'!AY1265</f>
        <v>198.3</v>
      </c>
      <c r="AY1700" s="88">
        <f>'ｄ08-001市町村別入込総数・宿泊客延数推移'!AZ1265</f>
        <v>211.9</v>
      </c>
      <c r="AZ1700" s="88">
        <f>'ｄ08-001市町村別入込総数・宿泊客延数推移'!BA1265</f>
        <v>219.9</v>
      </c>
      <c r="BA1700" s="88">
        <f>'ｄ08-001市町村別入込総数・宿泊客延数推移'!BB1265</f>
        <v>193.4</v>
      </c>
      <c r="BB1700" s="88">
        <f>'ｄ08-001市町村別入込総数・宿泊客延数推移'!BC1265</f>
        <v>90.5</v>
      </c>
      <c r="BC1700" s="88">
        <f>'ｄ08-001市町村別入込総数・宿泊客延数推移'!BD1265</f>
        <v>82.6</v>
      </c>
      <c r="BD1700" s="88">
        <f>'ｄ08-001市町村別入込総数・宿泊客延数推移'!BE1265</f>
        <v>72.099999999999994</v>
      </c>
      <c r="BE1700" s="88">
        <f>'ｄ08-001市町村別入込総数・宿泊客延数推移'!BF1265</f>
        <v>73.299999999999983</v>
      </c>
      <c r="BF1700" s="88">
        <f>'ｄ08-001市町村別入込総数・宿泊客延数推移'!BG1265</f>
        <v>79.800000000000011</v>
      </c>
      <c r="BG1700" s="88">
        <f>'ｄ08-001市町村別入込総数・宿泊客延数推移'!BH1265</f>
        <v>77.100000000000009</v>
      </c>
      <c r="BH1700" s="88">
        <f>'ｄ08-001市町村別入込総数・宿泊客延数推移'!BI1265</f>
        <v>85.2</v>
      </c>
      <c r="BI1700" s="88">
        <f>'ｄ08-001市町村別入込総数・宿泊客延数推移'!BJ1265</f>
        <v>77.099999999999994</v>
      </c>
      <c r="BJ1700" s="88">
        <f>'ｄ08-001市町村別入込総数・宿泊客延数推移'!BK1265</f>
        <v>77</v>
      </c>
      <c r="BK1700" s="88">
        <f>'ｄ08-001市町村別入込総数・宿泊客延数推移'!BL1265</f>
        <v>71.400000000000006</v>
      </c>
      <c r="BL1700" s="88">
        <f>'ｄ08-001市町村別入込総数・宿泊客延数推移'!BM1265</f>
        <v>51.800000000000004</v>
      </c>
    </row>
    <row r="1701" spans="7:64" x14ac:dyDescent="0.15">
      <c r="G1701" t="s">
        <v>496</v>
      </c>
      <c r="H1701" s="88">
        <f>'ｄ08-001市町村別入込総数・宿泊客延数推移'!H1266/1000</f>
        <v>0</v>
      </c>
      <c r="I1701" s="88">
        <f>'ｄ08-001市町村別入込総数・宿泊客延数推移'!I1266/1000</f>
        <v>0</v>
      </c>
      <c r="J1701" s="88">
        <f>'ｄ08-001市町村別入込総数・宿泊客延数推移'!J1266/1000</f>
        <v>0</v>
      </c>
      <c r="K1701" s="88">
        <f>'ｄ08-001市町村別入込総数・宿泊客延数推移'!K1266/1000</f>
        <v>0</v>
      </c>
      <c r="L1701" s="88">
        <f>'ｄ08-001市町村別入込総数・宿泊客延数推移'!L1266/1000</f>
        <v>0</v>
      </c>
      <c r="M1701" s="88">
        <f>'ｄ08-001市町村別入込総数・宿泊客延数推移'!M1266/1000</f>
        <v>0</v>
      </c>
      <c r="N1701" s="88">
        <f>'ｄ08-001市町村別入込総数・宿泊客延数推移'!N1266/1000</f>
        <v>0</v>
      </c>
      <c r="O1701" s="88">
        <f>'ｄ08-001市町村別入込総数・宿泊客延数推移'!O1266/1000</f>
        <v>0</v>
      </c>
      <c r="P1701" s="88">
        <f>'ｄ08-001市町村別入込総数・宿泊客延数推移'!P1266/1000</f>
        <v>0</v>
      </c>
      <c r="Q1701" s="88">
        <f>'ｄ08-001市町村別入込総数・宿泊客延数推移'!Q1266/1000</f>
        <v>0</v>
      </c>
      <c r="R1701" s="88">
        <f>'ｄ08-001市町村別入込総数・宿泊客延数推移'!R1266/1000</f>
        <v>0</v>
      </c>
      <c r="S1701" s="88">
        <f>'ｄ08-001市町村別入込総数・宿泊客延数推移'!S1266/1000</f>
        <v>0</v>
      </c>
      <c r="T1701" s="88">
        <f>'ｄ08-001市町村別入込総数・宿泊客延数推移'!T1266/1000</f>
        <v>0</v>
      </c>
      <c r="U1701" s="88">
        <f>'ｄ08-001市町村別入込総数・宿泊客延数推移'!U1266/1000</f>
        <v>302.75</v>
      </c>
      <c r="V1701" s="88">
        <f>'ｄ08-001市町村別入込総数・宿泊客延数推移'!V1266/1000</f>
        <v>316.50900000000001</v>
      </c>
      <c r="W1701" s="88">
        <f>'ｄ08-001市町村別入込総数・宿泊客延数推移'!W1266/1000</f>
        <v>323.08999999999997</v>
      </c>
      <c r="X1701" s="88">
        <f>'ｄ08-001市町村別入込総数・宿泊客延数推移'!X1266/1000</f>
        <v>329.31</v>
      </c>
      <c r="Y1701" s="88">
        <f>'ｄ08-001市町村別入込総数・宿泊客延数推移'!Y1266/1000</f>
        <v>337.35</v>
      </c>
      <c r="Z1701" s="88">
        <f>'ｄ08-001市町村別入込総数・宿泊客延数推移'!Z1266/1000</f>
        <v>351.04</v>
      </c>
      <c r="AA1701" s="88">
        <f>'ｄ08-001市町村別入込総数・宿泊客延数推移'!AA1266/1000</f>
        <v>354.84</v>
      </c>
      <c r="AB1701" s="88">
        <f>'ｄ08-001市町村別入込総数・宿泊客延数推移'!AB1266/1000</f>
        <v>365.01</v>
      </c>
      <c r="AC1701" s="88">
        <f>'ｄ08-001市町村別入込総数・宿泊客延数推移'!AC1266/1000</f>
        <v>361.35</v>
      </c>
      <c r="AD1701" s="88">
        <f>'ｄ08-001市町村別入込総数・宿泊客延数推移'!AD1266/1000</f>
        <v>373.95</v>
      </c>
      <c r="AE1701" s="88">
        <f>'ｄ08-001市町村別入込総数・宿泊客延数推移'!AE1266/1000</f>
        <v>369.5</v>
      </c>
      <c r="AF1701" s="88">
        <f>'ｄ08-001市町村別入込総数・宿泊客延数推移'!AF1266/1000</f>
        <v>363.82299999999998</v>
      </c>
      <c r="AG1701" s="88">
        <f>'ｄ08-001市町村別入込総数・宿泊客延数推移'!AG1266/1000</f>
        <v>378.99700000000001</v>
      </c>
      <c r="AH1701" s="88">
        <f>'ｄ08-001市町村別入込総数・宿泊客延数推移'!AH1266/1000</f>
        <v>368.358</v>
      </c>
      <c r="AI1701" s="88">
        <f>'ｄ08-001市町村別入込総数・宿泊客延数推移'!AI1266/1000</f>
        <v>374.55</v>
      </c>
      <c r="AJ1701" s="88">
        <f>'ｄ08-001市町村別入込総数・宿泊客延数推移'!AJ1266/1000</f>
        <v>396.2</v>
      </c>
      <c r="AK1701" s="88">
        <f>'ｄ08-001市町村別入込総数・宿泊客延数推移'!AK1266/1000</f>
        <v>411.3</v>
      </c>
      <c r="AL1701" s="88">
        <f>'ｄ08-001市町村別入込総数・宿泊客延数推移'!AL1266/1000</f>
        <v>411.1</v>
      </c>
      <c r="AM1701" s="88">
        <f>'ｄ08-001市町村別入込総数・宿泊客延数推移'!AM1266/1000</f>
        <v>392.25</v>
      </c>
      <c r="AN1701" s="88">
        <f>'ｄ08-001市町村別入込総数・宿泊客延数推移'!AN1266/1000</f>
        <v>391.6</v>
      </c>
      <c r="AO1701" s="88">
        <f>'ｄ08-001市町村別入込総数・宿泊客延数推移'!AO1266/1000</f>
        <v>354.4</v>
      </c>
      <c r="AP1701" s="88">
        <f>'ｄ08-001市町村別入込総数・宿泊客延数推移'!AQ1266</f>
        <v>368.1</v>
      </c>
      <c r="AQ1701" s="88">
        <f>'ｄ08-001市町村別入込総数・宿泊客延数推移'!AR1266</f>
        <v>386.8</v>
      </c>
      <c r="AR1701" s="88">
        <f>'ｄ08-001市町村別入込総数・宿泊客延数推移'!AS1266</f>
        <v>348.8</v>
      </c>
      <c r="AS1701" s="88">
        <f>'ｄ08-001市町村別入込総数・宿泊客延数推移'!AT1266</f>
        <v>320.5</v>
      </c>
      <c r="AT1701" s="88">
        <f>'ｄ08-001市町村別入込総数・宿泊客延数推移'!AU1266</f>
        <v>303.39999999999998</v>
      </c>
      <c r="AU1701" s="88">
        <f>'ｄ08-001市町村別入込総数・宿泊客延数推移'!AV1266</f>
        <v>257.39999999999998</v>
      </c>
      <c r="AV1701" s="88">
        <f>'ｄ08-001市町村別入込総数・宿泊客延数推移'!AW1266</f>
        <v>250.8</v>
      </c>
      <c r="AW1701" s="88">
        <f>'ｄ08-001市町村別入込総数・宿泊客延数推移'!AX1266</f>
        <v>248</v>
      </c>
      <c r="AX1701" s="88">
        <f>'ｄ08-001市町村別入込総数・宿泊客延数推移'!AY1266</f>
        <v>348.6</v>
      </c>
      <c r="AY1701" s="88">
        <f>'ｄ08-001市町村別入込総数・宿泊客延数推移'!AZ1266</f>
        <v>335.4</v>
      </c>
      <c r="AZ1701" s="88">
        <f>'ｄ08-001市町村別入込総数・宿泊客延数推移'!BA1266</f>
        <v>278.7</v>
      </c>
      <c r="BA1701" s="88">
        <f>'ｄ08-001市町村別入込総数・宿泊客延数推移'!BB1266</f>
        <v>253.5</v>
      </c>
      <c r="BB1701" s="88">
        <f>'ｄ08-001市町村別入込総数・宿泊客延数推移'!BC1266</f>
        <v>211.2</v>
      </c>
      <c r="BC1701" s="88">
        <f>'ｄ08-001市町村別入込総数・宿泊客延数推移'!BD1266</f>
        <v>193.20000000000002</v>
      </c>
      <c r="BD1701" s="88">
        <f>'ｄ08-001市町村別入込総数・宿泊客延数推移'!BE1266</f>
        <v>168.2</v>
      </c>
      <c r="BE1701" s="88">
        <f>'ｄ08-001市町村別入込総数・宿泊客延数推移'!BF1266</f>
        <v>171.3</v>
      </c>
      <c r="BF1701" s="88">
        <f>'ｄ08-001市町村別入込総数・宿泊客延数推移'!BG1266</f>
        <v>187</v>
      </c>
      <c r="BG1701" s="88">
        <f>'ｄ08-001市町村別入込総数・宿泊客延数推移'!BH1266</f>
        <v>180.20000000000002</v>
      </c>
      <c r="BH1701" s="88">
        <f>'ｄ08-001市町村別入込総数・宿泊客延数推移'!BI1266</f>
        <v>198.79999999999998</v>
      </c>
      <c r="BI1701" s="88">
        <f>'ｄ08-001市町村別入込総数・宿泊客延数推移'!BJ1266</f>
        <v>179.50000000000003</v>
      </c>
      <c r="BJ1701" s="88">
        <f>'ｄ08-001市町村別入込総数・宿泊客延数推移'!BK1266</f>
        <v>180.4</v>
      </c>
      <c r="BK1701" s="88">
        <f>'ｄ08-001市町村別入込総数・宿泊客延数推移'!BL1266</f>
        <v>166</v>
      </c>
      <c r="BL1701" s="88">
        <f>'ｄ08-001市町村別入込総数・宿泊客延数推移'!BM1266</f>
        <v>120.8</v>
      </c>
    </row>
    <row r="1702" spans="7:64" x14ac:dyDescent="0.15">
      <c r="G1702" t="s">
        <v>497</v>
      </c>
      <c r="H1702" s="88"/>
      <c r="I1702" s="88"/>
      <c r="J1702" s="88"/>
      <c r="K1702" s="88"/>
      <c r="L1702" s="88"/>
      <c r="M1702" s="88"/>
      <c r="N1702" s="88"/>
      <c r="O1702" s="88"/>
      <c r="P1702" s="88"/>
      <c r="Q1702" s="88"/>
      <c r="R1702" s="88"/>
      <c r="S1702" s="88"/>
      <c r="T1702" s="88"/>
      <c r="U1702" s="88">
        <f>'ｄ08-001市町村別入込総数・宿泊客延数推移'!U1268/1000</f>
        <v>22.84</v>
      </c>
      <c r="V1702" s="88">
        <f>'ｄ08-001市町村別入込総数・宿泊客延数推移'!V1268/1000</f>
        <v>55.183</v>
      </c>
      <c r="W1702" s="88">
        <f>'ｄ08-001市町村別入込総数・宿泊客延数推移'!W1268/1000</f>
        <v>56.012</v>
      </c>
      <c r="X1702" s="88">
        <f>'ｄ08-001市町村別入込総数・宿泊客延数推移'!X1268/1000</f>
        <v>56.277999999999999</v>
      </c>
      <c r="Y1702" s="88">
        <f>'ｄ08-001市町村別入込総数・宿泊客延数推移'!Y1268/1000</f>
        <v>34.179000000000002</v>
      </c>
      <c r="Z1702" s="88">
        <f>'ｄ08-001市町村別入込総数・宿泊客延数推移'!Z1268/1000</f>
        <v>41.677999999999997</v>
      </c>
      <c r="AA1702" s="88">
        <f>'ｄ08-001市町村別入込総数・宿泊客延数推移'!AA1268/1000</f>
        <v>38.893999999999998</v>
      </c>
      <c r="AB1702" s="88">
        <f>'ｄ08-001市町村別入込総数・宿泊客延数推移'!AB1268/1000</f>
        <v>40.942999999999998</v>
      </c>
      <c r="AC1702" s="88">
        <f>'ｄ08-001市町村別入込総数・宿泊客延数推移'!AC1268/1000</f>
        <v>38.470999999999997</v>
      </c>
      <c r="AD1702" s="88">
        <f>'ｄ08-001市町村別入込総数・宿泊客延数推移'!AD1268/1000</f>
        <v>38.395000000000003</v>
      </c>
      <c r="AE1702" s="88">
        <f>'ｄ08-001市町村別入込総数・宿泊客延数推移'!AE1268/1000</f>
        <v>38.460999999999999</v>
      </c>
      <c r="AF1702" s="88">
        <f>'ｄ08-001市町村別入込総数・宿泊客延数推移'!AF1268/1000</f>
        <v>37.744</v>
      </c>
      <c r="AG1702" s="88">
        <f>'ｄ08-001市町村別入込総数・宿泊客延数推移'!AG1268/1000</f>
        <v>45.08</v>
      </c>
      <c r="AH1702" s="88">
        <f>'ｄ08-001市町村別入込総数・宿泊客延数推移'!AH1268/1000</f>
        <v>45.618000000000002</v>
      </c>
      <c r="AI1702" s="88">
        <f>'ｄ08-001市町村別入込総数・宿泊客延数推移'!AI1268/1000</f>
        <v>38.61</v>
      </c>
      <c r="AJ1702" s="88">
        <f>'ｄ08-001市町村別入込総数・宿泊客延数推移'!AJ1268/1000</f>
        <v>43.817999999999998</v>
      </c>
      <c r="AK1702" s="88">
        <f>'ｄ08-001市町村別入込総数・宿泊客延数推移'!AK1268/1000</f>
        <v>48.046999999999997</v>
      </c>
      <c r="AL1702" s="88">
        <f>'ｄ08-001市町村別入込総数・宿泊客延数推移'!AL1268/1000</f>
        <v>52.155999999999999</v>
      </c>
      <c r="AM1702" s="88">
        <f>'ｄ08-001市町村別入込総数・宿泊客延数推移'!AM1268/1000</f>
        <v>43.777000000000001</v>
      </c>
      <c r="AN1702" s="88">
        <f>'ｄ08-001市町村別入込総数・宿泊客延数推移'!AN1268/1000</f>
        <v>43.055</v>
      </c>
      <c r="AO1702" s="88">
        <f>'ｄ08-001市町村別入込総数・宿泊客延数推移'!AO1268/1000</f>
        <v>36.777000000000001</v>
      </c>
      <c r="AP1702" s="88">
        <f>'ｄ08-001市町村別入込総数・宿泊客延数推移'!AQ1268</f>
        <v>33.4</v>
      </c>
      <c r="AQ1702" s="88">
        <f>'ｄ08-001市町村別入込総数・宿泊客延数推移'!AR1268</f>
        <v>30.3</v>
      </c>
      <c r="AR1702" s="88">
        <f>'ｄ08-001市町村別入込総数・宿泊客延数推移'!AS1268</f>
        <v>30.4</v>
      </c>
      <c r="AS1702" s="88">
        <f>'ｄ08-001市町村別入込総数・宿泊客延数推移'!AT1268</f>
        <v>20</v>
      </c>
      <c r="AT1702" s="88">
        <f>'ｄ08-001市町村別入込総数・宿泊客延数推移'!AU1268</f>
        <v>15.9</v>
      </c>
      <c r="AU1702" s="88">
        <f>'ｄ08-001市町村別入込総数・宿泊客延数推移'!AV1268</f>
        <v>18</v>
      </c>
      <c r="AV1702" s="88">
        <f>'ｄ08-001市町村別入込総数・宿泊客延数推移'!AW1268</f>
        <v>15.9</v>
      </c>
      <c r="AW1702" s="88">
        <f>'ｄ08-001市町村別入込総数・宿泊客延数推移'!AX1268</f>
        <v>13.4</v>
      </c>
      <c r="AX1702" s="88">
        <f>'ｄ08-001市町村別入込総数・宿泊客延数推移'!AY1268</f>
        <v>8.5</v>
      </c>
      <c r="AY1702" s="88">
        <f>'ｄ08-001市町村別入込総数・宿泊客延数推移'!AZ1268</f>
        <v>9.6</v>
      </c>
      <c r="AZ1702" s="88">
        <f>'ｄ08-001市町村別入込総数・宿泊客延数推移'!BA1268</f>
        <v>8.5</v>
      </c>
      <c r="BA1702" s="88">
        <f>'ｄ08-001市町村別入込総数・宿泊客延数推移'!BB1268</f>
        <v>7.2</v>
      </c>
      <c r="BB1702" s="88">
        <f>'ｄ08-001市町村別入込総数・宿泊客延数推移'!BC1268</f>
        <v>6.3</v>
      </c>
      <c r="BC1702" s="88">
        <f>'ｄ08-001市町村別入込総数・宿泊客延数推移'!BD1268</f>
        <v>5.5000000000000009</v>
      </c>
      <c r="BD1702" s="88">
        <f>'ｄ08-001市町村別入込総数・宿泊客延数推移'!BE1268</f>
        <v>4.5999999999999996</v>
      </c>
      <c r="BE1702" s="88">
        <f>'ｄ08-001市町村別入込総数・宿泊客延数推移'!BF1268</f>
        <v>4.2999999999999989</v>
      </c>
      <c r="BF1702" s="88">
        <f>'ｄ08-001市町村別入込総数・宿泊客延数推移'!BG1268</f>
        <v>4.1999999999999993</v>
      </c>
      <c r="BG1702" s="88">
        <f>'ｄ08-001市町村別入込総数・宿泊客延数推移'!BH1268</f>
        <v>4.0000000000000009</v>
      </c>
      <c r="BH1702" s="88">
        <f>'ｄ08-001市町村別入込総数・宿泊客延数推移'!BI1268</f>
        <v>5.5000000000000009</v>
      </c>
      <c r="BI1702" s="88">
        <f>'ｄ08-001市町村別入込総数・宿泊客延数推移'!BJ1268</f>
        <v>4.8999999999999995</v>
      </c>
      <c r="BJ1702" s="88">
        <f>'ｄ08-001市町村別入込総数・宿泊客延数推移'!BK1268</f>
        <v>4.6999999999999984</v>
      </c>
      <c r="BK1702" s="88">
        <f>'ｄ08-001市町村別入込総数・宿泊客延数推移'!BL1268</f>
        <v>3.7</v>
      </c>
      <c r="BL1702" s="88">
        <f>'ｄ08-001市町村別入込総数・宿泊客延数推移'!BM1268</f>
        <v>4</v>
      </c>
    </row>
    <row r="1731" spans="7:122" x14ac:dyDescent="0.15">
      <c r="G1731" t="s">
        <v>539</v>
      </c>
      <c r="H1731" s="80"/>
      <c r="J1731" s="80" t="s">
        <v>483</v>
      </c>
      <c r="K1731" s="81"/>
      <c r="L1731" s="81"/>
      <c r="M1731" s="81"/>
      <c r="N1731" s="81"/>
      <c r="O1731" s="80" t="s">
        <v>484</v>
      </c>
      <c r="P1731" s="81"/>
      <c r="Q1731" s="81"/>
      <c r="R1731" s="81"/>
      <c r="S1731" s="81"/>
      <c r="T1731" s="80" t="s">
        <v>485</v>
      </c>
      <c r="U1731" s="81"/>
      <c r="V1731" s="81"/>
      <c r="W1731" s="81"/>
      <c r="X1731" s="81"/>
      <c r="Y1731" s="80" t="s">
        <v>486</v>
      </c>
      <c r="Z1731" s="81"/>
      <c r="AA1731" s="81"/>
      <c r="AB1731" s="81"/>
      <c r="AC1731" s="81"/>
      <c r="AD1731" s="80" t="s">
        <v>487</v>
      </c>
      <c r="AE1731" s="81"/>
      <c r="AF1731" s="81"/>
      <c r="AG1731" s="81"/>
      <c r="AH1731" s="81"/>
      <c r="AI1731" s="80" t="s">
        <v>488</v>
      </c>
      <c r="AJ1731" s="81"/>
      <c r="AK1731" s="81"/>
      <c r="AL1731" s="81"/>
      <c r="AM1731" s="81"/>
      <c r="AN1731" s="80" t="s">
        <v>489</v>
      </c>
      <c r="AO1731" s="81"/>
      <c r="AP1731" s="81"/>
      <c r="AQ1731" s="81"/>
      <c r="AR1731" s="81"/>
      <c r="AS1731" s="80" t="s">
        <v>490</v>
      </c>
      <c r="AT1731" s="81"/>
      <c r="AU1731" s="81"/>
      <c r="AV1731" s="81"/>
      <c r="AW1731" s="81"/>
      <c r="AX1731" s="80" t="s">
        <v>491</v>
      </c>
      <c r="AY1731" s="81"/>
      <c r="AZ1731" s="81"/>
      <c r="BA1731" s="81"/>
      <c r="BB1731" s="81"/>
      <c r="BC1731" s="80" t="s">
        <v>492</v>
      </c>
      <c r="BD1731" s="81"/>
      <c r="BE1731" s="81"/>
      <c r="BF1731" s="81"/>
      <c r="BG1731" s="81"/>
      <c r="BH1731" s="80" t="s">
        <v>493</v>
      </c>
      <c r="BL1731" s="80" t="s">
        <v>517</v>
      </c>
    </row>
    <row r="1732" spans="7:122" x14ac:dyDescent="0.15">
      <c r="G1732" t="s">
        <v>495</v>
      </c>
      <c r="H1732" s="88">
        <f>'ｄ08-001市町村別入込総数・宿泊客延数推移'!H1313/1000</f>
        <v>170.51300000000001</v>
      </c>
      <c r="I1732" s="88">
        <f>'ｄ08-001市町村別入込総数・宿泊客延数推移'!I1313/1000</f>
        <v>190.93199999999999</v>
      </c>
      <c r="J1732" s="88">
        <f>'ｄ08-001市町村別入込総数・宿泊客延数推移'!J1313/1000</f>
        <v>271.87400000000002</v>
      </c>
      <c r="K1732" s="88">
        <f>'ｄ08-001市町村別入込総数・宿泊客延数推移'!K1313/1000</f>
        <v>191.44900000000001</v>
      </c>
      <c r="L1732" s="88">
        <f>'ｄ08-001市町村別入込総数・宿泊客延数推移'!L1313/1000</f>
        <v>232.90899999999999</v>
      </c>
      <c r="M1732" s="88">
        <f>'ｄ08-001市町村別入込総数・宿泊客延数推移'!M1313/1000</f>
        <v>247.238</v>
      </c>
      <c r="N1732" s="88">
        <f>'ｄ08-001市町村別入込総数・宿泊客延数推移'!N1313/1000</f>
        <v>269.57100000000003</v>
      </c>
      <c r="O1732" s="88">
        <f>'ｄ08-001市町村別入込総数・宿泊客延数推移'!O1313/1000</f>
        <v>252.85599999999999</v>
      </c>
      <c r="P1732" s="88">
        <f>'ｄ08-001市町村別入込総数・宿泊客延数推移'!P1313/1000</f>
        <v>283.5</v>
      </c>
      <c r="Q1732" s="88">
        <f>'ｄ08-001市町村別入込総数・宿泊客延数推移'!Q1313/1000</f>
        <v>337.93099999999998</v>
      </c>
      <c r="R1732" s="88">
        <f>'ｄ08-001市町村別入込総数・宿泊客延数推移'!R1313/1000</f>
        <v>331.43900000000002</v>
      </c>
      <c r="S1732" s="88">
        <f>'ｄ08-001市町村別入込総数・宿泊客延数推移'!S1313/1000</f>
        <v>369.32400000000001</v>
      </c>
      <c r="T1732" s="88">
        <f>'ｄ08-001市町村別入込総数・宿泊客延数推移'!T1313/1000</f>
        <v>340.96</v>
      </c>
      <c r="U1732" s="88">
        <f>'ｄ08-001市町村別入込総数・宿泊客延数推移'!U1313/1000</f>
        <v>376.19</v>
      </c>
      <c r="V1732" s="88">
        <f>'ｄ08-001市町村別入込総数・宿泊客延数推移'!V1313/1000</f>
        <v>326.27699999999999</v>
      </c>
      <c r="W1732" s="88">
        <f>'ｄ08-001市町村別入込総数・宿泊客延数推移'!W1313/1000</f>
        <v>310.47000000000003</v>
      </c>
      <c r="X1732" s="88">
        <f>'ｄ08-001市町村別入込総数・宿泊客延数推移'!X1313/1000</f>
        <v>295.94600000000003</v>
      </c>
      <c r="Y1732" s="88">
        <f>'ｄ08-001市町村別入込総数・宿泊客延数推移'!Y1313/1000</f>
        <v>289.46899999999999</v>
      </c>
      <c r="Z1732" s="88">
        <f>'ｄ08-001市町村別入込総数・宿泊客延数推移'!Z1313/1000</f>
        <v>302.19299999999998</v>
      </c>
      <c r="AA1732" s="88">
        <f>'ｄ08-001市町村別入込総数・宿泊客延数推移'!AA1313/1000</f>
        <v>316.06799999999998</v>
      </c>
      <c r="AB1732" s="88">
        <f>'ｄ08-001市町村別入込総数・宿泊客延数推移'!AB1313/1000</f>
        <v>304.34199999999998</v>
      </c>
      <c r="AC1732" s="88">
        <f>'ｄ08-001市町村別入込総数・宿泊客延数推移'!AC1313/1000</f>
        <v>345.44200000000001</v>
      </c>
      <c r="AD1732" s="88">
        <f>'ｄ08-001市町村別入込総数・宿泊客延数推移'!AD1313/1000</f>
        <v>257.62799999999999</v>
      </c>
      <c r="AE1732" s="88">
        <f>'ｄ08-001市町村別入込総数・宿泊客延数推移'!AE1313/1000</f>
        <v>272.66500000000002</v>
      </c>
      <c r="AF1732" s="88">
        <f>'ｄ08-001市町村別入込総数・宿泊客延数推移'!AF1313/1000</f>
        <v>330.32299999999998</v>
      </c>
      <c r="AG1732" s="88">
        <f>'ｄ08-001市町村別入込総数・宿泊客延数推移'!AG1313/1000</f>
        <v>439.13299999999998</v>
      </c>
      <c r="AH1732" s="88">
        <f>'ｄ08-001市町村別入込総数・宿泊客延数推移'!AH1313/1000</f>
        <v>571.01800000000003</v>
      </c>
      <c r="AI1732" s="88">
        <f>'ｄ08-001市町村別入込総数・宿泊客延数推移'!AI1313/1000</f>
        <v>761.42100000000005</v>
      </c>
      <c r="AJ1732" s="88">
        <f>'ｄ08-001市町村別入込総数・宿泊客延数推移'!AJ1313/1000</f>
        <v>844.52599999999995</v>
      </c>
      <c r="AK1732" s="88">
        <f>'ｄ08-001市町村別入込総数・宿泊客延数推移'!AK1313/1000</f>
        <v>889.40700000000004</v>
      </c>
      <c r="AL1732" s="88">
        <f>'ｄ08-001市町村別入込総数・宿泊客延数推移'!AL1313/1000</f>
        <v>881.88</v>
      </c>
      <c r="AM1732" s="88">
        <f>'ｄ08-001市町村別入込総数・宿泊客延数推移'!AM1313/1000</f>
        <v>895.57500000000005</v>
      </c>
      <c r="AN1732" s="88">
        <f>'ｄ08-001市町村別入込総数・宿泊客延数推移'!AN1313/1000</f>
        <v>889.44799999999998</v>
      </c>
      <c r="AO1732" s="88">
        <f>'ｄ08-001市町村別入込総数・宿泊客延数推移'!AO1313/1000</f>
        <v>868.20100000000002</v>
      </c>
      <c r="AP1732" s="88">
        <f>'ｄ08-001市町村別入込総数・宿泊客延数推移'!AQ1313</f>
        <v>864.8</v>
      </c>
      <c r="AQ1732" s="88">
        <f>'ｄ08-001市町村別入込総数・宿泊客延数推移'!AR1313</f>
        <v>835.1</v>
      </c>
      <c r="AR1732" s="88">
        <f>'ｄ08-001市町村別入込総数・宿泊客延数推移'!AS1313</f>
        <v>910.9</v>
      </c>
      <c r="AS1732" s="88">
        <f>'ｄ08-001市町村別入込総数・宿泊客延数推移'!AT1313</f>
        <v>768.7</v>
      </c>
      <c r="AT1732" s="88">
        <f>'ｄ08-001市町村別入込総数・宿泊客延数推移'!AU1313</f>
        <v>792.1</v>
      </c>
      <c r="AU1732" s="88">
        <f>'ｄ08-001市町村別入込総数・宿泊客延数推移'!AV1313</f>
        <v>799.7</v>
      </c>
      <c r="AV1732" s="88">
        <f>'ｄ08-001市町村別入込総数・宿泊客延数推移'!AW1313</f>
        <v>826.7</v>
      </c>
      <c r="AW1732" s="88">
        <f>'ｄ08-001市町村別入込総数・宿泊客延数推移'!AX1313</f>
        <v>858.6</v>
      </c>
      <c r="AX1732" s="88">
        <f>'ｄ08-001市町村別入込総数・宿泊客延数推移'!AY1313</f>
        <v>812.3</v>
      </c>
      <c r="AY1732" s="88">
        <f>'ｄ08-001市町村別入込総数・宿泊客延数推移'!AZ1313</f>
        <v>794.4</v>
      </c>
      <c r="AZ1732" s="88">
        <f>'ｄ08-001市町村別入込総数・宿泊客延数推移'!BA1313</f>
        <v>1455.2</v>
      </c>
      <c r="BA1732" s="88">
        <f>'ｄ08-001市町村別入込総数・宿泊客延数推移'!BB1313</f>
        <v>1370.6</v>
      </c>
      <c r="BB1732" s="88">
        <f>'ｄ08-001市町村別入込総数・宿泊客延数推移'!BC1313</f>
        <v>1227.8</v>
      </c>
      <c r="BC1732" s="88">
        <f>'ｄ08-001市町村別入込総数・宿泊客延数推移'!BD1313</f>
        <v>1139.4000000000001</v>
      </c>
      <c r="BD1732" s="88">
        <f>'ｄ08-001市町村別入込総数・宿泊客延数推移'!BE1313</f>
        <v>1039.0999999999999</v>
      </c>
      <c r="BE1732" s="88">
        <f>'ｄ08-001市町村別入込総数・宿泊客延数推移'!BF1313</f>
        <v>1163.7999999999997</v>
      </c>
      <c r="BF1732" s="88">
        <f>'ｄ08-001市町村別入込総数・宿泊客延数推移'!BG1313</f>
        <v>1226.6000000000001</v>
      </c>
      <c r="BG1732" s="88">
        <f>'ｄ08-001市町村別入込総数・宿泊客延数推移'!BH1313</f>
        <v>1354.8</v>
      </c>
      <c r="BH1732" s="88">
        <f>'ｄ08-001市町村別入込総数・宿泊客延数推移'!BI1313</f>
        <v>1459.8000000000004</v>
      </c>
      <c r="BI1732" s="88">
        <f>'ｄ08-001市町村別入込総数・宿泊客延数推移'!BJ1313</f>
        <v>1575.2</v>
      </c>
      <c r="BJ1732" s="88">
        <f>'ｄ08-001市町村別入込総数・宿泊客延数推移'!BK1313</f>
        <v>1649.6000000000001</v>
      </c>
      <c r="BK1732" s="88">
        <f>'ｄ08-001市町村別入込総数・宿泊客延数推移'!BL1313</f>
        <v>1628.9</v>
      </c>
      <c r="BL1732" s="88">
        <f>'ｄ08-001市町村別入込総数・宿泊客延数推移'!BM1313</f>
        <v>1649.0000000000002</v>
      </c>
    </row>
    <row r="1733" spans="7:122" x14ac:dyDescent="0.15">
      <c r="G1733" t="s">
        <v>496</v>
      </c>
      <c r="H1733" s="88">
        <f>'ｄ08-001市町村別入込総数・宿泊客延数推移'!H1314/1000</f>
        <v>225.256</v>
      </c>
      <c r="I1733" s="88">
        <f>'ｄ08-001市町村別入込総数・宿泊客延数推移'!I1314/1000</f>
        <v>237.40100000000001</v>
      </c>
      <c r="J1733" s="88">
        <f>'ｄ08-001市町村別入込総数・宿泊客延数推移'!J1314/1000</f>
        <v>235.69</v>
      </c>
      <c r="K1733" s="88">
        <f>'ｄ08-001市町村別入込総数・宿泊客延数推移'!K1314/1000</f>
        <v>240.017</v>
      </c>
      <c r="L1733" s="88">
        <f>'ｄ08-001市町村別入込総数・宿泊客延数推移'!L1314/1000</f>
        <v>268.71300000000002</v>
      </c>
      <c r="M1733" s="88">
        <f>'ｄ08-001市町村別入込総数・宿泊客延数推移'!M1314/1000</f>
        <v>280.62599999999998</v>
      </c>
      <c r="N1733" s="88">
        <f>'ｄ08-001市町村別入込総数・宿泊客延数推移'!N1314/1000</f>
        <v>303.48599999999999</v>
      </c>
      <c r="O1733" s="88">
        <f>'ｄ08-001市町村別入込総数・宿泊客延数推移'!O1314/1000</f>
        <v>304.27499999999998</v>
      </c>
      <c r="P1733" s="88">
        <f>'ｄ08-001市町村別入込総数・宿泊客延数推移'!P1314/1000</f>
        <v>346.11700000000002</v>
      </c>
      <c r="Q1733" s="88">
        <f>'ｄ08-001市町村別入込総数・宿泊客延数推移'!Q1314/1000</f>
        <v>407.98700000000002</v>
      </c>
      <c r="R1733" s="88">
        <f>'ｄ08-001市町村別入込総数・宿泊客延数推移'!R1314/1000</f>
        <v>428.37599999999998</v>
      </c>
      <c r="S1733" s="88">
        <f>'ｄ08-001市町村別入込総数・宿泊客延数推移'!S1314/1000</f>
        <v>457.16399999999999</v>
      </c>
      <c r="T1733" s="88">
        <f>'ｄ08-001市町村別入込総数・宿泊客延数推移'!T1314/1000</f>
        <v>400.02300000000002</v>
      </c>
      <c r="U1733" s="88">
        <f>'ｄ08-001市町村別入込総数・宿泊客延数推移'!U1314/1000</f>
        <v>445.09399999999999</v>
      </c>
      <c r="V1733" s="88">
        <f>'ｄ08-001市町村別入込総数・宿泊客延数推移'!V1314/1000</f>
        <v>402.78399999999999</v>
      </c>
      <c r="W1733" s="88">
        <f>'ｄ08-001市町村別入込総数・宿泊客延数推移'!W1314/1000</f>
        <v>371.84</v>
      </c>
      <c r="X1733" s="88">
        <f>'ｄ08-001市町村別入込総数・宿泊客延数推移'!X1314/1000</f>
        <v>369.3</v>
      </c>
      <c r="Y1733" s="88">
        <f>'ｄ08-001市町村別入込総数・宿泊客延数推移'!Y1314/1000</f>
        <v>357.37099999999998</v>
      </c>
      <c r="Z1733" s="88">
        <f>'ｄ08-001市町村別入込総数・宿泊客延数推移'!Z1314/1000</f>
        <v>383.98399999999998</v>
      </c>
      <c r="AA1733" s="88">
        <f>'ｄ08-001市町村別入込総数・宿泊客延数推移'!AA1314/1000</f>
        <v>404.37200000000001</v>
      </c>
      <c r="AB1733" s="88">
        <f>'ｄ08-001市町村別入込総数・宿泊客延数推移'!AB1314/1000</f>
        <v>401.72800000000001</v>
      </c>
      <c r="AC1733" s="88">
        <f>'ｄ08-001市町村別入込総数・宿泊客延数推移'!AC1314/1000</f>
        <v>449.90300000000002</v>
      </c>
      <c r="AD1733" s="88">
        <f>'ｄ08-001市町村別入込総数・宿泊客延数推移'!AD1314/1000</f>
        <v>614.55899999999997</v>
      </c>
      <c r="AE1733" s="88">
        <f>'ｄ08-001市町村別入込総数・宿泊客延数推移'!AE1314/1000</f>
        <v>627.80100000000004</v>
      </c>
      <c r="AF1733" s="88">
        <f>'ｄ08-001市町村別入込総数・宿泊客延数推移'!AF1314/1000</f>
        <v>763.14700000000005</v>
      </c>
      <c r="AG1733" s="88">
        <f>'ｄ08-001市町村別入込総数・宿泊客延数推移'!AG1314/1000</f>
        <v>947.33399999999995</v>
      </c>
      <c r="AH1733" s="88">
        <f>'ｄ08-001市町村別入込総数・宿泊客延数推移'!AH1314/1000</f>
        <v>1307.424</v>
      </c>
      <c r="AI1733" s="88">
        <f>'ｄ08-001市町村別入込総数・宿泊客延数推移'!AI1314/1000</f>
        <v>1571.69</v>
      </c>
      <c r="AJ1733" s="88">
        <f>'ｄ08-001市町村別入込総数・宿泊客延数推移'!AJ1314/1000</f>
        <v>1732.989</v>
      </c>
      <c r="AK1733" s="88">
        <f>'ｄ08-001市町村別入込総数・宿泊客延数推移'!AK1314/1000</f>
        <v>1796.6669999999999</v>
      </c>
      <c r="AL1733" s="88">
        <f>'ｄ08-001市町村別入込総数・宿泊客延数推移'!AL1314/1000</f>
        <v>1791.5360000000001</v>
      </c>
      <c r="AM1733" s="88">
        <f>'ｄ08-001市町村別入込総数・宿泊客延数推移'!AM1314/1000</f>
        <v>1794.5350000000001</v>
      </c>
      <c r="AN1733" s="88">
        <f>'ｄ08-001市町村別入込総数・宿泊客延数推移'!AN1314/1000</f>
        <v>1801.0429999999999</v>
      </c>
      <c r="AO1733" s="88">
        <f>'ｄ08-001市町村別入込総数・宿泊客延数推移'!AO1314/1000</f>
        <v>1776.0319999999999</v>
      </c>
      <c r="AP1733" s="88">
        <f>'ｄ08-001市町村別入込総数・宿泊客延数推移'!AQ1314</f>
        <v>1766.5</v>
      </c>
      <c r="AQ1733" s="88">
        <f>'ｄ08-001市町村別入込総数・宿泊客延数推移'!AR1314</f>
        <v>1732.7</v>
      </c>
      <c r="AR1733" s="88">
        <f>'ｄ08-001市町村別入込総数・宿泊客延数推移'!AS1314</f>
        <v>1901.8</v>
      </c>
      <c r="AS1733" s="88">
        <f>'ｄ08-001市町村別入込総数・宿泊客延数推移'!AT1314</f>
        <v>1738.5</v>
      </c>
      <c r="AT1733" s="88">
        <f>'ｄ08-001市町村別入込総数・宿泊客延数推移'!AU1314</f>
        <v>1637.7</v>
      </c>
      <c r="AU1733" s="88">
        <f>'ｄ08-001市町村別入込総数・宿泊客延数推移'!AV1314</f>
        <v>1674.5</v>
      </c>
      <c r="AV1733" s="88">
        <f>'ｄ08-001市町村別入込総数・宿泊客延数推移'!AW1314</f>
        <v>1697.1</v>
      </c>
      <c r="AW1733" s="88">
        <f>'ｄ08-001市町村別入込総数・宿泊客延数推移'!AX1314</f>
        <v>1687.5</v>
      </c>
      <c r="AX1733" s="88">
        <f>'ｄ08-001市町村別入込総数・宿泊客延数推移'!AY1314</f>
        <v>1734.4</v>
      </c>
      <c r="AY1733" s="88">
        <f>'ｄ08-001市町村別入込総数・宿泊客延数推移'!AZ1314</f>
        <v>1723.3</v>
      </c>
      <c r="AZ1733" s="88">
        <f>'ｄ08-001市町村別入込総数・宿泊客延数推移'!BA1314</f>
        <v>2310</v>
      </c>
      <c r="BA1733" s="88">
        <f>'ｄ08-001市町村別入込総数・宿泊客延数推移'!BB1314</f>
        <v>2160.6999999999998</v>
      </c>
      <c r="BB1733" s="88">
        <f>'ｄ08-001市町村別入込総数・宿泊客延数推移'!BC1314</f>
        <v>2093</v>
      </c>
      <c r="BC1733" s="88">
        <f>'ｄ08-001市町村別入込総数・宿泊客延数推移'!BD1314</f>
        <v>1965.0000000000002</v>
      </c>
      <c r="BD1733" s="88">
        <f>'ｄ08-001市町村別入込総数・宿泊客延数推移'!BE1314</f>
        <v>1943.7000000000003</v>
      </c>
      <c r="BE1733" s="88">
        <f>'ｄ08-001市町村別入込総数・宿泊客延数推移'!BF1314</f>
        <v>2172.4</v>
      </c>
      <c r="BF1733" s="88">
        <f>'ｄ08-001市町村別入込総数・宿泊客延数推移'!BG1314</f>
        <v>2299.7000000000003</v>
      </c>
      <c r="BG1733" s="88">
        <f>'ｄ08-001市町村別入込総数・宿泊客延数推移'!BH1314</f>
        <v>2563.1</v>
      </c>
      <c r="BH1733" s="88">
        <f>'ｄ08-001市町村別入込総数・宿泊客延数推移'!BI1314</f>
        <v>2796.2000000000003</v>
      </c>
      <c r="BI1733" s="88">
        <f>'ｄ08-001市町村別入込総数・宿泊客延数推移'!BJ1314</f>
        <v>3024.3</v>
      </c>
      <c r="BJ1733" s="88">
        <f>'ｄ08-001市町村別入込総数・宿泊客延数推移'!BK1314</f>
        <v>3589.7999999999997</v>
      </c>
      <c r="BK1733" s="88">
        <f>'ｄ08-001市町村別入込総数・宿泊客延数推移'!BL1314</f>
        <v>3673</v>
      </c>
      <c r="BL1733" s="88">
        <f>'ｄ08-001市町村別入込総数・宿泊客延数推移'!BM1314</f>
        <v>3658.3</v>
      </c>
    </row>
    <row r="1734" spans="7:122" x14ac:dyDescent="0.15">
      <c r="G1734" t="s">
        <v>497</v>
      </c>
      <c r="H1734" s="88">
        <f>'ｄ08-001市町村別入込総数・宿泊客延数推移'!H1316/1000</f>
        <v>60.113999999999997</v>
      </c>
      <c r="I1734" s="88">
        <f>'ｄ08-001市町村別入込総数・宿泊客延数推移'!I1316/1000</f>
        <v>63.997</v>
      </c>
      <c r="J1734" s="88">
        <f>'ｄ08-001市町村別入込総数・宿泊客延数推移'!J1316/1000</f>
        <v>87.429000000000002</v>
      </c>
      <c r="K1734" s="88">
        <f>'ｄ08-001市町村別入込総数・宿泊客延数推移'!K1316/1000</f>
        <v>61.082000000000001</v>
      </c>
      <c r="L1734" s="88">
        <f>'ｄ08-001市町村別入込総数・宿泊客延数推移'!L1316/1000</f>
        <v>64.661000000000001</v>
      </c>
      <c r="M1734" s="88">
        <f>'ｄ08-001市町村別入込総数・宿泊客延数推移'!M1316/1000</f>
        <v>74.772999999999996</v>
      </c>
      <c r="N1734" s="88">
        <f>'ｄ08-001市町村別入込総数・宿泊客延数推移'!N1316/1000</f>
        <v>84.674999999999997</v>
      </c>
      <c r="O1734" s="88">
        <f>'ｄ08-001市町村別入込総数・宿泊客延数推移'!O1316/1000</f>
        <v>82.082999999999998</v>
      </c>
      <c r="P1734" s="88">
        <f>'ｄ08-001市町村別入込総数・宿泊客延数推移'!P1316/1000</f>
        <v>95.978999999999999</v>
      </c>
      <c r="Q1734" s="88">
        <f>'ｄ08-001市町村別入込総数・宿泊客延数推移'!Q1316/1000</f>
        <v>114.495</v>
      </c>
      <c r="R1734" s="88">
        <f>'ｄ08-001市町村別入込総数・宿泊客延数推移'!R1316/1000</f>
        <v>117.922</v>
      </c>
      <c r="S1734" s="88">
        <f>'ｄ08-001市町村別入込総数・宿泊客延数推移'!S1316/1000</f>
        <v>125.125</v>
      </c>
      <c r="T1734" s="88">
        <f>'ｄ08-001市町村別入込総数・宿泊客延数推移'!T1316/1000</f>
        <v>115.23699999999999</v>
      </c>
      <c r="U1734" s="88">
        <f>'ｄ08-001市町村別入込総数・宿泊客延数推移'!U1316/1000</f>
        <v>125.193</v>
      </c>
      <c r="V1734" s="88">
        <f>'ｄ08-001市町村別入込総数・宿泊客延数推移'!V1316/1000</f>
        <v>110.586</v>
      </c>
      <c r="W1734" s="88">
        <f>'ｄ08-001市町村別入込総数・宿泊客延数推移'!W1316/1000</f>
        <v>102.71599999999999</v>
      </c>
      <c r="X1734" s="88">
        <f>'ｄ08-001市町村別入込総数・宿泊客延数推移'!X1316/1000</f>
        <v>99.825999999999993</v>
      </c>
      <c r="Y1734" s="88">
        <f>'ｄ08-001市町村別入込総数・宿泊客延数推移'!Y1316/1000</f>
        <v>96.430999999999997</v>
      </c>
      <c r="Z1734" s="88">
        <f>'ｄ08-001市町村別入込総数・宿泊客延数推移'!Z1316/1000</f>
        <v>144.90799999999999</v>
      </c>
      <c r="AA1734" s="88">
        <f>'ｄ08-001市町村別入込総数・宿泊客延数推移'!AA1316/1000</f>
        <v>181.77099999999999</v>
      </c>
      <c r="AB1734" s="88">
        <f>'ｄ08-001市町村別入込総数・宿泊客延数推移'!AB1316/1000</f>
        <v>182.999</v>
      </c>
      <c r="AC1734" s="88">
        <f>'ｄ08-001市町村別入込総数・宿泊客延数推移'!AC1316/1000</f>
        <v>203.184</v>
      </c>
      <c r="AD1734" s="88">
        <f>'ｄ08-001市町村別入込総数・宿泊客延数推移'!AD1316/1000</f>
        <v>166.91499999999999</v>
      </c>
      <c r="AE1734" s="88">
        <f>'ｄ08-001市町村別入込総数・宿泊客延数推移'!AE1316/1000</f>
        <v>171.768</v>
      </c>
      <c r="AF1734" s="88">
        <f>'ｄ08-001市町村別入込総数・宿泊客延数推移'!AF1316/1000</f>
        <v>205.72800000000001</v>
      </c>
      <c r="AG1734" s="88">
        <f>'ｄ08-001市町村別入込総数・宿泊客延数推移'!AG1316/1000</f>
        <v>240.03899999999999</v>
      </c>
      <c r="AH1734" s="88">
        <f>'ｄ08-001市町村別入込総数・宿泊客延数推移'!AH1316/1000</f>
        <v>332.05099999999999</v>
      </c>
      <c r="AI1734" s="88">
        <f>'ｄ08-001市町村別入込総数・宿泊客延数推移'!AI1316/1000</f>
        <v>433.12900000000002</v>
      </c>
      <c r="AJ1734" s="88">
        <f>'ｄ08-001市町村別入込総数・宿泊客延数推移'!AJ1316/1000</f>
        <v>480.98399999999998</v>
      </c>
      <c r="AK1734" s="88">
        <f>'ｄ08-001市町村別入込総数・宿泊客延数推移'!AK1316/1000</f>
        <v>506.673</v>
      </c>
      <c r="AL1734" s="88">
        <f>'ｄ08-001市町村別入込総数・宿泊客延数推移'!AL1316/1000</f>
        <v>510.17500000000001</v>
      </c>
      <c r="AM1734" s="88">
        <f>'ｄ08-001市町村別入込総数・宿泊客延数推移'!AM1316/1000</f>
        <v>516.26700000000005</v>
      </c>
      <c r="AN1734" s="88">
        <f>'ｄ08-001市町村別入込総数・宿泊客延数推移'!AN1316/1000</f>
        <v>522.09199999999998</v>
      </c>
      <c r="AO1734" s="88">
        <f>'ｄ08-001市町村別入込総数・宿泊客延数推移'!AO1316/1000</f>
        <v>571.84799999999996</v>
      </c>
      <c r="AP1734" s="88">
        <f>'ｄ08-001市町村別入込総数・宿泊客延数推移'!AQ1316</f>
        <v>570.9</v>
      </c>
      <c r="AQ1734" s="88">
        <f>'ｄ08-001市町村別入込総数・宿泊客延数推移'!AR1316</f>
        <v>561.1</v>
      </c>
      <c r="AR1734" s="88">
        <f>'ｄ08-001市町村別入込総数・宿泊客延数推移'!AS1316</f>
        <v>610</v>
      </c>
      <c r="AS1734" s="88">
        <f>'ｄ08-001市町村別入込総数・宿泊客延数推移'!AT1316</f>
        <v>545.4</v>
      </c>
      <c r="AT1734" s="88">
        <f>'ｄ08-001市町村別入込総数・宿泊客延数推移'!AU1316</f>
        <v>490.8</v>
      </c>
      <c r="AU1734" s="88">
        <f>'ｄ08-001市町村別入込総数・宿泊客延数推移'!AV1316</f>
        <v>502.1</v>
      </c>
      <c r="AV1734" s="88">
        <f>'ｄ08-001市町村別入込総数・宿泊客延数推移'!AW1316</f>
        <v>512.70000000000005</v>
      </c>
      <c r="AW1734" s="88">
        <f>'ｄ08-001市町村別入込総数・宿泊客延数推移'!AX1316</f>
        <v>533.29999999999995</v>
      </c>
      <c r="AX1734" s="88">
        <f>'ｄ08-001市町村別入込総数・宿泊客延数推移'!AY1316</f>
        <v>557.79999999999995</v>
      </c>
      <c r="AY1734" s="88">
        <f>'ｄ08-001市町村別入込総数・宿泊客延数推移'!AZ1316</f>
        <v>551.9</v>
      </c>
      <c r="AZ1734" s="88">
        <f>'ｄ08-001市町村別入込総数・宿泊客延数推移'!BA1316</f>
        <v>1265.7</v>
      </c>
      <c r="BA1734" s="88">
        <f>'ｄ08-001市町村別入込総数・宿泊客延数推移'!BB1316</f>
        <v>1169.0999999999999</v>
      </c>
      <c r="BB1734" s="88">
        <f>'ｄ08-001市町村別入込総数・宿泊客延数推移'!BC1316</f>
        <v>1085.9000000000001</v>
      </c>
      <c r="BC1734" s="88">
        <f>'ｄ08-001市町村別入込総数・宿泊客延数推移'!BD1316</f>
        <v>981.9</v>
      </c>
      <c r="BD1734" s="88">
        <f>'ｄ08-001市町村別入込総数・宿泊客延数推移'!BE1316</f>
        <v>927.8</v>
      </c>
      <c r="BE1734" s="88">
        <f>'ｄ08-001市町村別入込総数・宿泊客延数推移'!BF1316</f>
        <v>1041.5</v>
      </c>
      <c r="BF1734" s="88">
        <f>'ｄ08-001市町村別入込総数・宿泊客延数推移'!BG1316</f>
        <v>1076.3999999999999</v>
      </c>
      <c r="BG1734" s="88">
        <f>'ｄ08-001市町村別入込総数・宿泊客延数推移'!BH1316</f>
        <v>1174.8</v>
      </c>
      <c r="BH1734" s="88">
        <f>'ｄ08-001市町村別入込総数・宿泊客延数推移'!BI1316</f>
        <v>1260.8999999999999</v>
      </c>
      <c r="BI1734" s="88">
        <f>'ｄ08-001市町村別入込総数・宿泊客延数推移'!BJ1316</f>
        <v>1325</v>
      </c>
      <c r="BJ1734" s="88">
        <f>'ｄ08-001市町村別入込総数・宿泊客延数推移'!BK1316</f>
        <v>1403.2999999999997</v>
      </c>
      <c r="BK1734" s="88">
        <f>'ｄ08-001市町村別入込総数・宿泊客延数推移'!BL1316</f>
        <v>1394.7</v>
      </c>
      <c r="BL1734" s="88">
        <f>'ｄ08-001市町村別入込総数・宿泊客延数推移'!BM1316</f>
        <v>1337.8999999999999</v>
      </c>
    </row>
    <row r="1736" spans="7:122" x14ac:dyDescent="0.15">
      <c r="AY1736" t="s">
        <v>6</v>
      </c>
      <c r="AZ1736" s="88">
        <f>'釧路市H13～R1'!J10/1000</f>
        <v>2420.2649999999999</v>
      </c>
      <c r="BA1736" s="88">
        <f>'釧路市H13～R1'!K10/1000</f>
        <v>2291.9459999999999</v>
      </c>
      <c r="BB1736" s="88">
        <f>'釧路市H13～R1'!L10/1000</f>
        <v>2164.4830000000002</v>
      </c>
      <c r="BC1736" s="88">
        <f>'釧路市H13～R1'!M10/1000</f>
        <v>2070.4659999999999</v>
      </c>
      <c r="BD1736" s="88">
        <f>'釧路市H13～R1'!N10/1000</f>
        <v>2040.865</v>
      </c>
      <c r="BE1736" s="88">
        <f>'釧路市H13～R1'!O10/1000</f>
        <v>2278.8029999999999</v>
      </c>
      <c r="BF1736" s="88">
        <f>'釧路市H13～R1'!P10/1000</f>
        <v>2451.6529999999998</v>
      </c>
      <c r="BG1736" s="88">
        <f>'釧路市H13～R1'!Q10/1000</f>
        <v>2777.44</v>
      </c>
      <c r="BH1736" s="88">
        <f>'釧路市H13～R1'!R10/1000</f>
        <v>3037.7359999999999</v>
      </c>
      <c r="BI1736" s="88">
        <f>'釧路市H13～R1'!S10/1000</f>
        <v>3412.4850000000001</v>
      </c>
      <c r="BJ1736" s="88">
        <f>'釧路市H13～R1'!T10/1000</f>
        <v>3596.3040000000001</v>
      </c>
      <c r="BK1736" s="88">
        <f>'釧路市H13～R1'!U10/1000</f>
        <v>3681.8290000000002</v>
      </c>
      <c r="BL1736" s="88">
        <f>'釧路市H13～R1'!V10/1000</f>
        <v>3771.3879999999999</v>
      </c>
    </row>
    <row r="1737" spans="7:122" x14ac:dyDescent="0.15">
      <c r="AY1737" t="s">
        <v>7</v>
      </c>
      <c r="AZ1737" s="88">
        <f>'釧路市H13～R1'!J11/1000</f>
        <v>759.37800000000004</v>
      </c>
      <c r="BA1737" s="88">
        <f>'釧路市H13～R1'!K11/1000</f>
        <v>718.13400000000001</v>
      </c>
      <c r="BB1737" s="88">
        <f>'釧路市H13～R1'!L11/1000</f>
        <v>672.15800000000002</v>
      </c>
      <c r="BC1737" s="88">
        <f>'釧路市H13～R1'!M11/1000</f>
        <v>638.66600000000005</v>
      </c>
      <c r="BD1737" s="88">
        <f>'釧路市H13～R1'!N11/1000</f>
        <v>621.56600000000003</v>
      </c>
      <c r="BE1737" s="88">
        <f>'釧路市H13～R1'!O11/1000</f>
        <v>692.36199999999997</v>
      </c>
      <c r="BF1737" s="88">
        <f>'釧路市H13～R1'!P11/1000</f>
        <v>752.51599999999996</v>
      </c>
      <c r="BG1737" s="88">
        <f>'釧路市H13～R1'!Q11/1000</f>
        <v>863.66800000000001</v>
      </c>
      <c r="BH1737" s="88">
        <f>'釧路市H13～R1'!R11/1000</f>
        <v>923.08600000000001</v>
      </c>
      <c r="BI1737" s="88">
        <f>'釧路市H13～R1'!S11/1000</f>
        <v>1056.037</v>
      </c>
      <c r="BJ1737" s="88">
        <f>'釧路市H13～R1'!T11/1000</f>
        <v>1099.6669999999999</v>
      </c>
      <c r="BK1737" s="88">
        <f>'釧路市H13～R1'!U11/1000</f>
        <v>1123.8979999999999</v>
      </c>
      <c r="BL1737" s="88">
        <f>'釧路市H13～R1'!V11/1000</f>
        <v>1164.002</v>
      </c>
    </row>
    <row r="1738" spans="7:122" x14ac:dyDescent="0.15">
      <c r="AY1738" t="s">
        <v>8</v>
      </c>
      <c r="AZ1738" s="88">
        <f>'釧路市H13～R1'!J12/1000</f>
        <v>1660.8869999999999</v>
      </c>
      <c r="BA1738" s="88">
        <f>'釧路市H13～R1'!K12/1000</f>
        <v>1573.8119999999999</v>
      </c>
      <c r="BB1738" s="88">
        <f>'釧路市H13～R1'!L12/1000</f>
        <v>1492.325</v>
      </c>
      <c r="BC1738" s="88">
        <f>'釧路市H13～R1'!M12/1000</f>
        <v>1431.8</v>
      </c>
      <c r="BD1738" s="88">
        <f>'釧路市H13～R1'!N12/1000</f>
        <v>1419.299</v>
      </c>
      <c r="BE1738" s="88">
        <f>'釧路市H13～R1'!O12/1000</f>
        <v>1586.441</v>
      </c>
      <c r="BF1738" s="88">
        <f>'釧路市H13～R1'!P12/1000</f>
        <v>1699.1369999999999</v>
      </c>
      <c r="BG1738" s="88">
        <f>'釧路市H13～R1'!Q12/1000</f>
        <v>1913.7719999999999</v>
      </c>
      <c r="BH1738" s="88">
        <f>'釧路市H13～R1'!R12/1000</f>
        <v>2114.65</v>
      </c>
      <c r="BI1738" s="88">
        <f>'釧路市H13～R1'!S12/1000</f>
        <v>2356.4479999999999</v>
      </c>
      <c r="BJ1738" s="88">
        <f>'釧路市H13～R1'!T12/1000</f>
        <v>2496.6370000000002</v>
      </c>
      <c r="BK1738" s="88">
        <f>'釧路市H13～R1'!U12/1000</f>
        <v>2557.931</v>
      </c>
      <c r="BL1738" s="88">
        <f>'釧路市H13～R1'!V12/1000</f>
        <v>2607.386</v>
      </c>
    </row>
    <row r="1739" spans="7:122" x14ac:dyDescent="0.15">
      <c r="AY1739" t="s">
        <v>9</v>
      </c>
      <c r="AZ1739" s="88">
        <f>'釧路市H13～R1'!J13/1000</f>
        <v>1890.9960000000001</v>
      </c>
      <c r="BA1739" s="88">
        <f>'釧路市H13～R1'!K13/1000</f>
        <v>1791.8720000000001</v>
      </c>
      <c r="BB1739" s="88">
        <f>'釧路市H13～R1'!L13/1000</f>
        <v>1689.374</v>
      </c>
      <c r="BC1739" s="88">
        <f>'釧路市H13～R1'!M13/1000</f>
        <v>1615.424</v>
      </c>
      <c r="BD1739" s="88">
        <f>'釧路市H13～R1'!N13/1000</f>
        <v>1591.2159999999999</v>
      </c>
      <c r="BE1739" s="88">
        <f>'釧路市H13～R1'!O13/1000</f>
        <v>1775.7739999999999</v>
      </c>
      <c r="BF1739" s="88">
        <f>'釧路市H13～R1'!P13/1000</f>
        <v>1911.4390000000001</v>
      </c>
      <c r="BG1739" s="88">
        <f>'釧路市H13～R1'!Q13/1000</f>
        <v>2166.7629999999999</v>
      </c>
      <c r="BH1739" s="88">
        <f>'釧路市H13～R1'!R13/1000</f>
        <v>2368.9870000000001</v>
      </c>
      <c r="BI1739" s="88">
        <f>'釧路市H13～R1'!S13/1000</f>
        <v>2664.3159999999998</v>
      </c>
      <c r="BJ1739" s="88">
        <f>'釧路市H13～R1'!T13/1000</f>
        <v>2802.0770000000002</v>
      </c>
      <c r="BK1739" s="88">
        <f>'釧路市H13～R1'!U13/1000</f>
        <v>2867.6860000000001</v>
      </c>
      <c r="BL1739" s="88">
        <f>'釧路市H13～R1'!V13/1000</f>
        <v>2945.616</v>
      </c>
    </row>
    <row r="1740" spans="7:122" x14ac:dyDescent="0.15">
      <c r="AY1740" t="s">
        <v>10</v>
      </c>
      <c r="AZ1740" s="88">
        <f>'釧路市H13～R1'!J14/1000</f>
        <v>529.26900000000001</v>
      </c>
      <c r="BA1740" s="88">
        <f>'釧路市H13～R1'!K14/1000</f>
        <v>500.07400000000001</v>
      </c>
      <c r="BB1740" s="88">
        <f>'釧路市H13～R1'!L14/1000</f>
        <v>475.10899999999998</v>
      </c>
      <c r="BC1740" s="88">
        <f>'釧路市H13～R1'!M14/1000</f>
        <v>455.04199999999997</v>
      </c>
      <c r="BD1740" s="88">
        <f>'釧路市H13～R1'!N14/1000</f>
        <v>449.649</v>
      </c>
      <c r="BE1740" s="88">
        <f>'釧路市H13～R1'!O14/1000</f>
        <v>503.029</v>
      </c>
      <c r="BF1740" s="88">
        <f>'釧路市H13～R1'!P14/1000</f>
        <v>540.21400000000006</v>
      </c>
      <c r="BG1740" s="88">
        <f>'釧路市H13～R1'!Q14/1000</f>
        <v>610.67700000000002</v>
      </c>
      <c r="BH1740" s="88">
        <f>'釧路市H13～R1'!R14/1000</f>
        <v>668.74900000000002</v>
      </c>
      <c r="BI1740" s="88">
        <f>'釧路市H13～R1'!S14/1000</f>
        <v>748.16899999999998</v>
      </c>
      <c r="BJ1740" s="88">
        <f>'釧路市H13～R1'!T14/1000</f>
        <v>794.22699999999998</v>
      </c>
      <c r="BK1740" s="88">
        <f>'釧路市H13～R1'!U14/1000</f>
        <v>814.14300000000003</v>
      </c>
      <c r="BL1740" s="88">
        <f>'釧路市H13～R1'!V14/1000</f>
        <v>925.77200000000005</v>
      </c>
    </row>
    <row r="1741" spans="7:122" x14ac:dyDescent="0.15">
      <c r="AY1741" t="s">
        <v>11</v>
      </c>
      <c r="AZ1741" s="88">
        <f>'釧路市H13～R1'!J15/1000</f>
        <v>611.93700000000001</v>
      </c>
      <c r="BA1741" s="88">
        <f>'釧路市H13～R1'!K15/1000</f>
        <v>578.11300000000006</v>
      </c>
      <c r="BB1741" s="88">
        <f>'釧路市H13～R1'!L15/1000</f>
        <v>550.51499999999999</v>
      </c>
      <c r="BC1741" s="88">
        <f>'釧路市H13～R1'!M15/1000</f>
        <v>527.74</v>
      </c>
      <c r="BD1741" s="88">
        <f>'釧路市H13～R1'!N15/1000</f>
        <v>523.05799999999999</v>
      </c>
      <c r="BE1741" s="88">
        <f>'釧路市H13～R1'!O15/1000</f>
        <v>583.95399999999995</v>
      </c>
      <c r="BF1741" s="88">
        <f>'釧路市H13～R1'!P15/1000</f>
        <v>626.47799999999995</v>
      </c>
      <c r="BG1741" s="88">
        <f>'釧路市H13～R1'!Q15/1000</f>
        <v>706.93399999999997</v>
      </c>
      <c r="BH1741" s="88">
        <f>'釧路市H13～R1'!R15/1000</f>
        <v>773.928</v>
      </c>
      <c r="BI1741" s="88">
        <f>'釧路市H13～R1'!S15/1000</f>
        <v>863.351</v>
      </c>
      <c r="BJ1741" s="88">
        <f>'釧路市H13～R1'!T15/1000</f>
        <v>917.37199999999996</v>
      </c>
      <c r="BK1741" s="88">
        <f>'釧路市H13～R1'!U15/1000</f>
        <v>941.23500000000001</v>
      </c>
      <c r="BL1741" s="88">
        <f>'釧路市H13～R1'!V15/1000</f>
        <v>948.75099999999998</v>
      </c>
    </row>
    <row r="1743" spans="7:122" x14ac:dyDescent="0.15">
      <c r="G1743" t="s">
        <v>629</v>
      </c>
      <c r="H1743" s="80"/>
      <c r="J1743" s="80" t="s">
        <v>483</v>
      </c>
      <c r="K1743" s="81"/>
      <c r="L1743" s="81"/>
      <c r="M1743" s="81"/>
      <c r="N1743" s="81"/>
      <c r="O1743" s="80" t="s">
        <v>484</v>
      </c>
      <c r="P1743" s="81"/>
      <c r="Q1743" s="81"/>
      <c r="R1743" s="81"/>
      <c r="S1743" s="81"/>
      <c r="T1743" s="80" t="s">
        <v>485</v>
      </c>
      <c r="U1743" s="81"/>
      <c r="V1743" s="81"/>
      <c r="W1743" s="81"/>
      <c r="X1743" s="81"/>
      <c r="Y1743" s="80" t="s">
        <v>486</v>
      </c>
      <c r="Z1743" s="81"/>
      <c r="AA1743" s="81"/>
      <c r="AB1743" s="81"/>
      <c r="AC1743" s="81"/>
      <c r="AD1743" s="80" t="s">
        <v>487</v>
      </c>
      <c r="AE1743" s="81"/>
      <c r="AF1743" s="81"/>
      <c r="AG1743" s="81"/>
      <c r="AH1743" s="81"/>
      <c r="AI1743" s="80" t="s">
        <v>488</v>
      </c>
      <c r="AJ1743" s="81"/>
      <c r="AK1743" s="81"/>
      <c r="AL1743" s="81"/>
      <c r="AM1743" s="81"/>
      <c r="AN1743" s="80" t="s">
        <v>489</v>
      </c>
      <c r="AO1743" s="81"/>
      <c r="AP1743" s="81"/>
      <c r="AQ1743" s="81"/>
      <c r="AR1743" s="81"/>
      <c r="AS1743" s="80" t="s">
        <v>490</v>
      </c>
      <c r="AT1743" s="81"/>
      <c r="AU1743" s="81"/>
      <c r="AV1743" s="81"/>
      <c r="AW1743" s="81"/>
      <c r="AX1743" s="80" t="s">
        <v>491</v>
      </c>
      <c r="AY1743" s="81"/>
      <c r="AZ1743" s="81"/>
      <c r="BA1743" s="81"/>
      <c r="BB1743" s="81"/>
      <c r="BC1743" s="80" t="s">
        <v>492</v>
      </c>
      <c r="BD1743" s="81"/>
      <c r="BE1743" s="81"/>
      <c r="BF1743" s="81"/>
      <c r="BG1743" s="81"/>
      <c r="BH1743" s="80" t="s">
        <v>493</v>
      </c>
      <c r="BL1743" s="80" t="s">
        <v>517</v>
      </c>
      <c r="BN1743" s="80"/>
      <c r="BP1743" s="80"/>
      <c r="BQ1743" s="81"/>
      <c r="BR1743" s="81"/>
      <c r="BS1743" s="81"/>
      <c r="BT1743" s="81"/>
      <c r="BU1743" s="80"/>
      <c r="BV1743" s="81"/>
      <c r="BW1743" s="81"/>
      <c r="BX1743" s="81"/>
      <c r="BY1743" s="81"/>
      <c r="BZ1743" s="80"/>
      <c r="CA1743" s="81"/>
      <c r="CB1743" s="81"/>
      <c r="CC1743" s="81"/>
      <c r="CD1743" s="81"/>
      <c r="CE1743" s="80"/>
      <c r="CF1743" s="81"/>
      <c r="CG1743" s="81"/>
      <c r="CH1743" s="81"/>
      <c r="CI1743" s="81"/>
      <c r="CJ1743" s="80"/>
      <c r="CK1743" s="81"/>
      <c r="CL1743" s="81"/>
      <c r="CM1743" s="81"/>
      <c r="CN1743" s="81"/>
      <c r="CO1743" s="80"/>
      <c r="CP1743" s="81"/>
      <c r="CQ1743" s="81"/>
      <c r="CR1743" s="81"/>
      <c r="CS1743" s="81"/>
      <c r="CT1743" s="80"/>
      <c r="CU1743" s="81"/>
      <c r="CV1743" s="81"/>
      <c r="CW1743" s="81"/>
      <c r="CX1743" s="81"/>
      <c r="CY1743" s="80"/>
      <c r="CZ1743" s="81"/>
      <c r="DA1743" s="81"/>
      <c r="DB1743" s="81"/>
      <c r="DC1743" s="81"/>
      <c r="DD1743" s="80"/>
      <c r="DE1743" s="81"/>
      <c r="DF1743" s="81"/>
      <c r="DG1743" s="81"/>
      <c r="DH1743" s="81"/>
      <c r="DI1743" s="80"/>
      <c r="DJ1743" s="81"/>
      <c r="DK1743" s="81"/>
      <c r="DL1743" s="81"/>
      <c r="DM1743" s="81"/>
      <c r="DN1743" s="80"/>
      <c r="DR1743" s="80"/>
    </row>
    <row r="1744" spans="7:122" x14ac:dyDescent="0.15">
      <c r="G1744" t="s">
        <v>495</v>
      </c>
      <c r="H1744" s="88">
        <f>'ｄ08-001市町村別入込総数・宿泊客延数推移'!H1313/1000</f>
        <v>170.51300000000001</v>
      </c>
      <c r="I1744" s="88">
        <f>'ｄ08-001市町村別入込総数・宿泊客延数推移'!I1313/1000</f>
        <v>190.93199999999999</v>
      </c>
      <c r="J1744" s="88">
        <f>'ｄ08-001市町村別入込総数・宿泊客延数推移'!J1313/1000</f>
        <v>271.87400000000002</v>
      </c>
      <c r="K1744" s="88">
        <f>'ｄ08-001市町村別入込総数・宿泊客延数推移'!K1313/1000</f>
        <v>191.44900000000001</v>
      </c>
      <c r="L1744" s="88">
        <f>'ｄ08-001市町村別入込総数・宿泊客延数推移'!L1313/1000</f>
        <v>232.90899999999999</v>
      </c>
      <c r="M1744" s="88">
        <f>'ｄ08-001市町村別入込総数・宿泊客延数推移'!M1313/1000</f>
        <v>247.238</v>
      </c>
      <c r="N1744" s="88">
        <f>'ｄ08-001市町村別入込総数・宿泊客延数推移'!N1313/1000</f>
        <v>269.57100000000003</v>
      </c>
      <c r="O1744" s="88">
        <f>'ｄ08-001市町村別入込総数・宿泊客延数推移'!O1313/1000</f>
        <v>252.85599999999999</v>
      </c>
      <c r="P1744" s="88">
        <f>'ｄ08-001市町村別入込総数・宿泊客延数推移'!P1313/1000</f>
        <v>283.5</v>
      </c>
      <c r="Q1744" s="88">
        <f>'ｄ08-001市町村別入込総数・宿泊客延数推移'!Q1313/1000</f>
        <v>337.93099999999998</v>
      </c>
      <c r="R1744" s="88">
        <f>'ｄ08-001市町村別入込総数・宿泊客延数推移'!R1313/1000</f>
        <v>331.43900000000002</v>
      </c>
      <c r="S1744" s="88">
        <f>'ｄ08-001市町村別入込総数・宿泊客延数推移'!S1313/1000</f>
        <v>369.32400000000001</v>
      </c>
      <c r="T1744" s="88">
        <f>'ｄ08-001市町村別入込総数・宿泊客延数推移'!T1313/1000</f>
        <v>340.96</v>
      </c>
      <c r="U1744" s="88">
        <f>'ｄ08-001市町村別入込総数・宿泊客延数推移'!U1313/1000</f>
        <v>376.19</v>
      </c>
      <c r="V1744" s="88">
        <f>'ｄ08-001市町村別入込総数・宿泊客延数推移'!V1313/1000</f>
        <v>326.27699999999999</v>
      </c>
      <c r="W1744" s="88">
        <f>'ｄ08-001市町村別入込総数・宿泊客延数推移'!W1313/1000</f>
        <v>310.47000000000003</v>
      </c>
      <c r="X1744" s="88">
        <f>'ｄ08-001市町村別入込総数・宿泊客延数推移'!X1313/1000</f>
        <v>295.94600000000003</v>
      </c>
      <c r="Y1744" s="88">
        <f>'ｄ08-001市町村別入込総数・宿泊客延数推移'!Y1313/1000</f>
        <v>289.46899999999999</v>
      </c>
      <c r="Z1744" s="88">
        <f>'ｄ08-001市町村別入込総数・宿泊客延数推移'!Z1313/1000</f>
        <v>302.19299999999998</v>
      </c>
      <c r="AA1744" s="88">
        <f>'ｄ08-001市町村別入込総数・宿泊客延数推移'!AA1313/1000</f>
        <v>316.06799999999998</v>
      </c>
      <c r="AB1744" s="88">
        <f>'ｄ08-001市町村別入込総数・宿泊客延数推移'!AB1313/1000</f>
        <v>304.34199999999998</v>
      </c>
      <c r="AC1744" s="88">
        <f>'ｄ08-001市町村別入込総数・宿泊客延数推移'!AC1313/1000</f>
        <v>345.44200000000001</v>
      </c>
      <c r="AD1744" s="88">
        <f>'ｄ08-001市町村別入込総数・宿泊客延数推移'!AD1313/1000</f>
        <v>257.62799999999999</v>
      </c>
      <c r="AE1744" s="88">
        <f>'ｄ08-001市町村別入込総数・宿泊客延数推移'!AE1313/1000</f>
        <v>272.66500000000002</v>
      </c>
      <c r="AF1744" s="88">
        <f>'ｄ08-001市町村別入込総数・宿泊客延数推移'!AF1313/1000</f>
        <v>330.32299999999998</v>
      </c>
      <c r="AG1744" s="88">
        <f>'ｄ08-001市町村別入込総数・宿泊客延数推移'!AG1313/1000</f>
        <v>439.13299999999998</v>
      </c>
      <c r="AH1744" s="88">
        <f>'ｄ08-001市町村別入込総数・宿泊客延数推移'!AH1313/1000</f>
        <v>571.01800000000003</v>
      </c>
      <c r="AI1744" s="88">
        <f>'ｄ08-001市町村別入込総数・宿泊客延数推移'!AI1313/1000</f>
        <v>761.42100000000005</v>
      </c>
      <c r="AJ1744" s="88">
        <f>'ｄ08-001市町村別入込総数・宿泊客延数推移'!AJ1313/1000</f>
        <v>844.52599999999995</v>
      </c>
      <c r="AK1744" s="88">
        <f>'ｄ08-001市町村別入込総数・宿泊客延数推移'!AK1313/1000</f>
        <v>889.40700000000004</v>
      </c>
      <c r="AL1744" s="88">
        <f>'ｄ08-001市町村別入込総数・宿泊客延数推移'!AL1313/1000</f>
        <v>881.88</v>
      </c>
      <c r="AM1744" s="88">
        <f>'ｄ08-001市町村別入込総数・宿泊客延数推移'!AM1313/1000</f>
        <v>895.57500000000005</v>
      </c>
      <c r="AN1744" s="88">
        <f>'ｄ08-001市町村別入込総数・宿泊客延数推移'!AN1313/1000</f>
        <v>889.44799999999998</v>
      </c>
      <c r="AO1744" s="88">
        <f>'ｄ08-001市町村別入込総数・宿泊客延数推移'!AO1313/1000</f>
        <v>868.20100000000002</v>
      </c>
      <c r="AP1744" s="88">
        <f>'ｄ08-001市町村別入込総数・宿泊客延数推移'!AQ1313</f>
        <v>864.8</v>
      </c>
      <c r="AQ1744" s="88">
        <f>'ｄ08-001市町村別入込総数・宿泊客延数推移'!AR1313</f>
        <v>835.1</v>
      </c>
      <c r="AR1744" s="88">
        <f>'ｄ08-001市町村別入込総数・宿泊客延数推移'!AS1313</f>
        <v>910.9</v>
      </c>
      <c r="AS1744" s="88">
        <f>'ｄ08-001市町村別入込総数・宿泊客延数推移'!AT1313</f>
        <v>768.7</v>
      </c>
      <c r="AT1744" s="88">
        <f>'ｄ08-001市町村別入込総数・宿泊客延数推移'!AU1313</f>
        <v>792.1</v>
      </c>
      <c r="AU1744" s="88">
        <f>'ｄ08-001市町村別入込総数・宿泊客延数推移'!AV1313</f>
        <v>799.7</v>
      </c>
      <c r="AV1744" s="88">
        <f>'ｄ08-001市町村別入込総数・宿泊客延数推移'!AW1313</f>
        <v>826.7</v>
      </c>
      <c r="AW1744" s="88">
        <f>'ｄ08-001市町村別入込総数・宿泊客延数推移'!AX1313</f>
        <v>858.6</v>
      </c>
      <c r="AX1744" s="88">
        <f>'ｄ08-001市町村別入込総数・宿泊客延数推移'!AY1313</f>
        <v>812.3</v>
      </c>
      <c r="AY1744" s="88">
        <f>'ｄ08-001市町村別入込総数・宿泊客延数推移'!AZ1313</f>
        <v>794.4</v>
      </c>
      <c r="AZ1744" s="88">
        <f>AZ1737</f>
        <v>759.37800000000004</v>
      </c>
      <c r="BA1744" s="88">
        <f t="shared" ref="BA1744:BL1744" si="661">BA1737</f>
        <v>718.13400000000001</v>
      </c>
      <c r="BB1744" s="88">
        <f t="shared" si="661"/>
        <v>672.15800000000002</v>
      </c>
      <c r="BC1744" s="88">
        <f t="shared" si="661"/>
        <v>638.66600000000005</v>
      </c>
      <c r="BD1744" s="88">
        <f t="shared" si="661"/>
        <v>621.56600000000003</v>
      </c>
      <c r="BE1744" s="88">
        <f t="shared" si="661"/>
        <v>692.36199999999997</v>
      </c>
      <c r="BF1744" s="88">
        <f t="shared" si="661"/>
        <v>752.51599999999996</v>
      </c>
      <c r="BG1744" s="88">
        <f t="shared" si="661"/>
        <v>863.66800000000001</v>
      </c>
      <c r="BH1744" s="88">
        <f t="shared" si="661"/>
        <v>923.08600000000001</v>
      </c>
      <c r="BI1744" s="88">
        <f t="shared" si="661"/>
        <v>1056.037</v>
      </c>
      <c r="BJ1744" s="88">
        <f t="shared" si="661"/>
        <v>1099.6669999999999</v>
      </c>
      <c r="BK1744" s="88">
        <f t="shared" si="661"/>
        <v>1123.8979999999999</v>
      </c>
      <c r="BL1744" s="88">
        <f t="shared" si="661"/>
        <v>1164.002</v>
      </c>
      <c r="BN1744" s="88"/>
      <c r="BO1744" s="88"/>
      <c r="BP1744" s="88"/>
      <c r="BQ1744" s="88"/>
      <c r="BR1744" s="88"/>
      <c r="BS1744" s="88"/>
      <c r="BT1744" s="88"/>
      <c r="BU1744" s="88"/>
      <c r="BV1744" s="88"/>
      <c r="BW1744" s="88"/>
      <c r="BX1744" s="88"/>
      <c r="BY1744" s="88"/>
      <c r="BZ1744" s="88"/>
      <c r="CA1744" s="88"/>
      <c r="CB1744" s="88"/>
      <c r="CC1744" s="88"/>
      <c r="CD1744" s="88"/>
      <c r="CE1744" s="88"/>
      <c r="CF1744" s="88"/>
      <c r="CG1744" s="88"/>
      <c r="CH1744" s="88"/>
      <c r="CI1744" s="88"/>
      <c r="CJ1744" s="88"/>
      <c r="CK1744" s="88"/>
      <c r="CL1744" s="88"/>
      <c r="CM1744" s="88"/>
      <c r="CN1744" s="88"/>
      <c r="CO1744" s="88"/>
      <c r="CP1744" s="88"/>
      <c r="CQ1744" s="88"/>
      <c r="CR1744" s="88"/>
      <c r="CS1744" s="88"/>
      <c r="CT1744" s="88"/>
      <c r="CU1744" s="88"/>
      <c r="CV1744" s="88"/>
      <c r="CW1744" s="88"/>
      <c r="CX1744" s="88"/>
      <c r="CY1744" s="88"/>
      <c r="CZ1744" s="88"/>
      <c r="DA1744" s="88"/>
      <c r="DB1744" s="88"/>
      <c r="DC1744" s="88"/>
      <c r="DD1744" s="88"/>
      <c r="DE1744" s="88"/>
      <c r="DF1744" s="88"/>
      <c r="DG1744" s="88"/>
      <c r="DH1744" s="88"/>
      <c r="DI1744" s="88"/>
      <c r="DJ1744" s="88"/>
      <c r="DK1744" s="88"/>
      <c r="DL1744" s="88"/>
      <c r="DM1744" s="88"/>
      <c r="DN1744" s="88"/>
      <c r="DO1744" s="88"/>
      <c r="DP1744" s="88"/>
      <c r="DQ1744" s="88"/>
      <c r="DR1744" s="88"/>
    </row>
    <row r="1745" spans="7:122" x14ac:dyDescent="0.15">
      <c r="G1745" t="s">
        <v>496</v>
      </c>
      <c r="H1745" s="88">
        <f>'ｄ08-001市町村別入込総数・宿泊客延数推移'!H1314/1000</f>
        <v>225.256</v>
      </c>
      <c r="I1745" s="88">
        <f>'ｄ08-001市町村別入込総数・宿泊客延数推移'!I1314/1000</f>
        <v>237.40100000000001</v>
      </c>
      <c r="J1745" s="88">
        <f>'ｄ08-001市町村別入込総数・宿泊客延数推移'!J1314/1000</f>
        <v>235.69</v>
      </c>
      <c r="K1745" s="88">
        <f>'ｄ08-001市町村別入込総数・宿泊客延数推移'!K1314/1000</f>
        <v>240.017</v>
      </c>
      <c r="L1745" s="88">
        <f>'ｄ08-001市町村別入込総数・宿泊客延数推移'!L1314/1000</f>
        <v>268.71300000000002</v>
      </c>
      <c r="M1745" s="88">
        <f>'ｄ08-001市町村別入込総数・宿泊客延数推移'!M1314/1000</f>
        <v>280.62599999999998</v>
      </c>
      <c r="N1745" s="88">
        <f>'ｄ08-001市町村別入込総数・宿泊客延数推移'!N1314/1000</f>
        <v>303.48599999999999</v>
      </c>
      <c r="O1745" s="88">
        <f>'ｄ08-001市町村別入込総数・宿泊客延数推移'!O1314/1000</f>
        <v>304.27499999999998</v>
      </c>
      <c r="P1745" s="88">
        <f>'ｄ08-001市町村別入込総数・宿泊客延数推移'!P1314/1000</f>
        <v>346.11700000000002</v>
      </c>
      <c r="Q1745" s="88">
        <f>'ｄ08-001市町村別入込総数・宿泊客延数推移'!Q1314/1000</f>
        <v>407.98700000000002</v>
      </c>
      <c r="R1745" s="88">
        <f>'ｄ08-001市町村別入込総数・宿泊客延数推移'!R1314/1000</f>
        <v>428.37599999999998</v>
      </c>
      <c r="S1745" s="88">
        <f>'ｄ08-001市町村別入込総数・宿泊客延数推移'!S1314/1000</f>
        <v>457.16399999999999</v>
      </c>
      <c r="T1745" s="88">
        <f>'ｄ08-001市町村別入込総数・宿泊客延数推移'!T1314/1000</f>
        <v>400.02300000000002</v>
      </c>
      <c r="U1745" s="88">
        <f>'ｄ08-001市町村別入込総数・宿泊客延数推移'!U1314/1000</f>
        <v>445.09399999999999</v>
      </c>
      <c r="V1745" s="88">
        <f>'ｄ08-001市町村別入込総数・宿泊客延数推移'!V1314/1000</f>
        <v>402.78399999999999</v>
      </c>
      <c r="W1745" s="88">
        <f>'ｄ08-001市町村別入込総数・宿泊客延数推移'!W1314/1000</f>
        <v>371.84</v>
      </c>
      <c r="X1745" s="88">
        <f>'ｄ08-001市町村別入込総数・宿泊客延数推移'!X1314/1000</f>
        <v>369.3</v>
      </c>
      <c r="Y1745" s="88">
        <f>'ｄ08-001市町村別入込総数・宿泊客延数推移'!Y1314/1000</f>
        <v>357.37099999999998</v>
      </c>
      <c r="Z1745" s="88">
        <f>'ｄ08-001市町村別入込総数・宿泊客延数推移'!Z1314/1000</f>
        <v>383.98399999999998</v>
      </c>
      <c r="AA1745" s="88">
        <f>'ｄ08-001市町村別入込総数・宿泊客延数推移'!AA1314/1000</f>
        <v>404.37200000000001</v>
      </c>
      <c r="AB1745" s="88">
        <f>'ｄ08-001市町村別入込総数・宿泊客延数推移'!AB1314/1000</f>
        <v>401.72800000000001</v>
      </c>
      <c r="AC1745" s="88">
        <f>'ｄ08-001市町村別入込総数・宿泊客延数推移'!AC1314/1000</f>
        <v>449.90300000000002</v>
      </c>
      <c r="AD1745" s="88">
        <f>'ｄ08-001市町村別入込総数・宿泊客延数推移'!AD1314/1000</f>
        <v>614.55899999999997</v>
      </c>
      <c r="AE1745" s="88">
        <f>'ｄ08-001市町村別入込総数・宿泊客延数推移'!AE1314/1000</f>
        <v>627.80100000000004</v>
      </c>
      <c r="AF1745" s="88">
        <f>'ｄ08-001市町村別入込総数・宿泊客延数推移'!AF1314/1000</f>
        <v>763.14700000000005</v>
      </c>
      <c r="AG1745" s="88">
        <f>'ｄ08-001市町村別入込総数・宿泊客延数推移'!AG1314/1000</f>
        <v>947.33399999999995</v>
      </c>
      <c r="AH1745" s="88">
        <f>'ｄ08-001市町村別入込総数・宿泊客延数推移'!AH1314/1000</f>
        <v>1307.424</v>
      </c>
      <c r="AI1745" s="88">
        <f>'ｄ08-001市町村別入込総数・宿泊客延数推移'!AI1314/1000</f>
        <v>1571.69</v>
      </c>
      <c r="AJ1745" s="88">
        <f>'ｄ08-001市町村別入込総数・宿泊客延数推移'!AJ1314/1000</f>
        <v>1732.989</v>
      </c>
      <c r="AK1745" s="88">
        <f>'ｄ08-001市町村別入込総数・宿泊客延数推移'!AK1314/1000</f>
        <v>1796.6669999999999</v>
      </c>
      <c r="AL1745" s="88">
        <f>'ｄ08-001市町村別入込総数・宿泊客延数推移'!AL1314/1000</f>
        <v>1791.5360000000001</v>
      </c>
      <c r="AM1745" s="88">
        <f>'ｄ08-001市町村別入込総数・宿泊客延数推移'!AM1314/1000</f>
        <v>1794.5350000000001</v>
      </c>
      <c r="AN1745" s="88">
        <f>'ｄ08-001市町村別入込総数・宿泊客延数推移'!AN1314/1000</f>
        <v>1801.0429999999999</v>
      </c>
      <c r="AO1745" s="88">
        <f>'ｄ08-001市町村別入込総数・宿泊客延数推移'!AO1314/1000</f>
        <v>1776.0319999999999</v>
      </c>
      <c r="AP1745" s="88">
        <f>'ｄ08-001市町村別入込総数・宿泊客延数推移'!AQ1314</f>
        <v>1766.5</v>
      </c>
      <c r="AQ1745" s="88">
        <f>'ｄ08-001市町村別入込総数・宿泊客延数推移'!AR1314</f>
        <v>1732.7</v>
      </c>
      <c r="AR1745" s="88">
        <f>'ｄ08-001市町村別入込総数・宿泊客延数推移'!AS1314</f>
        <v>1901.8</v>
      </c>
      <c r="AS1745" s="88">
        <f>'ｄ08-001市町村別入込総数・宿泊客延数推移'!AT1314</f>
        <v>1738.5</v>
      </c>
      <c r="AT1745" s="88">
        <f>'ｄ08-001市町村別入込総数・宿泊客延数推移'!AU1314</f>
        <v>1637.7</v>
      </c>
      <c r="AU1745" s="88">
        <f>'ｄ08-001市町村別入込総数・宿泊客延数推移'!AV1314</f>
        <v>1674.5</v>
      </c>
      <c r="AV1745" s="88">
        <f>'ｄ08-001市町村別入込総数・宿泊客延数推移'!AW1314</f>
        <v>1697.1</v>
      </c>
      <c r="AW1745" s="88">
        <f>'ｄ08-001市町村別入込総数・宿泊客延数推移'!AX1314</f>
        <v>1687.5</v>
      </c>
      <c r="AX1745" s="88">
        <f>'ｄ08-001市町村別入込総数・宿泊客延数推移'!AY1314</f>
        <v>1734.4</v>
      </c>
      <c r="AY1745" s="88">
        <f>'ｄ08-001市町村別入込総数・宿泊客延数推移'!AZ1314</f>
        <v>1723.3</v>
      </c>
      <c r="AZ1745" s="88">
        <f>AZ1738</f>
        <v>1660.8869999999999</v>
      </c>
      <c r="BA1745" s="88">
        <f t="shared" ref="BA1745:BL1745" si="662">BA1738</f>
        <v>1573.8119999999999</v>
      </c>
      <c r="BB1745" s="88">
        <f t="shared" si="662"/>
        <v>1492.325</v>
      </c>
      <c r="BC1745" s="88">
        <f t="shared" si="662"/>
        <v>1431.8</v>
      </c>
      <c r="BD1745" s="88">
        <f t="shared" si="662"/>
        <v>1419.299</v>
      </c>
      <c r="BE1745" s="88">
        <f t="shared" si="662"/>
        <v>1586.441</v>
      </c>
      <c r="BF1745" s="88">
        <f t="shared" si="662"/>
        <v>1699.1369999999999</v>
      </c>
      <c r="BG1745" s="88">
        <f t="shared" si="662"/>
        <v>1913.7719999999999</v>
      </c>
      <c r="BH1745" s="88">
        <f t="shared" si="662"/>
        <v>2114.65</v>
      </c>
      <c r="BI1745" s="88">
        <f t="shared" si="662"/>
        <v>2356.4479999999999</v>
      </c>
      <c r="BJ1745" s="88">
        <f t="shared" si="662"/>
        <v>2496.6370000000002</v>
      </c>
      <c r="BK1745" s="88">
        <f t="shared" si="662"/>
        <v>2557.931</v>
      </c>
      <c r="BL1745" s="88">
        <f t="shared" si="662"/>
        <v>2607.386</v>
      </c>
      <c r="BN1745" s="88"/>
      <c r="BO1745" s="88"/>
      <c r="BP1745" s="88"/>
      <c r="BQ1745" s="88"/>
      <c r="BR1745" s="88"/>
      <c r="BS1745" s="88"/>
      <c r="BT1745" s="88"/>
      <c r="BU1745" s="88"/>
      <c r="BV1745" s="88"/>
      <c r="BW1745" s="88"/>
      <c r="BX1745" s="88"/>
      <c r="BY1745" s="88"/>
      <c r="BZ1745" s="88"/>
      <c r="CA1745" s="88"/>
      <c r="CB1745" s="88"/>
      <c r="CC1745" s="88"/>
      <c r="CD1745" s="88"/>
      <c r="CE1745" s="88"/>
      <c r="CF1745" s="88"/>
      <c r="CG1745" s="88"/>
      <c r="CH1745" s="88"/>
      <c r="CI1745" s="88"/>
      <c r="CJ1745" s="88"/>
      <c r="CK1745" s="88"/>
      <c r="CL1745" s="88"/>
      <c r="CM1745" s="88"/>
      <c r="CN1745" s="88"/>
      <c r="CO1745" s="88"/>
      <c r="CP1745" s="88"/>
      <c r="CQ1745" s="88"/>
      <c r="CR1745" s="88"/>
      <c r="CS1745" s="88"/>
      <c r="CT1745" s="88"/>
      <c r="CU1745" s="88"/>
      <c r="CV1745" s="88"/>
      <c r="CW1745" s="88"/>
      <c r="CX1745" s="88"/>
      <c r="CY1745" s="88"/>
      <c r="CZ1745" s="88"/>
      <c r="DA1745" s="88"/>
      <c r="DB1745" s="88"/>
      <c r="DC1745" s="88"/>
      <c r="DD1745" s="88"/>
      <c r="DE1745" s="88"/>
      <c r="DF1745" s="88"/>
      <c r="DG1745" s="88"/>
      <c r="DH1745" s="88"/>
      <c r="DI1745" s="88"/>
      <c r="DJ1745" s="88"/>
      <c r="DK1745" s="88"/>
      <c r="DL1745" s="88"/>
      <c r="DM1745" s="88"/>
      <c r="DN1745" s="88"/>
      <c r="DO1745" s="88"/>
      <c r="DP1745" s="88"/>
      <c r="DQ1745" s="88"/>
      <c r="DR1745" s="88"/>
    </row>
    <row r="1746" spans="7:122" x14ac:dyDescent="0.15">
      <c r="G1746" t="s">
        <v>497</v>
      </c>
      <c r="H1746" s="88">
        <f>'ｄ08-001市町村別入込総数・宿泊客延数推移'!H1316/1000</f>
        <v>60.113999999999997</v>
      </c>
      <c r="I1746" s="88">
        <f>'ｄ08-001市町村別入込総数・宿泊客延数推移'!I1316/1000</f>
        <v>63.997</v>
      </c>
      <c r="J1746" s="88">
        <f>'ｄ08-001市町村別入込総数・宿泊客延数推移'!J1316/1000</f>
        <v>87.429000000000002</v>
      </c>
      <c r="K1746" s="88">
        <f>'ｄ08-001市町村別入込総数・宿泊客延数推移'!K1316/1000</f>
        <v>61.082000000000001</v>
      </c>
      <c r="L1746" s="88">
        <f>'ｄ08-001市町村別入込総数・宿泊客延数推移'!L1316/1000</f>
        <v>64.661000000000001</v>
      </c>
      <c r="M1746" s="88">
        <f>'ｄ08-001市町村別入込総数・宿泊客延数推移'!M1316/1000</f>
        <v>74.772999999999996</v>
      </c>
      <c r="N1746" s="88">
        <f>'ｄ08-001市町村別入込総数・宿泊客延数推移'!N1316/1000</f>
        <v>84.674999999999997</v>
      </c>
      <c r="O1746" s="88">
        <f>'ｄ08-001市町村別入込総数・宿泊客延数推移'!O1316/1000</f>
        <v>82.082999999999998</v>
      </c>
      <c r="P1746" s="88">
        <f>'ｄ08-001市町村別入込総数・宿泊客延数推移'!P1316/1000</f>
        <v>95.978999999999999</v>
      </c>
      <c r="Q1746" s="88">
        <f>'ｄ08-001市町村別入込総数・宿泊客延数推移'!Q1316/1000</f>
        <v>114.495</v>
      </c>
      <c r="R1746" s="88">
        <f>'ｄ08-001市町村別入込総数・宿泊客延数推移'!R1316/1000</f>
        <v>117.922</v>
      </c>
      <c r="S1746" s="88">
        <f>'ｄ08-001市町村別入込総数・宿泊客延数推移'!S1316/1000</f>
        <v>125.125</v>
      </c>
      <c r="T1746" s="88">
        <f>'ｄ08-001市町村別入込総数・宿泊客延数推移'!T1316/1000</f>
        <v>115.23699999999999</v>
      </c>
      <c r="U1746" s="88">
        <f>'ｄ08-001市町村別入込総数・宿泊客延数推移'!U1316/1000</f>
        <v>125.193</v>
      </c>
      <c r="V1746" s="88">
        <f>'ｄ08-001市町村別入込総数・宿泊客延数推移'!V1316/1000</f>
        <v>110.586</v>
      </c>
      <c r="W1746" s="88">
        <f>'ｄ08-001市町村別入込総数・宿泊客延数推移'!W1316/1000</f>
        <v>102.71599999999999</v>
      </c>
      <c r="X1746" s="88">
        <f>'ｄ08-001市町村別入込総数・宿泊客延数推移'!X1316/1000</f>
        <v>99.825999999999993</v>
      </c>
      <c r="Y1746" s="88">
        <f>'ｄ08-001市町村別入込総数・宿泊客延数推移'!Y1316/1000</f>
        <v>96.430999999999997</v>
      </c>
      <c r="Z1746" s="88">
        <f>'ｄ08-001市町村別入込総数・宿泊客延数推移'!Z1316/1000</f>
        <v>144.90799999999999</v>
      </c>
      <c r="AA1746" s="88">
        <f>'ｄ08-001市町村別入込総数・宿泊客延数推移'!AA1316/1000</f>
        <v>181.77099999999999</v>
      </c>
      <c r="AB1746" s="88">
        <f>'ｄ08-001市町村別入込総数・宿泊客延数推移'!AB1316/1000</f>
        <v>182.999</v>
      </c>
      <c r="AC1746" s="88">
        <f>'ｄ08-001市町村別入込総数・宿泊客延数推移'!AC1316/1000</f>
        <v>203.184</v>
      </c>
      <c r="AD1746" s="88">
        <f>'ｄ08-001市町村別入込総数・宿泊客延数推移'!AD1316/1000</f>
        <v>166.91499999999999</v>
      </c>
      <c r="AE1746" s="88">
        <f>'ｄ08-001市町村別入込総数・宿泊客延数推移'!AE1316/1000</f>
        <v>171.768</v>
      </c>
      <c r="AF1746" s="88">
        <f>'ｄ08-001市町村別入込総数・宿泊客延数推移'!AF1316/1000</f>
        <v>205.72800000000001</v>
      </c>
      <c r="AG1746" s="88">
        <f>'ｄ08-001市町村別入込総数・宿泊客延数推移'!AG1316/1000</f>
        <v>240.03899999999999</v>
      </c>
      <c r="AH1746" s="88">
        <f>'ｄ08-001市町村別入込総数・宿泊客延数推移'!AH1316/1000</f>
        <v>332.05099999999999</v>
      </c>
      <c r="AI1746" s="88">
        <f>'ｄ08-001市町村別入込総数・宿泊客延数推移'!AI1316/1000</f>
        <v>433.12900000000002</v>
      </c>
      <c r="AJ1746" s="88">
        <f>'ｄ08-001市町村別入込総数・宿泊客延数推移'!AJ1316/1000</f>
        <v>480.98399999999998</v>
      </c>
      <c r="AK1746" s="88">
        <f>'ｄ08-001市町村別入込総数・宿泊客延数推移'!AK1316/1000</f>
        <v>506.673</v>
      </c>
      <c r="AL1746" s="88">
        <f>'ｄ08-001市町村別入込総数・宿泊客延数推移'!AL1316/1000</f>
        <v>510.17500000000001</v>
      </c>
      <c r="AM1746" s="88">
        <f>'ｄ08-001市町村別入込総数・宿泊客延数推移'!AM1316/1000</f>
        <v>516.26700000000005</v>
      </c>
      <c r="AN1746" s="88">
        <f>'ｄ08-001市町村別入込総数・宿泊客延数推移'!AN1316/1000</f>
        <v>522.09199999999998</v>
      </c>
      <c r="AO1746" s="88">
        <f>'ｄ08-001市町村別入込総数・宿泊客延数推移'!AO1316/1000</f>
        <v>571.84799999999996</v>
      </c>
      <c r="AP1746" s="88">
        <f>'ｄ08-001市町村別入込総数・宿泊客延数推移'!AQ1316</f>
        <v>570.9</v>
      </c>
      <c r="AQ1746" s="88">
        <f>'ｄ08-001市町村別入込総数・宿泊客延数推移'!AR1316</f>
        <v>561.1</v>
      </c>
      <c r="AR1746" s="88">
        <f>'ｄ08-001市町村別入込総数・宿泊客延数推移'!AS1316</f>
        <v>610</v>
      </c>
      <c r="AS1746" s="88">
        <f>'ｄ08-001市町村別入込総数・宿泊客延数推移'!AT1316</f>
        <v>545.4</v>
      </c>
      <c r="AT1746" s="88">
        <f>'ｄ08-001市町村別入込総数・宿泊客延数推移'!AU1316</f>
        <v>490.8</v>
      </c>
      <c r="AU1746" s="88">
        <f>'ｄ08-001市町村別入込総数・宿泊客延数推移'!AV1316</f>
        <v>502.1</v>
      </c>
      <c r="AV1746" s="88">
        <f>'ｄ08-001市町村別入込総数・宿泊客延数推移'!AW1316</f>
        <v>512.70000000000005</v>
      </c>
      <c r="AW1746" s="88">
        <f>'ｄ08-001市町村別入込総数・宿泊客延数推移'!AX1316</f>
        <v>533.29999999999995</v>
      </c>
      <c r="AX1746" s="88">
        <f>'ｄ08-001市町村別入込総数・宿泊客延数推移'!AY1316</f>
        <v>557.79999999999995</v>
      </c>
      <c r="AY1746" s="88">
        <f>'ｄ08-001市町村別入込総数・宿泊客延数推移'!AZ1316</f>
        <v>551.9</v>
      </c>
      <c r="AZ1746" s="88">
        <f>AZ1740</f>
        <v>529.26900000000001</v>
      </c>
      <c r="BA1746" s="88">
        <f t="shared" ref="BA1746:BL1746" si="663">BA1740</f>
        <v>500.07400000000001</v>
      </c>
      <c r="BB1746" s="88">
        <f t="shared" si="663"/>
        <v>475.10899999999998</v>
      </c>
      <c r="BC1746" s="88">
        <f t="shared" si="663"/>
        <v>455.04199999999997</v>
      </c>
      <c r="BD1746" s="88">
        <f t="shared" si="663"/>
        <v>449.649</v>
      </c>
      <c r="BE1746" s="88">
        <f t="shared" si="663"/>
        <v>503.029</v>
      </c>
      <c r="BF1746" s="88">
        <f t="shared" si="663"/>
        <v>540.21400000000006</v>
      </c>
      <c r="BG1746" s="88">
        <f t="shared" si="663"/>
        <v>610.67700000000002</v>
      </c>
      <c r="BH1746" s="88">
        <f t="shared" si="663"/>
        <v>668.74900000000002</v>
      </c>
      <c r="BI1746" s="88">
        <f t="shared" si="663"/>
        <v>748.16899999999998</v>
      </c>
      <c r="BJ1746" s="88">
        <f t="shared" si="663"/>
        <v>794.22699999999998</v>
      </c>
      <c r="BK1746" s="88">
        <f t="shared" si="663"/>
        <v>814.14300000000003</v>
      </c>
      <c r="BL1746" s="88">
        <f t="shared" si="663"/>
        <v>925.77200000000005</v>
      </c>
      <c r="BN1746" s="88"/>
      <c r="BO1746" s="88"/>
      <c r="BP1746" s="88"/>
      <c r="BQ1746" s="88"/>
      <c r="BR1746" s="88"/>
      <c r="BS1746" s="88"/>
      <c r="BT1746" s="88"/>
      <c r="BU1746" s="88"/>
      <c r="BV1746" s="88"/>
      <c r="BW1746" s="88"/>
      <c r="BX1746" s="88"/>
      <c r="BY1746" s="88"/>
      <c r="BZ1746" s="88"/>
      <c r="CA1746" s="88"/>
      <c r="CB1746" s="88"/>
      <c r="CC1746" s="88"/>
      <c r="CD1746" s="88"/>
      <c r="CE1746" s="88"/>
      <c r="CF1746" s="88"/>
      <c r="CG1746" s="88"/>
      <c r="CH1746" s="88"/>
      <c r="CI1746" s="88"/>
      <c r="CJ1746" s="88"/>
      <c r="CK1746" s="88"/>
      <c r="CL1746" s="88"/>
      <c r="CM1746" s="88"/>
      <c r="CN1746" s="88"/>
      <c r="CO1746" s="88"/>
      <c r="CP1746" s="88"/>
      <c r="CQ1746" s="88"/>
      <c r="CR1746" s="88"/>
      <c r="CS1746" s="88"/>
      <c r="CT1746" s="88"/>
      <c r="CU1746" s="88"/>
      <c r="CV1746" s="88"/>
      <c r="CW1746" s="88"/>
      <c r="CX1746" s="88"/>
      <c r="CY1746" s="88"/>
      <c r="CZ1746" s="88"/>
      <c r="DA1746" s="88"/>
      <c r="DB1746" s="88"/>
      <c r="DC1746" s="88"/>
      <c r="DD1746" s="88"/>
      <c r="DE1746" s="88"/>
      <c r="DF1746" s="88"/>
      <c r="DG1746" s="88"/>
      <c r="DH1746" s="88"/>
      <c r="DI1746" s="88"/>
      <c r="DJ1746" s="88"/>
      <c r="DK1746" s="88"/>
      <c r="DL1746" s="88"/>
      <c r="DM1746" s="88"/>
      <c r="DN1746" s="88"/>
      <c r="DO1746" s="88"/>
      <c r="DP1746" s="88"/>
      <c r="DQ1746" s="88"/>
      <c r="DR1746" s="88"/>
    </row>
    <row r="1747" spans="7:122" x14ac:dyDescent="0.15">
      <c r="AZ1747" s="88"/>
      <c r="BA1747" s="88"/>
      <c r="BB1747" s="88"/>
      <c r="BC1747" s="88"/>
      <c r="BD1747" s="88"/>
      <c r="BE1747" s="88"/>
      <c r="BF1747" s="88"/>
      <c r="BG1747" s="88"/>
      <c r="BH1747" s="88"/>
      <c r="BI1747" s="88"/>
      <c r="BJ1747" s="88"/>
      <c r="BK1747" s="88"/>
      <c r="BL1747" s="88"/>
      <c r="BN1747" s="88"/>
      <c r="BO1747" s="88"/>
      <c r="BP1747" s="88"/>
      <c r="BQ1747" s="88"/>
      <c r="BR1747" s="88"/>
      <c r="BS1747" s="88"/>
      <c r="BT1747" s="88"/>
      <c r="BU1747" s="88"/>
      <c r="BV1747" s="88"/>
      <c r="BW1747" s="88"/>
      <c r="BX1747" s="88"/>
      <c r="BY1747" s="88"/>
      <c r="BZ1747" s="88"/>
    </row>
    <row r="1748" spans="7:122" x14ac:dyDescent="0.15">
      <c r="AZ1748" s="88"/>
      <c r="BA1748" s="88"/>
      <c r="BB1748" s="88"/>
      <c r="BC1748" s="88"/>
      <c r="BD1748" s="88"/>
      <c r="BE1748" s="88"/>
      <c r="BF1748" s="88"/>
      <c r="BG1748" s="88"/>
      <c r="BH1748" s="88"/>
      <c r="BI1748" s="88"/>
      <c r="BJ1748" s="88"/>
      <c r="BK1748" s="88"/>
      <c r="BL1748" s="88"/>
      <c r="BN1748" s="88"/>
      <c r="BO1748" s="88"/>
      <c r="BP1748" s="88"/>
      <c r="BQ1748" s="88"/>
      <c r="BR1748" s="88"/>
      <c r="BS1748" s="88"/>
      <c r="BT1748" s="88"/>
      <c r="BU1748" s="88"/>
      <c r="BV1748" s="88"/>
      <c r="BW1748" s="88"/>
      <c r="BX1748" s="88"/>
      <c r="BY1748" s="88"/>
      <c r="BZ1748" s="88"/>
    </row>
    <row r="1749" spans="7:122" x14ac:dyDescent="0.15">
      <c r="AZ1749" s="88"/>
      <c r="BA1749" s="88"/>
      <c r="BB1749" s="88"/>
      <c r="BC1749" s="88"/>
      <c r="BD1749" s="88"/>
      <c r="BE1749" s="88"/>
      <c r="BF1749" s="88"/>
      <c r="BG1749" s="88"/>
      <c r="BH1749" s="88"/>
      <c r="BI1749" s="88"/>
      <c r="BJ1749" s="88"/>
      <c r="BK1749" s="88"/>
      <c r="BL1749" s="88"/>
      <c r="BN1749" s="88"/>
      <c r="BO1749" s="88"/>
      <c r="BP1749" s="88"/>
      <c r="BQ1749" s="88"/>
      <c r="BR1749" s="88"/>
      <c r="BS1749" s="88"/>
      <c r="BT1749" s="88"/>
      <c r="BU1749" s="88"/>
      <c r="BV1749" s="88"/>
      <c r="BW1749" s="88"/>
      <c r="BX1749" s="88"/>
      <c r="BY1749" s="88"/>
      <c r="BZ1749" s="88"/>
    </row>
    <row r="1750" spans="7:122" x14ac:dyDescent="0.15">
      <c r="AZ1750" s="88"/>
      <c r="BA1750" s="88"/>
      <c r="BB1750" s="88"/>
      <c r="BC1750" s="88"/>
      <c r="BD1750" s="88"/>
      <c r="BE1750" s="88"/>
      <c r="BF1750" s="88"/>
      <c r="BG1750" s="88"/>
      <c r="BH1750" s="88"/>
      <c r="BI1750" s="88"/>
      <c r="BJ1750" s="88"/>
      <c r="BK1750" s="88"/>
      <c r="BL1750" s="88"/>
      <c r="BN1750" s="88"/>
      <c r="BO1750" s="88"/>
      <c r="BP1750" s="88"/>
      <c r="BQ1750" s="88"/>
      <c r="BR1750" s="88"/>
      <c r="BS1750" s="88"/>
      <c r="BT1750" s="88"/>
      <c r="BU1750" s="88"/>
      <c r="BV1750" s="88"/>
      <c r="BW1750" s="88"/>
      <c r="BX1750" s="88"/>
      <c r="BY1750" s="88"/>
      <c r="BZ1750" s="88"/>
    </row>
    <row r="1751" spans="7:122" x14ac:dyDescent="0.15">
      <c r="AZ1751" s="88"/>
      <c r="BA1751" s="88"/>
      <c r="BB1751" s="88"/>
      <c r="BC1751" s="88"/>
      <c r="BD1751" s="88"/>
      <c r="BE1751" s="88"/>
      <c r="BF1751" s="88"/>
      <c r="BG1751" s="88"/>
      <c r="BH1751" s="88"/>
      <c r="BI1751" s="88"/>
      <c r="BJ1751" s="88"/>
      <c r="BK1751" s="88"/>
      <c r="BL1751" s="88"/>
      <c r="BN1751" s="88"/>
      <c r="BO1751" s="88"/>
      <c r="BP1751" s="88"/>
      <c r="BQ1751" s="88"/>
      <c r="BR1751" s="88"/>
      <c r="BS1751" s="88"/>
      <c r="BT1751" s="88"/>
      <c r="BU1751" s="88"/>
      <c r="BV1751" s="88"/>
      <c r="BW1751" s="88"/>
      <c r="BX1751" s="88"/>
      <c r="BY1751" s="88"/>
      <c r="BZ1751" s="88"/>
    </row>
    <row r="1763" spans="7:64" x14ac:dyDescent="0.15">
      <c r="G1763" t="s">
        <v>587</v>
      </c>
      <c r="H1763" s="80"/>
      <c r="J1763" s="80" t="s">
        <v>483</v>
      </c>
      <c r="K1763" s="81"/>
      <c r="L1763" s="81"/>
      <c r="M1763" s="81"/>
      <c r="N1763" s="81"/>
      <c r="O1763" s="80" t="s">
        <v>484</v>
      </c>
      <c r="P1763" s="81"/>
      <c r="Q1763" s="81"/>
      <c r="R1763" s="81"/>
      <c r="S1763" s="81"/>
      <c r="T1763" s="80" t="s">
        <v>485</v>
      </c>
      <c r="U1763" s="81"/>
      <c r="V1763" s="81"/>
      <c r="W1763" s="81"/>
      <c r="X1763" s="81"/>
      <c r="Y1763" s="80" t="s">
        <v>486</v>
      </c>
      <c r="Z1763" s="81"/>
      <c r="AA1763" s="81"/>
      <c r="AB1763" s="81"/>
      <c r="AC1763" s="81"/>
      <c r="AD1763" s="80" t="s">
        <v>487</v>
      </c>
      <c r="AE1763" s="81"/>
      <c r="AF1763" s="81"/>
      <c r="AG1763" s="81"/>
      <c r="AH1763" s="81"/>
      <c r="AI1763" s="80" t="s">
        <v>488</v>
      </c>
      <c r="AJ1763" s="81"/>
      <c r="AK1763" s="81"/>
      <c r="AL1763" s="81"/>
      <c r="AM1763" s="81"/>
      <c r="AN1763" s="80" t="s">
        <v>489</v>
      </c>
      <c r="AO1763" s="81"/>
      <c r="AP1763" s="81"/>
      <c r="AQ1763" s="81"/>
      <c r="AR1763" s="81"/>
      <c r="AS1763" s="80" t="s">
        <v>490</v>
      </c>
      <c r="AT1763" s="81"/>
      <c r="AU1763" s="81"/>
      <c r="AV1763" s="81"/>
      <c r="AW1763" s="81"/>
      <c r="AX1763" s="80" t="s">
        <v>491</v>
      </c>
      <c r="AY1763" s="81"/>
      <c r="AZ1763" s="81"/>
      <c r="BA1763" s="81"/>
      <c r="BB1763" s="81"/>
      <c r="BC1763" s="80" t="s">
        <v>492</v>
      </c>
      <c r="BD1763" s="81"/>
      <c r="BE1763" s="81"/>
      <c r="BF1763" s="81"/>
      <c r="BG1763" s="81"/>
      <c r="BH1763" s="80" t="s">
        <v>493</v>
      </c>
      <c r="BL1763" s="80" t="s">
        <v>517</v>
      </c>
    </row>
    <row r="1764" spans="7:64" x14ac:dyDescent="0.15">
      <c r="G1764" t="s">
        <v>495</v>
      </c>
      <c r="H1764" s="88">
        <f>'ｄ08-001市町村別入込総数・宿泊客延数推移'!H1349/1000</f>
        <v>178.001</v>
      </c>
      <c r="I1764" s="88">
        <f>'ｄ08-001市町村別入込総数・宿泊客延数推移'!I1349/1000</f>
        <v>240.16399999999999</v>
      </c>
      <c r="J1764" s="88">
        <f>'ｄ08-001市町村別入込総数・宿泊客延数推移'!J1349/1000</f>
        <v>268.892</v>
      </c>
      <c r="K1764" s="88">
        <f>'ｄ08-001市町村別入込総数・宿泊客延数推移'!K1349/1000</f>
        <v>271.14299999999997</v>
      </c>
      <c r="L1764" s="88">
        <f>'ｄ08-001市町村別入込総数・宿泊客延数推移'!L1349/1000</f>
        <v>251.56700000000001</v>
      </c>
      <c r="M1764" s="88">
        <f>'ｄ08-001市町村別入込総数・宿泊客延数推移'!M1349/1000</f>
        <v>291.822</v>
      </c>
      <c r="N1764" s="88">
        <f>'ｄ08-001市町村別入込総数・宿泊客延数推移'!N1349/1000</f>
        <v>362.024</v>
      </c>
      <c r="O1764" s="88">
        <f>'ｄ08-001市町村別入込総数・宿泊客延数推移'!O1349/1000</f>
        <v>405.762</v>
      </c>
      <c r="P1764" s="88">
        <f>'ｄ08-001市町村別入込総数・宿泊客延数推移'!P1349/1000</f>
        <v>503.50599999999997</v>
      </c>
      <c r="Q1764" s="88">
        <f>'ｄ08-001市町村別入込総数・宿泊客延数推移'!Q1349/1000</f>
        <v>543.50800000000004</v>
      </c>
      <c r="R1764" s="88">
        <f>'ｄ08-001市町村別入込総数・宿泊客延数推移'!R1349/1000</f>
        <v>602.79300000000001</v>
      </c>
      <c r="S1764" s="88">
        <f>'ｄ08-001市町村別入込総数・宿泊客延数推移'!S1349/1000</f>
        <v>737.22500000000002</v>
      </c>
      <c r="T1764" s="88">
        <f>'ｄ08-001市町村別入込総数・宿泊客延数推移'!T1349/1000</f>
        <v>606.01099999999997</v>
      </c>
      <c r="U1764" s="88">
        <f>'ｄ08-001市町村別入込総数・宿泊客延数推移'!U1349/1000</f>
        <v>665.19500000000005</v>
      </c>
      <c r="V1764" s="88">
        <f>'ｄ08-001市町村別入込総数・宿泊客延数推移'!V1349/1000</f>
        <v>630.10400000000004</v>
      </c>
      <c r="W1764" s="88">
        <f>'ｄ08-001市町村別入込総数・宿泊客延数推移'!W1349/1000</f>
        <v>700.07500000000005</v>
      </c>
      <c r="X1764" s="88">
        <f>'ｄ08-001市町村別入込総数・宿泊客延数推移'!X1349/1000</f>
        <v>756.19299999999998</v>
      </c>
      <c r="Y1764" s="88">
        <f>'ｄ08-001市町村別入込総数・宿泊客延数推移'!Y1349/1000</f>
        <v>766.64</v>
      </c>
      <c r="Z1764" s="88">
        <f>'ｄ08-001市町村別入込総数・宿泊客延数推移'!Z1349/1000</f>
        <v>709.73199999999997</v>
      </c>
      <c r="AA1764" s="88">
        <f>'ｄ08-001市町村別入込総数・宿泊客延数推移'!AA1349/1000</f>
        <v>709.63699999999994</v>
      </c>
      <c r="AB1764" s="88">
        <f>'ｄ08-001市町村別入込総数・宿泊客延数推移'!AB1349/1000</f>
        <v>728.59900000000005</v>
      </c>
      <c r="AC1764" s="88">
        <f>'ｄ08-001市町村別入込総数・宿泊客延数推移'!AC1349/1000</f>
        <v>756.11300000000006</v>
      </c>
      <c r="AD1764" s="88">
        <f>'ｄ08-001市町村別入込総数・宿泊客延数推移'!AD1349/1000</f>
        <v>792.62699999999995</v>
      </c>
      <c r="AE1764" s="88">
        <f>'ｄ08-001市町村別入込総数・宿泊客延数推移'!AE1349/1000</f>
        <v>755.91800000000001</v>
      </c>
      <c r="AF1764" s="88">
        <f>'ｄ08-001市町村別入込総数・宿泊客延数推移'!AF1349/1000</f>
        <v>770.80100000000004</v>
      </c>
      <c r="AG1764" s="88">
        <f>'ｄ08-001市町村別入込総数・宿泊客延数推移'!AG1349/1000</f>
        <v>721.04200000000003</v>
      </c>
      <c r="AH1764" s="88">
        <f>'ｄ08-001市町村別入込総数・宿泊客延数推移'!AH1349/1000</f>
        <v>853.52800000000002</v>
      </c>
      <c r="AI1764" s="88">
        <f>'ｄ08-001市町村別入込総数・宿泊客延数推移'!AI1349/1000</f>
        <v>841.91</v>
      </c>
      <c r="AJ1764" s="88">
        <f>'ｄ08-001市町村別入込総数・宿泊客延数推移'!AJ1349/1000</f>
        <v>921.48</v>
      </c>
      <c r="AK1764" s="88">
        <f>'ｄ08-001市町村別入込総数・宿泊客延数推移'!AK1349/1000</f>
        <v>911.66300000000001</v>
      </c>
      <c r="AL1764" s="88">
        <f>'ｄ08-001市町村別入込総数・宿泊客延数推移'!AL1349/1000</f>
        <v>832.99599999999998</v>
      </c>
      <c r="AM1764" s="88">
        <f>'ｄ08-001市町村別入込総数・宿泊客延数推移'!AM1349/1000</f>
        <v>848.56799999999998</v>
      </c>
      <c r="AN1764" s="88">
        <f>'ｄ08-001市町村別入込総数・宿泊客延数推移'!AN1349/1000</f>
        <v>826.78700000000003</v>
      </c>
      <c r="AO1764" s="88">
        <f>'ｄ08-001市町村別入込総数・宿泊客延数推移'!AO1349/1000</f>
        <v>909.74300000000005</v>
      </c>
      <c r="AP1764" s="88">
        <f>'ｄ08-001市町村別入込総数・宿泊客延数推移'!AQ1349</f>
        <v>1080.4000000000001</v>
      </c>
      <c r="AQ1764" s="88">
        <f>'ｄ08-001市町村別入込総数・宿泊客延数推移'!AR1349</f>
        <v>1348.9</v>
      </c>
      <c r="AR1764" s="88">
        <f>'ｄ08-001市町村別入込総数・宿泊客延数推移'!AS1349</f>
        <v>1167.2</v>
      </c>
      <c r="AS1764" s="88">
        <f>'ｄ08-001市町村別入込総数・宿泊客延数推移'!AT1349</f>
        <v>874.6</v>
      </c>
      <c r="AT1764" s="88">
        <f>'ｄ08-001市町村別入込総数・宿泊客延数推移'!AU1349</f>
        <v>1060.8</v>
      </c>
      <c r="AU1764" s="88">
        <f>'ｄ08-001市町村別入込総数・宿泊客延数推移'!AV1349</f>
        <v>992.9</v>
      </c>
      <c r="AV1764" s="88">
        <f>'ｄ08-001市町村別入込総数・宿泊客延数推移'!AW1349</f>
        <v>911.5</v>
      </c>
      <c r="AW1764" s="88">
        <f>'ｄ08-001市町村別入込総数・宿泊客延数推移'!AX1349</f>
        <v>823.1</v>
      </c>
      <c r="AX1764" s="88">
        <f>'ｄ08-001市町村別入込総数・宿泊客延数推移'!AY1349</f>
        <v>851.8</v>
      </c>
      <c r="AY1764" s="88">
        <f>'ｄ08-001市町村別入込総数・宿泊客延数推移'!AZ1349</f>
        <v>806.4</v>
      </c>
      <c r="AZ1764" s="88">
        <f>AZ1769</f>
        <v>695.51099999999997</v>
      </c>
      <c r="BA1764" s="88">
        <f t="shared" ref="BA1764:BL1764" si="664">BA1769</f>
        <v>651.78300000000002</v>
      </c>
      <c r="BB1764" s="88">
        <f t="shared" si="664"/>
        <v>555.03200000000004</v>
      </c>
      <c r="BC1764" s="88">
        <f t="shared" si="664"/>
        <v>500.22699999999998</v>
      </c>
      <c r="BD1764" s="88">
        <f t="shared" si="664"/>
        <v>416.98500000000001</v>
      </c>
      <c r="BE1764" s="88">
        <f t="shared" si="664"/>
        <v>470.97500000000002</v>
      </c>
      <c r="BF1764" s="88">
        <f t="shared" si="664"/>
        <v>473.68400000000003</v>
      </c>
      <c r="BG1764" s="88">
        <f t="shared" si="664"/>
        <v>490.488</v>
      </c>
      <c r="BH1764" s="88">
        <f t="shared" si="664"/>
        <v>536.32600000000002</v>
      </c>
      <c r="BI1764" s="88">
        <f t="shared" si="664"/>
        <v>518.58500000000004</v>
      </c>
      <c r="BJ1764" s="88">
        <f t="shared" si="664"/>
        <v>549.33699999999999</v>
      </c>
      <c r="BK1764" s="88">
        <f t="shared" si="664"/>
        <v>504.05</v>
      </c>
      <c r="BL1764" s="88">
        <f t="shared" si="664"/>
        <v>484.327</v>
      </c>
    </row>
    <row r="1765" spans="7:64" x14ac:dyDescent="0.15">
      <c r="G1765" t="s">
        <v>496</v>
      </c>
      <c r="H1765" s="88">
        <f>'ｄ08-001市町村別入込総数・宿泊客延数推移'!H1350/1000</f>
        <v>279.83199999999999</v>
      </c>
      <c r="I1765" s="88">
        <f>'ｄ08-001市町村別入込総数・宿泊客延数推移'!I1350/1000</f>
        <v>261.49200000000002</v>
      </c>
      <c r="J1765" s="88">
        <f>'ｄ08-001市町村別入込総数・宿泊客延数推移'!J1350/1000</f>
        <v>378.17899999999997</v>
      </c>
      <c r="K1765" s="88">
        <f>'ｄ08-001市町村別入込総数・宿泊客延数推移'!K1350/1000</f>
        <v>247.35400000000001</v>
      </c>
      <c r="L1765" s="88">
        <f>'ｄ08-001市町村別入込総数・宿泊客延数推移'!L1350/1000</f>
        <v>277.33499999999998</v>
      </c>
      <c r="M1765" s="88">
        <f>'ｄ08-001市町村別入込総数・宿泊客延数推移'!M1350/1000</f>
        <v>282.51499999999999</v>
      </c>
      <c r="N1765" s="88">
        <f>'ｄ08-001市町村別入込総数・宿泊客延数推移'!N1350/1000</f>
        <v>342.18400000000003</v>
      </c>
      <c r="O1765" s="88">
        <f>'ｄ08-001市町村別入込総数・宿泊客延数推移'!O1350/1000</f>
        <v>374.52199999999999</v>
      </c>
      <c r="P1765" s="88">
        <f>'ｄ08-001市町村別入込総数・宿泊客延数推移'!P1350/1000</f>
        <v>364.22800000000001</v>
      </c>
      <c r="Q1765" s="88">
        <f>'ｄ08-001市町村別入込総数・宿泊客延数推移'!Q1350/1000</f>
        <v>408.79199999999997</v>
      </c>
      <c r="R1765" s="88">
        <f>'ｄ08-001市町村別入込総数・宿泊客延数推移'!R1350/1000</f>
        <v>472.6</v>
      </c>
      <c r="S1765" s="88">
        <f>'ｄ08-001市町村別入込総数・宿泊客延数推移'!S1350/1000</f>
        <v>462.55799999999999</v>
      </c>
      <c r="T1765" s="88">
        <f>'ｄ08-001市町村別入込総数・宿泊客延数推移'!T1350/1000</f>
        <v>468.36500000000001</v>
      </c>
      <c r="U1765" s="88">
        <f>'ｄ08-001市町村別入込総数・宿泊客延数推移'!U1350/1000</f>
        <v>506.02499999999998</v>
      </c>
      <c r="V1765" s="88">
        <f>'ｄ08-001市町村別入込総数・宿泊客延数推移'!V1350/1000</f>
        <v>507.24200000000002</v>
      </c>
      <c r="W1765" s="88">
        <f>'ｄ08-001市町村別入込総数・宿泊客延数推移'!W1350/1000</f>
        <v>489.53</v>
      </c>
      <c r="X1765" s="88">
        <f>'ｄ08-001市町村別入込総数・宿泊客延数推移'!X1350/1000</f>
        <v>502.06299999999999</v>
      </c>
      <c r="Y1765" s="88">
        <f>'ｄ08-001市町村別入込総数・宿泊客延数推移'!Y1350/1000</f>
        <v>517.12900000000002</v>
      </c>
      <c r="Z1765" s="88">
        <f>'ｄ08-001市町村別入込総数・宿泊客延数推移'!Z1350/1000</f>
        <v>537.66499999999996</v>
      </c>
      <c r="AA1765" s="88">
        <f>'ｄ08-001市町村別入込総数・宿泊客延数推移'!AA1350/1000</f>
        <v>546.11400000000003</v>
      </c>
      <c r="AB1765" s="88">
        <f>'ｄ08-001市町村別入込総数・宿泊客延数推移'!AB1350/1000</f>
        <v>519.17600000000004</v>
      </c>
      <c r="AC1765" s="88">
        <f>'ｄ08-001市町村別入込総数・宿泊客延数推移'!AC1350/1000</f>
        <v>551.47400000000005</v>
      </c>
      <c r="AD1765" s="88">
        <f>'ｄ08-001市町村別入込総数・宿泊客延数推移'!AD1350/1000</f>
        <v>498.54500000000002</v>
      </c>
      <c r="AE1765" s="88">
        <f>'ｄ08-001市町村別入込総数・宿泊客延数推移'!AE1350/1000</f>
        <v>539.11099999999999</v>
      </c>
      <c r="AF1765" s="88">
        <f>'ｄ08-001市町村別入込総数・宿泊客延数推移'!AF1350/1000</f>
        <v>573.38900000000001</v>
      </c>
      <c r="AG1765" s="88">
        <f>'ｄ08-001市町村別入込総数・宿泊客延数推移'!AG1350/1000</f>
        <v>577.30399999999997</v>
      </c>
      <c r="AH1765" s="88">
        <f>'ｄ08-001市町村別入込総数・宿泊客延数推移'!AH1350/1000</f>
        <v>579.77300000000002</v>
      </c>
      <c r="AI1765" s="88">
        <f>'ｄ08-001市町村別入込総数・宿泊客延数推移'!AI1350/1000</f>
        <v>685.08500000000004</v>
      </c>
      <c r="AJ1765" s="88">
        <f>'ｄ08-001市町村別入込総数・宿泊客延数推移'!AJ1350/1000</f>
        <v>673.31200000000001</v>
      </c>
      <c r="AK1765" s="88">
        <f>'ｄ08-001市町村別入込総数・宿泊客延数推移'!AK1350/1000</f>
        <v>666.548</v>
      </c>
      <c r="AL1765" s="88">
        <f>'ｄ08-001市町村別入込総数・宿泊客延数推移'!AL1350/1000</f>
        <v>583.39300000000003</v>
      </c>
      <c r="AM1765" s="88">
        <f>'ｄ08-001市町村別入込総数・宿泊客延数推移'!AM1350/1000</f>
        <v>658.76700000000005</v>
      </c>
      <c r="AN1765" s="88">
        <f>'ｄ08-001市町村別入込総数・宿泊客延数推移'!AN1350/1000</f>
        <v>756.61199999999997</v>
      </c>
      <c r="AO1765" s="88">
        <f>'ｄ08-001市町村別入込総数・宿泊客延数推移'!AO1350/1000</f>
        <v>662.02599999999995</v>
      </c>
      <c r="AP1765" s="88">
        <f>'ｄ08-001市町村別入込総数・宿泊客延数推移'!AQ1350</f>
        <v>818.4</v>
      </c>
      <c r="AQ1765" s="88">
        <f>'ｄ08-001市町村別入込総数・宿泊客延数推移'!AR1350</f>
        <v>626.4</v>
      </c>
      <c r="AR1765" s="88">
        <f>'ｄ08-001市町村別入込総数・宿泊客延数推移'!AS1350</f>
        <v>769.8</v>
      </c>
      <c r="AS1765" s="88">
        <f>'ｄ08-001市町村別入込総数・宿泊客延数推移'!AT1350</f>
        <v>805.1</v>
      </c>
      <c r="AT1765" s="88">
        <f>'ｄ08-001市町村別入込総数・宿泊客延数推移'!AU1350</f>
        <v>739.7</v>
      </c>
      <c r="AU1765" s="88">
        <f>'ｄ08-001市町村別入込総数・宿泊客延数推移'!AV1350</f>
        <v>852.1</v>
      </c>
      <c r="AV1765" s="88">
        <f>'ｄ08-001市町村別入込総数・宿泊客延数推移'!AW1350</f>
        <v>781.7</v>
      </c>
      <c r="AW1765" s="88">
        <f>'ｄ08-001市町村別入込総数・宿泊客延数推移'!AX1350</f>
        <v>732.4</v>
      </c>
      <c r="AX1765" s="88">
        <f>'ｄ08-001市町村別入込総数・宿泊客延数推移'!AY1350</f>
        <v>652</v>
      </c>
      <c r="AY1765" s="88">
        <f>'ｄ08-001市町村別入込総数・宿泊客延数推移'!AZ1350</f>
        <v>650.20000000000005</v>
      </c>
      <c r="AZ1765" s="88">
        <f>AZ1770</f>
        <v>640.37099999999998</v>
      </c>
      <c r="BA1765" s="88">
        <f t="shared" ref="BA1765:BL1765" si="665">BA1770</f>
        <v>576.74199999999996</v>
      </c>
      <c r="BB1765" s="88">
        <f t="shared" si="665"/>
        <v>589.78399999999999</v>
      </c>
      <c r="BC1765" s="88">
        <f t="shared" si="665"/>
        <v>522.16200000000003</v>
      </c>
      <c r="BD1765" s="88">
        <f t="shared" si="665"/>
        <v>514.13300000000004</v>
      </c>
      <c r="BE1765" s="88">
        <f t="shared" si="665"/>
        <v>578.39800000000002</v>
      </c>
      <c r="BF1765" s="88">
        <f t="shared" si="665"/>
        <v>593.774</v>
      </c>
      <c r="BG1765" s="88">
        <f t="shared" si="665"/>
        <v>641.13199999999995</v>
      </c>
      <c r="BH1765" s="88">
        <f t="shared" si="665"/>
        <v>672.99300000000005</v>
      </c>
      <c r="BI1765" s="88">
        <f t="shared" si="665"/>
        <v>660.02499999999998</v>
      </c>
      <c r="BJ1765" s="88">
        <f t="shared" si="665"/>
        <v>1085.4010000000001</v>
      </c>
      <c r="BK1765" s="88">
        <f t="shared" si="665"/>
        <v>1106.9770000000001</v>
      </c>
      <c r="BL1765" s="88">
        <f t="shared" si="665"/>
        <v>1043.047</v>
      </c>
    </row>
    <row r="1766" spans="7:64" x14ac:dyDescent="0.15">
      <c r="G1766" t="s">
        <v>497</v>
      </c>
      <c r="H1766" s="88">
        <f>'ｄ08-001市町村別入込総数・宿泊客延数推移'!H1352/1000</f>
        <v>344.63799999999998</v>
      </c>
      <c r="I1766" s="88">
        <f>'ｄ08-001市町村別入込総数・宿泊客延数推移'!I1352/1000</f>
        <v>355.476</v>
      </c>
      <c r="J1766" s="88">
        <f>'ｄ08-001市町村別入込総数・宿泊客延数推移'!J1352/1000</f>
        <v>351.685</v>
      </c>
      <c r="K1766" s="88">
        <f>'ｄ08-001市町村別入込総数・宿泊客延数推移'!K1352/1000</f>
        <v>300.39499999999998</v>
      </c>
      <c r="L1766" s="88">
        <f>'ｄ08-001市町村別入込総数・宿泊客延数推移'!L1352/1000</f>
        <v>285.42599999999999</v>
      </c>
      <c r="M1766" s="88">
        <f>'ｄ08-001市町村別入込総数・宿泊客延数推移'!M1352/1000</f>
        <v>288.25799999999998</v>
      </c>
      <c r="N1766" s="88">
        <f>'ｄ08-001市町村別入込総数・宿泊客延数推移'!N1352/1000</f>
        <v>304.88799999999998</v>
      </c>
      <c r="O1766" s="88">
        <f>'ｄ08-001市町村別入込総数・宿泊客延数推移'!O1352/1000</f>
        <v>322.83100000000002</v>
      </c>
      <c r="P1766" s="88">
        <f>'ｄ08-001市町村別入込総数・宿泊客延数推移'!P1352/1000</f>
        <v>336.46800000000002</v>
      </c>
      <c r="Q1766" s="88">
        <f>'ｄ08-001市町村別入込総数・宿泊客延数推移'!Q1352/1000</f>
        <v>352.86099999999999</v>
      </c>
      <c r="R1766" s="88">
        <f>'ｄ08-001市町村別入込総数・宿泊客延数推移'!R1352/1000</f>
        <v>373.45400000000001</v>
      </c>
      <c r="S1766" s="88">
        <f>'ｄ08-001市町村別入込総数・宿泊客延数推移'!S1352/1000</f>
        <v>425.07400000000001</v>
      </c>
      <c r="T1766" s="88">
        <f>'ｄ08-001市町村別入込総数・宿泊客延数推移'!T1352/1000</f>
        <v>448.767</v>
      </c>
      <c r="U1766" s="88">
        <f>'ｄ08-001市町村別入込総数・宿泊客延数推移'!U1352/1000</f>
        <v>485.12900000000002</v>
      </c>
      <c r="V1766" s="88">
        <f>'ｄ08-001市町村別入込総数・宿泊客延数推移'!V1352/1000</f>
        <v>469.38499999999999</v>
      </c>
      <c r="W1766" s="88">
        <f>'ｄ08-001市町村別入込総数・宿泊客延数推移'!W1352/1000</f>
        <v>498.19600000000003</v>
      </c>
      <c r="X1766" s="88">
        <f>'ｄ08-001市町村別入込総数・宿泊客延数推移'!X1352/1000</f>
        <v>523.29200000000003</v>
      </c>
      <c r="Y1766" s="88">
        <f>'ｄ08-001市町村別入込総数・宿泊客延数推移'!Y1352/1000</f>
        <v>530.11400000000003</v>
      </c>
      <c r="Z1766" s="88">
        <f>'ｄ08-001市町村別入込総数・宿泊客延数推移'!Z1352/1000</f>
        <v>545.34400000000005</v>
      </c>
      <c r="AA1766" s="88">
        <f>'ｄ08-001市町村別入込総数・宿泊客延数推移'!AA1352/1000</f>
        <v>547.57000000000005</v>
      </c>
      <c r="AB1766" s="88">
        <f>'ｄ08-001市町村別入込総数・宿泊客延数推移'!AB1352/1000</f>
        <v>542.50199999999995</v>
      </c>
      <c r="AC1766" s="88">
        <f>'ｄ08-001市町村別入込総数・宿泊客延数推移'!AC1352/1000</f>
        <v>633.61699999999996</v>
      </c>
      <c r="AD1766" s="88">
        <f>'ｄ08-001市町村別入込総数・宿泊客延数推移'!AD1352/1000</f>
        <v>655.58199999999999</v>
      </c>
      <c r="AE1766" s="88">
        <f>'ｄ08-001市町村別入込総数・宿泊客延数推移'!AE1352/1000</f>
        <v>651.00400000000002</v>
      </c>
      <c r="AF1766" s="88">
        <f>'ｄ08-001市町村別入込総数・宿泊客延数推移'!AF1352/1000</f>
        <v>701.28599999999994</v>
      </c>
      <c r="AG1766" s="88">
        <f>'ｄ08-001市町村別入込総数・宿泊客延数推移'!AG1352/1000</f>
        <v>734.87699999999995</v>
      </c>
      <c r="AH1766" s="88">
        <f>'ｄ08-001市町村別入込総数・宿泊客延数推移'!AH1352/1000</f>
        <v>801.553</v>
      </c>
      <c r="AI1766" s="88">
        <f>'ｄ08-001市町村別入込総数・宿泊客延数推移'!AI1352/1000</f>
        <v>832.73900000000003</v>
      </c>
      <c r="AJ1766" s="88">
        <f>'ｄ08-001市町村別入込総数・宿泊客延数推移'!AJ1352/1000</f>
        <v>862.33699999999999</v>
      </c>
      <c r="AK1766" s="88">
        <f>'ｄ08-001市町村別入込総数・宿泊客延数推移'!AK1352/1000</f>
        <v>839.13499999999999</v>
      </c>
      <c r="AL1766" s="88">
        <f>'ｄ08-001市町村別入込総数・宿泊客延数推移'!AL1352/1000</f>
        <v>745.17600000000004</v>
      </c>
      <c r="AM1766" s="88">
        <f>'ｄ08-001市町村別入込総数・宿泊客延数推移'!AM1352/1000</f>
        <v>785.76599999999996</v>
      </c>
      <c r="AN1766" s="88">
        <f>'ｄ08-001市町村別入込総数・宿泊客延数推移'!AN1352/1000</f>
        <v>853.82600000000002</v>
      </c>
      <c r="AO1766" s="88">
        <f>'ｄ08-001市町村別入込総数・宿泊客延数推移'!AO1352/1000</f>
        <v>852.66800000000001</v>
      </c>
      <c r="AP1766" s="88">
        <f>'ｄ08-001市町村別入込総数・宿泊客延数推移'!AQ1352</f>
        <v>965.3</v>
      </c>
      <c r="AQ1766" s="88">
        <f>'ｄ08-001市町村別入込総数・宿泊客延数推移'!AR1352</f>
        <v>1002.6</v>
      </c>
      <c r="AR1766" s="88">
        <f>'ｄ08-001市町村別入込総数・宿泊客延数推移'!AS1352</f>
        <v>997.4</v>
      </c>
      <c r="AS1766" s="88">
        <f>'ｄ08-001市町村別入込総数・宿泊客延数推移'!AT1352</f>
        <v>865.3</v>
      </c>
      <c r="AT1766" s="88">
        <f>'ｄ08-001市町村別入込総数・宿泊客延数推移'!AU1352</f>
        <v>946.6</v>
      </c>
      <c r="AU1766" s="88">
        <f>'ｄ08-001市町村別入込総数・宿泊客延数推移'!AV1352</f>
        <v>950.8</v>
      </c>
      <c r="AV1766" s="88">
        <f>'ｄ08-001市町村別入込総数・宿泊客延数推移'!AW1352</f>
        <v>885.7</v>
      </c>
      <c r="AW1766" s="88">
        <f>'ｄ08-001市町村別入込総数・宿泊客延数推移'!AX1352</f>
        <v>848.8</v>
      </c>
      <c r="AX1766" s="88">
        <f>'ｄ08-001市町村別入込総数・宿泊客延数推移'!AY1352</f>
        <v>846.4</v>
      </c>
      <c r="AY1766" s="88">
        <f>'ｄ08-001市町村別入込総数・宿泊客延数推移'!AZ1352</f>
        <v>818.5</v>
      </c>
      <c r="AZ1766" s="88">
        <f>AZ1772</f>
        <v>733.25199999999995</v>
      </c>
      <c r="BA1766" s="88">
        <f t="shared" ref="BA1766:BL1766" si="666">BA1772</f>
        <v>666.17399999999998</v>
      </c>
      <c r="BB1766" s="88">
        <f t="shared" si="666"/>
        <v>607.87099999999998</v>
      </c>
      <c r="BC1766" s="88">
        <f t="shared" si="666"/>
        <v>523.81100000000004</v>
      </c>
      <c r="BD1766" s="88">
        <f t="shared" si="666"/>
        <v>475.2</v>
      </c>
      <c r="BE1766" s="88">
        <f t="shared" si="666"/>
        <v>536.03399999999999</v>
      </c>
      <c r="BF1766" s="88">
        <f t="shared" si="666"/>
        <v>533.53599999999994</v>
      </c>
      <c r="BG1766" s="88">
        <f t="shared" si="666"/>
        <v>561.75400000000002</v>
      </c>
      <c r="BH1766" s="88">
        <f t="shared" si="666"/>
        <v>589.72</v>
      </c>
      <c r="BI1766" s="88">
        <f t="shared" si="666"/>
        <v>574.98900000000003</v>
      </c>
      <c r="BJ1766" s="88">
        <f t="shared" si="666"/>
        <v>607.30799999999999</v>
      </c>
      <c r="BK1766" s="88">
        <f t="shared" si="666"/>
        <v>578.40099999999995</v>
      </c>
      <c r="BL1766" s="88">
        <f t="shared" si="666"/>
        <v>510.041</v>
      </c>
    </row>
    <row r="1768" spans="7:64" x14ac:dyDescent="0.15">
      <c r="AY1768" t="s">
        <v>6</v>
      </c>
      <c r="AZ1768" s="88">
        <f>'釧路市H13～R1'!J16/1000</f>
        <v>1335.8820000000001</v>
      </c>
      <c r="BA1768" s="88">
        <f>'釧路市H13～R1'!K16/1000</f>
        <v>1228.5250000000001</v>
      </c>
      <c r="BB1768" s="88">
        <f>'釧路市H13～R1'!L16/1000</f>
        <v>1144.816</v>
      </c>
      <c r="BC1768" s="88">
        <f>'釧路市H13～R1'!M16/1000</f>
        <v>1022.389</v>
      </c>
      <c r="BD1768" s="88">
        <f>'釧路市H13～R1'!N16/1000</f>
        <v>931.11800000000005</v>
      </c>
      <c r="BE1768" s="88">
        <f>'釧路市H13～R1'!O16/1000</f>
        <v>1049.373</v>
      </c>
      <c r="BF1768" s="88">
        <f>'釧路市H13～R1'!P16/1000</f>
        <v>1067.4580000000001</v>
      </c>
      <c r="BG1768" s="88">
        <f>'釧路市H13～R1'!Q16/1000</f>
        <v>1131.6199999999999</v>
      </c>
      <c r="BH1768" s="88">
        <f>'釧路市H13～R1'!R16/1000</f>
        <v>1209.319</v>
      </c>
      <c r="BI1768" s="88">
        <f>'釧路市H13～R1'!S16/1000</f>
        <v>1178.6099999999999</v>
      </c>
      <c r="BJ1768" s="88">
        <f>'釧路市H13～R1'!T16/1000</f>
        <v>1634.7380000000001</v>
      </c>
      <c r="BK1768" s="88">
        <f>'釧路市H13～R1'!U16/1000</f>
        <v>1611.027</v>
      </c>
      <c r="BL1768" s="88">
        <f>'釧路市H13～R1'!V16/1000</f>
        <v>1527.374</v>
      </c>
    </row>
    <row r="1769" spans="7:64" x14ac:dyDescent="0.15">
      <c r="AY1769" t="s">
        <v>7</v>
      </c>
      <c r="AZ1769" s="88">
        <f>'釧路市H13～R1'!J17/1000</f>
        <v>695.51099999999997</v>
      </c>
      <c r="BA1769" s="88">
        <f>'釧路市H13～R1'!K17/1000</f>
        <v>651.78300000000002</v>
      </c>
      <c r="BB1769" s="88">
        <f>'釧路市H13～R1'!L17/1000</f>
        <v>555.03200000000004</v>
      </c>
      <c r="BC1769" s="88">
        <f>'釧路市H13～R1'!M17/1000</f>
        <v>500.22699999999998</v>
      </c>
      <c r="BD1769" s="88">
        <f>'釧路市H13～R1'!N17/1000</f>
        <v>416.98500000000001</v>
      </c>
      <c r="BE1769" s="88">
        <f>'釧路市H13～R1'!O17/1000</f>
        <v>470.97500000000002</v>
      </c>
      <c r="BF1769" s="88">
        <f>'釧路市H13～R1'!P17/1000</f>
        <v>473.68400000000003</v>
      </c>
      <c r="BG1769" s="88">
        <f>'釧路市H13～R1'!Q17/1000</f>
        <v>490.488</v>
      </c>
      <c r="BH1769" s="88">
        <f>'釧路市H13～R1'!R17/1000</f>
        <v>536.32600000000002</v>
      </c>
      <c r="BI1769" s="88">
        <f>'釧路市H13～R1'!S17/1000</f>
        <v>518.58500000000004</v>
      </c>
      <c r="BJ1769" s="88">
        <f>'釧路市H13～R1'!T17/1000</f>
        <v>549.33699999999999</v>
      </c>
      <c r="BK1769" s="88">
        <f>'釧路市H13～R1'!U17/1000</f>
        <v>504.05</v>
      </c>
      <c r="BL1769" s="88">
        <f>'釧路市H13～R1'!V17/1000</f>
        <v>484.327</v>
      </c>
    </row>
    <row r="1770" spans="7:64" x14ac:dyDescent="0.15">
      <c r="AY1770" t="s">
        <v>8</v>
      </c>
      <c r="AZ1770" s="88">
        <f>'釧路市H13～R1'!J18/1000</f>
        <v>640.37099999999998</v>
      </c>
      <c r="BA1770" s="88">
        <f>'釧路市H13～R1'!K18/1000</f>
        <v>576.74199999999996</v>
      </c>
      <c r="BB1770" s="88">
        <f>'釧路市H13～R1'!L18/1000</f>
        <v>589.78399999999999</v>
      </c>
      <c r="BC1770" s="88">
        <f>'釧路市H13～R1'!M18/1000</f>
        <v>522.16200000000003</v>
      </c>
      <c r="BD1770" s="88">
        <f>'釧路市H13～R1'!N18/1000</f>
        <v>514.13300000000004</v>
      </c>
      <c r="BE1770" s="88">
        <f>'釧路市H13～R1'!O18/1000</f>
        <v>578.39800000000002</v>
      </c>
      <c r="BF1770" s="88">
        <f>'釧路市H13～R1'!P18/1000</f>
        <v>593.774</v>
      </c>
      <c r="BG1770" s="88">
        <f>'釧路市H13～R1'!Q18/1000</f>
        <v>641.13199999999995</v>
      </c>
      <c r="BH1770" s="88">
        <f>'釧路市H13～R1'!R18/1000</f>
        <v>672.99300000000005</v>
      </c>
      <c r="BI1770" s="88">
        <f>'釧路市H13～R1'!S18/1000</f>
        <v>660.02499999999998</v>
      </c>
      <c r="BJ1770" s="88">
        <f>'釧路市H13～R1'!T18/1000</f>
        <v>1085.4010000000001</v>
      </c>
      <c r="BK1770" s="88">
        <f>'釧路市H13～R1'!U18/1000</f>
        <v>1106.9770000000001</v>
      </c>
      <c r="BL1770" s="88">
        <f>'釧路市H13～R1'!V18/1000</f>
        <v>1043.047</v>
      </c>
    </row>
    <row r="1771" spans="7:64" x14ac:dyDescent="0.15">
      <c r="AY1771" t="s">
        <v>9</v>
      </c>
      <c r="AZ1771" s="88">
        <f>'釧路市H13～R1'!J19/1000</f>
        <v>602.63</v>
      </c>
      <c r="BA1771" s="88">
        <f>'釧路市H13～R1'!K19/1000</f>
        <v>562.351</v>
      </c>
      <c r="BB1771" s="88">
        <f>'釧路市H13～R1'!L19/1000</f>
        <v>536.94500000000005</v>
      </c>
      <c r="BC1771" s="88">
        <f>'釧路市H13～R1'!M19/1000</f>
        <v>498.57799999999997</v>
      </c>
      <c r="BD1771" s="88">
        <f>'釧路市H13～R1'!N19/1000</f>
        <v>455.91800000000001</v>
      </c>
      <c r="BE1771" s="88">
        <f>'釧路市H13～R1'!O19/1000</f>
        <v>513.33900000000006</v>
      </c>
      <c r="BF1771" s="88">
        <f>'釧路市H13～R1'!P19/1000</f>
        <v>533.92200000000003</v>
      </c>
      <c r="BG1771" s="88">
        <f>'釧路市H13～R1'!Q19/1000</f>
        <v>569.86599999999999</v>
      </c>
      <c r="BH1771" s="88">
        <f>'釧路市H13～R1'!R19/1000</f>
        <v>619.59900000000005</v>
      </c>
      <c r="BI1771" s="88">
        <f>'釧路市H13～R1'!S19/1000</f>
        <v>603.62099999999998</v>
      </c>
      <c r="BJ1771" s="88">
        <f>'釧路市H13～R1'!T19/1000</f>
        <v>1027.43</v>
      </c>
      <c r="BK1771" s="88">
        <f>'釧路市H13～R1'!U19/1000</f>
        <v>1032.626</v>
      </c>
      <c r="BL1771" s="88">
        <f>'釧路市H13～R1'!V19/1000</f>
        <v>1017.333</v>
      </c>
    </row>
    <row r="1772" spans="7:64" x14ac:dyDescent="0.15">
      <c r="AY1772" t="s">
        <v>10</v>
      </c>
      <c r="AZ1772" s="88">
        <f>'釧路市H13～R1'!J20/1000</f>
        <v>733.25199999999995</v>
      </c>
      <c r="BA1772" s="88">
        <f>'釧路市H13～R1'!K20/1000</f>
        <v>666.17399999999998</v>
      </c>
      <c r="BB1772" s="88">
        <f>'釧路市H13～R1'!L20/1000</f>
        <v>607.87099999999998</v>
      </c>
      <c r="BC1772" s="88">
        <f>'釧路市H13～R1'!M20/1000</f>
        <v>523.81100000000004</v>
      </c>
      <c r="BD1772" s="88">
        <f>'釧路市H13～R1'!N20/1000</f>
        <v>475.2</v>
      </c>
      <c r="BE1772" s="88">
        <f>'釧路市H13～R1'!O20/1000</f>
        <v>536.03399999999999</v>
      </c>
      <c r="BF1772" s="88">
        <f>'釧路市H13～R1'!P20/1000</f>
        <v>533.53599999999994</v>
      </c>
      <c r="BG1772" s="88">
        <f>'釧路市H13～R1'!Q20/1000</f>
        <v>561.75400000000002</v>
      </c>
      <c r="BH1772" s="88">
        <f>'釧路市H13～R1'!R20/1000</f>
        <v>589.72</v>
      </c>
      <c r="BI1772" s="88">
        <f>'釧路市H13～R1'!S20/1000</f>
        <v>574.98900000000003</v>
      </c>
      <c r="BJ1772" s="88">
        <f>'釧路市H13～R1'!T20/1000</f>
        <v>607.30799999999999</v>
      </c>
      <c r="BK1772" s="88">
        <f>'釧路市H13～R1'!U20/1000</f>
        <v>578.40099999999995</v>
      </c>
      <c r="BL1772" s="88">
        <f>'釧路市H13～R1'!V20/1000</f>
        <v>510.041</v>
      </c>
    </row>
    <row r="1773" spans="7:64" x14ac:dyDescent="0.15">
      <c r="AY1773" t="s">
        <v>11</v>
      </c>
      <c r="AZ1773" s="88">
        <f>'釧路市H13～R1'!J21/1000</f>
        <v>757.19</v>
      </c>
      <c r="BA1773" s="88">
        <f>'釧路市H13～R1'!K21/1000</f>
        <v>690.79</v>
      </c>
      <c r="BB1773" s="88">
        <f>'釧路市H13～R1'!L21/1000</f>
        <v>635.27599999999995</v>
      </c>
      <c r="BC1773" s="88">
        <f>'釧路市H13～R1'!M21/1000</f>
        <v>563.68700000000001</v>
      </c>
      <c r="BD1773" s="88">
        <f>'釧路市H13～R1'!N21/1000</f>
        <v>499.85</v>
      </c>
      <c r="BE1773" s="88">
        <f>'釧路市H13～R1'!O21/1000</f>
        <v>569.67200000000003</v>
      </c>
      <c r="BF1773" s="88">
        <f>'釧路市H13～R1'!P21/1000</f>
        <v>570.08000000000004</v>
      </c>
      <c r="BG1773" s="88">
        <f>'釧路市H13～R1'!Q21/1000</f>
        <v>581.59799999999996</v>
      </c>
      <c r="BH1773" s="88">
        <f>'釧路市H13～R1'!R21/1000</f>
        <v>600.02700000000004</v>
      </c>
      <c r="BI1773" s="88">
        <f>'釧路市H13～R1'!S21/1000</f>
        <v>585.92700000000002</v>
      </c>
      <c r="BJ1773" s="88">
        <f>'釧路市H13～R1'!T21/1000</f>
        <v>615.75199999999995</v>
      </c>
      <c r="BK1773" s="88">
        <f>'釧路市H13～R1'!U21/1000</f>
        <v>587.32299999999998</v>
      </c>
      <c r="BL1773" s="88">
        <f>'釧路市H13～R1'!V21/1000</f>
        <v>525.48</v>
      </c>
    </row>
    <row r="1827" spans="7:64" x14ac:dyDescent="0.15">
      <c r="G1827" t="s">
        <v>588</v>
      </c>
      <c r="H1827" s="80"/>
      <c r="J1827" s="80" t="s">
        <v>483</v>
      </c>
      <c r="K1827" s="81"/>
      <c r="L1827" s="81"/>
      <c r="M1827" s="81"/>
      <c r="N1827" s="81"/>
      <c r="O1827" s="80" t="s">
        <v>484</v>
      </c>
      <c r="P1827" s="81"/>
      <c r="Q1827" s="81"/>
      <c r="R1827" s="81"/>
      <c r="S1827" s="81"/>
      <c r="T1827" s="80" t="s">
        <v>485</v>
      </c>
      <c r="U1827" s="81"/>
      <c r="V1827" s="81"/>
      <c r="W1827" s="81"/>
      <c r="X1827" s="81"/>
      <c r="Y1827" s="80" t="s">
        <v>486</v>
      </c>
      <c r="Z1827" s="81"/>
      <c r="AA1827" s="81"/>
      <c r="AB1827" s="81"/>
      <c r="AC1827" s="81"/>
      <c r="AD1827" s="80" t="s">
        <v>487</v>
      </c>
      <c r="AE1827" s="81"/>
      <c r="AF1827" s="81"/>
      <c r="AG1827" s="81"/>
      <c r="AH1827" s="81"/>
      <c r="AI1827" s="80" t="s">
        <v>488</v>
      </c>
      <c r="AJ1827" s="81"/>
      <c r="AK1827" s="81"/>
      <c r="AL1827" s="81"/>
      <c r="AM1827" s="81"/>
      <c r="AN1827" s="80" t="s">
        <v>489</v>
      </c>
      <c r="AO1827" s="81"/>
      <c r="AP1827" s="81"/>
      <c r="AQ1827" s="81"/>
      <c r="AR1827" s="81"/>
      <c r="AS1827" s="80" t="s">
        <v>490</v>
      </c>
      <c r="AT1827" s="81"/>
      <c r="AU1827" s="81"/>
      <c r="AV1827" s="81"/>
      <c r="AW1827" s="81"/>
      <c r="AX1827" s="80" t="s">
        <v>491</v>
      </c>
      <c r="AY1827" s="81"/>
      <c r="AZ1827" s="81"/>
      <c r="BA1827" s="81"/>
      <c r="BB1827" s="81"/>
      <c r="BC1827" s="80" t="s">
        <v>492</v>
      </c>
      <c r="BD1827" s="81"/>
      <c r="BE1827" s="81"/>
      <c r="BF1827" s="81"/>
      <c r="BG1827" s="81"/>
      <c r="BH1827" s="80" t="s">
        <v>493</v>
      </c>
      <c r="BL1827" s="80" t="s">
        <v>517</v>
      </c>
    </row>
    <row r="1828" spans="7:64" x14ac:dyDescent="0.15">
      <c r="G1828" t="s">
        <v>495</v>
      </c>
      <c r="H1828" s="88">
        <f>'ｄ08-001市町村別入込総数・宿泊客延数推移'!H1343/1000</f>
        <v>68.685000000000002</v>
      </c>
      <c r="I1828" s="88">
        <f>'ｄ08-001市町村別入込総数・宿泊客延数推移'!I1343/1000</f>
        <v>548.07000000000005</v>
      </c>
      <c r="J1828" s="88">
        <f>'ｄ08-001市町村別入込総数・宿泊客延数推移'!J1343/1000</f>
        <v>548.36400000000003</v>
      </c>
      <c r="K1828" s="88">
        <f>'ｄ08-001市町村別入込総数・宿泊客延数推移'!K1343/1000</f>
        <v>529.13300000000004</v>
      </c>
      <c r="L1828" s="88">
        <f>'ｄ08-001市町村別入込総数・宿泊客延数推移'!L1343/1000</f>
        <v>760.84400000000005</v>
      </c>
      <c r="M1828" s="88">
        <f>'ｄ08-001市町村別入込総数・宿泊客延数推移'!M1343/1000</f>
        <v>1050.92</v>
      </c>
      <c r="N1828" s="88">
        <f>'ｄ08-001市町村別入込総数・宿泊客延数推移'!N1343/1000</f>
        <v>951.94799999999998</v>
      </c>
      <c r="O1828" s="88">
        <f>'ｄ08-001市町村別入込総数・宿泊客延数推移'!O1343/1000</f>
        <v>1101.77</v>
      </c>
      <c r="P1828" s="88">
        <f>'ｄ08-001市町村別入込総数・宿泊客延数推移'!P1343/1000</f>
        <v>1301.7570000000001</v>
      </c>
      <c r="Q1828" s="88">
        <f>'ｄ08-001市町村別入込総数・宿泊客延数推移'!Q1343/1000</f>
        <v>1570.951</v>
      </c>
      <c r="R1828" s="88">
        <f>'ｄ08-001市町村別入込総数・宿泊客延数推移'!R1343/1000</f>
        <v>1811.6590000000001</v>
      </c>
      <c r="S1828" s="88">
        <f>'ｄ08-001市町村別入込総数・宿泊客延数推移'!S1343/1000</f>
        <v>2133.4369999999999</v>
      </c>
      <c r="T1828" s="88">
        <f>'ｄ08-001市町村別入込総数・宿泊客延数推移'!T1343/1000</f>
        <v>1664.3989999999999</v>
      </c>
      <c r="U1828" s="88">
        <f>'ｄ08-001市町村別入込総数・宿泊客延数推移'!U1343/1000</f>
        <v>1573.9010000000001</v>
      </c>
      <c r="V1828" s="88">
        <f>'ｄ08-001市町村別入込総数・宿泊客延数推移'!V1343/1000</f>
        <v>1416.4390000000001</v>
      </c>
      <c r="W1828" s="88">
        <f>'ｄ08-001市町村別入込総数・宿泊客延数推移'!W1343/1000</f>
        <v>1288.0309999999999</v>
      </c>
      <c r="X1828" s="88">
        <f>'ｄ08-001市町村別入込総数・宿泊客延数推移'!X1343/1000</f>
        <v>1658.9639999999999</v>
      </c>
      <c r="Y1828" s="88">
        <f>'ｄ08-001市町村別入込総数・宿泊客延数推移'!Y1343/1000</f>
        <v>1506.2550000000001</v>
      </c>
      <c r="Z1828" s="88">
        <f>'ｄ08-001市町村別入込総数・宿泊客延数推移'!Z1343/1000</f>
        <v>1499.057</v>
      </c>
      <c r="AA1828" s="88">
        <f>'ｄ08-001市町村別入込総数・宿泊客延数推移'!AA1343/1000</f>
        <v>1466.164</v>
      </c>
      <c r="AB1828" s="88">
        <f>'ｄ08-001市町村別入込総数・宿泊客延数推移'!AB1343/1000</f>
        <v>1500.4159999999999</v>
      </c>
      <c r="AC1828" s="88">
        <f>'ｄ08-001市町村別入込総数・宿泊客延数推移'!AC1343/1000</f>
        <v>1478.329</v>
      </c>
      <c r="AD1828" s="88">
        <f>'ｄ08-001市町村別入込総数・宿泊客延数推移'!AD1343/1000</f>
        <v>1512.375</v>
      </c>
      <c r="AE1828" s="88">
        <f>'ｄ08-001市町村別入込総数・宿泊客延数推移'!AE1343/1000</f>
        <v>1529.5889999999999</v>
      </c>
      <c r="AF1828" s="88">
        <f>'ｄ08-001市町村別入込総数・宿泊客延数推移'!AF1343/1000</f>
        <v>1738.107</v>
      </c>
      <c r="AG1828" s="88">
        <f>'ｄ08-001市町村別入込総数・宿泊客延数推移'!AG1343/1000</f>
        <v>1707.8389999999999</v>
      </c>
      <c r="AH1828" s="88">
        <f>'ｄ08-001市町村別入込総数・宿泊客延数推移'!AH1343/1000</f>
        <v>1913.585</v>
      </c>
      <c r="AI1828" s="88">
        <f>'ｄ08-001市町村別入込総数・宿泊客延数推移'!AI1343/1000</f>
        <v>2045.165</v>
      </c>
      <c r="AJ1828" s="88">
        <f>'ｄ08-001市町村別入込総数・宿泊客延数推移'!AJ1343/1000</f>
        <v>2163.212</v>
      </c>
      <c r="AK1828" s="88">
        <f>'ｄ08-001市町村別入込総数・宿泊客延数推移'!AK1343/1000</f>
        <v>2112.9250000000002</v>
      </c>
      <c r="AL1828" s="88">
        <f>'ｄ08-001市町村別入込総数・宿泊客延数推移'!AL1343/1000</f>
        <v>1968.9829999999999</v>
      </c>
      <c r="AM1828" s="88">
        <f>'ｄ08-001市町村別入込総数・宿泊客延数推移'!AM1343/1000</f>
        <v>2073.46</v>
      </c>
      <c r="AN1828" s="88">
        <f>'ｄ08-001市町村別入込総数・宿泊客延数推移'!AN1343/1000</f>
        <v>2073.607</v>
      </c>
      <c r="AO1828" s="88">
        <f>'ｄ08-001市町村別入込総数・宿泊客延数推移'!AO1343/1000</f>
        <v>2183.5259999999998</v>
      </c>
      <c r="AP1828" s="88">
        <f>'ｄ08-001市町村別入込総数・宿泊客延数推移'!AQ1343</f>
        <v>705.9</v>
      </c>
      <c r="AQ1828" s="88">
        <f>'ｄ08-001市町村別入込総数・宿泊客延数推移'!AR1343</f>
        <v>732.4</v>
      </c>
      <c r="AR1828" s="88">
        <f>'ｄ08-001市町村別入込総数・宿泊客延数推移'!AS1343</f>
        <v>749.1</v>
      </c>
      <c r="AS1828" s="88">
        <f>'ｄ08-001市町村別入込総数・宿泊客延数推移'!AT1343</f>
        <v>714.7</v>
      </c>
      <c r="AT1828" s="88">
        <f>'ｄ08-001市町村別入込総数・宿泊客延数推移'!AU1343</f>
        <v>726.3</v>
      </c>
      <c r="AU1828" s="88">
        <f>'ｄ08-001市町村別入込総数・宿泊客延数推移'!AV1343</f>
        <v>633.29999999999995</v>
      </c>
      <c r="AV1828" s="88">
        <f>'ｄ08-001市町村別入込総数・宿泊客延数推移'!AW1343</f>
        <v>631.79999999999995</v>
      </c>
      <c r="AW1828" s="88">
        <f>'ｄ08-001市町村別入込総数・宿泊客延数推移'!AX1343</f>
        <v>554</v>
      </c>
      <c r="AX1828" s="88">
        <f>'ｄ08-001市町村別入込総数・宿泊客延数推移'!AY1343</f>
        <v>601.79999999999995</v>
      </c>
      <c r="AY1828" s="88">
        <f>'ｄ08-001市町村別入込総数・宿泊客延数推移'!AZ1343</f>
        <v>570.5</v>
      </c>
      <c r="AZ1828" s="88">
        <f>'ｄ08-001市町村別入込総数・宿泊客延数推移'!BA1343</f>
        <v>518</v>
      </c>
      <c r="BA1828" s="88">
        <f>'ｄ08-001市町村別入込総数・宿泊客延数推移'!BB1343</f>
        <v>461.5</v>
      </c>
      <c r="BB1828" s="88">
        <f>'ｄ08-001市町村別入込総数・宿泊客延数推移'!BC1343</f>
        <v>425.1</v>
      </c>
      <c r="BC1828" s="88">
        <f>'ｄ08-001市町村別入込総数・宿泊客延数推移'!BD1343</f>
        <v>356.7</v>
      </c>
      <c r="BD1828" s="88">
        <f>'ｄ08-001市町村別入込総数・宿泊客延数推移'!BE1343</f>
        <v>358.49999999999994</v>
      </c>
      <c r="BE1828" s="88">
        <f>'ｄ08-001市町村別入込総数・宿泊客延数推移'!BF1343</f>
        <v>426.5</v>
      </c>
      <c r="BF1828" s="88">
        <f>'ｄ08-001市町村別入込総数・宿泊客延数推移'!BG1343</f>
        <v>399.09999999999997</v>
      </c>
      <c r="BG1828" s="88">
        <f>'ｄ08-001市町村別入込総数・宿泊客延数推移'!BH1343</f>
        <v>507.79999999999995</v>
      </c>
      <c r="BH1828" s="88">
        <f>'ｄ08-001市町村別入込総数・宿泊客延数推移'!BI1343</f>
        <v>532.5</v>
      </c>
      <c r="BI1828" s="88">
        <f>'ｄ08-001市町村別入込総数・宿泊客延数推移'!BJ1343</f>
        <v>514.09999999999991</v>
      </c>
      <c r="BJ1828" s="88">
        <f>'ｄ08-001市町村別入込総数・宿泊客延数推移'!BK1343</f>
        <v>529.9</v>
      </c>
      <c r="BK1828" s="88">
        <f>'ｄ08-001市町村別入込総数・宿泊客延数推移'!BL1343</f>
        <v>491.2</v>
      </c>
      <c r="BL1828" s="88">
        <f>'ｄ08-001市町村別入込総数・宿泊客延数推移'!BM1343</f>
        <v>559.00000000000011</v>
      </c>
    </row>
    <row r="1829" spans="7:64" x14ac:dyDescent="0.15">
      <c r="G1829" t="s">
        <v>496</v>
      </c>
      <c r="H1829" s="88">
        <f>'ｄ08-001市町村別入込総数・宿泊客延数推移'!H1344/1000</f>
        <v>1049.76</v>
      </c>
      <c r="I1829" s="88">
        <f>'ｄ08-001市町村別入込総数・宿泊客延数推移'!I1344/1000</f>
        <v>738.13599999999997</v>
      </c>
      <c r="J1829" s="88">
        <f>'ｄ08-001市町村別入込総数・宿泊客延数推移'!J1344/1000</f>
        <v>1043.72</v>
      </c>
      <c r="K1829" s="88">
        <f>'ｄ08-001市町村別入込総数・宿泊客延数推移'!K1344/1000</f>
        <v>998.68799999999999</v>
      </c>
      <c r="L1829" s="88">
        <f>'ｄ08-001市町村別入込総数・宿泊客延数推移'!L1344/1000</f>
        <v>1256.0899999999999</v>
      </c>
      <c r="M1829" s="88">
        <f>'ｄ08-001市町村別入込総数・宿泊客延数推移'!M1344/1000</f>
        <v>1115.5239999999999</v>
      </c>
      <c r="N1829" s="88">
        <f>'ｄ08-001市町村別入込総数・宿泊客延数推移'!N1344/1000</f>
        <v>1232.433</v>
      </c>
      <c r="O1829" s="88">
        <f>'ｄ08-001市町村別入込総数・宿泊客延数推移'!O1344/1000</f>
        <v>1362.7809999999999</v>
      </c>
      <c r="P1829" s="88">
        <f>'ｄ08-001市町村別入込総数・宿泊客延数推移'!P1344/1000</f>
        <v>1438.9069999999999</v>
      </c>
      <c r="Q1829" s="88">
        <f>'ｄ08-001市町村別入込総数・宿泊客延数推移'!Q1344/1000</f>
        <v>1360.6189999999999</v>
      </c>
      <c r="R1829" s="88">
        <f>'ｄ08-001市町村別入込総数・宿泊客延数推移'!R1344/1000</f>
        <v>1383.549</v>
      </c>
      <c r="S1829" s="88">
        <f>'ｄ08-001市町村別入込総数・宿泊客延数推移'!S1344/1000</f>
        <v>1705.675</v>
      </c>
      <c r="T1829" s="88">
        <f>'ｄ08-001市町村別入込総数・宿泊客延数推移'!T1344/1000</f>
        <v>1998.8510000000001</v>
      </c>
      <c r="U1829" s="88">
        <f>'ｄ08-001市町村別入込総数・宿泊客延数推移'!U1344/1000</f>
        <v>2327.8069999999998</v>
      </c>
      <c r="V1829" s="88">
        <f>'ｄ08-001市町村別入込総数・宿泊客延数推移'!V1344/1000</f>
        <v>2235.0639999999999</v>
      </c>
      <c r="W1829" s="88">
        <f>'ｄ08-001市町村別入込総数・宿泊客延数推移'!W1344/1000</f>
        <v>2334.8180000000002</v>
      </c>
      <c r="X1829" s="88">
        <f>'ｄ08-001市町村別入込総数・宿泊客延数推移'!X1344/1000</f>
        <v>1954.7460000000001</v>
      </c>
      <c r="Y1829" s="88">
        <f>'ｄ08-001市町村別入込総数・宿泊客延数推移'!Y1344/1000</f>
        <v>1999.63</v>
      </c>
      <c r="Z1829" s="88">
        <f>'ｄ08-001市町村別入込総数・宿泊客延数推移'!Z1344/1000</f>
        <v>1898.9939999999999</v>
      </c>
      <c r="AA1829" s="88">
        <f>'ｄ08-001市町村別入込総数・宿泊客延数推移'!AA1344/1000</f>
        <v>1856.75</v>
      </c>
      <c r="AB1829" s="88">
        <f>'ｄ08-001市町村別入込総数・宿泊客延数推移'!AB1344/1000</f>
        <v>1883.1759999999999</v>
      </c>
      <c r="AC1829" s="88">
        <f>'ｄ08-001市町村別入込総数・宿泊客延数推移'!AC1344/1000</f>
        <v>1876.452</v>
      </c>
      <c r="AD1829" s="88">
        <f>'ｄ08-001市町村別入込総数・宿泊客延数推移'!AD1344/1000</f>
        <v>1940.1369999999999</v>
      </c>
      <c r="AE1829" s="88">
        <f>'ｄ08-001市町村別入込総数・宿泊客延数推移'!AE1344/1000</f>
        <v>1941.8009999999999</v>
      </c>
      <c r="AF1829" s="88">
        <f>'ｄ08-001市町村別入込総数・宿泊客延数推移'!AF1344/1000</f>
        <v>1973.902</v>
      </c>
      <c r="AG1829" s="88">
        <f>'ｄ08-001市町村別入込総数・宿泊客延数推移'!AG1344/1000</f>
        <v>2020.0429999999999</v>
      </c>
      <c r="AH1829" s="88">
        <f>'ｄ08-001市町村別入込総数・宿泊客延数推移'!AH1344/1000</f>
        <v>2085.8040000000001</v>
      </c>
      <c r="AI1829" s="88">
        <f>'ｄ08-001市町村別入込総数・宿泊客延数推移'!AI1344/1000</f>
        <v>2216.9670000000001</v>
      </c>
      <c r="AJ1829" s="88">
        <f>'ｄ08-001市町村別入込総数・宿泊客延数推移'!AJ1344/1000</f>
        <v>2313.3760000000002</v>
      </c>
      <c r="AK1829" s="88">
        <f>'ｄ08-001市町村別入込総数・宿泊客延数推移'!AK1344/1000</f>
        <v>2243.4789999999998</v>
      </c>
      <c r="AL1829" s="88">
        <f>'ｄ08-001市町村別入込総数・宿泊客延数推移'!AL1344/1000</f>
        <v>2109.127</v>
      </c>
      <c r="AM1829" s="88">
        <f>'ｄ08-001市町村別入込総数・宿泊客延数推移'!AM1344/1000</f>
        <v>1898.009</v>
      </c>
      <c r="AN1829" s="88">
        <f>'ｄ08-001市町村別入込総数・宿泊客延数推移'!AN1344/1000</f>
        <v>1815.261</v>
      </c>
      <c r="AO1829" s="88">
        <f>'ｄ08-001市町村別入込総数・宿泊客延数推移'!AO1344/1000</f>
        <v>1653.279</v>
      </c>
      <c r="AP1829" s="88">
        <f>'ｄ08-001市町村別入込総数・宿泊客延数推移'!AQ1344</f>
        <v>524.9</v>
      </c>
      <c r="AQ1829" s="88">
        <f>'ｄ08-001市町村別入込総数・宿泊客延数推移'!AR1344</f>
        <v>505.1</v>
      </c>
      <c r="AR1829" s="88">
        <f>'ｄ08-001市町村別入込総数・宿泊客延数推移'!AS1344</f>
        <v>497</v>
      </c>
      <c r="AS1829" s="88">
        <f>'ｄ08-001市町村別入込総数・宿泊客延数推移'!AT1344</f>
        <v>456.7</v>
      </c>
      <c r="AT1829" s="88">
        <f>'ｄ08-001市町村別入込総数・宿泊客延数推移'!AU1344</f>
        <v>496.5</v>
      </c>
      <c r="AU1829" s="88">
        <f>'ｄ08-001市町村別入込総数・宿泊客延数推移'!AV1344</f>
        <v>422.8</v>
      </c>
      <c r="AV1829" s="88">
        <f>'ｄ08-001市町村別入込総数・宿泊客延数推移'!AW1344</f>
        <v>368.9</v>
      </c>
      <c r="AW1829" s="88">
        <f>'ｄ08-001市町村別入込総数・宿泊客延数推移'!AX1344</f>
        <v>384.3</v>
      </c>
      <c r="AX1829" s="88">
        <f>'ｄ08-001市町村別入込総数・宿泊客延数推移'!AY1344</f>
        <v>396.6</v>
      </c>
      <c r="AY1829" s="88">
        <f>'ｄ08-001市町村別入込総数・宿泊客延数推移'!AZ1344</f>
        <v>403.4</v>
      </c>
      <c r="AZ1829" s="88">
        <f>'ｄ08-001市町村別入込総数・宿泊客延数推移'!BA1344</f>
        <v>383.1</v>
      </c>
      <c r="BA1829" s="88">
        <f>'ｄ08-001市町村別入込総数・宿泊客延数推移'!BB1344</f>
        <v>399.8</v>
      </c>
      <c r="BB1829" s="88">
        <f>'ｄ08-001市町村別入込総数・宿泊客延数推移'!BC1344</f>
        <v>359.6</v>
      </c>
      <c r="BC1829" s="88">
        <f>'ｄ08-001市町村別入込総数・宿泊客延数推移'!BD1344</f>
        <v>390.09999999999997</v>
      </c>
      <c r="BD1829" s="88">
        <f>'ｄ08-001市町村別入込総数・宿泊客延数推移'!BE1344</f>
        <v>369.4</v>
      </c>
      <c r="BE1829" s="88">
        <f>'ｄ08-001市町村別入込総数・宿泊客延数推移'!BF1344</f>
        <v>321.29999999999995</v>
      </c>
      <c r="BF1829" s="88">
        <f>'ｄ08-001市町村別入込総数・宿泊客延数推移'!BG1344</f>
        <v>329.5</v>
      </c>
      <c r="BG1829" s="88">
        <f>'ｄ08-001市町村別入込総数・宿泊客延数推移'!BH1344</f>
        <v>353.1</v>
      </c>
      <c r="BH1829" s="88">
        <f>'ｄ08-001市町村別入込総数・宿泊客延数推移'!BI1344</f>
        <v>407.9</v>
      </c>
      <c r="BI1829" s="88">
        <f>'ｄ08-001市町村別入込総数・宿泊客延数推移'!BJ1344</f>
        <v>400.39999999999992</v>
      </c>
      <c r="BJ1829" s="88">
        <f>'ｄ08-001市町村別入込総数・宿泊客延数推移'!BK1344</f>
        <v>406.80000000000007</v>
      </c>
      <c r="BK1829" s="88">
        <f>'ｄ08-001市町村別入込総数・宿泊客延数推移'!BL1344</f>
        <v>389.7</v>
      </c>
      <c r="BL1829" s="88">
        <f>'ｄ08-001市町村別入込総数・宿泊客延数推移'!BM1344</f>
        <v>328.50000000000006</v>
      </c>
    </row>
    <row r="1830" spans="7:64" x14ac:dyDescent="0.15">
      <c r="G1830" t="s">
        <v>497</v>
      </c>
      <c r="H1830" s="88">
        <f>'ｄ08-001市町村別入込総数・宿泊客延数推移'!H1346/1000</f>
        <v>236.34200000000001</v>
      </c>
      <c r="I1830" s="88">
        <f>'ｄ08-001市町村別入込総数・宿泊客延数推移'!I1346/1000</f>
        <v>226.58</v>
      </c>
      <c r="J1830" s="88">
        <f>'ｄ08-001市町村別入込総数・宿泊客延数推移'!J1346/1000</f>
        <v>324.88099999999997</v>
      </c>
      <c r="K1830" s="88">
        <f>'ｄ08-001市町村別入込総数・宿泊客延数推移'!K1346/1000</f>
        <v>324.13600000000002</v>
      </c>
      <c r="L1830" s="88">
        <f>'ｄ08-001市町村別入込総数・宿泊客延数推移'!L1346/1000</f>
        <v>419.19099999999997</v>
      </c>
      <c r="M1830" s="88">
        <f>'ｄ08-001市町村別入込総数・宿泊客延数推移'!M1346/1000</f>
        <v>375.24299999999999</v>
      </c>
      <c r="N1830" s="88">
        <f>'ｄ08-001市町村別入込総数・宿泊客延数推移'!N1346/1000</f>
        <v>381.03899999999999</v>
      </c>
      <c r="O1830" s="88">
        <f>'ｄ08-001市町村別入込総数・宿泊客延数推移'!O1346/1000</f>
        <v>430.50400000000002</v>
      </c>
      <c r="P1830" s="88">
        <f>'ｄ08-001市町村別入込総数・宿泊客延数推移'!P1346/1000</f>
        <v>478.64499999999998</v>
      </c>
      <c r="Q1830" s="88">
        <f>'ｄ08-001市町村別入込総数・宿泊客延数推移'!Q1346/1000</f>
        <v>471.03500000000003</v>
      </c>
      <c r="R1830" s="88">
        <f>'ｄ08-001市町村別入込総数・宿泊客延数推移'!R1346/1000</f>
        <v>496.27199999999999</v>
      </c>
      <c r="S1830" s="88">
        <f>'ｄ08-001市町村別入込総数・宿泊客延数推移'!S1346/1000</f>
        <v>581.303</v>
      </c>
      <c r="T1830" s="88">
        <f>'ｄ08-001市町村別入込総数・宿泊客延数推移'!T1346/1000</f>
        <v>581.005</v>
      </c>
      <c r="U1830" s="88">
        <f>'ｄ08-001市町村別入込総数・宿泊客延数推移'!U1346/1000</f>
        <v>635.31500000000005</v>
      </c>
      <c r="V1830" s="88">
        <f>'ｄ08-001市町村別入込総数・宿泊客延数推移'!V1346/1000</f>
        <v>581.13300000000004</v>
      </c>
      <c r="W1830" s="88">
        <f>'ｄ08-001市町村別入込総数・宿泊客延数推移'!W1346/1000</f>
        <v>650.38400000000001</v>
      </c>
      <c r="X1830" s="88">
        <f>'ｄ08-001市町村別入込総数・宿泊客延数推移'!X1346/1000</f>
        <v>647.63</v>
      </c>
      <c r="Y1830" s="88">
        <f>'ｄ08-001市町村別入込総数・宿泊客延数推移'!Y1346/1000</f>
        <v>685.50300000000004</v>
      </c>
      <c r="Z1830" s="88">
        <f>'ｄ08-001市町村別入込総数・宿泊客延数推移'!Z1346/1000</f>
        <v>649.73800000000006</v>
      </c>
      <c r="AA1830" s="88">
        <f>'ｄ08-001市町村別入込総数・宿泊客延数推移'!AA1346/1000</f>
        <v>600.48699999999997</v>
      </c>
      <c r="AB1830" s="88">
        <f>'ｄ08-001市町村別入込総数・宿泊客延数推移'!AB1346/1000</f>
        <v>613.62800000000004</v>
      </c>
      <c r="AC1830" s="88">
        <f>'ｄ08-001市町村別入込総数・宿泊客延数推移'!AC1346/1000</f>
        <v>591.101</v>
      </c>
      <c r="AD1830" s="88">
        <f>'ｄ08-001市町村別入込総数・宿泊客延数推移'!AD1346/1000</f>
        <v>581.27499999999998</v>
      </c>
      <c r="AE1830" s="88">
        <f>'ｄ08-001市町村別入込総数・宿泊客延数推移'!AE1346/1000</f>
        <v>575.80700000000002</v>
      </c>
      <c r="AF1830" s="88">
        <f>'ｄ08-001市町村別入込総数・宿泊客延数推移'!AF1346/1000</f>
        <v>609.61300000000006</v>
      </c>
      <c r="AG1830" s="88">
        <f>'ｄ08-001市町村別入込総数・宿泊客延数推移'!AG1346/1000</f>
        <v>619.01900000000001</v>
      </c>
      <c r="AH1830" s="88">
        <f>'ｄ08-001市町村別入込総数・宿泊客延数推移'!AH1346/1000</f>
        <v>649.75599999999997</v>
      </c>
      <c r="AI1830" s="88">
        <f>'ｄ08-001市町村別入込総数・宿泊客延数推移'!AI1346/1000</f>
        <v>696.04499999999996</v>
      </c>
      <c r="AJ1830" s="88">
        <f>'ｄ08-001市町村別入込総数・宿泊客延数推移'!AJ1346/1000</f>
        <v>734.03899999999999</v>
      </c>
      <c r="AK1830" s="88">
        <f>'ｄ08-001市町村別入込総数・宿泊客延数推移'!AK1346/1000</f>
        <v>696.524</v>
      </c>
      <c r="AL1830" s="88">
        <f>'ｄ08-001市町村別入込総数・宿泊客延数推移'!AL1346/1000</f>
        <v>678.47900000000004</v>
      </c>
      <c r="AM1830" s="88">
        <f>'ｄ08-001市町村別入込総数・宿泊客延数推移'!AM1346/1000</f>
        <v>684.06799999999998</v>
      </c>
      <c r="AN1830" s="88">
        <f>'ｄ08-001市町村別入込総数・宿泊客延数推移'!AN1346/1000</f>
        <v>636.37300000000005</v>
      </c>
      <c r="AO1830" s="88">
        <f>'ｄ08-001市町村別入込総数・宿泊客延数推移'!AO1346/1000</f>
        <v>578.62300000000005</v>
      </c>
      <c r="AP1830" s="88">
        <f>'ｄ08-001市町村別入込総数・宿泊客延数推移'!AQ1346</f>
        <v>516</v>
      </c>
      <c r="AQ1830" s="88">
        <f>'ｄ08-001市町村別入込総数・宿泊客延数推移'!AR1346</f>
        <v>529.4</v>
      </c>
      <c r="AR1830" s="88">
        <f>'ｄ08-001市町村別入込総数・宿泊客延数推移'!AS1346</f>
        <v>531.4</v>
      </c>
      <c r="AS1830" s="88">
        <f>'ｄ08-001市町村別入込総数・宿泊客延数推移'!AT1346</f>
        <v>498.3</v>
      </c>
      <c r="AT1830" s="88">
        <f>'ｄ08-001市町村別入込総数・宿泊客延数推移'!AU1346</f>
        <v>572.4</v>
      </c>
      <c r="AU1830" s="88">
        <f>'ｄ08-001市町村別入込総数・宿泊客延数推移'!AV1346</f>
        <v>487.1</v>
      </c>
      <c r="AV1830" s="88">
        <f>'ｄ08-001市町村別入込総数・宿泊客延数推移'!AW1346</f>
        <v>475.1</v>
      </c>
      <c r="AW1830" s="88">
        <f>'ｄ08-001市町村別入込総数・宿泊客延数推移'!AX1346</f>
        <v>415.4</v>
      </c>
      <c r="AX1830" s="88">
        <f>'ｄ08-001市町村別入込総数・宿泊客延数推移'!AY1346</f>
        <v>404.7</v>
      </c>
      <c r="AY1830" s="88">
        <f>'ｄ08-001市町村別入込総数・宿泊客延数推移'!AZ1346</f>
        <v>387.9</v>
      </c>
      <c r="AZ1830" s="88">
        <f>'ｄ08-001市町村別入込総数・宿泊客延数推移'!BA1346</f>
        <v>355.6</v>
      </c>
      <c r="BA1830" s="88">
        <f>'ｄ08-001市町村別入込総数・宿泊客延数推移'!BB1346</f>
        <v>356.7</v>
      </c>
      <c r="BB1830" s="88">
        <f>'ｄ08-001市町村別入込総数・宿泊客延数推移'!BC1346</f>
        <v>275.5</v>
      </c>
      <c r="BC1830" s="88">
        <f>'ｄ08-001市町村別入込総数・宿泊客延数推移'!BD1346</f>
        <v>274.10000000000002</v>
      </c>
      <c r="BD1830" s="88">
        <f>'ｄ08-001市町村別入込総数・宿泊客延数推移'!BE1346</f>
        <v>269.90000000000003</v>
      </c>
      <c r="BE1830" s="88">
        <f>'ｄ08-001市町村別入込総数・宿泊客延数推移'!BF1346</f>
        <v>261.3</v>
      </c>
      <c r="BF1830" s="88">
        <f>'ｄ08-001市町村別入込総数・宿泊客延数推移'!BG1346</f>
        <v>260.10000000000002</v>
      </c>
      <c r="BG1830" s="88">
        <f>'ｄ08-001市町村別入込総数・宿泊客延数推移'!BH1346</f>
        <v>240.4</v>
      </c>
      <c r="BH1830" s="88">
        <f>'ｄ08-001市町村別入込総数・宿泊客延数推移'!BI1346</f>
        <v>208.19999999999996</v>
      </c>
      <c r="BI1830" s="88">
        <f>'ｄ08-001市町村別入込総数・宿泊客延数推移'!BJ1346</f>
        <v>181.10000000000002</v>
      </c>
      <c r="BJ1830" s="88">
        <f>'ｄ08-001市町村別入込総数・宿泊客延数推移'!BK1346</f>
        <v>172.4</v>
      </c>
      <c r="BK1830" s="88">
        <f>'ｄ08-001市町村別入込総数・宿泊客延数推移'!BL1346</f>
        <v>170.6</v>
      </c>
      <c r="BL1830" s="88">
        <f>'ｄ08-001市町村別入込総数・宿泊客延数推移'!BM1346</f>
        <v>179</v>
      </c>
    </row>
    <row r="1832" spans="7:64" x14ac:dyDescent="0.15">
      <c r="G1832" t="s">
        <v>589</v>
      </c>
      <c r="H1832" s="80"/>
      <c r="J1832" s="80" t="s">
        <v>483</v>
      </c>
      <c r="K1832" s="81"/>
      <c r="L1832" s="81"/>
      <c r="M1832" s="81"/>
      <c r="N1832" s="81"/>
      <c r="O1832" s="80" t="s">
        <v>484</v>
      </c>
      <c r="P1832" s="81"/>
      <c r="Q1832" s="81"/>
      <c r="R1832" s="81"/>
      <c r="S1832" s="81"/>
      <c r="T1832" s="80" t="s">
        <v>485</v>
      </c>
      <c r="U1832" s="81"/>
      <c r="V1832" s="81"/>
      <c r="W1832" s="81"/>
      <c r="X1832" s="81"/>
      <c r="Y1832" s="80" t="s">
        <v>486</v>
      </c>
      <c r="Z1832" s="81"/>
      <c r="AA1832" s="81"/>
      <c r="AB1832" s="81"/>
      <c r="AC1832" s="81"/>
      <c r="AD1832" s="80" t="s">
        <v>487</v>
      </c>
      <c r="AE1832" s="81"/>
      <c r="AF1832" s="81"/>
      <c r="AG1832" s="81"/>
      <c r="AH1832" s="81"/>
      <c r="AI1832" s="80" t="s">
        <v>488</v>
      </c>
      <c r="AJ1832" s="81"/>
      <c r="AK1832" s="81"/>
      <c r="AL1832" s="81"/>
      <c r="AM1832" s="81"/>
      <c r="AN1832" s="80" t="s">
        <v>489</v>
      </c>
      <c r="AO1832" s="81"/>
    </row>
    <row r="1833" spans="7:64" x14ac:dyDescent="0.15">
      <c r="G1833" t="s">
        <v>495</v>
      </c>
      <c r="H1833" s="88">
        <f>(主要観光地別・年度計!H1445+主要観光地別・年度計!H1451+主要観光地別・年度計!H1457)/3000</f>
        <v>15.898999999999999</v>
      </c>
      <c r="I1833" s="88">
        <f>(主要観光地別・年度計!I1445+主要観光地別・年度計!I1451+主要観光地別・年度計!I1457)/3000</f>
        <v>144.322</v>
      </c>
      <c r="J1833" s="88">
        <f>(主要観光地別・年度計!J1445+主要観光地別・年度計!J1451+主要観光地別・年度計!J1457)/3000</f>
        <v>147.01033333333334</v>
      </c>
      <c r="K1833" s="88">
        <f>(主要観光地別・年度計!K1445+主要観光地別・年度計!K1451+主要観光地別・年度計!K1457)/3000</f>
        <v>135.51266666666666</v>
      </c>
      <c r="L1833" s="88">
        <f>(主要観光地別・年度計!L1445+主要観光地別・年度計!L1451+主要観光地別・年度計!L1457)/3000</f>
        <v>175.45733333333334</v>
      </c>
      <c r="M1833" s="88">
        <f>(主要観光地別・年度計!M1445+主要観光地別・年度計!M1451+主要観光地別・年度計!M1457)/3000</f>
        <v>261.82333333333332</v>
      </c>
      <c r="N1833" s="88">
        <f>(主要観光地別・年度計!N1445+主要観光地別・年度計!N1451+主要観光地別・年度計!N1457)/3000</f>
        <v>240.90133333333333</v>
      </c>
      <c r="O1833" s="88">
        <f>(主要観光地別・年度計!O1445+主要観光地別・年度計!O1451+主要観光地別・年度計!O1457)/3000</f>
        <v>301.40033333333332</v>
      </c>
      <c r="P1833" s="88">
        <f>(主要観光地別・年度計!P1445+主要観光地別・年度計!P1451+主要観光地別・年度計!P1457)/3000</f>
        <v>345.98899999999998</v>
      </c>
      <c r="Q1833" s="88">
        <f>(主要観光地別・年度計!Q1445+主要観光地別・年度計!Q1451+主要観光地別・年度計!Q1457)/3000</f>
        <v>421.23399999999998</v>
      </c>
      <c r="R1833" s="88">
        <f>(主要観光地別・年度計!R1445+主要観光地別・年度計!R1451+主要観光地別・年度計!R1457)/3000</f>
        <v>482.14633333333336</v>
      </c>
      <c r="S1833" s="88">
        <f>(主要観光地別・年度計!S1445+主要観光地別・年度計!S1451+主要観光地別・年度計!S1457)/3000</f>
        <v>563.0916666666667</v>
      </c>
      <c r="T1833" s="88">
        <f>(主要観光地別・年度計!T1445+主要観光地別・年度計!T1451+主要観光地別・年度計!T1457)/3000</f>
        <v>429.38566666666668</v>
      </c>
      <c r="U1833" s="88">
        <f>(主要観光地別・年度計!U1445+主要観光地別・年度計!U1451+主要観光地別・年度計!U1457)/3000</f>
        <v>403.70866666666666</v>
      </c>
      <c r="V1833" s="88">
        <f>(主要観光地別・年度計!V1445+主要観光地別・年度計!V1451+主要観光地別・年度計!V1457)/3000</f>
        <v>366.65566666666666</v>
      </c>
      <c r="W1833" s="88">
        <f>(主要観光地別・年度計!W1445+主要観光地別・年度計!W1451+主要観光地別・年度計!W1457)/3000</f>
        <v>332.98500000000001</v>
      </c>
      <c r="X1833" s="88">
        <f>(主要観光地別・年度計!X1445+主要観光地別・年度計!X1451+主要観光地別・年度計!X1457)/3000</f>
        <v>435.43166666666667</v>
      </c>
      <c r="Y1833" s="88">
        <f>(主要観光地別・年度計!Y1445+主要観光地別・年度計!Y1451+主要観光地別・年度計!Y1457)/3000</f>
        <v>395.32233333333335</v>
      </c>
      <c r="Z1833" s="88">
        <f>(主要観光地別・年度計!Z1445+主要観光地別・年度計!Z1451+主要観光地別・年度計!Z1457)/3000</f>
        <v>392.96100000000001</v>
      </c>
      <c r="AA1833" s="88">
        <f>(主要観光地別・年度計!AA1445+主要観光地別・年度計!AA1451+主要観光地別・年度計!AA1457)/3000</f>
        <v>383.91466666666668</v>
      </c>
      <c r="AB1833" s="88">
        <f>(主要観光地別・年度計!AB1445+主要観光地別・年度計!AB1451+主要観光地別・年度計!AB1457)/3000</f>
        <v>392.10899999999998</v>
      </c>
      <c r="AC1833" s="88">
        <f>(主要観光地別・年度計!AC1445+主要観光地別・年度計!AC1451+主要観光地別・年度計!AC1457)/3000</f>
        <v>386.125</v>
      </c>
      <c r="AD1833" s="88">
        <f>(主要観光地別・年度計!AD1445+主要観光地別・年度計!AD1451+主要観光地別・年度計!AD1457)/3000</f>
        <v>395.01833333333332</v>
      </c>
      <c r="AE1833" s="88">
        <f>(主要観光地別・年度計!AE1445+主要観光地別・年度計!AE1451+主要観光地別・年度計!AE1457)/3000</f>
        <v>404.90466666666669</v>
      </c>
      <c r="AF1833" s="88">
        <f>(主要観光地別・年度計!AF1445+主要観光地別・年度計!AF1451+主要観光地別・年度計!AF1457)/3000</f>
        <v>467.79566666666665</v>
      </c>
      <c r="AG1833" s="88">
        <f>(主要観光地別・年度計!AG1445+主要観光地別・年度計!AG1451+主要観光地別・年度計!AG1457)/3000</f>
        <v>455.71533333333332</v>
      </c>
      <c r="AH1833" s="88">
        <f>(主要観光地別・年度計!AH1445+主要観光地別・年度計!AH1451+主要観光地別・年度計!AH1457)/3000</f>
        <v>508.51066666666668</v>
      </c>
      <c r="AI1833" s="88">
        <f>(主要観光地別・年度計!AI1445+主要観光地別・年度計!AI1451+主要観光地別・年度計!AI1457)/3000</f>
        <v>546.26633333333336</v>
      </c>
      <c r="AJ1833" s="88">
        <f>(主要観光地別・年度計!AJ1445+主要観光地別・年度計!AJ1451+主要観光地別・年度計!AJ1457)/3000</f>
        <v>578.74533333333329</v>
      </c>
      <c r="AK1833" s="88">
        <f>(主要観光地別・年度計!AK1445+主要観光地別・年度計!AK1451+主要観光地別・年度計!AK1457)/3000</f>
        <v>565.48199999999997</v>
      </c>
      <c r="AL1833" s="88">
        <f>(主要観光地別・年度計!AL1445+主要観光地別・年度計!AL1451+主要観光地別・年度計!AL1457)/3000</f>
        <v>531.22033333333331</v>
      </c>
      <c r="AM1833" s="88">
        <f>(主要観光地別・年度計!AM1445+主要観光地別・年度計!AM1451+主要観光地別・年度計!AM1457)/3000</f>
        <v>575.90533333333337</v>
      </c>
      <c r="AN1833" s="88">
        <f>(主要観光地別・年度計!AN1445+主要観光地別・年度計!AN1451+主要観光地別・年度計!AN1457)/3000</f>
        <v>576.45233333333329</v>
      </c>
      <c r="AO1833" s="88">
        <f>(主要観光地別・年度計!AO1445+主要観光地別・年度計!AO1451+主要観光地別・年度計!AO1457)/3000</f>
        <v>598.59033333333332</v>
      </c>
    </row>
    <row r="1834" spans="7:64" x14ac:dyDescent="0.15">
      <c r="G1834" t="s">
        <v>496</v>
      </c>
      <c r="H1834" s="88">
        <f>(主要観光地別・年度計!H1446+主要観光地別・年度計!H1452+主要観光地別・年度計!H1458)/3000</f>
        <v>229.98833333333334</v>
      </c>
      <c r="I1834" s="88">
        <f>(主要観光地別・年度計!I1446+主要観光地別・年度計!I1452+主要観光地別・年度計!I1458)/3000</f>
        <v>191.81533333333334</v>
      </c>
      <c r="J1834" s="88">
        <f>(主要観光地別・年度計!J1446+主要観光地別・年度計!J1452+主要観光地別・年度計!J1458)/3000</f>
        <v>264.16633333333334</v>
      </c>
      <c r="K1834" s="88">
        <f>(主要観光地別・年度計!K1446+主要観光地別・年度計!K1452+主要観光地別・年度計!K1458)/3000</f>
        <v>247.61533333333333</v>
      </c>
      <c r="L1834" s="88">
        <f>(主要観光地別・年度計!L1446+主要観光地別・年度計!L1452+主要観光地別・年度計!L1458)/3000</f>
        <v>317.81700000000001</v>
      </c>
      <c r="M1834" s="88">
        <f>(主要観光地別・年度計!M1446+主要観光地別・年度計!M1452+主要観光地別・年度計!M1458)/3000</f>
        <v>264.88</v>
      </c>
      <c r="N1834" s="88">
        <f>(主要観光地別・年度計!N1446+主要観光地別・年度計!N1452+主要観光地別・年度計!N1458)/3000</f>
        <v>299.71233333333333</v>
      </c>
      <c r="O1834" s="88">
        <f>(主要観光地別・年度計!O1446+主要観光地別・年度計!O1452+主要観光地別・年度計!O1458)/3000</f>
        <v>345.65600000000001</v>
      </c>
      <c r="P1834" s="88">
        <f>(主要観光地別・年度計!P1446+主要観光地別・年度計!P1452+主要観光地別・年度計!P1458)/3000</f>
        <v>363.02100000000002</v>
      </c>
      <c r="Q1834" s="88">
        <f>(主要観光地別・年度計!Q1446+主要観光地別・年度計!Q1452+主要観光地別・年度計!Q1458)/3000</f>
        <v>342.00133333333332</v>
      </c>
      <c r="R1834" s="88">
        <f>(主要観光地別・年度計!R1446+主要観光地別・年度計!R1452+主要観光地別・年度計!R1458)/3000</f>
        <v>328.24233333333331</v>
      </c>
      <c r="S1834" s="88">
        <f>(主要観光地別・年度計!S1446+主要観光地別・年度計!S1452+主要観光地別・年度計!S1458)/3000</f>
        <v>409.98766666666666</v>
      </c>
      <c r="T1834" s="88">
        <f>(主要観光地別・年度計!T1446+主要観光地別・年度計!T1452+主要観光地別・年度計!T1458)/3000</f>
        <v>496.89400000000001</v>
      </c>
      <c r="U1834" s="88">
        <f>(主要観光地別・年度計!U1446+主要観光地別・年度計!U1452+主要観光地別・年度計!U1458)/3000</f>
        <v>596.7113333333333</v>
      </c>
      <c r="V1834" s="88">
        <f>(主要観光地別・年度計!V1446+主要観光地別・年度計!V1452+主要観光地別・年度計!V1458)/3000</f>
        <v>569.98466666666661</v>
      </c>
      <c r="W1834" s="88">
        <f>(主要観光地別・年度計!W1446+主要観光地別・年度計!W1452+主要観光地別・年度計!W1458)/3000</f>
        <v>603.17066666666665</v>
      </c>
      <c r="X1834" s="88">
        <f>(主要観光地別・年度計!X1446+主要観光地別・年度計!X1452+主要観光地別・年度計!X1458)/3000</f>
        <v>500.47933333333333</v>
      </c>
      <c r="Y1834" s="88">
        <f>(主要観光地別・年度計!Y1446+主要観光地別・年度計!Y1452+主要観光地別・年度計!Y1458)/3000</f>
        <v>515.71766666666667</v>
      </c>
      <c r="Z1834" s="88">
        <f>(主要観光地別・年度計!Z1446+主要観光地別・年度計!Z1452+主要観光地別・年度計!Z1458)/3000</f>
        <v>489.96133333333336</v>
      </c>
      <c r="AA1834" s="88">
        <f>(主要観光地別・年度計!AA1446+主要観光地別・年度計!AA1452+主要観光地別・年度計!AA1458)/3000</f>
        <v>479.34766666666667</v>
      </c>
      <c r="AB1834" s="88">
        <f>(主要観光地別・年度計!AB1446+主要観光地別・年度計!AB1452+主要観光地別・年度計!AB1458)/3000</f>
        <v>485.18766666666664</v>
      </c>
      <c r="AC1834" s="88">
        <f>(主要観光地別・年度計!AC1446+主要観光地別・年度計!AC1452+主要観光地別・年度計!AC1458)/3000</f>
        <v>483.56066666666669</v>
      </c>
      <c r="AD1834" s="88">
        <f>(主要観光地別・年度計!AD1446+主要観光地別・年度計!AD1452+主要観光地別・年度計!AD1458)/3000</f>
        <v>502.19200000000001</v>
      </c>
      <c r="AE1834" s="88">
        <f>(主要観光地別・年度計!AE1446+主要観光地別・年度計!AE1452+主要観光地別・年度計!AE1458)/3000</f>
        <v>501.01799999999997</v>
      </c>
      <c r="AF1834" s="88">
        <f>(主要観光地別・年度計!AF1446+主要観光地別・年度計!AF1452+主要観光地別・年度計!AF1458)/3000</f>
        <v>504.875</v>
      </c>
      <c r="AG1834" s="88">
        <f>(主要観光地別・年度計!AG1446+主要観光地別・年度計!AG1452+主要観光地別・年度計!AG1458)/3000</f>
        <v>523.505</v>
      </c>
      <c r="AH1834" s="88">
        <f>(主要観光地別・年度計!AH1446+主要観光地別・年度計!AH1452+主要観光地別・年度計!AH1458)/3000</f>
        <v>542.79866666666669</v>
      </c>
      <c r="AI1834" s="88">
        <f>(主要観光地別・年度計!AI1446+主要観光地別・年度計!AI1452+主要観光地別・年度計!AI1458)/3000</f>
        <v>577.71566666666672</v>
      </c>
      <c r="AJ1834" s="88">
        <f>(主要観光地別・年度計!AJ1446+主要観光地別・年度計!AJ1452+主要観光地別・年度計!AJ1458)/3000</f>
        <v>604.74800000000005</v>
      </c>
      <c r="AK1834" s="88">
        <f>(主要観光地別・年度計!AK1446+主要観光地別・年度計!AK1452+主要観光地別・年度計!AK1458)/3000</f>
        <v>587.79499999999996</v>
      </c>
      <c r="AL1834" s="88">
        <f>(主要観光地別・年度計!AL1446+主要観光地別・年度計!AL1452+主要観光地別・年度計!AL1458)/3000</f>
        <v>554.20066666666662</v>
      </c>
      <c r="AM1834" s="88">
        <f>(主要観光地別・年度計!AM1446+主要観光地別・年度計!AM1452+主要観光地別・年度計!AM1458)/3000</f>
        <v>488.00833333333333</v>
      </c>
      <c r="AN1834" s="88">
        <f>(主要観光地別・年度計!AN1446+主要観光地別・年度計!AN1452+主要観光地別・年度計!AN1458)/3000</f>
        <v>466.98233333333332</v>
      </c>
      <c r="AO1834" s="88">
        <f>(主要観光地別・年度計!AO1446+主要観光地別・年度計!AO1452+主要観光地別・年度計!AO1458)/3000</f>
        <v>433.78433333333334</v>
      </c>
    </row>
    <row r="1835" spans="7:64" x14ac:dyDescent="0.15">
      <c r="G1835" t="s">
        <v>594</v>
      </c>
    </row>
    <row r="1836" spans="7:64" x14ac:dyDescent="0.15">
      <c r="G1836" t="s">
        <v>590</v>
      </c>
      <c r="H1836" s="82">
        <f>主要観光地別・年度計!H1439</f>
        <v>20988</v>
      </c>
      <c r="I1836" s="82">
        <f>主要観光地別・年度計!I1439</f>
        <v>115104</v>
      </c>
      <c r="J1836" s="82">
        <f>主要観光地別・年度計!J1439</f>
        <v>107333</v>
      </c>
      <c r="K1836" s="82">
        <f>主要観光地別・年度計!K1439</f>
        <v>122595</v>
      </c>
      <c r="L1836" s="82">
        <f>主要観光地別・年度計!L1439</f>
        <v>234472</v>
      </c>
      <c r="M1836" s="82">
        <f>主要観光地別・年度計!M1439</f>
        <v>265450</v>
      </c>
      <c r="N1836" s="82">
        <f>主要観光地別・年度計!N1439</f>
        <v>229244</v>
      </c>
      <c r="O1836" s="82">
        <f>主要観光地別・年度計!O1439</f>
        <v>197569</v>
      </c>
      <c r="P1836" s="82">
        <f>主要観光地別・年度計!P1439</f>
        <v>263790</v>
      </c>
      <c r="Q1836" s="82">
        <f>主要観光地別・年度計!Q1439</f>
        <v>307249</v>
      </c>
      <c r="R1836" s="82">
        <f>主要観光地別・年度計!R1439</f>
        <v>365220</v>
      </c>
      <c r="S1836" s="82">
        <f>主要観光地別・年度計!S1439</f>
        <v>444162</v>
      </c>
      <c r="T1836" s="82">
        <f>主要観光地別・年度計!T1439</f>
        <v>376242</v>
      </c>
      <c r="U1836" s="82">
        <f>主要観光地別・年度計!U1439</f>
        <v>362775</v>
      </c>
      <c r="V1836" s="82">
        <f>主要観光地別・年度計!V1439</f>
        <v>316472</v>
      </c>
      <c r="W1836" s="82">
        <f>主要観光地別・年度計!W1439</f>
        <v>289076</v>
      </c>
      <c r="X1836" s="82">
        <f>主要観光地別・年度計!X1439</f>
        <v>352669</v>
      </c>
      <c r="Y1836" s="82">
        <f>主要観光地別・年度計!Y1439</f>
        <v>320288</v>
      </c>
      <c r="Z1836" s="82">
        <f>主要観光地別・年度計!Z1439</f>
        <v>320174</v>
      </c>
      <c r="AA1836" s="82">
        <f>主要観光地別・年度計!AA1439</f>
        <v>314420</v>
      </c>
      <c r="AB1836" s="82">
        <f>主要観光地別・年度計!AB1439</f>
        <v>324089</v>
      </c>
      <c r="AC1836" s="82">
        <f>主要観光地別・年度計!AC1439</f>
        <v>319954</v>
      </c>
      <c r="AD1836" s="82">
        <f>主要観光地別・年度計!AD1439</f>
        <v>327320</v>
      </c>
      <c r="AE1836" s="82">
        <f>主要観光地別・年度計!AE1439</f>
        <v>314875</v>
      </c>
      <c r="AF1836" s="82">
        <f>主要観光地別・年度計!AF1439</f>
        <v>334720</v>
      </c>
      <c r="AG1836" s="82">
        <f>主要観光地別・年度計!AG1439</f>
        <v>340693</v>
      </c>
      <c r="AH1836" s="82">
        <f>主要観光地別・年度計!AH1439</f>
        <v>388053</v>
      </c>
      <c r="AI1836" s="82">
        <f>主要観光地別・年度計!AI1439</f>
        <v>406366</v>
      </c>
      <c r="AJ1836" s="82">
        <f>主要観光地別・年度計!AJ1439</f>
        <v>426976</v>
      </c>
      <c r="AK1836" s="82">
        <f>主要観光地別・年度計!AK1439</f>
        <v>416479</v>
      </c>
      <c r="AL1836" s="82">
        <f>主要観光地別・年度計!AL1439</f>
        <v>375322</v>
      </c>
      <c r="AM1836" s="82">
        <f>主要観光地別・年度計!AM1439</f>
        <v>345744</v>
      </c>
      <c r="AN1836" s="82">
        <f>主要観光地別・年度計!AN1439</f>
        <v>344250</v>
      </c>
      <c r="AO1836" s="82">
        <f>主要観光地別・年度計!AO1439</f>
        <v>387755</v>
      </c>
    </row>
    <row r="1837" spans="7:64" x14ac:dyDescent="0.15">
      <c r="G1837" t="s">
        <v>591</v>
      </c>
      <c r="H1837" s="82">
        <f>主要観光地別・年度計!H1445</f>
        <v>18948</v>
      </c>
      <c r="I1837" s="82">
        <f>主要観光地別・年度計!I1445</f>
        <v>215975</v>
      </c>
      <c r="J1837" s="82">
        <f>主要観光地別・年度計!J1445</f>
        <v>195961</v>
      </c>
      <c r="K1837" s="82">
        <f>主要観光地別・年度計!K1445</f>
        <v>159066</v>
      </c>
      <c r="L1837" s="82">
        <f>主要観光地別・年度計!L1445</f>
        <v>244974</v>
      </c>
      <c r="M1837" s="82">
        <f>主要観光地別・年度計!M1445</f>
        <v>256578</v>
      </c>
      <c r="N1837" s="82">
        <f>主要観光地別・年度計!N1445</f>
        <v>241638</v>
      </c>
      <c r="O1837" s="82">
        <f>主要観光地別・年度計!O1445</f>
        <v>321757</v>
      </c>
      <c r="P1837" s="82">
        <f>主要観光地別・年度計!P1445</f>
        <v>409711</v>
      </c>
      <c r="Q1837" s="82">
        <f>主要観光地別・年度計!Q1445</f>
        <v>489281</v>
      </c>
      <c r="R1837" s="82">
        <f>主要観光地別・年度計!R1445</f>
        <v>548528</v>
      </c>
      <c r="S1837" s="82">
        <f>主要観光地別・年度計!S1445</f>
        <v>627771</v>
      </c>
      <c r="T1837" s="82">
        <f>主要観光地別・年度計!T1445</f>
        <v>469543</v>
      </c>
      <c r="U1837" s="82">
        <f>主要観光地別・年度計!U1445</f>
        <v>432726</v>
      </c>
      <c r="V1837" s="82">
        <f>主要観光地別・年度計!V1445</f>
        <v>383348</v>
      </c>
      <c r="W1837" s="82">
        <f>主要観光地別・年度計!W1445</f>
        <v>386237</v>
      </c>
      <c r="X1837" s="82">
        <f>主要観光地別・年度計!X1445</f>
        <v>490600</v>
      </c>
      <c r="Y1837" s="82">
        <f>主要観光地別・年度計!Y1445</f>
        <v>443372</v>
      </c>
      <c r="Z1837" s="82">
        <f>主要観光地別・年度計!Z1445</f>
        <v>440727</v>
      </c>
      <c r="AA1837" s="82">
        <f>主要観光地別・年度計!AA1445</f>
        <v>436527</v>
      </c>
      <c r="AB1837" s="82">
        <f>主要観光地別・年度計!AB1445</f>
        <v>445866</v>
      </c>
      <c r="AC1837" s="82">
        <f>主要観光地別・年度計!AC1445</f>
        <v>441714</v>
      </c>
      <c r="AD1837" s="82">
        <f>主要観光地別・年度計!AD1445</f>
        <v>465362</v>
      </c>
      <c r="AE1837" s="82">
        <f>主要観光地別・年度計!AE1445</f>
        <v>474025</v>
      </c>
      <c r="AF1837" s="82">
        <f>主要観光地別・年度計!AF1445</f>
        <v>518643</v>
      </c>
      <c r="AG1837" s="82">
        <f>主要観光地別・年度計!AG1445</f>
        <v>515952</v>
      </c>
      <c r="AH1837" s="82">
        <f>主要観光地別・年度計!AH1445</f>
        <v>580396</v>
      </c>
      <c r="AI1837" s="82">
        <f>主要観光地別・年度計!AI1445</f>
        <v>621237</v>
      </c>
      <c r="AJ1837" s="82">
        <f>主要観光地別・年度計!AJ1445</f>
        <v>655571</v>
      </c>
      <c r="AK1837" s="82">
        <f>主要観光地別・年度計!AK1445</f>
        <v>634799</v>
      </c>
      <c r="AL1837" s="82">
        <f>主要観光地別・年度計!AL1445</f>
        <v>598793</v>
      </c>
      <c r="AM1837" s="82">
        <f>主要観光地別・年度計!AM1445</f>
        <v>672162</v>
      </c>
      <c r="AN1837" s="82">
        <f>主要観光地別・年度計!AN1445</f>
        <v>668181</v>
      </c>
      <c r="AO1837" s="82">
        <f>主要観光地別・年度計!AO1445</f>
        <v>691591</v>
      </c>
    </row>
    <row r="1838" spans="7:64" x14ac:dyDescent="0.15">
      <c r="G1838" t="s">
        <v>592</v>
      </c>
      <c r="H1838" s="82">
        <f>主要観光地別・年度計!H1451</f>
        <v>28749</v>
      </c>
      <c r="I1838" s="82">
        <f>主要観光地別・年度計!I1451</f>
        <v>126133</v>
      </c>
      <c r="J1838" s="82">
        <f>主要観光地別・年度計!J1451</f>
        <v>150085</v>
      </c>
      <c r="K1838" s="82">
        <f>主要観光地別・年度計!K1451</f>
        <v>134773</v>
      </c>
      <c r="L1838" s="82">
        <f>主要観光地別・年度計!L1451</f>
        <v>264256</v>
      </c>
      <c r="M1838" s="82">
        <f>主要観光地別・年度計!M1451</f>
        <v>316428</v>
      </c>
      <c r="N1838" s="82">
        <f>主要観光地別・年度計!N1451</f>
        <v>288979</v>
      </c>
      <c r="O1838" s="82">
        <f>主要観光地別・年度計!O1451</f>
        <v>245500</v>
      </c>
      <c r="P1838" s="82">
        <f>主要観光地別・年度計!P1451</f>
        <v>365655</v>
      </c>
      <c r="Q1838" s="82">
        <f>主要観光地別・年度計!Q1451</f>
        <v>449700</v>
      </c>
      <c r="R1838" s="82">
        <f>主要観光地別・年度計!R1451</f>
        <v>538446</v>
      </c>
      <c r="S1838" s="82">
        <f>主要観光地別・年度計!S1451</f>
        <v>596337</v>
      </c>
      <c r="T1838" s="82">
        <f>主要観光地別・年度計!T1451</f>
        <v>482849</v>
      </c>
      <c r="U1838" s="82">
        <f>主要観光地別・年度計!U1451</f>
        <v>498251</v>
      </c>
      <c r="V1838" s="82">
        <f>主要観光地別・年度計!V1451</f>
        <v>463831</v>
      </c>
      <c r="W1838" s="82">
        <f>主要観光地別・年度計!W1451</f>
        <v>398060</v>
      </c>
      <c r="X1838" s="82">
        <f>主要観光地別・年度計!X1451</f>
        <v>492683</v>
      </c>
      <c r="Y1838" s="82">
        <f>主要観光地別・年度計!Y1451</f>
        <v>454513</v>
      </c>
      <c r="Z1838" s="82">
        <f>主要観光地別・年度計!Z1451</f>
        <v>444754</v>
      </c>
      <c r="AA1838" s="82">
        <f>主要観光地別・年度計!AA1451</f>
        <v>423669</v>
      </c>
      <c r="AB1838" s="82">
        <f>主要観光地別・年度計!AB1451</f>
        <v>431483</v>
      </c>
      <c r="AC1838" s="82">
        <f>主要観光地別・年度計!AC1451</f>
        <v>422002</v>
      </c>
      <c r="AD1838" s="82">
        <f>主要観光地別・年度計!AD1451</f>
        <v>428953</v>
      </c>
      <c r="AE1838" s="82">
        <f>主要観光地別・年度計!AE1451</f>
        <v>448206</v>
      </c>
      <c r="AF1838" s="82">
        <f>主要観光地別・年度計!AF1451</f>
        <v>573433</v>
      </c>
      <c r="AG1838" s="82">
        <f>主要観光地別・年度計!AG1451</f>
        <v>530682</v>
      </c>
      <c r="AH1838" s="82">
        <f>主要観光地別・年度計!AH1451</f>
        <v>591616</v>
      </c>
      <c r="AI1838" s="82">
        <f>主要観光地別・年度計!AI1451</f>
        <v>637909</v>
      </c>
      <c r="AJ1838" s="82">
        <f>主要観光地別・年度計!AJ1451</f>
        <v>681323</v>
      </c>
      <c r="AK1838" s="82">
        <f>主要観光地別・年度計!AK1451</f>
        <v>674883</v>
      </c>
      <c r="AL1838" s="82">
        <f>主要観光地別・年度計!AL1451</f>
        <v>630872</v>
      </c>
      <c r="AM1838" s="82">
        <f>主要観光地別・年度計!AM1451</f>
        <v>682740</v>
      </c>
      <c r="AN1838" s="82">
        <f>主要観光地別・年度計!AN1451</f>
        <v>663143</v>
      </c>
      <c r="AO1838" s="82">
        <f>主要観光地別・年度計!AO1451</f>
        <v>651825</v>
      </c>
    </row>
    <row r="1839" spans="7:64" x14ac:dyDescent="0.15">
      <c r="G1839" t="s">
        <v>593</v>
      </c>
      <c r="H1839" s="82">
        <f>主要観光地別・年度計!H1457</f>
        <v>0</v>
      </c>
      <c r="I1839" s="82">
        <f>主要観光地別・年度計!I1457</f>
        <v>90858</v>
      </c>
      <c r="J1839" s="82">
        <f>主要観光地別・年度計!J1457</f>
        <v>94985</v>
      </c>
      <c r="K1839" s="82">
        <f>主要観光地別・年度計!K1457</f>
        <v>112699</v>
      </c>
      <c r="L1839" s="82">
        <f>主要観光地別・年度計!L1457</f>
        <v>17142</v>
      </c>
      <c r="M1839" s="82">
        <f>主要観光地別・年度計!M1457</f>
        <v>212464</v>
      </c>
      <c r="N1839" s="82">
        <f>主要観光地別・年度計!N1457</f>
        <v>192087</v>
      </c>
      <c r="O1839" s="82">
        <f>主要観光地別・年度計!O1457</f>
        <v>336944</v>
      </c>
      <c r="P1839" s="82">
        <f>主要観光地別・年度計!P1457</f>
        <v>262601</v>
      </c>
      <c r="Q1839" s="82">
        <f>主要観光地別・年度計!Q1457</f>
        <v>324721</v>
      </c>
      <c r="R1839" s="82">
        <f>主要観光地別・年度計!R1457</f>
        <v>359465</v>
      </c>
      <c r="S1839" s="82">
        <f>主要観光地別・年度計!S1457</f>
        <v>465167</v>
      </c>
      <c r="T1839" s="82">
        <f>主要観光地別・年度計!T1457</f>
        <v>335765</v>
      </c>
      <c r="U1839" s="82">
        <f>主要観光地別・年度計!U1457</f>
        <v>280149</v>
      </c>
      <c r="V1839" s="82">
        <f>主要観光地別・年度計!V1457</f>
        <v>252788</v>
      </c>
      <c r="W1839" s="82">
        <f>主要観光地別・年度計!W1457</f>
        <v>214658</v>
      </c>
      <c r="X1839" s="82">
        <f>主要観光地別・年度計!X1457</f>
        <v>323012</v>
      </c>
      <c r="Y1839" s="82">
        <f>主要観光地別・年度計!Y1457</f>
        <v>288082</v>
      </c>
      <c r="Z1839" s="82">
        <f>主要観光地別・年度計!Z1457</f>
        <v>293402</v>
      </c>
      <c r="AA1839" s="82">
        <f>主要観光地別・年度計!AA1457</f>
        <v>291548</v>
      </c>
      <c r="AB1839" s="82">
        <f>主要観光地別・年度計!AB1457</f>
        <v>298978</v>
      </c>
      <c r="AC1839" s="82">
        <f>主要観光地別・年度計!AC1457</f>
        <v>294659</v>
      </c>
      <c r="AD1839" s="82">
        <f>主要観光地別・年度計!AD1457</f>
        <v>290740</v>
      </c>
      <c r="AE1839" s="82">
        <f>主要観光地別・年度計!AE1457</f>
        <v>292483</v>
      </c>
      <c r="AF1839" s="82">
        <f>主要観光地別・年度計!AF1457</f>
        <v>311311</v>
      </c>
      <c r="AG1839" s="82">
        <f>主要観光地別・年度計!AG1457</f>
        <v>320512</v>
      </c>
      <c r="AH1839" s="82">
        <f>主要観光地別・年度計!AH1457</f>
        <v>353520</v>
      </c>
      <c r="AI1839" s="82">
        <f>主要観光地別・年度計!AI1457</f>
        <v>379653</v>
      </c>
      <c r="AJ1839" s="82">
        <f>主要観光地別・年度計!AJ1457</f>
        <v>399342</v>
      </c>
      <c r="AK1839" s="82">
        <f>主要観光地別・年度計!AK1457</f>
        <v>386764</v>
      </c>
      <c r="AL1839" s="82">
        <f>主要観光地別・年度計!AL1457</f>
        <v>363996</v>
      </c>
      <c r="AM1839" s="82">
        <f>主要観光地別・年度計!AM1457</f>
        <v>372814</v>
      </c>
      <c r="AN1839" s="82">
        <f>主要観光地別・年度計!AN1457</f>
        <v>398033</v>
      </c>
      <c r="AO1839" s="82">
        <f>主要観光地別・年度計!AO1457</f>
        <v>452355</v>
      </c>
    </row>
    <row r="1840" spans="7:64" x14ac:dyDescent="0.15">
      <c r="H1840" s="82">
        <f>MAX(H1836:H1839)</f>
        <v>28749</v>
      </c>
      <c r="I1840" s="82">
        <f t="shared" ref="I1840:AO1840" si="667">MAX(I1836:I1839)</f>
        <v>215975</v>
      </c>
      <c r="J1840" s="82">
        <f t="shared" si="667"/>
        <v>195961</v>
      </c>
      <c r="K1840" s="82">
        <f t="shared" si="667"/>
        <v>159066</v>
      </c>
      <c r="L1840" s="82">
        <f t="shared" si="667"/>
        <v>264256</v>
      </c>
      <c r="M1840" s="82">
        <f t="shared" si="667"/>
        <v>316428</v>
      </c>
      <c r="N1840" s="82">
        <f t="shared" si="667"/>
        <v>288979</v>
      </c>
      <c r="O1840" s="82">
        <f t="shared" si="667"/>
        <v>336944</v>
      </c>
      <c r="P1840" s="82">
        <f t="shared" si="667"/>
        <v>409711</v>
      </c>
      <c r="Q1840" s="82">
        <f t="shared" si="667"/>
        <v>489281</v>
      </c>
      <c r="R1840" s="82">
        <f t="shared" si="667"/>
        <v>548528</v>
      </c>
      <c r="S1840" s="82">
        <f t="shared" si="667"/>
        <v>627771</v>
      </c>
      <c r="T1840" s="82">
        <f t="shared" si="667"/>
        <v>482849</v>
      </c>
      <c r="U1840" s="82">
        <f t="shared" si="667"/>
        <v>498251</v>
      </c>
      <c r="V1840" s="82">
        <f t="shared" si="667"/>
        <v>463831</v>
      </c>
      <c r="W1840" s="82">
        <f t="shared" si="667"/>
        <v>398060</v>
      </c>
      <c r="X1840" s="82">
        <f t="shared" si="667"/>
        <v>492683</v>
      </c>
      <c r="Y1840" s="82">
        <f t="shared" si="667"/>
        <v>454513</v>
      </c>
      <c r="Z1840" s="82">
        <f t="shared" si="667"/>
        <v>444754</v>
      </c>
      <c r="AA1840" s="82">
        <f t="shared" si="667"/>
        <v>436527</v>
      </c>
      <c r="AB1840" s="82">
        <f t="shared" si="667"/>
        <v>445866</v>
      </c>
      <c r="AC1840" s="82">
        <f t="shared" si="667"/>
        <v>441714</v>
      </c>
      <c r="AD1840" s="82">
        <f t="shared" si="667"/>
        <v>465362</v>
      </c>
      <c r="AE1840" s="82">
        <f t="shared" si="667"/>
        <v>474025</v>
      </c>
      <c r="AF1840" s="82">
        <f t="shared" si="667"/>
        <v>573433</v>
      </c>
      <c r="AG1840" s="82">
        <f t="shared" si="667"/>
        <v>530682</v>
      </c>
      <c r="AH1840" s="82">
        <f t="shared" si="667"/>
        <v>591616</v>
      </c>
      <c r="AI1840" s="82">
        <f t="shared" si="667"/>
        <v>637909</v>
      </c>
      <c r="AJ1840" s="82">
        <f t="shared" si="667"/>
        <v>681323</v>
      </c>
      <c r="AK1840" s="82">
        <f t="shared" si="667"/>
        <v>674883</v>
      </c>
      <c r="AL1840" s="82">
        <f t="shared" si="667"/>
        <v>630872</v>
      </c>
      <c r="AM1840" s="82">
        <f t="shared" si="667"/>
        <v>682740</v>
      </c>
      <c r="AN1840" s="82">
        <f t="shared" si="667"/>
        <v>668181</v>
      </c>
      <c r="AO1840" s="82">
        <f t="shared" si="667"/>
        <v>691591</v>
      </c>
    </row>
    <row r="1841" spans="7:76" x14ac:dyDescent="0.15">
      <c r="G1841" t="s">
        <v>594</v>
      </c>
    </row>
    <row r="1842" spans="7:76" x14ac:dyDescent="0.15">
      <c r="G1842" t="s">
        <v>590</v>
      </c>
      <c r="H1842" s="82">
        <f>主要観光地別・年度計!H1440</f>
        <v>359795</v>
      </c>
      <c r="I1842" s="82">
        <f>主要観光地別・年度計!I1440</f>
        <v>162690</v>
      </c>
      <c r="J1842" s="82">
        <f>主要観光地別・年度計!J1440</f>
        <v>251221</v>
      </c>
      <c r="K1842" s="82">
        <f>主要観光地別・年度計!K1440</f>
        <v>255842</v>
      </c>
      <c r="L1842" s="82">
        <f>主要観光地別・年度計!L1440</f>
        <v>302639</v>
      </c>
      <c r="M1842" s="82">
        <f>主要観光地別・年度計!M1440</f>
        <v>320884</v>
      </c>
      <c r="N1842" s="82">
        <f>主要観光地別・年度計!N1440</f>
        <v>333296</v>
      </c>
      <c r="O1842" s="82">
        <f>主要観光地別・年度計!O1440</f>
        <v>325813</v>
      </c>
      <c r="P1842" s="82">
        <f>主要観光地別・年度計!P1440</f>
        <v>349844</v>
      </c>
      <c r="Q1842" s="82">
        <f>主要観光地別・年度計!Q1440</f>
        <v>334615</v>
      </c>
      <c r="R1842" s="82">
        <f>主要観光地別・年度計!R1440</f>
        <v>398822</v>
      </c>
      <c r="S1842" s="82">
        <f>主要観光地別・年度計!S1440</f>
        <v>475712</v>
      </c>
      <c r="T1842" s="82">
        <f>主要観光地別・年度計!T1440</f>
        <v>508169</v>
      </c>
      <c r="U1842" s="82">
        <f>主要観光地別・年度計!U1440</f>
        <v>537673</v>
      </c>
      <c r="V1842" s="82">
        <f>主要観光地別・年度計!V1440</f>
        <v>525110</v>
      </c>
      <c r="W1842" s="82">
        <f>主要観光地別・年度計!W1440</f>
        <v>525306</v>
      </c>
      <c r="X1842" s="82">
        <f>主要観光地別・年度計!X1440</f>
        <v>453308</v>
      </c>
      <c r="Y1842" s="82">
        <f>主要観光地別・年度計!Y1440</f>
        <v>452477</v>
      </c>
      <c r="Z1842" s="82">
        <f>主要観光地別・年度計!Z1440</f>
        <v>429110</v>
      </c>
      <c r="AA1842" s="82">
        <f>主要観光地別・年度計!AA1440</f>
        <v>418707</v>
      </c>
      <c r="AB1842" s="82">
        <f>主要観光地別・年度計!AB1440</f>
        <v>427613</v>
      </c>
      <c r="AC1842" s="82">
        <f>主要観光地別・年度計!AC1440</f>
        <v>425770</v>
      </c>
      <c r="AD1842" s="82">
        <f>主要観光地別・年度計!AD1440</f>
        <v>433561</v>
      </c>
      <c r="AE1842" s="82">
        <f>主要観光地別・年度計!AE1440</f>
        <v>438747</v>
      </c>
      <c r="AF1842" s="82">
        <f>主要観光地別・年度計!AF1440</f>
        <v>459277</v>
      </c>
      <c r="AG1842" s="82">
        <f>主要観光地別・年度計!AG1440</f>
        <v>449528</v>
      </c>
      <c r="AH1842" s="82">
        <f>主要観光地別・年度計!AH1440</f>
        <v>457408</v>
      </c>
      <c r="AI1842" s="82">
        <f>主要観光地別・年度計!AI1440</f>
        <v>483820</v>
      </c>
      <c r="AJ1842" s="82">
        <f>主要観光地別・年度計!AJ1440</f>
        <v>499132</v>
      </c>
      <c r="AK1842" s="82">
        <f>主要観光地別・年度計!AK1440</f>
        <v>480094</v>
      </c>
      <c r="AL1842" s="82">
        <f>主要観光地別・年度計!AL1440</f>
        <v>446525</v>
      </c>
      <c r="AM1842" s="82">
        <f>主要観光地別・年度計!AM1440</f>
        <v>433984</v>
      </c>
      <c r="AN1842" s="82">
        <f>主要観光地別・年度計!AN1440</f>
        <v>414314</v>
      </c>
      <c r="AO1842" s="82">
        <f>主要観光地別・年度計!AO1440</f>
        <v>351926</v>
      </c>
      <c r="AQ1842" s="82"/>
      <c r="AR1842" s="82"/>
      <c r="AS1842" s="82"/>
      <c r="AT1842" s="82"/>
      <c r="AU1842" s="82"/>
      <c r="AV1842" s="82"/>
      <c r="AW1842" s="82"/>
      <c r="AX1842" s="82"/>
      <c r="AY1842" s="82"/>
      <c r="AZ1842" s="82"/>
      <c r="BA1842" s="82"/>
      <c r="BB1842" s="82"/>
      <c r="BC1842" s="82"/>
      <c r="BD1842" s="82"/>
      <c r="BE1842" s="82"/>
      <c r="BF1842" s="82"/>
      <c r="BG1842" s="82"/>
      <c r="BH1842" s="82"/>
      <c r="BI1842" s="82"/>
      <c r="BJ1842" s="82"/>
      <c r="BK1842" s="82"/>
      <c r="BL1842" s="82"/>
      <c r="BM1842" s="82"/>
      <c r="BN1842" s="82"/>
      <c r="BO1842" s="82"/>
      <c r="BP1842" s="82"/>
      <c r="BQ1842" s="82"/>
      <c r="BR1842" s="82"/>
      <c r="BS1842" s="82"/>
      <c r="BT1842" s="82"/>
      <c r="BU1842" s="82"/>
      <c r="BV1842" s="82"/>
      <c r="BW1842" s="82"/>
      <c r="BX1842" s="82"/>
    </row>
    <row r="1843" spans="7:76" x14ac:dyDescent="0.15">
      <c r="G1843" t="s">
        <v>591</v>
      </c>
      <c r="H1843" s="82">
        <f>主要観光地別・年度計!H1446</f>
        <v>330680</v>
      </c>
      <c r="I1843" s="82">
        <f>主要観光地別・年度計!I1446</f>
        <v>283530</v>
      </c>
      <c r="J1843" s="82">
        <f>主要観光地別・年度計!J1446</f>
        <v>311849</v>
      </c>
      <c r="K1843" s="82">
        <f>主要観光地別・年度計!K1446</f>
        <v>302605</v>
      </c>
      <c r="L1843" s="82">
        <f>主要観光地別・年度計!L1446</f>
        <v>247738</v>
      </c>
      <c r="M1843" s="82">
        <f>主要観光地別・年度計!M1446</f>
        <v>278577</v>
      </c>
      <c r="N1843" s="82">
        <f>主要観光地別・年度計!N1446</f>
        <v>297967</v>
      </c>
      <c r="O1843" s="82">
        <f>主要観光地別・年度計!O1446</f>
        <v>344492</v>
      </c>
      <c r="P1843" s="82">
        <f>主要観光地別・年度計!P1446</f>
        <v>396869</v>
      </c>
      <c r="Q1843" s="82">
        <f>主要観光地別・年度計!Q1446</f>
        <v>361437</v>
      </c>
      <c r="R1843" s="82">
        <f>主要観光地別・年度計!R1446</f>
        <v>342068</v>
      </c>
      <c r="S1843" s="82">
        <f>主要観光地別・年度計!S1446</f>
        <v>396203</v>
      </c>
      <c r="T1843" s="82">
        <f>主要観光地別・年度計!T1446</f>
        <v>506718</v>
      </c>
      <c r="U1843" s="82">
        <f>主要観光地別・年度計!U1446</f>
        <v>627680</v>
      </c>
      <c r="V1843" s="82">
        <f>主要観光地別・年度計!V1446</f>
        <v>576037</v>
      </c>
      <c r="W1843" s="82">
        <f>主要観光地別・年度計!W1446</f>
        <v>621586</v>
      </c>
      <c r="X1843" s="82">
        <f>主要観光地別・年度計!X1446</f>
        <v>524262</v>
      </c>
      <c r="Y1843" s="82">
        <f>主要観光地別・年度計!Y1446</f>
        <v>546139</v>
      </c>
      <c r="Z1843" s="82">
        <f>主要観光地別・年度計!Z1446</f>
        <v>516519</v>
      </c>
      <c r="AA1843" s="82">
        <f>主要観光地別・年度計!AA1446</f>
        <v>513399</v>
      </c>
      <c r="AB1843" s="82">
        <f>主要観光地別・年度計!AB1446</f>
        <v>523207</v>
      </c>
      <c r="AC1843" s="82">
        <f>主要観光地別・年度計!AC1446</f>
        <v>521483</v>
      </c>
      <c r="AD1843" s="82">
        <f>主要観光地別・年度計!AD1446</f>
        <v>559516</v>
      </c>
      <c r="AE1843" s="82">
        <f>主要観光地別・年度計!AE1446</f>
        <v>560814</v>
      </c>
      <c r="AF1843" s="82">
        <f>主要観光地別・年度計!AF1446</f>
        <v>595699</v>
      </c>
      <c r="AG1843" s="82">
        <f>主要観光地別・年度計!AG1446</f>
        <v>616784</v>
      </c>
      <c r="AH1843" s="82">
        <f>主要観光地別・年度計!AH1446</f>
        <v>631652</v>
      </c>
      <c r="AI1843" s="82">
        <f>主要観光地別・年度計!AI1446</f>
        <v>669804</v>
      </c>
      <c r="AJ1843" s="82">
        <f>主要観光地別・年度計!AJ1446</f>
        <v>702252</v>
      </c>
      <c r="AK1843" s="82">
        <f>主要観光地別・年度計!AK1446</f>
        <v>699622</v>
      </c>
      <c r="AL1843" s="82">
        <f>主要観光地別・年度計!AL1446</f>
        <v>663305</v>
      </c>
      <c r="AM1843" s="82">
        <f>主要観光地別・年度計!AM1446</f>
        <v>555634</v>
      </c>
      <c r="AN1843" s="82">
        <f>主要観光地別・年度計!AN1446</f>
        <v>517494</v>
      </c>
      <c r="AO1843" s="82">
        <f>主要観光地別・年度計!AO1446</f>
        <v>501598</v>
      </c>
      <c r="AQ1843" s="82"/>
      <c r="AR1843" s="82"/>
      <c r="AS1843" s="82"/>
      <c r="AT1843" s="82"/>
      <c r="AU1843" s="82"/>
      <c r="AV1843" s="82"/>
      <c r="AW1843" s="82"/>
      <c r="AX1843" s="82"/>
      <c r="AY1843" s="82"/>
      <c r="AZ1843" s="82"/>
      <c r="BA1843" s="82"/>
      <c r="BB1843" s="82"/>
      <c r="BC1843" s="82"/>
      <c r="BD1843" s="82"/>
      <c r="BE1843" s="82"/>
      <c r="BF1843" s="82"/>
      <c r="BG1843" s="82"/>
      <c r="BH1843" s="82"/>
      <c r="BI1843" s="82"/>
      <c r="BJ1843" s="82"/>
      <c r="BK1843" s="82"/>
      <c r="BL1843" s="82"/>
      <c r="BM1843" s="82"/>
      <c r="BN1843" s="82"/>
      <c r="BO1843" s="82"/>
      <c r="BP1843" s="82"/>
      <c r="BQ1843" s="82"/>
      <c r="BR1843" s="82"/>
      <c r="BS1843" s="82"/>
      <c r="BT1843" s="82"/>
      <c r="BU1843" s="82"/>
      <c r="BV1843" s="82"/>
      <c r="BW1843" s="82"/>
      <c r="BX1843" s="82"/>
    </row>
    <row r="1844" spans="7:76" x14ac:dyDescent="0.15">
      <c r="G1844" t="s">
        <v>592</v>
      </c>
      <c r="H1844" s="82">
        <f>主要観光地別・年度計!H1452</f>
        <v>359285</v>
      </c>
      <c r="I1844" s="82">
        <f>主要観光地別・年度計!I1452</f>
        <v>192846</v>
      </c>
      <c r="J1844" s="82">
        <f>主要観光地別・年度計!J1452</f>
        <v>310425</v>
      </c>
      <c r="K1844" s="82">
        <f>主要観光地別・年度計!K1452</f>
        <v>271465</v>
      </c>
      <c r="L1844" s="82">
        <f>主要観光地別・年度計!L1452</f>
        <v>309594</v>
      </c>
      <c r="M1844" s="82">
        <f>主要観光地別・年度計!M1452</f>
        <v>291220</v>
      </c>
      <c r="N1844" s="82">
        <f>主要観光地別・年度計!N1452</f>
        <v>353215</v>
      </c>
      <c r="O1844" s="82">
        <f>主要観光地別・年度計!O1452</f>
        <v>356050</v>
      </c>
      <c r="P1844" s="82">
        <f>主要観光地別・年度計!P1452</f>
        <v>400127</v>
      </c>
      <c r="Q1844" s="82">
        <f>主要観光地別・年度計!Q1452</f>
        <v>379589</v>
      </c>
      <c r="R1844" s="82">
        <f>主要観光地別・年度計!R1452</f>
        <v>390377</v>
      </c>
      <c r="S1844" s="82">
        <f>主要観光地別・年度計!S1452</f>
        <v>500735</v>
      </c>
      <c r="T1844" s="82">
        <f>主要観光地別・年度計!T1452</f>
        <v>563035</v>
      </c>
      <c r="U1844" s="82">
        <f>主要観光地別・年度計!U1452</f>
        <v>676284</v>
      </c>
      <c r="V1844" s="82">
        <f>主要観光地別・年度計!V1452</f>
        <v>676124</v>
      </c>
      <c r="W1844" s="82">
        <f>主要観光地別・年度計!W1452</f>
        <v>730669</v>
      </c>
      <c r="X1844" s="82">
        <f>主要観光地別・年度計!X1452</f>
        <v>637724</v>
      </c>
      <c r="Y1844" s="82">
        <f>主要観光地別・年度計!Y1452</f>
        <v>648160</v>
      </c>
      <c r="Z1844" s="82">
        <f>主要観光地別・年度計!Z1452</f>
        <v>613917</v>
      </c>
      <c r="AA1844" s="82">
        <f>主要観光地別・年度計!AA1452</f>
        <v>587976</v>
      </c>
      <c r="AB1844" s="82">
        <f>主要観光地別・年度計!AB1452</f>
        <v>587100</v>
      </c>
      <c r="AC1844" s="82">
        <f>主要観光地別・年度計!AC1452</f>
        <v>587760</v>
      </c>
      <c r="AD1844" s="82">
        <f>主要観光地別・年度計!AD1452</f>
        <v>602506</v>
      </c>
      <c r="AE1844" s="82">
        <f>主要観光地別・年度計!AE1452</f>
        <v>600133</v>
      </c>
      <c r="AF1844" s="82">
        <f>主要観光地別・年度計!AF1452</f>
        <v>557387</v>
      </c>
      <c r="AG1844" s="82">
        <f>主要観光地別・年度計!AG1452</f>
        <v>609397</v>
      </c>
      <c r="AH1844" s="82">
        <f>主要観光地別・年度計!AH1452</f>
        <v>625881</v>
      </c>
      <c r="AI1844" s="82">
        <f>主要観光地別・年度計!AI1452</f>
        <v>665009</v>
      </c>
      <c r="AJ1844" s="82">
        <f>主要観光地別・年度計!AJ1452</f>
        <v>697525</v>
      </c>
      <c r="AK1844" s="82">
        <f>主要観光地別・年度計!AK1452</f>
        <v>667304</v>
      </c>
      <c r="AL1844" s="82">
        <f>主要観光地別・年度計!AL1452</f>
        <v>646576</v>
      </c>
      <c r="AM1844" s="82">
        <f>主要観光地別・年度計!AM1452</f>
        <v>559300</v>
      </c>
      <c r="AN1844" s="82">
        <f>主要観光地別・年度計!AN1452</f>
        <v>543920</v>
      </c>
      <c r="AO1844" s="82">
        <f>主要観光地別・年度計!AO1452</f>
        <v>518633</v>
      </c>
      <c r="AQ1844" s="82"/>
      <c r="AR1844" s="82"/>
      <c r="AS1844" s="82"/>
      <c r="AT1844" s="82"/>
      <c r="AU1844" s="82"/>
      <c r="AV1844" s="82"/>
      <c r="AW1844" s="82"/>
      <c r="AX1844" s="82"/>
      <c r="AY1844" s="82"/>
      <c r="AZ1844" s="82"/>
      <c r="BA1844" s="82"/>
      <c r="BB1844" s="82"/>
      <c r="BC1844" s="82"/>
      <c r="BD1844" s="82"/>
      <c r="BE1844" s="82"/>
      <c r="BF1844" s="82"/>
      <c r="BG1844" s="82"/>
      <c r="BH1844" s="82"/>
      <c r="BI1844" s="82"/>
      <c r="BJ1844" s="82"/>
      <c r="BK1844" s="82"/>
      <c r="BL1844" s="82"/>
      <c r="BM1844" s="82"/>
      <c r="BN1844" s="82"/>
      <c r="BO1844" s="82"/>
      <c r="BP1844" s="82"/>
      <c r="BQ1844" s="82"/>
      <c r="BR1844" s="82"/>
      <c r="BS1844" s="82"/>
      <c r="BT1844" s="82"/>
      <c r="BU1844" s="82"/>
      <c r="BV1844" s="82"/>
      <c r="BW1844" s="82"/>
      <c r="BX1844" s="82"/>
    </row>
    <row r="1845" spans="7:76" x14ac:dyDescent="0.15">
      <c r="G1845" t="s">
        <v>593</v>
      </c>
      <c r="H1845" s="82">
        <f>主要観光地別・年度計!H1458</f>
        <v>0</v>
      </c>
      <c r="I1845" s="82">
        <f>主要観光地別・年度計!I1458</f>
        <v>99070</v>
      </c>
      <c r="J1845" s="82">
        <f>主要観光地別・年度計!J1458</f>
        <v>170225</v>
      </c>
      <c r="K1845" s="82">
        <f>主要観光地別・年度計!K1458</f>
        <v>168776</v>
      </c>
      <c r="L1845" s="82">
        <f>主要観光地別・年度計!L1458</f>
        <v>396119</v>
      </c>
      <c r="M1845" s="82">
        <f>主要観光地別・年度計!M1458</f>
        <v>224843</v>
      </c>
      <c r="N1845" s="82">
        <f>主要観光地別・年度計!N1458</f>
        <v>247955</v>
      </c>
      <c r="O1845" s="82">
        <f>主要観光地別・年度計!O1458</f>
        <v>336426</v>
      </c>
      <c r="P1845" s="82">
        <f>主要観光地別・年度計!P1458</f>
        <v>292067</v>
      </c>
      <c r="Q1845" s="82">
        <f>主要観光地別・年度計!Q1458</f>
        <v>284978</v>
      </c>
      <c r="R1845" s="82">
        <f>主要観光地別・年度計!R1458</f>
        <v>252282</v>
      </c>
      <c r="S1845" s="82">
        <f>主要観光地別・年度計!S1458</f>
        <v>333025</v>
      </c>
      <c r="T1845" s="82">
        <f>主要観光地別・年度計!T1458</f>
        <v>420929</v>
      </c>
      <c r="U1845" s="82">
        <f>主要観光地別・年度計!U1458</f>
        <v>486170</v>
      </c>
      <c r="V1845" s="82">
        <f>主要観光地別・年度計!V1458</f>
        <v>457793</v>
      </c>
      <c r="W1845" s="82">
        <f>主要観光地別・年度計!W1458</f>
        <v>457257</v>
      </c>
      <c r="X1845" s="82">
        <f>主要観光地別・年度計!X1458</f>
        <v>339452</v>
      </c>
      <c r="Y1845" s="82">
        <f>主要観光地別・年度計!Y1458</f>
        <v>352854</v>
      </c>
      <c r="Z1845" s="82">
        <f>主要観光地別・年度計!Z1458</f>
        <v>339448</v>
      </c>
      <c r="AA1845" s="82">
        <f>主要観光地別・年度計!AA1458</f>
        <v>336668</v>
      </c>
      <c r="AB1845" s="82">
        <f>主要観光地別・年度計!AB1458</f>
        <v>345256</v>
      </c>
      <c r="AC1845" s="82">
        <f>主要観光地別・年度計!AC1458</f>
        <v>341439</v>
      </c>
      <c r="AD1845" s="82">
        <f>主要観光地別・年度計!AD1458</f>
        <v>344554</v>
      </c>
      <c r="AE1845" s="82">
        <f>主要観光地別・年度計!AE1458</f>
        <v>342107</v>
      </c>
      <c r="AF1845" s="82">
        <f>主要観光地別・年度計!AF1458</f>
        <v>361539</v>
      </c>
      <c r="AG1845" s="82">
        <f>主要観光地別・年度計!AG1458</f>
        <v>344334</v>
      </c>
      <c r="AH1845" s="82">
        <f>主要観光地別・年度計!AH1458</f>
        <v>370863</v>
      </c>
      <c r="AI1845" s="82">
        <f>主要観光地別・年度計!AI1458</f>
        <v>398334</v>
      </c>
      <c r="AJ1845" s="82">
        <f>主要観光地別・年度計!AJ1458</f>
        <v>414467</v>
      </c>
      <c r="AK1845" s="82">
        <f>主要観光地別・年度計!AK1458</f>
        <v>396459</v>
      </c>
      <c r="AL1845" s="82">
        <f>主要観光地別・年度計!AL1458</f>
        <v>352721</v>
      </c>
      <c r="AM1845" s="82">
        <f>主要観光地別・年度計!AM1458</f>
        <v>349091</v>
      </c>
      <c r="AN1845" s="82">
        <f>主要観光地別・年度計!AN1458</f>
        <v>339533</v>
      </c>
      <c r="AO1845" s="82">
        <f>主要観光地別・年度計!AO1458</f>
        <v>281122</v>
      </c>
      <c r="AQ1845" s="82"/>
      <c r="AR1845" s="82"/>
      <c r="AS1845" s="82"/>
      <c r="AT1845" s="82"/>
      <c r="AU1845" s="82"/>
      <c r="AV1845" s="82"/>
      <c r="AW1845" s="82"/>
      <c r="AX1845" s="82"/>
      <c r="AY1845" s="82"/>
      <c r="AZ1845" s="82"/>
      <c r="BA1845" s="82"/>
      <c r="BB1845" s="82"/>
      <c r="BC1845" s="82"/>
      <c r="BD1845" s="82"/>
      <c r="BE1845" s="82"/>
      <c r="BF1845" s="82"/>
      <c r="BG1845" s="82"/>
      <c r="BH1845" s="82"/>
      <c r="BI1845" s="82"/>
      <c r="BJ1845" s="82"/>
      <c r="BK1845" s="82"/>
      <c r="BL1845" s="82"/>
      <c r="BM1845" s="82"/>
      <c r="BN1845" s="82"/>
      <c r="BO1845" s="82"/>
      <c r="BP1845" s="82"/>
      <c r="BQ1845" s="82"/>
      <c r="BR1845" s="82"/>
      <c r="BS1845" s="82"/>
      <c r="BT1845" s="82"/>
      <c r="BU1845" s="82"/>
      <c r="BV1845" s="82"/>
      <c r="BW1845" s="82"/>
      <c r="BX1845" s="82"/>
    </row>
    <row r="1846" spans="7:76" x14ac:dyDescent="0.15">
      <c r="H1846" s="82">
        <f>MAX(H1842:H1845)</f>
        <v>359795</v>
      </c>
      <c r="I1846" s="82">
        <f t="shared" ref="I1846" si="668">MAX(I1842:I1845)</f>
        <v>283530</v>
      </c>
      <c r="J1846" s="82">
        <f t="shared" ref="J1846" si="669">MAX(J1842:J1845)</f>
        <v>311849</v>
      </c>
      <c r="K1846" s="82">
        <f t="shared" ref="K1846" si="670">MAX(K1842:K1845)</f>
        <v>302605</v>
      </c>
      <c r="L1846" s="82">
        <f t="shared" ref="L1846" si="671">MAX(L1842:L1845)</f>
        <v>396119</v>
      </c>
      <c r="M1846" s="82">
        <f t="shared" ref="M1846" si="672">MAX(M1842:M1845)</f>
        <v>320884</v>
      </c>
      <c r="N1846" s="82">
        <f t="shared" ref="N1846" si="673">MAX(N1842:N1845)</f>
        <v>353215</v>
      </c>
      <c r="O1846" s="82">
        <f t="shared" ref="O1846" si="674">MAX(O1842:O1845)</f>
        <v>356050</v>
      </c>
      <c r="P1846" s="82">
        <f t="shared" ref="P1846" si="675">MAX(P1842:P1845)</f>
        <v>400127</v>
      </c>
      <c r="Q1846" s="82">
        <f t="shared" ref="Q1846" si="676">MAX(Q1842:Q1845)</f>
        <v>379589</v>
      </c>
      <c r="R1846" s="82">
        <f t="shared" ref="R1846" si="677">MAX(R1842:R1845)</f>
        <v>398822</v>
      </c>
      <c r="S1846" s="82">
        <f t="shared" ref="S1846" si="678">MAX(S1842:S1845)</f>
        <v>500735</v>
      </c>
      <c r="T1846" s="82">
        <f t="shared" ref="T1846" si="679">MAX(T1842:T1845)</f>
        <v>563035</v>
      </c>
      <c r="U1846" s="82">
        <f t="shared" ref="U1846" si="680">MAX(U1842:U1845)</f>
        <v>676284</v>
      </c>
      <c r="V1846" s="82">
        <f t="shared" ref="V1846" si="681">MAX(V1842:V1845)</f>
        <v>676124</v>
      </c>
      <c r="W1846" s="82">
        <f t="shared" ref="W1846" si="682">MAX(W1842:W1845)</f>
        <v>730669</v>
      </c>
      <c r="X1846" s="82">
        <f t="shared" ref="X1846" si="683">MAX(X1842:X1845)</f>
        <v>637724</v>
      </c>
      <c r="Y1846" s="82">
        <f t="shared" ref="Y1846" si="684">MAX(Y1842:Y1845)</f>
        <v>648160</v>
      </c>
      <c r="Z1846" s="82">
        <f t="shared" ref="Z1846" si="685">MAX(Z1842:Z1845)</f>
        <v>613917</v>
      </c>
      <c r="AA1846" s="82">
        <f t="shared" ref="AA1846" si="686">MAX(AA1842:AA1845)</f>
        <v>587976</v>
      </c>
      <c r="AB1846" s="82">
        <f t="shared" ref="AB1846" si="687">MAX(AB1842:AB1845)</f>
        <v>587100</v>
      </c>
      <c r="AC1846" s="82">
        <f t="shared" ref="AC1846" si="688">MAX(AC1842:AC1845)</f>
        <v>587760</v>
      </c>
      <c r="AD1846" s="82">
        <f t="shared" ref="AD1846" si="689">MAX(AD1842:AD1845)</f>
        <v>602506</v>
      </c>
      <c r="AE1846" s="82">
        <f t="shared" ref="AE1846" si="690">MAX(AE1842:AE1845)</f>
        <v>600133</v>
      </c>
      <c r="AF1846" s="82">
        <f t="shared" ref="AF1846" si="691">MAX(AF1842:AF1845)</f>
        <v>595699</v>
      </c>
      <c r="AG1846" s="82">
        <f t="shared" ref="AG1846" si="692">MAX(AG1842:AG1845)</f>
        <v>616784</v>
      </c>
      <c r="AH1846" s="82">
        <f t="shared" ref="AH1846" si="693">MAX(AH1842:AH1845)</f>
        <v>631652</v>
      </c>
      <c r="AI1846" s="82">
        <f t="shared" ref="AI1846" si="694">MAX(AI1842:AI1845)</f>
        <v>669804</v>
      </c>
      <c r="AJ1846" s="82">
        <f t="shared" ref="AJ1846" si="695">MAX(AJ1842:AJ1845)</f>
        <v>702252</v>
      </c>
      <c r="AK1846" s="82">
        <f t="shared" ref="AK1846" si="696">MAX(AK1842:AK1845)</f>
        <v>699622</v>
      </c>
      <c r="AL1846" s="82">
        <f t="shared" ref="AL1846" si="697">MAX(AL1842:AL1845)</f>
        <v>663305</v>
      </c>
      <c r="AM1846" s="82">
        <f t="shared" ref="AM1846" si="698">MAX(AM1842:AM1845)</f>
        <v>559300</v>
      </c>
      <c r="AN1846" s="82">
        <f t="shared" ref="AN1846" si="699">MAX(AN1842:AN1845)</f>
        <v>543920</v>
      </c>
      <c r="AO1846" s="82">
        <f t="shared" ref="AO1846" si="700">MAX(AO1842:AO1845)</f>
        <v>518633</v>
      </c>
      <c r="AQ1846" s="82"/>
      <c r="AR1846" s="82"/>
      <c r="AS1846" s="82"/>
      <c r="AT1846" s="82"/>
      <c r="AU1846" s="82"/>
      <c r="AV1846" s="82"/>
      <c r="AW1846" s="82"/>
      <c r="AX1846" s="82"/>
      <c r="AY1846" s="82"/>
      <c r="AZ1846" s="82"/>
      <c r="BA1846" s="82"/>
      <c r="BB1846" s="82"/>
      <c r="BC1846" s="82"/>
      <c r="BD1846" s="82"/>
      <c r="BE1846" s="82"/>
      <c r="BF1846" s="82"/>
      <c r="BG1846" s="82"/>
      <c r="BH1846" s="82"/>
      <c r="BI1846" s="82"/>
      <c r="BJ1846" s="82"/>
      <c r="BK1846" s="82"/>
      <c r="BL1846" s="82"/>
      <c r="BM1846" s="82"/>
      <c r="BN1846" s="82"/>
      <c r="BO1846" s="82"/>
      <c r="BP1846" s="82"/>
      <c r="BQ1846" s="82"/>
      <c r="BR1846" s="82"/>
      <c r="BS1846" s="82"/>
      <c r="BT1846" s="82"/>
      <c r="BU1846" s="82"/>
      <c r="BV1846" s="82"/>
      <c r="BW1846" s="82"/>
      <c r="BX1846" s="82"/>
    </row>
    <row r="1849" spans="7:76" x14ac:dyDescent="0.15">
      <c r="G1849" t="s">
        <v>588</v>
      </c>
      <c r="J1849" s="80" t="s">
        <v>483</v>
      </c>
      <c r="K1849" s="81"/>
      <c r="L1849" s="81"/>
      <c r="M1849" s="81"/>
      <c r="N1849" s="81"/>
      <c r="O1849" s="80" t="s">
        <v>484</v>
      </c>
      <c r="P1849" s="81"/>
      <c r="Q1849" s="81"/>
      <c r="R1849" s="81"/>
      <c r="S1849" s="81"/>
      <c r="T1849" s="80" t="s">
        <v>485</v>
      </c>
      <c r="U1849" s="81"/>
      <c r="V1849" s="81"/>
      <c r="W1849" s="81"/>
      <c r="X1849" s="81"/>
      <c r="Y1849" s="80" t="s">
        <v>486</v>
      </c>
      <c r="Z1849" s="81"/>
      <c r="AA1849" s="81"/>
      <c r="AB1849" s="81"/>
      <c r="AC1849" s="81"/>
      <c r="AD1849" s="80" t="s">
        <v>487</v>
      </c>
      <c r="AE1849" s="81"/>
      <c r="AF1849" s="81"/>
      <c r="AG1849" s="81"/>
      <c r="AH1849" s="81"/>
      <c r="AI1849" s="80" t="s">
        <v>488</v>
      </c>
      <c r="AJ1849" s="81"/>
      <c r="AK1849" s="81"/>
      <c r="AL1849" s="81"/>
      <c r="AM1849" s="81"/>
      <c r="AN1849" s="80" t="s">
        <v>489</v>
      </c>
      <c r="AO1849" s="81"/>
      <c r="AP1849" s="81"/>
      <c r="AQ1849" s="81"/>
      <c r="AR1849" s="81"/>
      <c r="AS1849" s="80" t="s">
        <v>490</v>
      </c>
      <c r="AT1849" s="81"/>
      <c r="AU1849" s="81"/>
      <c r="AV1849" s="81"/>
      <c r="AW1849" s="81"/>
      <c r="AX1849" s="80" t="s">
        <v>491</v>
      </c>
      <c r="AY1849" s="81"/>
      <c r="AZ1849" s="81"/>
      <c r="BA1849" s="81"/>
      <c r="BB1849" s="81"/>
      <c r="BC1849" s="80" t="s">
        <v>492</v>
      </c>
      <c r="BD1849" s="81"/>
      <c r="BE1849" s="81"/>
      <c r="BF1849" s="81"/>
      <c r="BG1849" s="81"/>
      <c r="BH1849" s="80" t="s">
        <v>493</v>
      </c>
      <c r="BL1849" s="80" t="s">
        <v>517</v>
      </c>
    </row>
    <row r="1850" spans="7:76" x14ac:dyDescent="0.15">
      <c r="G1850" t="s">
        <v>495</v>
      </c>
      <c r="H1850" s="98">
        <f>H1840/1000</f>
        <v>28.748999999999999</v>
      </c>
      <c r="I1850" s="98">
        <f t="shared" ref="I1850:AO1850" si="701">I1840/1000</f>
        <v>215.97499999999999</v>
      </c>
      <c r="J1850" s="98">
        <f t="shared" si="701"/>
        <v>195.96100000000001</v>
      </c>
      <c r="K1850" s="98">
        <f t="shared" si="701"/>
        <v>159.066</v>
      </c>
      <c r="L1850" s="98">
        <f t="shared" si="701"/>
        <v>264.25599999999997</v>
      </c>
      <c r="M1850" s="98">
        <f t="shared" si="701"/>
        <v>316.428</v>
      </c>
      <c r="N1850" s="98">
        <f t="shared" si="701"/>
        <v>288.97899999999998</v>
      </c>
      <c r="O1850" s="98">
        <f t="shared" si="701"/>
        <v>336.94400000000002</v>
      </c>
      <c r="P1850" s="98">
        <f t="shared" si="701"/>
        <v>409.71100000000001</v>
      </c>
      <c r="Q1850" s="98">
        <f t="shared" si="701"/>
        <v>489.28100000000001</v>
      </c>
      <c r="R1850" s="98">
        <f t="shared" si="701"/>
        <v>548.52800000000002</v>
      </c>
      <c r="S1850" s="98">
        <f t="shared" si="701"/>
        <v>627.77099999999996</v>
      </c>
      <c r="T1850" s="98">
        <f t="shared" si="701"/>
        <v>482.84899999999999</v>
      </c>
      <c r="U1850" s="98">
        <f t="shared" si="701"/>
        <v>498.25099999999998</v>
      </c>
      <c r="V1850" s="98">
        <f t="shared" si="701"/>
        <v>463.83100000000002</v>
      </c>
      <c r="W1850" s="98">
        <f t="shared" si="701"/>
        <v>398.06</v>
      </c>
      <c r="X1850" s="98">
        <f t="shared" si="701"/>
        <v>492.68299999999999</v>
      </c>
      <c r="Y1850" s="98">
        <f t="shared" si="701"/>
        <v>454.51299999999998</v>
      </c>
      <c r="Z1850" s="98">
        <f t="shared" si="701"/>
        <v>444.75400000000002</v>
      </c>
      <c r="AA1850" s="98">
        <f t="shared" si="701"/>
        <v>436.52699999999999</v>
      </c>
      <c r="AB1850" s="98">
        <f t="shared" si="701"/>
        <v>445.86599999999999</v>
      </c>
      <c r="AC1850" s="98">
        <f t="shared" si="701"/>
        <v>441.714</v>
      </c>
      <c r="AD1850" s="98">
        <f t="shared" si="701"/>
        <v>465.36200000000002</v>
      </c>
      <c r="AE1850" s="98">
        <f t="shared" si="701"/>
        <v>474.02499999999998</v>
      </c>
      <c r="AF1850" s="98">
        <f t="shared" si="701"/>
        <v>573.43299999999999</v>
      </c>
      <c r="AG1850" s="98">
        <f t="shared" si="701"/>
        <v>530.68200000000002</v>
      </c>
      <c r="AH1850" s="98">
        <f t="shared" si="701"/>
        <v>591.61599999999999</v>
      </c>
      <c r="AI1850" s="98">
        <f t="shared" si="701"/>
        <v>637.90899999999999</v>
      </c>
      <c r="AJ1850" s="98">
        <f t="shared" si="701"/>
        <v>681.32299999999998</v>
      </c>
      <c r="AK1850" s="98">
        <f t="shared" si="701"/>
        <v>674.88300000000004</v>
      </c>
      <c r="AL1850" s="98">
        <f t="shared" si="701"/>
        <v>630.87199999999996</v>
      </c>
      <c r="AM1850" s="98">
        <f t="shared" si="701"/>
        <v>682.74</v>
      </c>
      <c r="AN1850" s="98">
        <f t="shared" si="701"/>
        <v>668.18100000000004</v>
      </c>
      <c r="AO1850" s="98">
        <f t="shared" si="701"/>
        <v>691.59100000000001</v>
      </c>
      <c r="AP1850" s="88">
        <f>AP1828</f>
        <v>705.9</v>
      </c>
      <c r="AQ1850" s="88">
        <f t="shared" ref="AQ1850:BL1850" si="702">AQ1828</f>
        <v>732.4</v>
      </c>
      <c r="AR1850" s="88">
        <f t="shared" si="702"/>
        <v>749.1</v>
      </c>
      <c r="AS1850" s="88">
        <f t="shared" si="702"/>
        <v>714.7</v>
      </c>
      <c r="AT1850" s="88">
        <f t="shared" si="702"/>
        <v>726.3</v>
      </c>
      <c r="AU1850" s="88">
        <f t="shared" si="702"/>
        <v>633.29999999999995</v>
      </c>
      <c r="AV1850" s="88">
        <f t="shared" si="702"/>
        <v>631.79999999999995</v>
      </c>
      <c r="AW1850" s="88">
        <f t="shared" si="702"/>
        <v>554</v>
      </c>
      <c r="AX1850" s="88">
        <f t="shared" si="702"/>
        <v>601.79999999999995</v>
      </c>
      <c r="AY1850" s="88">
        <f t="shared" si="702"/>
        <v>570.5</v>
      </c>
      <c r="AZ1850" s="88">
        <f t="shared" si="702"/>
        <v>518</v>
      </c>
      <c r="BA1850" s="88">
        <f t="shared" si="702"/>
        <v>461.5</v>
      </c>
      <c r="BB1850" s="88">
        <f t="shared" si="702"/>
        <v>425.1</v>
      </c>
      <c r="BC1850" s="88">
        <f t="shared" si="702"/>
        <v>356.7</v>
      </c>
      <c r="BD1850" s="88">
        <f t="shared" si="702"/>
        <v>358.49999999999994</v>
      </c>
      <c r="BE1850" s="88">
        <f t="shared" si="702"/>
        <v>426.5</v>
      </c>
      <c r="BF1850" s="88">
        <f t="shared" si="702"/>
        <v>399.09999999999997</v>
      </c>
      <c r="BG1850" s="88">
        <f t="shared" si="702"/>
        <v>507.79999999999995</v>
      </c>
      <c r="BH1850" s="88">
        <f t="shared" si="702"/>
        <v>532.5</v>
      </c>
      <c r="BI1850" s="88">
        <f t="shared" si="702"/>
        <v>514.09999999999991</v>
      </c>
      <c r="BJ1850" s="88">
        <f t="shared" si="702"/>
        <v>529.9</v>
      </c>
      <c r="BK1850" s="88">
        <f t="shared" si="702"/>
        <v>491.2</v>
      </c>
      <c r="BL1850" s="88">
        <f t="shared" si="702"/>
        <v>559.00000000000011</v>
      </c>
    </row>
    <row r="1851" spans="7:76" x14ac:dyDescent="0.15">
      <c r="G1851" t="s">
        <v>496</v>
      </c>
      <c r="H1851" s="98">
        <f>H1846/1000</f>
        <v>359.79500000000002</v>
      </c>
      <c r="I1851" s="98">
        <f t="shared" ref="I1851:AO1851" si="703">I1846/1000</f>
        <v>283.52999999999997</v>
      </c>
      <c r="J1851" s="98">
        <f t="shared" si="703"/>
        <v>311.84899999999999</v>
      </c>
      <c r="K1851" s="98">
        <f t="shared" si="703"/>
        <v>302.60500000000002</v>
      </c>
      <c r="L1851" s="98">
        <f t="shared" si="703"/>
        <v>396.11900000000003</v>
      </c>
      <c r="M1851" s="98">
        <f t="shared" si="703"/>
        <v>320.88400000000001</v>
      </c>
      <c r="N1851" s="98">
        <f t="shared" si="703"/>
        <v>353.21499999999997</v>
      </c>
      <c r="O1851" s="98">
        <f t="shared" si="703"/>
        <v>356.05</v>
      </c>
      <c r="P1851" s="98">
        <f t="shared" si="703"/>
        <v>400.12700000000001</v>
      </c>
      <c r="Q1851" s="98">
        <f t="shared" si="703"/>
        <v>379.589</v>
      </c>
      <c r="R1851" s="98">
        <f t="shared" si="703"/>
        <v>398.822</v>
      </c>
      <c r="S1851" s="98">
        <f t="shared" si="703"/>
        <v>500.73500000000001</v>
      </c>
      <c r="T1851" s="98">
        <f t="shared" si="703"/>
        <v>563.03499999999997</v>
      </c>
      <c r="U1851" s="98">
        <f t="shared" si="703"/>
        <v>676.28399999999999</v>
      </c>
      <c r="V1851" s="98">
        <f t="shared" si="703"/>
        <v>676.12400000000002</v>
      </c>
      <c r="W1851" s="98">
        <f t="shared" si="703"/>
        <v>730.66899999999998</v>
      </c>
      <c r="X1851" s="98">
        <f t="shared" si="703"/>
        <v>637.72400000000005</v>
      </c>
      <c r="Y1851" s="98">
        <f t="shared" si="703"/>
        <v>648.16</v>
      </c>
      <c r="Z1851" s="98">
        <f t="shared" si="703"/>
        <v>613.91700000000003</v>
      </c>
      <c r="AA1851" s="98">
        <f t="shared" si="703"/>
        <v>587.976</v>
      </c>
      <c r="AB1851" s="98">
        <f t="shared" si="703"/>
        <v>587.1</v>
      </c>
      <c r="AC1851" s="98">
        <f t="shared" si="703"/>
        <v>587.76</v>
      </c>
      <c r="AD1851" s="98">
        <f t="shared" si="703"/>
        <v>602.50599999999997</v>
      </c>
      <c r="AE1851" s="98">
        <f t="shared" si="703"/>
        <v>600.13300000000004</v>
      </c>
      <c r="AF1851" s="98">
        <f t="shared" si="703"/>
        <v>595.69899999999996</v>
      </c>
      <c r="AG1851" s="98">
        <f t="shared" si="703"/>
        <v>616.78399999999999</v>
      </c>
      <c r="AH1851" s="98">
        <f t="shared" si="703"/>
        <v>631.65200000000004</v>
      </c>
      <c r="AI1851" s="98">
        <f t="shared" si="703"/>
        <v>669.80399999999997</v>
      </c>
      <c r="AJ1851" s="98">
        <f t="shared" si="703"/>
        <v>702.25199999999995</v>
      </c>
      <c r="AK1851" s="98">
        <f t="shared" si="703"/>
        <v>699.62199999999996</v>
      </c>
      <c r="AL1851" s="98">
        <f t="shared" si="703"/>
        <v>663.30499999999995</v>
      </c>
      <c r="AM1851" s="98">
        <f t="shared" si="703"/>
        <v>559.29999999999995</v>
      </c>
      <c r="AN1851" s="98">
        <f t="shared" si="703"/>
        <v>543.91999999999996</v>
      </c>
      <c r="AO1851" s="98">
        <f t="shared" si="703"/>
        <v>518.63300000000004</v>
      </c>
      <c r="AP1851" s="88">
        <f t="shared" ref="AP1851:BL1851" si="704">AP1829</f>
        <v>524.9</v>
      </c>
      <c r="AQ1851" s="88">
        <f t="shared" si="704"/>
        <v>505.1</v>
      </c>
      <c r="AR1851" s="88">
        <f t="shared" si="704"/>
        <v>497</v>
      </c>
      <c r="AS1851" s="88">
        <f t="shared" si="704"/>
        <v>456.7</v>
      </c>
      <c r="AT1851" s="88">
        <f t="shared" si="704"/>
        <v>496.5</v>
      </c>
      <c r="AU1851" s="88">
        <f t="shared" si="704"/>
        <v>422.8</v>
      </c>
      <c r="AV1851" s="88">
        <f t="shared" si="704"/>
        <v>368.9</v>
      </c>
      <c r="AW1851" s="88">
        <f t="shared" si="704"/>
        <v>384.3</v>
      </c>
      <c r="AX1851" s="88">
        <f t="shared" si="704"/>
        <v>396.6</v>
      </c>
      <c r="AY1851" s="88">
        <f t="shared" si="704"/>
        <v>403.4</v>
      </c>
      <c r="AZ1851" s="88">
        <f t="shared" si="704"/>
        <v>383.1</v>
      </c>
      <c r="BA1851" s="88">
        <f t="shared" si="704"/>
        <v>399.8</v>
      </c>
      <c r="BB1851" s="88">
        <f t="shared" si="704"/>
        <v>359.6</v>
      </c>
      <c r="BC1851" s="88">
        <f t="shared" si="704"/>
        <v>390.09999999999997</v>
      </c>
      <c r="BD1851" s="88">
        <f t="shared" si="704"/>
        <v>369.4</v>
      </c>
      <c r="BE1851" s="88">
        <f t="shared" si="704"/>
        <v>321.29999999999995</v>
      </c>
      <c r="BF1851" s="88">
        <f t="shared" si="704"/>
        <v>329.5</v>
      </c>
      <c r="BG1851" s="88">
        <f t="shared" si="704"/>
        <v>353.1</v>
      </c>
      <c r="BH1851" s="88">
        <f t="shared" si="704"/>
        <v>407.9</v>
      </c>
      <c r="BI1851" s="88">
        <f t="shared" si="704"/>
        <v>400.39999999999992</v>
      </c>
      <c r="BJ1851" s="88">
        <f t="shared" si="704"/>
        <v>406.80000000000007</v>
      </c>
      <c r="BK1851" s="88">
        <f t="shared" si="704"/>
        <v>389.7</v>
      </c>
      <c r="BL1851" s="88">
        <f t="shared" si="704"/>
        <v>328.50000000000006</v>
      </c>
    </row>
    <row r="1852" spans="7:76" x14ac:dyDescent="0.15">
      <c r="G1852" t="s">
        <v>497</v>
      </c>
      <c r="H1852" s="88">
        <f>H1830</f>
        <v>236.34200000000001</v>
      </c>
      <c r="I1852" s="88">
        <f t="shared" ref="I1852:BL1852" si="705">I1830</f>
        <v>226.58</v>
      </c>
      <c r="J1852" s="88">
        <f t="shared" si="705"/>
        <v>324.88099999999997</v>
      </c>
      <c r="K1852" s="88">
        <f t="shared" si="705"/>
        <v>324.13600000000002</v>
      </c>
      <c r="L1852" s="88">
        <f t="shared" si="705"/>
        <v>419.19099999999997</v>
      </c>
      <c r="M1852" s="88">
        <f t="shared" si="705"/>
        <v>375.24299999999999</v>
      </c>
      <c r="N1852" s="88">
        <f t="shared" si="705"/>
        <v>381.03899999999999</v>
      </c>
      <c r="O1852" s="88">
        <f t="shared" si="705"/>
        <v>430.50400000000002</v>
      </c>
      <c r="P1852" s="88">
        <f t="shared" si="705"/>
        <v>478.64499999999998</v>
      </c>
      <c r="Q1852" s="88">
        <f t="shared" si="705"/>
        <v>471.03500000000003</v>
      </c>
      <c r="R1852" s="88">
        <f t="shared" si="705"/>
        <v>496.27199999999999</v>
      </c>
      <c r="S1852" s="88">
        <f t="shared" si="705"/>
        <v>581.303</v>
      </c>
      <c r="T1852" s="88">
        <f t="shared" si="705"/>
        <v>581.005</v>
      </c>
      <c r="U1852" s="88">
        <f t="shared" si="705"/>
        <v>635.31500000000005</v>
      </c>
      <c r="V1852" s="88">
        <f t="shared" si="705"/>
        <v>581.13300000000004</v>
      </c>
      <c r="W1852" s="88">
        <f t="shared" si="705"/>
        <v>650.38400000000001</v>
      </c>
      <c r="X1852" s="88">
        <f t="shared" si="705"/>
        <v>647.63</v>
      </c>
      <c r="Y1852" s="88">
        <f t="shared" si="705"/>
        <v>685.50300000000004</v>
      </c>
      <c r="Z1852" s="88">
        <f t="shared" si="705"/>
        <v>649.73800000000006</v>
      </c>
      <c r="AA1852" s="88">
        <f t="shared" si="705"/>
        <v>600.48699999999997</v>
      </c>
      <c r="AB1852" s="88">
        <f t="shared" si="705"/>
        <v>613.62800000000004</v>
      </c>
      <c r="AC1852" s="88">
        <f t="shared" si="705"/>
        <v>591.101</v>
      </c>
      <c r="AD1852" s="88">
        <f t="shared" si="705"/>
        <v>581.27499999999998</v>
      </c>
      <c r="AE1852" s="88">
        <f t="shared" si="705"/>
        <v>575.80700000000002</v>
      </c>
      <c r="AF1852" s="88">
        <f t="shared" si="705"/>
        <v>609.61300000000006</v>
      </c>
      <c r="AG1852" s="88">
        <f t="shared" si="705"/>
        <v>619.01900000000001</v>
      </c>
      <c r="AH1852" s="88">
        <f t="shared" si="705"/>
        <v>649.75599999999997</v>
      </c>
      <c r="AI1852" s="88">
        <f t="shared" si="705"/>
        <v>696.04499999999996</v>
      </c>
      <c r="AJ1852" s="88">
        <f t="shared" si="705"/>
        <v>734.03899999999999</v>
      </c>
      <c r="AK1852" s="88">
        <f t="shared" si="705"/>
        <v>696.524</v>
      </c>
      <c r="AL1852" s="88">
        <f t="shared" si="705"/>
        <v>678.47900000000004</v>
      </c>
      <c r="AM1852" s="88">
        <f t="shared" si="705"/>
        <v>684.06799999999998</v>
      </c>
      <c r="AN1852" s="88">
        <f t="shared" si="705"/>
        <v>636.37300000000005</v>
      </c>
      <c r="AO1852" s="88">
        <f t="shared" si="705"/>
        <v>578.62300000000005</v>
      </c>
      <c r="AP1852" s="88">
        <f t="shared" si="705"/>
        <v>516</v>
      </c>
      <c r="AQ1852" s="88">
        <f t="shared" si="705"/>
        <v>529.4</v>
      </c>
      <c r="AR1852" s="88">
        <f t="shared" si="705"/>
        <v>531.4</v>
      </c>
      <c r="AS1852" s="88">
        <f t="shared" si="705"/>
        <v>498.3</v>
      </c>
      <c r="AT1852" s="88">
        <f t="shared" si="705"/>
        <v>572.4</v>
      </c>
      <c r="AU1852" s="88">
        <f t="shared" si="705"/>
        <v>487.1</v>
      </c>
      <c r="AV1852" s="88">
        <f t="shared" si="705"/>
        <v>475.1</v>
      </c>
      <c r="AW1852" s="88">
        <f t="shared" si="705"/>
        <v>415.4</v>
      </c>
      <c r="AX1852" s="88">
        <f t="shared" si="705"/>
        <v>404.7</v>
      </c>
      <c r="AY1852" s="88">
        <f t="shared" si="705"/>
        <v>387.9</v>
      </c>
      <c r="AZ1852" s="88">
        <f t="shared" si="705"/>
        <v>355.6</v>
      </c>
      <c r="BA1852" s="88">
        <f t="shared" si="705"/>
        <v>356.7</v>
      </c>
      <c r="BB1852" s="88">
        <f t="shared" si="705"/>
        <v>275.5</v>
      </c>
      <c r="BC1852" s="88">
        <f t="shared" si="705"/>
        <v>274.10000000000002</v>
      </c>
      <c r="BD1852" s="88">
        <f t="shared" si="705"/>
        <v>269.90000000000003</v>
      </c>
      <c r="BE1852" s="88">
        <f t="shared" si="705"/>
        <v>261.3</v>
      </c>
      <c r="BF1852" s="88">
        <f t="shared" si="705"/>
        <v>260.10000000000002</v>
      </c>
      <c r="BG1852" s="88">
        <f t="shared" si="705"/>
        <v>240.4</v>
      </c>
      <c r="BH1852" s="88">
        <f t="shared" si="705"/>
        <v>208.19999999999996</v>
      </c>
      <c r="BI1852" s="88">
        <f t="shared" si="705"/>
        <v>181.10000000000002</v>
      </c>
      <c r="BJ1852" s="88">
        <f t="shared" si="705"/>
        <v>172.4</v>
      </c>
      <c r="BK1852" s="88">
        <f t="shared" si="705"/>
        <v>170.6</v>
      </c>
      <c r="BL1852" s="88">
        <f t="shared" si="705"/>
        <v>179</v>
      </c>
    </row>
    <row r="1853" spans="7:76" x14ac:dyDescent="0.15">
      <c r="AP1853" s="99">
        <f>AP1850+AP1851</f>
        <v>1230.8</v>
      </c>
    </row>
    <row r="1859" spans="7:67" x14ac:dyDescent="0.15">
      <c r="G1859" t="s">
        <v>598</v>
      </c>
    </row>
    <row r="1860" spans="7:67" x14ac:dyDescent="0.15">
      <c r="G1860" t="s">
        <v>597</v>
      </c>
      <c r="J1860" s="80" t="s">
        <v>483</v>
      </c>
      <c r="K1860" s="81"/>
      <c r="L1860" s="81"/>
      <c r="M1860" s="81"/>
      <c r="N1860" s="81"/>
      <c r="O1860" s="80" t="s">
        <v>484</v>
      </c>
      <c r="P1860" s="81"/>
      <c r="Q1860" s="81"/>
      <c r="R1860" s="81"/>
      <c r="S1860" s="81"/>
      <c r="T1860" s="80" t="s">
        <v>485</v>
      </c>
      <c r="U1860" s="81"/>
      <c r="V1860" s="81"/>
      <c r="W1860" s="81"/>
      <c r="X1860" s="81"/>
      <c r="Y1860" s="80" t="s">
        <v>486</v>
      </c>
      <c r="Z1860" s="81"/>
      <c r="AA1860" s="81"/>
      <c r="AB1860" s="81"/>
      <c r="AC1860" s="81"/>
      <c r="AD1860" s="80" t="s">
        <v>487</v>
      </c>
      <c r="AE1860" s="81"/>
      <c r="AF1860" s="81"/>
      <c r="AG1860" s="81"/>
      <c r="AH1860" s="81"/>
      <c r="AI1860" s="80" t="s">
        <v>488</v>
      </c>
      <c r="AJ1860" s="81"/>
      <c r="AK1860" s="81"/>
      <c r="AL1860" s="81"/>
      <c r="AM1860" s="81"/>
      <c r="AN1860" s="80" t="s">
        <v>489</v>
      </c>
      <c r="AO1860" s="81"/>
      <c r="AP1860" s="81"/>
      <c r="AQ1860" s="81"/>
      <c r="AR1860" s="81"/>
      <c r="AS1860" s="80" t="s">
        <v>490</v>
      </c>
      <c r="AT1860" s="81"/>
      <c r="AU1860" s="81"/>
      <c r="AV1860" s="81"/>
      <c r="AW1860" s="81"/>
      <c r="AX1860" s="80" t="s">
        <v>491</v>
      </c>
      <c r="AY1860" s="81"/>
      <c r="AZ1860" s="81"/>
      <c r="BA1860" s="81"/>
      <c r="BB1860" s="81"/>
      <c r="BC1860" s="80" t="s">
        <v>492</v>
      </c>
      <c r="BD1860" s="81"/>
      <c r="BE1860" s="81"/>
      <c r="BF1860" s="81"/>
      <c r="BG1860" s="81"/>
      <c r="BH1860" s="80" t="s">
        <v>493</v>
      </c>
      <c r="BL1860" s="80" t="s">
        <v>517</v>
      </c>
    </row>
    <row r="1861" spans="7:67" x14ac:dyDescent="0.15">
      <c r="G1861" t="s">
        <v>595</v>
      </c>
      <c r="H1861" s="82">
        <f>SUM(主要観光地別・年度計!H1439:H1440)</f>
        <v>380783</v>
      </c>
      <c r="I1861" s="82">
        <f>SUM(主要観光地別・年度計!I1439:I1440)</f>
        <v>277794</v>
      </c>
      <c r="J1861" s="82">
        <f>SUM(主要観光地別・年度計!J1439:J1440)</f>
        <v>358554</v>
      </c>
      <c r="K1861" s="82">
        <f>SUM(主要観光地別・年度計!K1439:K1440)</f>
        <v>378437</v>
      </c>
      <c r="L1861" s="82">
        <f>SUM(主要観光地別・年度計!L1439:L1440)</f>
        <v>537111</v>
      </c>
      <c r="M1861" s="82">
        <f>SUM(主要観光地別・年度計!M1439:M1440)</f>
        <v>586334</v>
      </c>
      <c r="N1861" s="82">
        <f>SUM(主要観光地別・年度計!N1439:N1440)</f>
        <v>562540</v>
      </c>
      <c r="O1861" s="82">
        <f>SUM(主要観光地別・年度計!O1439:O1440)</f>
        <v>523382</v>
      </c>
      <c r="P1861" s="82">
        <f>SUM(主要観光地別・年度計!P1439:P1440)</f>
        <v>613634</v>
      </c>
      <c r="Q1861" s="82">
        <f>SUM(主要観光地別・年度計!Q1439:Q1440)</f>
        <v>641864</v>
      </c>
      <c r="R1861" s="82">
        <f>SUM(主要観光地別・年度計!R1439:R1440)</f>
        <v>764042</v>
      </c>
      <c r="S1861" s="82">
        <f>SUM(主要観光地別・年度計!S1439:S1440)</f>
        <v>919874</v>
      </c>
      <c r="T1861" s="82">
        <f>SUM(主要観光地別・年度計!T1439:T1440)</f>
        <v>884411</v>
      </c>
      <c r="U1861" s="82">
        <f>SUM(主要観光地別・年度計!U1439:U1440)</f>
        <v>900448</v>
      </c>
      <c r="V1861" s="82">
        <f>SUM(主要観光地別・年度計!V1439:V1440)</f>
        <v>841582</v>
      </c>
      <c r="W1861" s="82">
        <f>SUM(主要観光地別・年度計!W1439:W1440)</f>
        <v>814382</v>
      </c>
      <c r="X1861" s="82">
        <f>SUM(主要観光地別・年度計!X1439:X1440)</f>
        <v>805977</v>
      </c>
      <c r="Y1861" s="82">
        <f>SUM(主要観光地別・年度計!Y1439:Y1440)</f>
        <v>772765</v>
      </c>
      <c r="Z1861" s="82">
        <f>SUM(主要観光地別・年度計!Z1439:Z1440)</f>
        <v>749284</v>
      </c>
      <c r="AA1861" s="82">
        <f>SUM(主要観光地別・年度計!AA1439:AA1440)</f>
        <v>733127</v>
      </c>
      <c r="AB1861" s="82">
        <f>SUM(主要観光地別・年度計!AB1439:AB1440)</f>
        <v>751702</v>
      </c>
      <c r="AC1861" s="82">
        <f>SUM(主要観光地別・年度計!AC1439:AC1440)</f>
        <v>745724</v>
      </c>
      <c r="AD1861" s="82">
        <f>SUM(主要観光地別・年度計!AD1439:AD1440)</f>
        <v>760881</v>
      </c>
      <c r="AE1861" s="82">
        <f>SUM(主要観光地別・年度計!AE1439:AE1440)</f>
        <v>753622</v>
      </c>
      <c r="AF1861" s="82">
        <f>SUM(主要観光地別・年度計!AF1439:AF1440)</f>
        <v>793997</v>
      </c>
      <c r="AG1861" s="82">
        <f>SUM(主要観光地別・年度計!AG1439:AG1440)</f>
        <v>790221</v>
      </c>
      <c r="AH1861" s="82">
        <f>SUM(主要観光地別・年度計!AH1439:AH1440)</f>
        <v>845461</v>
      </c>
      <c r="AI1861" s="82">
        <f>SUM(主要観光地別・年度計!AI1439:AI1440)</f>
        <v>890186</v>
      </c>
      <c r="AJ1861" s="82">
        <f>SUM(主要観光地別・年度計!AJ1439:AJ1440)</f>
        <v>926108</v>
      </c>
      <c r="AK1861" s="82">
        <f>SUM(主要観光地別・年度計!AK1439:AK1440)</f>
        <v>896573</v>
      </c>
      <c r="AL1861" s="82">
        <f>SUM(主要観光地別・年度計!AL1439:AL1440)</f>
        <v>821847</v>
      </c>
      <c r="AM1861" s="82">
        <f>SUM(主要観光地別・年度計!AM1439:AM1440)</f>
        <v>779728</v>
      </c>
      <c r="AN1861" s="82">
        <v>758564</v>
      </c>
      <c r="AO1861" s="82">
        <v>739681</v>
      </c>
      <c r="AP1861" s="82">
        <v>739218</v>
      </c>
      <c r="AQ1861" s="82">
        <v>746163</v>
      </c>
      <c r="AR1861" s="82">
        <v>742163</v>
      </c>
      <c r="AS1861" s="82">
        <v>692771</v>
      </c>
      <c r="AT1861" s="82">
        <v>713419</v>
      </c>
      <c r="AU1861" s="82">
        <v>571814</v>
      </c>
      <c r="AV1861" s="82">
        <v>548777</v>
      </c>
      <c r="AW1861" s="82">
        <v>535489</v>
      </c>
      <c r="AX1861" s="82">
        <v>516534</v>
      </c>
      <c r="AY1861" s="82">
        <v>486878</v>
      </c>
      <c r="AZ1861" s="82">
        <v>471666</v>
      </c>
      <c r="BA1861" s="82">
        <v>437241</v>
      </c>
      <c r="BB1861" s="82">
        <v>386255</v>
      </c>
      <c r="BC1861" s="82">
        <v>374705</v>
      </c>
      <c r="BD1861" s="82">
        <v>451468</v>
      </c>
      <c r="BE1861" s="82">
        <v>476307</v>
      </c>
      <c r="BF1861" s="82">
        <v>470237</v>
      </c>
      <c r="BG1861" s="82">
        <v>921873</v>
      </c>
      <c r="BH1861" s="82">
        <v>1011163</v>
      </c>
      <c r="BI1861" s="82">
        <v>1020575</v>
      </c>
      <c r="BJ1861" s="82">
        <v>1037103</v>
      </c>
      <c r="BK1861" s="82">
        <v>992601</v>
      </c>
      <c r="BL1861" s="82">
        <v>1005738</v>
      </c>
      <c r="BM1861" s="82"/>
      <c r="BN1861" s="82"/>
      <c r="BO1861" s="82"/>
    </row>
    <row r="1862" spans="7:67" x14ac:dyDescent="0.15">
      <c r="G1862" t="s">
        <v>596</v>
      </c>
      <c r="H1862" s="82">
        <f>SUM(主要観光地別・年度計!H1451:H1452)</f>
        <v>388034</v>
      </c>
      <c r="I1862" s="82">
        <f>SUM(主要観光地別・年度計!I1451:I1452)</f>
        <v>318979</v>
      </c>
      <c r="J1862" s="82">
        <f>SUM(主要観光地別・年度計!J1451:J1452)</f>
        <v>460510</v>
      </c>
      <c r="K1862" s="82">
        <f>SUM(主要観光地別・年度計!K1451:K1452)</f>
        <v>406238</v>
      </c>
      <c r="L1862" s="82">
        <f>SUM(主要観光地別・年度計!L1451:L1452)</f>
        <v>573850</v>
      </c>
      <c r="M1862" s="82">
        <f>SUM(主要観光地別・年度計!M1451:M1452)</f>
        <v>607648</v>
      </c>
      <c r="N1862" s="82">
        <f>SUM(主要観光地別・年度計!N1451:N1452)</f>
        <v>642194</v>
      </c>
      <c r="O1862" s="82">
        <f>SUM(主要観光地別・年度計!O1451:O1452)</f>
        <v>601550</v>
      </c>
      <c r="P1862" s="82">
        <f>SUM(主要観光地別・年度計!P1451:P1452)</f>
        <v>765782</v>
      </c>
      <c r="Q1862" s="82">
        <f>SUM(主要観光地別・年度計!Q1451:Q1452)</f>
        <v>829289</v>
      </c>
      <c r="R1862" s="82">
        <f>SUM(主要観光地別・年度計!R1451:R1452)</f>
        <v>928823</v>
      </c>
      <c r="S1862" s="82">
        <f>SUM(主要観光地別・年度計!S1451:S1452)</f>
        <v>1097072</v>
      </c>
      <c r="T1862" s="82">
        <f>SUM(主要観光地別・年度計!T1451:T1452)</f>
        <v>1045884</v>
      </c>
      <c r="U1862" s="82">
        <f>SUM(主要観光地別・年度計!U1451:U1452)</f>
        <v>1174535</v>
      </c>
      <c r="V1862" s="82">
        <f>SUM(主要観光地別・年度計!V1451:V1452)</f>
        <v>1139955</v>
      </c>
      <c r="W1862" s="82">
        <f>SUM(主要観光地別・年度計!W1451:W1452)</f>
        <v>1128729</v>
      </c>
      <c r="X1862" s="82">
        <f>SUM(主要観光地別・年度計!X1451:X1452)</f>
        <v>1130407</v>
      </c>
      <c r="Y1862" s="82">
        <f>SUM(主要観光地別・年度計!Y1451:Y1452)</f>
        <v>1102673</v>
      </c>
      <c r="Z1862" s="82">
        <f>SUM(主要観光地別・年度計!Z1451:Z1452)</f>
        <v>1058671</v>
      </c>
      <c r="AA1862" s="82">
        <f>SUM(主要観光地別・年度計!AA1451:AA1452)</f>
        <v>1011645</v>
      </c>
      <c r="AB1862" s="82">
        <f>SUM(主要観光地別・年度計!AB1451:AB1452)</f>
        <v>1018583</v>
      </c>
      <c r="AC1862" s="82">
        <f>SUM(主要観光地別・年度計!AC1451:AC1452)</f>
        <v>1009762</v>
      </c>
      <c r="AD1862" s="82">
        <f>SUM(主要観光地別・年度計!AD1451:AD1452)</f>
        <v>1031459</v>
      </c>
      <c r="AE1862" s="82">
        <f>SUM(主要観光地別・年度計!AE1451:AE1452)</f>
        <v>1048339</v>
      </c>
      <c r="AF1862" s="82">
        <f>SUM(主要観光地別・年度計!AF1451:AF1452)</f>
        <v>1130820</v>
      </c>
      <c r="AG1862" s="82">
        <f>SUM(主要観光地別・年度計!AG1451:AG1452)</f>
        <v>1140079</v>
      </c>
      <c r="AH1862" s="82">
        <f>SUM(主要観光地別・年度計!AH1451:AH1452)</f>
        <v>1217497</v>
      </c>
      <c r="AI1862" s="82">
        <f>SUM(主要観光地別・年度計!AI1451:AI1452)</f>
        <v>1302918</v>
      </c>
      <c r="AJ1862" s="82">
        <f>SUM(主要観光地別・年度計!AJ1451:AJ1452)</f>
        <v>1378848</v>
      </c>
      <c r="AK1862" s="82">
        <f>SUM(主要観光地別・年度計!AK1451:AK1452)</f>
        <v>1342187</v>
      </c>
      <c r="AL1862" s="82">
        <f>SUM(主要観光地別・年度計!AL1451:AL1452)</f>
        <v>1277448</v>
      </c>
      <c r="AM1862" s="82">
        <f>SUM(主要観光地別・年度計!AM1451:AM1452)</f>
        <v>1242040</v>
      </c>
      <c r="AN1862" s="82">
        <v>1207063</v>
      </c>
      <c r="AO1862" s="82">
        <v>1170458</v>
      </c>
      <c r="AP1862" s="82">
        <v>1152639</v>
      </c>
      <c r="AQ1862" s="82">
        <v>1166893</v>
      </c>
      <c r="AR1862" s="82">
        <v>1159047</v>
      </c>
      <c r="AS1862" s="82">
        <v>1072539</v>
      </c>
      <c r="AT1862" s="82">
        <v>1112519</v>
      </c>
      <c r="AU1862" s="82">
        <v>1012662</v>
      </c>
      <c r="AV1862" s="82">
        <v>973348</v>
      </c>
      <c r="AW1862" s="82">
        <v>877139</v>
      </c>
      <c r="AX1862" s="82">
        <v>920244</v>
      </c>
      <c r="AY1862" s="82">
        <v>961082</v>
      </c>
      <c r="AZ1862" s="82">
        <v>851471</v>
      </c>
      <c r="BA1862" s="82">
        <v>829903</v>
      </c>
      <c r="BB1862" s="82">
        <v>788854</v>
      </c>
      <c r="BC1862" s="82">
        <v>760754</v>
      </c>
      <c r="BD1862" s="82">
        <v>710057</v>
      </c>
      <c r="BE1862" s="82">
        <v>734254</v>
      </c>
      <c r="BF1862" s="82">
        <v>716297</v>
      </c>
      <c r="BG1862" s="82">
        <v>716311</v>
      </c>
      <c r="BH1862" s="82">
        <v>784858</v>
      </c>
      <c r="BI1862" s="82">
        <v>761378</v>
      </c>
      <c r="BJ1862" s="82">
        <v>788665</v>
      </c>
      <c r="BK1862" s="82">
        <v>724986</v>
      </c>
      <c r="BL1862" s="82">
        <v>730089</v>
      </c>
      <c r="BM1862" s="82"/>
      <c r="BN1862" s="82"/>
      <c r="BO1862" s="82"/>
    </row>
    <row r="1863" spans="7:67" x14ac:dyDescent="0.15">
      <c r="G1863" t="s">
        <v>591</v>
      </c>
      <c r="H1863" s="82">
        <f>SUM(主要観光地別・年度計!H1445:H1446)</f>
        <v>349628</v>
      </c>
      <c r="I1863" s="82">
        <f>SUM(主要観光地別・年度計!I1445:I1446)</f>
        <v>499505</v>
      </c>
      <c r="J1863" s="82">
        <f>SUM(主要観光地別・年度計!J1445:J1446)</f>
        <v>507810</v>
      </c>
      <c r="K1863" s="82">
        <f>SUM(主要観光地別・年度計!K1445:K1446)</f>
        <v>461671</v>
      </c>
      <c r="L1863" s="82">
        <f>SUM(主要観光地別・年度計!L1445:L1446)</f>
        <v>492712</v>
      </c>
      <c r="M1863" s="82">
        <f>SUM(主要観光地別・年度計!M1445:M1446)</f>
        <v>535155</v>
      </c>
      <c r="N1863" s="82">
        <f>SUM(主要観光地別・年度計!N1445:N1446)</f>
        <v>539605</v>
      </c>
      <c r="O1863" s="82">
        <f>SUM(主要観光地別・年度計!O1445:O1446)</f>
        <v>666249</v>
      </c>
      <c r="P1863" s="82">
        <f>SUM(主要観光地別・年度計!P1445:P1446)</f>
        <v>806580</v>
      </c>
      <c r="Q1863" s="82">
        <f>SUM(主要観光地別・年度計!Q1445:Q1446)</f>
        <v>850718</v>
      </c>
      <c r="R1863" s="82">
        <f>SUM(主要観光地別・年度計!R1445:R1446)</f>
        <v>890596</v>
      </c>
      <c r="S1863" s="82">
        <f>SUM(主要観光地別・年度計!S1445:S1446)</f>
        <v>1023974</v>
      </c>
      <c r="T1863" s="82">
        <f>SUM(主要観光地別・年度計!T1445:T1446)</f>
        <v>976261</v>
      </c>
      <c r="U1863" s="82">
        <f>SUM(主要観光地別・年度計!U1445:U1446)</f>
        <v>1060406</v>
      </c>
      <c r="V1863" s="82">
        <f>SUM(主要観光地別・年度計!V1445:V1446)</f>
        <v>959385</v>
      </c>
      <c r="W1863" s="82">
        <f>SUM(主要観光地別・年度計!W1445:W1446)</f>
        <v>1007823</v>
      </c>
      <c r="X1863" s="82">
        <f>SUM(主要観光地別・年度計!X1445:X1446)</f>
        <v>1014862</v>
      </c>
      <c r="Y1863" s="82">
        <f>SUM(主要観光地別・年度計!Y1445:Y1446)</f>
        <v>989511</v>
      </c>
      <c r="Z1863" s="82">
        <f>SUM(主要観光地別・年度計!Z1445:Z1446)</f>
        <v>957246</v>
      </c>
      <c r="AA1863" s="82">
        <f>SUM(主要観光地別・年度計!AA1445:AA1446)</f>
        <v>949926</v>
      </c>
      <c r="AB1863" s="82">
        <f>SUM(主要観光地別・年度計!AB1445:AB1446)</f>
        <v>969073</v>
      </c>
      <c r="AC1863" s="82">
        <f>SUM(主要観光地別・年度計!AC1445:AC1446)</f>
        <v>963197</v>
      </c>
      <c r="AD1863" s="82">
        <f>SUM(主要観光地別・年度計!AD1445:AD1446)</f>
        <v>1024878</v>
      </c>
      <c r="AE1863" s="82">
        <f>SUM(主要観光地別・年度計!AE1445:AE1446)</f>
        <v>1034839</v>
      </c>
      <c r="AF1863" s="82">
        <f>SUM(主要観光地別・年度計!AF1445:AF1446)</f>
        <v>1114342</v>
      </c>
      <c r="AG1863" s="82">
        <f>SUM(主要観光地別・年度計!AG1445:AG1446)</f>
        <v>1132736</v>
      </c>
      <c r="AH1863" s="82">
        <f>SUM(主要観光地別・年度計!AH1445:AH1446)</f>
        <v>1212048</v>
      </c>
      <c r="AI1863" s="82">
        <f>SUM(主要観光地別・年度計!AI1445:AI1446)</f>
        <v>1291041</v>
      </c>
      <c r="AJ1863" s="82">
        <f>SUM(主要観光地別・年度計!AJ1445:AJ1446)</f>
        <v>1357823</v>
      </c>
      <c r="AK1863" s="82">
        <f>SUM(主要観光地別・年度計!AK1445:AK1446)</f>
        <v>1334421</v>
      </c>
      <c r="AL1863" s="82">
        <f>SUM(主要観光地別・年度計!AL1445:AL1446)</f>
        <v>1262098</v>
      </c>
      <c r="AM1863" s="82">
        <f>SUM(主要観光地別・年度計!AM1445:AM1446)</f>
        <v>1227796</v>
      </c>
      <c r="AN1863" s="82">
        <v>1185675</v>
      </c>
      <c r="AO1863" s="82">
        <v>1193189</v>
      </c>
      <c r="AP1863" s="82">
        <v>1226290</v>
      </c>
      <c r="AQ1863" s="82">
        <v>1188534</v>
      </c>
      <c r="AR1863" s="82">
        <v>1196291</v>
      </c>
      <c r="AS1863" s="82">
        <v>1075320</v>
      </c>
      <c r="AT1863" s="82">
        <v>1091409</v>
      </c>
      <c r="AU1863" s="82">
        <v>907075</v>
      </c>
      <c r="AV1863" s="82">
        <v>825038</v>
      </c>
      <c r="AW1863" s="82">
        <v>821067</v>
      </c>
      <c r="AX1863" s="82">
        <v>844147</v>
      </c>
      <c r="AY1863" s="82">
        <v>828032</v>
      </c>
      <c r="AZ1863" s="82">
        <v>783458</v>
      </c>
      <c r="BA1863" s="82">
        <v>682500</v>
      </c>
      <c r="BB1863" s="82">
        <v>618917</v>
      </c>
      <c r="BC1863" s="82">
        <v>558737</v>
      </c>
      <c r="BD1863" s="82">
        <v>479616</v>
      </c>
      <c r="BE1863" s="82">
        <v>475393</v>
      </c>
      <c r="BF1863" s="82">
        <v>456056</v>
      </c>
      <c r="BG1863" s="82">
        <v>436937</v>
      </c>
      <c r="BH1863" s="82">
        <v>505709</v>
      </c>
      <c r="BI1863" s="82">
        <v>471585</v>
      </c>
      <c r="BJ1863" s="82">
        <v>491801</v>
      </c>
      <c r="BK1863" s="82">
        <v>446384</v>
      </c>
      <c r="BL1863" s="82">
        <v>454911</v>
      </c>
      <c r="BM1863" s="82"/>
      <c r="BN1863" s="82"/>
      <c r="BO1863" s="82"/>
    </row>
    <row r="1864" spans="7:67" x14ac:dyDescent="0.15">
      <c r="G1864" t="s">
        <v>593</v>
      </c>
      <c r="H1864" s="82">
        <f>SUM(主要観光地別・年度計!I1457:I1458)</f>
        <v>189928</v>
      </c>
      <c r="I1864" s="82">
        <f>SUM(主要観光地別・年度計!J1457:J1458)</f>
        <v>265210</v>
      </c>
      <c r="J1864" s="82">
        <f>SUM(主要観光地別・年度計!K1457:K1458)</f>
        <v>281475</v>
      </c>
      <c r="K1864" s="82">
        <f>SUM(主要観光地別・年度計!L1457:L1458)</f>
        <v>413261</v>
      </c>
      <c r="L1864" s="82">
        <f>SUM(主要観光地別・年度計!M1457:M1458)</f>
        <v>437307</v>
      </c>
      <c r="M1864" s="82">
        <f>SUM(主要観光地別・年度計!N1457:N1458)</f>
        <v>440042</v>
      </c>
      <c r="N1864" s="82">
        <f>SUM(主要観光地別・年度計!O1457:O1458)</f>
        <v>673370</v>
      </c>
      <c r="O1864" s="82">
        <f>SUM(主要観光地別・年度計!P1457:P1458)</f>
        <v>554668</v>
      </c>
      <c r="P1864" s="82">
        <f>SUM(主要観光地別・年度計!Q1457:Q1458)</f>
        <v>609699</v>
      </c>
      <c r="Q1864" s="82">
        <f>SUM(主要観光地別・年度計!R1457:R1458)</f>
        <v>611747</v>
      </c>
      <c r="R1864" s="82">
        <f>SUM(主要観光地別・年度計!S1457:S1458)</f>
        <v>798192</v>
      </c>
      <c r="S1864" s="82">
        <f>SUM(主要観光地別・年度計!T1457:T1458)</f>
        <v>756694</v>
      </c>
      <c r="T1864" s="82">
        <f>SUM(主要観光地別・年度計!U1457:U1458)</f>
        <v>766319</v>
      </c>
      <c r="U1864" s="82">
        <f>SUM(主要観光地別・年度計!V1457:V1458)</f>
        <v>710581</v>
      </c>
      <c r="V1864" s="82">
        <f>SUM(主要観光地別・年度計!W1457:W1458)</f>
        <v>671915</v>
      </c>
      <c r="W1864" s="82">
        <f>SUM(主要観光地別・年度計!X1457:X1458)</f>
        <v>662464</v>
      </c>
      <c r="X1864" s="82">
        <f>SUM(主要観光地別・年度計!Y1457:Y1458)</f>
        <v>640936</v>
      </c>
      <c r="Y1864" s="82">
        <f>SUM(主要観光地別・年度計!Z1457:Z1458)</f>
        <v>632850</v>
      </c>
      <c r="Z1864" s="82">
        <f>SUM(主要観光地別・年度計!AA1457:AA1458)</f>
        <v>628216</v>
      </c>
      <c r="AA1864" s="82">
        <f>SUM(主要観光地別・年度計!AB1457:AB1458)</f>
        <v>644234</v>
      </c>
      <c r="AB1864" s="82">
        <f>SUM(主要観光地別・年度計!AC1457:AC1458)</f>
        <v>636098</v>
      </c>
      <c r="AC1864" s="82">
        <f>SUM(主要観光地別・年度計!AD1457:AD1458)</f>
        <v>635294</v>
      </c>
      <c r="AD1864" s="82">
        <f>SUM(主要観光地別・年度計!AE1457:AE1458)</f>
        <v>634590</v>
      </c>
      <c r="AE1864" s="82">
        <f>SUM(主要観光地別・年度計!AF1457:AF1458)</f>
        <v>672850</v>
      </c>
      <c r="AF1864" s="82">
        <f>SUM(主要観光地別・年度計!AG1457:AG1458)</f>
        <v>664846</v>
      </c>
      <c r="AG1864" s="82">
        <f>SUM(主要観光地別・年度計!AH1457:AH1458)</f>
        <v>724383</v>
      </c>
      <c r="AH1864" s="82">
        <f>SUM(主要観光地別・年度計!AI1457:AI1458)</f>
        <v>777987</v>
      </c>
      <c r="AI1864" s="82">
        <f>SUM(主要観光地別・年度計!AJ1457:AJ1458)</f>
        <v>813809</v>
      </c>
      <c r="AJ1864" s="82">
        <f>SUM(主要観光地別・年度計!AK1457:AK1458)</f>
        <v>783223</v>
      </c>
      <c r="AK1864" s="82">
        <f>SUM(主要観光地別・年度計!AL1457:AL1458)</f>
        <v>716717</v>
      </c>
      <c r="AL1864" s="82">
        <f>SUM(主要観光地別・年度計!AM1457:AM1458)</f>
        <v>721905</v>
      </c>
      <c r="AM1864" s="82">
        <f>SUM(主要観光地別・年度計!AN1457:AN1458)</f>
        <v>737566</v>
      </c>
      <c r="AN1864" s="82">
        <v>737566</v>
      </c>
      <c r="AO1864" s="82">
        <v>733477</v>
      </c>
      <c r="AP1864" s="82">
        <v>733334</v>
      </c>
      <c r="AQ1864" s="82">
        <v>738356</v>
      </c>
      <c r="AR1864" s="82">
        <v>738315</v>
      </c>
      <c r="AS1864" s="82">
        <v>727234</v>
      </c>
      <c r="AT1864" s="82">
        <v>766075</v>
      </c>
      <c r="AU1864" s="82">
        <v>662532</v>
      </c>
      <c r="AV1864" s="82">
        <v>654913</v>
      </c>
      <c r="AW1864" s="82">
        <v>581140</v>
      </c>
      <c r="AX1864" s="82">
        <v>579945</v>
      </c>
      <c r="AY1864" s="82">
        <v>564108</v>
      </c>
      <c r="AZ1864" s="82">
        <v>546184</v>
      </c>
      <c r="BA1864" s="82">
        <v>540819</v>
      </c>
      <c r="BB1864" s="82">
        <v>529264</v>
      </c>
      <c r="BC1864" s="82">
        <v>504813</v>
      </c>
      <c r="BD1864" s="82">
        <v>501186</v>
      </c>
      <c r="BE1864" s="82">
        <v>529943</v>
      </c>
      <c r="BF1864" s="82">
        <v>511257</v>
      </c>
      <c r="BG1864" s="82">
        <v>535780</v>
      </c>
      <c r="BH1864" s="82">
        <v>600302</v>
      </c>
      <c r="BI1864" s="82">
        <v>595635</v>
      </c>
      <c r="BJ1864" s="82">
        <v>608753</v>
      </c>
      <c r="BK1864" s="82">
        <v>578507</v>
      </c>
      <c r="BL1864" s="82">
        <v>589092</v>
      </c>
      <c r="BM1864" s="82"/>
      <c r="BN1864" s="82"/>
      <c r="BO1864" s="82"/>
    </row>
    <row r="1865" spans="7:67" x14ac:dyDescent="0.15">
      <c r="G1865" t="s">
        <v>600</v>
      </c>
      <c r="H1865" s="82"/>
      <c r="I1865" s="82"/>
      <c r="J1865" s="82"/>
      <c r="K1865" s="82"/>
      <c r="L1865" s="82"/>
      <c r="M1865" s="82"/>
      <c r="N1865" s="82"/>
      <c r="O1865" s="82"/>
      <c r="P1865" s="82"/>
      <c r="Q1865" s="82"/>
      <c r="R1865" s="82"/>
      <c r="S1865" s="82"/>
      <c r="T1865" s="82"/>
      <c r="U1865" s="82"/>
      <c r="V1865" s="82"/>
      <c r="W1865" s="82"/>
      <c r="X1865" s="82"/>
      <c r="Y1865" s="82"/>
      <c r="Z1865" s="82"/>
      <c r="AA1865" s="82"/>
      <c r="AB1865" s="82"/>
      <c r="AC1865" s="82"/>
      <c r="AD1865" s="82"/>
      <c r="AE1865" s="82"/>
      <c r="AF1865" s="82"/>
      <c r="AG1865" s="82"/>
      <c r="AH1865" s="82"/>
      <c r="AI1865" s="82"/>
      <c r="AJ1865" s="82"/>
      <c r="AK1865" s="82"/>
      <c r="AL1865" s="82"/>
      <c r="AM1865" s="82"/>
      <c r="AN1865" s="82">
        <v>1296289</v>
      </c>
      <c r="AO1865" s="82">
        <v>1278935</v>
      </c>
      <c r="AP1865" s="82">
        <v>1283827</v>
      </c>
      <c r="AQ1865" s="82">
        <v>1246142</v>
      </c>
      <c r="AR1865" s="82">
        <v>1246142</v>
      </c>
      <c r="AS1865" s="82">
        <v>1170427</v>
      </c>
      <c r="AT1865" s="82">
        <v>1223063</v>
      </c>
      <c r="AU1865" s="82">
        <v>1056118</v>
      </c>
      <c r="AV1865" s="82">
        <v>1000690</v>
      </c>
      <c r="AW1865" s="82">
        <v>938275</v>
      </c>
      <c r="AX1865" s="82">
        <v>985628</v>
      </c>
      <c r="AY1865" s="82">
        <v>973985</v>
      </c>
      <c r="AZ1865" s="82">
        <v>908673</v>
      </c>
      <c r="BA1865" s="82">
        <v>861396</v>
      </c>
      <c r="BB1865" s="82">
        <v>784716</v>
      </c>
      <c r="BC1865" s="82">
        <v>746878</v>
      </c>
      <c r="BD1865" s="82">
        <v>727947</v>
      </c>
      <c r="BE1865" s="82">
        <v>746112</v>
      </c>
      <c r="BF1865" s="82">
        <v>728618</v>
      </c>
      <c r="BG1865" s="82">
        <v>860991</v>
      </c>
      <c r="BH1865" s="82">
        <v>940403</v>
      </c>
      <c r="BI1865" s="82">
        <v>914251</v>
      </c>
      <c r="BJ1865" s="82">
        <v>936750</v>
      </c>
      <c r="BK1865" s="82">
        <v>880888</v>
      </c>
      <c r="BL1865" s="82">
        <v>887631</v>
      </c>
      <c r="BM1865" s="82"/>
      <c r="BN1865" s="82"/>
      <c r="BO1865" s="82"/>
    </row>
    <row r="1866" spans="7:67" x14ac:dyDescent="0.15">
      <c r="G1866" t="s">
        <v>599</v>
      </c>
      <c r="H1866" s="82">
        <f t="shared" ref="H1866:AM1866" si="706">SUM(H1861:H1864)</f>
        <v>1308373</v>
      </c>
      <c r="I1866" s="82">
        <f t="shared" si="706"/>
        <v>1361488</v>
      </c>
      <c r="J1866" s="82">
        <f>SUM(H1861:H1864)</f>
        <v>1308373</v>
      </c>
      <c r="K1866" s="82">
        <f t="shared" si="706"/>
        <v>1659607</v>
      </c>
      <c r="L1866" s="82">
        <f t="shared" si="706"/>
        <v>2040980</v>
      </c>
      <c r="M1866" s="82">
        <f t="shared" si="706"/>
        <v>2169179</v>
      </c>
      <c r="N1866" s="82">
        <f t="shared" si="706"/>
        <v>2417709</v>
      </c>
      <c r="O1866" s="82">
        <f t="shared" si="706"/>
        <v>2345849</v>
      </c>
      <c r="P1866" s="82">
        <f t="shared" si="706"/>
        <v>2795695</v>
      </c>
      <c r="Q1866" s="82">
        <f t="shared" si="706"/>
        <v>2933618</v>
      </c>
      <c r="R1866" s="82">
        <f t="shared" si="706"/>
        <v>3381653</v>
      </c>
      <c r="S1866" s="82">
        <f t="shared" si="706"/>
        <v>3797614</v>
      </c>
      <c r="T1866" s="82">
        <f t="shared" si="706"/>
        <v>3672875</v>
      </c>
      <c r="U1866" s="82">
        <f t="shared" si="706"/>
        <v>3845970</v>
      </c>
      <c r="V1866" s="82">
        <f t="shared" si="706"/>
        <v>3612837</v>
      </c>
      <c r="W1866" s="82">
        <f t="shared" si="706"/>
        <v>3613398</v>
      </c>
      <c r="X1866" s="82">
        <f t="shared" si="706"/>
        <v>3592182</v>
      </c>
      <c r="Y1866" s="82">
        <f t="shared" si="706"/>
        <v>3497799</v>
      </c>
      <c r="Z1866" s="82">
        <f t="shared" si="706"/>
        <v>3393417</v>
      </c>
      <c r="AA1866" s="82">
        <f t="shared" si="706"/>
        <v>3338932</v>
      </c>
      <c r="AB1866" s="82">
        <f t="shared" si="706"/>
        <v>3375456</v>
      </c>
      <c r="AC1866" s="82">
        <f t="shared" si="706"/>
        <v>3353977</v>
      </c>
      <c r="AD1866" s="82">
        <f t="shared" si="706"/>
        <v>3451808</v>
      </c>
      <c r="AE1866" s="82">
        <f t="shared" si="706"/>
        <v>3509650</v>
      </c>
      <c r="AF1866" s="82">
        <f t="shared" si="706"/>
        <v>3704005</v>
      </c>
      <c r="AG1866" s="82">
        <f t="shared" si="706"/>
        <v>3787419</v>
      </c>
      <c r="AH1866" s="82">
        <f t="shared" si="706"/>
        <v>4052993</v>
      </c>
      <c r="AI1866" s="82">
        <f t="shared" si="706"/>
        <v>4297954</v>
      </c>
      <c r="AJ1866" s="82">
        <f t="shared" si="706"/>
        <v>4446002</v>
      </c>
      <c r="AK1866" s="82">
        <f t="shared" si="706"/>
        <v>4289898</v>
      </c>
      <c r="AL1866" s="82">
        <f t="shared" si="706"/>
        <v>4083298</v>
      </c>
      <c r="AM1866" s="82">
        <f t="shared" si="706"/>
        <v>3987130</v>
      </c>
      <c r="AN1866" s="82">
        <f>SUM(AN1861:AN1864)</f>
        <v>3888868</v>
      </c>
      <c r="AO1866" s="82">
        <f t="shared" ref="AO1866:BL1866" si="707">SUM(AO1861:AO1864)</f>
        <v>3836805</v>
      </c>
      <c r="AP1866" s="82">
        <f t="shared" si="707"/>
        <v>3851481</v>
      </c>
      <c r="AQ1866" s="82">
        <f t="shared" si="707"/>
        <v>3839946</v>
      </c>
      <c r="AR1866" s="82">
        <f t="shared" si="707"/>
        <v>3835816</v>
      </c>
      <c r="AS1866" s="82">
        <f t="shared" si="707"/>
        <v>3567864</v>
      </c>
      <c r="AT1866" s="82">
        <f t="shared" si="707"/>
        <v>3683422</v>
      </c>
      <c r="AU1866" s="82">
        <f t="shared" si="707"/>
        <v>3154083</v>
      </c>
      <c r="AV1866" s="82">
        <f t="shared" si="707"/>
        <v>3002076</v>
      </c>
      <c r="AW1866" s="82">
        <f t="shared" si="707"/>
        <v>2814835</v>
      </c>
      <c r="AX1866" s="82">
        <f t="shared" si="707"/>
        <v>2860870</v>
      </c>
      <c r="AY1866" s="82">
        <f t="shared" si="707"/>
        <v>2840100</v>
      </c>
      <c r="AZ1866" s="82">
        <f t="shared" si="707"/>
        <v>2652779</v>
      </c>
      <c r="BA1866" s="82">
        <f t="shared" si="707"/>
        <v>2490463</v>
      </c>
      <c r="BB1866" s="82">
        <f t="shared" si="707"/>
        <v>2323290</v>
      </c>
      <c r="BC1866" s="82">
        <f t="shared" si="707"/>
        <v>2199009</v>
      </c>
      <c r="BD1866" s="82">
        <f t="shared" si="707"/>
        <v>2142327</v>
      </c>
      <c r="BE1866" s="82">
        <f t="shared" si="707"/>
        <v>2215897</v>
      </c>
      <c r="BF1866" s="82">
        <f t="shared" si="707"/>
        <v>2153847</v>
      </c>
      <c r="BG1866" s="82">
        <f t="shared" si="707"/>
        <v>2610901</v>
      </c>
      <c r="BH1866" s="82">
        <f t="shared" si="707"/>
        <v>2902032</v>
      </c>
      <c r="BI1866" s="82">
        <f t="shared" si="707"/>
        <v>2849173</v>
      </c>
      <c r="BJ1866" s="82">
        <f t="shared" si="707"/>
        <v>2926322</v>
      </c>
      <c r="BK1866" s="82">
        <f t="shared" si="707"/>
        <v>2742478</v>
      </c>
      <c r="BL1866" s="82">
        <f t="shared" si="707"/>
        <v>2779830</v>
      </c>
      <c r="BM1866" s="82"/>
      <c r="BN1866" s="82"/>
      <c r="BO1866" s="82"/>
    </row>
    <row r="1868" spans="7:67" x14ac:dyDescent="0.15">
      <c r="G1868" t="s">
        <v>601</v>
      </c>
    </row>
    <row r="1869" spans="7:67" x14ac:dyDescent="0.15">
      <c r="G1869" t="s">
        <v>597</v>
      </c>
      <c r="J1869" s="80" t="s">
        <v>483</v>
      </c>
      <c r="K1869" s="81"/>
      <c r="L1869" s="81"/>
      <c r="M1869" s="81"/>
      <c r="N1869" s="81"/>
      <c r="O1869" s="80" t="s">
        <v>484</v>
      </c>
      <c r="P1869" s="81"/>
      <c r="Q1869" s="81"/>
      <c r="R1869" s="81"/>
      <c r="S1869" s="81"/>
      <c r="T1869" s="80" t="s">
        <v>485</v>
      </c>
      <c r="U1869" s="81"/>
      <c r="V1869" s="81"/>
      <c r="W1869" s="81"/>
      <c r="X1869" s="81"/>
      <c r="Y1869" s="80" t="s">
        <v>486</v>
      </c>
      <c r="Z1869" s="81"/>
      <c r="AA1869" s="81"/>
      <c r="AB1869" s="81"/>
      <c r="AC1869" s="81"/>
      <c r="AD1869" s="80" t="s">
        <v>487</v>
      </c>
      <c r="AE1869" s="81"/>
      <c r="AF1869" s="81"/>
      <c r="AG1869" s="81"/>
      <c r="AH1869" s="81"/>
      <c r="AI1869" s="80" t="s">
        <v>488</v>
      </c>
      <c r="AJ1869" s="81"/>
      <c r="AK1869" s="81"/>
      <c r="AL1869" s="81"/>
      <c r="AM1869" s="81"/>
      <c r="AN1869" s="80" t="s">
        <v>489</v>
      </c>
      <c r="AO1869" s="81"/>
      <c r="AP1869" s="81"/>
      <c r="AQ1869" s="81"/>
      <c r="AR1869" s="81"/>
      <c r="AS1869" s="80" t="s">
        <v>490</v>
      </c>
      <c r="AT1869" s="81"/>
      <c r="AU1869" s="81"/>
      <c r="AV1869" s="81"/>
      <c r="AW1869" s="81"/>
      <c r="AX1869" s="80" t="s">
        <v>491</v>
      </c>
      <c r="AY1869" s="81"/>
      <c r="AZ1869" s="81"/>
      <c r="BA1869" s="81"/>
      <c r="BB1869" s="81"/>
      <c r="BC1869" s="80" t="s">
        <v>492</v>
      </c>
      <c r="BD1869" s="81"/>
      <c r="BE1869" s="81"/>
      <c r="BF1869" s="81"/>
      <c r="BG1869" s="81"/>
      <c r="BH1869" s="80" t="s">
        <v>493</v>
      </c>
      <c r="BL1869" s="80" t="s">
        <v>517</v>
      </c>
    </row>
    <row r="1870" spans="7:67" x14ac:dyDescent="0.15">
      <c r="G1870" t="s">
        <v>595</v>
      </c>
      <c r="H1870" s="82">
        <f>主要観光地別・年度計!H1442</f>
        <v>95181</v>
      </c>
      <c r="I1870" s="82">
        <f>主要観光地別・年度計!I1442</f>
        <v>79280</v>
      </c>
      <c r="J1870" s="82">
        <f>主要観光地別・年度計!J1442</f>
        <v>111587</v>
      </c>
      <c r="K1870" s="82">
        <f>主要観光地別・年度計!K1442</f>
        <v>111321</v>
      </c>
      <c r="L1870" s="82">
        <f>主要観光地別・年度計!L1442</f>
        <v>130094</v>
      </c>
      <c r="M1870" s="82">
        <f>主要観光地別・年度計!M1442</f>
        <v>113274</v>
      </c>
      <c r="N1870" s="82">
        <f>主要観光地別・年度計!N1442</f>
        <v>119274</v>
      </c>
      <c r="O1870" s="82">
        <f>主要観光地別・年度計!O1442</f>
        <v>122664</v>
      </c>
      <c r="P1870" s="82">
        <f>主要観光地別・年度計!P1442</f>
        <v>132741</v>
      </c>
      <c r="Q1870" s="82">
        <f>主要観光地別・年度計!Q1442</f>
        <v>117745</v>
      </c>
      <c r="R1870" s="82">
        <f>主要観光地別・年度計!R1442</f>
        <v>138642</v>
      </c>
      <c r="S1870" s="82">
        <f>主要観光地別・年度計!S1442</f>
        <v>148125</v>
      </c>
      <c r="T1870" s="82">
        <f>主要観光地別・年度計!T1442</f>
        <v>139883</v>
      </c>
      <c r="U1870" s="82">
        <f>主要観光地別・年度計!U1442</f>
        <v>138104</v>
      </c>
      <c r="V1870" s="82">
        <f>主要観光地別・年度計!V1442</f>
        <v>117371</v>
      </c>
      <c r="W1870" s="82">
        <f>主要観光地別・年度計!W1442</f>
        <v>112198</v>
      </c>
      <c r="X1870" s="82">
        <f>主要観光地別・年度計!X1442</f>
        <v>108126</v>
      </c>
      <c r="Y1870" s="82">
        <f>主要観光地別・年度計!Y1442</f>
        <v>134200</v>
      </c>
      <c r="Z1870" s="82">
        <f>主要観光地別・年度計!Z1442</f>
        <v>125131</v>
      </c>
      <c r="AA1870" s="82">
        <f>主要観光地別・年度計!AA1442</f>
        <v>117582</v>
      </c>
      <c r="AB1870" s="82">
        <f>主要観光地別・年度計!AB1442</f>
        <v>125784</v>
      </c>
      <c r="AC1870" s="82">
        <f>主要観光地別・年度計!AC1442</f>
        <v>122288</v>
      </c>
      <c r="AD1870" s="82">
        <f>主要観光地別・年度計!AD1442</f>
        <v>115174</v>
      </c>
      <c r="AE1870" s="82">
        <f>主要観光地別・年度計!AE1442</f>
        <v>107855</v>
      </c>
      <c r="AF1870" s="82">
        <f>主要観光地別・年度計!AF1442</f>
        <v>110914</v>
      </c>
      <c r="AG1870" s="82">
        <f>主要観光地別・年度計!AG1442</f>
        <v>111039</v>
      </c>
      <c r="AH1870" s="82">
        <f>主要観光地別・年度計!AH1442</f>
        <v>116168</v>
      </c>
      <c r="AI1870" s="82">
        <f>主要観光地別・年度計!AI1442</f>
        <v>122328</v>
      </c>
      <c r="AJ1870" s="82">
        <f>主要観光地別・年度計!AJ1442</f>
        <v>125460</v>
      </c>
      <c r="AK1870" s="82">
        <f>主要観光地別・年度計!AK1442</f>
        <v>113465</v>
      </c>
      <c r="AL1870" s="82">
        <f>主要観光地別・年度計!AL1442</f>
        <v>99600</v>
      </c>
      <c r="AM1870" s="82">
        <f>主要観光地別・年度計!AM1442</f>
        <v>88063</v>
      </c>
      <c r="AN1870" s="82">
        <v>79795</v>
      </c>
      <c r="AO1870" s="82">
        <v>77613</v>
      </c>
      <c r="AP1870" s="82">
        <v>75449</v>
      </c>
      <c r="AQ1870" s="82">
        <v>87266</v>
      </c>
      <c r="AR1870" s="82">
        <v>89187</v>
      </c>
      <c r="AS1870" s="82">
        <v>64349</v>
      </c>
      <c r="AT1870" s="82">
        <v>56960</v>
      </c>
      <c r="AU1870" s="82">
        <v>48895</v>
      </c>
      <c r="AV1870" s="82">
        <v>41797</v>
      </c>
      <c r="AW1870" s="82">
        <v>39452</v>
      </c>
      <c r="AX1870" s="82">
        <v>41308</v>
      </c>
      <c r="AY1870" s="82">
        <v>28105</v>
      </c>
      <c r="AZ1870" s="82">
        <v>28331</v>
      </c>
      <c r="BA1870" s="82">
        <v>21687</v>
      </c>
      <c r="BB1870" s="82">
        <v>20408</v>
      </c>
      <c r="BC1870" s="82">
        <v>21008</v>
      </c>
      <c r="BD1870" s="82">
        <v>20283</v>
      </c>
      <c r="BE1870" s="82">
        <v>17483</v>
      </c>
      <c r="BF1870" s="82">
        <v>21628</v>
      </c>
      <c r="BG1870" s="82">
        <v>15506</v>
      </c>
      <c r="BH1870" s="82">
        <v>13806</v>
      </c>
      <c r="BI1870" s="82">
        <v>12499</v>
      </c>
      <c r="BJ1870" s="82">
        <v>12371</v>
      </c>
      <c r="BK1870" s="82">
        <v>12789</v>
      </c>
      <c r="BL1870" s="82">
        <v>12591</v>
      </c>
      <c r="BM1870" s="96" t="s">
        <v>595</v>
      </c>
    </row>
    <row r="1871" spans="7:67" x14ac:dyDescent="0.15">
      <c r="G1871" t="s">
        <v>596</v>
      </c>
      <c r="H1871" s="82">
        <f>主要観光地別・年度計!H1454</f>
        <v>141161</v>
      </c>
      <c r="I1871" s="82">
        <f>主要観光地別・年度計!I1454</f>
        <v>140662</v>
      </c>
      <c r="J1871" s="82">
        <f>主要観光地別・年度計!J1454</f>
        <v>206215</v>
      </c>
      <c r="K1871" s="82">
        <f>主要観光地別・年度計!K1454</f>
        <v>201891</v>
      </c>
      <c r="L1871" s="82">
        <f>主要観光地別・年度計!L1454</f>
        <v>269862</v>
      </c>
      <c r="M1871" s="82">
        <f>主要観光地別・年度計!M1454</f>
        <v>250266</v>
      </c>
      <c r="N1871" s="82">
        <f>主要観光地別・年度計!N1454</f>
        <v>245355</v>
      </c>
      <c r="O1871" s="82">
        <f>主要観光地別・年度計!O1454</f>
        <v>288001</v>
      </c>
      <c r="P1871" s="82">
        <f>主要観光地別・年度計!P1454</f>
        <v>319603</v>
      </c>
      <c r="Q1871" s="82">
        <f>主要観光地別・年度計!Q1454</f>
        <v>335385</v>
      </c>
      <c r="R1871" s="82">
        <f>主要観光地別・年度計!R1454</f>
        <v>347178</v>
      </c>
      <c r="S1871" s="82">
        <f>主要観光地別・年度計!S1454</f>
        <v>414087</v>
      </c>
      <c r="T1871" s="82">
        <f>主要観光地別・年度計!T1454</f>
        <v>419006</v>
      </c>
      <c r="U1871" s="82">
        <f>主要観光地別・年度計!U1454</f>
        <v>473883</v>
      </c>
      <c r="V1871" s="82">
        <f>主要観光地別・年度計!V1454</f>
        <v>439246</v>
      </c>
      <c r="W1871" s="82">
        <f>主要観光地別・年度計!W1454</f>
        <v>514768</v>
      </c>
      <c r="X1871" s="82">
        <f>主要観光地別・年度計!X1454</f>
        <v>516465</v>
      </c>
      <c r="Y1871" s="82">
        <f>主要観光地別・年度計!Y1454</f>
        <v>527386</v>
      </c>
      <c r="Z1871" s="82">
        <f>主要観光地別・年度計!Z1454</f>
        <v>492358</v>
      </c>
      <c r="AA1871" s="82">
        <f>主要観光地別・年度計!AA1454</f>
        <v>451314</v>
      </c>
      <c r="AB1871" s="82">
        <f>主要観光地別・年度計!AB1454</f>
        <v>449373</v>
      </c>
      <c r="AC1871" s="82">
        <f>主要観光地別・年度計!AC1454</f>
        <v>434356</v>
      </c>
      <c r="AD1871" s="82">
        <f>主要観光地別・年度計!AD1454</f>
        <v>432324</v>
      </c>
      <c r="AE1871" s="82">
        <f>主要観光地別・年度計!AE1454</f>
        <v>433392</v>
      </c>
      <c r="AF1871" s="82">
        <f>主要観光地別・年度計!AF1454</f>
        <v>461880</v>
      </c>
      <c r="AG1871" s="82">
        <f>主要観光地別・年度計!AG1454</f>
        <v>471417</v>
      </c>
      <c r="AH1871" s="82">
        <f>主要観光地別・年度計!AH1454</f>
        <v>494809</v>
      </c>
      <c r="AI1871" s="82">
        <f>主要観光地別・年度計!AI1454</f>
        <v>530591</v>
      </c>
      <c r="AJ1871" s="82">
        <f>主要観光地別・年度計!AJ1454</f>
        <v>564910</v>
      </c>
      <c r="AK1871" s="82">
        <f>主要観光地別・年度計!AK1454</f>
        <v>543114</v>
      </c>
      <c r="AL1871" s="82">
        <f>主要観光地別・年度計!AL1454</f>
        <v>540879</v>
      </c>
      <c r="AM1871" s="82">
        <f>主要観光地別・年度計!AM1454</f>
        <v>534476</v>
      </c>
      <c r="AN1871" s="82">
        <v>493756</v>
      </c>
      <c r="AO1871" s="82">
        <v>439895</v>
      </c>
      <c r="AP1871" s="82">
        <v>403861</v>
      </c>
      <c r="AQ1871" s="82">
        <v>400602</v>
      </c>
      <c r="AR1871" s="82">
        <v>401216</v>
      </c>
      <c r="AS1871" s="82">
        <v>350667</v>
      </c>
      <c r="AT1871" s="82">
        <v>411181</v>
      </c>
      <c r="AU1871" s="82">
        <v>332696</v>
      </c>
      <c r="AV1871" s="82">
        <v>321443</v>
      </c>
      <c r="AW1871" s="82">
        <v>288513</v>
      </c>
      <c r="AX1871" s="82">
        <v>272532</v>
      </c>
      <c r="AY1871" s="82">
        <v>270766</v>
      </c>
      <c r="AZ1871" s="82">
        <v>239702</v>
      </c>
      <c r="BA1871" s="82">
        <v>262501</v>
      </c>
      <c r="BB1871" s="82">
        <v>197534</v>
      </c>
      <c r="BC1871" s="82">
        <v>190910</v>
      </c>
      <c r="BD1871" s="82">
        <v>187538</v>
      </c>
      <c r="BE1871" s="82">
        <v>176719</v>
      </c>
      <c r="BF1871" s="82">
        <v>167461</v>
      </c>
      <c r="BG1871" s="82">
        <v>151067</v>
      </c>
      <c r="BH1871" s="82">
        <v>124452</v>
      </c>
      <c r="BI1871" s="82">
        <v>106341</v>
      </c>
      <c r="BJ1871" s="82">
        <v>100269</v>
      </c>
      <c r="BK1871" s="82">
        <v>98160</v>
      </c>
      <c r="BL1871" s="82">
        <v>86069</v>
      </c>
      <c r="BM1871" s="96" t="s">
        <v>596</v>
      </c>
    </row>
    <row r="1872" spans="7:67" x14ac:dyDescent="0.15">
      <c r="G1872" t="s">
        <v>593</v>
      </c>
      <c r="H1872" s="82">
        <f>主要観光地別・年度計!H1460</f>
        <v>0</v>
      </c>
      <c r="I1872" s="82">
        <f>主要観光地別・年度計!I1460</f>
        <v>6638</v>
      </c>
      <c r="J1872" s="82">
        <f>主要観光地別・年度計!J1460</f>
        <v>7079</v>
      </c>
      <c r="K1872" s="82">
        <f>主要観光地別・年度計!K1460</f>
        <v>10924</v>
      </c>
      <c r="L1872" s="82">
        <f>主要観光地別・年度計!L1460</f>
        <v>18570</v>
      </c>
      <c r="M1872" s="82">
        <f>主要観光地別・年度計!M1460</f>
        <v>11703</v>
      </c>
      <c r="N1872" s="82">
        <f>主要観光地別・年度計!N1460</f>
        <v>16410</v>
      </c>
      <c r="O1872" s="82">
        <f>主要観光地別・年度計!O1460</f>
        <v>19839</v>
      </c>
      <c r="P1872" s="82">
        <f>主要観光地別・年度計!P1460</f>
        <v>26301</v>
      </c>
      <c r="Q1872" s="82">
        <f>主要観光地別・年度計!Q1460</f>
        <v>17905</v>
      </c>
      <c r="R1872" s="82">
        <f>主要観光地別・年度計!R1460</f>
        <v>10452</v>
      </c>
      <c r="S1872" s="82">
        <f>主要観光地別・年度計!S1460</f>
        <v>19091</v>
      </c>
      <c r="T1872" s="82">
        <f>主要観光地別・年度計!T1460</f>
        <v>22116</v>
      </c>
      <c r="U1872" s="82">
        <f>主要観光地別・年度計!U1460</f>
        <v>23328</v>
      </c>
      <c r="V1872" s="82">
        <f>主要観光地別・年度計!V1460</f>
        <v>24516</v>
      </c>
      <c r="W1872" s="82">
        <f>主要観光地別・年度計!W1460</f>
        <v>23418</v>
      </c>
      <c r="X1872" s="82">
        <f>主要観光地別・年度計!X1460</f>
        <v>23039</v>
      </c>
      <c r="Y1872" s="82">
        <f>主要観光地別・年度計!Y1460</f>
        <v>23917</v>
      </c>
      <c r="Z1872" s="82">
        <f>主要観光地別・年度計!Z1460</f>
        <v>32249</v>
      </c>
      <c r="AA1872" s="82">
        <f>主要観光地別・年度計!AA1460</f>
        <v>31591</v>
      </c>
      <c r="AB1872" s="82">
        <f>主要観光地別・年度計!AB1460</f>
        <v>38471</v>
      </c>
      <c r="AC1872" s="82">
        <f>主要観光地別・年度計!AC1460</f>
        <v>34457</v>
      </c>
      <c r="AD1872" s="82">
        <f>主要観光地別・年度計!AD1460</f>
        <v>33777</v>
      </c>
      <c r="AE1872" s="82">
        <f>主要観光地別・年度計!AE1460</f>
        <v>34560</v>
      </c>
      <c r="AF1872" s="82">
        <f>主要観光地別・年度計!AF1460</f>
        <v>36819</v>
      </c>
      <c r="AG1872" s="82">
        <f>主要観光地別・年度計!AG1460</f>
        <v>36563</v>
      </c>
      <c r="AH1872" s="82">
        <f>主要観光地別・年度計!AH1460</f>
        <v>38779</v>
      </c>
      <c r="AI1872" s="82">
        <f>主要観光地別・年度計!AI1460</f>
        <v>43126</v>
      </c>
      <c r="AJ1872" s="82">
        <f>主要観光地別・年度計!AJ1460</f>
        <v>43669</v>
      </c>
      <c r="AK1872" s="82">
        <f>主要観光地別・年度計!AK1460</f>
        <v>39945</v>
      </c>
      <c r="AL1872" s="82">
        <f>主要観光地別・年度計!AL1460</f>
        <v>38000</v>
      </c>
      <c r="AM1872" s="82">
        <f>主要観光地別・年度計!AM1460</f>
        <v>61529</v>
      </c>
      <c r="AN1872" s="82">
        <v>39718</v>
      </c>
      <c r="AO1872" s="82">
        <v>40626</v>
      </c>
      <c r="AP1872" s="82">
        <v>35816</v>
      </c>
      <c r="AQ1872" s="82">
        <v>41440</v>
      </c>
      <c r="AR1872" s="82">
        <v>41072</v>
      </c>
      <c r="AS1872" s="82">
        <v>83192</v>
      </c>
      <c r="AT1872" s="82">
        <v>104354</v>
      </c>
      <c r="AU1872" s="82">
        <v>105454</v>
      </c>
      <c r="AV1872" s="82">
        <v>111903</v>
      </c>
      <c r="AW1872" s="82">
        <v>87502</v>
      </c>
      <c r="AX1872" s="82">
        <v>92431</v>
      </c>
      <c r="AY1872" s="82">
        <v>89128</v>
      </c>
      <c r="AZ1872" s="82">
        <v>87549</v>
      </c>
      <c r="BA1872" s="82">
        <v>72470</v>
      </c>
      <c r="BB1872" s="82">
        <v>57505</v>
      </c>
      <c r="BC1872" s="82">
        <v>62182</v>
      </c>
      <c r="BD1872" s="82">
        <v>62198</v>
      </c>
      <c r="BE1872" s="82">
        <v>61308</v>
      </c>
      <c r="BF1872" s="82">
        <v>71061</v>
      </c>
      <c r="BG1872" s="82">
        <v>73781</v>
      </c>
      <c r="BH1872" s="82">
        <v>69788</v>
      </c>
      <c r="BI1872" s="82">
        <v>61570</v>
      </c>
      <c r="BJ1872" s="82">
        <v>59835</v>
      </c>
      <c r="BK1872" s="82">
        <v>59484</v>
      </c>
      <c r="BL1872" s="82">
        <v>57336</v>
      </c>
      <c r="BM1872" s="96" t="s">
        <v>593</v>
      </c>
    </row>
    <row r="1873" spans="7:65" x14ac:dyDescent="0.15">
      <c r="G1873" t="s">
        <v>602</v>
      </c>
      <c r="H1873" s="82"/>
      <c r="I1873" s="82"/>
      <c r="J1873" s="82"/>
      <c r="K1873" s="82"/>
      <c r="L1873" s="82"/>
      <c r="M1873" s="82"/>
      <c r="N1873" s="82"/>
      <c r="O1873" s="82"/>
      <c r="P1873" s="82"/>
      <c r="Q1873" s="82"/>
      <c r="R1873" s="82"/>
      <c r="S1873" s="82"/>
      <c r="T1873" s="82"/>
      <c r="U1873" s="82"/>
      <c r="V1873" s="82"/>
      <c r="W1873" s="82"/>
      <c r="X1873" s="82"/>
      <c r="Y1873" s="82"/>
      <c r="Z1873" s="82"/>
      <c r="AA1873" s="82"/>
      <c r="AB1873" s="82"/>
      <c r="AC1873" s="82"/>
      <c r="AD1873" s="82"/>
      <c r="AE1873" s="82"/>
      <c r="AF1873" s="82"/>
      <c r="AG1873" s="82"/>
      <c r="AH1873" s="82"/>
      <c r="AI1873" s="82"/>
      <c r="AJ1873" s="82"/>
      <c r="AK1873" s="82"/>
      <c r="AL1873" s="82"/>
      <c r="AM1873" s="82"/>
      <c r="AN1873" s="82">
        <f>SUM(AN1870:AN1872)</f>
        <v>613269</v>
      </c>
      <c r="AO1873" s="82">
        <f t="shared" ref="AO1873:BL1873" si="708">SUM(AO1870:AO1872)</f>
        <v>558134</v>
      </c>
      <c r="AP1873" s="82">
        <f t="shared" si="708"/>
        <v>515126</v>
      </c>
      <c r="AQ1873" s="82">
        <f t="shared" si="708"/>
        <v>529308</v>
      </c>
      <c r="AR1873" s="82">
        <f t="shared" si="708"/>
        <v>531475</v>
      </c>
      <c r="AS1873" s="82">
        <f t="shared" si="708"/>
        <v>498208</v>
      </c>
      <c r="AT1873" s="82">
        <f t="shared" si="708"/>
        <v>572495</v>
      </c>
      <c r="AU1873" s="82">
        <f t="shared" si="708"/>
        <v>487045</v>
      </c>
      <c r="AV1873" s="82">
        <f t="shared" si="708"/>
        <v>475143</v>
      </c>
      <c r="AW1873" s="82">
        <f t="shared" si="708"/>
        <v>415467</v>
      </c>
      <c r="AX1873" s="82">
        <f t="shared" si="708"/>
        <v>406271</v>
      </c>
      <c r="AY1873" s="82">
        <f t="shared" si="708"/>
        <v>387999</v>
      </c>
      <c r="AZ1873" s="82">
        <f t="shared" si="708"/>
        <v>355582</v>
      </c>
      <c r="BA1873" s="82">
        <f t="shared" si="708"/>
        <v>356658</v>
      </c>
      <c r="BB1873" s="82">
        <f t="shared" si="708"/>
        <v>275447</v>
      </c>
      <c r="BC1873" s="82">
        <f t="shared" si="708"/>
        <v>274100</v>
      </c>
      <c r="BD1873" s="82">
        <f t="shared" si="708"/>
        <v>270019</v>
      </c>
      <c r="BE1873" s="82">
        <f t="shared" si="708"/>
        <v>255510</v>
      </c>
      <c r="BF1873" s="82">
        <f t="shared" si="708"/>
        <v>260150</v>
      </c>
      <c r="BG1873" s="82">
        <f t="shared" si="708"/>
        <v>240354</v>
      </c>
      <c r="BH1873" s="82">
        <f t="shared" si="708"/>
        <v>208046</v>
      </c>
      <c r="BI1873" s="82">
        <f t="shared" si="708"/>
        <v>180410</v>
      </c>
      <c r="BJ1873" s="82">
        <f t="shared" si="708"/>
        <v>172475</v>
      </c>
      <c r="BK1873" s="82">
        <f t="shared" si="708"/>
        <v>170433</v>
      </c>
      <c r="BL1873" s="82">
        <f t="shared" si="708"/>
        <v>155996</v>
      </c>
      <c r="BM1873" s="96" t="s">
        <v>602</v>
      </c>
    </row>
    <row r="1875" spans="7:65" x14ac:dyDescent="0.15">
      <c r="G1875" t="s">
        <v>603</v>
      </c>
    </row>
    <row r="1876" spans="7:65" x14ac:dyDescent="0.15">
      <c r="G1876" t="s">
        <v>597</v>
      </c>
      <c r="J1876" s="80" t="s">
        <v>483</v>
      </c>
      <c r="K1876" s="81"/>
      <c r="L1876" s="81"/>
      <c r="M1876" s="81"/>
      <c r="N1876" s="81"/>
      <c r="O1876" s="80" t="s">
        <v>484</v>
      </c>
      <c r="P1876" s="81"/>
      <c r="Q1876" s="81"/>
      <c r="R1876" s="81"/>
      <c r="S1876" s="81"/>
      <c r="T1876" s="80" t="s">
        <v>485</v>
      </c>
      <c r="U1876" s="81"/>
      <c r="V1876" s="81"/>
      <c r="W1876" s="81"/>
      <c r="X1876" s="81"/>
      <c r="Y1876" s="80" t="s">
        <v>486</v>
      </c>
      <c r="Z1876" s="81"/>
      <c r="AA1876" s="81"/>
      <c r="AB1876" s="81"/>
      <c r="AC1876" s="81"/>
      <c r="AD1876" s="80" t="s">
        <v>487</v>
      </c>
      <c r="AE1876" s="81"/>
      <c r="AF1876" s="81"/>
      <c r="AG1876" s="81"/>
      <c r="AH1876" s="81"/>
      <c r="AI1876" s="80" t="s">
        <v>488</v>
      </c>
      <c r="AJ1876" s="81"/>
      <c r="AK1876" s="81"/>
      <c r="AL1876" s="81"/>
      <c r="AM1876" s="81"/>
      <c r="AN1876" s="80" t="s">
        <v>489</v>
      </c>
      <c r="AO1876" s="81"/>
      <c r="AP1876" s="81"/>
      <c r="AQ1876" s="81"/>
      <c r="AR1876" s="81"/>
      <c r="AS1876" s="80" t="s">
        <v>490</v>
      </c>
      <c r="AT1876" s="81"/>
      <c r="AU1876" s="81"/>
      <c r="AV1876" s="81"/>
      <c r="AW1876" s="81"/>
      <c r="AX1876" s="80" t="s">
        <v>491</v>
      </c>
      <c r="AY1876" s="81"/>
      <c r="AZ1876" s="81"/>
      <c r="BA1876" s="81"/>
      <c r="BB1876" s="81"/>
      <c r="BC1876" s="80" t="s">
        <v>492</v>
      </c>
      <c r="BD1876" s="81"/>
      <c r="BE1876" s="81"/>
      <c r="BF1876" s="81"/>
      <c r="BG1876" s="81"/>
      <c r="BH1876" s="80" t="s">
        <v>493</v>
      </c>
      <c r="BL1876" s="80" t="s">
        <v>517</v>
      </c>
    </row>
    <row r="1877" spans="7:65" x14ac:dyDescent="0.15">
      <c r="G1877" t="s">
        <v>595</v>
      </c>
      <c r="H1877" s="82"/>
      <c r="I1877" s="82"/>
      <c r="J1877" s="82"/>
      <c r="K1877" s="82"/>
      <c r="L1877" s="82"/>
      <c r="M1877" s="82"/>
      <c r="N1877" s="82"/>
      <c r="O1877" s="82"/>
      <c r="P1877" s="82"/>
      <c r="Q1877" s="82"/>
      <c r="R1877" s="82"/>
      <c r="S1877" s="82"/>
      <c r="T1877" s="82"/>
      <c r="U1877" s="82"/>
      <c r="V1877" s="82"/>
      <c r="W1877" s="82"/>
      <c r="X1877" s="82"/>
      <c r="Y1877" s="82"/>
      <c r="Z1877" s="82"/>
      <c r="AA1877" s="82"/>
      <c r="AB1877" s="82"/>
      <c r="AC1877" s="82"/>
      <c r="AD1877" s="82"/>
      <c r="AE1877" s="82"/>
      <c r="AF1877" s="82"/>
      <c r="AG1877" s="82"/>
      <c r="AH1877" s="82"/>
      <c r="AI1877" s="82"/>
      <c r="AJ1877" s="82"/>
      <c r="AK1877" s="82"/>
      <c r="AL1877" s="82"/>
      <c r="AM1877" s="82"/>
      <c r="AN1877" s="82"/>
      <c r="AO1877" s="82"/>
      <c r="AP1877" s="82"/>
      <c r="AQ1877" s="82"/>
      <c r="AR1877" s="82"/>
      <c r="AS1877" s="82"/>
      <c r="AT1877" s="82">
        <v>62590</v>
      </c>
      <c r="AU1877" s="82">
        <v>57601</v>
      </c>
      <c r="AV1877" s="82">
        <v>49576</v>
      </c>
      <c r="AW1877" s="82">
        <v>44254</v>
      </c>
      <c r="AX1877" s="82">
        <v>48292</v>
      </c>
      <c r="AY1877" s="82">
        <v>33801</v>
      </c>
      <c r="AZ1877" s="82">
        <v>32731</v>
      </c>
      <c r="BA1877" s="82">
        <v>25985</v>
      </c>
      <c r="BB1877" s="82">
        <v>25299</v>
      </c>
      <c r="BC1877" s="82">
        <v>26378</v>
      </c>
      <c r="BD1877" s="82">
        <v>25449</v>
      </c>
      <c r="BE1877" s="82">
        <v>21696</v>
      </c>
      <c r="BF1877" s="82">
        <v>29366</v>
      </c>
      <c r="BG1877" s="82">
        <v>27337</v>
      </c>
      <c r="BH1877" s="82">
        <v>19117</v>
      </c>
      <c r="BI1877" s="82">
        <v>17842</v>
      </c>
      <c r="BJ1877" s="82">
        <v>17945</v>
      </c>
      <c r="BK1877" s="82">
        <v>17076</v>
      </c>
      <c r="BL1877" s="82">
        <v>20274</v>
      </c>
      <c r="BM1877" s="96" t="s">
        <v>595</v>
      </c>
    </row>
    <row r="1878" spans="7:65" x14ac:dyDescent="0.15">
      <c r="G1878" t="s">
        <v>596</v>
      </c>
      <c r="H1878" s="82"/>
      <c r="I1878" s="82"/>
      <c r="J1878" s="82"/>
      <c r="K1878" s="82"/>
      <c r="L1878" s="82"/>
      <c r="M1878" s="82"/>
      <c r="N1878" s="82"/>
      <c r="O1878" s="82"/>
      <c r="P1878" s="82"/>
      <c r="Q1878" s="82"/>
      <c r="R1878" s="82"/>
      <c r="S1878" s="82"/>
      <c r="T1878" s="82"/>
      <c r="U1878" s="82"/>
      <c r="V1878" s="82"/>
      <c r="W1878" s="82"/>
      <c r="X1878" s="82"/>
      <c r="Y1878" s="82"/>
      <c r="Z1878" s="82"/>
      <c r="AA1878" s="82"/>
      <c r="AB1878" s="82"/>
      <c r="AC1878" s="82"/>
      <c r="AD1878" s="82"/>
      <c r="AE1878" s="82"/>
      <c r="AF1878" s="82"/>
      <c r="AG1878" s="82"/>
      <c r="AH1878" s="82"/>
      <c r="AI1878" s="82"/>
      <c r="AJ1878" s="82"/>
      <c r="AK1878" s="82"/>
      <c r="AL1878" s="82"/>
      <c r="AM1878" s="82"/>
      <c r="AN1878" s="82"/>
      <c r="AO1878" s="82"/>
      <c r="AP1878" s="82"/>
      <c r="AQ1878" s="82"/>
      <c r="AR1878" s="82"/>
      <c r="AS1878" s="82"/>
      <c r="AT1878" s="82">
        <v>482724</v>
      </c>
      <c r="AU1878" s="82">
        <v>354231</v>
      </c>
      <c r="AV1878" s="82">
        <v>352789</v>
      </c>
      <c r="AW1878" s="82">
        <v>302248</v>
      </c>
      <c r="AX1878" s="82">
        <v>305418</v>
      </c>
      <c r="AY1878" s="82">
        <v>293188</v>
      </c>
      <c r="AZ1878" s="82">
        <v>262039</v>
      </c>
      <c r="BA1878" s="82">
        <v>280233</v>
      </c>
      <c r="BB1878" s="82">
        <v>227060</v>
      </c>
      <c r="BC1878" s="82">
        <v>214191</v>
      </c>
      <c r="BD1878" s="82">
        <v>202674</v>
      </c>
      <c r="BE1878" s="82">
        <v>192581</v>
      </c>
      <c r="BF1878" s="82">
        <v>176464</v>
      </c>
      <c r="BG1878" s="82">
        <v>160962</v>
      </c>
      <c r="BH1878" s="82">
        <v>133397</v>
      </c>
      <c r="BI1878" s="82">
        <v>116192</v>
      </c>
      <c r="BJ1878" s="82">
        <v>111370</v>
      </c>
      <c r="BK1878" s="82">
        <v>109962</v>
      </c>
      <c r="BL1878" s="82">
        <v>99509</v>
      </c>
      <c r="BM1878" s="96" t="s">
        <v>596</v>
      </c>
    </row>
    <row r="1879" spans="7:65" x14ac:dyDescent="0.15">
      <c r="G1879" t="s">
        <v>593</v>
      </c>
      <c r="H1879" s="82"/>
      <c r="I1879" s="82"/>
      <c r="J1879" s="82"/>
      <c r="K1879" s="82"/>
      <c r="L1879" s="82"/>
      <c r="M1879" s="82"/>
      <c r="N1879" s="82"/>
      <c r="O1879" s="82"/>
      <c r="P1879" s="82"/>
      <c r="Q1879" s="82"/>
      <c r="R1879" s="82"/>
      <c r="S1879" s="82"/>
      <c r="T1879" s="82"/>
      <c r="U1879" s="82"/>
      <c r="V1879" s="82"/>
      <c r="W1879" s="82"/>
      <c r="X1879" s="82"/>
      <c r="Y1879" s="82"/>
      <c r="Z1879" s="82"/>
      <c r="AA1879" s="82"/>
      <c r="AB1879" s="82"/>
      <c r="AC1879" s="82"/>
      <c r="AD1879" s="82"/>
      <c r="AE1879" s="82"/>
      <c r="AF1879" s="82"/>
      <c r="AG1879" s="82"/>
      <c r="AH1879" s="82"/>
      <c r="AI1879" s="82"/>
      <c r="AJ1879" s="82"/>
      <c r="AK1879" s="82"/>
      <c r="AL1879" s="82"/>
      <c r="AM1879" s="82"/>
      <c r="AN1879" s="82"/>
      <c r="AO1879" s="82"/>
      <c r="AP1879" s="82"/>
      <c r="AQ1879" s="82"/>
      <c r="AR1879" s="82"/>
      <c r="AS1879" s="82"/>
      <c r="AT1879" s="82">
        <v>108001</v>
      </c>
      <c r="AU1879" s="82">
        <v>110373</v>
      </c>
      <c r="AV1879" s="82">
        <v>130061</v>
      </c>
      <c r="AW1879" s="82">
        <v>100933</v>
      </c>
      <c r="AX1879" s="82">
        <v>93595</v>
      </c>
      <c r="AY1879" s="82">
        <v>89762</v>
      </c>
      <c r="AZ1879" s="82">
        <v>87073</v>
      </c>
      <c r="BA1879" s="82">
        <v>73091</v>
      </c>
      <c r="BB1879" s="82">
        <v>65393</v>
      </c>
      <c r="BC1879" s="82">
        <v>63003</v>
      </c>
      <c r="BD1879" s="82">
        <v>64520</v>
      </c>
      <c r="BE1879" s="82">
        <v>61975</v>
      </c>
      <c r="BF1879" s="82">
        <v>71880</v>
      </c>
      <c r="BG1879" s="82">
        <v>74882</v>
      </c>
      <c r="BH1879" s="82">
        <v>71167</v>
      </c>
      <c r="BI1879" s="82">
        <v>62857</v>
      </c>
      <c r="BJ1879" s="82">
        <v>61052</v>
      </c>
      <c r="BK1879" s="82">
        <v>61347</v>
      </c>
      <c r="BL1879" s="82">
        <v>65784</v>
      </c>
      <c r="BM1879" s="96" t="s">
        <v>593</v>
      </c>
    </row>
    <row r="1880" spans="7:65" x14ac:dyDescent="0.15">
      <c r="G1880" t="s">
        <v>602</v>
      </c>
      <c r="H1880" s="82"/>
      <c r="I1880" s="82"/>
      <c r="J1880" s="82"/>
      <c r="K1880" s="82"/>
      <c r="L1880" s="82"/>
      <c r="M1880" s="82"/>
      <c r="N1880" s="82"/>
      <c r="O1880" s="82"/>
      <c r="P1880" s="82"/>
      <c r="Q1880" s="82"/>
      <c r="R1880" s="82"/>
      <c r="S1880" s="82"/>
      <c r="T1880" s="82"/>
      <c r="U1880" s="82"/>
      <c r="V1880" s="82"/>
      <c r="W1880" s="82"/>
      <c r="X1880" s="82"/>
      <c r="Y1880" s="82"/>
      <c r="Z1880" s="82"/>
      <c r="AA1880" s="82"/>
      <c r="AB1880" s="82"/>
      <c r="AC1880" s="82"/>
      <c r="AD1880" s="82"/>
      <c r="AE1880" s="82"/>
      <c r="AF1880" s="82"/>
      <c r="AG1880" s="82"/>
      <c r="AH1880" s="82"/>
      <c r="AI1880" s="82"/>
      <c r="AJ1880" s="82"/>
      <c r="AK1880" s="82"/>
      <c r="AL1880" s="82"/>
      <c r="AM1880" s="82"/>
      <c r="AN1880" s="82">
        <f>SUM(AN1877:AN1879)</f>
        <v>0</v>
      </c>
      <c r="AO1880" s="82">
        <f t="shared" ref="AO1880" si="709">SUM(AO1877:AO1879)</f>
        <v>0</v>
      </c>
      <c r="AP1880" s="82">
        <f t="shared" ref="AP1880" si="710">SUM(AP1877:AP1879)</f>
        <v>0</v>
      </c>
      <c r="AQ1880" s="82">
        <f t="shared" ref="AQ1880" si="711">SUM(AQ1877:AQ1879)</f>
        <v>0</v>
      </c>
      <c r="AR1880" s="82">
        <f t="shared" ref="AR1880" si="712">SUM(AR1877:AR1879)</f>
        <v>0</v>
      </c>
      <c r="AS1880" s="82">
        <f t="shared" ref="AS1880" si="713">SUM(AS1877:AS1879)</f>
        <v>0</v>
      </c>
      <c r="AT1880" s="82">
        <f t="shared" ref="AT1880" si="714">SUM(AT1877:AT1879)</f>
        <v>653315</v>
      </c>
      <c r="AU1880" s="82">
        <f t="shared" ref="AU1880" si="715">SUM(AU1877:AU1879)</f>
        <v>522205</v>
      </c>
      <c r="AV1880" s="82">
        <f t="shared" ref="AV1880" si="716">SUM(AV1877:AV1879)</f>
        <v>532426</v>
      </c>
      <c r="AW1880" s="82">
        <f t="shared" ref="AW1880" si="717">SUM(AW1877:AW1879)</f>
        <v>447435</v>
      </c>
      <c r="AX1880" s="82">
        <f t="shared" ref="AX1880" si="718">SUM(AX1877:AX1879)</f>
        <v>447305</v>
      </c>
      <c r="AY1880" s="82">
        <f t="shared" ref="AY1880" si="719">SUM(AY1877:AY1879)</f>
        <v>416751</v>
      </c>
      <c r="AZ1880" s="82">
        <f t="shared" ref="AZ1880" si="720">SUM(AZ1877:AZ1879)</f>
        <v>381843</v>
      </c>
      <c r="BA1880" s="82">
        <f t="shared" ref="BA1880" si="721">SUM(BA1877:BA1879)</f>
        <v>379309</v>
      </c>
      <c r="BB1880" s="82">
        <f t="shared" ref="BB1880" si="722">SUM(BB1877:BB1879)</f>
        <v>317752</v>
      </c>
      <c r="BC1880" s="82">
        <f t="shared" ref="BC1880" si="723">SUM(BC1877:BC1879)</f>
        <v>303572</v>
      </c>
      <c r="BD1880" s="82">
        <f t="shared" ref="BD1880" si="724">SUM(BD1877:BD1879)</f>
        <v>292643</v>
      </c>
      <c r="BE1880" s="82">
        <f t="shared" ref="BE1880" si="725">SUM(BE1877:BE1879)</f>
        <v>276252</v>
      </c>
      <c r="BF1880" s="82">
        <f t="shared" ref="BF1880" si="726">SUM(BF1877:BF1879)</f>
        <v>277710</v>
      </c>
      <c r="BG1880" s="82">
        <f t="shared" ref="BG1880" si="727">SUM(BG1877:BG1879)</f>
        <v>263181</v>
      </c>
      <c r="BH1880" s="82">
        <f t="shared" ref="BH1880" si="728">SUM(BH1877:BH1879)</f>
        <v>223681</v>
      </c>
      <c r="BI1880" s="82">
        <f t="shared" ref="BI1880" si="729">SUM(BI1877:BI1879)</f>
        <v>196891</v>
      </c>
      <c r="BJ1880" s="82">
        <f t="shared" ref="BJ1880" si="730">SUM(BJ1877:BJ1879)</f>
        <v>190367</v>
      </c>
      <c r="BK1880" s="82">
        <f t="shared" ref="BK1880" si="731">SUM(BK1877:BK1879)</f>
        <v>188385</v>
      </c>
      <c r="BL1880" s="82">
        <f t="shared" ref="BL1880" si="732">SUM(BL1877:BL1879)</f>
        <v>185567</v>
      </c>
      <c r="BM1880" s="96" t="s">
        <v>602</v>
      </c>
    </row>
    <row r="1882" spans="7:65" x14ac:dyDescent="0.15">
      <c r="G1882" t="s">
        <v>604</v>
      </c>
    </row>
    <row r="1883" spans="7:65" x14ac:dyDescent="0.15">
      <c r="G1883" t="s">
        <v>597</v>
      </c>
      <c r="J1883" s="80" t="s">
        <v>483</v>
      </c>
      <c r="K1883" s="81"/>
      <c r="L1883" s="81"/>
      <c r="M1883" s="81"/>
      <c r="N1883" s="81"/>
      <c r="O1883" s="80" t="s">
        <v>484</v>
      </c>
      <c r="P1883" s="81"/>
      <c r="Q1883" s="81"/>
      <c r="R1883" s="81"/>
      <c r="S1883" s="81"/>
      <c r="T1883" s="80" t="s">
        <v>485</v>
      </c>
      <c r="U1883" s="81"/>
      <c r="V1883" s="81"/>
      <c r="W1883" s="81"/>
      <c r="X1883" s="81"/>
      <c r="Y1883" s="80" t="s">
        <v>486</v>
      </c>
      <c r="Z1883" s="81"/>
      <c r="AA1883" s="81"/>
      <c r="AB1883" s="81"/>
      <c r="AC1883" s="81"/>
      <c r="AD1883" s="80" t="s">
        <v>487</v>
      </c>
      <c r="AE1883" s="81"/>
      <c r="AF1883" s="81"/>
      <c r="AG1883" s="81"/>
      <c r="AH1883" s="81"/>
      <c r="AI1883" s="80" t="s">
        <v>488</v>
      </c>
      <c r="AJ1883" s="81"/>
      <c r="AK1883" s="81"/>
      <c r="AL1883" s="81"/>
      <c r="AM1883" s="81"/>
      <c r="AN1883" s="80" t="s">
        <v>489</v>
      </c>
      <c r="AO1883" s="81"/>
      <c r="AP1883" s="81"/>
      <c r="AQ1883" s="81"/>
      <c r="AR1883" s="81"/>
      <c r="AS1883" s="80" t="s">
        <v>490</v>
      </c>
      <c r="AT1883" s="81"/>
      <c r="AU1883" s="81"/>
      <c r="AV1883" s="81"/>
      <c r="AW1883" s="81"/>
      <c r="AX1883" s="80" t="s">
        <v>491</v>
      </c>
      <c r="AY1883" s="81"/>
      <c r="AZ1883" s="81"/>
      <c r="BA1883" s="81"/>
      <c r="BB1883" s="81"/>
      <c r="BC1883" s="80" t="s">
        <v>492</v>
      </c>
      <c r="BD1883" s="81"/>
      <c r="BE1883" s="81"/>
      <c r="BF1883" s="81"/>
      <c r="BG1883" s="81"/>
      <c r="BH1883" s="80" t="s">
        <v>493</v>
      </c>
      <c r="BL1883" s="80" t="s">
        <v>517</v>
      </c>
    </row>
    <row r="1884" spans="7:65" x14ac:dyDescent="0.15">
      <c r="G1884" t="s">
        <v>605</v>
      </c>
      <c r="H1884" s="82"/>
      <c r="I1884" s="82"/>
      <c r="J1884" s="82"/>
      <c r="K1884" s="82"/>
      <c r="L1884" s="82"/>
      <c r="M1884" s="82"/>
      <c r="N1884" s="82"/>
      <c r="O1884" s="82"/>
      <c r="P1884" s="82"/>
      <c r="Q1884" s="82"/>
      <c r="R1884" s="82"/>
      <c r="S1884" s="82"/>
      <c r="T1884" s="82"/>
      <c r="U1884" s="82"/>
      <c r="V1884" s="82"/>
      <c r="W1884" s="82"/>
      <c r="X1884" s="82"/>
      <c r="Y1884" s="82"/>
      <c r="Z1884" s="82"/>
      <c r="AA1884" s="82"/>
      <c r="AB1884" s="82"/>
      <c r="AC1884" s="82"/>
      <c r="AD1884" s="82"/>
      <c r="AE1884" s="82"/>
      <c r="AF1884" s="82"/>
      <c r="AG1884" s="82"/>
      <c r="AH1884" s="82"/>
      <c r="AI1884" s="82"/>
      <c r="AJ1884" s="82"/>
      <c r="AK1884" s="82"/>
      <c r="AL1884" s="82"/>
      <c r="AM1884" s="82"/>
      <c r="AN1884" s="82"/>
      <c r="AO1884" s="82"/>
      <c r="AP1884" s="82"/>
      <c r="AQ1884" s="82"/>
      <c r="AR1884" s="82"/>
      <c r="AS1884" s="82">
        <v>3508</v>
      </c>
      <c r="AT1884" s="82">
        <v>4611</v>
      </c>
      <c r="AU1884" s="82">
        <v>10379</v>
      </c>
      <c r="AV1884" s="82">
        <v>9420</v>
      </c>
      <c r="AW1884" s="82">
        <v>12479</v>
      </c>
      <c r="AX1884" s="82">
        <v>9349</v>
      </c>
      <c r="AY1884" s="82">
        <v>9743</v>
      </c>
      <c r="AZ1884" s="82">
        <v>10806</v>
      </c>
      <c r="BA1884" s="82">
        <v>10225</v>
      </c>
      <c r="BB1884" s="82">
        <v>7305</v>
      </c>
      <c r="BC1884" s="82">
        <v>8088</v>
      </c>
      <c r="BD1884" s="82">
        <v>4810</v>
      </c>
      <c r="BE1884" s="82">
        <v>6538</v>
      </c>
      <c r="BF1884" s="82">
        <v>6817</v>
      </c>
      <c r="BG1884" s="82">
        <v>10065</v>
      </c>
      <c r="BH1884" s="82">
        <v>15063</v>
      </c>
      <c r="BI1884" s="82">
        <v>17918</v>
      </c>
      <c r="BJ1884" s="82">
        <v>23705</v>
      </c>
      <c r="BK1884" s="82">
        <v>23381</v>
      </c>
      <c r="BL1884" s="82">
        <v>22945</v>
      </c>
    </row>
    <row r="1885" spans="7:65" x14ac:dyDescent="0.15">
      <c r="G1885" t="s">
        <v>606</v>
      </c>
      <c r="H1885" s="82"/>
      <c r="I1885" s="82"/>
      <c r="J1885" s="82"/>
      <c r="K1885" s="82"/>
      <c r="L1885" s="82"/>
      <c r="M1885" s="82"/>
      <c r="N1885" s="82"/>
      <c r="O1885" s="82"/>
      <c r="P1885" s="82"/>
      <c r="Q1885" s="82"/>
      <c r="R1885" s="82"/>
      <c r="S1885" s="82"/>
      <c r="T1885" s="82"/>
      <c r="U1885" s="82"/>
      <c r="V1885" s="82"/>
      <c r="W1885" s="82"/>
      <c r="X1885" s="82"/>
      <c r="Y1885" s="82"/>
      <c r="Z1885" s="82"/>
      <c r="AA1885" s="82"/>
      <c r="AB1885" s="82"/>
      <c r="AC1885" s="82"/>
      <c r="AD1885" s="82"/>
      <c r="AE1885" s="82"/>
      <c r="AF1885" s="82"/>
      <c r="AG1885" s="82"/>
      <c r="AH1885" s="82"/>
      <c r="AI1885" s="82"/>
      <c r="AJ1885" s="82"/>
      <c r="AK1885" s="82"/>
      <c r="AL1885" s="82"/>
      <c r="AM1885" s="82"/>
      <c r="AN1885" s="82"/>
      <c r="AO1885" s="82"/>
      <c r="AP1885" s="82"/>
      <c r="AQ1885" s="82"/>
      <c r="AR1885" s="82"/>
      <c r="AS1885" s="82">
        <v>3678</v>
      </c>
      <c r="AT1885" s="82">
        <v>5049</v>
      </c>
      <c r="AU1885" s="82">
        <v>10483</v>
      </c>
      <c r="AV1885" s="82">
        <v>9603</v>
      </c>
      <c r="AW1885" s="82">
        <v>12795</v>
      </c>
      <c r="AX1885" s="82">
        <v>9518</v>
      </c>
      <c r="AY1885" s="82">
        <v>9986</v>
      </c>
      <c r="AZ1885" s="82">
        <v>11000</v>
      </c>
      <c r="BA1885">
        <v>11810</v>
      </c>
      <c r="BB1885" s="82">
        <v>8015</v>
      </c>
      <c r="BC1885" s="82">
        <v>8384</v>
      </c>
      <c r="BD1885" s="82">
        <v>6011</v>
      </c>
      <c r="BE1885" s="82">
        <v>6857</v>
      </c>
      <c r="BF1885" s="82">
        <v>7214</v>
      </c>
      <c r="BG1885" s="82">
        <v>10630</v>
      </c>
      <c r="BH1885" s="82">
        <v>15834</v>
      </c>
      <c r="BI1885" s="82">
        <v>19110</v>
      </c>
      <c r="BJ1885" s="82">
        <v>25077</v>
      </c>
      <c r="BK1885" s="82">
        <v>25180</v>
      </c>
      <c r="BL1885" s="82">
        <v>25764</v>
      </c>
    </row>
    <row r="1891" spans="7:64" x14ac:dyDescent="0.15">
      <c r="G1891" t="s">
        <v>607</v>
      </c>
    </row>
    <row r="1892" spans="7:64" x14ac:dyDescent="0.15">
      <c r="G1892" t="s">
        <v>597</v>
      </c>
      <c r="J1892" s="80" t="s">
        <v>483</v>
      </c>
      <c r="K1892" s="81"/>
      <c r="L1892" s="81"/>
      <c r="M1892" s="81"/>
      <c r="N1892" s="81"/>
      <c r="O1892" s="80" t="s">
        <v>484</v>
      </c>
      <c r="P1892" s="81"/>
      <c r="Q1892" s="81"/>
      <c r="R1892" s="81"/>
      <c r="S1892" s="81"/>
      <c r="T1892" s="80" t="s">
        <v>485</v>
      </c>
      <c r="U1892" s="81"/>
      <c r="V1892" s="81"/>
      <c r="W1892" s="81"/>
      <c r="X1892" s="81"/>
      <c r="Y1892" s="80" t="s">
        <v>486</v>
      </c>
      <c r="Z1892" s="81"/>
      <c r="AA1892" s="81"/>
      <c r="AB1892" s="81"/>
      <c r="AC1892" s="81"/>
      <c r="AD1892" s="80" t="s">
        <v>487</v>
      </c>
      <c r="AE1892" s="81"/>
      <c r="AF1892" s="81"/>
      <c r="AG1892" s="81"/>
      <c r="AH1892" s="81"/>
      <c r="AI1892" s="80" t="s">
        <v>488</v>
      </c>
      <c r="AJ1892" s="81"/>
      <c r="AK1892" s="81"/>
      <c r="AL1892" s="81"/>
      <c r="AM1892" s="81"/>
      <c r="AN1892" s="80" t="s">
        <v>489</v>
      </c>
      <c r="AO1892" s="81"/>
      <c r="AP1892" s="81"/>
      <c r="AQ1892" s="81"/>
      <c r="AR1892" s="81"/>
      <c r="AS1892" s="80" t="s">
        <v>490</v>
      </c>
      <c r="AT1892" s="81"/>
      <c r="AU1892" s="81"/>
      <c r="AV1892" s="81"/>
      <c r="AW1892" s="81"/>
      <c r="AX1892" s="80" t="s">
        <v>491</v>
      </c>
      <c r="AY1892" s="81"/>
      <c r="AZ1892" s="81"/>
      <c r="BA1892" s="81"/>
      <c r="BB1892" s="81"/>
      <c r="BC1892" s="80" t="s">
        <v>492</v>
      </c>
      <c r="BD1892" s="81"/>
      <c r="BE1892" s="81"/>
      <c r="BF1892" s="81"/>
      <c r="BG1892" s="81"/>
      <c r="BH1892" s="80" t="s">
        <v>493</v>
      </c>
      <c r="BL1892" s="80" t="s">
        <v>517</v>
      </c>
    </row>
    <row r="1893" spans="7:64" x14ac:dyDescent="0.15">
      <c r="G1893" t="s">
        <v>595</v>
      </c>
      <c r="H1893" s="82"/>
      <c r="I1893" s="82">
        <f>主要観光地別・年度計!I1443</f>
        <v>84334</v>
      </c>
      <c r="J1893" s="82">
        <f>主要観光地別・年度計!J1443</f>
        <v>116682</v>
      </c>
      <c r="K1893" s="82">
        <f>主要観光地別・年度計!K1443</f>
        <v>113945</v>
      </c>
      <c r="L1893" s="82">
        <f>主要観光地別・年度計!L1443</f>
        <v>139407</v>
      </c>
      <c r="M1893" s="82">
        <f>主要観光地別・年度計!M1443</f>
        <v>127065</v>
      </c>
      <c r="N1893" s="82">
        <f>主要観光地別・年度計!N1443</f>
        <v>129359</v>
      </c>
      <c r="O1893" s="82">
        <f>主要観光地別・年度計!O1443</f>
        <v>134926</v>
      </c>
      <c r="P1893" s="82">
        <f>主要観光地別・年度計!P1443</f>
        <v>146013</v>
      </c>
      <c r="Q1893" s="82">
        <f>主要観光地別・年度計!Q1443</f>
        <v>129515</v>
      </c>
      <c r="R1893" s="82">
        <f>主要観光地別・年度計!R1443</f>
        <v>152447</v>
      </c>
      <c r="S1893" s="82">
        <f>主要観光地別・年度計!S1443</f>
        <v>162939</v>
      </c>
      <c r="T1893" s="82">
        <f>主要観光地別・年度計!T1443</f>
        <v>153872</v>
      </c>
      <c r="U1893" s="82">
        <f>主要観光地別・年度計!U1443</f>
        <v>151915</v>
      </c>
      <c r="V1893" s="82">
        <f>主要観光地別・年度計!V1443</f>
        <v>129108</v>
      </c>
      <c r="W1893" s="82">
        <f>主要観光地別・年度計!W1443</f>
        <v>123414</v>
      </c>
      <c r="X1893" s="82">
        <f>主要観光地別・年度計!X1443</f>
        <v>118937</v>
      </c>
      <c r="Y1893" s="82">
        <f>主要観光地別・年度計!Y1443</f>
        <v>147621</v>
      </c>
      <c r="Z1893" s="82">
        <f>主要観光地別・年度計!Z1443</f>
        <v>137645</v>
      </c>
      <c r="AA1893" s="82">
        <f>主要観光地別・年度計!AA1443</f>
        <v>129340</v>
      </c>
      <c r="AB1893" s="82">
        <f>主要観光地別・年度計!AB1443</f>
        <v>138357</v>
      </c>
      <c r="AC1893" s="82">
        <f>主要観光地別・年度計!AC1443</f>
        <v>134517</v>
      </c>
      <c r="AD1893" s="82">
        <f>主要観光地別・年度計!AD1443</f>
        <v>126690</v>
      </c>
      <c r="AE1893" s="82">
        <f>主要観光地別・年度計!AE1443</f>
        <v>118640</v>
      </c>
      <c r="AF1893" s="82">
        <f>主要観光地別・年度計!AF1443</f>
        <v>122005</v>
      </c>
      <c r="AG1893" s="82">
        <f>主要観光地別・年度計!AG1443</f>
        <v>122142</v>
      </c>
      <c r="AH1893" s="82">
        <f>主要観光地別・年度計!AH1443</f>
        <v>127785</v>
      </c>
      <c r="AI1893" s="82">
        <f>主要観光地別・年度計!AI1443</f>
        <v>134560</v>
      </c>
      <c r="AJ1893" s="82">
        <f>主要観光地別・年度計!AJ1443</f>
        <v>138005</v>
      </c>
      <c r="AK1893" s="82">
        <f>主要観光地別・年度計!AK1443</f>
        <v>124809</v>
      </c>
      <c r="AL1893" s="82">
        <f>主要観光地別・年度計!AL1443</f>
        <v>109559</v>
      </c>
      <c r="AM1893" s="82">
        <f>主要観光地別・年度計!AM1443</f>
        <v>96864</v>
      </c>
      <c r="AN1893" s="82">
        <f>主要観光地別・年度計!AN1443</f>
        <v>89758</v>
      </c>
      <c r="AO1893" s="82">
        <f>主要観光地別・年度計!AO1443</f>
        <v>87741</v>
      </c>
      <c r="AP1893" s="100">
        <f>AP1870*1.1</f>
        <v>82993.900000000009</v>
      </c>
      <c r="AQ1893" s="100">
        <f t="shared" ref="AQ1893:AS1893" si="733">AQ1870*1.1</f>
        <v>95992.6</v>
      </c>
      <c r="AR1893" s="100">
        <f t="shared" si="733"/>
        <v>98105.700000000012</v>
      </c>
      <c r="AS1893" s="100">
        <f t="shared" si="733"/>
        <v>70783.900000000009</v>
      </c>
      <c r="AT1893" s="82">
        <f>AT1877</f>
        <v>62590</v>
      </c>
      <c r="AU1893" s="82">
        <f t="shared" ref="AU1893:BL1893" si="734">AU1877</f>
        <v>57601</v>
      </c>
      <c r="AV1893" s="82">
        <f t="shared" si="734"/>
        <v>49576</v>
      </c>
      <c r="AW1893" s="82">
        <f t="shared" si="734"/>
        <v>44254</v>
      </c>
      <c r="AX1893" s="82">
        <f t="shared" si="734"/>
        <v>48292</v>
      </c>
      <c r="AY1893" s="82">
        <f t="shared" si="734"/>
        <v>33801</v>
      </c>
      <c r="AZ1893" s="82">
        <f t="shared" si="734"/>
        <v>32731</v>
      </c>
      <c r="BA1893" s="82">
        <f t="shared" si="734"/>
        <v>25985</v>
      </c>
      <c r="BB1893" s="82">
        <f t="shared" si="734"/>
        <v>25299</v>
      </c>
      <c r="BC1893" s="82">
        <f t="shared" si="734"/>
        <v>26378</v>
      </c>
      <c r="BD1893" s="82">
        <f t="shared" si="734"/>
        <v>25449</v>
      </c>
      <c r="BE1893" s="82">
        <f t="shared" si="734"/>
        <v>21696</v>
      </c>
      <c r="BF1893" s="82">
        <f t="shared" si="734"/>
        <v>29366</v>
      </c>
      <c r="BG1893" s="82">
        <f t="shared" si="734"/>
        <v>27337</v>
      </c>
      <c r="BH1893" s="82">
        <f t="shared" si="734"/>
        <v>19117</v>
      </c>
      <c r="BI1893" s="82">
        <f t="shared" si="734"/>
        <v>17842</v>
      </c>
      <c r="BJ1893" s="82">
        <f t="shared" si="734"/>
        <v>17945</v>
      </c>
      <c r="BK1893" s="82">
        <f t="shared" si="734"/>
        <v>17076</v>
      </c>
      <c r="BL1893" s="82">
        <f t="shared" si="734"/>
        <v>20274</v>
      </c>
    </row>
    <row r="1894" spans="7:64" x14ac:dyDescent="0.15">
      <c r="G1894" t="s">
        <v>596</v>
      </c>
      <c r="H1894" s="82"/>
      <c r="I1894" s="82">
        <f>主要観光地別・年度計!I1455</f>
        <v>149892</v>
      </c>
      <c r="J1894" s="82">
        <f>主要観光地別・年度計!J1455</f>
        <v>216589</v>
      </c>
      <c r="K1894" s="82">
        <f>主要観光地別・年度計!K1455</f>
        <v>205020</v>
      </c>
      <c r="L1894" s="82">
        <f>主要観光地別・年度計!L1455</f>
        <v>304396</v>
      </c>
      <c r="M1894" s="82">
        <f>主要観光地別・年度計!M1455</f>
        <v>280930</v>
      </c>
      <c r="N1894" s="82">
        <f>主要観光地別・年度計!N1455</f>
        <v>268885</v>
      </c>
      <c r="O1894" s="82">
        <f>主要観光地別・年度計!O1455</f>
        <v>316798</v>
      </c>
      <c r="P1894" s="82">
        <f>主要観光地別・年度計!P1455</f>
        <v>350295</v>
      </c>
      <c r="Q1894" s="82">
        <f>主要観光地別・年度計!Q1455</f>
        <v>368914</v>
      </c>
      <c r="R1894" s="82">
        <f>主要観光地別・年度計!R1455</f>
        <v>380580</v>
      </c>
      <c r="S1894" s="82">
        <f>主要観光地別・年度計!S1455</f>
        <v>455496</v>
      </c>
      <c r="T1894" s="82">
        <f>主要観光地別・年度計!T1455</f>
        <v>460904</v>
      </c>
      <c r="U1894" s="82">
        <f>主要観光地別・年度計!U1455</f>
        <v>521272</v>
      </c>
      <c r="V1894" s="82">
        <f>主要観光地別・年度計!V1455</f>
        <v>483172</v>
      </c>
      <c r="W1894" s="82">
        <f>主要観光地別・年度計!W1455</f>
        <v>565245</v>
      </c>
      <c r="X1894" s="82">
        <f>主要観光地別・年度計!X1455</f>
        <v>568048</v>
      </c>
      <c r="Y1894" s="82">
        <f>主要観光地別・年度計!Y1455</f>
        <v>580126</v>
      </c>
      <c r="Z1894" s="82">
        <f>主要観光地別・年度計!Z1455</f>
        <v>541594</v>
      </c>
      <c r="AA1894" s="82">
        <f>主要観光地別・年度計!AA1455</f>
        <v>496442</v>
      </c>
      <c r="AB1894" s="82">
        <f>主要観光地別・年度計!AB1455</f>
        <v>494304</v>
      </c>
      <c r="AC1894" s="82">
        <f>主要観光地別・年度計!AC1455</f>
        <v>477792</v>
      </c>
      <c r="AD1894" s="82">
        <f>主要観光地別・年度計!AD1455</f>
        <v>475556</v>
      </c>
      <c r="AE1894" s="82">
        <f>主要観光地別・年度計!AE1455</f>
        <v>476730</v>
      </c>
      <c r="AF1894" s="82">
        <f>主要観光地別・年度計!AF1455</f>
        <v>508098</v>
      </c>
      <c r="AG1894" s="82">
        <f>主要観光地別・年度計!AG1455</f>
        <v>518559</v>
      </c>
      <c r="AH1894" s="82">
        <f>主要観光地別・年度計!AH1455</f>
        <v>544290</v>
      </c>
      <c r="AI1894" s="82">
        <f>主要観光地別・年度計!AI1455</f>
        <v>583651</v>
      </c>
      <c r="AJ1894" s="82">
        <f>主要観光地別・年度計!AJ1455</f>
        <v>621400</v>
      </c>
      <c r="AK1894" s="82">
        <f>主要観光地別・年度計!AK1455</f>
        <v>597424</v>
      </c>
      <c r="AL1894" s="82">
        <f>主要観光地別・年度計!AL1455</f>
        <v>594968</v>
      </c>
      <c r="AM1894" s="82">
        <f>主要観光地別・年度計!AM1455</f>
        <v>587916</v>
      </c>
      <c r="AN1894" s="82">
        <f>主要観光地別・年度計!AN1455</f>
        <v>543127</v>
      </c>
      <c r="AO1894" s="82">
        <f>主要観光地別・年度計!AO1455</f>
        <v>483877</v>
      </c>
      <c r="AP1894" s="100">
        <f t="shared" ref="AP1894:AS1894" si="735">AP1871*1.1</f>
        <v>444247.10000000003</v>
      </c>
      <c r="AQ1894" s="100">
        <f t="shared" si="735"/>
        <v>440662.2</v>
      </c>
      <c r="AR1894" s="100">
        <f t="shared" si="735"/>
        <v>441337.60000000003</v>
      </c>
      <c r="AS1894" s="100">
        <f t="shared" si="735"/>
        <v>385733.7</v>
      </c>
      <c r="AT1894" s="82">
        <f t="shared" ref="AT1894:BL1894" si="736">AT1878</f>
        <v>482724</v>
      </c>
      <c r="AU1894" s="82">
        <f t="shared" si="736"/>
        <v>354231</v>
      </c>
      <c r="AV1894" s="82">
        <f t="shared" si="736"/>
        <v>352789</v>
      </c>
      <c r="AW1894" s="82">
        <f t="shared" si="736"/>
        <v>302248</v>
      </c>
      <c r="AX1894" s="82">
        <f t="shared" si="736"/>
        <v>305418</v>
      </c>
      <c r="AY1894" s="82">
        <f t="shared" si="736"/>
        <v>293188</v>
      </c>
      <c r="AZ1894" s="82">
        <f t="shared" si="736"/>
        <v>262039</v>
      </c>
      <c r="BA1894" s="82">
        <f t="shared" si="736"/>
        <v>280233</v>
      </c>
      <c r="BB1894" s="82">
        <f t="shared" si="736"/>
        <v>227060</v>
      </c>
      <c r="BC1894" s="82">
        <f t="shared" si="736"/>
        <v>214191</v>
      </c>
      <c r="BD1894" s="82">
        <f t="shared" si="736"/>
        <v>202674</v>
      </c>
      <c r="BE1894" s="82">
        <f t="shared" si="736"/>
        <v>192581</v>
      </c>
      <c r="BF1894" s="82">
        <f t="shared" si="736"/>
        <v>176464</v>
      </c>
      <c r="BG1894" s="82">
        <f t="shared" si="736"/>
        <v>160962</v>
      </c>
      <c r="BH1894" s="82">
        <f t="shared" si="736"/>
        <v>133397</v>
      </c>
      <c r="BI1894" s="82">
        <f t="shared" si="736"/>
        <v>116192</v>
      </c>
      <c r="BJ1894" s="82">
        <f t="shared" si="736"/>
        <v>111370</v>
      </c>
      <c r="BK1894" s="82">
        <f t="shared" si="736"/>
        <v>109962</v>
      </c>
      <c r="BL1894" s="82">
        <f t="shared" si="736"/>
        <v>99509</v>
      </c>
    </row>
    <row r="1895" spans="7:64" x14ac:dyDescent="0.15">
      <c r="G1895" t="s">
        <v>593</v>
      </c>
      <c r="H1895" s="82"/>
      <c r="I1895" s="82">
        <f>主要観光地別・年度計!I1461</f>
        <v>7058</v>
      </c>
      <c r="J1895" s="82">
        <f>主要観光地別・年度計!J1461</f>
        <v>8741</v>
      </c>
      <c r="K1895" s="82">
        <f>主要観光地別・年度計!K1461</f>
        <v>11173</v>
      </c>
      <c r="L1895" s="82">
        <f>主要観光地別・年度計!L1461</f>
        <v>0</v>
      </c>
      <c r="M1895" s="82">
        <f>主要観光地別・年度計!M1461</f>
        <v>13059</v>
      </c>
      <c r="N1895" s="82">
        <f>主要観光地別・年度計!N1461</f>
        <v>18035</v>
      </c>
      <c r="O1895" s="82">
        <f>主要観光地別・年度計!O1461</f>
        <v>21810</v>
      </c>
      <c r="P1895" s="82">
        <f>主要観光地別・年度計!P1461</f>
        <v>28936</v>
      </c>
      <c r="Q1895" s="82">
        <f>主要観光地別・年度計!Q1461</f>
        <v>19691</v>
      </c>
      <c r="R1895" s="82">
        <f>主要観光地別・年度計!R1461</f>
        <v>11493</v>
      </c>
      <c r="S1895" s="82">
        <f>主要観光地別・年度計!S1461</f>
        <v>21001</v>
      </c>
      <c r="T1895" s="82">
        <f>主要観光地別・年度計!T1461</f>
        <v>24328</v>
      </c>
      <c r="U1895" s="82">
        <f>主要観光地別・年度計!U1461</f>
        <v>25660</v>
      </c>
      <c r="V1895" s="82">
        <f>主要観光地別・年度計!V1461</f>
        <v>26967</v>
      </c>
      <c r="W1895" s="82">
        <f>主要観光地別・年度計!W1461</f>
        <v>25760</v>
      </c>
      <c r="X1895" s="82">
        <f>主要観光地別・年度計!X1461</f>
        <v>25342</v>
      </c>
      <c r="Y1895" s="82">
        <f>主要観光地別・年度計!Y1461</f>
        <v>26309</v>
      </c>
      <c r="Z1895" s="82">
        <f>主要観光地別・年度計!Z1461</f>
        <v>35475</v>
      </c>
      <c r="AA1895" s="82">
        <f>主要観光地別・年度計!AA1461</f>
        <v>34751</v>
      </c>
      <c r="AB1895" s="82">
        <f>主要観光地別・年度計!AB1461</f>
        <v>42324</v>
      </c>
      <c r="AC1895" s="82">
        <f>主要観光地別・年度計!AC1461</f>
        <v>37900</v>
      </c>
      <c r="AD1895" s="82">
        <f>主要観光地別・年度計!AD1461</f>
        <v>37156</v>
      </c>
      <c r="AE1895" s="82">
        <f>主要観光地別・年度計!AE1461</f>
        <v>28016</v>
      </c>
      <c r="AF1895" s="82">
        <f>主要観光地別・年度計!AF1461</f>
        <v>40501</v>
      </c>
      <c r="AG1895" s="82">
        <f>主要観光地別・年度計!AG1461</f>
        <v>40219</v>
      </c>
      <c r="AH1895" s="82">
        <f>主要観光地別・年度計!AH1461</f>
        <v>42656</v>
      </c>
      <c r="AI1895" s="82">
        <f>主要観光地別・年度計!AI1461</f>
        <v>47438</v>
      </c>
      <c r="AJ1895" s="82">
        <f>主要観光地別・年度計!AJ1461</f>
        <v>48033</v>
      </c>
      <c r="AK1895" s="82">
        <f>主要観光地別・年度計!AK1461</f>
        <v>43432</v>
      </c>
      <c r="AL1895" s="82">
        <f>主要観光地別・年度計!AL1461</f>
        <v>41802</v>
      </c>
      <c r="AM1895" s="82">
        <f>主要観光地別・年度計!AM1461</f>
        <v>67677</v>
      </c>
      <c r="AN1895" s="82">
        <f>主要観光地別・年度計!AN1461</f>
        <v>67110</v>
      </c>
      <c r="AO1895" s="82">
        <f>主要観光地別・年度計!AO1461</f>
        <v>64848</v>
      </c>
      <c r="AP1895" s="100">
        <f t="shared" ref="AP1895:AS1895" si="737">AP1872*1.1</f>
        <v>39397.600000000006</v>
      </c>
      <c r="AQ1895" s="100">
        <f t="shared" si="737"/>
        <v>45584.000000000007</v>
      </c>
      <c r="AR1895" s="100">
        <f t="shared" si="737"/>
        <v>45179.200000000004</v>
      </c>
      <c r="AS1895" s="100">
        <f t="shared" si="737"/>
        <v>91511.200000000012</v>
      </c>
      <c r="AT1895" s="82">
        <f t="shared" ref="AT1895:BL1895" si="738">AT1879</f>
        <v>108001</v>
      </c>
      <c r="AU1895" s="82">
        <f t="shared" si="738"/>
        <v>110373</v>
      </c>
      <c r="AV1895" s="82">
        <f t="shared" si="738"/>
        <v>130061</v>
      </c>
      <c r="AW1895" s="82">
        <f t="shared" si="738"/>
        <v>100933</v>
      </c>
      <c r="AX1895" s="82">
        <f t="shared" si="738"/>
        <v>93595</v>
      </c>
      <c r="AY1895" s="82">
        <f t="shared" si="738"/>
        <v>89762</v>
      </c>
      <c r="AZ1895" s="82">
        <f t="shared" si="738"/>
        <v>87073</v>
      </c>
      <c r="BA1895" s="82">
        <f t="shared" si="738"/>
        <v>73091</v>
      </c>
      <c r="BB1895" s="82">
        <f t="shared" si="738"/>
        <v>65393</v>
      </c>
      <c r="BC1895" s="82">
        <f t="shared" si="738"/>
        <v>63003</v>
      </c>
      <c r="BD1895" s="82">
        <f t="shared" si="738"/>
        <v>64520</v>
      </c>
      <c r="BE1895" s="82">
        <f t="shared" si="738"/>
        <v>61975</v>
      </c>
      <c r="BF1895" s="82">
        <f t="shared" si="738"/>
        <v>71880</v>
      </c>
      <c r="BG1895" s="82">
        <f t="shared" si="738"/>
        <v>74882</v>
      </c>
      <c r="BH1895" s="82">
        <f t="shared" si="738"/>
        <v>71167</v>
      </c>
      <c r="BI1895" s="82">
        <f t="shared" si="738"/>
        <v>62857</v>
      </c>
      <c r="BJ1895" s="82">
        <f t="shared" si="738"/>
        <v>61052</v>
      </c>
      <c r="BK1895" s="82">
        <f t="shared" si="738"/>
        <v>61347</v>
      </c>
      <c r="BL1895" s="82">
        <f t="shared" si="738"/>
        <v>65784</v>
      </c>
    </row>
    <row r="1896" spans="7:64" x14ac:dyDescent="0.15">
      <c r="G1896" t="s">
        <v>608</v>
      </c>
      <c r="AS1896" s="82">
        <f>AS1885</f>
        <v>3678</v>
      </c>
      <c r="AT1896" s="82">
        <f t="shared" ref="AT1896:BL1896" si="739">AT1885</f>
        <v>5049</v>
      </c>
      <c r="AU1896" s="82">
        <f t="shared" si="739"/>
        <v>10483</v>
      </c>
      <c r="AV1896" s="82">
        <f t="shared" si="739"/>
        <v>9603</v>
      </c>
      <c r="AW1896" s="82">
        <f t="shared" si="739"/>
        <v>12795</v>
      </c>
      <c r="AX1896" s="82">
        <f t="shared" si="739"/>
        <v>9518</v>
      </c>
      <c r="AY1896" s="82">
        <f t="shared" si="739"/>
        <v>9986</v>
      </c>
      <c r="AZ1896" s="82">
        <f t="shared" si="739"/>
        <v>11000</v>
      </c>
      <c r="BA1896" s="82">
        <f t="shared" si="739"/>
        <v>11810</v>
      </c>
      <c r="BB1896" s="82">
        <f t="shared" si="739"/>
        <v>8015</v>
      </c>
      <c r="BC1896" s="82">
        <f t="shared" si="739"/>
        <v>8384</v>
      </c>
      <c r="BD1896" s="82">
        <f t="shared" si="739"/>
        <v>6011</v>
      </c>
      <c r="BE1896" s="82">
        <f t="shared" si="739"/>
        <v>6857</v>
      </c>
      <c r="BF1896" s="82">
        <f t="shared" si="739"/>
        <v>7214</v>
      </c>
      <c r="BG1896" s="82">
        <f t="shared" si="739"/>
        <v>10630</v>
      </c>
      <c r="BH1896" s="82">
        <f t="shared" si="739"/>
        <v>15834</v>
      </c>
      <c r="BI1896" s="82">
        <f t="shared" si="739"/>
        <v>19110</v>
      </c>
      <c r="BJ1896" s="82">
        <f t="shared" si="739"/>
        <v>25077</v>
      </c>
      <c r="BK1896" s="82">
        <f t="shared" si="739"/>
        <v>25180</v>
      </c>
      <c r="BL1896" s="82">
        <f t="shared" si="739"/>
        <v>25764</v>
      </c>
    </row>
    <row r="1955" spans="7:64" x14ac:dyDescent="0.15">
      <c r="G1955" t="s">
        <v>540</v>
      </c>
      <c r="H1955" s="80"/>
      <c r="J1955" s="80" t="s">
        <v>483</v>
      </c>
      <c r="K1955" s="81"/>
      <c r="L1955" s="81"/>
      <c r="M1955" s="81"/>
      <c r="N1955" s="81"/>
      <c r="O1955" s="80" t="s">
        <v>484</v>
      </c>
      <c r="P1955" s="81"/>
      <c r="Q1955" s="81"/>
      <c r="R1955" s="81"/>
      <c r="S1955" s="81"/>
      <c r="T1955" s="80" t="s">
        <v>485</v>
      </c>
      <c r="U1955" s="81"/>
      <c r="V1955" s="81"/>
      <c r="W1955" s="81"/>
      <c r="X1955" s="81"/>
      <c r="Y1955" s="80" t="s">
        <v>486</v>
      </c>
      <c r="Z1955" s="81"/>
      <c r="AA1955" s="81"/>
      <c r="AB1955" s="81"/>
      <c r="AC1955" s="81"/>
      <c r="AD1955" s="80" t="s">
        <v>487</v>
      </c>
      <c r="AE1955" s="81"/>
      <c r="AF1955" s="81"/>
      <c r="AG1955" s="81"/>
      <c r="AH1955" s="81"/>
      <c r="AI1955" s="80" t="s">
        <v>488</v>
      </c>
      <c r="AJ1955" s="81"/>
      <c r="AK1955" s="81"/>
      <c r="AL1955" s="81"/>
      <c r="AM1955" s="81"/>
      <c r="AN1955" s="80" t="s">
        <v>489</v>
      </c>
      <c r="AO1955" s="81"/>
      <c r="AP1955" s="81"/>
      <c r="AQ1955" s="81"/>
      <c r="AR1955" s="81"/>
      <c r="AS1955" s="80" t="s">
        <v>490</v>
      </c>
      <c r="AT1955" s="81"/>
      <c r="AU1955" s="81"/>
      <c r="AV1955" s="81"/>
      <c r="AW1955" s="81"/>
      <c r="AX1955" s="80" t="s">
        <v>491</v>
      </c>
      <c r="AY1955" s="81"/>
      <c r="AZ1955" s="81"/>
      <c r="BA1955" s="81"/>
      <c r="BB1955" s="81"/>
      <c r="BC1955" s="80" t="s">
        <v>492</v>
      </c>
      <c r="BD1955" s="81"/>
      <c r="BE1955" s="81"/>
      <c r="BF1955" s="81"/>
      <c r="BG1955" s="81"/>
      <c r="BH1955" s="80" t="s">
        <v>493</v>
      </c>
      <c r="BL1955" s="80" t="s">
        <v>517</v>
      </c>
    </row>
    <row r="1956" spans="7:64" x14ac:dyDescent="0.15">
      <c r="G1956" t="s">
        <v>495</v>
      </c>
      <c r="H1956" s="88">
        <f>'ｄ08-001市町村別入込総数・宿泊客延数推移'!H1379/1000</f>
        <v>0</v>
      </c>
      <c r="I1956" s="88">
        <f>'ｄ08-001市町村別入込総数・宿泊客延数推移'!I1379/1000</f>
        <v>38.320999999999998</v>
      </c>
      <c r="J1956" s="88">
        <f>'ｄ08-001市町村別入込総数・宿泊客延数推移'!J1379/1000</f>
        <v>84.221999999999994</v>
      </c>
      <c r="K1956" s="88">
        <f>'ｄ08-001市町村別入込総数・宿泊客延数推移'!K1379/1000</f>
        <v>66.734999999999999</v>
      </c>
      <c r="L1956" s="88">
        <f>'ｄ08-001市町村別入込総数・宿泊客延数推移'!L1379/1000</f>
        <v>83.927000000000007</v>
      </c>
      <c r="M1956" s="88">
        <f>'ｄ08-001市町村別入込総数・宿泊客延数推移'!M1379/1000</f>
        <v>88.658000000000001</v>
      </c>
      <c r="N1956" s="88">
        <f>'ｄ08-001市町村別入込総数・宿泊客延数推移'!N1379/1000</f>
        <v>107.76300000000001</v>
      </c>
      <c r="O1956" s="88">
        <f>'ｄ08-001市町村別入込総数・宿泊客延数推移'!O1379/1000</f>
        <v>123.56399999999999</v>
      </c>
      <c r="P1956" s="88">
        <f>'ｄ08-001市町村別入込総数・宿泊客延数推移'!P1379/1000</f>
        <v>179.55500000000001</v>
      </c>
      <c r="Q1956" s="88">
        <f>'ｄ08-001市町村別入込総数・宿泊客延数推移'!Q1379/1000</f>
        <v>239.96899999999999</v>
      </c>
      <c r="R1956" s="88">
        <f>'ｄ08-001市町村別入込総数・宿泊客延数推移'!R1379/1000</f>
        <v>230.79900000000001</v>
      </c>
      <c r="S1956" s="88">
        <f>'ｄ08-001市町村別入込総数・宿泊客延数推移'!S1379/1000</f>
        <v>234.29</v>
      </c>
      <c r="T1956" s="88">
        <f>'ｄ08-001市町村別入込総数・宿泊客延数推移'!T1379/1000</f>
        <v>204.06100000000001</v>
      </c>
      <c r="U1956" s="88">
        <f>'ｄ08-001市町村別入込総数・宿泊客延数推移'!U1379/1000</f>
        <v>186.12200000000001</v>
      </c>
      <c r="V1956" s="88">
        <f>'ｄ08-001市町村別入込総数・宿泊客延数推移'!V1379/1000</f>
        <v>200.32599999999999</v>
      </c>
      <c r="W1956" s="88">
        <f>'ｄ08-001市町村別入込総数・宿泊客延数推移'!W1379/1000</f>
        <v>198.733</v>
      </c>
      <c r="X1956" s="88">
        <f>'ｄ08-001市町村別入込総数・宿泊客延数推移'!X1379/1000</f>
        <v>290.31</v>
      </c>
      <c r="Y1956" s="88">
        <f>'ｄ08-001市町村別入込総数・宿泊客延数推移'!Y1379/1000</f>
        <v>277.49200000000002</v>
      </c>
      <c r="Z1956" s="88">
        <f>'ｄ08-001市町村別入込総数・宿泊客延数推移'!Z1379/1000</f>
        <v>283.47699999999998</v>
      </c>
      <c r="AA1956" s="88">
        <f>'ｄ08-001市町村別入込総数・宿泊客延数推移'!AA1379/1000</f>
        <v>298.19499999999999</v>
      </c>
      <c r="AB1956" s="88">
        <f>'ｄ08-001市町村別入込総数・宿泊客延数推移'!AB1379/1000</f>
        <v>292.76100000000002</v>
      </c>
      <c r="AC1956" s="88">
        <f>'ｄ08-001市町村別入込総数・宿泊客延数推移'!AC1379/1000</f>
        <v>275.30099999999999</v>
      </c>
      <c r="AD1956" s="88">
        <f>'ｄ08-001市町村別入込総数・宿泊客延数推移'!AD1379/1000</f>
        <v>277.88099999999997</v>
      </c>
      <c r="AE1956" s="88">
        <f>'ｄ08-001市町村別入込総数・宿泊客延数推移'!AE1379/1000</f>
        <v>226.12</v>
      </c>
      <c r="AF1956" s="88">
        <f>'ｄ08-001市町村別入込総数・宿泊客延数推移'!AF1379/1000</f>
        <v>241.54400000000001</v>
      </c>
      <c r="AG1956" s="88">
        <f>'ｄ08-001市町村別入込総数・宿泊客延数推移'!AG1379/1000</f>
        <v>204.34700000000001</v>
      </c>
      <c r="AH1956" s="88">
        <f>'ｄ08-001市町村別入込総数・宿泊客延数推移'!AH1379/1000</f>
        <v>209.07</v>
      </c>
      <c r="AI1956" s="88">
        <f>'ｄ08-001市町村別入込総数・宿泊客延数推移'!AI1379/1000</f>
        <v>246.68299999999999</v>
      </c>
      <c r="AJ1956" s="88">
        <f>'ｄ08-001市町村別入込総数・宿泊客延数推移'!AJ1379/1000</f>
        <v>354.97</v>
      </c>
      <c r="AK1956" s="88">
        <f>'ｄ08-001市町村別入込総数・宿泊客延数推移'!AK1379/1000</f>
        <v>385.75</v>
      </c>
      <c r="AL1956" s="88">
        <f>'ｄ08-001市町村別入込総数・宿泊客延数推移'!AL1379/1000</f>
        <v>364.16</v>
      </c>
      <c r="AM1956" s="88">
        <f>'ｄ08-001市町村別入込総数・宿泊客延数推移'!AM1379/1000</f>
        <v>418.33</v>
      </c>
      <c r="AN1956" s="88">
        <f>'ｄ08-001市町村別入込総数・宿泊客延数推移'!AN1379/1000</f>
        <v>360.76</v>
      </c>
      <c r="AO1956" s="88">
        <f>'ｄ08-001市町村別入込総数・宿泊客延数推移'!AO1379/1000</f>
        <v>329.46600000000001</v>
      </c>
      <c r="AP1956" s="88">
        <f>'ｄ08-001市町村別入込総数・宿泊客延数推移'!AQ1379</f>
        <v>282.10000000000002</v>
      </c>
      <c r="AQ1956" s="88">
        <f>'ｄ08-001市町村別入込総数・宿泊客延数推移'!AR1379</f>
        <v>282.60000000000002</v>
      </c>
      <c r="AR1956" s="88">
        <f>'ｄ08-001市町村別入込総数・宿泊客延数推移'!AS1379</f>
        <v>326.39999999999998</v>
      </c>
      <c r="AS1956" s="88">
        <f>'ｄ08-001市町村別入込総数・宿泊客延数推移'!AT1379</f>
        <v>236.1</v>
      </c>
      <c r="AT1956" s="88">
        <f>'ｄ08-001市町村別入込総数・宿泊客延数推移'!AU1379</f>
        <v>231.9</v>
      </c>
      <c r="AU1956" s="88">
        <f>'ｄ08-001市町村別入込総数・宿泊客延数推移'!AV1379</f>
        <v>305.60000000000002</v>
      </c>
      <c r="AV1956" s="88">
        <f>'ｄ08-001市町村別入込総数・宿泊客延数推移'!AW1379</f>
        <v>274.39999999999998</v>
      </c>
      <c r="AW1956" s="88">
        <f>'ｄ08-001市町村別入込総数・宿泊客延数推移'!AX1379</f>
        <v>285.3</v>
      </c>
      <c r="AX1956" s="88">
        <f>'ｄ08-001市町村別入込総数・宿泊客延数推移'!AY1379</f>
        <v>275.10000000000002</v>
      </c>
      <c r="AY1956" s="88">
        <f>'ｄ08-001市町村別入込総数・宿泊客延数推移'!AZ1379</f>
        <v>230.5</v>
      </c>
      <c r="AZ1956" s="88">
        <f>'ｄ08-001市町村別入込総数・宿泊客延数推移'!BA1379</f>
        <v>217.5</v>
      </c>
      <c r="BA1956" s="88">
        <f>'ｄ08-001市町村別入込総数・宿泊客延数推移'!BB1379</f>
        <v>235</v>
      </c>
      <c r="BB1956" s="88">
        <f>'ｄ08-001市町村別入込総数・宿泊客延数推移'!BC1379</f>
        <v>211.2</v>
      </c>
      <c r="BC1956" s="88">
        <f>'ｄ08-001市町村別入込総数・宿泊客延数推移'!BD1379</f>
        <v>215.8</v>
      </c>
      <c r="BD1956" s="88">
        <f>'ｄ08-001市町村別入込総数・宿泊客延数推移'!BE1379</f>
        <v>121.30000000000001</v>
      </c>
      <c r="BE1956" s="88">
        <f>'ｄ08-001市町村別入込総数・宿泊客延数推移'!BF1379</f>
        <v>129.4</v>
      </c>
      <c r="BF1956" s="88">
        <f>'ｄ08-001市町村別入込総数・宿泊客延数推移'!BG1379</f>
        <v>151.79999999999998</v>
      </c>
      <c r="BG1956" s="88">
        <f>'ｄ08-001市町村別入込総数・宿泊客延数推移'!BH1379</f>
        <v>172.5</v>
      </c>
      <c r="BH1956" s="88">
        <f>'ｄ08-001市町村別入込総数・宿泊客延数推移'!BI1379</f>
        <v>188.1</v>
      </c>
      <c r="BI1956" s="88">
        <f>'ｄ08-001市町村別入込総数・宿泊客延数推移'!BJ1379</f>
        <v>169.6</v>
      </c>
      <c r="BJ1956" s="88">
        <f>'ｄ08-001市町村別入込総数・宿泊客延数推移'!BK1379</f>
        <v>196.90000000000003</v>
      </c>
      <c r="BK1956" s="88">
        <f>'ｄ08-001市町村別入込総数・宿泊客延数推移'!BL1379</f>
        <v>160.80000000000001</v>
      </c>
      <c r="BL1956" s="88">
        <f>'ｄ08-001市町村別入込総数・宿泊客延数推移'!BM1379</f>
        <v>165.70000000000002</v>
      </c>
    </row>
    <row r="1957" spans="7:64" x14ac:dyDescent="0.15">
      <c r="G1957" t="s">
        <v>496</v>
      </c>
      <c r="H1957" s="88">
        <f>'ｄ08-001市町村別入込総数・宿泊客延数推移'!H1380/1000</f>
        <v>0</v>
      </c>
      <c r="I1957" s="88">
        <f>'ｄ08-001市町村別入込総数・宿泊客延数推移'!I1380/1000</f>
        <v>59.957000000000001</v>
      </c>
      <c r="J1957" s="88">
        <f>'ｄ08-001市町村別入込総数・宿泊客延数推移'!J1380/1000</f>
        <v>61.95</v>
      </c>
      <c r="K1957" s="88">
        <f>'ｄ08-001市町村別入込総数・宿泊客延数推移'!K1380/1000</f>
        <v>59.720999999999997</v>
      </c>
      <c r="L1957" s="88">
        <f>'ｄ08-001市町村別入込総数・宿泊客延数推移'!L1380/1000</f>
        <v>55.959000000000003</v>
      </c>
      <c r="M1957" s="88">
        <f>'ｄ08-001市町村別入込総数・宿泊客延数推移'!M1380/1000</f>
        <v>62.732999999999997</v>
      </c>
      <c r="N1957" s="88">
        <f>'ｄ08-001市町村別入込総数・宿泊客延数推移'!N1380/1000</f>
        <v>69.433000000000007</v>
      </c>
      <c r="O1957" s="88">
        <f>'ｄ08-001市町村別入込総数・宿泊客延数推移'!O1380/1000</f>
        <v>86.209000000000003</v>
      </c>
      <c r="P1957" s="88">
        <f>'ｄ08-001市町村別入込総数・宿泊客延数推移'!P1380/1000</f>
        <v>122.691</v>
      </c>
      <c r="Q1957" s="88">
        <f>'ｄ08-001市町村別入込総数・宿泊客延数推移'!Q1380/1000</f>
        <v>188.73099999999999</v>
      </c>
      <c r="R1957" s="88">
        <f>'ｄ08-001市町村別入込総数・宿泊客延数推移'!R1380/1000</f>
        <v>336.61900000000003</v>
      </c>
      <c r="S1957" s="88">
        <f>'ｄ08-001市町村別入込総数・宿泊客延数推移'!S1380/1000</f>
        <v>431.78800000000001</v>
      </c>
      <c r="T1957" s="88">
        <f>'ｄ08-001市町村別入込総数・宿泊客延数推移'!T1380/1000</f>
        <v>319.02600000000001</v>
      </c>
      <c r="U1957" s="88">
        <f>'ｄ08-001市町村別入込総数・宿泊客延数推移'!U1380/1000</f>
        <v>288.84500000000003</v>
      </c>
      <c r="V1957" s="88">
        <f>'ｄ08-001市町村別入込総数・宿泊客延数推移'!V1380/1000</f>
        <v>205.405</v>
      </c>
      <c r="W1957" s="88">
        <f>'ｄ08-001市町村別入込総数・宿泊客延数推移'!W1380/1000</f>
        <v>332.04599999999999</v>
      </c>
      <c r="X1957" s="88">
        <f>'ｄ08-001市町村別入込総数・宿泊客延数推移'!X1380/1000</f>
        <v>259.95</v>
      </c>
      <c r="Y1957" s="88">
        <f>'ｄ08-001市町村別入込総数・宿泊客延数推移'!Y1380/1000</f>
        <v>244.22200000000001</v>
      </c>
      <c r="Z1957" s="88">
        <f>'ｄ08-001市町村別入込総数・宿泊客延数推移'!Z1380/1000</f>
        <v>255.29300000000001</v>
      </c>
      <c r="AA1957" s="88">
        <f>'ｄ08-001市町村別入込総数・宿泊客延数推移'!AA1380/1000</f>
        <v>256.64499999999998</v>
      </c>
      <c r="AB1957" s="88">
        <f>'ｄ08-001市町村別入込総数・宿泊客延数推移'!AB1380/1000</f>
        <v>240.149</v>
      </c>
      <c r="AC1957" s="88">
        <f>'ｄ08-001市町村別入込総数・宿泊客延数推移'!AC1380/1000</f>
        <v>258.471</v>
      </c>
      <c r="AD1957" s="88">
        <f>'ｄ08-001市町村別入込総数・宿泊客延数推移'!AD1380/1000</f>
        <v>245.54599999999999</v>
      </c>
      <c r="AE1957" s="88">
        <f>'ｄ08-001市町村別入込総数・宿泊客延数推移'!AE1380/1000</f>
        <v>254.06800000000001</v>
      </c>
      <c r="AF1957" s="88">
        <f>'ｄ08-001市町村別入込総数・宿泊客延数推移'!AF1380/1000</f>
        <v>262.43900000000002</v>
      </c>
      <c r="AG1957" s="88">
        <f>'ｄ08-001市町村別入込総数・宿泊客延数推移'!AG1380/1000</f>
        <v>231.304</v>
      </c>
      <c r="AH1957" s="88">
        <f>'ｄ08-001市町村別入込総数・宿泊客延数推移'!AH1380/1000</f>
        <v>245.63900000000001</v>
      </c>
      <c r="AI1957" s="88">
        <f>'ｄ08-001市町村別入込総数・宿泊客延数推移'!AI1380/1000</f>
        <v>290.41699999999997</v>
      </c>
      <c r="AJ1957" s="88">
        <f>'ｄ08-001市町村別入込総数・宿泊客延数推移'!AJ1380/1000</f>
        <v>398.53</v>
      </c>
      <c r="AK1957" s="88">
        <f>'ｄ08-001市町村別入込総数・宿泊客延数推移'!AK1380/1000</f>
        <v>371.85</v>
      </c>
      <c r="AL1957" s="88">
        <f>'ｄ08-001市町村別入込総数・宿泊客延数推移'!AL1380/1000</f>
        <v>375.73</v>
      </c>
      <c r="AM1957" s="88">
        <f>'ｄ08-001市町村別入込総数・宿泊客延数推移'!AM1380/1000</f>
        <v>327.58999999999997</v>
      </c>
      <c r="AN1957" s="88">
        <f>'ｄ08-001市町村別入込総数・宿泊客延数推移'!AN1380/1000</f>
        <v>378.22</v>
      </c>
      <c r="AO1957" s="88">
        <f>'ｄ08-001市町村別入込総数・宿泊客延数推移'!AO1380/1000</f>
        <v>277.834</v>
      </c>
      <c r="AP1957" s="88">
        <f>'ｄ08-001市町村別入込総数・宿泊客延数推移'!AQ1380</f>
        <v>258.2</v>
      </c>
      <c r="AQ1957" s="88">
        <f>'ｄ08-001市町村別入込総数・宿泊客延数推移'!AR1380</f>
        <v>216.5</v>
      </c>
      <c r="AR1957" s="88">
        <f>'ｄ08-001市町村別入込総数・宿泊客延数推移'!AS1380</f>
        <v>254.4</v>
      </c>
      <c r="AS1957" s="88">
        <f>'ｄ08-001市町村別入込総数・宿泊客延数推移'!AT1380</f>
        <v>214.3</v>
      </c>
      <c r="AT1957" s="88">
        <f>'ｄ08-001市町村別入込総数・宿泊客延数推移'!AU1380</f>
        <v>284.89999999999998</v>
      </c>
      <c r="AU1957" s="88">
        <f>'ｄ08-001市町村別入込総数・宿泊客延数推移'!AV1380</f>
        <v>237.8</v>
      </c>
      <c r="AV1957" s="88">
        <f>'ｄ08-001市町村別入込総数・宿泊客延数推移'!AW1380</f>
        <v>236.7</v>
      </c>
      <c r="AW1957" s="88">
        <f>'ｄ08-001市町村別入込総数・宿泊客延数推移'!AX1380</f>
        <v>205.7</v>
      </c>
      <c r="AX1957" s="88">
        <f>'ｄ08-001市町村別入込総数・宿泊客延数推移'!AY1380</f>
        <v>194.2</v>
      </c>
      <c r="AY1957" s="88">
        <f>'ｄ08-001市町村別入込総数・宿泊客延数推移'!AZ1380</f>
        <v>172.8</v>
      </c>
      <c r="AZ1957" s="88">
        <f>'ｄ08-001市町村別入込総数・宿泊客延数推移'!BA1380</f>
        <v>194.2</v>
      </c>
      <c r="BA1957" s="88">
        <f>'ｄ08-001市町村別入込総数・宿泊客延数推移'!BB1380</f>
        <v>182.1</v>
      </c>
      <c r="BB1957" s="88">
        <f>'ｄ08-001市町村別入込総数・宿泊客延数推移'!BC1380</f>
        <v>193.9</v>
      </c>
      <c r="BC1957" s="88">
        <f>'ｄ08-001市町村別入込総数・宿泊客延数推移'!BD1380</f>
        <v>176.70000000000002</v>
      </c>
      <c r="BD1957" s="88">
        <f>'ｄ08-001市町村別入込総数・宿泊客延数推移'!BE1380</f>
        <v>197.70000000000005</v>
      </c>
      <c r="BE1957" s="88">
        <f>'ｄ08-001市町村別入込総数・宿泊客延数推移'!BF1380</f>
        <v>245.20000000000002</v>
      </c>
      <c r="BF1957" s="88">
        <f>'ｄ08-001市町村別入込総数・宿泊客延数推移'!BG1380</f>
        <v>220.79999999999998</v>
      </c>
      <c r="BG1957" s="88">
        <f>'ｄ08-001市町村別入込総数・宿泊客延数推移'!BH1380</f>
        <v>178.60000000000002</v>
      </c>
      <c r="BH1957" s="88">
        <f>'ｄ08-001市町村別入込総数・宿泊客延数推移'!BI1380</f>
        <v>205.5</v>
      </c>
      <c r="BI1957" s="88">
        <f>'ｄ08-001市町村別入込総数・宿泊客延数推移'!BJ1380</f>
        <v>207.4</v>
      </c>
      <c r="BJ1957" s="88">
        <f>'ｄ08-001市町村別入込総数・宿泊客延数推移'!BK1380</f>
        <v>200.2</v>
      </c>
      <c r="BK1957" s="88">
        <f>'ｄ08-001市町村別入込総数・宿泊客延数推移'!BL1380</f>
        <v>209.4</v>
      </c>
      <c r="BL1957" s="88">
        <f>'ｄ08-001市町村別入込総数・宿泊客延数推移'!BM1380</f>
        <v>234.8</v>
      </c>
    </row>
    <row r="1958" spans="7:64" x14ac:dyDescent="0.15">
      <c r="G1958" t="s">
        <v>497</v>
      </c>
      <c r="H1958" s="88"/>
      <c r="I1958" s="88">
        <f>'ｄ08-001市町村別入込総数・宿泊客延数推移'!I1382/1000</f>
        <v>14.347</v>
      </c>
      <c r="J1958" s="88">
        <f>'ｄ08-001市町村別入込総数・宿泊客延数推移'!J1382/1000</f>
        <v>43.148000000000003</v>
      </c>
      <c r="K1958" s="88">
        <f>'ｄ08-001市町村別入込総数・宿泊客延数推移'!K1382/1000</f>
        <v>33.204999999999998</v>
      </c>
      <c r="L1958" s="88">
        <f>'ｄ08-001市町村別入込総数・宿泊客延数推移'!L1382/1000</f>
        <v>29.809000000000001</v>
      </c>
      <c r="M1958" s="88">
        <f>'ｄ08-001市町村別入込総数・宿泊客延数推移'!M1382/1000</f>
        <v>33.078000000000003</v>
      </c>
      <c r="N1958" s="88">
        <f>'ｄ08-001市町村別入込総数・宿泊客延数推移'!N1382/1000</f>
        <v>43.011000000000003</v>
      </c>
      <c r="O1958" s="88">
        <f>'ｄ08-001市町村別入込総数・宿泊客延数推移'!O1382/1000</f>
        <v>55.277000000000001</v>
      </c>
      <c r="P1958" s="88">
        <f>'ｄ08-001市町村別入込総数・宿泊客延数推移'!P1382/1000</f>
        <v>96.010999999999996</v>
      </c>
      <c r="Q1958" s="88">
        <f>'ｄ08-001市町村別入込総数・宿泊客延数推移'!Q1382/1000</f>
        <v>203.26499999999999</v>
      </c>
      <c r="R1958" s="88">
        <f>'ｄ08-001市町村別入込総数・宿泊客延数推移'!R1382/1000</f>
        <v>270.17700000000002</v>
      </c>
      <c r="S1958" s="88">
        <f>'ｄ08-001市町村別入込総数・宿泊客延数推移'!S1382/1000</f>
        <v>194.946</v>
      </c>
      <c r="T1958" s="88">
        <f>'ｄ08-001市町村別入込総数・宿泊客延数推移'!T1382/1000</f>
        <v>144.727</v>
      </c>
      <c r="U1958" s="88">
        <f>'ｄ08-001市町村別入込総数・宿泊客延数推移'!U1382/1000</f>
        <v>134.416</v>
      </c>
      <c r="V1958" s="88">
        <f>'ｄ08-001市町村別入込総数・宿泊客延数推移'!V1382/1000</f>
        <v>119.833</v>
      </c>
      <c r="W1958" s="88">
        <f>'ｄ08-001市町村別入込総数・宿泊客延数推移'!W1382/1000</f>
        <v>110.428</v>
      </c>
      <c r="X1958" s="88">
        <f>'ｄ08-001市町村別入込総数・宿泊客延数推移'!X1382/1000</f>
        <v>103.12</v>
      </c>
      <c r="Y1958" s="88">
        <f>'ｄ08-001市町村別入込総数・宿泊客延数推移'!Y1382/1000</f>
        <v>109.541</v>
      </c>
      <c r="Z1958" s="88">
        <f>'ｄ08-001市町村別入込総数・宿泊客延数推移'!Z1382/1000</f>
        <v>109.845</v>
      </c>
      <c r="AA1958" s="88">
        <f>'ｄ08-001市町村別入込総数・宿泊客延数推移'!AA1382/1000</f>
        <v>101.675</v>
      </c>
      <c r="AB1958" s="88">
        <f>'ｄ08-001市町村別入込総数・宿泊客延数推移'!AB1382/1000</f>
        <v>113.52800000000001</v>
      </c>
      <c r="AC1958" s="88">
        <f>'ｄ08-001市町村別入込総数・宿泊客延数推移'!AC1382/1000</f>
        <v>111.371</v>
      </c>
      <c r="AD1958" s="88">
        <f>'ｄ08-001市町村別入込総数・宿泊客延数推移'!AD1382/1000</f>
        <v>105.758</v>
      </c>
      <c r="AE1958" s="88">
        <f>'ｄ08-001市町村別入込総数・宿泊客延数推移'!AE1382/1000</f>
        <v>94.617999999999995</v>
      </c>
      <c r="AF1958" s="88">
        <f>'ｄ08-001市町村別入込総数・宿泊客延数推移'!AF1382/1000</f>
        <v>105.905</v>
      </c>
      <c r="AG1958" s="88">
        <f>'ｄ08-001市町村別入込総数・宿泊客延数推移'!AG1382/1000</f>
        <v>95.254999999999995</v>
      </c>
      <c r="AH1958" s="88">
        <f>'ｄ08-001市町村別入込総数・宿泊客延数推移'!AH1382/1000</f>
        <v>99.95</v>
      </c>
      <c r="AI1958" s="88">
        <f>'ｄ08-001市町村別入込総数・宿泊客延数推移'!AI1382/1000</f>
        <v>107.54</v>
      </c>
      <c r="AJ1958" s="88">
        <f>'ｄ08-001市町村別入込総数・宿泊客延数推移'!AJ1382/1000</f>
        <v>116.55</v>
      </c>
      <c r="AK1958" s="88">
        <f>'ｄ08-001市町村別入込総数・宿泊客延数推移'!AK1382/1000</f>
        <v>115.85</v>
      </c>
      <c r="AL1958" s="88">
        <f>'ｄ08-001市町村別入込総数・宿泊客延数推移'!AL1382/1000</f>
        <v>121.03</v>
      </c>
      <c r="AM1958" s="88">
        <f>'ｄ08-001市町村別入込総数・宿泊客延数推移'!AM1382/1000</f>
        <v>123.86</v>
      </c>
      <c r="AN1958" s="88">
        <f>'ｄ08-001市町村別入込総数・宿泊客延数推移'!AN1382/1000</f>
        <v>125.63</v>
      </c>
      <c r="AO1958" s="88">
        <f>'ｄ08-001市町村別入込総数・宿泊客延数推移'!AO1382/1000</f>
        <v>138.36799999999999</v>
      </c>
      <c r="AP1958" s="88">
        <f>'ｄ08-001市町村別入込総数・宿泊客延数推移'!AQ1382</f>
        <v>130.5</v>
      </c>
      <c r="AQ1958" s="88">
        <f>'ｄ08-001市町村別入込総数・宿泊客延数推移'!AR1382</f>
        <v>123.1</v>
      </c>
      <c r="AR1958" s="88">
        <f>'ｄ08-001市町村別入込総数・宿泊客延数推移'!AS1382</f>
        <v>125.2</v>
      </c>
      <c r="AS1958" s="88">
        <f>'ｄ08-001市町村別入込総数・宿泊客延数推移'!AT1382</f>
        <v>110.6</v>
      </c>
      <c r="AT1958" s="88">
        <f>'ｄ08-001市町村別入込総数・宿泊客延数推移'!AU1382</f>
        <v>88.4</v>
      </c>
      <c r="AU1958" s="88">
        <f>'ｄ08-001市町村別入込総数・宿泊客延数推移'!AV1382</f>
        <v>90.2</v>
      </c>
      <c r="AV1958" s="88">
        <f>'ｄ08-001市町村別入込総数・宿泊客延数推移'!AW1382</f>
        <v>89.5</v>
      </c>
      <c r="AW1958" s="88">
        <f>'ｄ08-001市町村別入込総数・宿泊客延数推移'!AX1382</f>
        <v>85.6</v>
      </c>
      <c r="AX1958" s="88">
        <f>'ｄ08-001市町村別入込総数・宿泊客延数推移'!AY1382</f>
        <v>86.1</v>
      </c>
      <c r="AY1958" s="88">
        <f>'ｄ08-001市町村別入込総数・宿泊客延数推移'!AZ1382</f>
        <v>82.1</v>
      </c>
      <c r="AZ1958" s="88">
        <f>'ｄ08-001市町村別入込総数・宿泊客延数推移'!BA1382</f>
        <v>83.3</v>
      </c>
      <c r="BA1958" s="88">
        <f>'ｄ08-001市町村別入込総数・宿泊客延数推移'!BB1382</f>
        <v>63.6</v>
      </c>
      <c r="BB1958" s="88">
        <f>'ｄ08-001市町村別入込総数・宿泊客延数推移'!BC1382</f>
        <v>67.2</v>
      </c>
      <c r="BC1958" s="88">
        <f>'ｄ08-001市町村別入込総数・宿泊客延数推移'!BD1382</f>
        <v>64.699999999999989</v>
      </c>
      <c r="BD1958" s="88">
        <f>'ｄ08-001市町村別入込総数・宿泊客延数推移'!BE1382</f>
        <v>53.099999999999987</v>
      </c>
      <c r="BE1958" s="88">
        <f>'ｄ08-001市町村別入込総数・宿泊客延数推移'!BF1382</f>
        <v>55.5</v>
      </c>
      <c r="BF1958" s="88">
        <f>'ｄ08-001市町村別入込総数・宿泊客延数推移'!BG1382</f>
        <v>61.29999999999999</v>
      </c>
      <c r="BG1958" s="88">
        <f>'ｄ08-001市町村別入込総数・宿泊客延数推移'!BH1382</f>
        <v>64.7</v>
      </c>
      <c r="BH1958" s="88">
        <f>'ｄ08-001市町村別入込総数・宿泊客延数推移'!BI1382</f>
        <v>70.5</v>
      </c>
      <c r="BI1958" s="88">
        <f>'ｄ08-001市町村別入込総数・宿泊客延数推移'!BJ1382</f>
        <v>75.900000000000006</v>
      </c>
      <c r="BJ1958" s="88">
        <f>'ｄ08-001市町村別入込総数・宿泊客延数推移'!BK1382</f>
        <v>73.000000000000014</v>
      </c>
      <c r="BK1958" s="88">
        <f>'ｄ08-001市町村別入込総数・宿泊客延数推移'!BL1382</f>
        <v>71.099999999999994</v>
      </c>
      <c r="BL1958" s="88">
        <f>'ｄ08-001市町村別入込総数・宿泊客延数推移'!BM1382</f>
        <v>74.899999999999977</v>
      </c>
    </row>
    <row r="1987" spans="7:64" x14ac:dyDescent="0.15">
      <c r="G1987" t="s">
        <v>609</v>
      </c>
      <c r="H1987" s="80"/>
      <c r="J1987" s="80" t="s">
        <v>483</v>
      </c>
      <c r="K1987" s="81"/>
      <c r="L1987" s="81"/>
      <c r="M1987" s="81"/>
      <c r="N1987" s="81"/>
      <c r="O1987" s="80" t="s">
        <v>484</v>
      </c>
      <c r="P1987" s="81"/>
      <c r="Q1987" s="81"/>
      <c r="R1987" s="81"/>
      <c r="S1987" s="81"/>
      <c r="T1987" s="80" t="s">
        <v>485</v>
      </c>
      <c r="U1987" s="81"/>
      <c r="V1987" s="81"/>
      <c r="W1987" s="81"/>
      <c r="X1987" s="81"/>
      <c r="Y1987" s="80" t="s">
        <v>486</v>
      </c>
      <c r="Z1987" s="81"/>
      <c r="AA1987" s="81"/>
      <c r="AB1987" s="81"/>
      <c r="AC1987" s="81"/>
      <c r="AD1987" s="80" t="s">
        <v>487</v>
      </c>
      <c r="AE1987" s="81"/>
      <c r="AF1987" s="81"/>
      <c r="AG1987" s="81"/>
      <c r="AH1987" s="81"/>
      <c r="AI1987" s="80" t="s">
        <v>488</v>
      </c>
      <c r="AJ1987" s="81"/>
      <c r="AK1987" s="81"/>
      <c r="AL1987" s="81"/>
      <c r="AM1987" s="81"/>
      <c r="AN1987" s="80" t="s">
        <v>489</v>
      </c>
      <c r="AO1987" s="81"/>
      <c r="AP1987" s="81"/>
      <c r="AQ1987" s="81"/>
      <c r="AR1987" s="81"/>
      <c r="AS1987" s="80" t="s">
        <v>490</v>
      </c>
      <c r="AT1987" s="81"/>
      <c r="AU1987" s="81"/>
      <c r="AV1987" s="81"/>
      <c r="AW1987" s="81"/>
      <c r="AX1987" s="80" t="s">
        <v>491</v>
      </c>
      <c r="AY1987" s="81"/>
      <c r="AZ1987" s="81"/>
      <c r="BA1987" s="81"/>
      <c r="BB1987" s="81"/>
      <c r="BC1987" s="80" t="s">
        <v>492</v>
      </c>
      <c r="BD1987" s="81"/>
      <c r="BE1987" s="81"/>
      <c r="BF1987" s="81"/>
      <c r="BG1987" s="81"/>
      <c r="BH1987" s="80" t="s">
        <v>493</v>
      </c>
      <c r="BL1987" s="80" t="s">
        <v>517</v>
      </c>
    </row>
    <row r="1988" spans="7:64" x14ac:dyDescent="0.15">
      <c r="G1988" t="s">
        <v>495</v>
      </c>
      <c r="H1988" s="88">
        <f>'ｄ08-001市町村別入込総数・宿泊客延数推移'!H1391/1000</f>
        <v>0</v>
      </c>
      <c r="I1988" s="88">
        <f>'ｄ08-001市町村別入込総数・宿泊客延数推移'!I1391/1000</f>
        <v>0</v>
      </c>
      <c r="J1988" s="88">
        <f>'ｄ08-001市町村別入込総数・宿泊客延数推移'!J1391/1000</f>
        <v>0</v>
      </c>
      <c r="K1988" s="88">
        <f>'ｄ08-001市町村別入込総数・宿泊客延数推移'!K1391/1000</f>
        <v>0</v>
      </c>
      <c r="L1988" s="88">
        <f>'ｄ08-001市町村別入込総数・宿泊客延数推移'!L1391/1000</f>
        <v>0</v>
      </c>
      <c r="M1988" s="88">
        <f>'ｄ08-001市町村別入込総数・宿泊客延数推移'!M1391/1000</f>
        <v>0</v>
      </c>
      <c r="N1988" s="88">
        <f>'ｄ08-001市町村別入込総数・宿泊客延数推移'!N1391/1000</f>
        <v>0</v>
      </c>
      <c r="O1988" s="88">
        <f>'ｄ08-001市町村別入込総数・宿泊客延数推移'!O1391/1000</f>
        <v>0</v>
      </c>
      <c r="P1988" s="88">
        <f>'ｄ08-001市町村別入込総数・宿泊客延数推移'!P1391/1000</f>
        <v>0</v>
      </c>
      <c r="Q1988" s="88">
        <f>'ｄ08-001市町村別入込総数・宿泊客延数推移'!Q1391/1000</f>
        <v>0</v>
      </c>
      <c r="R1988" s="88">
        <f>'ｄ08-001市町村別入込総数・宿泊客延数推移'!R1391/1000</f>
        <v>0</v>
      </c>
      <c r="S1988" s="88">
        <f>'ｄ08-001市町村別入込総数・宿泊客延数推移'!S1391/1000</f>
        <v>0</v>
      </c>
      <c r="T1988" s="88">
        <f>'ｄ08-001市町村別入込総数・宿泊客延数推移'!T1391/1000</f>
        <v>0</v>
      </c>
      <c r="U1988" s="88">
        <f>'ｄ08-001市町村別入込総数・宿泊客延数推移'!U1391/1000</f>
        <v>0</v>
      </c>
      <c r="V1988" s="88">
        <f>'ｄ08-001市町村別入込総数・宿泊客延数推移'!V1391/1000</f>
        <v>0</v>
      </c>
      <c r="W1988" s="88">
        <f>'ｄ08-001市町村別入込総数・宿泊客延数推移'!W1391/1000</f>
        <v>0</v>
      </c>
      <c r="X1988" s="88">
        <f>'ｄ08-001市町村別入込総数・宿泊客延数推移'!X1391/1000</f>
        <v>0</v>
      </c>
      <c r="Y1988" s="88">
        <f>'ｄ08-001市町村別入込総数・宿泊客延数推移'!Y1391/1000</f>
        <v>0</v>
      </c>
      <c r="Z1988" s="88">
        <f>'ｄ08-001市町村別入込総数・宿泊客延数推移'!Z1391/1000</f>
        <v>0</v>
      </c>
      <c r="AA1988" s="88">
        <f>'ｄ08-001市町村別入込総数・宿泊客延数推移'!AA1391/1000</f>
        <v>0</v>
      </c>
      <c r="AB1988" s="88">
        <f>'ｄ08-001市町村別入込総数・宿泊客延数推移'!AB1391/1000</f>
        <v>32.204000000000001</v>
      </c>
      <c r="AC1988" s="88">
        <f>'ｄ08-001市町村別入込総数・宿泊客延数推移'!AC1391/1000</f>
        <v>45.134</v>
      </c>
      <c r="AD1988" s="88">
        <f>'ｄ08-001市町村別入込総数・宿泊客延数推移'!AD1391/1000</f>
        <v>47.366</v>
      </c>
      <c r="AE1988" s="88">
        <f>'ｄ08-001市町村別入込総数・宿泊客延数推移'!AE1391/1000</f>
        <v>62.552999999999997</v>
      </c>
      <c r="AF1988" s="88">
        <f>'ｄ08-001市町村別入込総数・宿泊客延数推移'!AF1391/1000</f>
        <v>73.274000000000001</v>
      </c>
      <c r="AG1988" s="88">
        <f>'ｄ08-001市町村別入込総数・宿泊客延数推移'!AG1391/1000</f>
        <v>90.201999999999998</v>
      </c>
      <c r="AH1988" s="88">
        <f>'ｄ08-001市町村別入込総数・宿泊客延数推移'!AH1391/1000</f>
        <v>94.222999999999999</v>
      </c>
      <c r="AI1988" s="88">
        <f>'ｄ08-001市町村別入込総数・宿泊客延数推移'!AI1391/1000</f>
        <v>150.22300000000001</v>
      </c>
      <c r="AJ1988" s="88">
        <f>'ｄ08-001市町村別入込総数・宿泊客延数推移'!AJ1391/1000</f>
        <v>184.887</v>
      </c>
      <c r="AK1988" s="88">
        <f>'ｄ08-001市町村別入込総数・宿泊客延数推移'!AK1391/1000</f>
        <v>191.64400000000001</v>
      </c>
      <c r="AL1988" s="88">
        <f>'ｄ08-001市町村別入込総数・宿泊客延数推移'!AL1391/1000</f>
        <v>190.93899999999999</v>
      </c>
      <c r="AM1988" s="88">
        <f>'ｄ08-001市町村別入込総数・宿泊客延数推移'!AM1391/1000</f>
        <v>168.07</v>
      </c>
      <c r="AN1988" s="88">
        <f>'ｄ08-001市町村別入込総数・宿泊客延数推移'!AN1391/1000</f>
        <v>204.02199999999999</v>
      </c>
      <c r="AO1988" s="88">
        <f>'ｄ08-001市町村別入込総数・宿泊客延数推移'!AO1391/1000</f>
        <v>264.37599999999998</v>
      </c>
      <c r="AP1988" s="88">
        <f>'ｄ08-001市町村別入込総数・宿泊客延数推移'!AQ1391</f>
        <v>253.3</v>
      </c>
      <c r="AQ1988" s="88">
        <f>'ｄ08-001市町村別入込総数・宿泊客延数推移'!AR1391</f>
        <v>224.9</v>
      </c>
      <c r="AR1988" s="88">
        <f>'ｄ08-001市町村別入込総数・宿泊客延数推移'!AS1391</f>
        <v>184.9</v>
      </c>
      <c r="AS1988" s="88">
        <f>'ｄ08-001市町村別入込総数・宿泊客延数推移'!AT1391</f>
        <v>161.5</v>
      </c>
      <c r="AT1988" s="88">
        <f>'ｄ08-001市町村別入込総数・宿泊客延数推移'!AU1391</f>
        <v>156.9</v>
      </c>
      <c r="AU1988" s="88">
        <f>'ｄ08-001市町村別入込総数・宿泊客延数推移'!AV1391</f>
        <v>222.9</v>
      </c>
      <c r="AV1988" s="88">
        <f>'ｄ08-001市町村別入込総数・宿泊客延数推移'!AW1391</f>
        <v>155.5</v>
      </c>
      <c r="AW1988" s="88">
        <f>'ｄ08-001市町村別入込総数・宿泊客延数推移'!AX1391</f>
        <v>154.9</v>
      </c>
      <c r="AX1988" s="88">
        <f>'ｄ08-001市町村別入込総数・宿泊客延数推移'!AY1391</f>
        <v>162</v>
      </c>
      <c r="AY1988" s="88">
        <f>'ｄ08-001市町村別入込総数・宿泊客延数推移'!AZ1391</f>
        <v>168.4</v>
      </c>
      <c r="AZ1988" s="88">
        <f>'ｄ08-001市町村別入込総数・宿泊客延数推移'!BA1391</f>
        <v>163.30000000000001</v>
      </c>
      <c r="BA1988" s="88">
        <f>'ｄ08-001市町村別入込総数・宿泊客延数推移'!BB1391</f>
        <v>153.5</v>
      </c>
      <c r="BB1988" s="88">
        <f>'ｄ08-001市町村別入込総数・宿泊客延数推移'!BC1391</f>
        <v>129.1</v>
      </c>
      <c r="BC1988" s="88">
        <f>'ｄ08-001市町村別入込総数・宿泊客延数推移'!BD1391</f>
        <v>92.899999999999991</v>
      </c>
      <c r="BD1988" s="88">
        <f>'ｄ08-001市町村別入込総数・宿泊客延数推移'!BE1391</f>
        <v>91.2</v>
      </c>
      <c r="BE1988" s="88">
        <f>'ｄ08-001市町村別入込総数・宿泊客延数推移'!BF1391</f>
        <v>97.899999999999991</v>
      </c>
      <c r="BF1988" s="88">
        <f>'ｄ08-001市町村別入込総数・宿泊客延数推移'!BG1391</f>
        <v>107.10000000000001</v>
      </c>
      <c r="BG1988" s="88">
        <f>'ｄ08-001市町村別入込総数・宿泊客延数推移'!BH1391</f>
        <v>92.59999999999998</v>
      </c>
      <c r="BH1988" s="88">
        <f>'ｄ08-001市町村別入込総数・宿泊客延数推移'!BI1391</f>
        <v>109.4</v>
      </c>
      <c r="BI1988" s="88">
        <f>'ｄ08-001市町村別入込総数・宿泊客延数推移'!BJ1391</f>
        <v>85.3</v>
      </c>
      <c r="BJ1988" s="88">
        <f>'ｄ08-001市町村別入込総数・宿泊客延数推移'!BK1391</f>
        <v>98.399999999999977</v>
      </c>
      <c r="BK1988" s="88">
        <f>'ｄ08-001市町村別入込総数・宿泊客延数推移'!BL1391</f>
        <v>96.5</v>
      </c>
      <c r="BL1988" s="88">
        <f>'ｄ08-001市町村別入込総数・宿泊客延数推移'!BM1391</f>
        <v>97.299999999999983</v>
      </c>
    </row>
    <row r="1989" spans="7:64" x14ac:dyDescent="0.15">
      <c r="G1989" t="s">
        <v>496</v>
      </c>
      <c r="H1989" s="88">
        <f>'ｄ08-001市町村別入込総数・宿泊客延数推移'!H1392/1000</f>
        <v>0</v>
      </c>
      <c r="I1989" s="88">
        <f>'ｄ08-001市町村別入込総数・宿泊客延数推移'!I1392/1000</f>
        <v>0</v>
      </c>
      <c r="J1989" s="88">
        <f>'ｄ08-001市町村別入込総数・宿泊客延数推移'!J1392/1000</f>
        <v>0</v>
      </c>
      <c r="K1989" s="88">
        <f>'ｄ08-001市町村別入込総数・宿泊客延数推移'!K1392/1000</f>
        <v>0</v>
      </c>
      <c r="L1989" s="88">
        <f>'ｄ08-001市町村別入込総数・宿泊客延数推移'!L1392/1000</f>
        <v>0</v>
      </c>
      <c r="M1989" s="88">
        <f>'ｄ08-001市町村別入込総数・宿泊客延数推移'!M1392/1000</f>
        <v>0</v>
      </c>
      <c r="N1989" s="88">
        <f>'ｄ08-001市町村別入込総数・宿泊客延数推移'!N1392/1000</f>
        <v>0</v>
      </c>
      <c r="O1989" s="88">
        <f>'ｄ08-001市町村別入込総数・宿泊客延数推移'!O1392/1000</f>
        <v>0</v>
      </c>
      <c r="P1989" s="88">
        <f>'ｄ08-001市町村別入込総数・宿泊客延数推移'!P1392/1000</f>
        <v>0</v>
      </c>
      <c r="Q1989" s="88">
        <f>'ｄ08-001市町村別入込総数・宿泊客延数推移'!Q1392/1000</f>
        <v>0</v>
      </c>
      <c r="R1989" s="88">
        <f>'ｄ08-001市町村別入込総数・宿泊客延数推移'!R1392/1000</f>
        <v>0</v>
      </c>
      <c r="S1989" s="88">
        <f>'ｄ08-001市町村別入込総数・宿泊客延数推移'!S1392/1000</f>
        <v>0</v>
      </c>
      <c r="T1989" s="88">
        <f>'ｄ08-001市町村別入込総数・宿泊客延数推移'!T1392/1000</f>
        <v>0</v>
      </c>
      <c r="U1989" s="88">
        <f>'ｄ08-001市町村別入込総数・宿泊客延数推移'!U1392/1000</f>
        <v>0</v>
      </c>
      <c r="V1989" s="88">
        <f>'ｄ08-001市町村別入込総数・宿泊客延数推移'!V1392/1000</f>
        <v>0</v>
      </c>
      <c r="W1989" s="88">
        <f>'ｄ08-001市町村別入込総数・宿泊客延数推移'!W1392/1000</f>
        <v>0</v>
      </c>
      <c r="X1989" s="88">
        <f>'ｄ08-001市町村別入込総数・宿泊客延数推移'!X1392/1000</f>
        <v>0</v>
      </c>
      <c r="Y1989" s="88">
        <f>'ｄ08-001市町村別入込総数・宿泊客延数推移'!Y1392/1000</f>
        <v>0</v>
      </c>
      <c r="Z1989" s="88">
        <f>'ｄ08-001市町村別入込総数・宿泊客延数推移'!Z1392/1000</f>
        <v>0</v>
      </c>
      <c r="AA1989" s="88">
        <f>'ｄ08-001市町村別入込総数・宿泊客延数推移'!AA1392/1000</f>
        <v>0</v>
      </c>
      <c r="AB1989" s="88">
        <f>'ｄ08-001市町村別入込総数・宿泊客延数推移'!AB1392/1000</f>
        <v>39.384</v>
      </c>
      <c r="AC1989" s="88">
        <f>'ｄ08-001市町村別入込総数・宿泊客延数推移'!AC1392/1000</f>
        <v>44.118000000000002</v>
      </c>
      <c r="AD1989" s="88">
        <f>'ｄ08-001市町村別入込総数・宿泊客延数推移'!AD1392/1000</f>
        <v>51.024000000000001</v>
      </c>
      <c r="AE1989" s="88">
        <f>'ｄ08-001市町村別入込総数・宿泊客延数推移'!AE1392/1000</f>
        <v>64.171999999999997</v>
      </c>
      <c r="AF1989" s="88">
        <f>'ｄ08-001市町村別入込総数・宿泊客延数推移'!AF1392/1000</f>
        <v>81.385999999999996</v>
      </c>
      <c r="AG1989" s="88">
        <f>'ｄ08-001市町村別入込総数・宿泊客延数推移'!AG1392/1000</f>
        <v>93.147000000000006</v>
      </c>
      <c r="AH1989" s="88">
        <f>'ｄ08-001市町村別入込総数・宿泊客延数推移'!AH1392/1000</f>
        <v>101.084</v>
      </c>
      <c r="AI1989" s="88">
        <f>'ｄ08-001市町村別入込総数・宿泊客延数推移'!AI1392/1000</f>
        <v>144.32599999999999</v>
      </c>
      <c r="AJ1989" s="88">
        <f>'ｄ08-001市町村別入込総数・宿泊客延数推移'!AJ1392/1000</f>
        <v>169.99199999999999</v>
      </c>
      <c r="AK1989" s="88">
        <f>'ｄ08-001市町村別入込総数・宿泊客延数推移'!AK1392/1000</f>
        <v>172.429</v>
      </c>
      <c r="AL1989" s="88">
        <f>'ｄ08-001市町村別入込総数・宿泊客延数推移'!AL1392/1000</f>
        <v>167.37100000000001</v>
      </c>
      <c r="AM1989" s="88">
        <f>'ｄ08-001市町村別入込総数・宿泊客延数推移'!AM1392/1000</f>
        <v>185.62799999999999</v>
      </c>
      <c r="AN1989" s="88">
        <f>'ｄ08-001市町村別入込総数・宿泊客延数推移'!AN1392/1000</f>
        <v>196.958</v>
      </c>
      <c r="AO1989" s="88">
        <f>'ｄ08-001市町村別入込総数・宿泊客延数推移'!AO1392/1000</f>
        <v>206.631</v>
      </c>
      <c r="AP1989" s="88">
        <f>'ｄ08-001市町村別入込総数・宿泊客延数推移'!AQ1392</f>
        <v>176.8</v>
      </c>
      <c r="AQ1989" s="88">
        <f>'ｄ08-001市町村別入込総数・宿泊客延数推移'!AR1392</f>
        <v>179.9</v>
      </c>
      <c r="AR1989" s="88">
        <f>'ｄ08-001市町村別入込総数・宿泊客延数推移'!AS1392</f>
        <v>188.2</v>
      </c>
      <c r="AS1989" s="88">
        <f>'ｄ08-001市町村別入込総数・宿泊客延数推移'!AT1392</f>
        <v>212</v>
      </c>
      <c r="AT1989" s="88">
        <f>'ｄ08-001市町村別入込総数・宿泊客延数推移'!AU1392</f>
        <v>234.7</v>
      </c>
      <c r="AU1989" s="88">
        <f>'ｄ08-001市町村別入込総数・宿泊客延数推移'!AV1392</f>
        <v>199.4</v>
      </c>
      <c r="AV1989" s="88">
        <f>'ｄ08-001市町村別入込総数・宿泊客延数推移'!AW1392</f>
        <v>292.10000000000002</v>
      </c>
      <c r="AW1989" s="88">
        <f>'ｄ08-001市町村別入込総数・宿泊客延数推移'!AX1392</f>
        <v>270.10000000000002</v>
      </c>
      <c r="AX1989" s="88">
        <f>'ｄ08-001市町村別入込総数・宿泊客延数推移'!AY1392</f>
        <v>268.60000000000002</v>
      </c>
      <c r="AY1989" s="88">
        <f>'ｄ08-001市町村別入込総数・宿泊客延数推移'!AZ1392</f>
        <v>271.5</v>
      </c>
      <c r="AZ1989" s="88">
        <f>'ｄ08-001市町村別入込総数・宿泊客延数推移'!BA1392</f>
        <v>265.5</v>
      </c>
      <c r="BA1989" s="88">
        <f>'ｄ08-001市町村別入込総数・宿泊客延数推移'!BB1392</f>
        <v>264.2</v>
      </c>
      <c r="BB1989" s="88">
        <f>'ｄ08-001市町村別入込総数・宿泊客延数推移'!BC1392</f>
        <v>241</v>
      </c>
      <c r="BC1989" s="88">
        <f>'ｄ08-001市町村別入込総数・宿泊客延数推移'!BD1392</f>
        <v>210.6</v>
      </c>
      <c r="BD1989" s="88">
        <f>'ｄ08-001市町村別入込総数・宿泊客延数推移'!BE1392</f>
        <v>235.60000000000002</v>
      </c>
      <c r="BE1989" s="88">
        <f>'ｄ08-001市町村別入込総数・宿泊客延数推移'!BF1392</f>
        <v>228.20000000000002</v>
      </c>
      <c r="BF1989" s="88">
        <f>'ｄ08-001市町村別入込総数・宿泊客延数推移'!BG1392</f>
        <v>219.2</v>
      </c>
      <c r="BG1989" s="88">
        <f>'ｄ08-001市町村別入込総数・宿泊客延数推移'!BH1392</f>
        <v>225</v>
      </c>
      <c r="BH1989" s="88">
        <f>'ｄ08-001市町村別入込総数・宿泊客延数推移'!BI1392</f>
        <v>226.3</v>
      </c>
      <c r="BI1989" s="88">
        <f>'ｄ08-001市町村別入込総数・宿泊客延数推移'!BJ1392</f>
        <v>203.89999999999995</v>
      </c>
      <c r="BJ1989" s="88">
        <f>'ｄ08-001市町村別入込総数・宿泊客延数推移'!BK1392</f>
        <v>187.8</v>
      </c>
      <c r="BK1989" s="88">
        <f>'ｄ08-001市町村別入込総数・宿泊客延数推移'!BL1392</f>
        <v>202.4</v>
      </c>
      <c r="BL1989" s="88">
        <f>'ｄ08-001市町村別入込総数・宿泊客延数推移'!BM1392</f>
        <v>204.7</v>
      </c>
    </row>
    <row r="1990" spans="7:64" x14ac:dyDescent="0.15">
      <c r="G1990" t="s">
        <v>497</v>
      </c>
      <c r="H1990" s="88"/>
      <c r="I1990" s="88"/>
      <c r="J1990" s="88"/>
      <c r="K1990" s="88"/>
      <c r="L1990" s="88"/>
      <c r="M1990" s="88"/>
      <c r="N1990" s="88"/>
      <c r="O1990" s="88"/>
      <c r="P1990" s="88"/>
      <c r="Q1990" s="88"/>
      <c r="R1990" s="88"/>
      <c r="S1990" s="88"/>
      <c r="T1990" s="88"/>
      <c r="U1990" s="88"/>
      <c r="V1990" s="88"/>
      <c r="W1990" s="88"/>
      <c r="X1990" s="88"/>
      <c r="Y1990" s="88"/>
      <c r="Z1990" s="88"/>
      <c r="AA1990" s="88"/>
      <c r="AB1990" s="88">
        <f>'ｄ08-001市町村別入込総数・宿泊客延数推移'!AB1394/1000</f>
        <v>21.77</v>
      </c>
      <c r="AC1990" s="88">
        <f>'ｄ08-001市町村別入込総数・宿泊客延数推移'!AC1394/1000</f>
        <v>23.346</v>
      </c>
      <c r="AD1990" s="88">
        <f>'ｄ08-001市町村別入込総数・宿泊客延数推移'!AD1394/1000</f>
        <v>16.989000000000001</v>
      </c>
      <c r="AE1990" s="88">
        <f>'ｄ08-001市町村別入込総数・宿泊客延数推移'!AE1394/1000</f>
        <v>22.568999999999999</v>
      </c>
      <c r="AF1990" s="88">
        <f>'ｄ08-001市町村別入込総数・宿泊客延数推移'!AF1394/1000</f>
        <v>26.17</v>
      </c>
      <c r="AG1990" s="88">
        <f>'ｄ08-001市町村別入込総数・宿泊客延数推移'!AG1394/1000</f>
        <v>31.815999999999999</v>
      </c>
      <c r="AH1990" s="88">
        <f>'ｄ08-001市町村別入込総数・宿泊客延数推移'!AH1394/1000</f>
        <v>33.420999999999999</v>
      </c>
      <c r="AI1990" s="88">
        <f>'ｄ08-001市町村別入込総数・宿泊客延数推移'!AI1394/1000</f>
        <v>38.411999999999999</v>
      </c>
      <c r="AJ1990" s="88">
        <f>'ｄ08-001市町村別入込総数・宿泊客延数推移'!AJ1394/1000</f>
        <v>47.552999999999997</v>
      </c>
      <c r="AK1990" s="88">
        <f>'ｄ08-001市町村別入込総数・宿泊客延数推移'!AK1394/1000</f>
        <v>65.933000000000007</v>
      </c>
      <c r="AL1990" s="88">
        <f>'ｄ08-001市町村別入込総数・宿泊客延数推移'!AL1394/1000</f>
        <v>63.773000000000003</v>
      </c>
      <c r="AM1990" s="88">
        <f>'ｄ08-001市町村別入込総数・宿泊客延数推移'!AM1394/1000</f>
        <v>62.463999999999999</v>
      </c>
      <c r="AN1990" s="88">
        <f>'ｄ08-001市町村別入込総数・宿泊客延数推移'!AN1394/1000</f>
        <v>70.034000000000006</v>
      </c>
      <c r="AO1990" s="88">
        <f>'ｄ08-001市町村別入込総数・宿泊客延数推移'!AO1394/1000</f>
        <v>59.969000000000001</v>
      </c>
      <c r="AP1990" s="88">
        <f>'ｄ08-001市町村別入込総数・宿泊客延数推移'!AQ1394</f>
        <v>59.7</v>
      </c>
      <c r="AQ1990" s="88">
        <f>'ｄ08-001市町村別入込総数・宿泊客延数推移'!AR1394</f>
        <v>66.7</v>
      </c>
      <c r="AR1990" s="88">
        <f>'ｄ08-001市町村別入込総数・宿泊客延数推移'!AS1394</f>
        <v>65.2</v>
      </c>
      <c r="AS1990" s="88">
        <f>'ｄ08-001市町村別入込総数・宿泊客延数推移'!AT1394</f>
        <v>47.1</v>
      </c>
      <c r="AT1990" s="88">
        <f>'ｄ08-001市町村別入込総数・宿泊客延数推移'!AU1394</f>
        <v>43</v>
      </c>
      <c r="AU1990" s="88">
        <f>'ｄ08-001市町村別入込総数・宿泊客延数推移'!AV1394</f>
        <v>40.4</v>
      </c>
      <c r="AV1990" s="88">
        <f>'ｄ08-001市町村別入込総数・宿泊客延数推移'!AW1394</f>
        <v>42.8</v>
      </c>
      <c r="AW1990" s="88">
        <f>'ｄ08-001市町村別入込総数・宿泊客延数推移'!AX1394</f>
        <v>47.4</v>
      </c>
      <c r="AX1990" s="88">
        <f>'ｄ08-001市町村別入込総数・宿泊客延数推移'!AY1394</f>
        <v>52</v>
      </c>
      <c r="AY1990" s="88">
        <f>'ｄ08-001市町村別入込総数・宿泊客延数推移'!AZ1394</f>
        <v>49.2</v>
      </c>
      <c r="AZ1990" s="88">
        <f>'ｄ08-001市町村別入込総数・宿泊客延数推移'!BA1394</f>
        <v>44.8</v>
      </c>
      <c r="BA1990" s="88">
        <f>'ｄ08-001市町村別入込総数・宿泊客延数推移'!BB1394</f>
        <v>41.2</v>
      </c>
      <c r="BB1990" s="88">
        <f>'ｄ08-001市町村別入込総数・宿泊客延数推移'!BC1394</f>
        <v>43.7</v>
      </c>
      <c r="BC1990" s="88">
        <f>'ｄ08-001市町村別入込総数・宿泊客延数推移'!BD1394</f>
        <v>46.8</v>
      </c>
      <c r="BD1990" s="88">
        <f>'ｄ08-001市町村別入込総数・宿泊客延数推移'!BE1394</f>
        <v>47.900000000000006</v>
      </c>
      <c r="BE1990" s="88">
        <f>'ｄ08-001市町村別入込総数・宿泊客延数推移'!BF1394</f>
        <v>46.70000000000001</v>
      </c>
      <c r="BF1990" s="88">
        <f>'ｄ08-001市町村別入込総数・宿泊客延数推移'!BG1394</f>
        <v>50.5</v>
      </c>
      <c r="BG1990" s="88">
        <f>'ｄ08-001市町村別入込総数・宿泊客延数推移'!BH1394</f>
        <v>47.400000000000006</v>
      </c>
      <c r="BH1990" s="88">
        <f>'ｄ08-001市町村別入込総数・宿泊客延数推移'!BI1394</f>
        <v>45.099999999999994</v>
      </c>
      <c r="BI1990" s="88">
        <f>'ｄ08-001市町村別入込総数・宿泊客延数推移'!BJ1394</f>
        <v>45</v>
      </c>
      <c r="BJ1990" s="88">
        <f>'ｄ08-001市町村別入込総数・宿泊客延数推移'!BK1394</f>
        <v>48.9</v>
      </c>
      <c r="BK1990" s="88">
        <f>'ｄ08-001市町村別入込総数・宿泊客延数推移'!BL1394</f>
        <v>51</v>
      </c>
      <c r="BL1990" s="88">
        <f>'ｄ08-001市町村別入込総数・宿泊客延数推移'!BM1394</f>
        <v>49.3</v>
      </c>
    </row>
    <row r="2019" spans="7:64" x14ac:dyDescent="0.15">
      <c r="G2019" t="s">
        <v>610</v>
      </c>
      <c r="H2019" s="80"/>
      <c r="J2019" s="80" t="s">
        <v>483</v>
      </c>
      <c r="K2019" s="81"/>
      <c r="L2019" s="81"/>
      <c r="M2019" s="81"/>
      <c r="N2019" s="81"/>
      <c r="O2019" s="80" t="s">
        <v>484</v>
      </c>
      <c r="P2019" s="81"/>
      <c r="Q2019" s="81"/>
      <c r="R2019" s="81"/>
      <c r="S2019" s="81"/>
      <c r="T2019" s="80" t="s">
        <v>485</v>
      </c>
      <c r="U2019" s="81"/>
      <c r="V2019" s="81"/>
      <c r="W2019" s="81"/>
      <c r="X2019" s="81"/>
      <c r="Y2019" s="80" t="s">
        <v>486</v>
      </c>
      <c r="Z2019" s="81"/>
      <c r="AA2019" s="81"/>
      <c r="AB2019" s="81"/>
      <c r="AC2019" s="81"/>
      <c r="AD2019" s="80" t="s">
        <v>487</v>
      </c>
      <c r="AE2019" s="81"/>
      <c r="AF2019" s="81"/>
      <c r="AG2019" s="81"/>
      <c r="AH2019" s="81"/>
      <c r="AI2019" s="80" t="s">
        <v>488</v>
      </c>
      <c r="AJ2019" s="81"/>
      <c r="AK2019" s="81"/>
      <c r="AL2019" s="81"/>
      <c r="AM2019" s="81"/>
      <c r="AN2019" s="80" t="s">
        <v>489</v>
      </c>
      <c r="AO2019" s="81"/>
      <c r="AP2019" s="81"/>
      <c r="AQ2019" s="81"/>
      <c r="AR2019" s="81"/>
      <c r="AS2019" s="80" t="s">
        <v>490</v>
      </c>
      <c r="AT2019" s="81"/>
      <c r="AU2019" s="81"/>
      <c r="AV2019" s="81"/>
      <c r="AW2019" s="81"/>
      <c r="AX2019" s="80" t="s">
        <v>491</v>
      </c>
      <c r="AY2019" s="81"/>
      <c r="AZ2019" s="81"/>
      <c r="BA2019" s="81"/>
      <c r="BB2019" s="81"/>
      <c r="BC2019" s="80" t="s">
        <v>492</v>
      </c>
      <c r="BD2019" s="81"/>
      <c r="BE2019" s="81"/>
      <c r="BF2019" s="81"/>
      <c r="BG2019" s="81"/>
      <c r="BH2019" s="80" t="s">
        <v>493</v>
      </c>
      <c r="BL2019" s="80" t="s">
        <v>517</v>
      </c>
    </row>
    <row r="2020" spans="7:64" x14ac:dyDescent="0.15">
      <c r="G2020" t="s">
        <v>495</v>
      </c>
      <c r="H2020" s="88">
        <f>'ｄ08-001市町村別入込総数・宿泊客延数推移'!H1403/1000</f>
        <v>0</v>
      </c>
      <c r="I2020" s="88">
        <f>'ｄ08-001市町村別入込総数・宿泊客延数推移'!I1403/1000</f>
        <v>0</v>
      </c>
      <c r="J2020" s="88">
        <f>'ｄ08-001市町村別入込総数・宿泊客延数推移'!J1403/1000</f>
        <v>0</v>
      </c>
      <c r="K2020" s="88">
        <f>'ｄ08-001市町村別入込総数・宿泊客延数推移'!K1403/1000</f>
        <v>0</v>
      </c>
      <c r="L2020" s="88">
        <f>'ｄ08-001市町村別入込総数・宿泊客延数推移'!L1403/1000</f>
        <v>0</v>
      </c>
      <c r="M2020" s="88">
        <f>'ｄ08-001市町村別入込総数・宿泊客延数推移'!M1403/1000</f>
        <v>0</v>
      </c>
      <c r="N2020" s="88">
        <f>'ｄ08-001市町村別入込総数・宿泊客延数推移'!N1403/1000</f>
        <v>0</v>
      </c>
      <c r="O2020" s="88">
        <f>'ｄ08-001市町村別入込総数・宿泊客延数推移'!O1403/1000</f>
        <v>0</v>
      </c>
      <c r="P2020" s="88">
        <f>'ｄ08-001市町村別入込総数・宿泊客延数推移'!P1403/1000</f>
        <v>163.78399999999999</v>
      </c>
      <c r="Q2020" s="88">
        <f>'ｄ08-001市町村別入込総数・宿泊客延数推移'!Q1403/1000</f>
        <v>188.15199999999999</v>
      </c>
      <c r="R2020" s="88">
        <f>'ｄ08-001市町村別入込総数・宿泊客延数推移'!R1403/1000</f>
        <v>212.19</v>
      </c>
      <c r="S2020" s="88">
        <f>'ｄ08-001市町村別入込総数・宿泊客延数推移'!S1403/1000</f>
        <v>136.81800000000001</v>
      </c>
      <c r="T2020" s="88">
        <f>'ｄ08-001市町村別入込総数・宿泊客延数推移'!T1403/1000</f>
        <v>122.258</v>
      </c>
      <c r="U2020" s="88">
        <f>'ｄ08-001市町村別入込総数・宿泊客延数推移'!U1403/1000</f>
        <v>120.94799999999999</v>
      </c>
      <c r="V2020" s="88">
        <f>'ｄ08-001市町村別入込総数・宿泊客延数推移'!V1403/1000</f>
        <v>174.50899999999999</v>
      </c>
      <c r="W2020" s="88">
        <f>'ｄ08-001市町村別入込総数・宿泊客延数推移'!W1403/1000</f>
        <v>116.29600000000001</v>
      </c>
      <c r="X2020" s="88">
        <f>'ｄ08-001市町村別入込総数・宿泊客延数推移'!X1403/1000</f>
        <v>106.85899999999999</v>
      </c>
      <c r="Y2020" s="88">
        <f>'ｄ08-001市町村別入込総数・宿泊客延数推移'!Y1403/1000</f>
        <v>153.26</v>
      </c>
      <c r="Z2020" s="88">
        <f>'ｄ08-001市町村別入込総数・宿泊客延数推移'!Z1403/1000</f>
        <v>165.85300000000001</v>
      </c>
      <c r="AA2020" s="88">
        <f>'ｄ08-001市町村別入込総数・宿泊客延数推移'!AA1403/1000</f>
        <v>166.73500000000001</v>
      </c>
      <c r="AB2020" s="88">
        <f>'ｄ08-001市町村別入込総数・宿泊客延数推移'!AB1403/1000</f>
        <v>237.173</v>
      </c>
      <c r="AC2020" s="88">
        <f>'ｄ08-001市町村別入込総数・宿泊客延数推移'!AC1403/1000</f>
        <v>226.93899999999999</v>
      </c>
      <c r="AD2020" s="88">
        <f>'ｄ08-001市町村別入込総数・宿泊客延数推移'!AD1403/1000</f>
        <v>222.423</v>
      </c>
      <c r="AE2020" s="88">
        <f>'ｄ08-001市町村別入込総数・宿泊客延数推移'!AE1403/1000</f>
        <v>239.69499999999999</v>
      </c>
      <c r="AF2020" s="88">
        <f>'ｄ08-001市町村別入込総数・宿泊客延数推移'!AF1403/1000</f>
        <v>256.27100000000002</v>
      </c>
      <c r="AG2020" s="88">
        <f>'ｄ08-001市町村別入込総数・宿泊客延数推移'!AG1403/1000</f>
        <v>76.393000000000001</v>
      </c>
      <c r="AH2020" s="88">
        <f>'ｄ08-001市町村別入込総数・宿泊客延数推移'!AH1403/1000</f>
        <v>102.919</v>
      </c>
      <c r="AI2020" s="88">
        <f>'ｄ08-001市町村別入込総数・宿泊客延数推移'!AI1403/1000</f>
        <v>141.642</v>
      </c>
      <c r="AJ2020" s="88">
        <f>'ｄ08-001市町村別入込総数・宿泊客延数推移'!AJ1403/1000</f>
        <v>163.142</v>
      </c>
      <c r="AK2020" s="88">
        <f>'ｄ08-001市町村別入込総数・宿泊客延数推移'!AK1403/1000</f>
        <v>176.059</v>
      </c>
      <c r="AL2020" s="88">
        <f>'ｄ08-001市町村別入込総数・宿泊客延数推移'!AL1403/1000</f>
        <v>182.44800000000001</v>
      </c>
      <c r="AM2020" s="88">
        <f>'ｄ08-001市町村別入込総数・宿泊客延数推移'!AM1403/1000</f>
        <v>189.85900000000001</v>
      </c>
      <c r="AN2020" s="88">
        <f>'ｄ08-001市町村別入込総数・宿泊客延数推移'!AN1403/1000</f>
        <v>161.94800000000001</v>
      </c>
      <c r="AO2020" s="88">
        <f>'ｄ08-001市町村別入込総数・宿泊客延数推移'!AO1403/1000</f>
        <v>129.72</v>
      </c>
      <c r="AP2020" s="88">
        <f>'ｄ08-001市町村別入込総数・宿泊客延数推移'!AQ1403</f>
        <v>220.7</v>
      </c>
      <c r="AQ2020" s="88">
        <f>'ｄ08-001市町村別入込総数・宿泊客延数推移'!AR1403</f>
        <v>241.8</v>
      </c>
      <c r="AR2020" s="88">
        <f>'ｄ08-001市町村別入込総数・宿泊客延数推移'!AS1403</f>
        <v>246.9</v>
      </c>
      <c r="AS2020" s="88">
        <f>'ｄ08-001市町村別入込総数・宿泊客延数推移'!AT1403</f>
        <v>215.6</v>
      </c>
      <c r="AT2020" s="88">
        <f>'ｄ08-001市町村別入込総数・宿泊客延数推移'!AU1403</f>
        <v>212.6</v>
      </c>
      <c r="AU2020" s="88">
        <f>'ｄ08-001市町村別入込総数・宿泊客延数推移'!AV1403</f>
        <v>205.7</v>
      </c>
      <c r="AV2020" s="88">
        <f>'ｄ08-001市町村別入込総数・宿泊客延数推移'!AW1403</f>
        <v>258.39999999999998</v>
      </c>
      <c r="AW2020" s="88">
        <f>'ｄ08-001市町村別入込総数・宿泊客延数推移'!AX1403</f>
        <v>266.39999999999998</v>
      </c>
      <c r="AX2020" s="88">
        <f>'ｄ08-001市町村別入込総数・宿泊客延数推移'!AY1403</f>
        <v>292.39999999999998</v>
      </c>
      <c r="AY2020" s="88">
        <f>'ｄ08-001市町村別入込総数・宿泊客延数推移'!AZ1403</f>
        <v>285</v>
      </c>
      <c r="AZ2020" s="88">
        <f>'ｄ08-001市町村別入込総数・宿泊客延数推移'!BA1403</f>
        <v>247.2</v>
      </c>
      <c r="BA2020" s="88">
        <f>'ｄ08-001市町村別入込総数・宿泊客延数推移'!BB1403</f>
        <v>220.8</v>
      </c>
      <c r="BB2020" s="88">
        <f>'ｄ08-001市町村別入込総数・宿泊客延数推移'!BC1403</f>
        <v>210.4</v>
      </c>
      <c r="BC2020" s="88">
        <f>'ｄ08-001市町村別入込総数・宿泊客延数推移'!BD1403</f>
        <v>189</v>
      </c>
      <c r="BD2020" s="88">
        <f>'ｄ08-001市町村別入込総数・宿泊客延数推移'!BE1403</f>
        <v>161.1</v>
      </c>
      <c r="BE2020" s="88">
        <f>'ｄ08-001市町村別入込総数・宿泊客延数推移'!BF1403</f>
        <v>183.29999999999995</v>
      </c>
      <c r="BF2020" s="88">
        <f>'ｄ08-001市町村別入込総数・宿泊客延数推移'!BG1403</f>
        <v>165</v>
      </c>
      <c r="BG2020" s="88">
        <f>'ｄ08-001市町村別入込総数・宿泊客延数推移'!BH1403</f>
        <v>167.79999999999998</v>
      </c>
      <c r="BH2020" s="88">
        <f>'ｄ08-001市町村別入込総数・宿泊客延数推移'!BI1403</f>
        <v>166.29999999999998</v>
      </c>
      <c r="BI2020" s="88">
        <f>'ｄ08-001市町村別入込総数・宿泊客延数推移'!BJ1403</f>
        <v>168.50000000000003</v>
      </c>
      <c r="BJ2020" s="88">
        <f>'ｄ08-001市町村別入込総数・宿泊客延数推移'!BK1403</f>
        <v>186.29999999999998</v>
      </c>
      <c r="BK2020" s="88">
        <f>'ｄ08-001市町村別入込総数・宿泊客延数推移'!BL1403</f>
        <v>350.6</v>
      </c>
      <c r="BL2020" s="88">
        <f>'ｄ08-001市町村別入込総数・宿泊客延数推移'!BM1403</f>
        <v>176.09999999999997</v>
      </c>
    </row>
    <row r="2021" spans="7:64" x14ac:dyDescent="0.15">
      <c r="G2021" t="s">
        <v>496</v>
      </c>
      <c r="H2021" s="88">
        <f>'ｄ08-001市町村別入込総数・宿泊客延数推移'!H1404/1000</f>
        <v>0</v>
      </c>
      <c r="I2021" s="88">
        <f>'ｄ08-001市町村別入込総数・宿泊客延数推移'!I1404/1000</f>
        <v>0</v>
      </c>
      <c r="J2021" s="88">
        <f>'ｄ08-001市町村別入込総数・宿泊客延数推移'!J1404/1000</f>
        <v>0</v>
      </c>
      <c r="K2021" s="88">
        <f>'ｄ08-001市町村別入込総数・宿泊客延数推移'!K1404/1000</f>
        <v>0</v>
      </c>
      <c r="L2021" s="88">
        <f>'ｄ08-001市町村別入込総数・宿泊客延数推移'!L1404/1000</f>
        <v>0</v>
      </c>
      <c r="M2021" s="88">
        <f>'ｄ08-001市町村別入込総数・宿泊客延数推移'!M1404/1000</f>
        <v>0</v>
      </c>
      <c r="N2021" s="88">
        <f>'ｄ08-001市町村別入込総数・宿泊客延数推移'!N1404/1000</f>
        <v>0</v>
      </c>
      <c r="O2021" s="88">
        <f>'ｄ08-001市町村別入込総数・宿泊客延数推移'!O1404/1000</f>
        <v>0</v>
      </c>
      <c r="P2021" s="88">
        <f>'ｄ08-001市町村別入込総数・宿泊客延数推移'!P1404/1000</f>
        <v>341.01299999999998</v>
      </c>
      <c r="Q2021" s="88">
        <f>'ｄ08-001市町村別入込総数・宿泊客延数推移'!Q1404/1000</f>
        <v>250.74299999999999</v>
      </c>
      <c r="R2021" s="88">
        <f>'ｄ08-001市町村別入込総数・宿泊客延数推移'!R1404/1000</f>
        <v>316.45699999999999</v>
      </c>
      <c r="S2021" s="88">
        <f>'ｄ08-001市町村別入込総数・宿泊客延数推移'!S1404/1000</f>
        <v>418.17399999999998</v>
      </c>
      <c r="T2021" s="88">
        <f>'ｄ08-001市町村別入込総数・宿泊客延数推移'!T1404/1000</f>
        <v>373.85599999999999</v>
      </c>
      <c r="U2021" s="88">
        <f>'ｄ08-001市町村別入込総数・宿泊客延数推移'!U1404/1000</f>
        <v>363.334</v>
      </c>
      <c r="V2021" s="88">
        <f>'ｄ08-001市町村別入込総数・宿泊客延数推移'!V1404/1000</f>
        <v>318.58600000000001</v>
      </c>
      <c r="W2021" s="88">
        <f>'ｄ08-001市町村別入込総数・宿泊客延数推移'!W1404/1000</f>
        <v>348.82</v>
      </c>
      <c r="X2021" s="88">
        <f>'ｄ08-001市町村別入込総数・宿泊客延数推移'!X1404/1000</f>
        <v>321.25400000000002</v>
      </c>
      <c r="Y2021" s="88">
        <f>'ｄ08-001市町村別入込総数・宿泊客延数推移'!Y1404/1000</f>
        <v>402.30599999999998</v>
      </c>
      <c r="Z2021" s="88">
        <f>'ｄ08-001市町村別入込総数・宿泊客延数推移'!Z1404/1000</f>
        <v>455.60199999999998</v>
      </c>
      <c r="AA2021" s="88">
        <f>'ｄ08-001市町村別入込総数・宿泊客延数推移'!AA1404/1000</f>
        <v>514.20500000000004</v>
      </c>
      <c r="AB2021" s="88">
        <f>'ｄ08-001市町村別入込総数・宿泊客延数推移'!AB1404/1000</f>
        <v>399.34300000000002</v>
      </c>
      <c r="AC2021" s="88">
        <f>'ｄ08-001市町村別入込総数・宿泊客延数推移'!AC1404/1000</f>
        <v>448.43299999999999</v>
      </c>
      <c r="AD2021" s="88">
        <f>'ｄ08-001市町村別入込総数・宿泊客延数推移'!AD1404/1000</f>
        <v>476.399</v>
      </c>
      <c r="AE2021" s="88">
        <f>'ｄ08-001市町村別入込総数・宿泊客延数推移'!AE1404/1000</f>
        <v>483.99</v>
      </c>
      <c r="AF2021" s="88">
        <f>'ｄ08-001市町村別入込総数・宿泊客延数推移'!AF1404/1000</f>
        <v>489.94200000000001</v>
      </c>
      <c r="AG2021" s="88">
        <f>'ｄ08-001市町村別入込総数・宿泊客延数推移'!AG1404/1000</f>
        <v>558.92499999999995</v>
      </c>
      <c r="AH2021" s="88">
        <f>'ｄ08-001市町村別入込総数・宿泊客延数推移'!AH1404/1000</f>
        <v>585.95100000000002</v>
      </c>
      <c r="AI2021" s="88">
        <f>'ｄ08-001市町村別入込総数・宿泊客延数推移'!AI1404/1000</f>
        <v>602.83000000000004</v>
      </c>
      <c r="AJ2021" s="88">
        <f>'ｄ08-001市町村別入込総数・宿泊客延数推移'!AJ1404/1000</f>
        <v>648.64400000000001</v>
      </c>
      <c r="AK2021" s="88">
        <f>'ｄ08-001市町村別入込総数・宿泊客延数推移'!AK1404/1000</f>
        <v>613.55799999999999</v>
      </c>
      <c r="AL2021" s="88">
        <f>'ｄ08-001市町村別入込総数・宿泊客延数推移'!AL1404/1000</f>
        <v>576.99</v>
      </c>
      <c r="AM2021" s="88">
        <f>'ｄ08-001市町村別入込総数・宿泊客延数推移'!AM1404/1000</f>
        <v>632.18399999999997</v>
      </c>
      <c r="AN2021" s="88">
        <f>'ｄ08-001市町村別入込総数・宿泊客延数推移'!AN1404/1000</f>
        <v>579.048</v>
      </c>
      <c r="AO2021" s="88">
        <f>'ｄ08-001市町村別入込総数・宿泊客延数推移'!AO1404/1000</f>
        <v>558.70100000000002</v>
      </c>
      <c r="AP2021" s="88">
        <f>'ｄ08-001市町村別入込総数・宿泊客延数推移'!AQ1404</f>
        <v>429.1</v>
      </c>
      <c r="AQ2021" s="88">
        <f>'ｄ08-001市町村別入込総数・宿泊客延数推移'!AR1404</f>
        <v>369.8</v>
      </c>
      <c r="AR2021" s="88">
        <f>'ｄ08-001市町村別入込総数・宿泊客延数推移'!AS1404</f>
        <v>406.8</v>
      </c>
      <c r="AS2021" s="88">
        <f>'ｄ08-001市町村別入込総数・宿泊客延数推移'!AT1404</f>
        <v>414.7</v>
      </c>
      <c r="AT2021" s="88">
        <f>'ｄ08-001市町村別入込総数・宿泊客延数推移'!AU1404</f>
        <v>465.3</v>
      </c>
      <c r="AU2021" s="88">
        <f>'ｄ08-001市町村別入込総数・宿泊客延数推移'!AV1404</f>
        <v>460</v>
      </c>
      <c r="AV2021" s="88">
        <f>'ｄ08-001市町村別入込総数・宿泊客延数推移'!AW1404</f>
        <v>422.1</v>
      </c>
      <c r="AW2021" s="88">
        <f>'ｄ08-001市町村別入込総数・宿泊客延数推移'!AX1404</f>
        <v>448.8</v>
      </c>
      <c r="AX2021" s="88">
        <f>'ｄ08-001市町村別入込総数・宿泊客延数推移'!AY1404</f>
        <v>465.6</v>
      </c>
      <c r="AY2021" s="88">
        <f>'ｄ08-001市町村別入込総数・宿泊客延数推移'!AZ1404</f>
        <v>473.9</v>
      </c>
      <c r="AZ2021" s="88">
        <f>'ｄ08-001市町村別入込総数・宿泊客延数推移'!BA1404</f>
        <v>440.9</v>
      </c>
      <c r="BA2021" s="88">
        <f>'ｄ08-001市町村別入込総数・宿泊客延数推移'!BB1404</f>
        <v>409.2</v>
      </c>
      <c r="BB2021" s="88">
        <f>'ｄ08-001市町村別入込総数・宿泊客延数推移'!BC1404</f>
        <v>407.3</v>
      </c>
      <c r="BC2021" s="88">
        <f>'ｄ08-001市町村別入込総数・宿泊客延数推移'!BD1404</f>
        <v>410.1</v>
      </c>
      <c r="BD2021" s="88">
        <f>'ｄ08-001市町村別入込総数・宿泊客延数推移'!BE1404</f>
        <v>345.6</v>
      </c>
      <c r="BE2021" s="88">
        <f>'ｄ08-001市町村別入込総数・宿泊客延数推移'!BF1404</f>
        <v>351.6</v>
      </c>
      <c r="BF2021" s="88">
        <f>'ｄ08-001市町村別入込総数・宿泊客延数推移'!BG1404</f>
        <v>348.30000000000007</v>
      </c>
      <c r="BG2021" s="88">
        <f>'ｄ08-001市町村別入込総数・宿泊客延数推移'!BH1404</f>
        <v>352.80000000000007</v>
      </c>
      <c r="BH2021" s="88">
        <f>'ｄ08-001市町村別入込総数・宿泊客延数推移'!BI1404</f>
        <v>389.00000000000011</v>
      </c>
      <c r="BI2021" s="88">
        <f>'ｄ08-001市町村別入込総数・宿泊客延数推移'!BJ1404</f>
        <v>370.50000000000006</v>
      </c>
      <c r="BJ2021" s="88">
        <f>'ｄ08-001市町村別入込総数・宿泊客延数推移'!BK1404</f>
        <v>359.90000000000003</v>
      </c>
      <c r="BK2021" s="88">
        <f>'ｄ08-001市町村別入込総数・宿泊客延数推移'!BL1404</f>
        <v>158.19999999999999</v>
      </c>
      <c r="BL2021" s="88">
        <f>'ｄ08-001市町村別入込総数・宿泊客延数推移'!BM1404</f>
        <v>370.5</v>
      </c>
    </row>
    <row r="2022" spans="7:64" x14ac:dyDescent="0.15">
      <c r="G2022" t="s">
        <v>497</v>
      </c>
      <c r="H2022" s="88"/>
      <c r="I2022" s="88"/>
      <c r="J2022" s="88"/>
      <c r="K2022" s="88"/>
      <c r="L2022" s="88"/>
      <c r="M2022" s="88"/>
      <c r="N2022" s="88"/>
      <c r="O2022" s="88"/>
      <c r="P2022" s="88">
        <f>'ｄ08-001市町村別入込総数・宿泊客延数推移'!P1406/1000</f>
        <v>74.531000000000006</v>
      </c>
      <c r="Q2022" s="88">
        <f>'ｄ08-001市町村別入込総数・宿泊客延数推移'!Q1406/1000</f>
        <v>64.623999999999995</v>
      </c>
      <c r="R2022" s="88">
        <f>'ｄ08-001市町村別入込総数・宿泊客延数推移'!R1406/1000</f>
        <v>86.631</v>
      </c>
      <c r="S2022" s="88">
        <f>'ｄ08-001市町村別入込総数・宿泊客延数推移'!S1406/1000</f>
        <v>80.052999999999997</v>
      </c>
      <c r="T2022" s="88">
        <f>'ｄ08-001市町村別入込総数・宿泊客延数推移'!T1406/1000</f>
        <v>71.08</v>
      </c>
      <c r="U2022" s="88">
        <f>'ｄ08-001市町村別入込総数・宿泊客延数推移'!U1406/1000</f>
        <v>86.17</v>
      </c>
      <c r="V2022" s="88">
        <f>'ｄ08-001市町村別入込総数・宿泊客延数推移'!V1406/1000</f>
        <v>76.486000000000004</v>
      </c>
      <c r="W2022" s="88">
        <f>'ｄ08-001市町村別入込総数・宿泊客延数推移'!W1406/1000</f>
        <v>85.022999999999996</v>
      </c>
      <c r="X2022" s="88">
        <f>'ｄ08-001市町村別入込総数・宿泊客延数推移'!X1406/1000</f>
        <v>82.046999999999997</v>
      </c>
      <c r="Y2022" s="88">
        <f>'ｄ08-001市町村別入込総数・宿泊客延数推移'!Y1406/1000</f>
        <v>76.959999999999994</v>
      </c>
      <c r="Z2022" s="88">
        <f>'ｄ08-001市町村別入込総数・宿泊客延数推移'!Z1406/1000</f>
        <v>110.652</v>
      </c>
      <c r="AA2022" s="88">
        <f>'ｄ08-001市町村別入込総数・宿泊客延数推移'!AA1406/1000</f>
        <v>121.536</v>
      </c>
      <c r="AB2022" s="88">
        <f>'ｄ08-001市町村別入込総数・宿泊客延数推移'!AB1406/1000</f>
        <v>112.455</v>
      </c>
      <c r="AC2022" s="88">
        <f>'ｄ08-001市町村別入込総数・宿泊客延数推移'!AC1406/1000</f>
        <v>83.063999999999993</v>
      </c>
      <c r="AD2022" s="88">
        <f>'ｄ08-001市町村別入込総数・宿泊客延数推移'!AD1406/1000</f>
        <v>93.141999999999996</v>
      </c>
      <c r="AE2022" s="88">
        <f>'ｄ08-001市町村別入込総数・宿泊客延数推移'!AE1406/1000</f>
        <v>96.787000000000006</v>
      </c>
      <c r="AF2022" s="88">
        <f>'ｄ08-001市町村別入込総数・宿泊客延数推移'!AF1406/1000</f>
        <v>93.388000000000005</v>
      </c>
      <c r="AG2022" s="88">
        <f>'ｄ08-001市町村別入込総数・宿泊客延数推移'!AG1406/1000</f>
        <v>77.388999999999996</v>
      </c>
      <c r="AH2022" s="88">
        <f>'ｄ08-001市町村別入込総数・宿泊客延数推移'!AH1406/1000</f>
        <v>108.69499999999999</v>
      </c>
      <c r="AI2022" s="88">
        <f>'ｄ08-001市町村別入込総数・宿泊客延数推移'!AI1406/1000</f>
        <v>150.19999999999999</v>
      </c>
      <c r="AJ2022" s="88">
        <f>'ｄ08-001市町村別入込総数・宿泊客延数推移'!AJ1406/1000</f>
        <v>190.70099999999999</v>
      </c>
      <c r="AK2022" s="88">
        <f>'ｄ08-001市町村別入込総数・宿泊客延数推移'!AK1406/1000</f>
        <v>180.62</v>
      </c>
      <c r="AL2022" s="88">
        <f>'ｄ08-001市町村別入込総数・宿泊客延数推移'!AL1406/1000</f>
        <v>172.005</v>
      </c>
      <c r="AM2022" s="88">
        <f>'ｄ08-001市町村別入込総数・宿泊客延数推移'!AM1406/1000</f>
        <v>177.94800000000001</v>
      </c>
      <c r="AN2022" s="88">
        <f>'ｄ08-001市町村別入込総数・宿泊客延数推移'!AN1406/1000</f>
        <v>162.31200000000001</v>
      </c>
      <c r="AO2022" s="88">
        <f>'ｄ08-001市町村別入込総数・宿泊客延数推移'!AO1406/1000</f>
        <v>146.697</v>
      </c>
      <c r="AP2022" s="88">
        <f>'ｄ08-001市町村別入込総数・宿泊客延数推移'!AQ1406</f>
        <v>147.80000000000001</v>
      </c>
      <c r="AQ2022" s="88">
        <f>'ｄ08-001市町村別入込総数・宿泊客延数推移'!AR1406</f>
        <v>132.1</v>
      </c>
      <c r="AR2022" s="88">
        <f>'ｄ08-001市町村別入込総数・宿泊客延数推移'!AS1406</f>
        <v>124.8</v>
      </c>
      <c r="AS2022" s="88">
        <f>'ｄ08-001市町村別入込総数・宿泊客延数推移'!AT1406</f>
        <v>110.4</v>
      </c>
      <c r="AT2022" s="88">
        <f>'ｄ08-001市町村別入込総数・宿泊客延数推移'!AU1406</f>
        <v>110.1</v>
      </c>
      <c r="AU2022" s="88">
        <f>'ｄ08-001市町村別入込総数・宿泊客延数推移'!AV1406</f>
        <v>105</v>
      </c>
      <c r="AV2022" s="88">
        <f>'ｄ08-001市町村別入込総数・宿泊客延数推移'!AW1406</f>
        <v>101.4</v>
      </c>
      <c r="AW2022" s="88">
        <f>'ｄ08-001市町村別入込総数・宿泊客延数推移'!AX1406</f>
        <v>125.3</v>
      </c>
      <c r="AX2022" s="88">
        <f>'ｄ08-001市町村別入込総数・宿泊客延数推移'!AY1406</f>
        <v>144.30000000000001</v>
      </c>
      <c r="AY2022" s="88">
        <f>'ｄ08-001市町村別入込総数・宿泊客延数推移'!AZ1406</f>
        <v>108.4</v>
      </c>
      <c r="AZ2022" s="88">
        <f>'ｄ08-001市町村別入込総数・宿泊客延数推移'!BA1406</f>
        <v>106.8</v>
      </c>
      <c r="BA2022" s="88">
        <f>'ｄ08-001市町村別入込総数・宿泊客延数推移'!BB1406</f>
        <v>63.4</v>
      </c>
      <c r="BB2022" s="88">
        <f>'ｄ08-001市町村別入込総数・宿泊客延数推移'!BC1406</f>
        <v>71.599999999999994</v>
      </c>
      <c r="BC2022" s="88">
        <f>'ｄ08-001市町村別入込総数・宿泊客延数推移'!BD1406</f>
        <v>69.5</v>
      </c>
      <c r="BD2022" s="88">
        <f>'ｄ08-001市町村別入込総数・宿泊客延数推移'!BE1406</f>
        <v>69.799999999999983</v>
      </c>
      <c r="BE2022" s="88">
        <f>'ｄ08-001市町村別入込総数・宿泊客延数推移'!BF1406</f>
        <v>76.5</v>
      </c>
      <c r="BF2022" s="88">
        <f>'ｄ08-001市町村別入込総数・宿泊客延数推移'!BG1406</f>
        <v>72.900000000000006</v>
      </c>
      <c r="BG2022" s="88">
        <f>'ｄ08-001市町村別入込総数・宿泊客延数推移'!BH1406</f>
        <v>63.899999999999991</v>
      </c>
      <c r="BH2022" s="88">
        <f>'ｄ08-001市町村別入込総数・宿泊客延数推移'!BI1406</f>
        <v>77.600000000000009</v>
      </c>
      <c r="BI2022" s="88">
        <f>'ｄ08-001市町村別入込総数・宿泊客延数推移'!BJ1406</f>
        <v>66.600000000000009</v>
      </c>
      <c r="BJ2022" s="88">
        <f>'ｄ08-001市町村別入込総数・宿泊客延数推移'!BK1406</f>
        <v>64.399999999999991</v>
      </c>
      <c r="BK2022" s="88">
        <f>'ｄ08-001市町村別入込総数・宿泊客延数推移'!BL1406</f>
        <v>49</v>
      </c>
      <c r="BL2022" s="88">
        <f>'ｄ08-001市町村別入込総数・宿泊客延数推移'!BM1406</f>
        <v>35.300000000000004</v>
      </c>
    </row>
  </sheetData>
  <phoneticPr fontId="3"/>
  <pageMargins left="0.7" right="0.7" top="0.75" bottom="0.75" header="0.3" footer="0.3"/>
  <pageSetup paperSize="9" orientation="portrait"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69D9C3-199B-4885-A9E6-E5A5E03E2D6B}">
  <sheetPr>
    <tabColor theme="0"/>
  </sheetPr>
  <dimension ref="A1:BN1421"/>
  <sheetViews>
    <sheetView workbookViewId="0">
      <pane xSplit="4" ySplit="3" topLeftCell="E16" activePane="bottomRight" state="frozen"/>
      <selection pane="topRight" activeCell="E1" sqref="E1"/>
      <selection pane="bottomLeft" activeCell="A4" sqref="A4"/>
      <selection pane="bottomRight" activeCell="H1" sqref="H1:N1"/>
    </sheetView>
  </sheetViews>
  <sheetFormatPr defaultRowHeight="13.5" x14ac:dyDescent="0.15"/>
  <cols>
    <col min="1" max="2" width="8.625" customWidth="1"/>
    <col min="3" max="3" width="15.75" customWidth="1"/>
    <col min="5" max="7" width="9.25" bestFit="1" customWidth="1"/>
    <col min="8" max="10" width="9.875" bestFit="1" customWidth="1"/>
    <col min="11" max="29" width="10.25" bestFit="1" customWidth="1"/>
    <col min="30" max="32" width="10.125" customWidth="1"/>
    <col min="33" max="34" width="10.125" bestFit="1" customWidth="1"/>
    <col min="35" max="37" width="10.375" bestFit="1" customWidth="1"/>
    <col min="38" max="38" width="10.125" bestFit="1" customWidth="1"/>
    <col min="39" max="41" width="10.375" bestFit="1" customWidth="1"/>
  </cols>
  <sheetData>
    <row r="1" spans="1:66" ht="18.75" customHeight="1" x14ac:dyDescent="0.15">
      <c r="A1" s="61" t="s">
        <v>631</v>
      </c>
      <c r="H1" s="158" t="s">
        <v>632</v>
      </c>
      <c r="I1" s="158"/>
      <c r="J1" s="158"/>
      <c r="K1" s="158"/>
      <c r="L1" s="158"/>
      <c r="M1" s="158"/>
      <c r="N1" s="158"/>
    </row>
    <row r="2" spans="1:66" ht="13.5" customHeight="1" thickBot="1" x14ac:dyDescent="0.2">
      <c r="D2" s="78" t="s">
        <v>432</v>
      </c>
      <c r="E2" s="78"/>
      <c r="F2" s="78"/>
      <c r="G2" s="78"/>
      <c r="AQ2" s="78" t="s">
        <v>482</v>
      </c>
    </row>
    <row r="3" spans="1:66" ht="13.5" customHeight="1" thickBot="1" x14ac:dyDescent="0.2">
      <c r="A3" s="62" t="s">
        <v>0</v>
      </c>
      <c r="B3" s="62" t="s">
        <v>1</v>
      </c>
      <c r="C3" s="62" t="s">
        <v>2</v>
      </c>
      <c r="D3" s="63" t="s">
        <v>3</v>
      </c>
      <c r="E3" s="93" t="s">
        <v>528</v>
      </c>
      <c r="F3" s="21" t="s">
        <v>196</v>
      </c>
      <c r="G3" s="21" t="s">
        <v>197</v>
      </c>
      <c r="H3" s="21" t="s">
        <v>198</v>
      </c>
      <c r="I3" s="21" t="s">
        <v>199</v>
      </c>
      <c r="J3" s="21" t="s">
        <v>200</v>
      </c>
      <c r="K3" s="21" t="s">
        <v>201</v>
      </c>
      <c r="L3" s="21" t="s">
        <v>204</v>
      </c>
      <c r="M3" s="21" t="s">
        <v>202</v>
      </c>
      <c r="N3" s="21" t="s">
        <v>203</v>
      </c>
      <c r="O3" s="21" t="s">
        <v>205</v>
      </c>
      <c r="P3" s="21" t="s">
        <v>191</v>
      </c>
      <c r="Q3" s="21" t="s">
        <v>192</v>
      </c>
      <c r="R3" s="21" t="s">
        <v>193</v>
      </c>
      <c r="S3" s="21" t="s">
        <v>194</v>
      </c>
      <c r="T3" s="21" t="s">
        <v>176</v>
      </c>
      <c r="U3" s="21" t="s">
        <v>177</v>
      </c>
      <c r="V3" s="21" t="s">
        <v>178</v>
      </c>
      <c r="W3" s="21" t="s">
        <v>179</v>
      </c>
      <c r="X3" s="21" t="s">
        <v>180</v>
      </c>
      <c r="Y3" s="21" t="s">
        <v>181</v>
      </c>
      <c r="Z3" s="21" t="s">
        <v>182</v>
      </c>
      <c r="AA3" s="21" t="s">
        <v>183</v>
      </c>
      <c r="AB3" s="21" t="s">
        <v>184</v>
      </c>
      <c r="AC3" s="21" t="s">
        <v>185</v>
      </c>
      <c r="AD3" s="21" t="s">
        <v>186</v>
      </c>
      <c r="AE3" s="21" t="s">
        <v>187</v>
      </c>
      <c r="AF3" s="21" t="s">
        <v>188</v>
      </c>
      <c r="AG3" s="21" t="s">
        <v>189</v>
      </c>
      <c r="AH3" s="21" t="s">
        <v>168</v>
      </c>
      <c r="AI3" s="21" t="s">
        <v>169</v>
      </c>
      <c r="AJ3" s="21" t="s">
        <v>170</v>
      </c>
      <c r="AK3" s="21" t="s">
        <v>171</v>
      </c>
      <c r="AL3" s="21" t="s">
        <v>172</v>
      </c>
      <c r="AM3" s="21" t="s">
        <v>173</v>
      </c>
      <c r="AN3" s="21" t="s">
        <v>174</v>
      </c>
      <c r="AO3" s="21" t="s">
        <v>175</v>
      </c>
      <c r="AQ3" s="79" t="s">
        <v>167</v>
      </c>
      <c r="AR3" s="79" t="s">
        <v>166</v>
      </c>
      <c r="AS3" s="79" t="s">
        <v>4</v>
      </c>
      <c r="AT3" s="79" t="s">
        <v>165</v>
      </c>
      <c r="AU3" s="79" t="s">
        <v>463</v>
      </c>
      <c r="AV3" s="79" t="s">
        <v>464</v>
      </c>
      <c r="AW3" s="79" t="s">
        <v>465</v>
      </c>
      <c r="AX3" s="79" t="s">
        <v>466</v>
      </c>
      <c r="AY3" s="79" t="s">
        <v>467</v>
      </c>
      <c r="AZ3" s="79" t="s">
        <v>468</v>
      </c>
      <c r="BA3" s="79" t="s">
        <v>469</v>
      </c>
      <c r="BB3" s="79" t="s">
        <v>470</v>
      </c>
      <c r="BC3" s="79" t="s">
        <v>471</v>
      </c>
      <c r="BD3" s="79" t="s">
        <v>472</v>
      </c>
      <c r="BE3" s="79" t="s">
        <v>473</v>
      </c>
      <c r="BF3" s="79" t="s">
        <v>474</v>
      </c>
      <c r="BG3" s="79" t="s">
        <v>475</v>
      </c>
      <c r="BH3" s="79" t="s">
        <v>476</v>
      </c>
      <c r="BI3" s="79" t="s">
        <v>477</v>
      </c>
      <c r="BJ3" s="79" t="s">
        <v>478</v>
      </c>
      <c r="BK3" s="79" t="s">
        <v>479</v>
      </c>
      <c r="BL3" s="79" t="s">
        <v>480</v>
      </c>
      <c r="BM3" s="79" t="s">
        <v>481</v>
      </c>
      <c r="BN3" s="79" t="s">
        <v>503</v>
      </c>
    </row>
    <row r="4" spans="1:66" ht="13.5" customHeight="1" x14ac:dyDescent="0.15">
      <c r="A4" s="42" t="s">
        <v>428</v>
      </c>
      <c r="B4" s="43"/>
      <c r="C4" s="44"/>
      <c r="D4" s="64" t="s">
        <v>6</v>
      </c>
      <c r="E4" s="94">
        <v>13757066</v>
      </c>
      <c r="F4" s="94">
        <v>15853253</v>
      </c>
      <c r="G4" s="94">
        <v>19910504</v>
      </c>
      <c r="H4" s="26">
        <v>20988752</v>
      </c>
      <c r="I4" s="26">
        <v>26196432</v>
      </c>
      <c r="J4" s="26">
        <v>29456474</v>
      </c>
      <c r="K4" s="26">
        <v>30693203</v>
      </c>
      <c r="L4" s="26">
        <v>38436496</v>
      </c>
      <c r="M4" s="26">
        <v>42468626</v>
      </c>
      <c r="N4" s="26">
        <v>45803606</v>
      </c>
      <c r="O4" s="26">
        <v>50337444</v>
      </c>
      <c r="P4" s="26">
        <v>58624235</v>
      </c>
      <c r="Q4" s="26">
        <v>62766250</v>
      </c>
      <c r="R4" s="26">
        <v>69188726</v>
      </c>
      <c r="S4" s="26">
        <v>74315249</v>
      </c>
      <c r="T4" s="26">
        <v>72442176</v>
      </c>
      <c r="U4" s="26">
        <v>77215394</v>
      </c>
      <c r="V4" s="26">
        <v>72640069</v>
      </c>
      <c r="W4" s="26">
        <v>76488490</v>
      </c>
      <c r="X4" s="26">
        <v>78309692</v>
      </c>
      <c r="Y4" s="26">
        <v>82659211</v>
      </c>
      <c r="Z4" s="26">
        <v>80902239</v>
      </c>
      <c r="AA4" s="26">
        <v>84961849</v>
      </c>
      <c r="AB4" s="26">
        <v>85640392</v>
      </c>
      <c r="AC4" s="26">
        <v>90284099</v>
      </c>
      <c r="AD4" s="26">
        <v>93505062</v>
      </c>
      <c r="AE4" s="95">
        <v>98321016</v>
      </c>
      <c r="AF4" s="94">
        <v>103373165</v>
      </c>
      <c r="AG4" s="94">
        <v>109789423</v>
      </c>
      <c r="AH4" s="94">
        <v>116546165</v>
      </c>
      <c r="AI4" s="94">
        <v>124499547</v>
      </c>
      <c r="AJ4" s="94">
        <v>131127499</v>
      </c>
      <c r="AK4" s="94">
        <v>131156391</v>
      </c>
      <c r="AL4" s="94">
        <v>124490659</v>
      </c>
      <c r="AM4" s="94">
        <v>127794154</v>
      </c>
      <c r="AN4" s="94">
        <v>127588643</v>
      </c>
      <c r="AO4" s="94">
        <v>128078659</v>
      </c>
      <c r="AQ4" s="65">
        <v>141128</v>
      </c>
      <c r="AR4" s="65">
        <v>143929.79999999999</v>
      </c>
      <c r="AS4" s="65">
        <v>149389.4</v>
      </c>
      <c r="AT4" s="65">
        <v>136647</v>
      </c>
      <c r="AU4" s="65">
        <v>143966.29999999999</v>
      </c>
      <c r="AV4" s="65">
        <v>143334</v>
      </c>
      <c r="AW4" s="65">
        <v>141165.79999999999</v>
      </c>
      <c r="AX4" s="65">
        <v>138367.5</v>
      </c>
      <c r="AY4" s="65">
        <v>139026.6</v>
      </c>
      <c r="AZ4" s="65">
        <v>140428.1</v>
      </c>
      <c r="BA4" s="65">
        <v>139840.9</v>
      </c>
      <c r="BB4" s="65">
        <v>132821.1</v>
      </c>
      <c r="BC4" s="65">
        <v>130993.4</v>
      </c>
      <c r="BD4" s="65">
        <v>128786.7</v>
      </c>
      <c r="BE4" s="65">
        <v>122221.7</v>
      </c>
      <c r="BF4" s="65">
        <v>127515.8</v>
      </c>
      <c r="BG4" s="65">
        <v>131788</v>
      </c>
      <c r="BH4" s="65">
        <v>133433.79999999999</v>
      </c>
      <c r="BI4" s="65">
        <v>140821.20000000001</v>
      </c>
      <c r="BJ4" s="65">
        <v>140992.70000000001</v>
      </c>
      <c r="BK4" s="65">
        <v>145758.9</v>
      </c>
      <c r="BL4" s="65">
        <v>145880.70000000001</v>
      </c>
      <c r="BM4" s="65">
        <v>143879.9</v>
      </c>
      <c r="BN4" s="65"/>
    </row>
    <row r="5" spans="1:66" ht="13.5" customHeight="1" x14ac:dyDescent="0.15">
      <c r="A5" s="45"/>
      <c r="C5" s="46"/>
      <c r="D5" s="66" t="s">
        <v>7</v>
      </c>
      <c r="E5" s="28"/>
      <c r="F5" s="28"/>
      <c r="G5" s="28"/>
      <c r="H5" s="28">
        <v>5981562</v>
      </c>
      <c r="I5" s="28">
        <v>7292375</v>
      </c>
      <c r="J5" s="28">
        <v>8900126</v>
      </c>
      <c r="K5" s="28">
        <v>9349470</v>
      </c>
      <c r="L5" s="28">
        <v>12438399</v>
      </c>
      <c r="M5" s="28">
        <v>15075015</v>
      </c>
      <c r="N5" s="28">
        <v>15555896</v>
      </c>
      <c r="O5" s="28">
        <v>16813003</v>
      </c>
      <c r="P5" s="28">
        <v>21774557</v>
      </c>
      <c r="Q5" s="28">
        <v>23713306</v>
      </c>
      <c r="R5" s="28">
        <v>26390145</v>
      </c>
      <c r="S5" s="28">
        <v>27903772</v>
      </c>
      <c r="T5" s="28">
        <v>25509853</v>
      </c>
      <c r="U5" s="28">
        <v>27142030</v>
      </c>
      <c r="V5" s="28">
        <v>23386805</v>
      </c>
      <c r="W5" s="28">
        <v>24378892</v>
      </c>
      <c r="X5" s="28">
        <v>25313705</v>
      </c>
      <c r="Y5" s="28">
        <v>25764532</v>
      </c>
      <c r="Z5" s="28">
        <v>24738506</v>
      </c>
      <c r="AA5" s="28">
        <v>25693348</v>
      </c>
      <c r="AB5" s="28">
        <v>25352043</v>
      </c>
      <c r="AC5" s="28">
        <v>26291053</v>
      </c>
      <c r="AD5" s="28">
        <v>27296778</v>
      </c>
      <c r="AE5" s="28">
        <v>28335605</v>
      </c>
      <c r="AF5" s="28">
        <v>31110696</v>
      </c>
      <c r="AG5" s="28">
        <v>32888528</v>
      </c>
      <c r="AH5" s="28">
        <v>36009291</v>
      </c>
      <c r="AI5" s="28">
        <v>39708077</v>
      </c>
      <c r="AJ5" s="28">
        <v>43074525</v>
      </c>
      <c r="AK5" s="28">
        <v>43320883</v>
      </c>
      <c r="AL5" s="28">
        <v>40556347</v>
      </c>
      <c r="AM5" s="28">
        <v>41719259</v>
      </c>
      <c r="AN5" s="28">
        <v>42654226</v>
      </c>
      <c r="AO5" s="28">
        <v>44122621</v>
      </c>
      <c r="AQ5" s="67">
        <v>45249.4</v>
      </c>
      <c r="AR5" s="67">
        <v>46329.599999999999</v>
      </c>
      <c r="AS5" s="67">
        <v>48217.3</v>
      </c>
      <c r="AT5" s="67">
        <v>41249.199999999997</v>
      </c>
      <c r="AU5" s="67">
        <v>45143.1</v>
      </c>
      <c r="AV5" s="67">
        <v>45830</v>
      </c>
      <c r="AW5" s="67">
        <v>44934.400000000001</v>
      </c>
      <c r="AX5" s="67">
        <v>44176.7</v>
      </c>
      <c r="AY5" s="67">
        <v>45758.3</v>
      </c>
      <c r="AZ5" s="67">
        <v>45510.6</v>
      </c>
      <c r="BA5" s="67">
        <v>44454.400000000001</v>
      </c>
      <c r="BB5" s="67">
        <v>42081.4</v>
      </c>
      <c r="BC5" s="67">
        <v>40371.1</v>
      </c>
      <c r="BD5" s="67">
        <v>39530.6</v>
      </c>
      <c r="BE5" s="67">
        <v>35421.199999999997</v>
      </c>
      <c r="BF5" s="67">
        <v>37001.5</v>
      </c>
      <c r="BG5" s="67">
        <v>39477.5</v>
      </c>
      <c r="BH5" s="67">
        <v>40559.199999999997</v>
      </c>
      <c r="BI5" s="67">
        <v>43676.9</v>
      </c>
      <c r="BJ5" s="67">
        <v>44254.5</v>
      </c>
      <c r="BK5" s="67">
        <v>46720.7</v>
      </c>
      <c r="BL5" s="67">
        <v>46698.1</v>
      </c>
      <c r="BM5" s="67">
        <v>45271.6</v>
      </c>
      <c r="BN5" s="67"/>
    </row>
    <row r="6" spans="1:66" ht="13.5" customHeight="1" x14ac:dyDescent="0.15">
      <c r="A6" s="45"/>
      <c r="C6" s="46"/>
      <c r="D6" s="66" t="s">
        <v>8</v>
      </c>
      <c r="E6" s="28"/>
      <c r="F6" s="28"/>
      <c r="G6" s="28"/>
      <c r="H6" s="28">
        <v>15007190</v>
      </c>
      <c r="I6" s="28">
        <v>18904057</v>
      </c>
      <c r="J6" s="28">
        <v>20556348</v>
      </c>
      <c r="K6" s="28">
        <v>21343733</v>
      </c>
      <c r="L6" s="28">
        <v>25998097</v>
      </c>
      <c r="M6" s="28">
        <v>27393611</v>
      </c>
      <c r="N6" s="28">
        <v>30247710</v>
      </c>
      <c r="O6" s="28">
        <v>33524441</v>
      </c>
      <c r="P6" s="28">
        <v>36849678</v>
      </c>
      <c r="Q6" s="28">
        <v>39052944</v>
      </c>
      <c r="R6" s="28">
        <v>42798581</v>
      </c>
      <c r="S6" s="28">
        <v>46411477</v>
      </c>
      <c r="T6" s="28">
        <v>46932323</v>
      </c>
      <c r="U6" s="28">
        <v>50073364</v>
      </c>
      <c r="V6" s="28">
        <v>49253264</v>
      </c>
      <c r="W6" s="28">
        <v>52109598</v>
      </c>
      <c r="X6" s="28">
        <v>52995987</v>
      </c>
      <c r="Y6" s="28">
        <v>56894679</v>
      </c>
      <c r="Z6" s="28">
        <v>56163733</v>
      </c>
      <c r="AA6" s="28">
        <v>59268501</v>
      </c>
      <c r="AB6" s="28">
        <v>60288349</v>
      </c>
      <c r="AC6" s="28">
        <v>63993046</v>
      </c>
      <c r="AD6" s="28">
        <v>66208284</v>
      </c>
      <c r="AE6" s="28">
        <v>69985411</v>
      </c>
      <c r="AF6" s="28">
        <v>72262469</v>
      </c>
      <c r="AG6" s="28">
        <v>76900895</v>
      </c>
      <c r="AH6" s="28">
        <v>80536874</v>
      </c>
      <c r="AI6" s="28">
        <v>84791470</v>
      </c>
      <c r="AJ6" s="28">
        <v>88052974</v>
      </c>
      <c r="AK6" s="28">
        <v>87835508</v>
      </c>
      <c r="AL6" s="28">
        <v>83934312</v>
      </c>
      <c r="AM6" s="28">
        <v>86074895</v>
      </c>
      <c r="AN6" s="28">
        <v>84934417</v>
      </c>
      <c r="AO6" s="28">
        <v>83956038</v>
      </c>
      <c r="AQ6" s="67">
        <v>95878.6</v>
      </c>
      <c r="AR6" s="67">
        <v>97600.2</v>
      </c>
      <c r="AS6" s="67">
        <v>101172.1</v>
      </c>
      <c r="AT6" s="67">
        <v>95397.8</v>
      </c>
      <c r="AU6" s="67">
        <v>98823.2</v>
      </c>
      <c r="AV6" s="67">
        <v>97504</v>
      </c>
      <c r="AW6" s="67">
        <v>96231.4</v>
      </c>
      <c r="AX6" s="67">
        <v>94190.8</v>
      </c>
      <c r="AY6" s="67">
        <v>93268.3</v>
      </c>
      <c r="AZ6" s="67">
        <v>94917.5</v>
      </c>
      <c r="BA6" s="67">
        <v>95386.5</v>
      </c>
      <c r="BB6" s="67">
        <v>90739.7</v>
      </c>
      <c r="BC6" s="67">
        <v>90622.3</v>
      </c>
      <c r="BD6" s="67">
        <v>89256.1</v>
      </c>
      <c r="BE6" s="67">
        <v>86800.5</v>
      </c>
      <c r="BF6" s="67">
        <v>90514.3</v>
      </c>
      <c r="BG6" s="67">
        <v>92310.5</v>
      </c>
      <c r="BH6" s="67">
        <v>92874.6</v>
      </c>
      <c r="BI6" s="67">
        <v>97144.3</v>
      </c>
      <c r="BJ6" s="67">
        <v>96738.2</v>
      </c>
      <c r="BK6" s="67">
        <v>99038.2</v>
      </c>
      <c r="BL6" s="67">
        <v>99182.6</v>
      </c>
      <c r="BM6" s="67">
        <v>98608.299999999988</v>
      </c>
      <c r="BN6" s="67"/>
    </row>
    <row r="7" spans="1:66" ht="13.5" customHeight="1" x14ac:dyDescent="0.15">
      <c r="A7" s="45"/>
      <c r="C7" s="46"/>
      <c r="D7" s="66" t="s">
        <v>9</v>
      </c>
      <c r="E7" s="28"/>
      <c r="F7" s="28"/>
      <c r="G7" s="28"/>
      <c r="H7" s="28">
        <v>13061743</v>
      </c>
      <c r="I7" s="28">
        <v>17858382</v>
      </c>
      <c r="J7" s="28">
        <v>19985216</v>
      </c>
      <c r="K7" s="28">
        <v>20883001</v>
      </c>
      <c r="L7" s="28">
        <v>27025082</v>
      </c>
      <c r="M7" s="28">
        <v>30505638</v>
      </c>
      <c r="N7" s="28">
        <v>33430123</v>
      </c>
      <c r="O7" s="28">
        <v>37513248</v>
      </c>
      <c r="P7" s="28">
        <v>44445828</v>
      </c>
      <c r="Q7" s="28">
        <v>48339661</v>
      </c>
      <c r="R7" s="28">
        <v>53563875</v>
      </c>
      <c r="S7" s="28">
        <v>57577625</v>
      </c>
      <c r="T7" s="28">
        <v>57093186</v>
      </c>
      <c r="U7" s="28">
        <v>61292102</v>
      </c>
      <c r="V7" s="28">
        <v>57773257</v>
      </c>
      <c r="W7" s="28">
        <v>60660549</v>
      </c>
      <c r="X7" s="28">
        <v>62120136</v>
      </c>
      <c r="Y7" s="28">
        <v>66008296</v>
      </c>
      <c r="Z7" s="28">
        <v>64596423</v>
      </c>
      <c r="AA7" s="28">
        <v>68103477</v>
      </c>
      <c r="AB7" s="28">
        <v>68975766</v>
      </c>
      <c r="AC7" s="28">
        <v>72845505</v>
      </c>
      <c r="AD7" s="28">
        <v>75399155</v>
      </c>
      <c r="AE7" s="28">
        <v>79305905</v>
      </c>
      <c r="AF7" s="28">
        <v>82848118</v>
      </c>
      <c r="AG7" s="28">
        <v>87814575</v>
      </c>
      <c r="AH7" s="28">
        <v>92697292</v>
      </c>
      <c r="AI7" s="28">
        <v>98522463</v>
      </c>
      <c r="AJ7" s="28">
        <v>103752507</v>
      </c>
      <c r="AK7" s="28">
        <v>103414353</v>
      </c>
      <c r="AL7" s="28">
        <v>98097150</v>
      </c>
      <c r="AM7" s="28">
        <v>100916207</v>
      </c>
      <c r="AN7" s="28">
        <v>100299175</v>
      </c>
      <c r="AO7" s="28">
        <v>100412080</v>
      </c>
      <c r="AQ7" s="67">
        <v>112122.1</v>
      </c>
      <c r="AR7" s="67">
        <v>114424.5</v>
      </c>
      <c r="AS7" s="67">
        <v>119532.2</v>
      </c>
      <c r="AT7" s="67">
        <v>108924</v>
      </c>
      <c r="AU7" s="67">
        <v>114876.6</v>
      </c>
      <c r="AV7" s="67">
        <v>114417.1</v>
      </c>
      <c r="AW7" s="67">
        <v>113029.7</v>
      </c>
      <c r="AX7" s="67">
        <v>110605.1</v>
      </c>
      <c r="AY7" s="67">
        <v>111606.3</v>
      </c>
      <c r="AZ7" s="67">
        <v>113005.3</v>
      </c>
      <c r="BA7" s="67">
        <v>113582.8</v>
      </c>
      <c r="BB7" s="67">
        <v>107730.4</v>
      </c>
      <c r="BC7" s="67">
        <v>106782</v>
      </c>
      <c r="BD7" s="67">
        <v>105392.4</v>
      </c>
      <c r="BE7" s="67">
        <v>99815.1</v>
      </c>
      <c r="BF7" s="67">
        <v>104676.5</v>
      </c>
      <c r="BG7" s="67">
        <v>107828.4</v>
      </c>
      <c r="BH7" s="67">
        <v>109226.8</v>
      </c>
      <c r="BI7" s="67">
        <v>115760.4</v>
      </c>
      <c r="BJ7" s="67">
        <v>115778.7</v>
      </c>
      <c r="BK7" s="67">
        <v>118404.3</v>
      </c>
      <c r="BL7" s="67">
        <v>118385.60000000001</v>
      </c>
      <c r="BM7" s="67">
        <v>117215.79999999999</v>
      </c>
      <c r="BN7" s="67"/>
    </row>
    <row r="8" spans="1:66" ht="13.5" customHeight="1" x14ac:dyDescent="0.15">
      <c r="A8" s="45"/>
      <c r="C8" s="46"/>
      <c r="D8" s="66" t="s">
        <v>10</v>
      </c>
      <c r="E8" s="28"/>
      <c r="F8" s="28"/>
      <c r="G8" s="28"/>
      <c r="H8" s="28">
        <v>7927009</v>
      </c>
      <c r="I8" s="28">
        <v>8338050</v>
      </c>
      <c r="J8" s="28">
        <v>9471258</v>
      </c>
      <c r="K8" s="28">
        <v>9810202</v>
      </c>
      <c r="L8" s="28">
        <v>11411414</v>
      </c>
      <c r="M8" s="28">
        <v>11962988</v>
      </c>
      <c r="N8" s="28">
        <v>12373483</v>
      </c>
      <c r="O8" s="28">
        <v>12824196</v>
      </c>
      <c r="P8" s="28">
        <v>14178407</v>
      </c>
      <c r="Q8" s="28">
        <v>14426589</v>
      </c>
      <c r="R8" s="28">
        <v>15624851</v>
      </c>
      <c r="S8" s="28">
        <v>16737624</v>
      </c>
      <c r="T8" s="28">
        <v>15348990</v>
      </c>
      <c r="U8" s="28">
        <v>15923292</v>
      </c>
      <c r="V8" s="28">
        <v>14866812</v>
      </c>
      <c r="W8" s="28">
        <v>15827941</v>
      </c>
      <c r="X8" s="28">
        <v>16189556</v>
      </c>
      <c r="Y8" s="28">
        <v>16650915</v>
      </c>
      <c r="Z8" s="28">
        <v>16305816</v>
      </c>
      <c r="AA8" s="28">
        <v>16858372</v>
      </c>
      <c r="AB8" s="28">
        <v>16664626</v>
      </c>
      <c r="AC8" s="28">
        <v>17438594</v>
      </c>
      <c r="AD8" s="28">
        <v>18105907</v>
      </c>
      <c r="AE8" s="28">
        <v>19015111</v>
      </c>
      <c r="AF8" s="28">
        <v>20525047</v>
      </c>
      <c r="AG8" s="28">
        <v>21974848</v>
      </c>
      <c r="AH8" s="28">
        <v>23848873</v>
      </c>
      <c r="AI8" s="28">
        <v>25977084</v>
      </c>
      <c r="AJ8" s="28">
        <v>27374992</v>
      </c>
      <c r="AK8" s="28">
        <v>27742038</v>
      </c>
      <c r="AL8" s="28">
        <v>26393509</v>
      </c>
      <c r="AM8" s="28">
        <v>26877947</v>
      </c>
      <c r="AN8" s="28">
        <v>27289468</v>
      </c>
      <c r="AO8" s="28">
        <v>27666579</v>
      </c>
      <c r="AQ8" s="67">
        <v>29005.9</v>
      </c>
      <c r="AR8" s="67">
        <v>29505.3</v>
      </c>
      <c r="AS8" s="67">
        <v>29857.200000000001</v>
      </c>
      <c r="AT8" s="67">
        <v>27723</v>
      </c>
      <c r="AU8" s="67">
        <v>29089.7</v>
      </c>
      <c r="AV8" s="67">
        <v>28916.9</v>
      </c>
      <c r="AW8" s="67">
        <v>28136.1</v>
      </c>
      <c r="AX8" s="67">
        <v>27762.400000000001</v>
      </c>
      <c r="AY8" s="67">
        <v>27420.3</v>
      </c>
      <c r="AZ8" s="67">
        <v>27422.799999999999</v>
      </c>
      <c r="BA8" s="67">
        <v>26258.1</v>
      </c>
      <c r="BB8" s="67">
        <v>25090.7</v>
      </c>
      <c r="BC8" s="67">
        <v>24211.4</v>
      </c>
      <c r="BD8" s="67">
        <v>23394.3</v>
      </c>
      <c r="BE8" s="67">
        <v>22406.6</v>
      </c>
      <c r="BF8" s="67">
        <v>22839.3</v>
      </c>
      <c r="BG8" s="67">
        <v>23959.599999999999</v>
      </c>
      <c r="BH8" s="67">
        <v>24207</v>
      </c>
      <c r="BI8" s="67">
        <v>25060.799999999999</v>
      </c>
      <c r="BJ8" s="67">
        <v>25214</v>
      </c>
      <c r="BK8" s="67">
        <v>27354.6</v>
      </c>
      <c r="BL8" s="67">
        <v>27495.200000000001</v>
      </c>
      <c r="BM8" s="67">
        <v>26664.1</v>
      </c>
      <c r="BN8" s="67"/>
    </row>
    <row r="9" spans="1:66" ht="13.5" customHeight="1" thickBot="1" x14ac:dyDescent="0.2">
      <c r="A9" s="47"/>
      <c r="B9" s="48"/>
      <c r="C9" s="49"/>
      <c r="D9" s="68" t="s">
        <v>11</v>
      </c>
      <c r="E9" s="91"/>
      <c r="F9" s="91"/>
      <c r="G9" s="91"/>
      <c r="H9" s="29"/>
      <c r="I9" s="29">
        <v>8884780</v>
      </c>
      <c r="J9" s="29">
        <v>9950701</v>
      </c>
      <c r="K9" s="29">
        <v>10616764</v>
      </c>
      <c r="L9" s="29">
        <v>12788084</v>
      </c>
      <c r="M9" s="29">
        <v>12811212</v>
      </c>
      <c r="N9" s="29">
        <v>13309701</v>
      </c>
      <c r="O9" s="29">
        <v>13828686</v>
      </c>
      <c r="P9" s="29">
        <v>14890315</v>
      </c>
      <c r="Q9" s="29">
        <v>15891265</v>
      </c>
      <c r="R9" s="29">
        <v>17152399</v>
      </c>
      <c r="S9" s="29">
        <v>19073901</v>
      </c>
      <c r="T9" s="29">
        <v>17107750</v>
      </c>
      <c r="U9" s="29">
        <v>17730395</v>
      </c>
      <c r="V9" s="29">
        <v>16798637</v>
      </c>
      <c r="W9" s="29">
        <v>18220526</v>
      </c>
      <c r="X9" s="29">
        <v>18655714</v>
      </c>
      <c r="Y9" s="29">
        <v>19169790</v>
      </c>
      <c r="Z9" s="29">
        <v>18737133</v>
      </c>
      <c r="AA9" s="29">
        <v>19308467</v>
      </c>
      <c r="AB9" s="29">
        <v>19012506</v>
      </c>
      <c r="AC9" s="29">
        <v>19747061</v>
      </c>
      <c r="AD9" s="29">
        <v>20201935</v>
      </c>
      <c r="AE9" s="29">
        <v>21678143</v>
      </c>
      <c r="AF9" s="29">
        <v>22926564</v>
      </c>
      <c r="AG9" s="29">
        <v>24564426</v>
      </c>
      <c r="AH9" s="29">
        <v>27930651</v>
      </c>
      <c r="AI9" s="29">
        <v>30031395</v>
      </c>
      <c r="AJ9" s="29">
        <v>31741838</v>
      </c>
      <c r="AK9" s="29">
        <v>32268484</v>
      </c>
      <c r="AL9" s="29">
        <v>30243092</v>
      </c>
      <c r="AM9" s="29">
        <v>31255640</v>
      </c>
      <c r="AN9" s="29">
        <v>31789149</v>
      </c>
      <c r="AO9" s="29">
        <v>33146245</v>
      </c>
      <c r="AQ9" s="69">
        <v>34819.5</v>
      </c>
      <c r="AR9" s="69">
        <v>35413.1</v>
      </c>
      <c r="AS9" s="69">
        <v>36307.4</v>
      </c>
      <c r="AT9" s="69">
        <v>34101.100000000006</v>
      </c>
      <c r="AU9" s="69">
        <v>35649.200000000004</v>
      </c>
      <c r="AV9" s="69">
        <v>35283.399999999994</v>
      </c>
      <c r="AW9" s="69">
        <v>34461.4</v>
      </c>
      <c r="AX9" s="69">
        <v>34190.5</v>
      </c>
      <c r="AY9" s="69">
        <v>33971.4</v>
      </c>
      <c r="AZ9" s="69">
        <v>34426.199999999997</v>
      </c>
      <c r="BA9" s="69">
        <v>32788.800000000003</v>
      </c>
      <c r="BB9" s="69">
        <v>32220</v>
      </c>
      <c r="BC9" s="69">
        <v>30921.7</v>
      </c>
      <c r="BD9" s="69">
        <v>29908.2</v>
      </c>
      <c r="BE9" s="69">
        <v>28870.200000000004</v>
      </c>
      <c r="BF9" s="69">
        <v>30285.319999999996</v>
      </c>
      <c r="BG9" s="69">
        <v>32146.399999999998</v>
      </c>
      <c r="BH9" s="69">
        <v>32790.300000000003</v>
      </c>
      <c r="BI9" s="69">
        <v>34711.5</v>
      </c>
      <c r="BJ9" s="69">
        <v>34983.699999999997</v>
      </c>
      <c r="BK9" s="69">
        <v>37233.599999999999</v>
      </c>
      <c r="BL9" s="69">
        <v>37809.800000000003</v>
      </c>
      <c r="BM9" s="69">
        <v>36203.600000000006</v>
      </c>
      <c r="BN9" s="69"/>
    </row>
    <row r="10" spans="1:66" ht="13.5" customHeight="1" x14ac:dyDescent="0.15">
      <c r="A10" s="42" t="s">
        <v>5</v>
      </c>
      <c r="B10" s="43"/>
      <c r="C10" s="44"/>
      <c r="D10" s="64" t="s">
        <v>6</v>
      </c>
      <c r="E10" s="89"/>
      <c r="F10" s="89"/>
      <c r="G10" s="89"/>
      <c r="H10" s="26"/>
      <c r="I10" s="26"/>
      <c r="J10" s="26"/>
      <c r="K10" s="26"/>
      <c r="L10" s="26"/>
      <c r="M10" s="26"/>
      <c r="N10" s="26"/>
      <c r="O10" s="26"/>
      <c r="P10" s="26"/>
      <c r="Q10" s="26"/>
      <c r="R10" s="26"/>
      <c r="S10" s="26"/>
      <c r="T10" s="26"/>
      <c r="U10" s="26"/>
      <c r="V10" s="26"/>
      <c r="W10" s="26"/>
      <c r="X10" s="26"/>
      <c r="Y10" s="26"/>
      <c r="Z10" s="26"/>
      <c r="AA10" s="26"/>
      <c r="AB10" s="26"/>
      <c r="AC10" s="26"/>
      <c r="AD10" s="26"/>
      <c r="AE10" s="26"/>
      <c r="AF10" s="26"/>
      <c r="AG10" s="26"/>
      <c r="AH10" s="26"/>
      <c r="AI10" s="26"/>
      <c r="AJ10" s="26"/>
      <c r="AK10" s="26"/>
      <c r="AL10" s="26"/>
      <c r="AM10" s="26"/>
      <c r="AN10" s="26"/>
      <c r="AO10" s="26"/>
      <c r="AQ10" s="65">
        <v>14020.2</v>
      </c>
      <c r="AR10" s="65">
        <v>14529</v>
      </c>
      <c r="AS10" s="65">
        <v>14888.6</v>
      </c>
      <c r="AT10" s="65">
        <v>13591.8</v>
      </c>
      <c r="AU10" s="65">
        <v>14719.5</v>
      </c>
      <c r="AV10" s="65">
        <v>14564.6</v>
      </c>
      <c r="AW10" s="65">
        <v>13929.9</v>
      </c>
      <c r="AX10" s="65">
        <v>13300</v>
      </c>
      <c r="AY10" s="65">
        <v>11846</v>
      </c>
      <c r="AZ10" s="65">
        <v>11881.6</v>
      </c>
      <c r="BA10" s="65">
        <v>11776.3</v>
      </c>
      <c r="BB10" s="65">
        <v>10850.5</v>
      </c>
      <c r="BC10" s="65">
        <v>10353.799999999999</v>
      </c>
      <c r="BD10" s="65">
        <v>10595.3</v>
      </c>
      <c r="BE10" s="65">
        <v>10223.299999999999</v>
      </c>
      <c r="BF10" s="65">
        <v>10833.8</v>
      </c>
      <c r="BG10" s="65">
        <v>11444.6</v>
      </c>
      <c r="BH10" s="65">
        <v>11615.000000000002</v>
      </c>
      <c r="BI10" s="65">
        <v>11945.700000000003</v>
      </c>
      <c r="BJ10" s="65">
        <v>13726.1</v>
      </c>
      <c r="BK10" s="65">
        <v>12742.500000000005</v>
      </c>
      <c r="BL10" s="65">
        <v>13195.3</v>
      </c>
      <c r="BM10" s="65">
        <v>13217.5</v>
      </c>
      <c r="BN10" s="65"/>
    </row>
    <row r="11" spans="1:66" ht="13.5" customHeight="1" x14ac:dyDescent="0.15">
      <c r="A11" s="45"/>
      <c r="C11" s="46"/>
      <c r="D11" s="66" t="s">
        <v>7</v>
      </c>
      <c r="E11" s="90"/>
      <c r="F11" s="90"/>
      <c r="G11" s="90"/>
      <c r="H11" s="28"/>
      <c r="I11" s="28"/>
      <c r="J11" s="28"/>
      <c r="K11" s="28"/>
      <c r="L11" s="28"/>
      <c r="M11" s="28"/>
      <c r="N11" s="28"/>
      <c r="O11" s="28"/>
      <c r="P11" s="28"/>
      <c r="Q11" s="28"/>
      <c r="R11" s="28"/>
      <c r="S11" s="28"/>
      <c r="T11" s="28"/>
      <c r="U11" s="28"/>
      <c r="V11" s="28"/>
      <c r="W11" s="28"/>
      <c r="X11" s="28"/>
      <c r="Y11" s="28"/>
      <c r="Z11" s="28"/>
      <c r="AA11" s="28"/>
      <c r="AB11" s="28"/>
      <c r="AC11" s="28"/>
      <c r="AD11" s="28"/>
      <c r="AE11" s="28"/>
      <c r="AF11" s="28"/>
      <c r="AG11" s="28"/>
      <c r="AH11" s="28"/>
      <c r="AI11" s="28"/>
      <c r="AJ11" s="28"/>
      <c r="AK11" s="28"/>
      <c r="AL11" s="28"/>
      <c r="AM11" s="28"/>
      <c r="AN11" s="28"/>
      <c r="AO11" s="28"/>
      <c r="AQ11" s="67">
        <v>6272.2</v>
      </c>
      <c r="AR11" s="67">
        <v>6436.9</v>
      </c>
      <c r="AS11" s="67">
        <v>6418.5</v>
      </c>
      <c r="AT11" s="67">
        <v>5815.6</v>
      </c>
      <c r="AU11" s="67">
        <v>6427.1</v>
      </c>
      <c r="AV11" s="67">
        <v>6192.5</v>
      </c>
      <c r="AW11" s="67">
        <v>6332.7</v>
      </c>
      <c r="AX11" s="67">
        <v>6038.4</v>
      </c>
      <c r="AY11" s="67">
        <v>5404.1</v>
      </c>
      <c r="AZ11" s="67">
        <v>5516.6</v>
      </c>
      <c r="BA11" s="67">
        <v>5468</v>
      </c>
      <c r="BB11" s="67">
        <v>4993.3999999999996</v>
      </c>
      <c r="BC11" s="67">
        <v>4693.7</v>
      </c>
      <c r="BD11" s="67">
        <v>4877.3</v>
      </c>
      <c r="BE11" s="67">
        <v>4451.4999999999991</v>
      </c>
      <c r="BF11" s="67">
        <v>4951.5</v>
      </c>
      <c r="BG11" s="67">
        <v>5268.5</v>
      </c>
      <c r="BH11" s="67">
        <v>5316.5999999999995</v>
      </c>
      <c r="BI11" s="67">
        <v>5443.9000000000015</v>
      </c>
      <c r="BJ11" s="67">
        <v>6551.6</v>
      </c>
      <c r="BK11" s="67">
        <v>5972</v>
      </c>
      <c r="BL11" s="67">
        <v>5868.2</v>
      </c>
      <c r="BM11" s="67">
        <v>5597.2</v>
      </c>
      <c r="BN11" s="67"/>
    </row>
    <row r="12" spans="1:66" ht="13.5" customHeight="1" x14ac:dyDescent="0.15">
      <c r="A12" s="45"/>
      <c r="C12" s="46"/>
      <c r="D12" s="66" t="s">
        <v>8</v>
      </c>
      <c r="E12" s="90"/>
      <c r="F12" s="90"/>
      <c r="G12" s="90"/>
      <c r="H12" s="28"/>
      <c r="I12" s="28"/>
      <c r="J12" s="28"/>
      <c r="K12" s="28"/>
      <c r="L12" s="28"/>
      <c r="M12" s="28"/>
      <c r="N12" s="28"/>
      <c r="O12" s="28"/>
      <c r="P12" s="28"/>
      <c r="Q12" s="28"/>
      <c r="R12" s="28"/>
      <c r="S12" s="28"/>
      <c r="T12" s="28"/>
      <c r="U12" s="28"/>
      <c r="V12" s="28"/>
      <c r="W12" s="28"/>
      <c r="X12" s="28"/>
      <c r="Y12" s="28"/>
      <c r="Z12" s="28"/>
      <c r="AA12" s="28"/>
      <c r="AB12" s="28"/>
      <c r="AC12" s="28"/>
      <c r="AD12" s="28"/>
      <c r="AE12" s="28"/>
      <c r="AF12" s="28"/>
      <c r="AG12" s="28"/>
      <c r="AH12" s="28"/>
      <c r="AI12" s="28"/>
      <c r="AJ12" s="28"/>
      <c r="AK12" s="28"/>
      <c r="AL12" s="28"/>
      <c r="AM12" s="28"/>
      <c r="AN12" s="28"/>
      <c r="AO12" s="28"/>
      <c r="AQ12" s="67">
        <v>7748</v>
      </c>
      <c r="AR12" s="67">
        <v>8092.1</v>
      </c>
      <c r="AS12" s="67">
        <v>8470.1</v>
      </c>
      <c r="AT12" s="67">
        <v>7776.2</v>
      </c>
      <c r="AU12" s="67">
        <v>8292.4</v>
      </c>
      <c r="AV12" s="67">
        <v>8372.1</v>
      </c>
      <c r="AW12" s="67">
        <v>7597.2</v>
      </c>
      <c r="AX12" s="67">
        <v>7261.6</v>
      </c>
      <c r="AY12" s="67">
        <v>6441.9</v>
      </c>
      <c r="AZ12" s="67">
        <v>6365</v>
      </c>
      <c r="BA12" s="67">
        <v>6308.3</v>
      </c>
      <c r="BB12" s="67">
        <v>5857.1</v>
      </c>
      <c r="BC12" s="67">
        <v>5660.1</v>
      </c>
      <c r="BD12" s="67">
        <v>5718</v>
      </c>
      <c r="BE12" s="67">
        <v>5771.8</v>
      </c>
      <c r="BF12" s="67">
        <v>5882.3000000000011</v>
      </c>
      <c r="BG12" s="67">
        <v>6176.1</v>
      </c>
      <c r="BH12" s="67">
        <v>6298.4000000000015</v>
      </c>
      <c r="BI12" s="67">
        <v>6501.8</v>
      </c>
      <c r="BJ12" s="67">
        <v>7174.5</v>
      </c>
      <c r="BK12" s="67">
        <v>6770.5</v>
      </c>
      <c r="BL12" s="67">
        <v>7327.1</v>
      </c>
      <c r="BM12" s="67">
        <v>7620.3</v>
      </c>
      <c r="BN12" s="67"/>
    </row>
    <row r="13" spans="1:66" ht="13.5" customHeight="1" x14ac:dyDescent="0.15">
      <c r="A13" s="45"/>
      <c r="C13" s="46"/>
      <c r="D13" s="66" t="s">
        <v>9</v>
      </c>
      <c r="E13" s="90"/>
      <c r="F13" s="90"/>
      <c r="G13" s="90"/>
      <c r="H13" s="28"/>
      <c r="I13" s="28"/>
      <c r="J13" s="28"/>
      <c r="K13" s="28"/>
      <c r="L13" s="28"/>
      <c r="M13" s="28"/>
      <c r="N13" s="28"/>
      <c r="O13" s="28"/>
      <c r="P13" s="28"/>
      <c r="Q13" s="28"/>
      <c r="R13" s="28"/>
      <c r="S13" s="28"/>
      <c r="T13" s="28"/>
      <c r="U13" s="28"/>
      <c r="V13" s="28"/>
      <c r="W13" s="28"/>
      <c r="X13" s="28"/>
      <c r="Y13" s="28"/>
      <c r="Z13" s="28"/>
      <c r="AA13" s="28"/>
      <c r="AB13" s="28"/>
      <c r="AC13" s="28"/>
      <c r="AD13" s="28"/>
      <c r="AE13" s="28"/>
      <c r="AF13" s="28"/>
      <c r="AG13" s="28"/>
      <c r="AH13" s="28"/>
      <c r="AI13" s="28"/>
      <c r="AJ13" s="28"/>
      <c r="AK13" s="28"/>
      <c r="AL13" s="28"/>
      <c r="AM13" s="28"/>
      <c r="AN13" s="28"/>
      <c r="AO13" s="28"/>
      <c r="AQ13" s="67">
        <v>9933.9</v>
      </c>
      <c r="AR13" s="67">
        <v>10337.799999999999</v>
      </c>
      <c r="AS13" s="67">
        <v>10760.2</v>
      </c>
      <c r="AT13" s="67">
        <v>9753.1</v>
      </c>
      <c r="AU13" s="67">
        <v>10486.5</v>
      </c>
      <c r="AV13" s="67">
        <v>10317.700000000001</v>
      </c>
      <c r="AW13" s="67">
        <v>9758.5</v>
      </c>
      <c r="AX13" s="67">
        <v>9327.9</v>
      </c>
      <c r="AY13" s="67">
        <v>8039.0000000000009</v>
      </c>
      <c r="AZ13" s="67">
        <v>8145.3</v>
      </c>
      <c r="BA13" s="67">
        <v>8129</v>
      </c>
      <c r="BB13" s="67">
        <v>7420.8</v>
      </c>
      <c r="BC13" s="67">
        <v>7038</v>
      </c>
      <c r="BD13" s="67">
        <v>7277.2999999999993</v>
      </c>
      <c r="BE13" s="67">
        <v>7047.2000000000007</v>
      </c>
      <c r="BF13" s="67">
        <v>7402.2000000000007</v>
      </c>
      <c r="BG13" s="67">
        <v>7950.3000000000011</v>
      </c>
      <c r="BH13" s="67">
        <v>8115.7999999999993</v>
      </c>
      <c r="BI13" s="67">
        <v>8341</v>
      </c>
      <c r="BJ13" s="67">
        <v>9620.8000000000011</v>
      </c>
      <c r="BK13" s="67">
        <v>8640</v>
      </c>
      <c r="BL13" s="67">
        <v>9201.9</v>
      </c>
      <c r="BM13" s="67">
        <v>9616.4</v>
      </c>
      <c r="BN13" s="67"/>
    </row>
    <row r="14" spans="1:66" ht="13.5" customHeight="1" x14ac:dyDescent="0.15">
      <c r="A14" s="45"/>
      <c r="C14" s="46"/>
      <c r="D14" s="66" t="s">
        <v>10</v>
      </c>
      <c r="E14" s="90"/>
      <c r="F14" s="90"/>
      <c r="G14" s="90"/>
      <c r="H14" s="28"/>
      <c r="I14" s="28"/>
      <c r="J14" s="28"/>
      <c r="K14" s="28"/>
      <c r="L14" s="28"/>
      <c r="M14" s="28"/>
      <c r="N14" s="28"/>
      <c r="O14" s="28"/>
      <c r="P14" s="28"/>
      <c r="Q14" s="28"/>
      <c r="R14" s="28"/>
      <c r="S14" s="28"/>
      <c r="T14" s="28"/>
      <c r="U14" s="28"/>
      <c r="V14" s="28"/>
      <c r="W14" s="28"/>
      <c r="X14" s="28"/>
      <c r="Y14" s="28"/>
      <c r="Z14" s="28"/>
      <c r="AA14" s="28"/>
      <c r="AB14" s="28"/>
      <c r="AC14" s="28"/>
      <c r="AD14" s="28"/>
      <c r="AE14" s="28"/>
      <c r="AF14" s="28"/>
      <c r="AG14" s="28"/>
      <c r="AH14" s="28"/>
      <c r="AI14" s="28"/>
      <c r="AJ14" s="28"/>
      <c r="AK14" s="28"/>
      <c r="AL14" s="28"/>
      <c r="AM14" s="28"/>
      <c r="AN14" s="28"/>
      <c r="AO14" s="28"/>
      <c r="AQ14" s="67">
        <v>4086.3</v>
      </c>
      <c r="AR14" s="67">
        <v>4191.2</v>
      </c>
      <c r="AS14" s="67">
        <v>4128.3999999999996</v>
      </c>
      <c r="AT14" s="67">
        <v>3838.7</v>
      </c>
      <c r="AU14" s="67">
        <v>4233</v>
      </c>
      <c r="AV14" s="67">
        <v>4246.8999999999996</v>
      </c>
      <c r="AW14" s="67">
        <v>4171.3999999999996</v>
      </c>
      <c r="AX14" s="67">
        <v>3972.1</v>
      </c>
      <c r="AY14" s="67">
        <v>3807</v>
      </c>
      <c r="AZ14" s="67">
        <v>3736.3</v>
      </c>
      <c r="BA14" s="67">
        <v>3647.3</v>
      </c>
      <c r="BB14" s="67">
        <v>3429.7</v>
      </c>
      <c r="BC14" s="67">
        <v>3315.8</v>
      </c>
      <c r="BD14" s="67">
        <v>3317.9999999999991</v>
      </c>
      <c r="BE14" s="67">
        <v>3176.1000000000004</v>
      </c>
      <c r="BF14" s="67">
        <v>3431.5999999999995</v>
      </c>
      <c r="BG14" s="67">
        <v>3494.3</v>
      </c>
      <c r="BH14" s="67">
        <v>3499.2</v>
      </c>
      <c r="BI14" s="67">
        <v>3604.7000000000003</v>
      </c>
      <c r="BJ14" s="67">
        <v>4105.3</v>
      </c>
      <c r="BK14" s="67">
        <v>4102.5000000000009</v>
      </c>
      <c r="BL14" s="67">
        <v>3993.3999999999992</v>
      </c>
      <c r="BM14" s="67">
        <v>3601.1000000000004</v>
      </c>
      <c r="BN14" s="67"/>
    </row>
    <row r="15" spans="1:66" ht="13.5" customHeight="1" thickBot="1" x14ac:dyDescent="0.2">
      <c r="A15" s="47"/>
      <c r="B15" s="48"/>
      <c r="C15" s="49"/>
      <c r="D15" s="68" t="s">
        <v>11</v>
      </c>
      <c r="E15" s="91"/>
      <c r="F15" s="91"/>
      <c r="G15" s="91"/>
      <c r="H15" s="29"/>
      <c r="I15" s="29"/>
      <c r="J15" s="29"/>
      <c r="K15" s="29"/>
      <c r="L15" s="29"/>
      <c r="M15" s="29"/>
      <c r="N15" s="29"/>
      <c r="O15" s="29"/>
      <c r="P15" s="29"/>
      <c r="Q15" s="29"/>
      <c r="R15" s="29"/>
      <c r="S15" s="29"/>
      <c r="T15" s="29"/>
      <c r="U15" s="29"/>
      <c r="V15" s="29"/>
      <c r="W15" s="29"/>
      <c r="X15" s="29"/>
      <c r="Y15" s="29"/>
      <c r="Z15" s="29"/>
      <c r="AA15" s="29"/>
      <c r="AB15" s="29"/>
      <c r="AC15" s="29"/>
      <c r="AD15" s="29"/>
      <c r="AE15" s="29"/>
      <c r="AF15" s="29"/>
      <c r="AG15" s="29"/>
      <c r="AH15" s="29"/>
      <c r="AI15" s="29"/>
      <c r="AJ15" s="29"/>
      <c r="AK15" s="29"/>
      <c r="AL15" s="29"/>
      <c r="AM15" s="29"/>
      <c r="AN15" s="29"/>
      <c r="AO15" s="29"/>
      <c r="AQ15" s="69">
        <v>4539.8</v>
      </c>
      <c r="AR15" s="69">
        <v>4711.7</v>
      </c>
      <c r="AS15" s="69">
        <v>5000.5</v>
      </c>
      <c r="AT15" s="69">
        <v>4622.6000000000004</v>
      </c>
      <c r="AU15" s="69">
        <v>5216.2</v>
      </c>
      <c r="AV15" s="69">
        <v>5081.5</v>
      </c>
      <c r="AW15" s="69">
        <v>5018.5</v>
      </c>
      <c r="AX15" s="69">
        <v>4765.2</v>
      </c>
      <c r="AY15" s="69">
        <v>4682.5</v>
      </c>
      <c r="AZ15" s="69">
        <v>4850.7</v>
      </c>
      <c r="BA15" s="69">
        <v>4884.1000000000004</v>
      </c>
      <c r="BB15" s="69">
        <v>4984.1000000000004</v>
      </c>
      <c r="BC15" s="69">
        <v>4771.3</v>
      </c>
      <c r="BD15" s="69">
        <v>4543.4999999999991</v>
      </c>
      <c r="BE15" s="69">
        <v>3696.3999999999996</v>
      </c>
      <c r="BF15" s="69">
        <v>4052.5999999999995</v>
      </c>
      <c r="BG15" s="69">
        <v>4047.6999999999994</v>
      </c>
      <c r="BH15" s="69">
        <v>4081.8</v>
      </c>
      <c r="BI15" s="69">
        <v>4267.7999999999984</v>
      </c>
      <c r="BJ15" s="69">
        <v>4965.3000000000011</v>
      </c>
      <c r="BK15" s="69">
        <v>4940.7</v>
      </c>
      <c r="BL15" s="69">
        <v>5013.9000000000015</v>
      </c>
      <c r="BM15" s="69">
        <v>4404.1000000000013</v>
      </c>
      <c r="BN15" s="69"/>
    </row>
    <row r="16" spans="1:66" ht="13.5" customHeight="1" x14ac:dyDescent="0.15">
      <c r="A16" s="50"/>
      <c r="B16" s="42" t="s">
        <v>12</v>
      </c>
      <c r="C16" s="44"/>
      <c r="D16" s="64" t="s">
        <v>6</v>
      </c>
      <c r="E16" s="89"/>
      <c r="F16" s="89"/>
      <c r="G16" s="89"/>
      <c r="H16" s="26"/>
      <c r="I16" s="26"/>
      <c r="J16" s="26"/>
      <c r="K16" s="26"/>
      <c r="L16" s="26"/>
      <c r="M16" s="26"/>
      <c r="N16" s="26"/>
      <c r="O16" s="26"/>
      <c r="P16" s="26"/>
      <c r="Q16" s="26"/>
      <c r="R16" s="26"/>
      <c r="S16" s="26"/>
      <c r="T16" s="26"/>
      <c r="U16" s="26"/>
      <c r="V16" s="26"/>
      <c r="W16" s="26"/>
      <c r="X16" s="26"/>
      <c r="Y16" s="26"/>
      <c r="Z16" s="26"/>
      <c r="AA16" s="26"/>
      <c r="AB16" s="26"/>
      <c r="AC16" s="26"/>
      <c r="AD16" s="26"/>
      <c r="AE16" s="26"/>
      <c r="AF16" s="26"/>
      <c r="AG16" s="26"/>
      <c r="AH16" s="26"/>
      <c r="AI16" s="26"/>
      <c r="AJ16" s="26"/>
      <c r="AK16" s="26"/>
      <c r="AL16" s="26"/>
      <c r="AM16" s="26"/>
      <c r="AN16" s="26"/>
      <c r="AO16" s="26"/>
      <c r="AQ16" s="65">
        <v>12596.2</v>
      </c>
      <c r="AR16" s="65">
        <v>12882.1</v>
      </c>
      <c r="AS16" s="65">
        <v>13211.8</v>
      </c>
      <c r="AT16" s="65">
        <v>11979.8</v>
      </c>
      <c r="AU16" s="65">
        <v>13087.6</v>
      </c>
      <c r="AV16" s="65">
        <v>12957.7</v>
      </c>
      <c r="AW16" s="65">
        <v>12344.4</v>
      </c>
      <c r="AX16" s="65">
        <v>11768.3</v>
      </c>
      <c r="AY16" s="65">
        <v>10401.200000000001</v>
      </c>
      <c r="AZ16" s="65">
        <v>10555.8</v>
      </c>
      <c r="BA16" s="65">
        <v>10520.2</v>
      </c>
      <c r="BB16" s="65">
        <v>9735.7999999999993</v>
      </c>
      <c r="BC16" s="65">
        <v>9247.5</v>
      </c>
      <c r="BD16" s="65">
        <v>9538.9</v>
      </c>
      <c r="BE16" s="65">
        <v>9197.9</v>
      </c>
      <c r="BF16" s="65">
        <v>9792.9</v>
      </c>
      <c r="BG16" s="65">
        <v>10404.4</v>
      </c>
      <c r="BH16" s="65">
        <v>10618.600000000002</v>
      </c>
      <c r="BI16" s="65">
        <v>10929.100000000002</v>
      </c>
      <c r="BJ16" s="65">
        <v>12670.1</v>
      </c>
      <c r="BK16" s="65">
        <v>11713.800000000005</v>
      </c>
      <c r="BL16" s="65">
        <v>12036.8</v>
      </c>
      <c r="BM16" s="65">
        <v>12013.7</v>
      </c>
      <c r="BN16" s="65"/>
    </row>
    <row r="17" spans="1:66" ht="13.5" customHeight="1" x14ac:dyDescent="0.15">
      <c r="A17" s="51"/>
      <c r="B17" s="45"/>
      <c r="C17" s="46"/>
      <c r="D17" s="66" t="s">
        <v>7</v>
      </c>
      <c r="E17" s="90"/>
      <c r="F17" s="90"/>
      <c r="G17" s="90"/>
      <c r="H17" s="28"/>
      <c r="I17" s="28"/>
      <c r="J17" s="28"/>
      <c r="K17" s="28"/>
      <c r="L17" s="28"/>
      <c r="M17" s="28"/>
      <c r="N17" s="28"/>
      <c r="O17" s="28"/>
      <c r="P17" s="28"/>
      <c r="Q17" s="28"/>
      <c r="R17" s="28"/>
      <c r="S17" s="28"/>
      <c r="T17" s="28"/>
      <c r="U17" s="28"/>
      <c r="V17" s="28"/>
      <c r="W17" s="28"/>
      <c r="X17" s="28"/>
      <c r="Y17" s="28"/>
      <c r="Z17" s="28"/>
      <c r="AA17" s="28"/>
      <c r="AB17" s="28"/>
      <c r="AC17" s="28"/>
      <c r="AD17" s="28"/>
      <c r="AE17" s="28"/>
      <c r="AF17" s="28"/>
      <c r="AG17" s="28"/>
      <c r="AH17" s="28"/>
      <c r="AI17" s="28"/>
      <c r="AJ17" s="28"/>
      <c r="AK17" s="28"/>
      <c r="AL17" s="28"/>
      <c r="AM17" s="28"/>
      <c r="AN17" s="28"/>
      <c r="AO17" s="28"/>
      <c r="AQ17" s="67">
        <v>5985.7</v>
      </c>
      <c r="AR17" s="67">
        <v>6141.8</v>
      </c>
      <c r="AS17" s="67">
        <v>6132.9</v>
      </c>
      <c r="AT17" s="67">
        <v>5500.8</v>
      </c>
      <c r="AU17" s="67">
        <v>6116.5</v>
      </c>
      <c r="AV17" s="67">
        <v>5902.9</v>
      </c>
      <c r="AW17" s="67">
        <v>6031.8</v>
      </c>
      <c r="AX17" s="67">
        <v>5749.9</v>
      </c>
      <c r="AY17" s="67">
        <v>5101</v>
      </c>
      <c r="AZ17" s="67">
        <v>5249</v>
      </c>
      <c r="BA17" s="67">
        <v>5204</v>
      </c>
      <c r="BB17" s="67">
        <v>4772.3999999999996</v>
      </c>
      <c r="BC17" s="67">
        <v>4487.2</v>
      </c>
      <c r="BD17" s="67">
        <v>4702.3</v>
      </c>
      <c r="BE17" s="67">
        <v>4296.0999999999995</v>
      </c>
      <c r="BF17" s="67">
        <v>4798.7</v>
      </c>
      <c r="BG17" s="67">
        <v>5111.5</v>
      </c>
      <c r="BH17" s="67">
        <v>5149.5999999999995</v>
      </c>
      <c r="BI17" s="67">
        <v>5268.3000000000011</v>
      </c>
      <c r="BJ17" s="67">
        <v>6302.6</v>
      </c>
      <c r="BK17" s="67">
        <v>5729.7</v>
      </c>
      <c r="BL17" s="67">
        <v>5607.0999999999995</v>
      </c>
      <c r="BM17" s="67">
        <v>5352.5999999999995</v>
      </c>
      <c r="BN17" s="67"/>
    </row>
    <row r="18" spans="1:66" ht="13.5" customHeight="1" x14ac:dyDescent="0.15">
      <c r="A18" s="51"/>
      <c r="B18" s="45"/>
      <c r="C18" s="46"/>
      <c r="D18" s="66" t="s">
        <v>8</v>
      </c>
      <c r="E18" s="90"/>
      <c r="F18" s="90"/>
      <c r="G18" s="90"/>
      <c r="H18" s="28"/>
      <c r="I18" s="28"/>
      <c r="J18" s="28"/>
      <c r="K18" s="28"/>
      <c r="L18" s="28"/>
      <c r="M18" s="28"/>
      <c r="N18" s="28"/>
      <c r="O18" s="28"/>
      <c r="P18" s="28"/>
      <c r="Q18" s="28"/>
      <c r="R18" s="28"/>
      <c r="S18" s="28"/>
      <c r="T18" s="28"/>
      <c r="U18" s="28"/>
      <c r="V18" s="28"/>
      <c r="W18" s="28"/>
      <c r="X18" s="28"/>
      <c r="Y18" s="28"/>
      <c r="Z18" s="28"/>
      <c r="AA18" s="28"/>
      <c r="AB18" s="28"/>
      <c r="AC18" s="28"/>
      <c r="AD18" s="28"/>
      <c r="AE18" s="28"/>
      <c r="AF18" s="28"/>
      <c r="AG18" s="28"/>
      <c r="AH18" s="28"/>
      <c r="AI18" s="28"/>
      <c r="AJ18" s="28"/>
      <c r="AK18" s="28"/>
      <c r="AL18" s="28"/>
      <c r="AM18" s="28"/>
      <c r="AN18" s="28"/>
      <c r="AO18" s="28"/>
      <c r="AQ18" s="67">
        <v>6610.5</v>
      </c>
      <c r="AR18" s="67">
        <v>6740.3</v>
      </c>
      <c r="AS18" s="67">
        <v>7078.9</v>
      </c>
      <c r="AT18" s="67">
        <v>6479</v>
      </c>
      <c r="AU18" s="67">
        <v>6971.1</v>
      </c>
      <c r="AV18" s="67">
        <v>7054.8</v>
      </c>
      <c r="AW18" s="67">
        <v>6312.6</v>
      </c>
      <c r="AX18" s="67">
        <v>6018.4</v>
      </c>
      <c r="AY18" s="67">
        <v>5300.2</v>
      </c>
      <c r="AZ18" s="67">
        <v>5306.8</v>
      </c>
      <c r="BA18" s="67">
        <v>5316.2</v>
      </c>
      <c r="BB18" s="67">
        <v>4963.3999999999996</v>
      </c>
      <c r="BC18" s="67">
        <v>4760.3</v>
      </c>
      <c r="BD18" s="67">
        <v>4836.6000000000004</v>
      </c>
      <c r="BE18" s="67">
        <v>4901.8</v>
      </c>
      <c r="BF18" s="67">
        <v>4994.2000000000007</v>
      </c>
      <c r="BG18" s="67">
        <v>5292.9000000000005</v>
      </c>
      <c r="BH18" s="67">
        <v>5469.0000000000009</v>
      </c>
      <c r="BI18" s="67">
        <v>5660.8</v>
      </c>
      <c r="BJ18" s="67">
        <v>6367.5</v>
      </c>
      <c r="BK18" s="67">
        <v>5984.1</v>
      </c>
      <c r="BL18" s="67">
        <v>6429.7</v>
      </c>
      <c r="BM18" s="67">
        <v>6661.1</v>
      </c>
      <c r="BN18" s="67"/>
    </row>
    <row r="19" spans="1:66" ht="13.5" customHeight="1" x14ac:dyDescent="0.15">
      <c r="A19" s="51"/>
      <c r="B19" s="45"/>
      <c r="C19" s="46"/>
      <c r="D19" s="66" t="s">
        <v>9</v>
      </c>
      <c r="E19" s="90"/>
      <c r="F19" s="90"/>
      <c r="G19" s="90"/>
      <c r="H19" s="28"/>
      <c r="I19" s="28"/>
      <c r="J19" s="28"/>
      <c r="K19" s="28"/>
      <c r="L19" s="28"/>
      <c r="M19" s="28"/>
      <c r="N19" s="28"/>
      <c r="O19" s="28"/>
      <c r="P19" s="28"/>
      <c r="Q19" s="28"/>
      <c r="R19" s="28"/>
      <c r="S19" s="28"/>
      <c r="T19" s="28"/>
      <c r="U19" s="28"/>
      <c r="V19" s="28"/>
      <c r="W19" s="28"/>
      <c r="X19" s="28"/>
      <c r="Y19" s="28"/>
      <c r="Z19" s="28"/>
      <c r="AA19" s="28"/>
      <c r="AB19" s="28"/>
      <c r="AC19" s="28"/>
      <c r="AD19" s="28"/>
      <c r="AE19" s="28"/>
      <c r="AF19" s="28"/>
      <c r="AG19" s="28"/>
      <c r="AH19" s="28"/>
      <c r="AI19" s="28"/>
      <c r="AJ19" s="28"/>
      <c r="AK19" s="28"/>
      <c r="AL19" s="28"/>
      <c r="AM19" s="28"/>
      <c r="AN19" s="28"/>
      <c r="AO19" s="28"/>
      <c r="AQ19" s="67">
        <v>8761.7999999999993</v>
      </c>
      <c r="AR19" s="67">
        <v>8962.6</v>
      </c>
      <c r="AS19" s="67">
        <v>9384.7999999999993</v>
      </c>
      <c r="AT19" s="67">
        <v>8397.5</v>
      </c>
      <c r="AU19" s="67">
        <v>9124.9</v>
      </c>
      <c r="AV19" s="67">
        <v>8976.6</v>
      </c>
      <c r="AW19" s="67">
        <v>8434.7000000000007</v>
      </c>
      <c r="AX19" s="67">
        <v>8038.8</v>
      </c>
      <c r="AY19" s="67">
        <v>6796.7000000000007</v>
      </c>
      <c r="AZ19" s="67">
        <v>7015.6</v>
      </c>
      <c r="BA19" s="67">
        <v>7053.5</v>
      </c>
      <c r="BB19" s="67">
        <v>6459.7</v>
      </c>
      <c r="BC19" s="67">
        <v>6096.4</v>
      </c>
      <c r="BD19" s="67">
        <v>6354.9999999999991</v>
      </c>
      <c r="BE19" s="67">
        <v>6141.4000000000005</v>
      </c>
      <c r="BF19" s="67">
        <v>6483.5000000000009</v>
      </c>
      <c r="BG19" s="67">
        <v>7033.6000000000013</v>
      </c>
      <c r="BH19" s="67">
        <v>7212.2999999999993</v>
      </c>
      <c r="BI19" s="67">
        <v>7418.4000000000005</v>
      </c>
      <c r="BJ19" s="67">
        <v>8658.2000000000007</v>
      </c>
      <c r="BK19" s="67">
        <v>7716.9</v>
      </c>
      <c r="BL19" s="67">
        <v>8130.9</v>
      </c>
      <c r="BM19" s="67">
        <v>8503.5</v>
      </c>
      <c r="BN19" s="67"/>
    </row>
    <row r="20" spans="1:66" ht="13.5" customHeight="1" x14ac:dyDescent="0.15">
      <c r="A20" s="51"/>
      <c r="B20" s="45"/>
      <c r="C20" s="46"/>
      <c r="D20" s="66" t="s">
        <v>10</v>
      </c>
      <c r="E20" s="90"/>
      <c r="F20" s="90"/>
      <c r="G20" s="90"/>
      <c r="H20" s="28"/>
      <c r="I20" s="28"/>
      <c r="J20" s="28"/>
      <c r="K20" s="28"/>
      <c r="L20" s="28"/>
      <c r="M20" s="28"/>
      <c r="N20" s="28"/>
      <c r="O20" s="28"/>
      <c r="P20" s="28"/>
      <c r="Q20" s="28"/>
      <c r="R20" s="28"/>
      <c r="S20" s="28"/>
      <c r="T20" s="28"/>
      <c r="U20" s="28"/>
      <c r="V20" s="28"/>
      <c r="W20" s="28"/>
      <c r="X20" s="28"/>
      <c r="Y20" s="28"/>
      <c r="Z20" s="28"/>
      <c r="AA20" s="28"/>
      <c r="AB20" s="28"/>
      <c r="AC20" s="28"/>
      <c r="AD20" s="28"/>
      <c r="AE20" s="28"/>
      <c r="AF20" s="28"/>
      <c r="AG20" s="28"/>
      <c r="AH20" s="28"/>
      <c r="AI20" s="28"/>
      <c r="AJ20" s="28"/>
      <c r="AK20" s="28"/>
      <c r="AL20" s="28"/>
      <c r="AM20" s="28"/>
      <c r="AN20" s="28"/>
      <c r="AO20" s="28"/>
      <c r="AQ20" s="67">
        <v>3834.4</v>
      </c>
      <c r="AR20" s="67">
        <v>3919.5</v>
      </c>
      <c r="AS20" s="67">
        <v>3827</v>
      </c>
      <c r="AT20" s="67">
        <v>3582.3</v>
      </c>
      <c r="AU20" s="67">
        <v>3962.7</v>
      </c>
      <c r="AV20" s="67">
        <v>3981.1</v>
      </c>
      <c r="AW20" s="67">
        <v>3909.7</v>
      </c>
      <c r="AX20" s="67">
        <v>3729.5</v>
      </c>
      <c r="AY20" s="67">
        <v>3604.5</v>
      </c>
      <c r="AZ20" s="67">
        <v>3540.2</v>
      </c>
      <c r="BA20" s="67">
        <v>3466.7</v>
      </c>
      <c r="BB20" s="67">
        <v>3276.1</v>
      </c>
      <c r="BC20" s="67">
        <v>3151.1</v>
      </c>
      <c r="BD20" s="67">
        <v>3183.8999999999992</v>
      </c>
      <c r="BE20" s="67">
        <v>3056.5000000000005</v>
      </c>
      <c r="BF20" s="67">
        <v>3309.3999999999996</v>
      </c>
      <c r="BG20" s="67">
        <v>3370.8</v>
      </c>
      <c r="BH20" s="67">
        <v>3406.2999999999997</v>
      </c>
      <c r="BI20" s="67">
        <v>3510.7000000000003</v>
      </c>
      <c r="BJ20" s="67">
        <v>4011.9</v>
      </c>
      <c r="BK20" s="67">
        <v>3996.9000000000005</v>
      </c>
      <c r="BL20" s="67">
        <v>3905.8999999999992</v>
      </c>
      <c r="BM20" s="67">
        <v>3510.2000000000003</v>
      </c>
      <c r="BN20" s="67"/>
    </row>
    <row r="21" spans="1:66" ht="13.5" customHeight="1" thickBot="1" x14ac:dyDescent="0.2">
      <c r="A21" s="51"/>
      <c r="B21" s="47"/>
      <c r="C21" s="49"/>
      <c r="D21" s="68" t="s">
        <v>11</v>
      </c>
      <c r="E21" s="91"/>
      <c r="F21" s="91"/>
      <c r="G21" s="91"/>
      <c r="H21" s="29"/>
      <c r="I21" s="29"/>
      <c r="J21" s="29"/>
      <c r="K21" s="29"/>
      <c r="L21" s="29"/>
      <c r="M21" s="29"/>
      <c r="N21" s="29"/>
      <c r="O21" s="29"/>
      <c r="P21" s="29"/>
      <c r="Q21" s="29"/>
      <c r="R21" s="29"/>
      <c r="S21" s="29"/>
      <c r="T21" s="29"/>
      <c r="U21" s="29"/>
      <c r="V21" s="29"/>
      <c r="W21" s="29"/>
      <c r="X21" s="29"/>
      <c r="Y21" s="29"/>
      <c r="Z21" s="29"/>
      <c r="AA21" s="29"/>
      <c r="AB21" s="29"/>
      <c r="AC21" s="29"/>
      <c r="AD21" s="29"/>
      <c r="AE21" s="29"/>
      <c r="AF21" s="29"/>
      <c r="AG21" s="29"/>
      <c r="AH21" s="29"/>
      <c r="AI21" s="29"/>
      <c r="AJ21" s="29"/>
      <c r="AK21" s="29"/>
      <c r="AL21" s="29"/>
      <c r="AM21" s="29"/>
      <c r="AN21" s="29"/>
      <c r="AO21" s="29"/>
      <c r="AQ21" s="69">
        <v>4241.8999999999996</v>
      </c>
      <c r="AR21" s="69">
        <v>4349.3999999999996</v>
      </c>
      <c r="AS21" s="69">
        <v>4627.5</v>
      </c>
      <c r="AT21" s="69">
        <v>4301.6000000000004</v>
      </c>
      <c r="AU21" s="69">
        <v>4899.2</v>
      </c>
      <c r="AV21" s="69">
        <v>4768.6000000000004</v>
      </c>
      <c r="AW21" s="69">
        <v>4719.5</v>
      </c>
      <c r="AX21" s="69">
        <v>4485.8999999999996</v>
      </c>
      <c r="AY21" s="69">
        <v>4447.2</v>
      </c>
      <c r="AZ21" s="69">
        <v>4633.1000000000004</v>
      </c>
      <c r="BA21" s="69">
        <v>4659.3</v>
      </c>
      <c r="BB21" s="69">
        <v>4798.5</v>
      </c>
      <c r="BC21" s="69">
        <v>4577.1000000000004</v>
      </c>
      <c r="BD21" s="69">
        <v>4383.4999999999991</v>
      </c>
      <c r="BE21" s="69">
        <v>3554.5999999999995</v>
      </c>
      <c r="BF21" s="69">
        <v>3896.5999999999995</v>
      </c>
      <c r="BG21" s="69">
        <v>3904.2999999999993</v>
      </c>
      <c r="BH21" s="69">
        <v>3966.3</v>
      </c>
      <c r="BI21" s="69">
        <v>4161.5999999999985</v>
      </c>
      <c r="BJ21" s="69">
        <v>4853.8000000000011</v>
      </c>
      <c r="BK21" s="69">
        <v>4817.3999999999996</v>
      </c>
      <c r="BL21" s="69">
        <v>4903.4000000000015</v>
      </c>
      <c r="BM21" s="69">
        <v>4292.9000000000015</v>
      </c>
      <c r="BN21" s="69"/>
    </row>
    <row r="22" spans="1:66" ht="13.5" customHeight="1" x14ac:dyDescent="0.15">
      <c r="A22" s="51"/>
      <c r="B22" s="52"/>
      <c r="C22" s="121" t="s">
        <v>462</v>
      </c>
      <c r="D22" s="64" t="s">
        <v>6</v>
      </c>
      <c r="E22" s="89"/>
      <c r="F22" s="89"/>
      <c r="G22" s="89"/>
      <c r="H22" s="26">
        <f>SUM(H23:H24)</f>
        <v>996669</v>
      </c>
      <c r="I22" s="26">
        <f>SUM(I23:I24)</f>
        <v>1293307</v>
      </c>
      <c r="J22" s="26">
        <f t="shared" ref="J22:AO22" si="0">SUM(J23:J24)</f>
        <v>1545776</v>
      </c>
      <c r="K22" s="26">
        <f t="shared" si="0"/>
        <v>1619775</v>
      </c>
      <c r="L22" s="26">
        <f t="shared" si="0"/>
        <v>1779103</v>
      </c>
      <c r="M22" s="26">
        <f t="shared" si="0"/>
        <v>1935124</v>
      </c>
      <c r="N22" s="26">
        <f t="shared" si="0"/>
        <v>1935677</v>
      </c>
      <c r="O22" s="26">
        <f t="shared" si="0"/>
        <v>1945657</v>
      </c>
      <c r="P22" s="26">
        <f t="shared" si="0"/>
        <v>2208756</v>
      </c>
      <c r="Q22" s="26">
        <f t="shared" si="0"/>
        <v>2498982</v>
      </c>
      <c r="R22" s="26">
        <f t="shared" si="0"/>
        <v>2980432</v>
      </c>
      <c r="S22" s="26">
        <f t="shared" si="0"/>
        <v>2829058</v>
      </c>
      <c r="T22" s="26">
        <f t="shared" si="0"/>
        <v>2608541</v>
      </c>
      <c r="U22" s="26">
        <f t="shared" si="0"/>
        <v>2549668</v>
      </c>
      <c r="V22" s="26">
        <f t="shared" si="0"/>
        <v>2346758</v>
      </c>
      <c r="W22" s="26">
        <f t="shared" si="0"/>
        <v>2539970</v>
      </c>
      <c r="X22" s="26">
        <f t="shared" si="0"/>
        <v>2510142</v>
      </c>
      <c r="Y22" s="26">
        <f t="shared" si="0"/>
        <v>2668545</v>
      </c>
      <c r="Z22" s="26">
        <f t="shared" si="0"/>
        <v>2520830</v>
      </c>
      <c r="AA22" s="26">
        <f t="shared" si="0"/>
        <v>2531294</v>
      </c>
      <c r="AB22" s="26">
        <f t="shared" si="0"/>
        <v>2454612</v>
      </c>
      <c r="AC22" s="26">
        <f t="shared" si="0"/>
        <v>2597416</v>
      </c>
      <c r="AD22" s="26">
        <f t="shared" si="0"/>
        <v>2728689</v>
      </c>
      <c r="AE22" s="26">
        <f t="shared" si="0"/>
        <v>2990143</v>
      </c>
      <c r="AF22" s="26">
        <f t="shared" si="0"/>
        <v>3423268</v>
      </c>
      <c r="AG22" s="26">
        <f t="shared" si="0"/>
        <v>3962397</v>
      </c>
      <c r="AH22" s="26">
        <f t="shared" si="0"/>
        <v>4286642</v>
      </c>
      <c r="AI22" s="26">
        <f t="shared" si="0"/>
        <v>4645193</v>
      </c>
      <c r="AJ22" s="26">
        <f t="shared" si="0"/>
        <v>5063389</v>
      </c>
      <c r="AK22" s="26">
        <f t="shared" si="0"/>
        <v>5066154</v>
      </c>
      <c r="AL22" s="26">
        <f t="shared" si="0"/>
        <v>4814637</v>
      </c>
      <c r="AM22" s="26">
        <f t="shared" si="0"/>
        <v>4915598</v>
      </c>
      <c r="AN22" s="26">
        <f t="shared" si="0"/>
        <v>4930093</v>
      </c>
      <c r="AO22" s="26">
        <f t="shared" si="0"/>
        <v>5226252</v>
      </c>
      <c r="AQ22" s="65">
        <v>5302.3</v>
      </c>
      <c r="AR22" s="65">
        <v>5391.8</v>
      </c>
      <c r="AS22" s="65">
        <v>5306.5</v>
      </c>
      <c r="AT22" s="65">
        <v>4885</v>
      </c>
      <c r="AU22" s="65">
        <v>5302.9</v>
      </c>
      <c r="AV22" s="65">
        <v>5310.9</v>
      </c>
      <c r="AW22" s="65">
        <v>5247.9</v>
      </c>
      <c r="AX22" s="65">
        <v>5067.6000000000004</v>
      </c>
      <c r="AY22" s="65">
        <v>4843.3999999999996</v>
      </c>
      <c r="AZ22" s="65">
        <v>4864.8</v>
      </c>
      <c r="BA22" s="65">
        <v>4818</v>
      </c>
      <c r="BB22" s="65">
        <v>4561.8</v>
      </c>
      <c r="BC22" s="65">
        <v>4331.8999999999996</v>
      </c>
      <c r="BD22" s="65">
        <v>4586.2</v>
      </c>
      <c r="BE22" s="65">
        <v>4108</v>
      </c>
      <c r="BF22" s="65">
        <v>4501.2000000000007</v>
      </c>
      <c r="BG22" s="65">
        <v>4819.1000000000004</v>
      </c>
      <c r="BH22" s="65">
        <v>4840.2000000000007</v>
      </c>
      <c r="BI22" s="65">
        <v>4946.6000000000004</v>
      </c>
      <c r="BJ22" s="65">
        <v>5606.9000000000005</v>
      </c>
      <c r="BK22" s="65">
        <v>5246.8000000000011</v>
      </c>
      <c r="BL22" s="65">
        <v>5261.3</v>
      </c>
      <c r="BM22" s="65">
        <v>5368.9</v>
      </c>
      <c r="BN22" s="65"/>
    </row>
    <row r="23" spans="1:66" ht="13.5" customHeight="1" x14ac:dyDescent="0.15">
      <c r="A23" s="51"/>
      <c r="B23" s="52"/>
      <c r="C23" s="122"/>
      <c r="D23" s="66" t="s">
        <v>7</v>
      </c>
      <c r="E23" s="90"/>
      <c r="F23" s="90"/>
      <c r="G23" s="90"/>
      <c r="H23" s="28">
        <f>主要観光地別・年度計!H17</f>
        <v>538522</v>
      </c>
      <c r="I23" s="28">
        <f>主要観光地別・年度計!I17</f>
        <v>708982</v>
      </c>
      <c r="J23" s="28">
        <f>主要観光地別・年度計!J17</f>
        <v>884740</v>
      </c>
      <c r="K23" s="28">
        <f>主要観光地別・年度計!K17</f>
        <v>921611</v>
      </c>
      <c r="L23" s="28">
        <f>主要観光地別・年度計!L17</f>
        <v>1003640</v>
      </c>
      <c r="M23" s="28">
        <f>主要観光地別・年度計!M17</f>
        <v>1097688</v>
      </c>
      <c r="N23" s="28">
        <f>主要観光地別・年度計!N17</f>
        <v>1111104</v>
      </c>
      <c r="O23" s="28">
        <f>主要観光地別・年度計!O17</f>
        <v>1151764</v>
      </c>
      <c r="P23" s="28">
        <f>主要観光地別・年度計!P17</f>
        <v>1337622</v>
      </c>
      <c r="Q23" s="28">
        <f>主要観光地別・年度計!Q17</f>
        <v>1641239</v>
      </c>
      <c r="R23" s="28">
        <f>主要観光地別・年度計!R17</f>
        <v>1751726</v>
      </c>
      <c r="S23" s="28">
        <f>主要観光地別・年度計!S17</f>
        <v>1672046</v>
      </c>
      <c r="T23" s="28">
        <f>主要観光地別・年度計!T17</f>
        <v>1544446</v>
      </c>
      <c r="U23" s="28">
        <f>主要観光地別・年度計!U17</f>
        <v>1479044</v>
      </c>
      <c r="V23" s="28">
        <f>主要観光地別・年度計!V17</f>
        <v>1310279</v>
      </c>
      <c r="W23" s="28">
        <f>主要観光地別・年度計!W17</f>
        <v>1413639</v>
      </c>
      <c r="X23" s="28">
        <f>主要観光地別・年度計!X17</f>
        <v>1385366</v>
      </c>
      <c r="Y23" s="28">
        <f>主要観光地別・年度計!Y17</f>
        <v>1392292</v>
      </c>
      <c r="Z23" s="28">
        <f>主要観光地別・年度計!Z17</f>
        <v>1287332</v>
      </c>
      <c r="AA23" s="28">
        <f>主要観光地別・年度計!AA17</f>
        <v>1273784</v>
      </c>
      <c r="AB23" s="28">
        <f>主要観光地別・年度計!AB17</f>
        <v>1206035</v>
      </c>
      <c r="AC23" s="28">
        <f>主要観光地別・年度計!AC17</f>
        <v>1179373</v>
      </c>
      <c r="AD23" s="28">
        <f>主要観光地別・年度計!AD17</f>
        <v>1593563</v>
      </c>
      <c r="AE23" s="28">
        <f>主要観光地別・年度計!AE17</f>
        <v>1758990</v>
      </c>
      <c r="AF23" s="28">
        <f>主要観光地別・年度計!AF17</f>
        <v>2134466</v>
      </c>
      <c r="AG23" s="28">
        <f>主要観光地別・年度計!AG17</f>
        <v>2561847</v>
      </c>
      <c r="AH23" s="28">
        <f>主要観光地別・年度計!AH17</f>
        <v>2672743</v>
      </c>
      <c r="AI23" s="28">
        <f>主要観光地別・年度計!AI17</f>
        <v>2959694</v>
      </c>
      <c r="AJ23" s="28">
        <f>主要観光地別・年度計!AJ17</f>
        <v>3332067</v>
      </c>
      <c r="AK23" s="28">
        <f>主要観光地別・年度計!AK17</f>
        <v>3347720</v>
      </c>
      <c r="AL23" s="28">
        <f>主要観光地別・年度計!AL17</f>
        <v>3201234</v>
      </c>
      <c r="AM23" s="28">
        <f>主要観光地別・年度計!AM17</f>
        <v>3250685</v>
      </c>
      <c r="AN23" s="28">
        <f>主要観光地別・年度計!AN17</f>
        <v>3262075</v>
      </c>
      <c r="AO23" s="28">
        <f>主要観光地別・年度計!AO17</f>
        <v>3477910</v>
      </c>
      <c r="AQ23" s="67">
        <v>3523.3</v>
      </c>
      <c r="AR23" s="67">
        <v>3630.6</v>
      </c>
      <c r="AS23" s="67">
        <v>3568.1</v>
      </c>
      <c r="AT23" s="67">
        <v>3227.4</v>
      </c>
      <c r="AU23" s="67">
        <v>3550.2</v>
      </c>
      <c r="AV23" s="67">
        <v>3580.6</v>
      </c>
      <c r="AW23" s="67">
        <v>3519.5</v>
      </c>
      <c r="AX23" s="67">
        <v>3397.8</v>
      </c>
      <c r="AY23" s="67">
        <v>3237.1</v>
      </c>
      <c r="AZ23" s="67">
        <v>3238.3</v>
      </c>
      <c r="BA23" s="67">
        <v>3182.9</v>
      </c>
      <c r="BB23" s="67">
        <v>2988.8</v>
      </c>
      <c r="BC23" s="67">
        <v>2821.3</v>
      </c>
      <c r="BD23" s="67">
        <v>3034.6</v>
      </c>
      <c r="BE23" s="67">
        <v>2601.1999999999998</v>
      </c>
      <c r="BF23" s="67">
        <v>2963.9999999999995</v>
      </c>
      <c r="BG23" s="67">
        <v>3124.4999999999991</v>
      </c>
      <c r="BH23" s="67">
        <v>3140.1999999999994</v>
      </c>
      <c r="BI23" s="67">
        <v>3215</v>
      </c>
      <c r="BJ23" s="67">
        <v>3760.8</v>
      </c>
      <c r="BK23" s="67">
        <v>3420.9</v>
      </c>
      <c r="BL23" s="67">
        <v>3405.4</v>
      </c>
      <c r="BM23" s="67">
        <v>3223.7999999999997</v>
      </c>
      <c r="BN23" s="67"/>
    </row>
    <row r="24" spans="1:66" ht="13.5" customHeight="1" x14ac:dyDescent="0.15">
      <c r="A24" s="51"/>
      <c r="B24" s="52"/>
      <c r="C24" s="122"/>
      <c r="D24" s="66" t="s">
        <v>8</v>
      </c>
      <c r="E24" s="90"/>
      <c r="F24" s="90"/>
      <c r="G24" s="90"/>
      <c r="H24" s="28">
        <f>主要観光地別・年度計!H18</f>
        <v>458147</v>
      </c>
      <c r="I24" s="28">
        <f>主要観光地別・年度計!I18</f>
        <v>584325</v>
      </c>
      <c r="J24" s="28">
        <f>主要観光地別・年度計!J18</f>
        <v>661036</v>
      </c>
      <c r="K24" s="28">
        <f>主要観光地別・年度計!K18</f>
        <v>698164</v>
      </c>
      <c r="L24" s="28">
        <f>主要観光地別・年度計!L18</f>
        <v>775463</v>
      </c>
      <c r="M24" s="28">
        <f>主要観光地別・年度計!M18</f>
        <v>837436</v>
      </c>
      <c r="N24" s="28">
        <f>主要観光地別・年度計!N18</f>
        <v>824573</v>
      </c>
      <c r="O24" s="28">
        <f>主要観光地別・年度計!O18</f>
        <v>793893</v>
      </c>
      <c r="P24" s="28">
        <f>主要観光地別・年度計!P18</f>
        <v>871134</v>
      </c>
      <c r="Q24" s="28">
        <f>主要観光地別・年度計!Q18</f>
        <v>857743</v>
      </c>
      <c r="R24" s="28">
        <f>主要観光地別・年度計!R18</f>
        <v>1228706</v>
      </c>
      <c r="S24" s="28">
        <f>主要観光地別・年度計!S18</f>
        <v>1157012</v>
      </c>
      <c r="T24" s="28">
        <f>主要観光地別・年度計!T18</f>
        <v>1064095</v>
      </c>
      <c r="U24" s="28">
        <f>主要観光地別・年度計!U18</f>
        <v>1070624</v>
      </c>
      <c r="V24" s="28">
        <f>主要観光地別・年度計!V18</f>
        <v>1036479</v>
      </c>
      <c r="W24" s="28">
        <f>主要観光地別・年度計!W18</f>
        <v>1126331</v>
      </c>
      <c r="X24" s="28">
        <f>主要観光地別・年度計!X18</f>
        <v>1124776</v>
      </c>
      <c r="Y24" s="28">
        <f>主要観光地別・年度計!Y18</f>
        <v>1276253</v>
      </c>
      <c r="Z24" s="28">
        <f>主要観光地別・年度計!Z18</f>
        <v>1233498</v>
      </c>
      <c r="AA24" s="28">
        <f>主要観光地別・年度計!AA18</f>
        <v>1257510</v>
      </c>
      <c r="AB24" s="28">
        <f>主要観光地別・年度計!AB18</f>
        <v>1248577</v>
      </c>
      <c r="AC24" s="28">
        <f>主要観光地別・年度計!AC18</f>
        <v>1418043</v>
      </c>
      <c r="AD24" s="28">
        <f>主要観光地別・年度計!AD18</f>
        <v>1135126</v>
      </c>
      <c r="AE24" s="28">
        <f>主要観光地別・年度計!AE18</f>
        <v>1231153</v>
      </c>
      <c r="AF24" s="28">
        <f>主要観光地別・年度計!AF18</f>
        <v>1288802</v>
      </c>
      <c r="AG24" s="28">
        <f>主要観光地別・年度計!AG18</f>
        <v>1400550</v>
      </c>
      <c r="AH24" s="28">
        <f>主要観光地別・年度計!AH18</f>
        <v>1613899</v>
      </c>
      <c r="AI24" s="28">
        <f>主要観光地別・年度計!AI18</f>
        <v>1685499</v>
      </c>
      <c r="AJ24" s="28">
        <f>主要観光地別・年度計!AJ18</f>
        <v>1731322</v>
      </c>
      <c r="AK24" s="28">
        <f>主要観光地別・年度計!AK18</f>
        <v>1718434</v>
      </c>
      <c r="AL24" s="28">
        <f>主要観光地別・年度計!AL18</f>
        <v>1613403</v>
      </c>
      <c r="AM24" s="28">
        <f>主要観光地別・年度計!AM18</f>
        <v>1664913</v>
      </c>
      <c r="AN24" s="28">
        <f>主要観光地別・年度計!AN18</f>
        <v>1668018</v>
      </c>
      <c r="AO24" s="28">
        <f>主要観光地別・年度計!AO18</f>
        <v>1748342</v>
      </c>
      <c r="AQ24" s="67">
        <v>1779</v>
      </c>
      <c r="AR24" s="67">
        <v>1761.2</v>
      </c>
      <c r="AS24" s="67">
        <v>1738.4</v>
      </c>
      <c r="AT24" s="67">
        <v>1657.6</v>
      </c>
      <c r="AU24" s="67">
        <v>1752.7</v>
      </c>
      <c r="AV24" s="67">
        <v>1730.3</v>
      </c>
      <c r="AW24" s="67">
        <v>1728.4</v>
      </c>
      <c r="AX24" s="67">
        <v>1669.8</v>
      </c>
      <c r="AY24" s="67">
        <v>1606.3</v>
      </c>
      <c r="AZ24" s="67">
        <v>1626.5</v>
      </c>
      <c r="BA24" s="67">
        <v>1635.1</v>
      </c>
      <c r="BB24" s="67">
        <v>1573</v>
      </c>
      <c r="BC24" s="67">
        <v>1510.6</v>
      </c>
      <c r="BD24" s="67">
        <v>1551.6</v>
      </c>
      <c r="BE24" s="67">
        <v>1506.7999999999997</v>
      </c>
      <c r="BF24" s="67">
        <v>1537.1999999999998</v>
      </c>
      <c r="BG24" s="67">
        <v>1694.6000000000001</v>
      </c>
      <c r="BH24" s="67">
        <v>1700</v>
      </c>
      <c r="BI24" s="67">
        <v>1731.6</v>
      </c>
      <c r="BJ24" s="67">
        <v>1846.1</v>
      </c>
      <c r="BK24" s="67">
        <v>1825.9000000000003</v>
      </c>
      <c r="BL24" s="67">
        <v>1855.9</v>
      </c>
      <c r="BM24" s="67">
        <v>2145.1000000000004</v>
      </c>
      <c r="BN24" s="67"/>
    </row>
    <row r="25" spans="1:66" ht="13.5" customHeight="1" x14ac:dyDescent="0.15">
      <c r="A25" s="51"/>
      <c r="B25" s="52"/>
      <c r="C25" s="122"/>
      <c r="D25" s="66" t="s">
        <v>9</v>
      </c>
      <c r="E25" s="90"/>
      <c r="F25" s="90"/>
      <c r="G25" s="90"/>
      <c r="H25" s="28">
        <f>主要観光地別・年度計!H19</f>
        <v>385669</v>
      </c>
      <c r="I25" s="28">
        <f>主要観光地別・年度計!I19</f>
        <v>461554</v>
      </c>
      <c r="J25" s="28">
        <f>主要観光地別・年度計!J19</f>
        <v>690024</v>
      </c>
      <c r="K25" s="28">
        <f>主要観光地別・年度計!K19</f>
        <v>701521</v>
      </c>
      <c r="L25" s="28">
        <f>主要観光地別・年度計!L19</f>
        <v>775316</v>
      </c>
      <c r="M25" s="28">
        <f>主要観光地別・年度計!M19</f>
        <v>835665</v>
      </c>
      <c r="N25" s="28">
        <f>主要観光地別・年度計!N19</f>
        <v>833346</v>
      </c>
      <c r="O25" s="28">
        <f>主要観光地別・年度計!O19</f>
        <v>828755</v>
      </c>
      <c r="P25" s="28">
        <f>主要観光地別・年度計!P19</f>
        <v>943175</v>
      </c>
      <c r="Q25" s="28">
        <f>主要観光地別・年度計!Q19</f>
        <v>1092846</v>
      </c>
      <c r="R25" s="28">
        <f>主要観光地別・年度計!R19</f>
        <v>1496311</v>
      </c>
      <c r="S25" s="28">
        <f>主要観光地別・年度計!S19</f>
        <v>1393096</v>
      </c>
      <c r="T25" s="28">
        <f>主要観光地別・年度計!T19</f>
        <v>1301314</v>
      </c>
      <c r="U25" s="28">
        <f>主要観光地別・年度計!U19</f>
        <v>1267055</v>
      </c>
      <c r="V25" s="28">
        <f>主要観光地別・年度計!V19</f>
        <v>1172594</v>
      </c>
      <c r="W25" s="28">
        <f>主要観光地別・年度計!W19</f>
        <v>1268761</v>
      </c>
      <c r="X25" s="28">
        <f>主要観光地別・年度計!X19</f>
        <v>1142505</v>
      </c>
      <c r="Y25" s="28">
        <f>主要観光地別・年度計!Y19</f>
        <v>1213009</v>
      </c>
      <c r="Z25" s="28">
        <f>主要観光地別・年度計!Z19</f>
        <v>1148476</v>
      </c>
      <c r="AA25" s="28">
        <f>主要観光地別・年度計!AA19</f>
        <v>1151040</v>
      </c>
      <c r="AB25" s="28">
        <f>主要観光地別・年度計!AB19</f>
        <v>1122969</v>
      </c>
      <c r="AC25" s="28">
        <f>主要観光地別・年度計!AC19</f>
        <v>1187052</v>
      </c>
      <c r="AD25" s="28">
        <f>主要観光地別・年度計!AD19</f>
        <v>1241358</v>
      </c>
      <c r="AE25" s="28">
        <f>主要観光地別・年度計!AE19</f>
        <v>1361938</v>
      </c>
      <c r="AF25" s="28">
        <f>主要観光地別・年度計!AF19</f>
        <v>1572702</v>
      </c>
      <c r="AG25" s="28">
        <f>主要観光地別・年度計!AG19</f>
        <v>1808957</v>
      </c>
      <c r="AH25" s="28">
        <f>主要観光地別・年度計!AH19</f>
        <v>1886915</v>
      </c>
      <c r="AI25" s="28">
        <f>主要観光地別・年度計!AI19</f>
        <v>2009641</v>
      </c>
      <c r="AJ25" s="28">
        <f>主要観光地別・年度計!AJ19</f>
        <v>2120338</v>
      </c>
      <c r="AK25" s="28">
        <f>主要観光地別・年度計!AK19</f>
        <v>2087430</v>
      </c>
      <c r="AL25" s="28">
        <f>主要観光地別・年度計!AL19</f>
        <v>1972656</v>
      </c>
      <c r="AM25" s="28">
        <f>主要観光地別・年度計!AM19</f>
        <v>2017276</v>
      </c>
      <c r="AN25" s="28">
        <f>主要観光地別・年度計!AN19</f>
        <v>2025392</v>
      </c>
      <c r="AO25" s="28">
        <f>主要観光地別・年度計!AO19</f>
        <v>2138925</v>
      </c>
      <c r="AQ25" s="67">
        <v>2099.4</v>
      </c>
      <c r="AR25" s="67">
        <v>2130.6</v>
      </c>
      <c r="AS25" s="67">
        <v>2097.4</v>
      </c>
      <c r="AT25" s="67">
        <v>1891</v>
      </c>
      <c r="AU25" s="67">
        <v>2010.8</v>
      </c>
      <c r="AV25" s="67">
        <v>1973.4</v>
      </c>
      <c r="AW25" s="67">
        <v>1983.7</v>
      </c>
      <c r="AX25" s="67">
        <v>1915.3</v>
      </c>
      <c r="AY25" s="67">
        <v>1687.3</v>
      </c>
      <c r="AZ25" s="67">
        <v>1756.9</v>
      </c>
      <c r="BA25" s="67">
        <v>1750.7</v>
      </c>
      <c r="BB25" s="67">
        <v>1648.1</v>
      </c>
      <c r="BC25" s="67">
        <v>1494.3</v>
      </c>
      <c r="BD25" s="67">
        <v>1690.3999999999999</v>
      </c>
      <c r="BE25" s="67">
        <v>1368.3000000000002</v>
      </c>
      <c r="BF25" s="67">
        <v>1509.9999999999998</v>
      </c>
      <c r="BG25" s="67">
        <v>1773.7</v>
      </c>
      <c r="BH25" s="67">
        <v>1748.3</v>
      </c>
      <c r="BI25" s="67">
        <v>1753.4</v>
      </c>
      <c r="BJ25" s="67">
        <v>1961.1999999999998</v>
      </c>
      <c r="BK25" s="67">
        <v>1676.5999999999997</v>
      </c>
      <c r="BL25" s="67">
        <v>1787.7</v>
      </c>
      <c r="BM25" s="67">
        <v>2270.2999999999997</v>
      </c>
      <c r="BN25" s="67"/>
    </row>
    <row r="26" spans="1:66" ht="13.5" customHeight="1" x14ac:dyDescent="0.15">
      <c r="A26" s="51"/>
      <c r="B26" s="52"/>
      <c r="C26" s="122"/>
      <c r="D26" s="66" t="s">
        <v>10</v>
      </c>
      <c r="E26" s="90"/>
      <c r="F26" s="90"/>
      <c r="G26" s="90"/>
      <c r="H26" s="28">
        <f>主要観光地別・年度計!H20</f>
        <v>611000</v>
      </c>
      <c r="I26" s="28">
        <f>主要観光地別・年度計!I20</f>
        <v>831753</v>
      </c>
      <c r="J26" s="28">
        <f>主要観光地別・年度計!J20</f>
        <v>855752</v>
      </c>
      <c r="K26" s="28">
        <f>主要観光地別・年度計!K20</f>
        <v>918254</v>
      </c>
      <c r="L26" s="28">
        <f>主要観光地別・年度計!L20</f>
        <v>1003787</v>
      </c>
      <c r="M26" s="28">
        <f>主要観光地別・年度計!M20</f>
        <v>1099459</v>
      </c>
      <c r="N26" s="28">
        <f>主要観光地別・年度計!N20</f>
        <v>1102331</v>
      </c>
      <c r="O26" s="28">
        <f>主要観光地別・年度計!O20</f>
        <v>1116902</v>
      </c>
      <c r="P26" s="28">
        <f>主要観光地別・年度計!P20</f>
        <v>1265581</v>
      </c>
      <c r="Q26" s="28">
        <f>主要観光地別・年度計!Q20</f>
        <v>1206136</v>
      </c>
      <c r="R26" s="28">
        <f>主要観光地別・年度計!R20</f>
        <v>1484121</v>
      </c>
      <c r="S26" s="28">
        <f>主要観光地別・年度計!S20</f>
        <v>1435962</v>
      </c>
      <c r="T26" s="28">
        <f>主要観光地別・年度計!T20</f>
        <v>1307227</v>
      </c>
      <c r="U26" s="28">
        <f>主要観光地別・年度計!U20</f>
        <v>1282613</v>
      </c>
      <c r="V26" s="28">
        <f>主要観光地別・年度計!V20</f>
        <v>1174164</v>
      </c>
      <c r="W26" s="28">
        <f>主要観光地別・年度計!W20</f>
        <v>1271209</v>
      </c>
      <c r="X26" s="28">
        <f>主要観光地別・年度計!X20</f>
        <v>1367637</v>
      </c>
      <c r="Y26" s="28">
        <f>主要観光地別・年度計!Y20</f>
        <v>1455536</v>
      </c>
      <c r="Z26" s="28">
        <f>主要観光地別・年度計!Z20</f>
        <v>1372354</v>
      </c>
      <c r="AA26" s="28">
        <f>主要観光地別・年度計!AA20</f>
        <v>1380254</v>
      </c>
      <c r="AB26" s="28">
        <f>主要観光地別・年度計!AB20</f>
        <v>1331643</v>
      </c>
      <c r="AC26" s="28">
        <f>主要観光地別・年度計!AC20</f>
        <v>1410364</v>
      </c>
      <c r="AD26" s="28">
        <f>主要観光地別・年度計!AD20</f>
        <v>1487331</v>
      </c>
      <c r="AE26" s="28">
        <f>主要観光地別・年度計!AE20</f>
        <v>1628205</v>
      </c>
      <c r="AF26" s="28">
        <f>主要観光地別・年度計!AF20</f>
        <v>1850566</v>
      </c>
      <c r="AG26" s="28">
        <f>主要観光地別・年度計!AG20</f>
        <v>2153440</v>
      </c>
      <c r="AH26" s="28">
        <f>主要観光地別・年度計!AH20</f>
        <v>2399727</v>
      </c>
      <c r="AI26" s="28">
        <f>主要観光地別・年度計!AI20</f>
        <v>2635552</v>
      </c>
      <c r="AJ26" s="28">
        <f>主要観光地別・年度計!AJ20</f>
        <v>2943051</v>
      </c>
      <c r="AK26" s="28">
        <f>主要観光地別・年度計!AK20</f>
        <v>2978724</v>
      </c>
      <c r="AL26" s="28">
        <f>主要観光地別・年度計!AL20</f>
        <v>2841981</v>
      </c>
      <c r="AM26" s="28">
        <f>主要観光地別・年度計!AM20</f>
        <v>2898322</v>
      </c>
      <c r="AN26" s="28">
        <f>主要観光地別・年度計!AN20</f>
        <v>2904701</v>
      </c>
      <c r="AO26" s="28">
        <f>主要観光地別・年度計!AO20</f>
        <v>3087327</v>
      </c>
      <c r="AQ26" s="67">
        <v>3202.9</v>
      </c>
      <c r="AR26" s="67">
        <v>3261.2</v>
      </c>
      <c r="AS26" s="67">
        <v>3209.1</v>
      </c>
      <c r="AT26" s="67">
        <v>2994</v>
      </c>
      <c r="AU26" s="67">
        <v>3292.1</v>
      </c>
      <c r="AV26" s="67">
        <v>3337.5</v>
      </c>
      <c r="AW26" s="67">
        <v>3264.2</v>
      </c>
      <c r="AX26" s="67">
        <v>3152.3</v>
      </c>
      <c r="AY26" s="67">
        <v>3156.1</v>
      </c>
      <c r="AZ26" s="67">
        <v>3107.9</v>
      </c>
      <c r="BA26" s="67">
        <v>3067.3</v>
      </c>
      <c r="BB26" s="67">
        <v>2913.7</v>
      </c>
      <c r="BC26" s="67">
        <v>2837.6</v>
      </c>
      <c r="BD26" s="67">
        <v>2895.8</v>
      </c>
      <c r="BE26" s="67">
        <v>2739.7000000000003</v>
      </c>
      <c r="BF26" s="67">
        <v>2991.2</v>
      </c>
      <c r="BG26" s="67">
        <v>3045.3999999999996</v>
      </c>
      <c r="BH26" s="67">
        <v>3091.9</v>
      </c>
      <c r="BI26" s="67">
        <v>3193.2000000000003</v>
      </c>
      <c r="BJ26" s="67">
        <v>3645.7000000000003</v>
      </c>
      <c r="BK26" s="67">
        <v>3570.2000000000003</v>
      </c>
      <c r="BL26" s="67">
        <v>3473.6</v>
      </c>
      <c r="BM26" s="67">
        <v>3098.6</v>
      </c>
      <c r="BN26" s="67"/>
    </row>
    <row r="27" spans="1:66" ht="13.5" customHeight="1" thickBot="1" x14ac:dyDescent="0.2">
      <c r="A27" s="51"/>
      <c r="B27" s="52"/>
      <c r="C27" s="123"/>
      <c r="D27" s="68" t="s">
        <v>11</v>
      </c>
      <c r="E27" s="91"/>
      <c r="F27" s="91"/>
      <c r="G27" s="91"/>
      <c r="H27" s="29"/>
      <c r="I27" s="29">
        <f>主要観光地別・年度計!I21</f>
        <v>831753</v>
      </c>
      <c r="J27" s="29">
        <f>主要観光地別・年度計!J21</f>
        <v>855752</v>
      </c>
      <c r="K27" s="29">
        <f>主要観光地別・年度計!K21</f>
        <v>918254</v>
      </c>
      <c r="L27" s="29">
        <f>主要観光地別・年度計!L21</f>
        <v>1003787</v>
      </c>
      <c r="M27" s="29">
        <f>主要観光地別・年度計!M21</f>
        <v>1099459</v>
      </c>
      <c r="N27" s="29">
        <f>主要観光地別・年度計!N21</f>
        <v>1102331</v>
      </c>
      <c r="O27" s="29">
        <f>主要観光地別・年度計!O21</f>
        <v>1116902</v>
      </c>
      <c r="P27" s="29">
        <f>主要観光地別・年度計!P21</f>
        <v>1265581</v>
      </c>
      <c r="Q27" s="29">
        <f>主要観光地別・年度計!Q21</f>
        <v>1206137</v>
      </c>
      <c r="R27" s="29">
        <f>主要観光地別・年度計!R21</f>
        <v>1484121</v>
      </c>
      <c r="S27" s="29">
        <f>主要観光地別・年度計!S21</f>
        <v>1435962</v>
      </c>
      <c r="T27" s="29">
        <f>主要観光地別・年度計!T21</f>
        <v>1307227</v>
      </c>
      <c r="U27" s="29">
        <f>主要観光地別・年度計!U21</f>
        <v>1466019</v>
      </c>
      <c r="V27" s="29">
        <f>主要観光地別・年度計!V21</f>
        <v>1332510</v>
      </c>
      <c r="W27" s="29">
        <f>主要観光地別・年度計!W21</f>
        <v>1806566</v>
      </c>
      <c r="X27" s="29">
        <f>主要観光地別・年度計!X21</f>
        <v>1852529</v>
      </c>
      <c r="Y27" s="29">
        <f>主要観光地別・年度計!Y21</f>
        <v>2080345</v>
      </c>
      <c r="Z27" s="29">
        <f>主要観光地別・年度計!Z21</f>
        <v>1955890</v>
      </c>
      <c r="AA27" s="29">
        <f>主要観光地別・年度計!AA21</f>
        <v>1969271</v>
      </c>
      <c r="AB27" s="29">
        <f>主要観光地別・年度計!AB21</f>
        <v>1895063</v>
      </c>
      <c r="AC27" s="29">
        <f>主要観光地別・年度計!AC21</f>
        <v>2020664</v>
      </c>
      <c r="AD27" s="29">
        <f>主要観光地別・年度計!AD21</f>
        <v>1635596</v>
      </c>
      <c r="AE27" s="29">
        <f>主要観光地別・年度計!AE21</f>
        <v>2324180</v>
      </c>
      <c r="AF27" s="29">
        <f>主要観光地別・年度計!AF21</f>
        <v>2625775</v>
      </c>
      <c r="AG27" s="29">
        <f>主要観光地別・年度計!AG21</f>
        <v>3077251</v>
      </c>
      <c r="AH27" s="29">
        <f>主要観光地別・年度計!AH21</f>
        <v>3363908</v>
      </c>
      <c r="AI27" s="29">
        <f>主要観光地別・年度計!AI21</f>
        <v>3515952</v>
      </c>
      <c r="AJ27" s="29">
        <f>主要観光地別・年度計!AJ21</f>
        <v>3663944</v>
      </c>
      <c r="AK27" s="29">
        <f>主要観光地別・年度計!AK21</f>
        <v>3698187</v>
      </c>
      <c r="AL27" s="29">
        <f>主要観光地別・年度計!AL21</f>
        <v>3126179</v>
      </c>
      <c r="AM27" s="29">
        <f>主要観光地別・年度計!AM21</f>
        <v>3188156</v>
      </c>
      <c r="AN27" s="29">
        <f>主要観光地別・年度計!AN21</f>
        <v>3195171</v>
      </c>
      <c r="AO27" s="29">
        <f>主要観光地別・年度計!AO21</f>
        <v>3396059</v>
      </c>
      <c r="AQ27" s="69">
        <v>3523.1</v>
      </c>
      <c r="AR27" s="69">
        <v>3586.3</v>
      </c>
      <c r="AS27" s="69">
        <v>3916.1</v>
      </c>
      <c r="AT27" s="69">
        <v>3661</v>
      </c>
      <c r="AU27" s="69">
        <v>4178.8</v>
      </c>
      <c r="AV27" s="69">
        <v>4064.8</v>
      </c>
      <c r="AW27" s="69">
        <v>4019.2</v>
      </c>
      <c r="AX27" s="69">
        <v>3858.8</v>
      </c>
      <c r="AY27" s="69">
        <v>3946.3</v>
      </c>
      <c r="AZ27" s="69">
        <v>4145.8999999999996</v>
      </c>
      <c r="BA27" s="69">
        <v>4210</v>
      </c>
      <c r="BB27" s="69">
        <v>4385.6000000000004</v>
      </c>
      <c r="BC27" s="69">
        <v>4221.8999999999996</v>
      </c>
      <c r="BD27" s="69">
        <v>4040.9999999999995</v>
      </c>
      <c r="BE27" s="69">
        <v>3199.0999999999995</v>
      </c>
      <c r="BF27" s="69">
        <v>3480</v>
      </c>
      <c r="BG27" s="69">
        <v>3531.9</v>
      </c>
      <c r="BH27" s="69">
        <v>3605.1</v>
      </c>
      <c r="BI27" s="69">
        <v>3786.3999999999996</v>
      </c>
      <c r="BJ27" s="69">
        <v>4425.0000000000009</v>
      </c>
      <c r="BK27" s="69">
        <v>4337.8</v>
      </c>
      <c r="BL27" s="69">
        <v>4410</v>
      </c>
      <c r="BM27" s="69">
        <v>3824.2000000000003</v>
      </c>
      <c r="BN27" s="69"/>
    </row>
    <row r="28" spans="1:66" ht="13.5" customHeight="1" x14ac:dyDescent="0.15">
      <c r="A28" s="51"/>
      <c r="B28" s="52"/>
      <c r="C28" s="124" t="s">
        <v>14</v>
      </c>
      <c r="D28" s="64" t="s">
        <v>6</v>
      </c>
      <c r="E28" s="89"/>
      <c r="F28" s="89"/>
      <c r="G28" s="89"/>
      <c r="H28" s="26">
        <f>SUM(H29:H30)</f>
        <v>94106</v>
      </c>
      <c r="I28" s="26">
        <f>SUM(I29:I30)</f>
        <v>90915</v>
      </c>
      <c r="J28" s="26">
        <f t="shared" ref="J28:AO28" si="1">SUM(J29:J30)</f>
        <v>113333</v>
      </c>
      <c r="K28" s="26">
        <f t="shared" si="1"/>
        <v>113091</v>
      </c>
      <c r="L28" s="26">
        <f t="shared" si="1"/>
        <v>147391</v>
      </c>
      <c r="M28" s="26">
        <f t="shared" si="1"/>
        <v>167340</v>
      </c>
      <c r="N28" s="26">
        <f t="shared" si="1"/>
        <v>189771</v>
      </c>
      <c r="O28" s="26">
        <f t="shared" si="1"/>
        <v>220133</v>
      </c>
      <c r="P28" s="26">
        <f t="shared" si="1"/>
        <v>278105</v>
      </c>
      <c r="Q28" s="26">
        <f t="shared" si="1"/>
        <v>350031</v>
      </c>
      <c r="R28" s="26">
        <f t="shared" si="1"/>
        <v>385460</v>
      </c>
      <c r="S28" s="26">
        <f t="shared" si="1"/>
        <v>413175</v>
      </c>
      <c r="T28" s="26">
        <f t="shared" si="1"/>
        <v>442915</v>
      </c>
      <c r="U28" s="26">
        <f t="shared" si="1"/>
        <v>451595</v>
      </c>
      <c r="V28" s="26">
        <f t="shared" si="1"/>
        <v>358084</v>
      </c>
      <c r="W28" s="26">
        <f t="shared" si="1"/>
        <v>387902</v>
      </c>
      <c r="X28" s="26">
        <f t="shared" si="1"/>
        <v>415482</v>
      </c>
      <c r="Y28" s="26">
        <f t="shared" si="1"/>
        <v>438541</v>
      </c>
      <c r="Z28" s="26">
        <f t="shared" si="1"/>
        <v>459400</v>
      </c>
      <c r="AA28" s="26">
        <f t="shared" si="1"/>
        <v>427300</v>
      </c>
      <c r="AB28" s="26">
        <f t="shared" si="1"/>
        <v>412100</v>
      </c>
      <c r="AC28" s="26">
        <f t="shared" si="1"/>
        <v>446200</v>
      </c>
      <c r="AD28" s="26">
        <f t="shared" si="1"/>
        <v>461354</v>
      </c>
      <c r="AE28" s="26">
        <f t="shared" si="1"/>
        <v>471900</v>
      </c>
      <c r="AF28" s="26">
        <f t="shared" si="1"/>
        <v>546000</v>
      </c>
      <c r="AG28" s="26">
        <f t="shared" si="1"/>
        <v>524300</v>
      </c>
      <c r="AH28" s="26">
        <f t="shared" si="1"/>
        <v>560400</v>
      </c>
      <c r="AI28" s="26">
        <f t="shared" si="1"/>
        <v>653570</v>
      </c>
      <c r="AJ28" s="26">
        <f t="shared" si="1"/>
        <v>749730</v>
      </c>
      <c r="AK28" s="26">
        <f t="shared" si="1"/>
        <v>617400</v>
      </c>
      <c r="AL28" s="26">
        <f t="shared" si="1"/>
        <v>517200</v>
      </c>
      <c r="AM28" s="26">
        <f t="shared" si="1"/>
        <v>570300</v>
      </c>
      <c r="AN28" s="26">
        <f t="shared" si="1"/>
        <v>583400</v>
      </c>
      <c r="AO28" s="26">
        <f t="shared" si="1"/>
        <v>551500</v>
      </c>
      <c r="AQ28" s="65">
        <v>591</v>
      </c>
      <c r="AR28" s="65">
        <v>576.79999999999995</v>
      </c>
      <c r="AS28" s="65">
        <v>574</v>
      </c>
      <c r="AT28" s="65">
        <v>509</v>
      </c>
      <c r="AU28" s="65">
        <v>605.5</v>
      </c>
      <c r="AV28" s="65">
        <v>571</v>
      </c>
      <c r="AW28" s="65">
        <v>580.5</v>
      </c>
      <c r="AX28" s="65">
        <v>530</v>
      </c>
      <c r="AY28" s="65">
        <v>486</v>
      </c>
      <c r="AZ28" s="65">
        <v>512</v>
      </c>
      <c r="BA28" s="65">
        <v>527</v>
      </c>
      <c r="BB28" s="65">
        <v>484</v>
      </c>
      <c r="BC28" s="65">
        <v>563.79999999999995</v>
      </c>
      <c r="BD28" s="65">
        <v>503.6</v>
      </c>
      <c r="BE28" s="65">
        <v>483.3</v>
      </c>
      <c r="BF28" s="65">
        <v>454.7000000000001</v>
      </c>
      <c r="BG28" s="65">
        <v>508.89999999999986</v>
      </c>
      <c r="BH28" s="65">
        <v>479.10000000000008</v>
      </c>
      <c r="BI28" s="65">
        <v>407.90000000000003</v>
      </c>
      <c r="BJ28" s="65">
        <v>434.89999999999992</v>
      </c>
      <c r="BK28" s="65">
        <v>448.40000000000009</v>
      </c>
      <c r="BL28" s="65">
        <v>459.7</v>
      </c>
      <c r="BM28" s="65">
        <v>493.90000000000003</v>
      </c>
      <c r="BN28" s="65"/>
    </row>
    <row r="29" spans="1:66" ht="13.5" customHeight="1" x14ac:dyDescent="0.15">
      <c r="A29" s="51"/>
      <c r="B29" s="52"/>
      <c r="C29" s="125"/>
      <c r="D29" s="66" t="s">
        <v>7</v>
      </c>
      <c r="E29" s="90"/>
      <c r="F29" s="90"/>
      <c r="G29" s="90"/>
      <c r="H29" s="28">
        <f>主要観光地別・年度計!H23</f>
        <v>15008</v>
      </c>
      <c r="I29" s="28">
        <f>主要観光地別・年度計!I23</f>
        <v>12714</v>
      </c>
      <c r="J29" s="28">
        <f>主要観光地別・年度計!J23</f>
        <v>18344</v>
      </c>
      <c r="K29" s="28">
        <f>主要観光地別・年度計!K23</f>
        <v>18099</v>
      </c>
      <c r="L29" s="28">
        <f>主要観光地別・年度計!L23</f>
        <v>25616</v>
      </c>
      <c r="M29" s="28">
        <f>主要観光地別・年度計!M23</f>
        <v>33773</v>
      </c>
      <c r="N29" s="28">
        <f>主要観光地別・年度計!N23</f>
        <v>37524</v>
      </c>
      <c r="O29" s="28">
        <f>主要観光地別・年度計!O23</f>
        <v>32148</v>
      </c>
      <c r="P29" s="28">
        <f>主要観光地別・年度計!P23</f>
        <v>65520</v>
      </c>
      <c r="Q29" s="28">
        <f>主要観光地別・年度計!Q23</f>
        <v>59442</v>
      </c>
      <c r="R29" s="28">
        <f>主要観光地別・年度計!R23</f>
        <v>65980</v>
      </c>
      <c r="S29" s="28">
        <f>主要観光地別・年度計!S23</f>
        <v>71076</v>
      </c>
      <c r="T29" s="28">
        <f>主要観光地別・年度計!T23</f>
        <v>33925</v>
      </c>
      <c r="U29" s="28">
        <f>主要観光地別・年度計!U23</f>
        <v>43134</v>
      </c>
      <c r="V29" s="28">
        <f>主要観光地別・年度計!V23</f>
        <v>33945</v>
      </c>
      <c r="W29" s="28">
        <f>主要観光地別・年度計!W23</f>
        <v>74855</v>
      </c>
      <c r="X29" s="28">
        <f>主要観光地別・年度計!X23</f>
        <v>85986</v>
      </c>
      <c r="Y29" s="28">
        <f>主要観光地別・年度計!Y23</f>
        <v>97591</v>
      </c>
      <c r="Z29" s="28">
        <f>主要観光地別・年度計!Z23</f>
        <v>114900</v>
      </c>
      <c r="AA29" s="28">
        <f>主要観光地別・年度計!AA23</f>
        <v>87600</v>
      </c>
      <c r="AB29" s="28">
        <f>主要観光地別・年度計!AB23</f>
        <v>88900</v>
      </c>
      <c r="AC29" s="28">
        <f>主要観光地別・年度計!AC23</f>
        <v>95100</v>
      </c>
      <c r="AD29" s="28">
        <f>主要観光地別・年度計!AD23</f>
        <v>95073</v>
      </c>
      <c r="AE29" s="28">
        <f>主要観光地別・年度計!AE23</f>
        <v>99300</v>
      </c>
      <c r="AF29" s="28">
        <f>主要観光地別・年度計!AF23</f>
        <v>137500</v>
      </c>
      <c r="AG29" s="28">
        <f>主要観光地別・年度計!AG23</f>
        <v>155070</v>
      </c>
      <c r="AH29" s="28">
        <f>主要観光地別・年度計!AH23</f>
        <v>77680</v>
      </c>
      <c r="AI29" s="28">
        <f>主要観光地別・年度計!AI23</f>
        <v>101280</v>
      </c>
      <c r="AJ29" s="28">
        <f>主要観光地別・年度計!AJ23</f>
        <v>137870</v>
      </c>
      <c r="AK29" s="28">
        <f>主要観光地別・年度計!AK23</f>
        <v>111690</v>
      </c>
      <c r="AL29" s="28">
        <f>主要観光地別・年度計!AL23</f>
        <v>94140</v>
      </c>
      <c r="AM29" s="28">
        <f>主要観光地別・年度計!AM23</f>
        <v>105890</v>
      </c>
      <c r="AN29" s="28">
        <f>主要観光地別・年度計!AN23</f>
        <v>118440</v>
      </c>
      <c r="AO29" s="28">
        <f>主要観光地別・年度計!AO23</f>
        <v>107900</v>
      </c>
      <c r="AQ29" s="67">
        <v>109.1</v>
      </c>
      <c r="AR29" s="67">
        <v>196</v>
      </c>
      <c r="AS29" s="67">
        <v>119.2</v>
      </c>
      <c r="AT29" s="67">
        <v>100</v>
      </c>
      <c r="AU29" s="67">
        <v>128.9</v>
      </c>
      <c r="AV29" s="67">
        <v>115.7</v>
      </c>
      <c r="AW29" s="67">
        <v>155.80000000000001</v>
      </c>
      <c r="AX29" s="67">
        <v>142</v>
      </c>
      <c r="AY29" s="67">
        <v>120.7</v>
      </c>
      <c r="AZ29" s="67">
        <v>134.30000000000001</v>
      </c>
      <c r="BA29" s="67">
        <v>111.1</v>
      </c>
      <c r="BB29" s="67">
        <v>102</v>
      </c>
      <c r="BC29" s="67">
        <v>116.6</v>
      </c>
      <c r="BD29" s="67">
        <v>105.89999999999999</v>
      </c>
      <c r="BE29" s="67">
        <v>100.80000000000003</v>
      </c>
      <c r="BF29" s="67">
        <v>94.9</v>
      </c>
      <c r="BG29" s="67">
        <v>106.4</v>
      </c>
      <c r="BH29" s="67">
        <v>100.30000000000001</v>
      </c>
      <c r="BI29" s="67">
        <v>85.299999999999983</v>
      </c>
      <c r="BJ29" s="67">
        <v>91.100000000000009</v>
      </c>
      <c r="BK29" s="67">
        <v>87.300000000000011</v>
      </c>
      <c r="BL29" s="67">
        <v>89.9</v>
      </c>
      <c r="BM29" s="67">
        <v>95.000000000000014</v>
      </c>
      <c r="BN29" s="67"/>
    </row>
    <row r="30" spans="1:66" ht="13.5" customHeight="1" x14ac:dyDescent="0.15">
      <c r="A30" s="51"/>
      <c r="B30" s="52"/>
      <c r="C30" s="125"/>
      <c r="D30" s="66" t="s">
        <v>8</v>
      </c>
      <c r="E30" s="90"/>
      <c r="F30" s="90"/>
      <c r="G30" s="90"/>
      <c r="H30" s="28">
        <f>主要観光地別・年度計!H24</f>
        <v>79098</v>
      </c>
      <c r="I30" s="28">
        <f>主要観光地別・年度計!I24</f>
        <v>78201</v>
      </c>
      <c r="J30" s="28">
        <f>主要観光地別・年度計!J24</f>
        <v>94989</v>
      </c>
      <c r="K30" s="28">
        <f>主要観光地別・年度計!K24</f>
        <v>94992</v>
      </c>
      <c r="L30" s="28">
        <f>主要観光地別・年度計!L24</f>
        <v>121775</v>
      </c>
      <c r="M30" s="28">
        <f>主要観光地別・年度計!M24</f>
        <v>133567</v>
      </c>
      <c r="N30" s="28">
        <f>主要観光地別・年度計!N24</f>
        <v>152247</v>
      </c>
      <c r="O30" s="28">
        <f>主要観光地別・年度計!O24</f>
        <v>187985</v>
      </c>
      <c r="P30" s="28">
        <f>主要観光地別・年度計!P24</f>
        <v>212585</v>
      </c>
      <c r="Q30" s="28">
        <f>主要観光地別・年度計!Q24</f>
        <v>290589</v>
      </c>
      <c r="R30" s="28">
        <f>主要観光地別・年度計!R24</f>
        <v>319480</v>
      </c>
      <c r="S30" s="28">
        <f>主要観光地別・年度計!S24</f>
        <v>342099</v>
      </c>
      <c r="T30" s="28">
        <f>主要観光地別・年度計!T24</f>
        <v>408990</v>
      </c>
      <c r="U30" s="28">
        <f>主要観光地別・年度計!U24</f>
        <v>408461</v>
      </c>
      <c r="V30" s="28">
        <f>主要観光地別・年度計!V24</f>
        <v>324139</v>
      </c>
      <c r="W30" s="28">
        <f>主要観光地別・年度計!W24</f>
        <v>313047</v>
      </c>
      <c r="X30" s="28">
        <f>主要観光地別・年度計!X24</f>
        <v>329496</v>
      </c>
      <c r="Y30" s="28">
        <f>主要観光地別・年度計!Y24</f>
        <v>340950</v>
      </c>
      <c r="Z30" s="28">
        <f>主要観光地別・年度計!Z24</f>
        <v>344500</v>
      </c>
      <c r="AA30" s="28">
        <f>主要観光地別・年度計!AA24</f>
        <v>339700</v>
      </c>
      <c r="AB30" s="28">
        <f>主要観光地別・年度計!AB24</f>
        <v>323200</v>
      </c>
      <c r="AC30" s="28">
        <f>主要観光地別・年度計!AC24</f>
        <v>351100</v>
      </c>
      <c r="AD30" s="28">
        <f>主要観光地別・年度計!AD24</f>
        <v>366281</v>
      </c>
      <c r="AE30" s="28">
        <f>主要観光地別・年度計!AE24</f>
        <v>372600</v>
      </c>
      <c r="AF30" s="28">
        <f>主要観光地別・年度計!AF24</f>
        <v>408500</v>
      </c>
      <c r="AG30" s="28">
        <f>主要観光地別・年度計!AG24</f>
        <v>369230</v>
      </c>
      <c r="AH30" s="28">
        <f>主要観光地別・年度計!AH24</f>
        <v>482720</v>
      </c>
      <c r="AI30" s="28">
        <f>主要観光地別・年度計!AI24</f>
        <v>552290</v>
      </c>
      <c r="AJ30" s="28">
        <f>主要観光地別・年度計!AJ24</f>
        <v>611860</v>
      </c>
      <c r="AK30" s="28">
        <f>主要観光地別・年度計!AK24</f>
        <v>505710</v>
      </c>
      <c r="AL30" s="28">
        <f>主要観光地別・年度計!AL24</f>
        <v>423060</v>
      </c>
      <c r="AM30" s="28">
        <f>主要観光地別・年度計!AM24</f>
        <v>464410</v>
      </c>
      <c r="AN30" s="28">
        <f>主要観光地別・年度計!AN24</f>
        <v>464960</v>
      </c>
      <c r="AO30" s="28">
        <f>主要観光地別・年度計!AO24</f>
        <v>443600</v>
      </c>
      <c r="AQ30" s="67">
        <v>481.9</v>
      </c>
      <c r="AR30" s="67">
        <v>380.8</v>
      </c>
      <c r="AS30" s="67">
        <v>454.8</v>
      </c>
      <c r="AT30" s="67">
        <v>409</v>
      </c>
      <c r="AU30" s="67">
        <v>476.6</v>
      </c>
      <c r="AV30" s="67">
        <v>455.3</v>
      </c>
      <c r="AW30" s="67">
        <v>424.7</v>
      </c>
      <c r="AX30" s="67">
        <v>388</v>
      </c>
      <c r="AY30" s="67">
        <v>365.3</v>
      </c>
      <c r="AZ30" s="67">
        <v>377.7</v>
      </c>
      <c r="BA30" s="67">
        <v>415.9</v>
      </c>
      <c r="BB30" s="67">
        <v>382</v>
      </c>
      <c r="BC30" s="67">
        <v>447.2</v>
      </c>
      <c r="BD30" s="67">
        <v>397.7</v>
      </c>
      <c r="BE30" s="67">
        <v>382.5</v>
      </c>
      <c r="BF30" s="67">
        <v>359.80000000000007</v>
      </c>
      <c r="BG30" s="67">
        <v>402.49999999999994</v>
      </c>
      <c r="BH30" s="67">
        <v>378.80000000000007</v>
      </c>
      <c r="BI30" s="67">
        <v>322.60000000000002</v>
      </c>
      <c r="BJ30" s="67">
        <v>343.8</v>
      </c>
      <c r="BK30" s="67">
        <v>361.09999999999997</v>
      </c>
      <c r="BL30" s="67">
        <v>369.8</v>
      </c>
      <c r="BM30" s="67">
        <v>398.9</v>
      </c>
      <c r="BN30" s="67"/>
    </row>
    <row r="31" spans="1:66" ht="13.5" customHeight="1" x14ac:dyDescent="0.15">
      <c r="A31" s="51"/>
      <c r="B31" s="52"/>
      <c r="C31" s="125"/>
      <c r="D31" s="66" t="s">
        <v>9</v>
      </c>
      <c r="E31" s="90"/>
      <c r="F31" s="90"/>
      <c r="G31" s="90"/>
      <c r="H31" s="28">
        <f>主要観光地別・年度計!H25</f>
        <v>77904</v>
      </c>
      <c r="I31" s="28">
        <f>主要観光地別・年度計!I25</f>
        <v>78859</v>
      </c>
      <c r="J31" s="28">
        <f>主要観光地別・年度計!J25</f>
        <v>96290</v>
      </c>
      <c r="K31" s="28">
        <f>主要観光地別・年度計!K25</f>
        <v>94161</v>
      </c>
      <c r="L31" s="28">
        <f>主要観光地別・年度計!L25</f>
        <v>121617</v>
      </c>
      <c r="M31" s="28">
        <f>主要観光地別・年度計!M25</f>
        <v>134267</v>
      </c>
      <c r="N31" s="28">
        <f>主要観光地別・年度計!N25</f>
        <v>152678</v>
      </c>
      <c r="O31" s="28">
        <f>主要観光地別・年度計!O25</f>
        <v>171292</v>
      </c>
      <c r="P31" s="28">
        <f>主要観光地別・年度計!P25</f>
        <v>210947</v>
      </c>
      <c r="Q31" s="28">
        <f>主要観光地別・年度計!Q25</f>
        <v>293074</v>
      </c>
      <c r="R31" s="28">
        <f>主要観光地別・年度計!R25</f>
        <v>319308</v>
      </c>
      <c r="S31" s="28">
        <f>主要観光地別・年度計!S25</f>
        <v>356615</v>
      </c>
      <c r="T31" s="28">
        <f>主要観光地別・年度計!T25</f>
        <v>413332</v>
      </c>
      <c r="U31" s="28">
        <f>主要観光地別・年度計!U25</f>
        <v>419535</v>
      </c>
      <c r="V31" s="28">
        <f>主要観光地別・年度計!V25</f>
        <v>331430</v>
      </c>
      <c r="W31" s="28">
        <f>主要観光地別・年度計!W25</f>
        <v>337263</v>
      </c>
      <c r="X31" s="28">
        <f>主要観光地別・年度計!X25</f>
        <v>359537</v>
      </c>
      <c r="Y31" s="28">
        <f>主要観光地別・年度計!Y25</f>
        <v>378215</v>
      </c>
      <c r="Z31" s="28">
        <f>主要観光地別・年度計!Z25</f>
        <v>397400</v>
      </c>
      <c r="AA31" s="28">
        <f>主要観光地別・年度計!AA25</f>
        <v>369600</v>
      </c>
      <c r="AB31" s="28">
        <f>主要観光地別・年度計!AB25</f>
        <v>259200</v>
      </c>
      <c r="AC31" s="28">
        <f>主要観光地別・年度計!AC25</f>
        <v>388900</v>
      </c>
      <c r="AD31" s="28">
        <f>主要観光地別・年度計!AD25</f>
        <v>404510</v>
      </c>
      <c r="AE31" s="28">
        <f>主要観光地別・年度計!AE25</f>
        <v>400600</v>
      </c>
      <c r="AF31" s="28">
        <f>主要観光地別・年度計!AF25</f>
        <v>463000</v>
      </c>
      <c r="AG31" s="28">
        <f>主要観光地別・年度計!AG25</f>
        <v>445400</v>
      </c>
      <c r="AH31" s="28">
        <f>主要観光地別・年度計!AH25</f>
        <v>482200</v>
      </c>
      <c r="AI31" s="28">
        <f>主要観光地別・年度計!AI25</f>
        <v>592710</v>
      </c>
      <c r="AJ31" s="28">
        <f>主要観光地別・年度計!AJ25</f>
        <v>685290</v>
      </c>
      <c r="AK31" s="28">
        <f>主要観光地別・年度計!AK25</f>
        <v>550250</v>
      </c>
      <c r="AL31" s="28">
        <f>主要観光地別・年度計!AL25</f>
        <v>458870</v>
      </c>
      <c r="AM31" s="28">
        <f>主要観光地別・年度計!AM25</f>
        <v>503320</v>
      </c>
      <c r="AN31" s="28">
        <f>主要観光地別・年度計!AN25</f>
        <v>512480</v>
      </c>
      <c r="AO31" s="28">
        <f>主要観光地別・年度計!AO25</f>
        <v>488100</v>
      </c>
      <c r="AQ31" s="67">
        <v>523.70000000000005</v>
      </c>
      <c r="AR31" s="67">
        <v>470.7</v>
      </c>
      <c r="AS31" s="67">
        <v>453.1</v>
      </c>
      <c r="AT31" s="67">
        <v>399</v>
      </c>
      <c r="AU31" s="67">
        <v>472.1</v>
      </c>
      <c r="AV31" s="67">
        <v>483.1</v>
      </c>
      <c r="AW31" s="67">
        <v>501.3</v>
      </c>
      <c r="AX31" s="67">
        <v>458.3</v>
      </c>
      <c r="AY31" s="67">
        <v>424.7</v>
      </c>
      <c r="AZ31" s="67">
        <v>434.8</v>
      </c>
      <c r="BA31" s="67">
        <v>462</v>
      </c>
      <c r="BB31" s="67">
        <v>427.3</v>
      </c>
      <c r="BC31" s="67">
        <v>513.79999999999995</v>
      </c>
      <c r="BD31" s="67">
        <v>448.09999999999997</v>
      </c>
      <c r="BE31" s="67">
        <v>430</v>
      </c>
      <c r="BF31" s="67">
        <v>402.2</v>
      </c>
      <c r="BG31" s="67">
        <v>460.5</v>
      </c>
      <c r="BH31" s="67">
        <v>431.10000000000008</v>
      </c>
      <c r="BI31" s="67">
        <v>366.9</v>
      </c>
      <c r="BJ31" s="67">
        <v>391.3</v>
      </c>
      <c r="BK31" s="67">
        <v>406.90000000000003</v>
      </c>
      <c r="BL31" s="67">
        <v>419.2</v>
      </c>
      <c r="BM31" s="67">
        <v>457.59999999999997</v>
      </c>
      <c r="BN31" s="67"/>
    </row>
    <row r="32" spans="1:66" ht="13.5" customHeight="1" x14ac:dyDescent="0.15">
      <c r="A32" s="51"/>
      <c r="B32" s="52"/>
      <c r="C32" s="125"/>
      <c r="D32" s="66" t="s">
        <v>10</v>
      </c>
      <c r="E32" s="90"/>
      <c r="F32" s="90"/>
      <c r="G32" s="90"/>
      <c r="H32" s="28">
        <f>主要観光地別・年度計!H26</f>
        <v>16202</v>
      </c>
      <c r="I32" s="28">
        <f>主要観光地別・年度計!I26</f>
        <v>12056</v>
      </c>
      <c r="J32" s="28">
        <f>主要観光地別・年度計!J26</f>
        <v>17043</v>
      </c>
      <c r="K32" s="28">
        <f>主要観光地別・年度計!K26</f>
        <v>18930</v>
      </c>
      <c r="L32" s="28">
        <f>主要観光地別・年度計!L26</f>
        <v>25774</v>
      </c>
      <c r="M32" s="28">
        <f>主要観光地別・年度計!M26</f>
        <v>33073</v>
      </c>
      <c r="N32" s="28">
        <f>主要観光地別・年度計!N26</f>
        <v>37093</v>
      </c>
      <c r="O32" s="28">
        <f>主要観光地別・年度計!O26</f>
        <v>48841</v>
      </c>
      <c r="P32" s="28">
        <f>主要観光地別・年度計!P26</f>
        <v>67158</v>
      </c>
      <c r="Q32" s="28">
        <f>主要観光地別・年度計!Q26</f>
        <v>56957</v>
      </c>
      <c r="R32" s="28">
        <f>主要観光地別・年度計!R26</f>
        <v>66152</v>
      </c>
      <c r="S32" s="28">
        <f>主要観光地別・年度計!S26</f>
        <v>56560</v>
      </c>
      <c r="T32" s="28">
        <f>主要観光地別・年度計!T26</f>
        <v>29583</v>
      </c>
      <c r="U32" s="28">
        <f>主要観光地別・年度計!U26</f>
        <v>32060</v>
      </c>
      <c r="V32" s="28">
        <f>主要観光地別・年度計!V26</f>
        <v>26654</v>
      </c>
      <c r="W32" s="28">
        <f>主要観光地別・年度計!W26</f>
        <v>50639</v>
      </c>
      <c r="X32" s="28">
        <f>主要観光地別・年度計!X26</f>
        <v>55945</v>
      </c>
      <c r="Y32" s="28">
        <f>主要観光地別・年度計!Y26</f>
        <v>60326</v>
      </c>
      <c r="Z32" s="28">
        <f>主要観光地別・年度計!Z26</f>
        <v>62000</v>
      </c>
      <c r="AA32" s="28">
        <f>主要観光地別・年度計!AA26</f>
        <v>57700</v>
      </c>
      <c r="AB32" s="28">
        <f>主要観光地別・年度計!AB26</f>
        <v>52900</v>
      </c>
      <c r="AC32" s="28">
        <f>主要観光地別・年度計!AC26</f>
        <v>57300</v>
      </c>
      <c r="AD32" s="28">
        <f>主要観光地別・年度計!AD26</f>
        <v>56844</v>
      </c>
      <c r="AE32" s="28">
        <f>主要観光地別・年度計!AE26</f>
        <v>71300</v>
      </c>
      <c r="AF32" s="28">
        <f>主要観光地別・年度計!AF26</f>
        <v>83000</v>
      </c>
      <c r="AG32" s="28">
        <f>主要観光地別・年度計!AG26</f>
        <v>78900</v>
      </c>
      <c r="AH32" s="28">
        <f>主要観光地別・年度計!AH26</f>
        <v>78200</v>
      </c>
      <c r="AI32" s="28">
        <f>主要観光地別・年度計!AI26</f>
        <v>60860</v>
      </c>
      <c r="AJ32" s="28">
        <f>主要観光地別・年度計!AJ26</f>
        <v>64440</v>
      </c>
      <c r="AK32" s="28">
        <f>主要観光地別・年度計!AK26</f>
        <v>67150</v>
      </c>
      <c r="AL32" s="28">
        <f>主要観光地別・年度計!AL26</f>
        <v>58330</v>
      </c>
      <c r="AM32" s="28">
        <f>主要観光地別・年度計!AM26</f>
        <v>66880</v>
      </c>
      <c r="AN32" s="28">
        <f>主要観光地別・年度計!AN26</f>
        <v>70920</v>
      </c>
      <c r="AO32" s="28">
        <f>主要観光地別・年度計!AO26</f>
        <v>63400</v>
      </c>
      <c r="AQ32" s="67">
        <v>67.3</v>
      </c>
      <c r="AR32" s="67">
        <v>106.1</v>
      </c>
      <c r="AS32" s="67">
        <v>120.9</v>
      </c>
      <c r="AT32" s="67">
        <v>110</v>
      </c>
      <c r="AU32" s="67">
        <v>133.4</v>
      </c>
      <c r="AV32" s="67">
        <v>87.9</v>
      </c>
      <c r="AW32" s="67">
        <v>79.2</v>
      </c>
      <c r="AX32" s="67">
        <v>71.7</v>
      </c>
      <c r="AY32" s="67">
        <v>61.3</v>
      </c>
      <c r="AZ32" s="67">
        <v>77.2</v>
      </c>
      <c r="BA32" s="67">
        <v>65</v>
      </c>
      <c r="BB32" s="67">
        <v>56.7</v>
      </c>
      <c r="BC32" s="67">
        <v>50</v>
      </c>
      <c r="BD32" s="67">
        <v>55.499999999999993</v>
      </c>
      <c r="BE32" s="67">
        <v>53.300000000000004</v>
      </c>
      <c r="BF32" s="67">
        <v>52.5</v>
      </c>
      <c r="BG32" s="67">
        <v>48.4</v>
      </c>
      <c r="BH32" s="67">
        <v>48.000000000000007</v>
      </c>
      <c r="BI32" s="67">
        <v>40.999999999999993</v>
      </c>
      <c r="BJ32" s="67">
        <v>43.599999999999994</v>
      </c>
      <c r="BK32" s="67">
        <v>41.500000000000007</v>
      </c>
      <c r="BL32" s="67">
        <v>40.5</v>
      </c>
      <c r="BM32" s="67">
        <v>36.300000000000004</v>
      </c>
      <c r="BN32" s="67"/>
    </row>
    <row r="33" spans="1:66" ht="13.5" customHeight="1" thickBot="1" x14ac:dyDescent="0.2">
      <c r="A33" s="51"/>
      <c r="B33" s="52"/>
      <c r="C33" s="126"/>
      <c r="D33" s="68" t="s">
        <v>11</v>
      </c>
      <c r="E33" s="91"/>
      <c r="F33" s="91"/>
      <c r="G33" s="91"/>
      <c r="H33" s="29"/>
      <c r="I33" s="29">
        <f>主要観光地別・年度計!I27</f>
        <v>13013</v>
      </c>
      <c r="J33" s="29">
        <f>主要観光地別・年度計!J27</f>
        <v>17423</v>
      </c>
      <c r="K33" s="29">
        <f>主要観光地別・年度計!K27</f>
        <v>20318</v>
      </c>
      <c r="L33" s="29">
        <f>主要観光地別・年度計!L27</f>
        <v>29212</v>
      </c>
      <c r="M33" s="29">
        <f>主要観光地別・年度計!M27</f>
        <v>35792</v>
      </c>
      <c r="N33" s="29">
        <f>主要観光地別・年度計!N27</f>
        <v>44991</v>
      </c>
      <c r="O33" s="29">
        <f>主要観光地別・年度計!O27</f>
        <v>59018</v>
      </c>
      <c r="P33" s="29">
        <f>主要観光地別・年度計!P27</f>
        <v>75969</v>
      </c>
      <c r="Q33" s="29">
        <f>主要観光地別・年度計!Q27</f>
        <v>64366</v>
      </c>
      <c r="R33" s="29">
        <f>主要観光地別・年度計!R27</f>
        <v>66742</v>
      </c>
      <c r="S33" s="29">
        <f>主要観光地別・年度計!S27</f>
        <v>56560</v>
      </c>
      <c r="T33" s="29">
        <f>主要観光地別・年度計!T27</f>
        <v>29583</v>
      </c>
      <c r="U33" s="29">
        <f>主要観光地別・年度計!U27</f>
        <v>32060</v>
      </c>
      <c r="V33" s="29">
        <f>主要観光地別・年度計!V27</f>
        <v>26694</v>
      </c>
      <c r="W33" s="29">
        <f>主要観光地別・年度計!W27</f>
        <v>57292</v>
      </c>
      <c r="X33" s="29">
        <f>主要観光地別・年度計!X27</f>
        <v>60640</v>
      </c>
      <c r="Y33" s="29">
        <f>主要観光地別・年度計!Y27</f>
        <v>64582</v>
      </c>
      <c r="Z33" s="29">
        <f>主要観光地別・年度計!Z27</f>
        <v>64400</v>
      </c>
      <c r="AA33" s="29">
        <f>主要観光地別・年度計!AA27</f>
        <v>63300</v>
      </c>
      <c r="AB33" s="29">
        <f>主要観光地別・年度計!AB27</f>
        <v>55100</v>
      </c>
      <c r="AC33" s="29">
        <f>主要観光地別・年度計!AC27</f>
        <v>59800</v>
      </c>
      <c r="AD33" s="29">
        <f>主要観光地別・年度計!AD27</f>
        <v>59341</v>
      </c>
      <c r="AE33" s="29">
        <f>主要観光地別・年度計!AE27</f>
        <v>74800</v>
      </c>
      <c r="AF33" s="29">
        <f>主要観光地別・年度計!AF27</f>
        <v>86500</v>
      </c>
      <c r="AG33" s="29">
        <f>主要観光地別・年度計!AG27</f>
        <v>79550</v>
      </c>
      <c r="AH33" s="29">
        <f>主要観光地別・年度計!AH27</f>
        <v>79240</v>
      </c>
      <c r="AI33" s="29">
        <f>主要観光地別・年度計!AI27</f>
        <v>61670</v>
      </c>
      <c r="AJ33" s="29">
        <f>主要観光地別・年度計!AJ27</f>
        <v>65730</v>
      </c>
      <c r="AK33" s="29">
        <f>主要観光地別・年度計!AK27</f>
        <v>68320</v>
      </c>
      <c r="AL33" s="29">
        <f>主要観光地別・年度計!AL27</f>
        <v>59350</v>
      </c>
      <c r="AM33" s="29">
        <f>主要観光地別・年度計!AM27</f>
        <v>68800</v>
      </c>
      <c r="AN33" s="29">
        <f>主要観光地別・年度計!AN27</f>
        <v>72450</v>
      </c>
      <c r="AO33" s="29">
        <f>主要観光地別・年度計!AO27</f>
        <v>64730</v>
      </c>
      <c r="AQ33" s="69">
        <v>68.5</v>
      </c>
      <c r="AR33" s="69">
        <v>107</v>
      </c>
      <c r="AS33" s="69">
        <v>121.2</v>
      </c>
      <c r="AT33" s="69">
        <v>110</v>
      </c>
      <c r="AU33" s="69">
        <v>134.69999999999999</v>
      </c>
      <c r="AV33" s="69">
        <v>89.5</v>
      </c>
      <c r="AW33" s="69">
        <v>84</v>
      </c>
      <c r="AX33" s="69">
        <v>76.599999999999994</v>
      </c>
      <c r="AY33" s="69">
        <v>65.3</v>
      </c>
      <c r="AZ33" s="69">
        <v>83.1</v>
      </c>
      <c r="BA33" s="69">
        <v>69.599999999999994</v>
      </c>
      <c r="BB33" s="69">
        <v>59.8</v>
      </c>
      <c r="BC33" s="69">
        <v>52.9</v>
      </c>
      <c r="BD33" s="69">
        <v>59.199999999999996</v>
      </c>
      <c r="BE33" s="69">
        <v>55.9</v>
      </c>
      <c r="BF33" s="69">
        <v>55.000000000000021</v>
      </c>
      <c r="BG33" s="69">
        <v>50.699999999999996</v>
      </c>
      <c r="BH33" s="69">
        <v>50</v>
      </c>
      <c r="BI33" s="69">
        <v>43.199999999999996</v>
      </c>
      <c r="BJ33" s="69">
        <v>53.9</v>
      </c>
      <c r="BK33" s="69">
        <v>51.4</v>
      </c>
      <c r="BL33" s="69">
        <v>53.3</v>
      </c>
      <c r="BM33" s="69">
        <v>47.6</v>
      </c>
      <c r="BN33" s="69"/>
    </row>
    <row r="34" spans="1:66" ht="13.5" customHeight="1" x14ac:dyDescent="0.15">
      <c r="A34" s="51"/>
      <c r="B34" s="52"/>
      <c r="C34" s="53" t="s">
        <v>15</v>
      </c>
      <c r="D34" s="64" t="s">
        <v>6</v>
      </c>
      <c r="E34" s="89"/>
      <c r="F34" s="89"/>
      <c r="G34" s="89"/>
      <c r="H34" s="26"/>
      <c r="I34" s="26"/>
      <c r="J34" s="26"/>
      <c r="K34" s="26"/>
      <c r="L34" s="26"/>
      <c r="M34" s="26"/>
      <c r="N34" s="26"/>
      <c r="O34" s="26"/>
      <c r="P34" s="26"/>
      <c r="Q34" s="26"/>
      <c r="R34" s="26"/>
      <c r="S34" s="26"/>
      <c r="T34" s="26"/>
      <c r="U34" s="26"/>
      <c r="V34" s="26"/>
      <c r="W34" s="26"/>
      <c r="X34" s="26"/>
      <c r="Y34" s="26"/>
      <c r="Z34" s="26"/>
      <c r="AA34" s="26"/>
      <c r="AB34" s="26"/>
      <c r="AC34" s="26"/>
      <c r="AD34" s="26"/>
      <c r="AE34" s="26"/>
      <c r="AF34" s="26"/>
      <c r="AG34" s="26"/>
      <c r="AH34" s="26"/>
      <c r="AI34" s="26"/>
      <c r="AJ34" s="26"/>
      <c r="AK34" s="26"/>
      <c r="AL34" s="26"/>
      <c r="AM34" s="26"/>
      <c r="AN34" s="26"/>
      <c r="AO34" s="26"/>
      <c r="AQ34" s="65">
        <v>0</v>
      </c>
      <c r="AR34" s="65">
        <v>0</v>
      </c>
      <c r="AS34" s="65">
        <v>97.1</v>
      </c>
      <c r="AT34" s="65">
        <v>88.9</v>
      </c>
      <c r="AU34" s="65">
        <v>89</v>
      </c>
      <c r="AV34" s="65">
        <v>81.099999999999994</v>
      </c>
      <c r="AW34" s="65">
        <v>69.900000000000006</v>
      </c>
      <c r="AX34" s="65">
        <v>59.2</v>
      </c>
      <c r="AY34" s="65">
        <v>91.7</v>
      </c>
      <c r="AZ34" s="65">
        <v>84.7</v>
      </c>
      <c r="BA34" s="65">
        <v>73.3</v>
      </c>
      <c r="BB34" s="65">
        <v>68.5</v>
      </c>
      <c r="BC34" s="65">
        <v>73.2</v>
      </c>
      <c r="BD34" s="65">
        <v>64.599999999999994</v>
      </c>
      <c r="BE34" s="65">
        <v>72.500000000000014</v>
      </c>
      <c r="BF34" s="65">
        <v>73.999999999999986</v>
      </c>
      <c r="BG34" s="65">
        <v>73</v>
      </c>
      <c r="BH34" s="65">
        <v>70.3</v>
      </c>
      <c r="BI34" s="65">
        <v>70.5</v>
      </c>
      <c r="BJ34" s="65">
        <v>74.999999999999986</v>
      </c>
      <c r="BK34" s="65">
        <v>65.3</v>
      </c>
      <c r="BL34" s="65">
        <v>80.099999999999994</v>
      </c>
      <c r="BM34" s="65">
        <v>89</v>
      </c>
      <c r="BN34" s="65"/>
    </row>
    <row r="35" spans="1:66" ht="13.5" customHeight="1" x14ac:dyDescent="0.15">
      <c r="A35" s="51"/>
      <c r="B35" s="52"/>
      <c r="C35" s="54"/>
      <c r="D35" s="66" t="s">
        <v>7</v>
      </c>
      <c r="E35" s="90"/>
      <c r="F35" s="90"/>
      <c r="G35" s="90"/>
      <c r="H35" s="28"/>
      <c r="I35" s="28"/>
      <c r="J35" s="28"/>
      <c r="K35" s="28"/>
      <c r="L35" s="28"/>
      <c r="M35" s="28"/>
      <c r="N35" s="28"/>
      <c r="O35" s="28"/>
      <c r="P35" s="28"/>
      <c r="Q35" s="28"/>
      <c r="R35" s="28"/>
      <c r="S35" s="28"/>
      <c r="T35" s="28"/>
      <c r="U35" s="28"/>
      <c r="V35" s="28"/>
      <c r="W35" s="28"/>
      <c r="X35" s="28"/>
      <c r="Y35" s="28"/>
      <c r="Z35" s="28"/>
      <c r="AA35" s="28"/>
      <c r="AB35" s="28"/>
      <c r="AC35" s="28"/>
      <c r="AD35" s="28"/>
      <c r="AE35" s="28"/>
      <c r="AF35" s="28"/>
      <c r="AG35" s="28"/>
      <c r="AH35" s="28"/>
      <c r="AI35" s="28"/>
      <c r="AJ35" s="28"/>
      <c r="AK35" s="28"/>
      <c r="AL35" s="28"/>
      <c r="AM35" s="28"/>
      <c r="AN35" s="28"/>
      <c r="AO35" s="28"/>
      <c r="AQ35" s="67">
        <v>0</v>
      </c>
      <c r="AR35" s="67">
        <v>0</v>
      </c>
      <c r="AS35" s="67">
        <v>16.100000000000001</v>
      </c>
      <c r="AT35" s="67">
        <v>14.6</v>
      </c>
      <c r="AU35" s="67">
        <v>14.3</v>
      </c>
      <c r="AV35" s="67">
        <v>13.2</v>
      </c>
      <c r="AW35" s="67">
        <v>11.9</v>
      </c>
      <c r="AX35" s="67">
        <v>9</v>
      </c>
      <c r="AY35" s="67">
        <v>6.9</v>
      </c>
      <c r="AZ35" s="67">
        <v>7.7</v>
      </c>
      <c r="BA35" s="67">
        <v>6.6</v>
      </c>
      <c r="BB35" s="67">
        <v>6.3</v>
      </c>
      <c r="BC35" s="67">
        <v>7.4</v>
      </c>
      <c r="BD35" s="67">
        <v>5.9</v>
      </c>
      <c r="BE35" s="67">
        <v>7.1</v>
      </c>
      <c r="BF35" s="67">
        <v>7.0000000000000009</v>
      </c>
      <c r="BG35" s="67">
        <v>7.2</v>
      </c>
      <c r="BH35" s="67">
        <v>6.5</v>
      </c>
      <c r="BI35" s="67">
        <v>6.6</v>
      </c>
      <c r="BJ35" s="67">
        <v>7.6999999999999993</v>
      </c>
      <c r="BK35" s="67">
        <v>6.6000000000000005</v>
      </c>
      <c r="BL35" s="67">
        <v>6.8</v>
      </c>
      <c r="BM35" s="67">
        <v>7.7</v>
      </c>
      <c r="BN35" s="67"/>
    </row>
    <row r="36" spans="1:66" ht="13.5" customHeight="1" x14ac:dyDescent="0.15">
      <c r="A36" s="51"/>
      <c r="B36" s="52"/>
      <c r="C36" s="54"/>
      <c r="D36" s="66" t="s">
        <v>8</v>
      </c>
      <c r="E36" s="90"/>
      <c r="F36" s="90"/>
      <c r="G36" s="90"/>
      <c r="H36" s="28"/>
      <c r="I36" s="28"/>
      <c r="J36" s="28"/>
      <c r="K36" s="28"/>
      <c r="L36" s="28"/>
      <c r="M36" s="28"/>
      <c r="N36" s="28"/>
      <c r="O36" s="28"/>
      <c r="P36" s="28"/>
      <c r="Q36" s="28"/>
      <c r="R36" s="28"/>
      <c r="S36" s="28"/>
      <c r="T36" s="28"/>
      <c r="U36" s="28"/>
      <c r="V36" s="28"/>
      <c r="W36" s="28"/>
      <c r="X36" s="28"/>
      <c r="Y36" s="28"/>
      <c r="Z36" s="28"/>
      <c r="AA36" s="28"/>
      <c r="AB36" s="28"/>
      <c r="AC36" s="28"/>
      <c r="AD36" s="28"/>
      <c r="AE36" s="28"/>
      <c r="AF36" s="28"/>
      <c r="AG36" s="28"/>
      <c r="AH36" s="28"/>
      <c r="AI36" s="28"/>
      <c r="AJ36" s="28"/>
      <c r="AK36" s="28"/>
      <c r="AL36" s="28"/>
      <c r="AM36" s="28"/>
      <c r="AN36" s="28"/>
      <c r="AO36" s="28"/>
      <c r="AQ36" s="67">
        <v>0</v>
      </c>
      <c r="AR36" s="67">
        <v>0</v>
      </c>
      <c r="AS36" s="67">
        <v>81</v>
      </c>
      <c r="AT36" s="67">
        <v>74.3</v>
      </c>
      <c r="AU36" s="67">
        <v>74.7</v>
      </c>
      <c r="AV36" s="67">
        <v>67.900000000000006</v>
      </c>
      <c r="AW36" s="67">
        <v>58</v>
      </c>
      <c r="AX36" s="67">
        <v>50.2</v>
      </c>
      <c r="AY36" s="67">
        <v>84.8</v>
      </c>
      <c r="AZ36" s="67">
        <v>77</v>
      </c>
      <c r="BA36" s="67">
        <v>66.7</v>
      </c>
      <c r="BB36" s="67">
        <v>62.2</v>
      </c>
      <c r="BC36" s="67">
        <v>65.8</v>
      </c>
      <c r="BD36" s="67">
        <v>58.70000000000001</v>
      </c>
      <c r="BE36" s="67">
        <v>65.400000000000006</v>
      </c>
      <c r="BF36" s="67">
        <v>67</v>
      </c>
      <c r="BG36" s="67">
        <v>65.8</v>
      </c>
      <c r="BH36" s="67">
        <v>63.800000000000004</v>
      </c>
      <c r="BI36" s="67">
        <v>63.899999999999991</v>
      </c>
      <c r="BJ36" s="67">
        <v>67.3</v>
      </c>
      <c r="BK36" s="67">
        <v>58.7</v>
      </c>
      <c r="BL36" s="67">
        <v>73.3</v>
      </c>
      <c r="BM36" s="67">
        <v>81.3</v>
      </c>
      <c r="BN36" s="67"/>
    </row>
    <row r="37" spans="1:66" ht="13.5" customHeight="1" x14ac:dyDescent="0.15">
      <c r="A37" s="51"/>
      <c r="B37" s="52"/>
      <c r="C37" s="54"/>
      <c r="D37" s="66" t="s">
        <v>9</v>
      </c>
      <c r="E37" s="90"/>
      <c r="F37" s="90"/>
      <c r="G37" s="90"/>
      <c r="H37" s="28"/>
      <c r="I37" s="28"/>
      <c r="J37" s="28"/>
      <c r="K37" s="28"/>
      <c r="L37" s="28"/>
      <c r="M37" s="28"/>
      <c r="N37" s="28"/>
      <c r="O37" s="28"/>
      <c r="P37" s="28"/>
      <c r="Q37" s="28"/>
      <c r="R37" s="28"/>
      <c r="S37" s="28"/>
      <c r="T37" s="28"/>
      <c r="U37" s="28"/>
      <c r="V37" s="28"/>
      <c r="W37" s="28"/>
      <c r="X37" s="28"/>
      <c r="Y37" s="28"/>
      <c r="Z37" s="28"/>
      <c r="AA37" s="28"/>
      <c r="AB37" s="28"/>
      <c r="AC37" s="28"/>
      <c r="AD37" s="28"/>
      <c r="AE37" s="28"/>
      <c r="AF37" s="28"/>
      <c r="AG37" s="28"/>
      <c r="AH37" s="28"/>
      <c r="AI37" s="28"/>
      <c r="AJ37" s="28"/>
      <c r="AK37" s="28"/>
      <c r="AL37" s="28"/>
      <c r="AM37" s="28"/>
      <c r="AN37" s="28"/>
      <c r="AO37" s="28"/>
      <c r="AQ37" s="67">
        <v>0</v>
      </c>
      <c r="AR37" s="67">
        <v>0</v>
      </c>
      <c r="AS37" s="67">
        <v>87.6</v>
      </c>
      <c r="AT37" s="67">
        <v>79.900000000000006</v>
      </c>
      <c r="AU37" s="67">
        <v>80</v>
      </c>
      <c r="AV37" s="67">
        <v>72.8</v>
      </c>
      <c r="AW37" s="67">
        <v>61.9</v>
      </c>
      <c r="AX37" s="67">
        <v>52.7</v>
      </c>
      <c r="AY37" s="67">
        <v>89.6</v>
      </c>
      <c r="AZ37" s="67">
        <v>82.9</v>
      </c>
      <c r="BA37" s="67">
        <v>71.7</v>
      </c>
      <c r="BB37" s="67">
        <v>66.3</v>
      </c>
      <c r="BC37" s="67">
        <v>70.7</v>
      </c>
      <c r="BD37" s="67">
        <v>62.499999999999993</v>
      </c>
      <c r="BE37" s="67">
        <v>70.099999999999994</v>
      </c>
      <c r="BF37" s="67">
        <v>71.800000000000011</v>
      </c>
      <c r="BG37" s="67">
        <v>70.7</v>
      </c>
      <c r="BH37" s="67">
        <v>67.999999999999986</v>
      </c>
      <c r="BI37" s="67">
        <v>68.300000000000011</v>
      </c>
      <c r="BJ37" s="67">
        <v>72.399999999999991</v>
      </c>
      <c r="BK37" s="67">
        <v>63.300000000000004</v>
      </c>
      <c r="BL37" s="67">
        <v>77.5</v>
      </c>
      <c r="BM37" s="67">
        <v>86.199999999999989</v>
      </c>
      <c r="BN37" s="67"/>
    </row>
    <row r="38" spans="1:66" ht="13.5" customHeight="1" x14ac:dyDescent="0.15">
      <c r="A38" s="51"/>
      <c r="B38" s="52"/>
      <c r="C38" s="54"/>
      <c r="D38" s="66" t="s">
        <v>10</v>
      </c>
      <c r="E38" s="90"/>
      <c r="F38" s="90"/>
      <c r="G38" s="90"/>
      <c r="H38" s="28"/>
      <c r="I38" s="28"/>
      <c r="J38" s="28"/>
      <c r="K38" s="28"/>
      <c r="L38" s="28"/>
      <c r="M38" s="28"/>
      <c r="N38" s="28"/>
      <c r="O38" s="28"/>
      <c r="P38" s="28"/>
      <c r="Q38" s="28"/>
      <c r="R38" s="28"/>
      <c r="S38" s="28"/>
      <c r="T38" s="28"/>
      <c r="U38" s="28"/>
      <c r="V38" s="28"/>
      <c r="W38" s="28"/>
      <c r="X38" s="28"/>
      <c r="Y38" s="28"/>
      <c r="Z38" s="28"/>
      <c r="AA38" s="28"/>
      <c r="AB38" s="28"/>
      <c r="AC38" s="28"/>
      <c r="AD38" s="28"/>
      <c r="AE38" s="28"/>
      <c r="AF38" s="28"/>
      <c r="AG38" s="28"/>
      <c r="AH38" s="28"/>
      <c r="AI38" s="28"/>
      <c r="AJ38" s="28"/>
      <c r="AK38" s="28"/>
      <c r="AL38" s="28"/>
      <c r="AM38" s="28"/>
      <c r="AN38" s="28"/>
      <c r="AO38" s="28"/>
      <c r="AQ38" s="67">
        <v>0</v>
      </c>
      <c r="AR38" s="67">
        <v>0</v>
      </c>
      <c r="AS38" s="67">
        <v>9.5</v>
      </c>
      <c r="AT38" s="67">
        <v>9</v>
      </c>
      <c r="AU38" s="67">
        <v>9</v>
      </c>
      <c r="AV38" s="67">
        <v>8.3000000000000007</v>
      </c>
      <c r="AW38" s="67">
        <v>8</v>
      </c>
      <c r="AX38" s="67">
        <v>6.5</v>
      </c>
      <c r="AY38" s="67">
        <v>2.1</v>
      </c>
      <c r="AZ38" s="67">
        <v>1.8</v>
      </c>
      <c r="BA38" s="67">
        <v>1.6</v>
      </c>
      <c r="BB38" s="67">
        <v>2.2000000000000002</v>
      </c>
      <c r="BC38" s="67">
        <v>2.5</v>
      </c>
      <c r="BD38" s="67">
        <v>2.1</v>
      </c>
      <c r="BE38" s="67">
        <v>2.4000000000000004</v>
      </c>
      <c r="BF38" s="67">
        <v>2.2000000000000002</v>
      </c>
      <c r="BG38" s="67">
        <v>2.3000000000000003</v>
      </c>
      <c r="BH38" s="67">
        <v>2.3000000000000003</v>
      </c>
      <c r="BI38" s="67">
        <v>2.2000000000000002</v>
      </c>
      <c r="BJ38" s="67">
        <v>2.6</v>
      </c>
      <c r="BK38" s="67">
        <v>2.0000000000000004</v>
      </c>
      <c r="BL38" s="67">
        <v>2.6</v>
      </c>
      <c r="BM38" s="67">
        <v>2.8000000000000003</v>
      </c>
      <c r="BN38" s="67"/>
    </row>
    <row r="39" spans="1:66" ht="13.5" customHeight="1" thickBot="1" x14ac:dyDescent="0.2">
      <c r="A39" s="51"/>
      <c r="B39" s="52"/>
      <c r="C39" s="55"/>
      <c r="D39" s="68" t="s">
        <v>11</v>
      </c>
      <c r="E39" s="91"/>
      <c r="F39" s="91"/>
      <c r="G39" s="91"/>
      <c r="H39" s="29"/>
      <c r="I39" s="29"/>
      <c r="J39" s="29"/>
      <c r="K39" s="29"/>
      <c r="L39" s="29"/>
      <c r="M39" s="29"/>
      <c r="N39" s="29"/>
      <c r="O39" s="29"/>
      <c r="P39" s="29"/>
      <c r="Q39" s="29"/>
      <c r="R39" s="29"/>
      <c r="S39" s="29"/>
      <c r="T39" s="29"/>
      <c r="U39" s="29"/>
      <c r="V39" s="29"/>
      <c r="W39" s="29"/>
      <c r="X39" s="29"/>
      <c r="Y39" s="29"/>
      <c r="Z39" s="29"/>
      <c r="AA39" s="29"/>
      <c r="AB39" s="29"/>
      <c r="AC39" s="29"/>
      <c r="AD39" s="29"/>
      <c r="AE39" s="29"/>
      <c r="AF39" s="29"/>
      <c r="AG39" s="29"/>
      <c r="AH39" s="29"/>
      <c r="AI39" s="29"/>
      <c r="AJ39" s="29"/>
      <c r="AK39" s="29"/>
      <c r="AL39" s="29"/>
      <c r="AM39" s="29"/>
      <c r="AN39" s="29"/>
      <c r="AO39" s="29"/>
      <c r="AQ39" s="69">
        <v>0</v>
      </c>
      <c r="AR39" s="69">
        <v>0</v>
      </c>
      <c r="AS39" s="69">
        <v>11.7</v>
      </c>
      <c r="AT39" s="69">
        <v>10.5</v>
      </c>
      <c r="AU39" s="69">
        <v>10.5</v>
      </c>
      <c r="AV39" s="69">
        <v>9.6</v>
      </c>
      <c r="AW39" s="69">
        <v>9.1999999999999993</v>
      </c>
      <c r="AX39" s="69">
        <v>7.9</v>
      </c>
      <c r="AY39" s="69">
        <v>2.1</v>
      </c>
      <c r="AZ39" s="69">
        <v>1.8</v>
      </c>
      <c r="BA39" s="69">
        <v>1.6</v>
      </c>
      <c r="BB39" s="69">
        <v>2.2000000000000002</v>
      </c>
      <c r="BC39" s="69">
        <v>2.5</v>
      </c>
      <c r="BD39" s="69">
        <v>2.1</v>
      </c>
      <c r="BE39" s="69">
        <v>2.4000000000000004</v>
      </c>
      <c r="BF39" s="69">
        <v>2.2000000000000002</v>
      </c>
      <c r="BG39" s="69">
        <v>2.3000000000000003</v>
      </c>
      <c r="BH39" s="69">
        <v>2.3000000000000003</v>
      </c>
      <c r="BI39" s="69">
        <v>2.2000000000000002</v>
      </c>
      <c r="BJ39" s="69">
        <v>2.6</v>
      </c>
      <c r="BK39" s="69">
        <v>2.0000000000000004</v>
      </c>
      <c r="BL39" s="69">
        <v>2.6</v>
      </c>
      <c r="BM39" s="69">
        <v>2.8000000000000003</v>
      </c>
      <c r="BN39" s="69"/>
    </row>
    <row r="40" spans="1:66" ht="13.5" customHeight="1" x14ac:dyDescent="0.15">
      <c r="A40" s="51"/>
      <c r="B40" s="52"/>
      <c r="C40" s="53" t="s">
        <v>16</v>
      </c>
      <c r="D40" s="64" t="s">
        <v>6</v>
      </c>
      <c r="E40" s="89"/>
      <c r="F40" s="89"/>
      <c r="G40" s="89"/>
      <c r="H40" s="26"/>
      <c r="I40" s="26"/>
      <c r="J40" s="26"/>
      <c r="K40" s="26"/>
      <c r="L40" s="26"/>
      <c r="M40" s="26"/>
      <c r="N40" s="26"/>
      <c r="O40" s="26"/>
      <c r="P40" s="26"/>
      <c r="Q40" s="26"/>
      <c r="R40" s="26"/>
      <c r="S40" s="26"/>
      <c r="T40" s="26"/>
      <c r="U40" s="26"/>
      <c r="V40" s="26"/>
      <c r="W40" s="26"/>
      <c r="X40" s="26"/>
      <c r="Y40" s="26"/>
      <c r="Z40" s="26"/>
      <c r="AA40" s="26"/>
      <c r="AB40" s="26"/>
      <c r="AC40" s="26"/>
      <c r="AD40" s="26"/>
      <c r="AE40" s="26"/>
      <c r="AF40" s="26"/>
      <c r="AG40" s="26"/>
      <c r="AH40" s="26"/>
      <c r="AI40" s="26"/>
      <c r="AJ40" s="26"/>
      <c r="AK40" s="26"/>
      <c r="AL40" s="26"/>
      <c r="AM40" s="26"/>
      <c r="AN40" s="26"/>
      <c r="AO40" s="26"/>
      <c r="AQ40" s="65">
        <v>0</v>
      </c>
      <c r="AR40" s="65">
        <v>0</v>
      </c>
      <c r="AS40" s="65">
        <v>110.1</v>
      </c>
      <c r="AT40" s="65">
        <v>102.3</v>
      </c>
      <c r="AU40" s="65">
        <v>114</v>
      </c>
      <c r="AV40" s="65">
        <v>128.69999999999999</v>
      </c>
      <c r="AW40" s="65">
        <v>130.19999999999999</v>
      </c>
      <c r="AX40" s="65">
        <v>124.6</v>
      </c>
      <c r="AY40" s="65">
        <v>103.3</v>
      </c>
      <c r="AZ40" s="65">
        <v>126</v>
      </c>
      <c r="BA40" s="65">
        <v>103.3</v>
      </c>
      <c r="BB40" s="65">
        <v>113</v>
      </c>
      <c r="BC40" s="65">
        <v>124.5</v>
      </c>
      <c r="BD40" s="65">
        <v>137.79999999999998</v>
      </c>
      <c r="BE40" s="65">
        <v>154.30000000000001</v>
      </c>
      <c r="BF40" s="65">
        <v>158.80000000000004</v>
      </c>
      <c r="BG40" s="65">
        <v>165.89999999999995</v>
      </c>
      <c r="BH40" s="65">
        <v>148.60000000000002</v>
      </c>
      <c r="BI40" s="65">
        <v>155.09999999999997</v>
      </c>
      <c r="BJ40" s="65">
        <v>169.8</v>
      </c>
      <c r="BK40" s="65">
        <v>145.1</v>
      </c>
      <c r="BL40" s="65">
        <v>160.5</v>
      </c>
      <c r="BM40" s="65">
        <v>147.1</v>
      </c>
      <c r="BN40" s="65"/>
    </row>
    <row r="41" spans="1:66" ht="13.5" customHeight="1" x14ac:dyDescent="0.15">
      <c r="A41" s="51"/>
      <c r="B41" s="52"/>
      <c r="C41" s="54"/>
      <c r="D41" s="66" t="s">
        <v>7</v>
      </c>
      <c r="E41" s="90"/>
      <c r="F41" s="90"/>
      <c r="G41" s="90"/>
      <c r="H41" s="28"/>
      <c r="I41" s="28"/>
      <c r="J41" s="28"/>
      <c r="K41" s="28"/>
      <c r="L41" s="28"/>
      <c r="M41" s="28"/>
      <c r="N41" s="28"/>
      <c r="O41" s="28"/>
      <c r="P41" s="28"/>
      <c r="Q41" s="28"/>
      <c r="R41" s="28"/>
      <c r="S41" s="28"/>
      <c r="T41" s="28"/>
      <c r="U41" s="28"/>
      <c r="V41" s="28"/>
      <c r="W41" s="28"/>
      <c r="X41" s="28"/>
      <c r="Y41" s="28"/>
      <c r="Z41" s="28"/>
      <c r="AA41" s="28"/>
      <c r="AB41" s="28"/>
      <c r="AC41" s="28"/>
      <c r="AD41" s="28"/>
      <c r="AE41" s="28"/>
      <c r="AF41" s="28"/>
      <c r="AG41" s="28"/>
      <c r="AH41" s="28"/>
      <c r="AI41" s="28"/>
      <c r="AJ41" s="28"/>
      <c r="AK41" s="28"/>
      <c r="AL41" s="28"/>
      <c r="AM41" s="28"/>
      <c r="AN41" s="28"/>
      <c r="AO41" s="28"/>
      <c r="AQ41" s="67">
        <v>0</v>
      </c>
      <c r="AR41" s="67">
        <v>0</v>
      </c>
      <c r="AS41" s="67">
        <v>4.5999999999999996</v>
      </c>
      <c r="AT41" s="67">
        <v>5.7</v>
      </c>
      <c r="AU41" s="67">
        <v>28.3</v>
      </c>
      <c r="AV41" s="67">
        <v>38.1</v>
      </c>
      <c r="AW41" s="67">
        <v>49.3</v>
      </c>
      <c r="AX41" s="67">
        <v>47.9</v>
      </c>
      <c r="AY41" s="67">
        <v>39.1</v>
      </c>
      <c r="AZ41" s="67">
        <v>48.4</v>
      </c>
      <c r="BA41" s="67">
        <v>36.9</v>
      </c>
      <c r="BB41" s="67">
        <v>34.6</v>
      </c>
      <c r="BC41" s="67">
        <v>38.700000000000003</v>
      </c>
      <c r="BD41" s="67">
        <v>39.700000000000003</v>
      </c>
      <c r="BE41" s="67">
        <v>43.999999999999993</v>
      </c>
      <c r="BF41" s="67">
        <v>49.400000000000006</v>
      </c>
      <c r="BG41" s="67">
        <v>49.29999999999999</v>
      </c>
      <c r="BH41" s="67">
        <v>44.1</v>
      </c>
      <c r="BI41" s="67">
        <v>46.5</v>
      </c>
      <c r="BJ41" s="67">
        <v>46.70000000000001</v>
      </c>
      <c r="BK41" s="67">
        <v>43.20000000000001</v>
      </c>
      <c r="BL41" s="67">
        <v>47.7</v>
      </c>
      <c r="BM41" s="67">
        <v>46.7</v>
      </c>
      <c r="BN41" s="67"/>
    </row>
    <row r="42" spans="1:66" ht="13.5" customHeight="1" x14ac:dyDescent="0.15">
      <c r="A42" s="51"/>
      <c r="B42" s="52"/>
      <c r="C42" s="54"/>
      <c r="D42" s="66" t="s">
        <v>8</v>
      </c>
      <c r="E42" s="90"/>
      <c r="F42" s="90"/>
      <c r="G42" s="90"/>
      <c r="H42" s="28"/>
      <c r="I42" s="28"/>
      <c r="J42" s="28"/>
      <c r="K42" s="28"/>
      <c r="L42" s="28"/>
      <c r="M42" s="28"/>
      <c r="N42" s="28"/>
      <c r="O42" s="28"/>
      <c r="P42" s="28"/>
      <c r="Q42" s="28"/>
      <c r="R42" s="28"/>
      <c r="S42" s="28"/>
      <c r="T42" s="28"/>
      <c r="U42" s="28"/>
      <c r="V42" s="28"/>
      <c r="W42" s="28"/>
      <c r="X42" s="28"/>
      <c r="Y42" s="28"/>
      <c r="Z42" s="28"/>
      <c r="AA42" s="28"/>
      <c r="AB42" s="28"/>
      <c r="AC42" s="28"/>
      <c r="AD42" s="28"/>
      <c r="AE42" s="28"/>
      <c r="AF42" s="28"/>
      <c r="AG42" s="28"/>
      <c r="AH42" s="28"/>
      <c r="AI42" s="28"/>
      <c r="AJ42" s="28"/>
      <c r="AK42" s="28"/>
      <c r="AL42" s="28"/>
      <c r="AM42" s="28"/>
      <c r="AN42" s="28"/>
      <c r="AO42" s="28"/>
      <c r="AQ42" s="67">
        <v>0</v>
      </c>
      <c r="AR42" s="67">
        <v>0</v>
      </c>
      <c r="AS42" s="67">
        <v>105.5</v>
      </c>
      <c r="AT42" s="67">
        <v>96.6</v>
      </c>
      <c r="AU42" s="67">
        <v>85.7</v>
      </c>
      <c r="AV42" s="67">
        <v>90.6</v>
      </c>
      <c r="AW42" s="67">
        <v>80.900000000000006</v>
      </c>
      <c r="AX42" s="67">
        <v>76.7</v>
      </c>
      <c r="AY42" s="67">
        <v>64.2</v>
      </c>
      <c r="AZ42" s="67">
        <v>77.599999999999994</v>
      </c>
      <c r="BA42" s="67">
        <v>66.400000000000006</v>
      </c>
      <c r="BB42" s="67">
        <v>78.400000000000006</v>
      </c>
      <c r="BC42" s="67">
        <v>85.8</v>
      </c>
      <c r="BD42" s="67">
        <v>98.100000000000023</v>
      </c>
      <c r="BE42" s="67">
        <v>110.3</v>
      </c>
      <c r="BF42" s="67">
        <v>109.4</v>
      </c>
      <c r="BG42" s="67">
        <v>116.60000000000001</v>
      </c>
      <c r="BH42" s="67">
        <v>104.50000000000001</v>
      </c>
      <c r="BI42" s="67">
        <v>108.60000000000001</v>
      </c>
      <c r="BJ42" s="67">
        <v>123.10000000000002</v>
      </c>
      <c r="BK42" s="67">
        <v>101.89999999999999</v>
      </c>
      <c r="BL42" s="67">
        <v>112.8</v>
      </c>
      <c r="BM42" s="67">
        <v>100.39999999999999</v>
      </c>
      <c r="BN42" s="67"/>
    </row>
    <row r="43" spans="1:66" ht="13.5" customHeight="1" x14ac:dyDescent="0.15">
      <c r="A43" s="51"/>
      <c r="B43" s="52"/>
      <c r="C43" s="54"/>
      <c r="D43" s="66" t="s">
        <v>9</v>
      </c>
      <c r="E43" s="90"/>
      <c r="F43" s="90"/>
      <c r="G43" s="90"/>
      <c r="H43" s="28"/>
      <c r="I43" s="28"/>
      <c r="J43" s="28"/>
      <c r="K43" s="28"/>
      <c r="L43" s="28"/>
      <c r="M43" s="28"/>
      <c r="N43" s="28"/>
      <c r="O43" s="28"/>
      <c r="P43" s="28"/>
      <c r="Q43" s="28"/>
      <c r="R43" s="28"/>
      <c r="S43" s="28"/>
      <c r="T43" s="28"/>
      <c r="U43" s="28"/>
      <c r="V43" s="28"/>
      <c r="W43" s="28"/>
      <c r="X43" s="28"/>
      <c r="Y43" s="28"/>
      <c r="Z43" s="28"/>
      <c r="AA43" s="28"/>
      <c r="AB43" s="28"/>
      <c r="AC43" s="28"/>
      <c r="AD43" s="28"/>
      <c r="AE43" s="28"/>
      <c r="AF43" s="28"/>
      <c r="AG43" s="28"/>
      <c r="AH43" s="28"/>
      <c r="AI43" s="28"/>
      <c r="AJ43" s="28"/>
      <c r="AK43" s="28"/>
      <c r="AL43" s="28"/>
      <c r="AM43" s="28"/>
      <c r="AN43" s="28"/>
      <c r="AO43" s="28"/>
      <c r="AQ43" s="67">
        <v>0</v>
      </c>
      <c r="AR43" s="67">
        <v>0</v>
      </c>
      <c r="AS43" s="67">
        <v>108.6</v>
      </c>
      <c r="AT43" s="67">
        <v>100.4</v>
      </c>
      <c r="AU43" s="67">
        <v>107</v>
      </c>
      <c r="AV43" s="67">
        <v>115.8</v>
      </c>
      <c r="AW43" s="67">
        <v>115.3</v>
      </c>
      <c r="AX43" s="67">
        <v>109</v>
      </c>
      <c r="AY43" s="67">
        <v>90.5</v>
      </c>
      <c r="AZ43" s="67">
        <v>114</v>
      </c>
      <c r="BA43" s="67">
        <v>93.4</v>
      </c>
      <c r="BB43" s="67">
        <v>101.9</v>
      </c>
      <c r="BC43" s="67">
        <v>112.4</v>
      </c>
      <c r="BD43" s="67">
        <v>124.70000000000003</v>
      </c>
      <c r="BE43" s="67">
        <v>139.70000000000002</v>
      </c>
      <c r="BF43" s="67">
        <v>143.9</v>
      </c>
      <c r="BG43" s="67">
        <v>149.79999999999998</v>
      </c>
      <c r="BH43" s="67">
        <v>134.19999999999999</v>
      </c>
      <c r="BI43" s="67">
        <v>139.89999999999998</v>
      </c>
      <c r="BJ43" s="67">
        <v>155.80000000000001</v>
      </c>
      <c r="BK43" s="67">
        <v>131.29999999999998</v>
      </c>
      <c r="BL43" s="67">
        <v>145</v>
      </c>
      <c r="BM43" s="67">
        <v>132.79999999999998</v>
      </c>
      <c r="BN43" s="67"/>
    </row>
    <row r="44" spans="1:66" ht="13.5" customHeight="1" x14ac:dyDescent="0.15">
      <c r="A44" s="51"/>
      <c r="B44" s="52"/>
      <c r="C44" s="54"/>
      <c r="D44" s="66" t="s">
        <v>10</v>
      </c>
      <c r="E44" s="90"/>
      <c r="F44" s="90"/>
      <c r="G44" s="90"/>
      <c r="H44" s="28"/>
      <c r="I44" s="28"/>
      <c r="J44" s="28"/>
      <c r="K44" s="28"/>
      <c r="L44" s="28"/>
      <c r="M44" s="28"/>
      <c r="N44" s="28"/>
      <c r="O44" s="28"/>
      <c r="P44" s="28"/>
      <c r="Q44" s="28"/>
      <c r="R44" s="28"/>
      <c r="S44" s="28"/>
      <c r="T44" s="28"/>
      <c r="U44" s="28"/>
      <c r="V44" s="28"/>
      <c r="W44" s="28"/>
      <c r="X44" s="28"/>
      <c r="Y44" s="28"/>
      <c r="Z44" s="28"/>
      <c r="AA44" s="28"/>
      <c r="AB44" s="28"/>
      <c r="AC44" s="28"/>
      <c r="AD44" s="28"/>
      <c r="AE44" s="28"/>
      <c r="AF44" s="28"/>
      <c r="AG44" s="28"/>
      <c r="AH44" s="28"/>
      <c r="AI44" s="28"/>
      <c r="AJ44" s="28"/>
      <c r="AK44" s="28"/>
      <c r="AL44" s="28"/>
      <c r="AM44" s="28"/>
      <c r="AN44" s="28"/>
      <c r="AO44" s="28"/>
      <c r="AQ44" s="67">
        <v>0</v>
      </c>
      <c r="AR44" s="67">
        <v>0</v>
      </c>
      <c r="AS44" s="67">
        <v>1.5</v>
      </c>
      <c r="AT44" s="67">
        <v>1.9</v>
      </c>
      <c r="AU44" s="67">
        <v>7</v>
      </c>
      <c r="AV44" s="67">
        <v>12.9</v>
      </c>
      <c r="AW44" s="67">
        <v>14.9</v>
      </c>
      <c r="AX44" s="67">
        <v>15.6</v>
      </c>
      <c r="AY44" s="67">
        <v>12.8</v>
      </c>
      <c r="AZ44" s="67">
        <v>12</v>
      </c>
      <c r="BA44" s="67">
        <v>9.9</v>
      </c>
      <c r="BB44" s="67">
        <v>11.1</v>
      </c>
      <c r="BC44" s="67">
        <v>12.1</v>
      </c>
      <c r="BD44" s="67">
        <v>13.100000000000001</v>
      </c>
      <c r="BE44" s="67">
        <v>14.6</v>
      </c>
      <c r="BF44" s="67">
        <v>14.899999999999999</v>
      </c>
      <c r="BG44" s="67">
        <v>16.100000000000001</v>
      </c>
      <c r="BH44" s="67">
        <v>14.399999999999999</v>
      </c>
      <c r="BI44" s="67">
        <v>15.2</v>
      </c>
      <c r="BJ44" s="67">
        <v>14</v>
      </c>
      <c r="BK44" s="67">
        <v>13.799999999999999</v>
      </c>
      <c r="BL44" s="67">
        <v>15.5</v>
      </c>
      <c r="BM44" s="67">
        <v>14.299999999999999</v>
      </c>
      <c r="BN44" s="67"/>
    </row>
    <row r="45" spans="1:66" ht="13.5" customHeight="1" thickBot="1" x14ac:dyDescent="0.2">
      <c r="A45" s="51"/>
      <c r="B45" s="52"/>
      <c r="C45" s="55"/>
      <c r="D45" s="68" t="s">
        <v>11</v>
      </c>
      <c r="E45" s="91"/>
      <c r="F45" s="91"/>
      <c r="G45" s="91"/>
      <c r="H45" s="29"/>
      <c r="I45" s="29"/>
      <c r="J45" s="29"/>
      <c r="K45" s="29"/>
      <c r="L45" s="29"/>
      <c r="M45" s="29"/>
      <c r="N45" s="29"/>
      <c r="O45" s="29"/>
      <c r="P45" s="29"/>
      <c r="Q45" s="29"/>
      <c r="R45" s="29"/>
      <c r="S45" s="29"/>
      <c r="T45" s="29"/>
      <c r="U45" s="29"/>
      <c r="V45" s="29"/>
      <c r="W45" s="29"/>
      <c r="X45" s="29"/>
      <c r="Y45" s="29"/>
      <c r="Z45" s="29"/>
      <c r="AA45" s="29"/>
      <c r="AB45" s="29"/>
      <c r="AC45" s="29"/>
      <c r="AD45" s="29"/>
      <c r="AE45" s="29"/>
      <c r="AF45" s="29"/>
      <c r="AG45" s="29"/>
      <c r="AH45" s="29"/>
      <c r="AI45" s="29"/>
      <c r="AJ45" s="29"/>
      <c r="AK45" s="29"/>
      <c r="AL45" s="29"/>
      <c r="AM45" s="29"/>
      <c r="AN45" s="29"/>
      <c r="AO45" s="29"/>
      <c r="AQ45" s="69">
        <v>0</v>
      </c>
      <c r="AR45" s="69">
        <v>0</v>
      </c>
      <c r="AS45" s="69">
        <v>1.6</v>
      </c>
      <c r="AT45" s="69">
        <v>2.2000000000000002</v>
      </c>
      <c r="AU45" s="69">
        <v>8.3000000000000007</v>
      </c>
      <c r="AV45" s="69">
        <v>14.6</v>
      </c>
      <c r="AW45" s="69">
        <v>15.7</v>
      </c>
      <c r="AX45" s="69">
        <v>16.600000000000001</v>
      </c>
      <c r="AY45" s="69">
        <v>17.600000000000001</v>
      </c>
      <c r="AZ45" s="69">
        <v>13</v>
      </c>
      <c r="BA45" s="69">
        <v>10.6</v>
      </c>
      <c r="BB45" s="69">
        <v>11.4</v>
      </c>
      <c r="BC45" s="69">
        <v>12.3</v>
      </c>
      <c r="BD45" s="69">
        <v>13.300000000000002</v>
      </c>
      <c r="BE45" s="69">
        <v>14.700000000000001</v>
      </c>
      <c r="BF45" s="69">
        <v>14.999999999999998</v>
      </c>
      <c r="BG45" s="69">
        <v>16.100000000000001</v>
      </c>
      <c r="BH45" s="69">
        <v>14.399999999999999</v>
      </c>
      <c r="BI45" s="69">
        <v>15.2</v>
      </c>
      <c r="BJ45" s="69">
        <v>14</v>
      </c>
      <c r="BK45" s="69">
        <v>13.799999999999999</v>
      </c>
      <c r="BL45" s="69">
        <v>15.5</v>
      </c>
      <c r="BM45" s="69">
        <v>14.299999999999999</v>
      </c>
      <c r="BN45" s="69"/>
    </row>
    <row r="46" spans="1:66" ht="13.5" customHeight="1" x14ac:dyDescent="0.15">
      <c r="A46" s="51"/>
      <c r="B46" s="52"/>
      <c r="C46" s="53" t="s">
        <v>17</v>
      </c>
      <c r="D46" s="64" t="s">
        <v>6</v>
      </c>
      <c r="E46" s="89"/>
      <c r="F46" s="89"/>
      <c r="G46" s="89"/>
      <c r="H46" s="26"/>
      <c r="I46" s="26"/>
      <c r="J46" s="26"/>
      <c r="K46" s="26"/>
      <c r="L46" s="26"/>
      <c r="M46" s="26"/>
      <c r="N46" s="26"/>
      <c r="O46" s="26"/>
      <c r="P46" s="26"/>
      <c r="Q46" s="26"/>
      <c r="R46" s="26"/>
      <c r="S46" s="26"/>
      <c r="T46" s="26"/>
      <c r="U46" s="26"/>
      <c r="V46" s="26"/>
      <c r="W46" s="26"/>
      <c r="X46" s="26"/>
      <c r="Y46" s="26"/>
      <c r="Z46" s="26"/>
      <c r="AA46" s="26"/>
      <c r="AB46" s="26"/>
      <c r="AC46" s="26"/>
      <c r="AD46" s="26"/>
      <c r="AE46" s="26"/>
      <c r="AF46" s="26"/>
      <c r="AG46" s="26"/>
      <c r="AH46" s="26"/>
      <c r="AI46" s="26"/>
      <c r="AJ46" s="26"/>
      <c r="AK46" s="26"/>
      <c r="AL46" s="26"/>
      <c r="AM46" s="26"/>
      <c r="AN46" s="26"/>
      <c r="AO46" s="26"/>
      <c r="AQ46" s="65">
        <v>0</v>
      </c>
      <c r="AR46" s="65">
        <v>0</v>
      </c>
      <c r="AS46" s="65">
        <v>11.8</v>
      </c>
      <c r="AT46" s="65">
        <v>11.2</v>
      </c>
      <c r="AU46" s="65">
        <v>12.9</v>
      </c>
      <c r="AV46" s="65">
        <v>18.3</v>
      </c>
      <c r="AW46" s="65">
        <v>22.3</v>
      </c>
      <c r="AX46" s="65">
        <v>25</v>
      </c>
      <c r="AY46" s="65">
        <v>29.3</v>
      </c>
      <c r="AZ46" s="65">
        <v>33</v>
      </c>
      <c r="BA46" s="65">
        <v>37.700000000000003</v>
      </c>
      <c r="BB46" s="65">
        <v>28.5</v>
      </c>
      <c r="BC46" s="65">
        <v>38.200000000000003</v>
      </c>
      <c r="BD46" s="65">
        <v>42.4</v>
      </c>
      <c r="BE46" s="65">
        <v>54.900000000000006</v>
      </c>
      <c r="BF46" s="65">
        <v>50.9</v>
      </c>
      <c r="BG46" s="65">
        <v>60.7</v>
      </c>
      <c r="BH46" s="65">
        <v>61.699999999999996</v>
      </c>
      <c r="BI46" s="65">
        <v>152.69999999999999</v>
      </c>
      <c r="BJ46" s="65">
        <v>626.1</v>
      </c>
      <c r="BK46" s="65">
        <v>570.70000000000005</v>
      </c>
      <c r="BL46" s="65">
        <v>573.29999999999995</v>
      </c>
      <c r="BM46" s="65">
        <v>605.89999999999986</v>
      </c>
      <c r="BN46" s="65"/>
    </row>
    <row r="47" spans="1:66" ht="13.5" customHeight="1" x14ac:dyDescent="0.15">
      <c r="A47" s="51"/>
      <c r="B47" s="52"/>
      <c r="C47" s="54"/>
      <c r="D47" s="66" t="s">
        <v>7</v>
      </c>
      <c r="E47" s="90"/>
      <c r="F47" s="90"/>
      <c r="G47" s="90"/>
      <c r="H47" s="28"/>
      <c r="I47" s="28"/>
      <c r="J47" s="28"/>
      <c r="K47" s="28"/>
      <c r="L47" s="28"/>
      <c r="M47" s="28"/>
      <c r="N47" s="28"/>
      <c r="O47" s="28"/>
      <c r="P47" s="28"/>
      <c r="Q47" s="28"/>
      <c r="R47" s="28"/>
      <c r="S47" s="28"/>
      <c r="T47" s="28"/>
      <c r="U47" s="28"/>
      <c r="V47" s="28"/>
      <c r="W47" s="28"/>
      <c r="X47" s="28"/>
      <c r="Y47" s="28"/>
      <c r="Z47" s="28"/>
      <c r="AA47" s="28"/>
      <c r="AB47" s="28"/>
      <c r="AC47" s="28"/>
      <c r="AD47" s="28"/>
      <c r="AE47" s="28"/>
      <c r="AF47" s="28"/>
      <c r="AG47" s="28"/>
      <c r="AH47" s="28"/>
      <c r="AI47" s="28"/>
      <c r="AJ47" s="28"/>
      <c r="AK47" s="28"/>
      <c r="AL47" s="28"/>
      <c r="AM47" s="28"/>
      <c r="AN47" s="28"/>
      <c r="AO47" s="28"/>
      <c r="AQ47" s="67">
        <v>0</v>
      </c>
      <c r="AR47" s="67">
        <v>0</v>
      </c>
      <c r="AS47" s="67">
        <v>0.6</v>
      </c>
      <c r="AT47" s="67">
        <v>0.4</v>
      </c>
      <c r="AU47" s="67">
        <v>0.4</v>
      </c>
      <c r="AV47" s="67">
        <v>0.2</v>
      </c>
      <c r="AW47" s="67">
        <v>0.2</v>
      </c>
      <c r="AX47" s="67">
        <v>0.9</v>
      </c>
      <c r="AY47" s="67">
        <v>0.7</v>
      </c>
      <c r="AZ47" s="67">
        <v>1.9</v>
      </c>
      <c r="BA47" s="67">
        <v>1.8</v>
      </c>
      <c r="BB47" s="67">
        <v>1.3</v>
      </c>
      <c r="BC47" s="67">
        <v>2.6</v>
      </c>
      <c r="BD47" s="67">
        <v>2.1000000000000005</v>
      </c>
      <c r="BE47" s="67">
        <v>4.2000000000000011</v>
      </c>
      <c r="BF47" s="67">
        <v>5.3999999999999995</v>
      </c>
      <c r="BG47" s="67">
        <v>8.4000000000000021</v>
      </c>
      <c r="BH47" s="67">
        <v>5.3999999999999995</v>
      </c>
      <c r="BI47" s="67">
        <v>19.3</v>
      </c>
      <c r="BJ47" s="67">
        <v>123.60000000000001</v>
      </c>
      <c r="BK47" s="67">
        <v>110.19999999999999</v>
      </c>
      <c r="BL47" s="67">
        <v>107.1</v>
      </c>
      <c r="BM47" s="67">
        <v>115.7</v>
      </c>
      <c r="BN47" s="67"/>
    </row>
    <row r="48" spans="1:66" ht="13.5" customHeight="1" x14ac:dyDescent="0.15">
      <c r="A48" s="51"/>
      <c r="B48" s="52"/>
      <c r="C48" s="54"/>
      <c r="D48" s="66" t="s">
        <v>8</v>
      </c>
      <c r="E48" s="90"/>
      <c r="F48" s="90"/>
      <c r="G48" s="90"/>
      <c r="H48" s="28"/>
      <c r="I48" s="28"/>
      <c r="J48" s="28"/>
      <c r="K48" s="28"/>
      <c r="L48" s="28"/>
      <c r="M48" s="28"/>
      <c r="N48" s="28"/>
      <c r="O48" s="28"/>
      <c r="P48" s="28"/>
      <c r="Q48" s="28"/>
      <c r="R48" s="28"/>
      <c r="S48" s="28"/>
      <c r="T48" s="28"/>
      <c r="U48" s="28"/>
      <c r="V48" s="28"/>
      <c r="W48" s="28"/>
      <c r="X48" s="28"/>
      <c r="Y48" s="28"/>
      <c r="Z48" s="28"/>
      <c r="AA48" s="28"/>
      <c r="AB48" s="28"/>
      <c r="AC48" s="28"/>
      <c r="AD48" s="28"/>
      <c r="AE48" s="28"/>
      <c r="AF48" s="28"/>
      <c r="AG48" s="28"/>
      <c r="AH48" s="28"/>
      <c r="AI48" s="28"/>
      <c r="AJ48" s="28"/>
      <c r="AK48" s="28"/>
      <c r="AL48" s="28"/>
      <c r="AM48" s="28"/>
      <c r="AN48" s="28"/>
      <c r="AO48" s="28"/>
      <c r="AQ48" s="67">
        <v>0</v>
      </c>
      <c r="AR48" s="67">
        <v>0</v>
      </c>
      <c r="AS48" s="67">
        <v>11.2</v>
      </c>
      <c r="AT48" s="67">
        <v>10.8</v>
      </c>
      <c r="AU48" s="67">
        <v>12.5</v>
      </c>
      <c r="AV48" s="67">
        <v>18.100000000000001</v>
      </c>
      <c r="AW48" s="67">
        <v>22.1</v>
      </c>
      <c r="AX48" s="67">
        <v>24.1</v>
      </c>
      <c r="AY48" s="67">
        <v>28.6</v>
      </c>
      <c r="AZ48" s="67">
        <v>31.1</v>
      </c>
      <c r="BA48" s="67">
        <v>35.9</v>
      </c>
      <c r="BB48" s="67">
        <v>27.2</v>
      </c>
      <c r="BC48" s="67">
        <v>35.6</v>
      </c>
      <c r="BD48" s="67">
        <v>40.300000000000004</v>
      </c>
      <c r="BE48" s="67">
        <v>50.699999999999996</v>
      </c>
      <c r="BF48" s="67">
        <v>45.499999999999993</v>
      </c>
      <c r="BG48" s="67">
        <v>52.3</v>
      </c>
      <c r="BH48" s="67">
        <v>56.3</v>
      </c>
      <c r="BI48" s="67">
        <v>133.39999999999998</v>
      </c>
      <c r="BJ48" s="67">
        <v>502.5</v>
      </c>
      <c r="BK48" s="67">
        <v>460.49999999999994</v>
      </c>
      <c r="BL48" s="67">
        <v>466.2</v>
      </c>
      <c r="BM48" s="67">
        <v>490.2</v>
      </c>
      <c r="BN48" s="67"/>
    </row>
    <row r="49" spans="1:66" ht="13.5" customHeight="1" x14ac:dyDescent="0.15">
      <c r="A49" s="51"/>
      <c r="B49" s="52"/>
      <c r="C49" s="54"/>
      <c r="D49" s="66" t="s">
        <v>9</v>
      </c>
      <c r="E49" s="90"/>
      <c r="F49" s="90"/>
      <c r="G49" s="90"/>
      <c r="H49" s="28"/>
      <c r="I49" s="28"/>
      <c r="J49" s="28"/>
      <c r="K49" s="28"/>
      <c r="L49" s="28"/>
      <c r="M49" s="28"/>
      <c r="N49" s="28"/>
      <c r="O49" s="28"/>
      <c r="P49" s="28"/>
      <c r="Q49" s="28"/>
      <c r="R49" s="28"/>
      <c r="S49" s="28"/>
      <c r="T49" s="28"/>
      <c r="U49" s="28"/>
      <c r="V49" s="28"/>
      <c r="W49" s="28"/>
      <c r="X49" s="28"/>
      <c r="Y49" s="28"/>
      <c r="Z49" s="28"/>
      <c r="AA49" s="28"/>
      <c r="AB49" s="28"/>
      <c r="AC49" s="28"/>
      <c r="AD49" s="28"/>
      <c r="AE49" s="28"/>
      <c r="AF49" s="28"/>
      <c r="AG49" s="28"/>
      <c r="AH49" s="28"/>
      <c r="AI49" s="28"/>
      <c r="AJ49" s="28"/>
      <c r="AK49" s="28"/>
      <c r="AL49" s="28"/>
      <c r="AM49" s="28"/>
      <c r="AN49" s="28"/>
      <c r="AO49" s="28"/>
      <c r="AQ49" s="67">
        <v>0</v>
      </c>
      <c r="AR49" s="67">
        <v>0</v>
      </c>
      <c r="AS49" s="67">
        <v>9</v>
      </c>
      <c r="AT49" s="67">
        <v>6.9</v>
      </c>
      <c r="AU49" s="67">
        <v>8.1999999999999993</v>
      </c>
      <c r="AV49" s="67">
        <v>14.9</v>
      </c>
      <c r="AW49" s="67">
        <v>19</v>
      </c>
      <c r="AX49" s="67">
        <v>21.3</v>
      </c>
      <c r="AY49" s="67">
        <v>25.5</v>
      </c>
      <c r="AZ49" s="67">
        <v>29.2</v>
      </c>
      <c r="BA49" s="67">
        <v>34</v>
      </c>
      <c r="BB49" s="67">
        <v>27</v>
      </c>
      <c r="BC49" s="67">
        <v>36.9</v>
      </c>
      <c r="BD49" s="67">
        <v>40.900000000000006</v>
      </c>
      <c r="BE49" s="67">
        <v>53.1</v>
      </c>
      <c r="BF49" s="67">
        <v>48.599999999999994</v>
      </c>
      <c r="BG49" s="67">
        <v>58</v>
      </c>
      <c r="BH49" s="67">
        <v>57.999999999999993</v>
      </c>
      <c r="BI49" s="67">
        <v>149.19999999999999</v>
      </c>
      <c r="BJ49" s="67">
        <v>615.50000000000011</v>
      </c>
      <c r="BK49" s="67">
        <v>561.20000000000005</v>
      </c>
      <c r="BL49" s="67">
        <v>564.20000000000005</v>
      </c>
      <c r="BM49" s="67">
        <v>596</v>
      </c>
      <c r="BN49" s="67"/>
    </row>
    <row r="50" spans="1:66" ht="13.5" customHeight="1" x14ac:dyDescent="0.15">
      <c r="A50" s="51"/>
      <c r="B50" s="52"/>
      <c r="C50" s="54"/>
      <c r="D50" s="66" t="s">
        <v>10</v>
      </c>
      <c r="E50" s="90"/>
      <c r="F50" s="90"/>
      <c r="G50" s="90"/>
      <c r="H50" s="28"/>
      <c r="I50" s="28"/>
      <c r="J50" s="28"/>
      <c r="K50" s="28"/>
      <c r="L50" s="28"/>
      <c r="M50" s="28"/>
      <c r="N50" s="28"/>
      <c r="O50" s="28"/>
      <c r="P50" s="28"/>
      <c r="Q50" s="28"/>
      <c r="R50" s="28"/>
      <c r="S50" s="28"/>
      <c r="T50" s="28"/>
      <c r="U50" s="28"/>
      <c r="V50" s="28"/>
      <c r="W50" s="28"/>
      <c r="X50" s="28"/>
      <c r="Y50" s="28"/>
      <c r="Z50" s="28"/>
      <c r="AA50" s="28"/>
      <c r="AB50" s="28"/>
      <c r="AC50" s="28"/>
      <c r="AD50" s="28"/>
      <c r="AE50" s="28"/>
      <c r="AF50" s="28"/>
      <c r="AG50" s="28"/>
      <c r="AH50" s="28"/>
      <c r="AI50" s="28"/>
      <c r="AJ50" s="28"/>
      <c r="AK50" s="28"/>
      <c r="AL50" s="28"/>
      <c r="AM50" s="28"/>
      <c r="AN50" s="28"/>
      <c r="AO50" s="28"/>
      <c r="AQ50" s="67">
        <v>0</v>
      </c>
      <c r="AR50" s="67">
        <v>0</v>
      </c>
      <c r="AS50" s="67">
        <v>2.8</v>
      </c>
      <c r="AT50" s="67">
        <v>4.3</v>
      </c>
      <c r="AU50" s="67">
        <v>4.7</v>
      </c>
      <c r="AV50" s="67">
        <v>3.4</v>
      </c>
      <c r="AW50" s="67">
        <v>3.3</v>
      </c>
      <c r="AX50" s="67">
        <v>3.7</v>
      </c>
      <c r="AY50" s="67">
        <v>3.8</v>
      </c>
      <c r="AZ50" s="67">
        <v>3.8</v>
      </c>
      <c r="BA50" s="67">
        <v>3.7</v>
      </c>
      <c r="BB50" s="67">
        <v>1.5</v>
      </c>
      <c r="BC50" s="67">
        <v>1.3</v>
      </c>
      <c r="BD50" s="67">
        <v>1.5000000000000002</v>
      </c>
      <c r="BE50" s="67">
        <v>1.8000000000000005</v>
      </c>
      <c r="BF50" s="67">
        <v>2.3000000000000003</v>
      </c>
      <c r="BG50" s="67">
        <v>2.7000000000000006</v>
      </c>
      <c r="BH50" s="67">
        <v>3.7000000000000006</v>
      </c>
      <c r="BI50" s="67">
        <v>3.5000000000000004</v>
      </c>
      <c r="BJ50" s="67">
        <v>10.6</v>
      </c>
      <c r="BK50" s="67">
        <v>9.5</v>
      </c>
      <c r="BL50" s="67">
        <v>9.1</v>
      </c>
      <c r="BM50" s="67">
        <v>9.9000000000000021</v>
      </c>
      <c r="BN50" s="67"/>
    </row>
    <row r="51" spans="1:66" ht="13.5" customHeight="1" thickBot="1" x14ac:dyDescent="0.2">
      <c r="A51" s="51"/>
      <c r="B51" s="52"/>
      <c r="C51" s="55"/>
      <c r="D51" s="68" t="s">
        <v>11</v>
      </c>
      <c r="E51" s="91"/>
      <c r="F51" s="91"/>
      <c r="G51" s="91"/>
      <c r="H51" s="29"/>
      <c r="I51" s="29"/>
      <c r="J51" s="29"/>
      <c r="K51" s="29"/>
      <c r="L51" s="29"/>
      <c r="M51" s="29"/>
      <c r="N51" s="29"/>
      <c r="O51" s="29"/>
      <c r="P51" s="29"/>
      <c r="Q51" s="29"/>
      <c r="R51" s="29"/>
      <c r="S51" s="29"/>
      <c r="T51" s="29"/>
      <c r="U51" s="29"/>
      <c r="V51" s="29"/>
      <c r="W51" s="29"/>
      <c r="X51" s="29"/>
      <c r="Y51" s="29"/>
      <c r="Z51" s="29"/>
      <c r="AA51" s="29"/>
      <c r="AB51" s="29"/>
      <c r="AC51" s="29"/>
      <c r="AD51" s="29"/>
      <c r="AE51" s="29"/>
      <c r="AF51" s="29"/>
      <c r="AG51" s="29"/>
      <c r="AH51" s="29"/>
      <c r="AI51" s="29"/>
      <c r="AJ51" s="29"/>
      <c r="AK51" s="29"/>
      <c r="AL51" s="29"/>
      <c r="AM51" s="29"/>
      <c r="AN51" s="29"/>
      <c r="AO51" s="29"/>
      <c r="AQ51" s="69">
        <v>0</v>
      </c>
      <c r="AR51" s="69">
        <v>0</v>
      </c>
      <c r="AS51" s="69">
        <v>2.8</v>
      </c>
      <c r="AT51" s="69">
        <v>4.3</v>
      </c>
      <c r="AU51" s="69">
        <v>4.7</v>
      </c>
      <c r="AV51" s="69">
        <v>4</v>
      </c>
      <c r="AW51" s="69">
        <v>4.3</v>
      </c>
      <c r="AX51" s="69">
        <v>5.0999999999999996</v>
      </c>
      <c r="AY51" s="69">
        <v>4.4000000000000004</v>
      </c>
      <c r="AZ51" s="69">
        <v>4</v>
      </c>
      <c r="BA51" s="69">
        <v>4.0999999999999996</v>
      </c>
      <c r="BB51" s="69">
        <v>1.7</v>
      </c>
      <c r="BC51" s="69">
        <v>3.2</v>
      </c>
      <c r="BD51" s="69">
        <v>2.3000000000000007</v>
      </c>
      <c r="BE51" s="69">
        <v>2.1</v>
      </c>
      <c r="BF51" s="69">
        <v>2.3000000000000003</v>
      </c>
      <c r="BG51" s="69">
        <v>2.7000000000000006</v>
      </c>
      <c r="BH51" s="69">
        <v>4</v>
      </c>
      <c r="BI51" s="69">
        <v>8.1999999999999993</v>
      </c>
      <c r="BJ51" s="69">
        <v>10.6</v>
      </c>
      <c r="BK51" s="69">
        <v>9.5</v>
      </c>
      <c r="BL51" s="69">
        <v>9.1</v>
      </c>
      <c r="BM51" s="69">
        <v>16.299999999999997</v>
      </c>
      <c r="BN51" s="69"/>
    </row>
    <row r="52" spans="1:66" ht="13.5" customHeight="1" x14ac:dyDescent="0.15">
      <c r="A52" s="51"/>
      <c r="B52" s="52"/>
      <c r="C52" s="121" t="s">
        <v>330</v>
      </c>
      <c r="D52" s="64" t="s">
        <v>6</v>
      </c>
      <c r="E52" s="89"/>
      <c r="F52" s="89"/>
      <c r="G52" s="89"/>
      <c r="H52" s="26"/>
      <c r="I52" s="26"/>
      <c r="J52" s="26"/>
      <c r="K52" s="26"/>
      <c r="L52" s="26"/>
      <c r="M52" s="26"/>
      <c r="N52" s="26"/>
      <c r="O52" s="26"/>
      <c r="P52" s="26"/>
      <c r="Q52" s="26"/>
      <c r="R52" s="26"/>
      <c r="S52" s="26"/>
      <c r="T52" s="26"/>
      <c r="U52" s="26"/>
      <c r="V52" s="26"/>
      <c r="W52" s="26"/>
      <c r="X52" s="26"/>
      <c r="Y52" s="26"/>
      <c r="Z52" s="26"/>
      <c r="AA52" s="26"/>
      <c r="AB52" s="26"/>
      <c r="AC52" s="26"/>
      <c r="AD52" s="26"/>
      <c r="AE52" s="26"/>
      <c r="AF52" s="26"/>
      <c r="AG52" s="26"/>
      <c r="AH52" s="26"/>
      <c r="AI52" s="26"/>
      <c r="AJ52" s="26"/>
      <c r="AK52" s="26"/>
      <c r="AL52" s="26"/>
      <c r="AM52" s="26"/>
      <c r="AN52" s="26"/>
      <c r="AO52" s="26"/>
      <c r="AQ52" s="65">
        <v>0</v>
      </c>
      <c r="AR52" s="65">
        <v>0</v>
      </c>
      <c r="AS52" s="65">
        <v>278</v>
      </c>
      <c r="AT52" s="65">
        <v>254.2</v>
      </c>
      <c r="AU52" s="65">
        <v>349.1</v>
      </c>
      <c r="AV52" s="65">
        <v>261.2</v>
      </c>
      <c r="AW52" s="65">
        <v>242.1</v>
      </c>
      <c r="AX52" s="65">
        <v>113.4</v>
      </c>
      <c r="AY52" s="65">
        <v>104.6</v>
      </c>
      <c r="AZ52" s="65">
        <v>718.9</v>
      </c>
      <c r="BA52" s="65">
        <v>785.1</v>
      </c>
      <c r="BB52" s="65">
        <v>652.4</v>
      </c>
      <c r="BC52" s="65">
        <v>593.5</v>
      </c>
      <c r="BD52" s="65">
        <v>643.1</v>
      </c>
      <c r="BE52" s="65">
        <v>657.90000000000009</v>
      </c>
      <c r="BF52" s="65">
        <v>693.2</v>
      </c>
      <c r="BG52" s="65">
        <v>718.59999999999991</v>
      </c>
      <c r="BH52" s="65">
        <v>971.00000000000011</v>
      </c>
      <c r="BI52" s="65">
        <v>1058.8</v>
      </c>
      <c r="BJ52" s="65">
        <v>1237.6999999999998</v>
      </c>
      <c r="BK52" s="65">
        <v>997.09999999999991</v>
      </c>
      <c r="BL52" s="65">
        <v>758.1</v>
      </c>
      <c r="BM52" s="65">
        <v>741.3</v>
      </c>
      <c r="BN52" s="65"/>
    </row>
    <row r="53" spans="1:66" ht="13.5" customHeight="1" x14ac:dyDescent="0.15">
      <c r="A53" s="51"/>
      <c r="B53" s="52"/>
      <c r="C53" s="122"/>
      <c r="D53" s="66" t="s">
        <v>7</v>
      </c>
      <c r="E53" s="90"/>
      <c r="F53" s="90"/>
      <c r="G53" s="90"/>
      <c r="H53" s="28"/>
      <c r="I53" s="28"/>
      <c r="J53" s="28"/>
      <c r="K53" s="28"/>
      <c r="L53" s="28"/>
      <c r="M53" s="28"/>
      <c r="N53" s="28"/>
      <c r="O53" s="28"/>
      <c r="P53" s="28"/>
      <c r="Q53" s="28"/>
      <c r="R53" s="28"/>
      <c r="S53" s="28"/>
      <c r="T53" s="28"/>
      <c r="U53" s="28"/>
      <c r="V53" s="28"/>
      <c r="W53" s="28"/>
      <c r="X53" s="28"/>
      <c r="Y53" s="28"/>
      <c r="Z53" s="28"/>
      <c r="AA53" s="28"/>
      <c r="AB53" s="28"/>
      <c r="AC53" s="28"/>
      <c r="AD53" s="28"/>
      <c r="AE53" s="28"/>
      <c r="AF53" s="28"/>
      <c r="AG53" s="28"/>
      <c r="AH53" s="28"/>
      <c r="AI53" s="28"/>
      <c r="AJ53" s="28"/>
      <c r="AK53" s="28"/>
      <c r="AL53" s="28"/>
      <c r="AM53" s="28"/>
      <c r="AN53" s="28"/>
      <c r="AO53" s="28"/>
      <c r="AQ53" s="67">
        <v>0</v>
      </c>
      <c r="AR53" s="67">
        <v>0</v>
      </c>
      <c r="AS53" s="67">
        <v>99.8</v>
      </c>
      <c r="AT53" s="67">
        <v>120.8</v>
      </c>
      <c r="AU53" s="67">
        <v>158.80000000000001</v>
      </c>
      <c r="AV53" s="67">
        <v>117.7</v>
      </c>
      <c r="AW53" s="67">
        <v>97.9</v>
      </c>
      <c r="AX53" s="67">
        <v>28.5</v>
      </c>
      <c r="AY53" s="67">
        <v>27.7</v>
      </c>
      <c r="AZ53" s="67">
        <v>46.8</v>
      </c>
      <c r="BA53" s="67">
        <v>48.4</v>
      </c>
      <c r="BB53" s="67">
        <v>46.6</v>
      </c>
      <c r="BC53" s="67">
        <v>53.8</v>
      </c>
      <c r="BD53" s="67">
        <v>36.599999999999994</v>
      </c>
      <c r="BE53" s="67">
        <v>27.900000000000006</v>
      </c>
      <c r="BF53" s="67">
        <v>30.6</v>
      </c>
      <c r="BG53" s="67">
        <v>30</v>
      </c>
      <c r="BH53" s="67">
        <v>29.200000000000006</v>
      </c>
      <c r="BI53" s="67">
        <v>45.5</v>
      </c>
      <c r="BJ53" s="67">
        <v>236.6</v>
      </c>
      <c r="BK53" s="67">
        <v>202</v>
      </c>
      <c r="BL53" s="67">
        <v>194.8</v>
      </c>
      <c r="BM53" s="67">
        <v>197.5</v>
      </c>
      <c r="BN53" s="67"/>
    </row>
    <row r="54" spans="1:66" ht="13.5" customHeight="1" x14ac:dyDescent="0.15">
      <c r="A54" s="51"/>
      <c r="B54" s="56"/>
      <c r="C54" s="122"/>
      <c r="D54" s="66" t="s">
        <v>8</v>
      </c>
      <c r="E54" s="90"/>
      <c r="F54" s="90"/>
      <c r="G54" s="90"/>
      <c r="H54" s="28"/>
      <c r="I54" s="28"/>
      <c r="J54" s="28"/>
      <c r="K54" s="28"/>
      <c r="L54" s="28"/>
      <c r="M54" s="28"/>
      <c r="N54" s="28"/>
      <c r="O54" s="28"/>
      <c r="P54" s="28"/>
      <c r="Q54" s="28"/>
      <c r="R54" s="28"/>
      <c r="S54" s="28"/>
      <c r="T54" s="28"/>
      <c r="U54" s="28"/>
      <c r="V54" s="28"/>
      <c r="W54" s="28"/>
      <c r="X54" s="28"/>
      <c r="Y54" s="28"/>
      <c r="Z54" s="28"/>
      <c r="AA54" s="28"/>
      <c r="AB54" s="28"/>
      <c r="AC54" s="28"/>
      <c r="AD54" s="28"/>
      <c r="AE54" s="28"/>
      <c r="AF54" s="28"/>
      <c r="AG54" s="28"/>
      <c r="AH54" s="28"/>
      <c r="AI54" s="28"/>
      <c r="AJ54" s="28"/>
      <c r="AK54" s="28"/>
      <c r="AL54" s="28"/>
      <c r="AM54" s="28"/>
      <c r="AN54" s="28"/>
      <c r="AO54" s="28"/>
      <c r="AQ54" s="67">
        <v>0</v>
      </c>
      <c r="AR54" s="67">
        <v>0</v>
      </c>
      <c r="AS54" s="67">
        <v>178.2</v>
      </c>
      <c r="AT54" s="67">
        <v>133.4</v>
      </c>
      <c r="AU54" s="67">
        <v>190.3</v>
      </c>
      <c r="AV54" s="67">
        <v>143.5</v>
      </c>
      <c r="AW54" s="67">
        <v>144.19999999999999</v>
      </c>
      <c r="AX54" s="67">
        <v>84.9</v>
      </c>
      <c r="AY54" s="67">
        <v>76.900000000000006</v>
      </c>
      <c r="AZ54" s="67">
        <v>672.1</v>
      </c>
      <c r="BA54" s="67">
        <v>736.7</v>
      </c>
      <c r="BB54" s="67">
        <v>605.79999999999995</v>
      </c>
      <c r="BC54" s="67">
        <v>539.70000000000005</v>
      </c>
      <c r="BD54" s="67">
        <v>606.5</v>
      </c>
      <c r="BE54" s="67">
        <v>630</v>
      </c>
      <c r="BF54" s="67">
        <v>662.60000000000014</v>
      </c>
      <c r="BG54" s="67">
        <v>688.6</v>
      </c>
      <c r="BH54" s="67">
        <v>941.80000000000007</v>
      </c>
      <c r="BI54" s="67">
        <v>1013.3</v>
      </c>
      <c r="BJ54" s="67">
        <v>1001.1</v>
      </c>
      <c r="BK54" s="67">
        <v>795.09999999999991</v>
      </c>
      <c r="BL54" s="67">
        <v>563.29999999999995</v>
      </c>
      <c r="BM54" s="67">
        <v>543.80000000000007</v>
      </c>
      <c r="BN54" s="67"/>
    </row>
    <row r="55" spans="1:66" ht="13.5" customHeight="1" x14ac:dyDescent="0.15">
      <c r="A55" s="51"/>
      <c r="B55" s="56"/>
      <c r="C55" s="122"/>
      <c r="D55" s="66" t="s">
        <v>9</v>
      </c>
      <c r="E55" s="90"/>
      <c r="F55" s="90"/>
      <c r="G55" s="90"/>
      <c r="H55" s="28"/>
      <c r="I55" s="28"/>
      <c r="J55" s="28"/>
      <c r="K55" s="28"/>
      <c r="L55" s="28"/>
      <c r="M55" s="28"/>
      <c r="N55" s="28"/>
      <c r="O55" s="28"/>
      <c r="P55" s="28"/>
      <c r="Q55" s="28"/>
      <c r="R55" s="28"/>
      <c r="S55" s="28"/>
      <c r="T55" s="28"/>
      <c r="U55" s="28"/>
      <c r="V55" s="28"/>
      <c r="W55" s="28"/>
      <c r="X55" s="28"/>
      <c r="Y55" s="28"/>
      <c r="Z55" s="28"/>
      <c r="AA55" s="28"/>
      <c r="AB55" s="28"/>
      <c r="AC55" s="28"/>
      <c r="AD55" s="28"/>
      <c r="AE55" s="28"/>
      <c r="AF55" s="28"/>
      <c r="AG55" s="28"/>
      <c r="AH55" s="28"/>
      <c r="AI55" s="28"/>
      <c r="AJ55" s="28"/>
      <c r="AK55" s="28"/>
      <c r="AL55" s="28"/>
      <c r="AM55" s="28"/>
      <c r="AN55" s="28"/>
      <c r="AO55" s="28"/>
      <c r="AQ55" s="67">
        <v>0</v>
      </c>
      <c r="AR55" s="67">
        <v>0</v>
      </c>
      <c r="AS55" s="67">
        <v>214.7</v>
      </c>
      <c r="AT55" s="67">
        <v>203.7</v>
      </c>
      <c r="AU55" s="67">
        <v>295.7</v>
      </c>
      <c r="AV55" s="67">
        <v>216.2</v>
      </c>
      <c r="AW55" s="67">
        <v>201.5</v>
      </c>
      <c r="AX55" s="67">
        <v>84.9</v>
      </c>
      <c r="AY55" s="67">
        <v>76.900000000000006</v>
      </c>
      <c r="AZ55" s="67">
        <v>691</v>
      </c>
      <c r="BA55" s="67">
        <v>767.1</v>
      </c>
      <c r="BB55" s="67">
        <v>628.20000000000005</v>
      </c>
      <c r="BC55" s="67">
        <v>579.79999999999995</v>
      </c>
      <c r="BD55" s="67">
        <v>617.9</v>
      </c>
      <c r="BE55" s="67">
        <v>638.4</v>
      </c>
      <c r="BF55" s="67">
        <v>670</v>
      </c>
      <c r="BG55" s="67">
        <v>686.69999999999993</v>
      </c>
      <c r="BH55" s="67">
        <v>941.1</v>
      </c>
      <c r="BI55" s="67">
        <v>1034.3</v>
      </c>
      <c r="BJ55" s="67">
        <v>1209.3</v>
      </c>
      <c r="BK55" s="67">
        <v>908.70000000000016</v>
      </c>
      <c r="BL55" s="67">
        <v>659.7</v>
      </c>
      <c r="BM55" s="67">
        <v>656.20000000000016</v>
      </c>
      <c r="BN55" s="67"/>
    </row>
    <row r="56" spans="1:66" ht="13.5" customHeight="1" x14ac:dyDescent="0.15">
      <c r="A56" s="51"/>
      <c r="B56" s="56"/>
      <c r="C56" s="122"/>
      <c r="D56" s="66" t="s">
        <v>10</v>
      </c>
      <c r="E56" s="90"/>
      <c r="F56" s="90"/>
      <c r="G56" s="90"/>
      <c r="H56" s="28"/>
      <c r="I56" s="28"/>
      <c r="J56" s="28"/>
      <c r="K56" s="28"/>
      <c r="L56" s="28"/>
      <c r="M56" s="28"/>
      <c r="N56" s="28"/>
      <c r="O56" s="28"/>
      <c r="P56" s="28"/>
      <c r="Q56" s="28"/>
      <c r="R56" s="28"/>
      <c r="S56" s="28"/>
      <c r="T56" s="28"/>
      <c r="U56" s="28"/>
      <c r="V56" s="28"/>
      <c r="W56" s="28"/>
      <c r="X56" s="28"/>
      <c r="Y56" s="28"/>
      <c r="Z56" s="28"/>
      <c r="AA56" s="28"/>
      <c r="AB56" s="28"/>
      <c r="AC56" s="28"/>
      <c r="AD56" s="28"/>
      <c r="AE56" s="28"/>
      <c r="AF56" s="28"/>
      <c r="AG56" s="28"/>
      <c r="AH56" s="28"/>
      <c r="AI56" s="28"/>
      <c r="AJ56" s="28"/>
      <c r="AK56" s="28"/>
      <c r="AL56" s="28"/>
      <c r="AM56" s="28"/>
      <c r="AN56" s="28"/>
      <c r="AO56" s="28"/>
      <c r="AQ56" s="67">
        <v>0</v>
      </c>
      <c r="AR56" s="67">
        <v>0</v>
      </c>
      <c r="AS56" s="67">
        <v>63.3</v>
      </c>
      <c r="AT56" s="67">
        <v>50.5</v>
      </c>
      <c r="AU56" s="67">
        <v>53.4</v>
      </c>
      <c r="AV56" s="67">
        <v>45</v>
      </c>
      <c r="AW56" s="67">
        <v>40.6</v>
      </c>
      <c r="AX56" s="67">
        <v>28.5</v>
      </c>
      <c r="AY56" s="67">
        <v>27.7</v>
      </c>
      <c r="AZ56" s="67">
        <v>27.9</v>
      </c>
      <c r="BA56" s="67">
        <v>18</v>
      </c>
      <c r="BB56" s="67">
        <v>24.2</v>
      </c>
      <c r="BC56" s="67">
        <v>13.7</v>
      </c>
      <c r="BD56" s="67">
        <v>25.2</v>
      </c>
      <c r="BE56" s="67">
        <v>19.500000000000004</v>
      </c>
      <c r="BF56" s="67">
        <v>23.200000000000003</v>
      </c>
      <c r="BG56" s="67">
        <v>31.9</v>
      </c>
      <c r="BH56" s="67">
        <v>29.9</v>
      </c>
      <c r="BI56" s="67">
        <v>24.5</v>
      </c>
      <c r="BJ56" s="67">
        <v>28.400000000000006</v>
      </c>
      <c r="BK56" s="67">
        <v>88.4</v>
      </c>
      <c r="BL56" s="67">
        <v>98.4</v>
      </c>
      <c r="BM56" s="67">
        <v>85.100000000000009</v>
      </c>
      <c r="BN56" s="67"/>
    </row>
    <row r="57" spans="1:66" ht="13.5" customHeight="1" thickBot="1" x14ac:dyDescent="0.2">
      <c r="A57" s="51"/>
      <c r="B57" s="56"/>
      <c r="C57" s="123"/>
      <c r="D57" s="68" t="s">
        <v>11</v>
      </c>
      <c r="E57" s="91"/>
      <c r="F57" s="91"/>
      <c r="G57" s="91"/>
      <c r="H57" s="29"/>
      <c r="I57" s="29"/>
      <c r="J57" s="29"/>
      <c r="K57" s="29"/>
      <c r="L57" s="29"/>
      <c r="M57" s="29"/>
      <c r="N57" s="29"/>
      <c r="O57" s="29"/>
      <c r="P57" s="29"/>
      <c r="Q57" s="29"/>
      <c r="R57" s="29"/>
      <c r="S57" s="29"/>
      <c r="T57" s="29"/>
      <c r="U57" s="29"/>
      <c r="V57" s="29"/>
      <c r="W57" s="29"/>
      <c r="X57" s="29"/>
      <c r="Y57" s="29"/>
      <c r="Z57" s="29"/>
      <c r="AA57" s="29"/>
      <c r="AB57" s="29"/>
      <c r="AC57" s="29"/>
      <c r="AD57" s="29"/>
      <c r="AE57" s="29"/>
      <c r="AF57" s="29"/>
      <c r="AG57" s="29"/>
      <c r="AH57" s="29"/>
      <c r="AI57" s="29"/>
      <c r="AJ57" s="29"/>
      <c r="AK57" s="29"/>
      <c r="AL57" s="29"/>
      <c r="AM57" s="29"/>
      <c r="AN57" s="29"/>
      <c r="AO57" s="29"/>
      <c r="AQ57" s="69">
        <v>0</v>
      </c>
      <c r="AR57" s="69">
        <v>0</v>
      </c>
      <c r="AS57" s="69">
        <v>63.3</v>
      </c>
      <c r="AT57" s="69">
        <v>50.5</v>
      </c>
      <c r="AU57" s="69">
        <v>53.4</v>
      </c>
      <c r="AV57" s="69">
        <v>45</v>
      </c>
      <c r="AW57" s="69">
        <v>40.6</v>
      </c>
      <c r="AX57" s="69">
        <v>28.5</v>
      </c>
      <c r="AY57" s="69">
        <v>27.7</v>
      </c>
      <c r="AZ57" s="69">
        <v>33.700000000000003</v>
      </c>
      <c r="BA57" s="69">
        <v>21.7</v>
      </c>
      <c r="BB57" s="69">
        <v>27.5</v>
      </c>
      <c r="BC57" s="69">
        <v>13.7</v>
      </c>
      <c r="BD57" s="69">
        <v>25.2</v>
      </c>
      <c r="BE57" s="69">
        <v>21.2</v>
      </c>
      <c r="BF57" s="69">
        <v>23.200000000000003</v>
      </c>
      <c r="BG57" s="69">
        <v>32.200000000000003</v>
      </c>
      <c r="BH57" s="69">
        <v>35.4</v>
      </c>
      <c r="BI57" s="69">
        <v>29.499999999999996</v>
      </c>
      <c r="BJ57" s="69">
        <v>31.9</v>
      </c>
      <c r="BK57" s="69">
        <v>92.7</v>
      </c>
      <c r="BL57" s="69">
        <v>103.2</v>
      </c>
      <c r="BM57" s="69">
        <v>87.5</v>
      </c>
      <c r="BN57" s="69"/>
    </row>
    <row r="58" spans="1:66" ht="13.5" customHeight="1" x14ac:dyDescent="0.15">
      <c r="A58" s="51"/>
      <c r="B58" s="56"/>
      <c r="C58" s="121" t="s">
        <v>331</v>
      </c>
      <c r="D58" s="64" t="s">
        <v>6</v>
      </c>
      <c r="E58" s="89"/>
      <c r="F58" s="89"/>
      <c r="G58" s="89"/>
      <c r="H58" s="26"/>
      <c r="I58" s="26"/>
      <c r="J58" s="26"/>
      <c r="K58" s="26"/>
      <c r="L58" s="26"/>
      <c r="M58" s="26"/>
      <c r="N58" s="26"/>
      <c r="O58" s="26"/>
      <c r="P58" s="26"/>
      <c r="Q58" s="26"/>
      <c r="R58" s="26"/>
      <c r="S58" s="26"/>
      <c r="T58" s="26"/>
      <c r="U58" s="26"/>
      <c r="V58" s="26"/>
      <c r="W58" s="26"/>
      <c r="X58" s="26"/>
      <c r="Y58" s="26"/>
      <c r="Z58" s="26"/>
      <c r="AA58" s="26"/>
      <c r="AB58" s="26"/>
      <c r="AC58" s="26"/>
      <c r="AD58" s="26"/>
      <c r="AE58" s="26"/>
      <c r="AF58" s="26"/>
      <c r="AG58" s="26"/>
      <c r="AH58" s="26"/>
      <c r="AI58" s="26"/>
      <c r="AJ58" s="26"/>
      <c r="AK58" s="26"/>
      <c r="AL58" s="26"/>
      <c r="AM58" s="26"/>
      <c r="AN58" s="26"/>
      <c r="AO58" s="26"/>
      <c r="AQ58" s="65">
        <v>0</v>
      </c>
      <c r="AR58" s="65">
        <v>0</v>
      </c>
      <c r="AS58" s="65">
        <v>420.9</v>
      </c>
      <c r="AT58" s="65">
        <v>373.8</v>
      </c>
      <c r="AU58" s="65">
        <v>348.3</v>
      </c>
      <c r="AV58" s="65">
        <v>446.4</v>
      </c>
      <c r="AW58" s="65">
        <v>552.6</v>
      </c>
      <c r="AX58" s="65">
        <v>637.79999999999995</v>
      </c>
      <c r="AY58" s="65">
        <v>586.70000000000005</v>
      </c>
      <c r="AZ58" s="65">
        <v>0</v>
      </c>
      <c r="BA58" s="65">
        <v>0</v>
      </c>
      <c r="BB58" s="65">
        <v>0</v>
      </c>
      <c r="BC58" s="65">
        <v>0</v>
      </c>
      <c r="BD58" s="65">
        <v>0</v>
      </c>
      <c r="BE58" s="65">
        <v>0</v>
      </c>
      <c r="BF58" s="65">
        <v>0</v>
      </c>
      <c r="BG58" s="65">
        <v>0</v>
      </c>
      <c r="BH58" s="65">
        <v>0</v>
      </c>
      <c r="BI58" s="65">
        <v>0</v>
      </c>
      <c r="BJ58" s="65">
        <v>0</v>
      </c>
      <c r="BK58" s="65">
        <v>0</v>
      </c>
      <c r="BL58" s="65">
        <v>0</v>
      </c>
      <c r="BM58" s="65"/>
      <c r="BN58" s="65"/>
    </row>
    <row r="59" spans="1:66" ht="13.5" customHeight="1" x14ac:dyDescent="0.15">
      <c r="A59" s="51"/>
      <c r="B59" s="56"/>
      <c r="C59" s="122"/>
      <c r="D59" s="66" t="s">
        <v>7</v>
      </c>
      <c r="E59" s="90"/>
      <c r="F59" s="90"/>
      <c r="G59" s="90"/>
      <c r="H59" s="28"/>
      <c r="I59" s="28"/>
      <c r="J59" s="28"/>
      <c r="K59" s="28"/>
      <c r="L59" s="28"/>
      <c r="M59" s="28"/>
      <c r="N59" s="28"/>
      <c r="O59" s="28"/>
      <c r="P59" s="28"/>
      <c r="Q59" s="28"/>
      <c r="R59" s="28"/>
      <c r="S59" s="28"/>
      <c r="T59" s="28"/>
      <c r="U59" s="28"/>
      <c r="V59" s="28"/>
      <c r="W59" s="28"/>
      <c r="X59" s="28"/>
      <c r="Y59" s="28"/>
      <c r="Z59" s="28"/>
      <c r="AA59" s="28"/>
      <c r="AB59" s="28"/>
      <c r="AC59" s="28"/>
      <c r="AD59" s="28"/>
      <c r="AE59" s="28"/>
      <c r="AF59" s="28"/>
      <c r="AG59" s="28"/>
      <c r="AH59" s="28"/>
      <c r="AI59" s="28"/>
      <c r="AJ59" s="28"/>
      <c r="AK59" s="28"/>
      <c r="AL59" s="28"/>
      <c r="AM59" s="28"/>
      <c r="AN59" s="28"/>
      <c r="AO59" s="28"/>
      <c r="AQ59" s="67">
        <v>0</v>
      </c>
      <c r="AR59" s="67">
        <v>0</v>
      </c>
      <c r="AS59" s="67">
        <v>11.4</v>
      </c>
      <c r="AT59" s="67">
        <v>7.2</v>
      </c>
      <c r="AU59" s="67">
        <v>6.9</v>
      </c>
      <c r="AV59" s="67">
        <v>7.1</v>
      </c>
      <c r="AW59" s="67">
        <v>9.1999999999999993</v>
      </c>
      <c r="AX59" s="67">
        <v>15.6</v>
      </c>
      <c r="AY59" s="67">
        <v>14</v>
      </c>
      <c r="AZ59" s="67">
        <v>0</v>
      </c>
      <c r="BA59" s="67">
        <v>0</v>
      </c>
      <c r="BB59" s="67">
        <v>0</v>
      </c>
      <c r="BC59" s="67">
        <v>0</v>
      </c>
      <c r="BD59" s="67">
        <v>0</v>
      </c>
      <c r="BE59" s="67">
        <v>0</v>
      </c>
      <c r="BF59" s="67">
        <v>0</v>
      </c>
      <c r="BG59" s="67">
        <v>0</v>
      </c>
      <c r="BH59" s="67">
        <v>0</v>
      </c>
      <c r="BI59" s="67">
        <v>0</v>
      </c>
      <c r="BJ59" s="67">
        <v>0</v>
      </c>
      <c r="BK59" s="67">
        <v>0</v>
      </c>
      <c r="BL59" s="67">
        <v>0</v>
      </c>
      <c r="BM59" s="67"/>
      <c r="BN59" s="67"/>
    </row>
    <row r="60" spans="1:66" ht="13.5" customHeight="1" x14ac:dyDescent="0.15">
      <c r="A60" s="51"/>
      <c r="B60" s="56"/>
      <c r="C60" s="122"/>
      <c r="D60" s="66" t="s">
        <v>8</v>
      </c>
      <c r="E60" s="90"/>
      <c r="F60" s="90"/>
      <c r="G60" s="90"/>
      <c r="H60" s="28"/>
      <c r="I60" s="28"/>
      <c r="J60" s="28"/>
      <c r="K60" s="28"/>
      <c r="L60" s="28"/>
      <c r="M60" s="28"/>
      <c r="N60" s="28"/>
      <c r="O60" s="28"/>
      <c r="P60" s="28"/>
      <c r="Q60" s="28"/>
      <c r="R60" s="28"/>
      <c r="S60" s="28"/>
      <c r="T60" s="28"/>
      <c r="U60" s="28"/>
      <c r="V60" s="28"/>
      <c r="W60" s="28"/>
      <c r="X60" s="28"/>
      <c r="Y60" s="28"/>
      <c r="Z60" s="28"/>
      <c r="AA60" s="28"/>
      <c r="AB60" s="28"/>
      <c r="AC60" s="28"/>
      <c r="AD60" s="28"/>
      <c r="AE60" s="28"/>
      <c r="AF60" s="28"/>
      <c r="AG60" s="28"/>
      <c r="AH60" s="28"/>
      <c r="AI60" s="28"/>
      <c r="AJ60" s="28"/>
      <c r="AK60" s="28"/>
      <c r="AL60" s="28"/>
      <c r="AM60" s="28"/>
      <c r="AN60" s="28"/>
      <c r="AO60" s="28"/>
      <c r="AQ60" s="67">
        <v>0</v>
      </c>
      <c r="AR60" s="67">
        <v>0</v>
      </c>
      <c r="AS60" s="67">
        <v>409.5</v>
      </c>
      <c r="AT60" s="67">
        <v>366.6</v>
      </c>
      <c r="AU60" s="67">
        <v>341.4</v>
      </c>
      <c r="AV60" s="67">
        <v>439.3</v>
      </c>
      <c r="AW60" s="67">
        <v>543.4</v>
      </c>
      <c r="AX60" s="67">
        <v>622.20000000000005</v>
      </c>
      <c r="AY60" s="67">
        <v>572.70000000000005</v>
      </c>
      <c r="AZ60" s="67">
        <v>0</v>
      </c>
      <c r="BA60" s="67">
        <v>0</v>
      </c>
      <c r="BB60" s="67">
        <v>0</v>
      </c>
      <c r="BC60" s="67">
        <v>0</v>
      </c>
      <c r="BD60" s="67">
        <v>0</v>
      </c>
      <c r="BE60" s="67">
        <v>0</v>
      </c>
      <c r="BF60" s="67">
        <v>0</v>
      </c>
      <c r="BG60" s="67">
        <v>0</v>
      </c>
      <c r="BH60" s="67">
        <v>0</v>
      </c>
      <c r="BI60" s="67">
        <v>0</v>
      </c>
      <c r="BJ60" s="67">
        <v>0</v>
      </c>
      <c r="BK60" s="67">
        <v>0</v>
      </c>
      <c r="BL60" s="67">
        <v>0</v>
      </c>
      <c r="BM60" s="67"/>
      <c r="BN60" s="67"/>
    </row>
    <row r="61" spans="1:66" ht="13.5" customHeight="1" x14ac:dyDescent="0.15">
      <c r="A61" s="51"/>
      <c r="B61" s="56"/>
      <c r="C61" s="122"/>
      <c r="D61" s="66" t="s">
        <v>9</v>
      </c>
      <c r="E61" s="90"/>
      <c r="F61" s="90"/>
      <c r="G61" s="90"/>
      <c r="H61" s="28"/>
      <c r="I61" s="28"/>
      <c r="J61" s="28"/>
      <c r="K61" s="28"/>
      <c r="L61" s="28"/>
      <c r="M61" s="28"/>
      <c r="N61" s="28"/>
      <c r="O61" s="28"/>
      <c r="P61" s="28"/>
      <c r="Q61" s="28"/>
      <c r="R61" s="28"/>
      <c r="S61" s="28"/>
      <c r="T61" s="28"/>
      <c r="U61" s="28"/>
      <c r="V61" s="28"/>
      <c r="W61" s="28"/>
      <c r="X61" s="28"/>
      <c r="Y61" s="28"/>
      <c r="Z61" s="28"/>
      <c r="AA61" s="28"/>
      <c r="AB61" s="28"/>
      <c r="AC61" s="28"/>
      <c r="AD61" s="28"/>
      <c r="AE61" s="28"/>
      <c r="AF61" s="28"/>
      <c r="AG61" s="28"/>
      <c r="AH61" s="28"/>
      <c r="AI61" s="28"/>
      <c r="AJ61" s="28"/>
      <c r="AK61" s="28"/>
      <c r="AL61" s="28"/>
      <c r="AM61" s="28"/>
      <c r="AN61" s="28"/>
      <c r="AO61" s="28"/>
      <c r="AQ61" s="67">
        <v>0</v>
      </c>
      <c r="AR61" s="67">
        <v>0</v>
      </c>
      <c r="AS61" s="67">
        <v>406.9</v>
      </c>
      <c r="AT61" s="67">
        <v>354.8</v>
      </c>
      <c r="AU61" s="67">
        <v>339.4</v>
      </c>
      <c r="AV61" s="67">
        <v>434.5</v>
      </c>
      <c r="AW61" s="67">
        <v>530.1</v>
      </c>
      <c r="AX61" s="67">
        <v>614</v>
      </c>
      <c r="AY61" s="67">
        <v>563.9</v>
      </c>
      <c r="AZ61" s="67">
        <v>0</v>
      </c>
      <c r="BA61" s="67">
        <v>0</v>
      </c>
      <c r="BB61" s="67">
        <v>0</v>
      </c>
      <c r="BC61" s="67">
        <v>0</v>
      </c>
      <c r="BD61" s="67">
        <v>0</v>
      </c>
      <c r="BE61" s="67">
        <v>0</v>
      </c>
      <c r="BF61" s="67">
        <v>0</v>
      </c>
      <c r="BG61" s="67">
        <v>0</v>
      </c>
      <c r="BH61" s="67">
        <v>0</v>
      </c>
      <c r="BI61" s="67">
        <v>0</v>
      </c>
      <c r="BJ61" s="67">
        <v>0</v>
      </c>
      <c r="BK61" s="67">
        <v>0</v>
      </c>
      <c r="BL61" s="67">
        <v>0</v>
      </c>
      <c r="BM61" s="67"/>
      <c r="BN61" s="67"/>
    </row>
    <row r="62" spans="1:66" ht="13.5" customHeight="1" x14ac:dyDescent="0.15">
      <c r="A62" s="51"/>
      <c r="B62" s="56"/>
      <c r="C62" s="122"/>
      <c r="D62" s="66" t="s">
        <v>10</v>
      </c>
      <c r="E62" s="90"/>
      <c r="F62" s="90"/>
      <c r="G62" s="90"/>
      <c r="H62" s="28"/>
      <c r="I62" s="28"/>
      <c r="J62" s="28"/>
      <c r="K62" s="28"/>
      <c r="L62" s="28"/>
      <c r="M62" s="28"/>
      <c r="N62" s="28"/>
      <c r="O62" s="28"/>
      <c r="P62" s="28"/>
      <c r="Q62" s="28"/>
      <c r="R62" s="28"/>
      <c r="S62" s="28"/>
      <c r="T62" s="28"/>
      <c r="U62" s="28"/>
      <c r="V62" s="28"/>
      <c r="W62" s="28"/>
      <c r="X62" s="28"/>
      <c r="Y62" s="28"/>
      <c r="Z62" s="28"/>
      <c r="AA62" s="28"/>
      <c r="AB62" s="28"/>
      <c r="AC62" s="28"/>
      <c r="AD62" s="28"/>
      <c r="AE62" s="28"/>
      <c r="AF62" s="28"/>
      <c r="AG62" s="28"/>
      <c r="AH62" s="28"/>
      <c r="AI62" s="28"/>
      <c r="AJ62" s="28"/>
      <c r="AK62" s="28"/>
      <c r="AL62" s="28"/>
      <c r="AM62" s="28"/>
      <c r="AN62" s="28"/>
      <c r="AO62" s="28"/>
      <c r="AQ62" s="67">
        <v>0</v>
      </c>
      <c r="AR62" s="67">
        <v>0</v>
      </c>
      <c r="AS62" s="67">
        <v>14</v>
      </c>
      <c r="AT62" s="67">
        <v>19</v>
      </c>
      <c r="AU62" s="67">
        <v>8.9</v>
      </c>
      <c r="AV62" s="67">
        <v>11.9</v>
      </c>
      <c r="AW62" s="67">
        <v>22.5</v>
      </c>
      <c r="AX62" s="67">
        <v>23.8</v>
      </c>
      <c r="AY62" s="67">
        <v>22.8</v>
      </c>
      <c r="AZ62" s="67">
        <v>0</v>
      </c>
      <c r="BA62" s="67">
        <v>0</v>
      </c>
      <c r="BB62" s="67">
        <v>0</v>
      </c>
      <c r="BC62" s="67">
        <v>0</v>
      </c>
      <c r="BD62" s="67">
        <v>0</v>
      </c>
      <c r="BE62" s="67">
        <v>0</v>
      </c>
      <c r="BF62" s="67">
        <v>0</v>
      </c>
      <c r="BG62" s="67">
        <v>0</v>
      </c>
      <c r="BH62" s="67">
        <v>0</v>
      </c>
      <c r="BI62" s="67">
        <v>0</v>
      </c>
      <c r="BJ62" s="67">
        <v>0</v>
      </c>
      <c r="BK62" s="67">
        <v>0</v>
      </c>
      <c r="BL62" s="67">
        <v>0</v>
      </c>
      <c r="BM62" s="67"/>
      <c r="BN62" s="67"/>
    </row>
    <row r="63" spans="1:66" ht="13.5" customHeight="1" thickBot="1" x14ac:dyDescent="0.2">
      <c r="A63" s="51"/>
      <c r="B63" s="56"/>
      <c r="C63" s="123"/>
      <c r="D63" s="68" t="s">
        <v>11</v>
      </c>
      <c r="E63" s="91"/>
      <c r="F63" s="91"/>
      <c r="G63" s="91"/>
      <c r="H63" s="29"/>
      <c r="I63" s="29"/>
      <c r="J63" s="29"/>
      <c r="K63" s="29"/>
      <c r="L63" s="29"/>
      <c r="M63" s="29"/>
      <c r="N63" s="29"/>
      <c r="O63" s="29"/>
      <c r="P63" s="29"/>
      <c r="Q63" s="29"/>
      <c r="R63" s="29"/>
      <c r="S63" s="29"/>
      <c r="T63" s="29"/>
      <c r="U63" s="29"/>
      <c r="V63" s="29"/>
      <c r="W63" s="29"/>
      <c r="X63" s="29"/>
      <c r="Y63" s="29"/>
      <c r="Z63" s="29"/>
      <c r="AA63" s="29"/>
      <c r="AB63" s="29"/>
      <c r="AC63" s="29"/>
      <c r="AD63" s="29"/>
      <c r="AE63" s="29"/>
      <c r="AF63" s="29"/>
      <c r="AG63" s="29"/>
      <c r="AH63" s="29"/>
      <c r="AI63" s="29"/>
      <c r="AJ63" s="29"/>
      <c r="AK63" s="29"/>
      <c r="AL63" s="29"/>
      <c r="AM63" s="29"/>
      <c r="AN63" s="29"/>
      <c r="AO63" s="29"/>
      <c r="AQ63" s="69">
        <v>0</v>
      </c>
      <c r="AR63" s="69">
        <v>0</v>
      </c>
      <c r="AS63" s="69">
        <v>2.5</v>
      </c>
      <c r="AT63" s="69">
        <v>20.8</v>
      </c>
      <c r="AU63" s="69">
        <v>19.899999999999999</v>
      </c>
      <c r="AV63" s="69">
        <v>22.4</v>
      </c>
      <c r="AW63" s="69">
        <v>31.7</v>
      </c>
      <c r="AX63" s="69">
        <v>29</v>
      </c>
      <c r="AY63" s="69">
        <v>30.4</v>
      </c>
      <c r="AZ63" s="69">
        <v>0</v>
      </c>
      <c r="BA63" s="69">
        <v>0</v>
      </c>
      <c r="BB63" s="69">
        <v>0</v>
      </c>
      <c r="BC63" s="69">
        <v>0</v>
      </c>
      <c r="BD63" s="69">
        <v>0</v>
      </c>
      <c r="BE63" s="69">
        <v>0</v>
      </c>
      <c r="BF63" s="69">
        <v>0</v>
      </c>
      <c r="BG63" s="69">
        <v>0</v>
      </c>
      <c r="BH63" s="69">
        <v>0</v>
      </c>
      <c r="BI63" s="69">
        <v>0</v>
      </c>
      <c r="BJ63" s="69">
        <v>0</v>
      </c>
      <c r="BK63" s="69">
        <v>0</v>
      </c>
      <c r="BL63" s="69">
        <v>0</v>
      </c>
      <c r="BM63" s="69"/>
      <c r="BN63" s="69"/>
    </row>
    <row r="64" spans="1:66" ht="13.5" customHeight="1" x14ac:dyDescent="0.15">
      <c r="A64" s="51"/>
      <c r="B64" s="56"/>
      <c r="C64" s="124" t="s">
        <v>332</v>
      </c>
      <c r="D64" s="64" t="s">
        <v>6</v>
      </c>
      <c r="E64" s="89"/>
      <c r="F64" s="89"/>
      <c r="G64" s="89"/>
      <c r="H64" s="26">
        <f>SUM(H65:H66)</f>
        <v>556013</v>
      </c>
      <c r="I64" s="26">
        <f>SUM(I65:I66)</f>
        <v>777758</v>
      </c>
      <c r="J64" s="26">
        <f t="shared" ref="J64:AO64" si="2">SUM(J65:J66)</f>
        <v>821450</v>
      </c>
      <c r="K64" s="26">
        <f t="shared" si="2"/>
        <v>853079</v>
      </c>
      <c r="L64" s="26">
        <f t="shared" si="2"/>
        <v>1106817</v>
      </c>
      <c r="M64" s="26">
        <f t="shared" si="2"/>
        <v>1232960</v>
      </c>
      <c r="N64" s="26">
        <f t="shared" si="2"/>
        <v>1388782</v>
      </c>
      <c r="O64" s="26">
        <f t="shared" si="2"/>
        <v>1555564</v>
      </c>
      <c r="P64" s="26">
        <f t="shared" si="2"/>
        <v>1770773</v>
      </c>
      <c r="Q64" s="26">
        <f t="shared" si="2"/>
        <v>2041655</v>
      </c>
      <c r="R64" s="26">
        <f t="shared" si="2"/>
        <v>2349892</v>
      </c>
      <c r="S64" s="26">
        <f t="shared" si="2"/>
        <v>2456204</v>
      </c>
      <c r="T64" s="26">
        <f t="shared" si="2"/>
        <v>2358362</v>
      </c>
      <c r="U64" s="26">
        <f t="shared" si="2"/>
        <v>2369628</v>
      </c>
      <c r="V64" s="26">
        <f t="shared" si="2"/>
        <v>2289312</v>
      </c>
      <c r="W64" s="26">
        <f t="shared" si="2"/>
        <v>2406045</v>
      </c>
      <c r="X64" s="26">
        <f t="shared" si="2"/>
        <v>2553360</v>
      </c>
      <c r="Y64" s="26">
        <f t="shared" si="2"/>
        <v>2473941</v>
      </c>
      <c r="Z64" s="26">
        <f t="shared" si="2"/>
        <v>2421454</v>
      </c>
      <c r="AA64" s="26">
        <f t="shared" si="2"/>
        <v>2464204</v>
      </c>
      <c r="AB64" s="26">
        <f t="shared" si="2"/>
        <v>2407447</v>
      </c>
      <c r="AC64" s="26">
        <f t="shared" si="2"/>
        <v>2417142</v>
      </c>
      <c r="AD64" s="26">
        <f t="shared" si="2"/>
        <v>2552957</v>
      </c>
      <c r="AE64" s="26">
        <f t="shared" si="2"/>
        <v>2581137</v>
      </c>
      <c r="AF64" s="26">
        <f t="shared" si="2"/>
        <v>2876350</v>
      </c>
      <c r="AG64" s="26">
        <f t="shared" si="2"/>
        <v>2552455</v>
      </c>
      <c r="AH64" s="26">
        <f t="shared" si="2"/>
        <v>2621751</v>
      </c>
      <c r="AI64" s="26">
        <f t="shared" si="2"/>
        <v>2765981</v>
      </c>
      <c r="AJ64" s="26">
        <f t="shared" si="2"/>
        <v>2972729</v>
      </c>
      <c r="AK64" s="26">
        <f t="shared" si="2"/>
        <v>2890430</v>
      </c>
      <c r="AL64" s="26">
        <f t="shared" si="2"/>
        <v>2722685</v>
      </c>
      <c r="AM64" s="26">
        <f t="shared" si="2"/>
        <v>2816821</v>
      </c>
      <c r="AN64" s="26">
        <f t="shared" si="2"/>
        <v>2840889</v>
      </c>
      <c r="AO64" s="26">
        <f t="shared" si="2"/>
        <v>2909154</v>
      </c>
      <c r="AQ64" s="65">
        <v>2745.7</v>
      </c>
      <c r="AR64" s="65">
        <v>2868</v>
      </c>
      <c r="AS64" s="65">
        <v>2758.9</v>
      </c>
      <c r="AT64" s="65">
        <v>2417.3000000000002</v>
      </c>
      <c r="AU64" s="65">
        <v>2687</v>
      </c>
      <c r="AV64" s="65">
        <v>2676.4</v>
      </c>
      <c r="AW64" s="65">
        <v>2281.9</v>
      </c>
      <c r="AX64" s="65">
        <v>2144.1999999999998</v>
      </c>
      <c r="AY64" s="65">
        <v>2068.6999999999998</v>
      </c>
      <c r="AZ64" s="65">
        <v>2089.3000000000002</v>
      </c>
      <c r="BA64" s="65">
        <v>2083.8000000000002</v>
      </c>
      <c r="BB64" s="65">
        <v>1831.9</v>
      </c>
      <c r="BC64" s="65">
        <v>1658.5</v>
      </c>
      <c r="BD64" s="65">
        <v>1578.6999999999998</v>
      </c>
      <c r="BE64" s="65">
        <v>1533.8999999999996</v>
      </c>
      <c r="BF64" s="65">
        <v>1777.6999999999998</v>
      </c>
      <c r="BG64" s="65">
        <v>1980.6000000000001</v>
      </c>
      <c r="BH64" s="65">
        <v>1954.3999999999999</v>
      </c>
      <c r="BI64" s="65">
        <v>1921.7</v>
      </c>
      <c r="BJ64" s="65">
        <v>1998.1000000000001</v>
      </c>
      <c r="BK64" s="65">
        <v>1838.3000000000004</v>
      </c>
      <c r="BL64" s="65">
        <v>2331.5</v>
      </c>
      <c r="BM64" s="65">
        <v>2262.6</v>
      </c>
      <c r="BN64" s="65"/>
    </row>
    <row r="65" spans="1:66" ht="13.5" customHeight="1" x14ac:dyDescent="0.15">
      <c r="A65" s="51"/>
      <c r="B65" s="56"/>
      <c r="C65" s="125"/>
      <c r="D65" s="66" t="s">
        <v>7</v>
      </c>
      <c r="E65" s="90"/>
      <c r="F65" s="90"/>
      <c r="G65" s="90"/>
      <c r="H65" s="28">
        <f>SUM(主要観光地別・年度計!H59:H59)+SUM(主要観光地別・年度計!H65:H65)</f>
        <v>90680</v>
      </c>
      <c r="I65" s="28">
        <f>SUM(主要観光地別・年度計!I59:I59)+SUM(主要観光地別・年度計!I65:I65)</f>
        <v>132538</v>
      </c>
      <c r="J65" s="28">
        <f>SUM(主要観光地別・年度計!J59:J59)+SUM(主要観光地別・年度計!J65:J65)</f>
        <v>139172</v>
      </c>
      <c r="K65" s="28">
        <f>SUM(主要観光地別・年度計!K59:K59)+SUM(主要観光地別・年度計!K65:K65)</f>
        <v>232382</v>
      </c>
      <c r="L65" s="28">
        <f>SUM(主要観光地別・年度計!L59:L59)+SUM(主要観光地別・年度計!L65:L65)</f>
        <v>314556</v>
      </c>
      <c r="M65" s="28">
        <f>SUM(主要観光地別・年度計!M59:M59)+SUM(主要観光地別・年度計!M65:M65)</f>
        <v>556815</v>
      </c>
      <c r="N65" s="28">
        <f>SUM(主要観光地別・年度計!N59:N59)+SUM(主要観光地別・年度計!N65:N65)</f>
        <v>608782</v>
      </c>
      <c r="O65" s="28">
        <f>SUM(主要観光地別・年度計!O59:O59)+SUM(主要観光地別・年度計!O65:O65)</f>
        <v>555796</v>
      </c>
      <c r="P65" s="28">
        <f>SUM(主要観光地別・年度計!P59:P59)+SUM(主要観光地別・年度計!P65:P65)</f>
        <v>640534</v>
      </c>
      <c r="Q65" s="28">
        <f>SUM(主要観光地別・年度計!Q59:Q59)+SUM(主要観光地別・年度計!Q65:Q65)</f>
        <v>662098</v>
      </c>
      <c r="R65" s="28">
        <f>SUM(主要観光地別・年度計!R59:R59)+SUM(主要観光地別・年度計!R65:R65)</f>
        <v>729789</v>
      </c>
      <c r="S65" s="28">
        <f>SUM(主要観光地別・年度計!S59:S59)+SUM(主要観光地別・年度計!S65:S65)</f>
        <v>775233</v>
      </c>
      <c r="T65" s="28">
        <f>SUM(主要観光地別・年度計!T59:T59)+SUM(主要観光地別・年度計!T65:T65)</f>
        <v>718197</v>
      </c>
      <c r="U65" s="28">
        <f>SUM(主要観光地別・年度計!U59:U59)+SUM(主要観光地別・年度計!U65:U65)</f>
        <v>677252</v>
      </c>
      <c r="V65" s="28">
        <f>SUM(主要観光地別・年度計!V59:V59)+SUM(主要観光地別・年度計!V65:V65)</f>
        <v>625058</v>
      </c>
      <c r="W65" s="28">
        <f>SUM(主要観光地別・年度計!W59:W59)+SUM(主要観光地別・年度計!W65:W65)</f>
        <v>665760</v>
      </c>
      <c r="X65" s="28">
        <f>SUM(主要観光地別・年度計!X59:X59)+SUM(主要観光地別・年度計!X65:X65)</f>
        <v>715155</v>
      </c>
      <c r="Y65" s="28">
        <f>SUM(主要観光地別・年度計!Y59:Y59)+SUM(主要観光地別・年度計!Y65:Y65)</f>
        <v>627365</v>
      </c>
      <c r="Z65" s="28">
        <f>SUM(主要観光地別・年度計!Z59:Z59)+SUM(主要観光地別・年度計!Z65:Z65)</f>
        <v>644986</v>
      </c>
      <c r="AA65" s="28">
        <f>SUM(主要観光地別・年度計!AA59:AA59)+SUM(主要観光地別・年度計!AA65:AA65)</f>
        <v>611258</v>
      </c>
      <c r="AB65" s="28">
        <f>SUM(主要観光地別・年度計!AB59:AB59)+SUM(主要観光地別・年度計!AB65:AB65)</f>
        <v>590860</v>
      </c>
      <c r="AC65" s="28">
        <f>SUM(主要観光地別・年度計!AC59:AC59)+SUM(主要観光地別・年度計!AC65:AC65)</f>
        <v>808328</v>
      </c>
      <c r="AD65" s="28">
        <f>SUM(主要観光地別・年度計!AD59:AD59)+SUM(主要観光地別・年度計!AD65:AD65)</f>
        <v>950286</v>
      </c>
      <c r="AE65" s="28">
        <f>SUM(主要観光地別・年度計!AE59:AE59)+SUM(主要観光地別・年度計!AE65:AE65)</f>
        <v>921667</v>
      </c>
      <c r="AF65" s="28">
        <f>SUM(主要観光地別・年度計!AF59:AF59)+SUM(主要観光地別・年度計!AF65:AF65)</f>
        <v>1018984</v>
      </c>
      <c r="AG65" s="28">
        <f>SUM(主要観光地別・年度計!AG59:AG59)+SUM(主要観光地別・年度計!AG65:AG65)</f>
        <v>1007116</v>
      </c>
      <c r="AH65" s="28">
        <f>SUM(主要観光地別・年度計!AH59:AH59)+SUM(主要観光地別・年度計!AH65:AH65)</f>
        <v>1043920</v>
      </c>
      <c r="AI65" s="28">
        <f>SUM(主要観光地別・年度計!AI59:AI59)+SUM(主要観光地別・年度計!AI65:AI65)</f>
        <v>1188002</v>
      </c>
      <c r="AJ65" s="28">
        <f>SUM(主要観光地別・年度計!AJ59:AJ59)+SUM(主要観光地別・年度計!AJ65:AJ65)</f>
        <v>1376369</v>
      </c>
      <c r="AK65" s="28">
        <f>SUM(主要観光地別・年度計!AK59:AK59)+SUM(主要観光地別・年度計!AK65:AK65)</f>
        <v>1386084</v>
      </c>
      <c r="AL65" s="28">
        <f>SUM(主要観光地別・年度計!AL59:AL59)+SUM(主要観光地別・年度計!AL65:AL65)</f>
        <v>1269854</v>
      </c>
      <c r="AM65" s="28">
        <f>SUM(主要観光地別・年度計!AM59:AM59)+SUM(主要観光地別・年度計!AM65:AM65)</f>
        <v>1379103</v>
      </c>
      <c r="AN65" s="28">
        <f>SUM(主要観光地別・年度計!AN59:AN59)+SUM(主要観光地別・年度計!AN65:AN65)</f>
        <v>1621092</v>
      </c>
      <c r="AO65" s="28">
        <f>SUM(主要観光地別・年度計!AO59:AO59)+SUM(主要観光地別・年度計!AO65:AO65)</f>
        <v>1552969</v>
      </c>
      <c r="AQ65" s="67">
        <v>1465.1</v>
      </c>
      <c r="AR65" s="67">
        <v>1523.6</v>
      </c>
      <c r="AS65" s="67">
        <v>1569.7</v>
      </c>
      <c r="AT65" s="67">
        <v>1373.4</v>
      </c>
      <c r="AU65" s="67">
        <v>1453.6</v>
      </c>
      <c r="AV65" s="67">
        <v>1245</v>
      </c>
      <c r="AW65" s="67">
        <v>1505.3</v>
      </c>
      <c r="AX65" s="67">
        <v>1456.5</v>
      </c>
      <c r="AY65" s="67">
        <v>1244.4000000000001</v>
      </c>
      <c r="AZ65" s="67">
        <v>1310.0999999999999</v>
      </c>
      <c r="BA65" s="67">
        <v>1321</v>
      </c>
      <c r="BB65" s="67">
        <v>1159</v>
      </c>
      <c r="BC65" s="67">
        <v>1046</v>
      </c>
      <c r="BD65" s="67">
        <v>1044</v>
      </c>
      <c r="BE65" s="67">
        <v>1076.9000000000001</v>
      </c>
      <c r="BF65" s="67">
        <v>1167.5000000000002</v>
      </c>
      <c r="BG65" s="67">
        <v>1390.2</v>
      </c>
      <c r="BH65" s="67">
        <v>1390.1000000000001</v>
      </c>
      <c r="BI65" s="67">
        <v>1386.0000000000002</v>
      </c>
      <c r="BJ65" s="67">
        <v>1457.2000000000003</v>
      </c>
      <c r="BK65" s="67">
        <v>1304.1000000000004</v>
      </c>
      <c r="BL65" s="67">
        <v>1205.7</v>
      </c>
      <c r="BM65" s="67">
        <v>1160</v>
      </c>
      <c r="BN65" s="67"/>
    </row>
    <row r="66" spans="1:66" ht="13.5" customHeight="1" x14ac:dyDescent="0.15">
      <c r="A66" s="51"/>
      <c r="B66" s="56"/>
      <c r="C66" s="125"/>
      <c r="D66" s="66" t="s">
        <v>8</v>
      </c>
      <c r="E66" s="90"/>
      <c r="F66" s="90"/>
      <c r="G66" s="90"/>
      <c r="H66" s="28">
        <f>SUM(主要観光地別・年度計!H60:H60)+SUM(主要観光地別・年度計!H66:H66)</f>
        <v>465333</v>
      </c>
      <c r="I66" s="28">
        <f>SUM(主要観光地別・年度計!I60:I60)+SUM(主要観光地別・年度計!I66:I66)</f>
        <v>645220</v>
      </c>
      <c r="J66" s="28">
        <f>SUM(主要観光地別・年度計!J60:J60)+SUM(主要観光地別・年度計!J66:J66)</f>
        <v>682278</v>
      </c>
      <c r="K66" s="28">
        <f>SUM(主要観光地別・年度計!K60:K60)+SUM(主要観光地別・年度計!K66:K66)</f>
        <v>620697</v>
      </c>
      <c r="L66" s="28">
        <f>SUM(主要観光地別・年度計!L60:L60)+SUM(主要観光地別・年度計!L66:L66)</f>
        <v>792261</v>
      </c>
      <c r="M66" s="28">
        <f>SUM(主要観光地別・年度計!M60:M60)+SUM(主要観光地別・年度計!M66:M66)</f>
        <v>676145</v>
      </c>
      <c r="N66" s="28">
        <f>SUM(主要観光地別・年度計!N60:N60)+SUM(主要観光地別・年度計!N66:N66)</f>
        <v>780000</v>
      </c>
      <c r="O66" s="28">
        <f>SUM(主要観光地別・年度計!O60:O60)+SUM(主要観光地別・年度計!O66:O66)</f>
        <v>999768</v>
      </c>
      <c r="P66" s="28">
        <f>SUM(主要観光地別・年度計!P60:P60)+SUM(主要観光地別・年度計!P66:P66)</f>
        <v>1130239</v>
      </c>
      <c r="Q66" s="28">
        <f>SUM(主要観光地別・年度計!Q60:Q60)+SUM(主要観光地別・年度計!Q66:Q66)</f>
        <v>1379557</v>
      </c>
      <c r="R66" s="28">
        <f>SUM(主要観光地別・年度計!R60:R60)+SUM(主要観光地別・年度計!R66:R66)</f>
        <v>1620103</v>
      </c>
      <c r="S66" s="28">
        <f>SUM(主要観光地別・年度計!S60:S60)+SUM(主要観光地別・年度計!S66:S66)</f>
        <v>1680971</v>
      </c>
      <c r="T66" s="28">
        <f>SUM(主要観光地別・年度計!T60:T60)+SUM(主要観光地別・年度計!T66:T66)</f>
        <v>1640165</v>
      </c>
      <c r="U66" s="28">
        <f>SUM(主要観光地別・年度計!U60:U60)+SUM(主要観光地別・年度計!U66:U66)</f>
        <v>1692376</v>
      </c>
      <c r="V66" s="28">
        <f>SUM(主要観光地別・年度計!V60:V60)+SUM(主要観光地別・年度計!V66:V66)</f>
        <v>1664254</v>
      </c>
      <c r="W66" s="28">
        <f>SUM(主要観光地別・年度計!W60:W60)+SUM(主要観光地別・年度計!W66:W66)</f>
        <v>1740285</v>
      </c>
      <c r="X66" s="28">
        <f>SUM(主要観光地別・年度計!X60:X60)+SUM(主要観光地別・年度計!X66:X66)</f>
        <v>1838205</v>
      </c>
      <c r="Y66" s="28">
        <f>SUM(主要観光地別・年度計!Y60:Y60)+SUM(主要観光地別・年度計!Y66:Y66)</f>
        <v>1846576</v>
      </c>
      <c r="Z66" s="28">
        <f>SUM(主要観光地別・年度計!Z60:Z60)+SUM(主要観光地別・年度計!Z66:Z66)</f>
        <v>1776468</v>
      </c>
      <c r="AA66" s="28">
        <f>SUM(主要観光地別・年度計!AA60:AA60)+SUM(主要観光地別・年度計!AA66:AA66)</f>
        <v>1852946</v>
      </c>
      <c r="AB66" s="28">
        <f>SUM(主要観光地別・年度計!AB60:AB60)+SUM(主要観光地別・年度計!AB66:AB66)</f>
        <v>1816587</v>
      </c>
      <c r="AC66" s="28">
        <f>SUM(主要観光地別・年度計!AC60:AC60)+SUM(主要観光地別・年度計!AC66:AC66)</f>
        <v>1608814</v>
      </c>
      <c r="AD66" s="28">
        <f>SUM(主要観光地別・年度計!AD60:AD60)+SUM(主要観光地別・年度計!AD66:AD66)</f>
        <v>1602671</v>
      </c>
      <c r="AE66" s="28">
        <f>SUM(主要観光地別・年度計!AE60:AE60)+SUM(主要観光地別・年度計!AE66:AE66)</f>
        <v>1659470</v>
      </c>
      <c r="AF66" s="28">
        <f>SUM(主要観光地別・年度計!AF60:AF60)+SUM(主要観光地別・年度計!AF66:AF66)</f>
        <v>1857366</v>
      </c>
      <c r="AG66" s="28">
        <f>SUM(主要観光地別・年度計!AG60:AG60)+SUM(主要観光地別・年度計!AG66:AG66)</f>
        <v>1545339</v>
      </c>
      <c r="AH66" s="28">
        <f>SUM(主要観光地別・年度計!AH60:AH60)+SUM(主要観光地別・年度計!AH66:AH66)</f>
        <v>1577831</v>
      </c>
      <c r="AI66" s="28">
        <f>SUM(主要観光地別・年度計!AI60:AI60)+SUM(主要観光地別・年度計!AI66:AI66)</f>
        <v>1577979</v>
      </c>
      <c r="AJ66" s="28">
        <f>SUM(主要観光地別・年度計!AJ60:AJ60)+SUM(主要観光地別・年度計!AJ66:AJ66)</f>
        <v>1596360</v>
      </c>
      <c r="AK66" s="28">
        <f>SUM(主要観光地別・年度計!AK60:AK60)+SUM(主要観光地別・年度計!AK66:AK66)</f>
        <v>1504346</v>
      </c>
      <c r="AL66" s="28">
        <f>SUM(主要観光地別・年度計!AL60:AL60)+SUM(主要観光地別・年度計!AL66:AL66)</f>
        <v>1452831</v>
      </c>
      <c r="AM66" s="28">
        <f>SUM(主要観光地別・年度計!AM60:AM60)+SUM(主要観光地別・年度計!AM66:AM66)</f>
        <v>1437718</v>
      </c>
      <c r="AN66" s="28">
        <f>SUM(主要観光地別・年度計!AN60:AN60)+SUM(主要観光地別・年度計!AN66:AN66)</f>
        <v>1219797</v>
      </c>
      <c r="AO66" s="28">
        <f>SUM(主要観光地別・年度計!AO60:AO60)+SUM(主要観光地別・年度計!AO66:AO66)</f>
        <v>1356185</v>
      </c>
      <c r="AQ66" s="67">
        <v>1280.5999999999999</v>
      </c>
      <c r="AR66" s="67">
        <v>1344.4</v>
      </c>
      <c r="AS66" s="67">
        <v>1189.2</v>
      </c>
      <c r="AT66" s="67">
        <v>1043.9000000000001</v>
      </c>
      <c r="AU66" s="67">
        <v>1233.4000000000001</v>
      </c>
      <c r="AV66" s="67">
        <v>1431.4</v>
      </c>
      <c r="AW66" s="67">
        <v>776.6</v>
      </c>
      <c r="AX66" s="67">
        <v>687.7</v>
      </c>
      <c r="AY66" s="67">
        <v>824.3</v>
      </c>
      <c r="AZ66" s="67">
        <v>779.2</v>
      </c>
      <c r="BA66" s="67">
        <v>762.8</v>
      </c>
      <c r="BB66" s="67">
        <v>672.9</v>
      </c>
      <c r="BC66" s="67">
        <v>612.5</v>
      </c>
      <c r="BD66" s="67">
        <v>534.69999999999993</v>
      </c>
      <c r="BE66" s="67">
        <v>456.99999999999994</v>
      </c>
      <c r="BF66" s="67">
        <v>610.20000000000005</v>
      </c>
      <c r="BG66" s="67">
        <v>590.40000000000009</v>
      </c>
      <c r="BH66" s="67">
        <v>564.29999999999995</v>
      </c>
      <c r="BI66" s="67">
        <v>535.69999999999982</v>
      </c>
      <c r="BJ66" s="67">
        <v>540.89999999999986</v>
      </c>
      <c r="BK66" s="67">
        <v>534.20000000000005</v>
      </c>
      <c r="BL66" s="67">
        <v>1125.8</v>
      </c>
      <c r="BM66" s="67">
        <v>1102.6000000000001</v>
      </c>
      <c r="BN66" s="67"/>
    </row>
    <row r="67" spans="1:66" ht="13.5" customHeight="1" x14ac:dyDescent="0.15">
      <c r="A67" s="51"/>
      <c r="B67" s="56"/>
      <c r="C67" s="125"/>
      <c r="D67" s="66" t="s">
        <v>9</v>
      </c>
      <c r="E67" s="90"/>
      <c r="F67" s="90"/>
      <c r="G67" s="90"/>
      <c r="H67" s="28">
        <f>SUM(主要観光地別・年度計!H61:H61)+SUM(主要観光地別・年度計!H67:H67)</f>
        <v>499549</v>
      </c>
      <c r="I67" s="28">
        <f>SUM(主要観光地別・年度計!I61:I61)+SUM(主要観光地別・年度計!I67:I67)</f>
        <v>704751</v>
      </c>
      <c r="J67" s="28">
        <f>SUM(主要観光地別・年度計!J61:J61)+SUM(主要観光地別・年度計!J67:J67)</f>
        <v>742497</v>
      </c>
      <c r="K67" s="28">
        <f>SUM(主要観光地別・年度計!K61:K61)+SUM(主要観光地別・年度計!K67:K67)</f>
        <v>750516</v>
      </c>
      <c r="L67" s="28">
        <f>SUM(主要観光地別・年度計!L61:L61)+SUM(主要観光地別・年度計!L67:L67)</f>
        <v>1003630</v>
      </c>
      <c r="M67" s="28">
        <f>SUM(主要観光地別・年度計!M61:M61)+SUM(主要観光地別・年度計!M67:M67)</f>
        <v>1119309</v>
      </c>
      <c r="N67" s="28">
        <f>SUM(主要観光地別・年度計!N61:N61)+SUM(主要観光地別・年度計!N67:N67)</f>
        <v>1253841</v>
      </c>
      <c r="O67" s="28">
        <f>SUM(主要観光地別・年度計!O61:O61)+SUM(主要観光地別・年度計!O67:O67)</f>
        <v>1421853</v>
      </c>
      <c r="P67" s="28">
        <f>SUM(主要観光地別・年度計!P61:P61)+SUM(主要観光地別・年度計!P67:P67)</f>
        <v>1574485</v>
      </c>
      <c r="Q67" s="28">
        <f>SUM(主要観光地別・年度計!Q61:Q61)+SUM(主要観光地別・年度計!Q67:Q67)</f>
        <v>1823539</v>
      </c>
      <c r="R67" s="28">
        <f>SUM(主要観光地別・年度計!R61:R61)+SUM(主要観光地別・年度計!R67:R67)</f>
        <v>2101598</v>
      </c>
      <c r="S67" s="28">
        <f>SUM(主要観光地別・年度計!S61:S61)+SUM(主要観光地別・年度計!S67:S67)</f>
        <v>2206565</v>
      </c>
      <c r="T67" s="28">
        <f>SUM(主要観光地別・年度計!T61:T61)+SUM(主要観光地別・年度計!T67:T67)</f>
        <v>2144189</v>
      </c>
      <c r="U67" s="28">
        <f>SUM(主要観光地別・年度計!U61:U61)+SUM(主要観光地別・年度計!U67:U67)</f>
        <v>1838160</v>
      </c>
      <c r="V67" s="28">
        <f>SUM(主要観光地別・年度計!V61:V61)+SUM(主要観光地別・年度計!V67:V67)</f>
        <v>2085703</v>
      </c>
      <c r="W67" s="28">
        <f>SUM(主要観光地別・年度計!W61:W61)+SUM(主要観光地別・年度計!W67:W67)</f>
        <v>2193902</v>
      </c>
      <c r="X67" s="28">
        <f>SUM(主要観光地別・年度計!X61:X61)+SUM(主要観光地別・年度計!X67:X67)</f>
        <v>2332180</v>
      </c>
      <c r="Y67" s="28">
        <f>SUM(主要観光地別・年度計!Y61:Y61)+SUM(主要観光地別・年度計!Y67:Y67)</f>
        <v>2251391</v>
      </c>
      <c r="Z67" s="28">
        <f>SUM(主要観光地別・年度計!Z61:Z61)+SUM(主要観光地別・年度計!Z67:Z67)</f>
        <v>2193469</v>
      </c>
      <c r="AA67" s="28">
        <f>SUM(主要観光地別・年度計!AA61:AA61)+SUM(主要観光地別・年度計!AA67:AA67)</f>
        <v>2235331</v>
      </c>
      <c r="AB67" s="28">
        <f>SUM(主要観光地別・年度計!AB61:AB61)+SUM(主要観光地別・年度計!AB67:AB67)</f>
        <v>2183221</v>
      </c>
      <c r="AC67" s="28">
        <f>SUM(主要観光地別・年度計!AC61:AC61)+SUM(主要観光地別・年度計!AC67:AC67)</f>
        <v>2188798</v>
      </c>
      <c r="AD67" s="28">
        <f>SUM(主要観光地別・年度計!AD61:AD61)+SUM(主要観光地別・年度計!AD67:AD67)</f>
        <v>2322565</v>
      </c>
      <c r="AE67" s="28">
        <f>SUM(主要観光地別・年度計!AE61:AE61)+SUM(主要観光地別・年度計!AE67:AE67)</f>
        <v>2348966</v>
      </c>
      <c r="AF67" s="28">
        <f>SUM(主要観光地別・年度計!AF61:AF61)+SUM(主要観光地別・年度計!AF67:AF67)</f>
        <v>2623200</v>
      </c>
      <c r="AG67" s="28">
        <f>SUM(主要観光地別・年度計!AG61:AG61)+SUM(主要観光地別・年度計!AG67:AG67)</f>
        <v>2282043</v>
      </c>
      <c r="AH67" s="28">
        <f>SUM(主要観光地別・年度計!AH61:AH61)+SUM(主要観光地別・年度計!AH67:AH67)</f>
        <v>2358782</v>
      </c>
      <c r="AI67" s="28">
        <f>SUM(主要観光地別・年度計!AI61:AI61)+SUM(主要観光地別・年度計!AI67:AI67)</f>
        <v>2463404</v>
      </c>
      <c r="AJ67" s="28">
        <f>SUM(主要観光地別・年度計!AJ61:AJ61)+SUM(主要観光地別・年度計!AJ67:AJ67)</f>
        <v>2646613</v>
      </c>
      <c r="AK67" s="28">
        <f>SUM(主要観光地別・年度計!AK61:AK61)+SUM(主要観光地別・年度計!AK67:AK67)</f>
        <v>2582452</v>
      </c>
      <c r="AL67" s="28">
        <f>SUM(主要観光地別・年度計!AL61:AL61)+SUM(主要観光地別・年度計!AL67:AL67)</f>
        <v>2437631</v>
      </c>
      <c r="AM67" s="28">
        <f>SUM(主要観光地別・年度計!AM61:AM61)+SUM(主要観光地別・年度計!AM67:AM67)</f>
        <v>2530997</v>
      </c>
      <c r="AN67" s="28">
        <f>SUM(主要観光地別・年度計!AN61:AN61)+SUM(主要観光地別・年度計!AN67:AN67)</f>
        <v>2546549</v>
      </c>
      <c r="AO67" s="28">
        <f>SUM(主要観光地別・年度計!AO61:AO61)+SUM(主要観光地別・年度計!AO67:AO67)</f>
        <v>2617500</v>
      </c>
      <c r="AQ67" s="67">
        <v>2475.6999999999998</v>
      </c>
      <c r="AR67" s="67">
        <v>2626.7</v>
      </c>
      <c r="AS67" s="67">
        <v>2579.1</v>
      </c>
      <c r="AT67" s="67">
        <v>2262.8000000000002</v>
      </c>
      <c r="AU67" s="67">
        <v>2505.1</v>
      </c>
      <c r="AV67" s="67">
        <v>2482.4</v>
      </c>
      <c r="AW67" s="67">
        <v>2065.4</v>
      </c>
      <c r="AX67" s="67">
        <v>1963.4</v>
      </c>
      <c r="AY67" s="67">
        <v>1955.8</v>
      </c>
      <c r="AZ67" s="67">
        <v>1991</v>
      </c>
      <c r="BA67" s="67">
        <v>1986.1</v>
      </c>
      <c r="BB67" s="67">
        <v>1755.4</v>
      </c>
      <c r="BC67" s="67">
        <v>1589</v>
      </c>
      <c r="BD67" s="67">
        <v>1518.6999999999998</v>
      </c>
      <c r="BE67" s="67">
        <v>1468.4</v>
      </c>
      <c r="BF67" s="67">
        <v>1712</v>
      </c>
      <c r="BG67" s="67">
        <v>1897.6999999999998</v>
      </c>
      <c r="BH67" s="67">
        <v>1862.6</v>
      </c>
      <c r="BI67" s="67">
        <v>1831.8999999999999</v>
      </c>
      <c r="BJ67" s="67">
        <v>1876.1999999999998</v>
      </c>
      <c r="BK67" s="67">
        <v>1718.1</v>
      </c>
      <c r="BL67" s="67">
        <v>2208.5</v>
      </c>
      <c r="BM67" s="67">
        <v>2144.5000000000005</v>
      </c>
      <c r="BN67" s="67"/>
    </row>
    <row r="68" spans="1:66" ht="13.5" customHeight="1" x14ac:dyDescent="0.15">
      <c r="A68" s="51"/>
      <c r="B68" s="56"/>
      <c r="C68" s="125"/>
      <c r="D68" s="66" t="s">
        <v>10</v>
      </c>
      <c r="E68" s="90"/>
      <c r="F68" s="90"/>
      <c r="G68" s="90"/>
      <c r="H68" s="28">
        <f>SUM(主要観光地別・年度計!H62:H62)+SUM(主要観光地別・年度計!H68:H68)</f>
        <v>56464</v>
      </c>
      <c r="I68" s="28">
        <f>SUM(主要観光地別・年度計!I62:I62)+SUM(主要観光地別・年度計!I68:I68)</f>
        <v>73007</v>
      </c>
      <c r="J68" s="28">
        <f>SUM(主要観光地別・年度計!J62:J62)+SUM(主要観光地別・年度計!J68:J68)</f>
        <v>78953</v>
      </c>
      <c r="K68" s="28">
        <f>SUM(主要観光地別・年度計!K62:K62)+SUM(主要観光地別・年度計!K68:K68)</f>
        <v>102563</v>
      </c>
      <c r="L68" s="28">
        <f>SUM(主要観光地別・年度計!L62:L62)+SUM(主要観光地別・年度計!L68:L68)</f>
        <v>103187</v>
      </c>
      <c r="M68" s="28">
        <f>SUM(主要観光地別・年度計!M62:M62)+SUM(主要観光地別・年度計!M68:M68)</f>
        <v>113651</v>
      </c>
      <c r="N68" s="28">
        <f>SUM(主要観光地別・年度計!N62:N62)+SUM(主要観光地別・年度計!N68:N68)</f>
        <v>134931</v>
      </c>
      <c r="O68" s="28">
        <f>SUM(主要観光地別・年度計!O62:O62)+SUM(主要観光地別・年度計!O68:O68)</f>
        <v>133711</v>
      </c>
      <c r="P68" s="28">
        <f>SUM(主要観光地別・年度計!P62:P62)+SUM(主要観光地別・年度計!P68:P68)</f>
        <v>196288</v>
      </c>
      <c r="Q68" s="28">
        <f>SUM(主要観光地別・年度計!Q62:Q62)+SUM(主要観光地別・年度計!Q68:Q68)</f>
        <v>218116</v>
      </c>
      <c r="R68" s="28">
        <f>SUM(主要観光地別・年度計!R62:R62)+SUM(主要観光地別・年度計!R68:R68)</f>
        <v>248294</v>
      </c>
      <c r="S68" s="28">
        <f>SUM(主要観光地別・年度計!S62:S62)+SUM(主要観光地別・年度計!S68:S68)</f>
        <v>249639</v>
      </c>
      <c r="T68" s="28">
        <f>SUM(主要観光地別・年度計!T62:T62)+SUM(主要観光地別・年度計!T68:T68)</f>
        <v>214173</v>
      </c>
      <c r="U68" s="28">
        <f>SUM(主要観光地別・年度計!U62:U62)+SUM(主要観光地別・年度計!U68:U68)</f>
        <v>207468</v>
      </c>
      <c r="V68" s="28">
        <f>SUM(主要観光地別・年度計!V62:V62)+SUM(主要観光地別・年度計!V68:V68)</f>
        <v>203609</v>
      </c>
      <c r="W68" s="28">
        <f>SUM(主要観光地別・年度計!W62:W62)+SUM(主要観光地別・年度計!W68:W68)</f>
        <v>212143</v>
      </c>
      <c r="X68" s="28">
        <f>SUM(主要観光地別・年度計!X62:X62)+SUM(主要観光地別・年度計!X68:X68)</f>
        <v>221180</v>
      </c>
      <c r="Y68" s="28">
        <f>SUM(主要観光地別・年度計!Y62:Y62)+SUM(主要観光地別・年度計!Y68:Y68)</f>
        <v>222550</v>
      </c>
      <c r="Z68" s="28">
        <f>SUM(主要観光地別・年度計!Z62:Z62)+SUM(主要観光地別・年度計!Z68:Z68)</f>
        <v>227985</v>
      </c>
      <c r="AA68" s="28">
        <f>SUM(主要観光地別・年度計!AA62:AA62)+SUM(主要観光地別・年度計!AA68:AA68)</f>
        <v>228873</v>
      </c>
      <c r="AB68" s="28">
        <f>SUM(主要観光地別・年度計!AB62:AB62)+SUM(主要観光地別・年度計!AB68:AB68)</f>
        <v>224016</v>
      </c>
      <c r="AC68" s="28">
        <f>SUM(主要観光地別・年度計!AC62:AC62)+SUM(主要観光地別・年度計!AC68:AC68)</f>
        <v>228344</v>
      </c>
      <c r="AD68" s="28">
        <f>SUM(主要観光地別・年度計!AD62:AD62)+SUM(主要観光地別・年度計!AD68:AD68)</f>
        <v>230392</v>
      </c>
      <c r="AE68" s="28">
        <f>SUM(主要観光地別・年度計!AE62:AE62)+SUM(主要観光地別・年度計!AE68:AE68)</f>
        <v>232171</v>
      </c>
      <c r="AF68" s="28">
        <f>SUM(主要観光地別・年度計!AF62:AF62)+SUM(主要観光地別・年度計!AF68:AF68)</f>
        <v>253150</v>
      </c>
      <c r="AG68" s="28">
        <f>SUM(主要観光地別・年度計!AG62:AG62)+SUM(主要観光地別・年度計!AG68:AG68)</f>
        <v>260412</v>
      </c>
      <c r="AH68" s="28">
        <f>SUM(主要観光地別・年度計!AH62:AH62)+SUM(主要観光地別・年度計!AH68:AH68)</f>
        <v>262969</v>
      </c>
      <c r="AI68" s="28">
        <f>SUM(主要観光地別・年度計!AI62:AI62)+SUM(主要観光地別・年度計!AI68:AI68)</f>
        <v>302577</v>
      </c>
      <c r="AJ68" s="28">
        <f>SUM(主要観光地別・年度計!AJ62:AJ62)+SUM(主要観光地別・年度計!AJ68:AJ68)</f>
        <v>326116</v>
      </c>
      <c r="AK68" s="28">
        <f>SUM(主要観光地別・年度計!AK62:AK62)+SUM(主要観光地別・年度計!AK68:AK68)</f>
        <v>307978</v>
      </c>
      <c r="AL68" s="28">
        <f>SUM(主要観光地別・年度計!AL62:AL62)+SUM(主要観光地別・年度計!AL68:AL68)</f>
        <v>285054</v>
      </c>
      <c r="AM68" s="28">
        <f>SUM(主要観光地別・年度計!AM62:AM62)+SUM(主要観光地別・年度計!AM68:AM68)</f>
        <v>285824</v>
      </c>
      <c r="AN68" s="28">
        <f>SUM(主要観光地別・年度計!AN62:AN62)+SUM(主要観光地別・年度計!AN68:AN68)</f>
        <v>294340</v>
      </c>
      <c r="AO68" s="28">
        <f>SUM(主要観光地別・年度計!AO62:AO62)+SUM(主要観光地別・年度計!AO68:AO68)</f>
        <v>291654</v>
      </c>
      <c r="AQ68" s="67">
        <v>270</v>
      </c>
      <c r="AR68" s="67">
        <v>241.3</v>
      </c>
      <c r="AS68" s="67">
        <v>179.8</v>
      </c>
      <c r="AT68" s="67">
        <v>154.5</v>
      </c>
      <c r="AU68" s="67">
        <v>181.9</v>
      </c>
      <c r="AV68" s="67">
        <v>194</v>
      </c>
      <c r="AW68" s="67">
        <v>216.5</v>
      </c>
      <c r="AX68" s="67">
        <v>180.8</v>
      </c>
      <c r="AY68" s="67">
        <v>112.9</v>
      </c>
      <c r="AZ68" s="67">
        <v>98.3</v>
      </c>
      <c r="BA68" s="67">
        <v>97.7</v>
      </c>
      <c r="BB68" s="67">
        <v>76.5</v>
      </c>
      <c r="BC68" s="67">
        <v>69.5</v>
      </c>
      <c r="BD68" s="67">
        <v>59.999999999999993</v>
      </c>
      <c r="BE68" s="67">
        <v>65.5</v>
      </c>
      <c r="BF68" s="67">
        <v>65.699999999999989</v>
      </c>
      <c r="BG68" s="67">
        <v>82.90000000000002</v>
      </c>
      <c r="BH68" s="67">
        <v>91.8</v>
      </c>
      <c r="BI68" s="67">
        <v>89.800000000000011</v>
      </c>
      <c r="BJ68" s="67">
        <v>121.9</v>
      </c>
      <c r="BK68" s="67">
        <v>120.19999999999999</v>
      </c>
      <c r="BL68" s="67">
        <v>123</v>
      </c>
      <c r="BM68" s="67">
        <v>118.1</v>
      </c>
      <c r="BN68" s="67"/>
    </row>
    <row r="69" spans="1:66" ht="13.5" customHeight="1" thickBot="1" x14ac:dyDescent="0.2">
      <c r="A69" s="51"/>
      <c r="B69" s="52"/>
      <c r="C69" s="126"/>
      <c r="D69" s="68" t="s">
        <v>11</v>
      </c>
      <c r="E69" s="91"/>
      <c r="F69" s="91"/>
      <c r="G69" s="91"/>
      <c r="H69" s="29"/>
      <c r="I69" s="29">
        <f>SUM(主要観光地別・年度計!I63:I63)+SUM(主要観光地別・年度計!I69:I69)</f>
        <v>219021</v>
      </c>
      <c r="J69" s="29">
        <f>SUM(主要観光地別・年度計!J63:J63)+SUM(主要観光地別・年度計!J69:J69)</f>
        <v>89823</v>
      </c>
      <c r="K69" s="29">
        <f>SUM(主要観光地別・年度計!K63:K63)+SUM(主要観光地別・年度計!K69:K69)</f>
        <v>119959</v>
      </c>
      <c r="L69" s="29">
        <f>SUM(主要観光地別・年度計!L63:L63)+SUM(主要観光地別・年度計!L69:L69)</f>
        <v>104265</v>
      </c>
      <c r="M69" s="29">
        <f>SUM(主要観光地別・年度計!M63:M63)+SUM(主要観光地別・年度計!M69:M69)</f>
        <v>119135</v>
      </c>
      <c r="N69" s="29">
        <f>SUM(主要観光地別・年度計!N63:N63)+SUM(主要観光地別・年度計!N69:N69)</f>
        <v>139536</v>
      </c>
      <c r="O69" s="29">
        <f>SUM(主要観光地別・年度計!O63:O63)+SUM(主要観光地別・年度計!O69:O69)</f>
        <v>138534</v>
      </c>
      <c r="P69" s="29">
        <f>SUM(主要観光地別・年度計!P63:P63)+SUM(主要観光地別・年度計!P69:P69)</f>
        <v>197515</v>
      </c>
      <c r="Q69" s="29">
        <f>SUM(主要観光地別・年度計!Q63:Q63)+SUM(主要観光地別・年度計!Q69:Q69)</f>
        <v>220097</v>
      </c>
      <c r="R69" s="29">
        <f>SUM(主要観光地別・年度計!R63:R63)+SUM(主要観光地別・年度計!R69:R69)</f>
        <v>251902</v>
      </c>
      <c r="S69" s="29">
        <f>SUM(主要観光地別・年度計!S63:S63)+SUM(主要観光地別・年度計!S69:S69)</f>
        <v>250267</v>
      </c>
      <c r="T69" s="29">
        <f>SUM(主要観光地別・年度計!T63:T63)+SUM(主要観光地別・年度計!T69:T69)</f>
        <v>215106</v>
      </c>
      <c r="U69" s="29">
        <f>SUM(主要観光地別・年度計!U63:U63)+SUM(主要観光地別・年度計!U69:U69)</f>
        <v>208040</v>
      </c>
      <c r="V69" s="29">
        <f>SUM(主要観光地別・年度計!V63:V63)+SUM(主要観光地別・年度計!V69:V69)</f>
        <v>204100</v>
      </c>
      <c r="W69" s="29">
        <f>SUM(主要観光地別・年度計!W63:W63)+SUM(主要観光地別・年度計!W69:W69)</f>
        <v>212766</v>
      </c>
      <c r="X69" s="29">
        <f>SUM(主要観光地別・年度計!X63:X63)+SUM(主要観光地別・年度計!X69:X69)</f>
        <v>221845</v>
      </c>
      <c r="Y69" s="29">
        <f>SUM(主要観光地別・年度計!Y63:Y63)+SUM(主要観光地別・年度計!Y69:Y69)</f>
        <v>222907</v>
      </c>
      <c r="Z69" s="29">
        <f>SUM(主要観光地別・年度計!Z63:Z63)+SUM(主要観光地別・年度計!Z69:Z69)</f>
        <v>229264</v>
      </c>
      <c r="AA69" s="29">
        <f>SUM(主要観光地別・年度計!AA63:AA63)+SUM(主要観光地別・年度計!AA69:AA69)</f>
        <v>229712</v>
      </c>
      <c r="AB69" s="29">
        <f>SUM(主要観光地別・年度計!AB63:AB63)+SUM(主要観光地別・年度計!AB69:AB69)</f>
        <v>225044</v>
      </c>
      <c r="AC69" s="29">
        <f>SUM(主要観光地別・年度計!AC63:AC63)+SUM(主要観光地別・年度計!AC69:AC69)</f>
        <v>229355</v>
      </c>
      <c r="AD69" s="29">
        <f>SUM(主要観光地別・年度計!AD63:AD63)+SUM(主要観光地別・年度計!AD69:AD69)</f>
        <v>231874</v>
      </c>
      <c r="AE69" s="29">
        <f>SUM(主要観光地別・年度計!AE63:AE63)+SUM(主要観光地別・年度計!AE69:AE69)</f>
        <v>232171</v>
      </c>
      <c r="AF69" s="29">
        <f>SUM(主要観光地別・年度計!AF63:AF63)+SUM(主要観光地別・年度計!AF69:AF69)</f>
        <v>253150</v>
      </c>
      <c r="AG69" s="29">
        <f>SUM(主要観光地別・年度計!AG63:AG63)+SUM(主要観光地別・年度計!AG69:AG69)</f>
        <v>260412</v>
      </c>
      <c r="AH69" s="29">
        <f>SUM(主要観光地別・年度計!AH63:AH63)+SUM(主要観光地別・年度計!AH69:AH69)</f>
        <v>262969</v>
      </c>
      <c r="AI69" s="29">
        <f>SUM(主要観光地別・年度計!AI63:AI63)+SUM(主要観光地別・年度計!AI69:AI69)</f>
        <v>302577</v>
      </c>
      <c r="AJ69" s="29">
        <f>SUM(主要観光地別・年度計!AJ63:AJ63)+SUM(主要観光地別・年度計!AJ69:AJ69)</f>
        <v>326116</v>
      </c>
      <c r="AK69" s="29">
        <f>SUM(主要観光地別・年度計!AK63:AK63)+SUM(主要観光地別・年度計!AK69:AK69)</f>
        <v>307978</v>
      </c>
      <c r="AL69" s="29">
        <f>SUM(主要観光地別・年度計!AL63:AL63)+SUM(主要観光地別・年度計!AL69:AL69)</f>
        <v>285054</v>
      </c>
      <c r="AM69" s="29">
        <f>SUM(主要観光地別・年度計!AM63:AM63)+SUM(主要観光地別・年度計!AM69:AM69)</f>
        <v>285824</v>
      </c>
      <c r="AN69" s="29">
        <f>SUM(主要観光地別・年度計!AN63:AN63)+SUM(主要観光地別・年度計!AN69:AN69)</f>
        <v>294340</v>
      </c>
      <c r="AO69" s="29">
        <f>SUM(主要観光地別・年度計!AO63:AO63)+SUM(主要観光地別・年度計!AO69:AO69)</f>
        <v>291654</v>
      </c>
      <c r="AQ69" s="69">
        <v>270</v>
      </c>
      <c r="AR69" s="69">
        <v>241.3</v>
      </c>
      <c r="AS69" s="69">
        <v>179.8</v>
      </c>
      <c r="AT69" s="69">
        <v>154.5</v>
      </c>
      <c r="AU69" s="69">
        <v>181.9</v>
      </c>
      <c r="AV69" s="69">
        <v>194</v>
      </c>
      <c r="AW69" s="69">
        <v>216.5</v>
      </c>
      <c r="AX69" s="69">
        <v>180.8</v>
      </c>
      <c r="AY69" s="69">
        <v>112.9</v>
      </c>
      <c r="AZ69" s="69">
        <v>98.3</v>
      </c>
      <c r="BA69" s="69">
        <v>97.7</v>
      </c>
      <c r="BB69" s="69">
        <v>76.5</v>
      </c>
      <c r="BC69" s="69">
        <v>69.5</v>
      </c>
      <c r="BD69" s="69">
        <v>59.999999999999993</v>
      </c>
      <c r="BE69" s="69">
        <v>65.800000000000011</v>
      </c>
      <c r="BF69" s="69">
        <v>65.699999999999989</v>
      </c>
      <c r="BG69" s="69">
        <v>83.200000000000031</v>
      </c>
      <c r="BH69" s="69">
        <v>95.199999999999989</v>
      </c>
      <c r="BI69" s="69">
        <v>94</v>
      </c>
      <c r="BJ69" s="69">
        <v>122.60000000000001</v>
      </c>
      <c r="BK69" s="69">
        <v>120.19999999999999</v>
      </c>
      <c r="BL69" s="69">
        <v>125</v>
      </c>
      <c r="BM69" s="69">
        <v>118.1</v>
      </c>
      <c r="BN69" s="69"/>
    </row>
    <row r="70" spans="1:66" ht="13.5" customHeight="1" x14ac:dyDescent="0.15">
      <c r="A70" s="51"/>
      <c r="B70" s="52"/>
      <c r="C70" s="121" t="s">
        <v>333</v>
      </c>
      <c r="D70" s="64" t="s">
        <v>6</v>
      </c>
      <c r="E70" s="89"/>
      <c r="F70" s="89"/>
      <c r="G70" s="89"/>
      <c r="H70" s="26"/>
      <c r="I70" s="26"/>
      <c r="J70" s="26"/>
      <c r="K70" s="26"/>
      <c r="L70" s="26"/>
      <c r="M70" s="26"/>
      <c r="N70" s="26"/>
      <c r="O70" s="26"/>
      <c r="P70" s="26"/>
      <c r="Q70" s="26"/>
      <c r="R70" s="26"/>
      <c r="S70" s="26"/>
      <c r="T70" s="26"/>
      <c r="U70" s="26"/>
      <c r="V70" s="26"/>
      <c r="W70" s="26"/>
      <c r="X70" s="26"/>
      <c r="Y70" s="26"/>
      <c r="Z70" s="26"/>
      <c r="AA70" s="26"/>
      <c r="AB70" s="26"/>
      <c r="AC70" s="26"/>
      <c r="AD70" s="26"/>
      <c r="AE70" s="26"/>
      <c r="AF70" s="26"/>
      <c r="AG70" s="26"/>
      <c r="AH70" s="26"/>
      <c r="AI70" s="26"/>
      <c r="AJ70" s="26"/>
      <c r="AK70" s="26"/>
      <c r="AL70" s="26"/>
      <c r="AM70" s="26"/>
      <c r="AN70" s="26"/>
      <c r="AO70" s="26"/>
      <c r="AQ70" s="65">
        <v>0</v>
      </c>
      <c r="AR70" s="65">
        <v>0</v>
      </c>
      <c r="AS70" s="65">
        <v>91.5</v>
      </c>
      <c r="AT70" s="65">
        <v>86.5</v>
      </c>
      <c r="AU70" s="65">
        <v>85.3</v>
      </c>
      <c r="AV70" s="65">
        <v>78.599999999999994</v>
      </c>
      <c r="AW70" s="65">
        <v>77.900000000000006</v>
      </c>
      <c r="AX70" s="65">
        <v>68.599999999999994</v>
      </c>
      <c r="AY70" s="65">
        <v>0</v>
      </c>
      <c r="AZ70" s="65">
        <v>0</v>
      </c>
      <c r="BA70" s="65">
        <v>0</v>
      </c>
      <c r="BB70" s="65">
        <v>0</v>
      </c>
      <c r="BC70" s="65">
        <v>0</v>
      </c>
      <c r="BD70" s="65">
        <v>0</v>
      </c>
      <c r="BE70" s="65">
        <v>0</v>
      </c>
      <c r="BF70" s="65">
        <v>0</v>
      </c>
      <c r="BG70" s="65">
        <v>0</v>
      </c>
      <c r="BH70" s="65">
        <v>0</v>
      </c>
      <c r="BI70" s="65">
        <v>0</v>
      </c>
      <c r="BJ70" s="65">
        <v>0</v>
      </c>
      <c r="BK70" s="65">
        <v>0</v>
      </c>
      <c r="BL70" s="65">
        <v>0</v>
      </c>
      <c r="BM70" s="65"/>
      <c r="BN70" s="65"/>
    </row>
    <row r="71" spans="1:66" ht="13.5" customHeight="1" x14ac:dyDescent="0.15">
      <c r="A71" s="51"/>
      <c r="B71" s="52"/>
      <c r="C71" s="122"/>
      <c r="D71" s="66" t="s">
        <v>7</v>
      </c>
      <c r="E71" s="90"/>
      <c r="F71" s="90"/>
      <c r="G71" s="90"/>
      <c r="H71" s="28"/>
      <c r="I71" s="28"/>
      <c r="J71" s="28"/>
      <c r="K71" s="28"/>
      <c r="L71" s="28"/>
      <c r="M71" s="28"/>
      <c r="N71" s="28"/>
      <c r="O71" s="28"/>
      <c r="P71" s="28"/>
      <c r="Q71" s="28"/>
      <c r="R71" s="28"/>
      <c r="S71" s="28"/>
      <c r="T71" s="28"/>
      <c r="U71" s="28"/>
      <c r="V71" s="28"/>
      <c r="W71" s="28"/>
      <c r="X71" s="28"/>
      <c r="Y71" s="28"/>
      <c r="Z71" s="28"/>
      <c r="AA71" s="28"/>
      <c r="AB71" s="28"/>
      <c r="AC71" s="28"/>
      <c r="AD71" s="28"/>
      <c r="AE71" s="28"/>
      <c r="AF71" s="28"/>
      <c r="AG71" s="28"/>
      <c r="AH71" s="28"/>
      <c r="AI71" s="28"/>
      <c r="AJ71" s="28"/>
      <c r="AK71" s="28"/>
      <c r="AL71" s="28"/>
      <c r="AM71" s="28"/>
      <c r="AN71" s="28"/>
      <c r="AO71" s="28"/>
      <c r="AQ71" s="67">
        <v>0</v>
      </c>
      <c r="AR71" s="67">
        <v>0</v>
      </c>
      <c r="AS71" s="67">
        <v>1.3</v>
      </c>
      <c r="AT71" s="67">
        <v>0.9</v>
      </c>
      <c r="AU71" s="67">
        <v>1.2</v>
      </c>
      <c r="AV71" s="67">
        <v>0.5</v>
      </c>
      <c r="AW71" s="67">
        <v>0.5</v>
      </c>
      <c r="AX71" s="67">
        <v>0.5</v>
      </c>
      <c r="AY71" s="67">
        <v>0</v>
      </c>
      <c r="AZ71" s="67">
        <v>0</v>
      </c>
      <c r="BA71" s="67">
        <v>0</v>
      </c>
      <c r="BB71" s="67">
        <v>0</v>
      </c>
      <c r="BC71" s="67">
        <v>0</v>
      </c>
      <c r="BD71" s="67">
        <v>0</v>
      </c>
      <c r="BE71" s="67">
        <v>0</v>
      </c>
      <c r="BF71" s="67">
        <v>0</v>
      </c>
      <c r="BG71" s="67">
        <v>0</v>
      </c>
      <c r="BH71" s="67">
        <v>0</v>
      </c>
      <c r="BI71" s="67">
        <v>0</v>
      </c>
      <c r="BJ71" s="67">
        <v>0</v>
      </c>
      <c r="BK71" s="67">
        <v>0</v>
      </c>
      <c r="BL71" s="67">
        <v>0</v>
      </c>
      <c r="BM71" s="67"/>
      <c r="BN71" s="67"/>
    </row>
    <row r="72" spans="1:66" ht="13.5" customHeight="1" x14ac:dyDescent="0.15">
      <c r="A72" s="51"/>
      <c r="B72" s="52"/>
      <c r="C72" s="122"/>
      <c r="D72" s="66" t="s">
        <v>8</v>
      </c>
      <c r="E72" s="90"/>
      <c r="F72" s="90"/>
      <c r="G72" s="90"/>
      <c r="H72" s="28"/>
      <c r="I72" s="28"/>
      <c r="J72" s="28"/>
      <c r="K72" s="28"/>
      <c r="L72" s="28"/>
      <c r="M72" s="28"/>
      <c r="N72" s="28"/>
      <c r="O72" s="28"/>
      <c r="P72" s="28"/>
      <c r="Q72" s="28"/>
      <c r="R72" s="28"/>
      <c r="S72" s="28"/>
      <c r="T72" s="28"/>
      <c r="U72" s="28"/>
      <c r="V72" s="28"/>
      <c r="W72" s="28"/>
      <c r="X72" s="28"/>
      <c r="Y72" s="28"/>
      <c r="Z72" s="28"/>
      <c r="AA72" s="28"/>
      <c r="AB72" s="28"/>
      <c r="AC72" s="28"/>
      <c r="AD72" s="28"/>
      <c r="AE72" s="28"/>
      <c r="AF72" s="28"/>
      <c r="AG72" s="28"/>
      <c r="AH72" s="28"/>
      <c r="AI72" s="28"/>
      <c r="AJ72" s="28"/>
      <c r="AK72" s="28"/>
      <c r="AL72" s="28"/>
      <c r="AM72" s="28"/>
      <c r="AN72" s="28"/>
      <c r="AO72" s="28"/>
      <c r="AQ72" s="67">
        <v>0</v>
      </c>
      <c r="AR72" s="67">
        <v>0</v>
      </c>
      <c r="AS72" s="67">
        <v>90.2</v>
      </c>
      <c r="AT72" s="67">
        <v>85.6</v>
      </c>
      <c r="AU72" s="67">
        <v>84.1</v>
      </c>
      <c r="AV72" s="67">
        <v>78.099999999999994</v>
      </c>
      <c r="AW72" s="67">
        <v>77.400000000000006</v>
      </c>
      <c r="AX72" s="67">
        <v>68.099999999999994</v>
      </c>
      <c r="AY72" s="67">
        <v>0</v>
      </c>
      <c r="AZ72" s="67">
        <v>0</v>
      </c>
      <c r="BA72" s="67">
        <v>0</v>
      </c>
      <c r="BB72" s="67">
        <v>0</v>
      </c>
      <c r="BC72" s="67">
        <v>0</v>
      </c>
      <c r="BD72" s="67">
        <v>0</v>
      </c>
      <c r="BE72" s="67">
        <v>0</v>
      </c>
      <c r="BF72" s="67">
        <v>0</v>
      </c>
      <c r="BG72" s="67">
        <v>0</v>
      </c>
      <c r="BH72" s="67">
        <v>0</v>
      </c>
      <c r="BI72" s="67">
        <v>0</v>
      </c>
      <c r="BJ72" s="67">
        <v>0</v>
      </c>
      <c r="BK72" s="67">
        <v>0</v>
      </c>
      <c r="BL72" s="67">
        <v>0</v>
      </c>
      <c r="BM72" s="67"/>
      <c r="BN72" s="67"/>
    </row>
    <row r="73" spans="1:66" ht="13.5" customHeight="1" x14ac:dyDescent="0.15">
      <c r="A73" s="51"/>
      <c r="B73" s="52"/>
      <c r="C73" s="122"/>
      <c r="D73" s="66" t="s">
        <v>9</v>
      </c>
      <c r="E73" s="90"/>
      <c r="F73" s="90"/>
      <c r="G73" s="90"/>
      <c r="H73" s="28"/>
      <c r="I73" s="28"/>
      <c r="J73" s="28"/>
      <c r="K73" s="28"/>
      <c r="L73" s="28"/>
      <c r="M73" s="28"/>
      <c r="N73" s="28"/>
      <c r="O73" s="28"/>
      <c r="P73" s="28"/>
      <c r="Q73" s="28"/>
      <c r="R73" s="28"/>
      <c r="S73" s="28"/>
      <c r="T73" s="28"/>
      <c r="U73" s="28"/>
      <c r="V73" s="28"/>
      <c r="W73" s="28"/>
      <c r="X73" s="28"/>
      <c r="Y73" s="28"/>
      <c r="Z73" s="28"/>
      <c r="AA73" s="28"/>
      <c r="AB73" s="28"/>
      <c r="AC73" s="28"/>
      <c r="AD73" s="28"/>
      <c r="AE73" s="28"/>
      <c r="AF73" s="28"/>
      <c r="AG73" s="28"/>
      <c r="AH73" s="28"/>
      <c r="AI73" s="28"/>
      <c r="AJ73" s="28"/>
      <c r="AK73" s="28"/>
      <c r="AL73" s="28"/>
      <c r="AM73" s="28"/>
      <c r="AN73" s="28"/>
      <c r="AO73" s="28"/>
      <c r="AQ73" s="67">
        <v>0</v>
      </c>
      <c r="AR73" s="67">
        <v>0</v>
      </c>
      <c r="AS73" s="67">
        <v>86.8</v>
      </c>
      <c r="AT73" s="67">
        <v>82.3</v>
      </c>
      <c r="AU73" s="67">
        <v>81.5</v>
      </c>
      <c r="AV73" s="67">
        <v>75.400000000000006</v>
      </c>
      <c r="AW73" s="67">
        <v>75</v>
      </c>
      <c r="AX73" s="67">
        <v>65.2</v>
      </c>
      <c r="AY73" s="67">
        <v>0</v>
      </c>
      <c r="AZ73" s="67">
        <v>0</v>
      </c>
      <c r="BA73" s="67">
        <v>0</v>
      </c>
      <c r="BB73" s="67">
        <v>0</v>
      </c>
      <c r="BC73" s="67">
        <v>0</v>
      </c>
      <c r="BD73" s="67">
        <v>0</v>
      </c>
      <c r="BE73" s="67">
        <v>0</v>
      </c>
      <c r="BF73" s="67">
        <v>0</v>
      </c>
      <c r="BG73" s="67">
        <v>0</v>
      </c>
      <c r="BH73" s="67">
        <v>0</v>
      </c>
      <c r="BI73" s="67">
        <v>0</v>
      </c>
      <c r="BJ73" s="67">
        <v>0</v>
      </c>
      <c r="BK73" s="67">
        <v>0</v>
      </c>
      <c r="BL73" s="67">
        <v>0</v>
      </c>
      <c r="BM73" s="67"/>
      <c r="BN73" s="67"/>
    </row>
    <row r="74" spans="1:66" ht="13.5" customHeight="1" x14ac:dyDescent="0.15">
      <c r="A74" s="51"/>
      <c r="B74" s="52"/>
      <c r="C74" s="122"/>
      <c r="D74" s="66" t="s">
        <v>10</v>
      </c>
      <c r="E74" s="90"/>
      <c r="F74" s="90"/>
      <c r="G74" s="90"/>
      <c r="H74" s="28"/>
      <c r="I74" s="28"/>
      <c r="J74" s="28"/>
      <c r="K74" s="28"/>
      <c r="L74" s="28"/>
      <c r="M74" s="28"/>
      <c r="N74" s="28"/>
      <c r="O74" s="28"/>
      <c r="P74" s="28"/>
      <c r="Q74" s="28"/>
      <c r="R74" s="28"/>
      <c r="S74" s="28"/>
      <c r="T74" s="28"/>
      <c r="U74" s="28"/>
      <c r="V74" s="28"/>
      <c r="W74" s="28"/>
      <c r="X74" s="28"/>
      <c r="Y74" s="28"/>
      <c r="Z74" s="28"/>
      <c r="AA74" s="28"/>
      <c r="AB74" s="28"/>
      <c r="AC74" s="28"/>
      <c r="AD74" s="28"/>
      <c r="AE74" s="28"/>
      <c r="AF74" s="28"/>
      <c r="AG74" s="28"/>
      <c r="AH74" s="28"/>
      <c r="AI74" s="28"/>
      <c r="AJ74" s="28"/>
      <c r="AK74" s="28"/>
      <c r="AL74" s="28"/>
      <c r="AM74" s="28"/>
      <c r="AN74" s="28"/>
      <c r="AO74" s="28"/>
      <c r="AQ74" s="67">
        <v>0</v>
      </c>
      <c r="AR74" s="67">
        <v>0</v>
      </c>
      <c r="AS74" s="67">
        <v>4.7</v>
      </c>
      <c r="AT74" s="67">
        <v>4.2</v>
      </c>
      <c r="AU74" s="67">
        <v>3.8</v>
      </c>
      <c r="AV74" s="67">
        <v>3.2</v>
      </c>
      <c r="AW74" s="67">
        <v>2.9</v>
      </c>
      <c r="AX74" s="67">
        <v>3.4</v>
      </c>
      <c r="AY74" s="67">
        <v>0</v>
      </c>
      <c r="AZ74" s="67">
        <v>0</v>
      </c>
      <c r="BA74" s="67">
        <v>0</v>
      </c>
      <c r="BB74" s="67">
        <v>0</v>
      </c>
      <c r="BC74" s="67">
        <v>0</v>
      </c>
      <c r="BD74" s="67">
        <v>0</v>
      </c>
      <c r="BE74" s="67">
        <v>0</v>
      </c>
      <c r="BF74" s="67">
        <v>0</v>
      </c>
      <c r="BG74" s="67">
        <v>0</v>
      </c>
      <c r="BH74" s="67">
        <v>0</v>
      </c>
      <c r="BI74" s="67">
        <v>0</v>
      </c>
      <c r="BJ74" s="67">
        <v>0</v>
      </c>
      <c r="BK74" s="67">
        <v>0</v>
      </c>
      <c r="BL74" s="67">
        <v>0</v>
      </c>
      <c r="BM74" s="67"/>
      <c r="BN74" s="67"/>
    </row>
    <row r="75" spans="1:66" ht="13.5" customHeight="1" thickBot="1" x14ac:dyDescent="0.2">
      <c r="A75" s="51"/>
      <c r="B75" s="52"/>
      <c r="C75" s="123"/>
      <c r="D75" s="68" t="s">
        <v>11</v>
      </c>
      <c r="E75" s="91"/>
      <c r="F75" s="91"/>
      <c r="G75" s="91"/>
      <c r="H75" s="29"/>
      <c r="I75" s="29"/>
      <c r="J75" s="29"/>
      <c r="K75" s="29"/>
      <c r="L75" s="29"/>
      <c r="M75" s="29"/>
      <c r="N75" s="29"/>
      <c r="O75" s="29"/>
      <c r="P75" s="29"/>
      <c r="Q75" s="29"/>
      <c r="R75" s="29"/>
      <c r="S75" s="29"/>
      <c r="T75" s="29"/>
      <c r="U75" s="29"/>
      <c r="V75" s="29"/>
      <c r="W75" s="29"/>
      <c r="X75" s="29"/>
      <c r="Y75" s="29"/>
      <c r="Z75" s="29"/>
      <c r="AA75" s="29"/>
      <c r="AB75" s="29"/>
      <c r="AC75" s="29"/>
      <c r="AD75" s="29"/>
      <c r="AE75" s="29"/>
      <c r="AF75" s="29"/>
      <c r="AG75" s="29"/>
      <c r="AH75" s="29"/>
      <c r="AI75" s="29"/>
      <c r="AJ75" s="29"/>
      <c r="AK75" s="29"/>
      <c r="AL75" s="29"/>
      <c r="AM75" s="29"/>
      <c r="AN75" s="29"/>
      <c r="AO75" s="29"/>
      <c r="AQ75" s="69">
        <v>0</v>
      </c>
      <c r="AR75" s="69">
        <v>0</v>
      </c>
      <c r="AS75" s="69">
        <v>4.7</v>
      </c>
      <c r="AT75" s="69">
        <v>4.2</v>
      </c>
      <c r="AU75" s="69">
        <v>3.8</v>
      </c>
      <c r="AV75" s="69">
        <v>3.2</v>
      </c>
      <c r="AW75" s="69">
        <v>2.9</v>
      </c>
      <c r="AX75" s="69">
        <v>3.4</v>
      </c>
      <c r="AY75" s="69">
        <v>0</v>
      </c>
      <c r="AZ75" s="69">
        <v>0</v>
      </c>
      <c r="BA75" s="69">
        <v>0</v>
      </c>
      <c r="BB75" s="69">
        <v>0</v>
      </c>
      <c r="BC75" s="69">
        <v>0</v>
      </c>
      <c r="BD75" s="69">
        <v>0</v>
      </c>
      <c r="BE75" s="69">
        <v>0</v>
      </c>
      <c r="BF75" s="69">
        <v>0</v>
      </c>
      <c r="BG75" s="69">
        <v>0</v>
      </c>
      <c r="BH75" s="69">
        <v>0</v>
      </c>
      <c r="BI75" s="69">
        <v>0</v>
      </c>
      <c r="BJ75" s="69">
        <v>0</v>
      </c>
      <c r="BK75" s="69">
        <v>0</v>
      </c>
      <c r="BL75" s="69">
        <v>0</v>
      </c>
      <c r="BM75" s="69"/>
      <c r="BN75" s="69"/>
    </row>
    <row r="76" spans="1:66" ht="13.5" customHeight="1" x14ac:dyDescent="0.15">
      <c r="A76" s="51"/>
      <c r="B76" s="52"/>
      <c r="C76" s="121" t="s">
        <v>429</v>
      </c>
      <c r="D76" s="64" t="s">
        <v>6</v>
      </c>
      <c r="E76" s="89"/>
      <c r="F76" s="89"/>
      <c r="G76" s="89"/>
      <c r="H76" s="75">
        <f>SUM(H77:H78)</f>
        <v>111700</v>
      </c>
      <c r="I76" s="75">
        <f>SUM(I77:I78)</f>
        <v>176291</v>
      </c>
      <c r="J76" s="75">
        <f t="shared" ref="J76:Y76" si="3">SUM(J77:J78)</f>
        <v>178622</v>
      </c>
      <c r="K76" s="75">
        <f t="shared" si="3"/>
        <v>320502</v>
      </c>
      <c r="L76" s="75">
        <f t="shared" si="3"/>
        <v>447648</v>
      </c>
      <c r="M76" s="75">
        <f t="shared" si="3"/>
        <v>536686</v>
      </c>
      <c r="N76" s="75">
        <f t="shared" si="3"/>
        <v>679779</v>
      </c>
      <c r="O76" s="75">
        <f t="shared" si="3"/>
        <v>690365</v>
      </c>
      <c r="P76" s="75">
        <f t="shared" si="3"/>
        <v>869950</v>
      </c>
      <c r="Q76" s="75">
        <f t="shared" si="3"/>
        <v>673488</v>
      </c>
      <c r="R76" s="75">
        <f t="shared" si="3"/>
        <v>813171</v>
      </c>
      <c r="S76" s="75">
        <f t="shared" si="3"/>
        <v>860000</v>
      </c>
      <c r="T76" s="75">
        <f t="shared" si="3"/>
        <v>690442</v>
      </c>
      <c r="U76" s="75">
        <f t="shared" si="3"/>
        <v>722054</v>
      </c>
      <c r="V76" s="75">
        <f t="shared" si="3"/>
        <v>651479</v>
      </c>
      <c r="W76" s="75">
        <f t="shared" si="3"/>
        <v>687585</v>
      </c>
      <c r="X76" s="75">
        <f t="shared" si="3"/>
        <v>718685</v>
      </c>
      <c r="Y76" s="26">
        <f t="shared" si="3"/>
        <v>510264</v>
      </c>
      <c r="Z76" s="26">
        <f t="shared" ref="Z76" si="4">SUM(Z77:Z78)</f>
        <v>497254</v>
      </c>
      <c r="AA76" s="26">
        <f t="shared" ref="AA76" si="5">SUM(AA77:AA78)</f>
        <v>488840</v>
      </c>
      <c r="AB76" s="26">
        <f t="shared" ref="AB76" si="6">SUM(AB77:AB78)</f>
        <v>452068</v>
      </c>
      <c r="AC76" s="26">
        <f t="shared" ref="AC76" si="7">SUM(AC77:AC78)</f>
        <v>415343</v>
      </c>
      <c r="AD76" s="26">
        <f t="shared" ref="AD76" si="8">SUM(AD77:AD78)</f>
        <v>361698</v>
      </c>
      <c r="AE76" s="26">
        <f t="shared" ref="AE76" si="9">SUM(AE77:AE78)</f>
        <v>338325</v>
      </c>
      <c r="AF76" s="26">
        <f t="shared" ref="AF76" si="10">SUM(AF77:AF78)</f>
        <v>328712</v>
      </c>
      <c r="AG76" s="26">
        <f t="shared" ref="AG76" si="11">SUM(AG77:AG78)</f>
        <v>334200</v>
      </c>
      <c r="AH76" s="26">
        <f t="shared" ref="AH76" si="12">SUM(AH77:AH78)</f>
        <v>353700</v>
      </c>
      <c r="AI76" s="26">
        <f t="shared" ref="AI76" si="13">SUM(AI77:AI78)</f>
        <v>378000</v>
      </c>
      <c r="AJ76" s="26">
        <f t="shared" ref="AJ76" si="14">SUM(AJ77:AJ78)</f>
        <v>391500</v>
      </c>
      <c r="AK76" s="26">
        <f t="shared" ref="AK76" si="15">SUM(AK77:AK78)</f>
        <v>360200</v>
      </c>
      <c r="AL76" s="26">
        <f t="shared" ref="AL76" si="16">SUM(AL77:AL78)</f>
        <v>306100</v>
      </c>
      <c r="AM76" s="26">
        <f t="shared" ref="AM76" si="17">SUM(AM77:AM78)</f>
        <v>393400</v>
      </c>
      <c r="AN76" s="26">
        <f t="shared" ref="AN76" si="18">SUM(AN77:AN78)</f>
        <v>369800</v>
      </c>
      <c r="AO76" s="26">
        <f t="shared" ref="AO76" si="19">SUM(AO77:AO78)</f>
        <v>712112</v>
      </c>
      <c r="AQ76" s="65">
        <v>312</v>
      </c>
      <c r="AR76" s="65">
        <v>319.3</v>
      </c>
      <c r="AS76" s="65">
        <v>443.90000000000003</v>
      </c>
      <c r="AT76" s="65">
        <v>402.6</v>
      </c>
      <c r="AU76" s="65">
        <v>398.1</v>
      </c>
      <c r="AV76" s="65">
        <v>396.6</v>
      </c>
      <c r="AW76" s="65">
        <v>374.7</v>
      </c>
      <c r="AX76" s="65">
        <v>344.1</v>
      </c>
      <c r="AY76" s="65">
        <v>0</v>
      </c>
      <c r="AZ76" s="65">
        <v>0</v>
      </c>
      <c r="BA76" s="65">
        <v>0</v>
      </c>
      <c r="BB76" s="65">
        <v>0</v>
      </c>
      <c r="BC76" s="65">
        <v>0</v>
      </c>
      <c r="BD76" s="65">
        <v>0</v>
      </c>
      <c r="BE76" s="65">
        <v>0</v>
      </c>
      <c r="BF76" s="65">
        <v>0</v>
      </c>
      <c r="BG76" s="65">
        <v>0</v>
      </c>
      <c r="BH76" s="65">
        <v>0</v>
      </c>
      <c r="BI76" s="65">
        <v>0</v>
      </c>
      <c r="BJ76" s="65">
        <v>0</v>
      </c>
      <c r="BK76" s="65">
        <v>0</v>
      </c>
      <c r="BL76" s="65">
        <v>0</v>
      </c>
      <c r="BM76" s="65"/>
      <c r="BN76" s="65"/>
    </row>
    <row r="77" spans="1:66" ht="13.5" customHeight="1" x14ac:dyDescent="0.15">
      <c r="A77" s="51"/>
      <c r="B77" s="52"/>
      <c r="C77" s="122"/>
      <c r="D77" s="66" t="s">
        <v>7</v>
      </c>
      <c r="E77" s="90"/>
      <c r="F77" s="90"/>
      <c r="G77" s="90"/>
      <c r="H77" s="76">
        <f>主要観光地別・年度計!H77</f>
        <v>32250</v>
      </c>
      <c r="I77" s="76">
        <f>主要観光地別・年度計!I77</f>
        <v>28075</v>
      </c>
      <c r="J77" s="76">
        <f>主要観光地別・年度計!J77</f>
        <v>49890</v>
      </c>
      <c r="K77" s="76">
        <f>主要観光地別・年度計!K77</f>
        <v>82134</v>
      </c>
      <c r="L77" s="76">
        <f>主要観光地別・年度計!L77</f>
        <v>127424</v>
      </c>
      <c r="M77" s="76">
        <f>主要観光地別・年度計!M77</f>
        <v>114880</v>
      </c>
      <c r="N77" s="76">
        <f>主要観光地別・年度計!N77</f>
        <v>189000</v>
      </c>
      <c r="O77" s="76">
        <f>主要観光地別・年度計!O77</f>
        <v>228870</v>
      </c>
      <c r="P77" s="76">
        <f>主要観光地別・年度計!P77</f>
        <v>282323</v>
      </c>
      <c r="Q77" s="76">
        <f>主要観光地別・年度計!Q77</f>
        <v>192329</v>
      </c>
      <c r="R77" s="76">
        <f>主要観光地別・年度計!R77</f>
        <v>260151</v>
      </c>
      <c r="S77" s="76">
        <f>主要観光地別・年度計!S77</f>
        <v>274095</v>
      </c>
      <c r="T77" s="76">
        <f>主要観光地別・年度計!T77</f>
        <v>207133</v>
      </c>
      <c r="U77" s="76">
        <f>主要観光地別・年度計!U77</f>
        <v>196928</v>
      </c>
      <c r="V77" s="76">
        <f>主要観光地別・年度計!V77</f>
        <v>141111</v>
      </c>
      <c r="W77" s="76">
        <f>主要観光地別・年度計!W77</f>
        <v>169110</v>
      </c>
      <c r="X77" s="76">
        <f>主要観光地別・年度計!X77</f>
        <v>184471</v>
      </c>
      <c r="Y77" s="28">
        <f>主要観光地別・年度計!Y83</f>
        <v>128141</v>
      </c>
      <c r="Z77" s="28">
        <f>主要観光地別・年度計!Z83</f>
        <v>105300</v>
      </c>
      <c r="AA77" s="28">
        <f>主要観光地別・年度計!AA83</f>
        <v>104420</v>
      </c>
      <c r="AB77" s="28">
        <f>主要観光地別・年度計!AB83</f>
        <v>114849</v>
      </c>
      <c r="AC77" s="28">
        <f>主要観光地別・年度計!AC83</f>
        <v>121700</v>
      </c>
      <c r="AD77" s="28">
        <f>主要観光地別・年度計!AD83</f>
        <v>82183</v>
      </c>
      <c r="AE77" s="28">
        <f>主要観光地別・年度計!AE83</f>
        <v>77020</v>
      </c>
      <c r="AF77" s="28">
        <f>主要観光地別・年度計!AF83</f>
        <v>58888</v>
      </c>
      <c r="AG77" s="28">
        <f>主要観光地別・年度計!AG83</f>
        <v>68300</v>
      </c>
      <c r="AH77" s="28">
        <f>主要観光地別・年度計!AH83</f>
        <v>74500</v>
      </c>
      <c r="AI77" s="28">
        <f>主要観光地別・年度計!AI83</f>
        <v>127605</v>
      </c>
      <c r="AJ77" s="28">
        <f>主要観光地別・年度計!AJ83</f>
        <v>138018</v>
      </c>
      <c r="AK77" s="28">
        <f>主要観光地別・年度計!AK83</f>
        <v>121668</v>
      </c>
      <c r="AL77" s="28">
        <f>主要観光地別・年度計!AL83</f>
        <v>90460</v>
      </c>
      <c r="AM77" s="28">
        <f>主要観光地別・年度計!AM83</f>
        <v>97415</v>
      </c>
      <c r="AN77" s="28">
        <f>主要観光地別・年度計!AN83</f>
        <v>79226</v>
      </c>
      <c r="AO77" s="28">
        <f>主要観光地別・年度計!AO83</f>
        <v>130509</v>
      </c>
      <c r="AQ77" s="67">
        <v>55.5</v>
      </c>
      <c r="AR77" s="67">
        <v>63.3</v>
      </c>
      <c r="AS77" s="67">
        <v>105.3</v>
      </c>
      <c r="AT77" s="67">
        <v>80.599999999999994</v>
      </c>
      <c r="AU77" s="67">
        <v>101.1</v>
      </c>
      <c r="AV77" s="67">
        <v>99.9</v>
      </c>
      <c r="AW77" s="67">
        <v>87.4</v>
      </c>
      <c r="AX77" s="67">
        <v>79.7</v>
      </c>
      <c r="AY77" s="67">
        <v>0</v>
      </c>
      <c r="AZ77" s="67">
        <v>0</v>
      </c>
      <c r="BA77" s="67">
        <v>0</v>
      </c>
      <c r="BB77" s="67">
        <v>0</v>
      </c>
      <c r="BC77" s="67">
        <v>0</v>
      </c>
      <c r="BD77" s="67">
        <v>0</v>
      </c>
      <c r="BE77" s="67">
        <v>0</v>
      </c>
      <c r="BF77" s="67">
        <v>0</v>
      </c>
      <c r="BG77" s="67">
        <v>0</v>
      </c>
      <c r="BH77" s="67">
        <v>0</v>
      </c>
      <c r="BI77" s="67">
        <v>0</v>
      </c>
      <c r="BJ77" s="67">
        <v>0</v>
      </c>
      <c r="BK77" s="67">
        <v>0</v>
      </c>
      <c r="BL77" s="67">
        <v>0</v>
      </c>
      <c r="BM77" s="67"/>
      <c r="BN77" s="67"/>
    </row>
    <row r="78" spans="1:66" ht="13.5" customHeight="1" x14ac:dyDescent="0.15">
      <c r="A78" s="51"/>
      <c r="B78" s="52"/>
      <c r="C78" s="122"/>
      <c r="D78" s="66" t="s">
        <v>8</v>
      </c>
      <c r="E78" s="90"/>
      <c r="F78" s="90"/>
      <c r="G78" s="90"/>
      <c r="H78" s="76">
        <f>主要観光地別・年度計!H78</f>
        <v>79450</v>
      </c>
      <c r="I78" s="76">
        <f>主要観光地別・年度計!I78</f>
        <v>148216</v>
      </c>
      <c r="J78" s="76">
        <f>主要観光地別・年度計!J78</f>
        <v>128732</v>
      </c>
      <c r="K78" s="76">
        <f>主要観光地別・年度計!K78</f>
        <v>238368</v>
      </c>
      <c r="L78" s="76">
        <f>主要観光地別・年度計!L78</f>
        <v>320224</v>
      </c>
      <c r="M78" s="76">
        <f>主要観光地別・年度計!M78</f>
        <v>421806</v>
      </c>
      <c r="N78" s="76">
        <f>主要観光地別・年度計!N78</f>
        <v>490779</v>
      </c>
      <c r="O78" s="76">
        <f>主要観光地別・年度計!O78</f>
        <v>461495</v>
      </c>
      <c r="P78" s="76">
        <f>主要観光地別・年度計!P78</f>
        <v>587627</v>
      </c>
      <c r="Q78" s="76">
        <f>主要観光地別・年度計!Q78</f>
        <v>481159</v>
      </c>
      <c r="R78" s="76">
        <f>主要観光地別・年度計!R78</f>
        <v>553020</v>
      </c>
      <c r="S78" s="76">
        <f>主要観光地別・年度計!S78</f>
        <v>585905</v>
      </c>
      <c r="T78" s="76">
        <f>主要観光地別・年度計!T78</f>
        <v>483309</v>
      </c>
      <c r="U78" s="76">
        <f>主要観光地別・年度計!U78</f>
        <v>525126</v>
      </c>
      <c r="V78" s="76">
        <f>主要観光地別・年度計!V78</f>
        <v>510368</v>
      </c>
      <c r="W78" s="76">
        <f>主要観光地別・年度計!W78</f>
        <v>518475</v>
      </c>
      <c r="X78" s="76">
        <f>主要観光地別・年度計!X78</f>
        <v>534214</v>
      </c>
      <c r="Y78" s="28">
        <f>主要観光地別・年度計!Y84</f>
        <v>382123</v>
      </c>
      <c r="Z78" s="28">
        <f>主要観光地別・年度計!Z84</f>
        <v>391954</v>
      </c>
      <c r="AA78" s="28">
        <f>主要観光地別・年度計!AA84</f>
        <v>384420</v>
      </c>
      <c r="AB78" s="28">
        <f>主要観光地別・年度計!AB84</f>
        <v>337219</v>
      </c>
      <c r="AC78" s="28">
        <f>主要観光地別・年度計!AC84</f>
        <v>293643</v>
      </c>
      <c r="AD78" s="28">
        <f>主要観光地別・年度計!AD84</f>
        <v>279515</v>
      </c>
      <c r="AE78" s="28">
        <f>主要観光地別・年度計!AE84</f>
        <v>261305</v>
      </c>
      <c r="AF78" s="28">
        <f>主要観光地別・年度計!AF84</f>
        <v>269824</v>
      </c>
      <c r="AG78" s="28">
        <f>主要観光地別・年度計!AG84</f>
        <v>265900</v>
      </c>
      <c r="AH78" s="28">
        <f>主要観光地別・年度計!AH84</f>
        <v>279200</v>
      </c>
      <c r="AI78" s="28">
        <f>主要観光地別・年度計!AI84</f>
        <v>250395</v>
      </c>
      <c r="AJ78" s="28">
        <f>主要観光地別・年度計!AJ84</f>
        <v>253482</v>
      </c>
      <c r="AK78" s="28">
        <f>主要観光地別・年度計!AK84</f>
        <v>238532</v>
      </c>
      <c r="AL78" s="28">
        <f>主要観光地別・年度計!AL84</f>
        <v>215640</v>
      </c>
      <c r="AM78" s="28">
        <f>主要観光地別・年度計!AM84</f>
        <v>295985</v>
      </c>
      <c r="AN78" s="28">
        <f>主要観光地別・年度計!AN84</f>
        <v>290574</v>
      </c>
      <c r="AO78" s="28">
        <f>主要観光地別・年度計!AO84</f>
        <v>581603</v>
      </c>
      <c r="AQ78" s="67">
        <v>256.5</v>
      </c>
      <c r="AR78" s="67">
        <v>256</v>
      </c>
      <c r="AS78" s="67">
        <v>338.6</v>
      </c>
      <c r="AT78" s="67">
        <v>322</v>
      </c>
      <c r="AU78" s="67">
        <v>297</v>
      </c>
      <c r="AV78" s="67">
        <v>296.7</v>
      </c>
      <c r="AW78" s="67">
        <v>287.3</v>
      </c>
      <c r="AX78" s="67">
        <v>264.39999999999998</v>
      </c>
      <c r="AY78" s="67">
        <v>0</v>
      </c>
      <c r="AZ78" s="67">
        <v>0</v>
      </c>
      <c r="BA78" s="67">
        <v>0</v>
      </c>
      <c r="BB78" s="67">
        <v>0</v>
      </c>
      <c r="BC78" s="67">
        <v>0</v>
      </c>
      <c r="BD78" s="67">
        <v>0</v>
      </c>
      <c r="BE78" s="67">
        <v>0</v>
      </c>
      <c r="BF78" s="67">
        <v>0</v>
      </c>
      <c r="BG78" s="67">
        <v>0</v>
      </c>
      <c r="BH78" s="67">
        <v>0</v>
      </c>
      <c r="BI78" s="67">
        <v>0</v>
      </c>
      <c r="BJ78" s="67">
        <v>0</v>
      </c>
      <c r="BK78" s="67">
        <v>0</v>
      </c>
      <c r="BL78" s="67">
        <v>0</v>
      </c>
      <c r="BM78" s="67"/>
      <c r="BN78" s="67"/>
    </row>
    <row r="79" spans="1:66" ht="13.5" customHeight="1" x14ac:dyDescent="0.15">
      <c r="A79" s="51"/>
      <c r="B79" s="52"/>
      <c r="C79" s="122"/>
      <c r="D79" s="66" t="s">
        <v>9</v>
      </c>
      <c r="E79" s="90"/>
      <c r="F79" s="90"/>
      <c r="G79" s="90"/>
      <c r="H79" s="76">
        <f>主要観光地別・年度計!H79</f>
        <v>89060</v>
      </c>
      <c r="I79" s="76">
        <f>主要観光地別・年度計!I79</f>
        <v>147222</v>
      </c>
      <c r="J79" s="76">
        <f>主要観光地別・年度計!J79</f>
        <v>149692</v>
      </c>
      <c r="K79" s="76">
        <f>主要観光地別・年度計!K79</f>
        <v>226802</v>
      </c>
      <c r="L79" s="76">
        <f>主要観光地別・年度計!L79</f>
        <v>420733</v>
      </c>
      <c r="M79" s="76">
        <f>主要観光地別・年度計!M79</f>
        <v>483883</v>
      </c>
      <c r="N79" s="76">
        <f>主要観光地別・年度計!N79</f>
        <v>432717</v>
      </c>
      <c r="O79" s="76">
        <f>主要観光地別・年度計!O79</f>
        <v>457485</v>
      </c>
      <c r="P79" s="76">
        <f>主要観光地別・年度計!P79</f>
        <v>566688</v>
      </c>
      <c r="Q79" s="76">
        <f>主要観光地別・年度計!Q79</f>
        <v>514171</v>
      </c>
      <c r="R79" s="76">
        <f>主要観光地別・年度計!R79</f>
        <v>526603</v>
      </c>
      <c r="S79" s="76">
        <f>主要観光地別・年度計!S79</f>
        <v>561855</v>
      </c>
      <c r="T79" s="76">
        <f>主要観光地別・年度計!T79</f>
        <v>600020</v>
      </c>
      <c r="U79" s="76">
        <f>主要観光地別・年度計!U79</f>
        <v>547240</v>
      </c>
      <c r="V79" s="76">
        <f>主要観光地別・年度計!V79</f>
        <v>583995</v>
      </c>
      <c r="W79" s="76">
        <f>主要観光地別・年度計!W79</f>
        <v>612929</v>
      </c>
      <c r="X79" s="76">
        <f>主要観光地別・年度計!X79</f>
        <v>628358</v>
      </c>
      <c r="Y79" s="28">
        <f>主要観光地別・年度計!Y85</f>
        <v>432601</v>
      </c>
      <c r="Z79" s="28">
        <f>主要観光地別・年度計!Z85</f>
        <v>443722</v>
      </c>
      <c r="AA79" s="28">
        <f>主要観光地別・年度計!AA85</f>
        <v>435508</v>
      </c>
      <c r="AB79" s="28">
        <f>主要観光地別・年度計!AB85</f>
        <v>414928</v>
      </c>
      <c r="AC79" s="28">
        <f>主要観光地別・年度計!AC85</f>
        <v>381128</v>
      </c>
      <c r="AD79" s="28">
        <f>主要観光地別・年度計!AD85</f>
        <v>319449</v>
      </c>
      <c r="AE79" s="28">
        <f>主要観光地別・年度計!AE85</f>
        <v>298165</v>
      </c>
      <c r="AF79" s="28">
        <f>主要観光地別・年度計!AF85</f>
        <v>289686</v>
      </c>
      <c r="AG79" s="28">
        <f>主要観光地別・年度計!AG85</f>
        <v>292288</v>
      </c>
      <c r="AH79" s="28">
        <f>主要観光地別・年度計!AH85</f>
        <v>307839</v>
      </c>
      <c r="AI79" s="28">
        <f>主要観光地別・年度計!AI85</f>
        <v>322066</v>
      </c>
      <c r="AJ79" s="28">
        <f>主要観光地別・年度計!AJ85</f>
        <v>341237</v>
      </c>
      <c r="AK79" s="28">
        <f>主要観光地別・年度計!AK85</f>
        <v>326315</v>
      </c>
      <c r="AL79" s="28">
        <f>主要観光地別・年度計!AL85</f>
        <v>278263</v>
      </c>
      <c r="AM79" s="28">
        <f>主要観光地別・年度計!AM85</f>
        <v>362340</v>
      </c>
      <c r="AN79" s="28">
        <f>主要観光地別・年度計!AN85</f>
        <v>343700</v>
      </c>
      <c r="AO79" s="28">
        <f>主要観光地別・年度計!AO85</f>
        <v>651533</v>
      </c>
      <c r="AQ79" s="67">
        <v>302.7</v>
      </c>
      <c r="AR79" s="67">
        <v>310.60000000000002</v>
      </c>
      <c r="AS79" s="67">
        <v>437</v>
      </c>
      <c r="AT79" s="67">
        <v>397.7</v>
      </c>
      <c r="AU79" s="67">
        <v>395</v>
      </c>
      <c r="AV79" s="67">
        <v>393.4</v>
      </c>
      <c r="AW79" s="67">
        <v>372.4</v>
      </c>
      <c r="AX79" s="67">
        <v>342.4</v>
      </c>
      <c r="AY79" s="67">
        <v>0</v>
      </c>
      <c r="AZ79" s="67">
        <v>0</v>
      </c>
      <c r="BA79" s="67">
        <v>0</v>
      </c>
      <c r="BB79" s="67">
        <v>0</v>
      </c>
      <c r="BC79" s="67">
        <v>0</v>
      </c>
      <c r="BD79" s="67">
        <v>0</v>
      </c>
      <c r="BE79" s="67">
        <v>0</v>
      </c>
      <c r="BF79" s="67">
        <v>0</v>
      </c>
      <c r="BG79" s="67">
        <v>0</v>
      </c>
      <c r="BH79" s="67">
        <v>0</v>
      </c>
      <c r="BI79" s="67">
        <v>0</v>
      </c>
      <c r="BJ79" s="67">
        <v>0</v>
      </c>
      <c r="BK79" s="67">
        <v>0</v>
      </c>
      <c r="BL79" s="67">
        <v>0</v>
      </c>
      <c r="BM79" s="67"/>
      <c r="BN79" s="67"/>
    </row>
    <row r="80" spans="1:66" ht="13.5" customHeight="1" x14ac:dyDescent="0.15">
      <c r="A80" s="51"/>
      <c r="B80" s="52"/>
      <c r="C80" s="122"/>
      <c r="D80" s="66" t="s">
        <v>10</v>
      </c>
      <c r="E80" s="90"/>
      <c r="F80" s="90"/>
      <c r="G80" s="90"/>
      <c r="H80" s="76">
        <f>主要観光地別・年度計!H80</f>
        <v>22640</v>
      </c>
      <c r="I80" s="76">
        <f>主要観光地別・年度計!I80</f>
        <v>29069</v>
      </c>
      <c r="J80" s="76">
        <f>主要観光地別・年度計!J80</f>
        <v>28930</v>
      </c>
      <c r="K80" s="76">
        <f>主要観光地別・年度計!K80</f>
        <v>93700</v>
      </c>
      <c r="L80" s="76">
        <f>主要観光地別・年度計!L80</f>
        <v>26915</v>
      </c>
      <c r="M80" s="76">
        <f>主要観光地別・年度計!M80</f>
        <v>52803</v>
      </c>
      <c r="N80" s="76">
        <f>主要観光地別・年度計!N80</f>
        <v>247062</v>
      </c>
      <c r="O80" s="76">
        <f>主要観光地別・年度計!O80</f>
        <v>232880</v>
      </c>
      <c r="P80" s="76">
        <f>主要観光地別・年度計!P80</f>
        <v>303262</v>
      </c>
      <c r="Q80" s="76">
        <f>主要観光地別・年度計!Q80</f>
        <v>159317</v>
      </c>
      <c r="R80" s="76">
        <f>主要観光地別・年度計!R80</f>
        <v>286568</v>
      </c>
      <c r="S80" s="76">
        <f>主要観光地別・年度計!S80</f>
        <v>298145</v>
      </c>
      <c r="T80" s="76">
        <f>主要観光地別・年度計!T80</f>
        <v>90422</v>
      </c>
      <c r="U80" s="76">
        <f>主要観光地別・年度計!U80</f>
        <v>174814</v>
      </c>
      <c r="V80" s="76">
        <f>主要観光地別・年度計!V80</f>
        <v>67484</v>
      </c>
      <c r="W80" s="76">
        <f>主要観光地別・年度計!W80</f>
        <v>74656</v>
      </c>
      <c r="X80" s="76">
        <f>主要観光地別・年度計!X80</f>
        <v>90327</v>
      </c>
      <c r="Y80" s="28">
        <f>主要観光地別・年度計!Y86</f>
        <v>77663</v>
      </c>
      <c r="Z80" s="28">
        <f>主要観光地別・年度計!Z86</f>
        <v>53532</v>
      </c>
      <c r="AA80" s="28">
        <f>主要観光地別・年度計!AA86</f>
        <v>53332</v>
      </c>
      <c r="AB80" s="28">
        <f>主要観光地別・年度計!AB86</f>
        <v>37140</v>
      </c>
      <c r="AC80" s="28">
        <f>主要観光地別・年度計!AC86</f>
        <v>34215</v>
      </c>
      <c r="AD80" s="28">
        <f>主要観光地別・年度計!AD86</f>
        <v>42249</v>
      </c>
      <c r="AE80" s="28">
        <f>主要観光地別・年度計!AE86</f>
        <v>40160</v>
      </c>
      <c r="AF80" s="28">
        <f>主要観光地別・年度計!AF86</f>
        <v>39026</v>
      </c>
      <c r="AG80" s="28">
        <f>主要観光地別・年度計!AG86</f>
        <v>41912</v>
      </c>
      <c r="AH80" s="28">
        <f>主要観光地別・年度計!AH86</f>
        <v>45861</v>
      </c>
      <c r="AI80" s="28">
        <f>主要観光地別・年度計!AI86</f>
        <v>55934</v>
      </c>
      <c r="AJ80" s="28">
        <f>主要観光地別・年度計!AJ86</f>
        <v>50263</v>
      </c>
      <c r="AK80" s="28">
        <f>主要観光地別・年度計!AK86</f>
        <v>33885</v>
      </c>
      <c r="AL80" s="28">
        <f>主要観光地別・年度計!AL86</f>
        <v>27837</v>
      </c>
      <c r="AM80" s="28">
        <f>主要観光地別・年度計!AM86</f>
        <v>31060</v>
      </c>
      <c r="AN80" s="28">
        <f>主要観光地別・年度計!AN86</f>
        <v>26100</v>
      </c>
      <c r="AO80" s="28">
        <f>主要観光地別・年度計!AO86</f>
        <v>60579</v>
      </c>
      <c r="AQ80" s="67">
        <v>9.3000000000000007</v>
      </c>
      <c r="AR80" s="67">
        <v>8.6999999999999993</v>
      </c>
      <c r="AS80" s="67">
        <v>6.9</v>
      </c>
      <c r="AT80" s="67">
        <v>4.9000000000000004</v>
      </c>
      <c r="AU80" s="67">
        <v>3.1</v>
      </c>
      <c r="AV80" s="67">
        <v>3.2</v>
      </c>
      <c r="AW80" s="67">
        <v>2.2999999999999998</v>
      </c>
      <c r="AX80" s="67">
        <v>1.7</v>
      </c>
      <c r="AY80" s="67">
        <v>0</v>
      </c>
      <c r="AZ80" s="67">
        <v>0</v>
      </c>
      <c r="BA80" s="67">
        <v>0</v>
      </c>
      <c r="BB80" s="67">
        <v>0</v>
      </c>
      <c r="BC80" s="67">
        <v>0</v>
      </c>
      <c r="BD80" s="67">
        <v>0</v>
      </c>
      <c r="BE80" s="67">
        <v>0</v>
      </c>
      <c r="BF80" s="67">
        <v>0</v>
      </c>
      <c r="BG80" s="67">
        <v>0</v>
      </c>
      <c r="BH80" s="67">
        <v>0</v>
      </c>
      <c r="BI80" s="67">
        <v>0</v>
      </c>
      <c r="BJ80" s="67">
        <v>0</v>
      </c>
      <c r="BK80" s="67">
        <v>0</v>
      </c>
      <c r="BL80" s="67">
        <v>0</v>
      </c>
      <c r="BM80" s="67"/>
      <c r="BN80" s="67"/>
    </row>
    <row r="81" spans="1:66" ht="13.5" customHeight="1" thickBot="1" x14ac:dyDescent="0.2">
      <c r="A81" s="51"/>
      <c r="B81" s="52"/>
      <c r="C81" s="123"/>
      <c r="D81" s="68" t="s">
        <v>11</v>
      </c>
      <c r="E81" s="91"/>
      <c r="F81" s="91"/>
      <c r="G81" s="91"/>
      <c r="H81" s="77"/>
      <c r="I81" s="77">
        <f>主要観光地別・年度計!I81</f>
        <v>34562</v>
      </c>
      <c r="J81" s="77">
        <f>主要観光地別・年度計!J81</f>
        <v>29720</v>
      </c>
      <c r="K81" s="77">
        <f>主要観光地別・年度計!K81</f>
        <v>95920</v>
      </c>
      <c r="L81" s="77">
        <f>主要観光地別・年度計!L81</f>
        <v>28745</v>
      </c>
      <c r="M81" s="77">
        <f>主要観光地別・年度計!M81</f>
        <v>53664</v>
      </c>
      <c r="N81" s="77">
        <f>主要観光地別・年度計!N81</f>
        <v>247062</v>
      </c>
      <c r="O81" s="77">
        <f>主要観光地別・年度計!O81</f>
        <v>232880</v>
      </c>
      <c r="P81" s="77">
        <f>主要観光地別・年度計!P81</f>
        <v>303262</v>
      </c>
      <c r="Q81" s="77">
        <f>主要観光地別・年度計!Q81</f>
        <v>159317</v>
      </c>
      <c r="R81" s="77">
        <f>主要観光地別・年度計!R81</f>
        <v>286568</v>
      </c>
      <c r="S81" s="77">
        <f>主要観光地別・年度計!S81</f>
        <v>298145</v>
      </c>
      <c r="T81" s="77">
        <f>主要観光地別・年度計!T81</f>
        <v>90422</v>
      </c>
      <c r="U81" s="77">
        <f>主要観光地別・年度計!U81</f>
        <v>176197</v>
      </c>
      <c r="V81" s="77">
        <f>主要観光地別・年度計!V81</f>
        <v>59652</v>
      </c>
      <c r="W81" s="77">
        <f>主要観光地別・年度計!W81</f>
        <v>109673</v>
      </c>
      <c r="X81" s="77">
        <f>主要観光地別・年度計!X81</f>
        <v>126785</v>
      </c>
      <c r="Y81" s="29">
        <f>主要観光地別・年度計!Y87</f>
        <v>103040</v>
      </c>
      <c r="Z81" s="29">
        <f>主要観光地別・年度計!Z87</f>
        <v>71385</v>
      </c>
      <c r="AA81" s="29">
        <f>主要観光地別・年度計!AA87</f>
        <v>76365</v>
      </c>
      <c r="AB81" s="29">
        <f>主要観光地別・年度計!AB87</f>
        <v>47783</v>
      </c>
      <c r="AC81" s="29">
        <f>主要観光地別・年度計!AC87</f>
        <v>44331</v>
      </c>
      <c r="AD81" s="29">
        <f>主要観光地別・年度計!AD87</f>
        <v>43690</v>
      </c>
      <c r="AE81" s="29">
        <f>主要観光地別・年度計!AE87</f>
        <v>43623</v>
      </c>
      <c r="AF81" s="29">
        <f>主要観光地別・年度計!AF87</f>
        <v>41706</v>
      </c>
      <c r="AG81" s="29">
        <f>主要観光地別・年度計!AG87</f>
        <v>45684</v>
      </c>
      <c r="AH81" s="29">
        <f>主要観光地別・年度計!AH87</f>
        <v>48848</v>
      </c>
      <c r="AI81" s="29">
        <f>主要観光地別・年度計!AI87</f>
        <v>59566</v>
      </c>
      <c r="AJ81" s="29">
        <f>主要観光地別・年度計!AJ87</f>
        <v>53411</v>
      </c>
      <c r="AK81" s="29">
        <f>主要観光地別・年度計!AK87</f>
        <v>34792</v>
      </c>
      <c r="AL81" s="29">
        <f>主要観光地別・年度計!AL87</f>
        <v>28034</v>
      </c>
      <c r="AM81" s="29">
        <f>主要観光地別・年度計!AM87</f>
        <v>31815</v>
      </c>
      <c r="AN81" s="29">
        <f>主要観光地別・年度計!AN87</f>
        <v>30461</v>
      </c>
      <c r="AO81" s="29">
        <f>主要観光地別・年度計!AO87</f>
        <v>61763</v>
      </c>
      <c r="AQ81" s="69">
        <v>9.3000000000000007</v>
      </c>
      <c r="AR81" s="69">
        <v>0</v>
      </c>
      <c r="AS81" s="69">
        <v>6.9</v>
      </c>
      <c r="AT81" s="69">
        <v>4.9000000000000004</v>
      </c>
      <c r="AU81" s="69">
        <v>3.1</v>
      </c>
      <c r="AV81" s="69">
        <v>3.2</v>
      </c>
      <c r="AW81" s="69">
        <v>2.2999999999999998</v>
      </c>
      <c r="AX81" s="69">
        <v>1.7</v>
      </c>
      <c r="AY81" s="69">
        <v>0</v>
      </c>
      <c r="AZ81" s="69">
        <v>0</v>
      </c>
      <c r="BA81" s="69">
        <v>0</v>
      </c>
      <c r="BB81" s="69">
        <v>0</v>
      </c>
      <c r="BC81" s="69">
        <v>0</v>
      </c>
      <c r="BD81" s="69">
        <v>0</v>
      </c>
      <c r="BE81" s="69">
        <v>0</v>
      </c>
      <c r="BF81" s="69">
        <v>0</v>
      </c>
      <c r="BG81" s="69">
        <v>0</v>
      </c>
      <c r="BH81" s="69">
        <v>0</v>
      </c>
      <c r="BI81" s="69">
        <v>0</v>
      </c>
      <c r="BJ81" s="69">
        <v>0</v>
      </c>
      <c r="BK81" s="69">
        <v>0</v>
      </c>
      <c r="BL81" s="69">
        <v>0</v>
      </c>
      <c r="BM81" s="69"/>
      <c r="BN81" s="69"/>
    </row>
    <row r="82" spans="1:66" ht="13.5" customHeight="1" x14ac:dyDescent="0.15">
      <c r="A82" s="51"/>
      <c r="B82" s="52"/>
      <c r="C82" s="121" t="s">
        <v>335</v>
      </c>
      <c r="D82" s="64" t="s">
        <v>6</v>
      </c>
      <c r="E82" s="89"/>
      <c r="F82" s="89"/>
      <c r="G82" s="89"/>
      <c r="H82" s="26"/>
      <c r="I82" s="26"/>
      <c r="J82" s="26"/>
      <c r="K82" s="26"/>
      <c r="L82" s="26"/>
      <c r="M82" s="26"/>
      <c r="N82" s="26"/>
      <c r="O82" s="26"/>
      <c r="P82" s="26"/>
      <c r="Q82" s="26"/>
      <c r="R82" s="26"/>
      <c r="S82" s="26"/>
      <c r="T82" s="26"/>
      <c r="U82" s="26"/>
      <c r="V82" s="26"/>
      <c r="W82" s="26"/>
      <c r="X82" s="26"/>
      <c r="Y82" s="26">
        <f t="shared" ref="Y82" si="20">SUM(Y83:Y84)</f>
        <v>181813</v>
      </c>
      <c r="Z82" s="26">
        <f t="shared" ref="Z82" si="21">SUM(Z83:Z84)</f>
        <v>181805</v>
      </c>
      <c r="AA82" s="26">
        <f t="shared" ref="AA82" si="22">SUM(AA83:AA84)</f>
        <v>175551</v>
      </c>
      <c r="AB82" s="26">
        <f t="shared" ref="AB82" si="23">SUM(AB83:AB84)</f>
        <v>166664</v>
      </c>
      <c r="AC82" s="26">
        <f t="shared" ref="AC82" si="24">SUM(AC83:AC84)</f>
        <v>191659</v>
      </c>
      <c r="AD82" s="26">
        <f t="shared" ref="AD82" si="25">SUM(AD83:AD84)</f>
        <v>218191</v>
      </c>
      <c r="AE82" s="26">
        <f t="shared" ref="AE82" si="26">SUM(AE83:AE84)</f>
        <v>250921</v>
      </c>
      <c r="AF82" s="26">
        <f t="shared" ref="AF82" si="27">SUM(AF83:AF84)</f>
        <v>276016</v>
      </c>
      <c r="AG82" s="26">
        <f t="shared" ref="AG82" si="28">SUM(AG83:AG84)</f>
        <v>303589</v>
      </c>
      <c r="AH82" s="26">
        <f t="shared" ref="AH82" si="29">SUM(AH83:AH84)</f>
        <v>317452</v>
      </c>
      <c r="AI82" s="26">
        <f t="shared" ref="AI82" si="30">SUM(AI83:AI84)</f>
        <v>328361</v>
      </c>
      <c r="AJ82" s="26">
        <f t="shared" ref="AJ82" si="31">SUM(AJ83:AJ84)</f>
        <v>329441</v>
      </c>
      <c r="AK82" s="26">
        <f t="shared" ref="AK82" si="32">SUM(AK83:AK84)</f>
        <v>318837</v>
      </c>
      <c r="AL82" s="26">
        <f t="shared" ref="AL82" si="33">SUM(AL83:AL84)</f>
        <v>271012</v>
      </c>
      <c r="AM82" s="26">
        <f t="shared" ref="AM82" si="34">SUM(AM83:AM84)</f>
        <v>333114</v>
      </c>
      <c r="AN82" s="26">
        <f t="shared" ref="AN82" si="35">SUM(AN83:AN84)</f>
        <v>367948</v>
      </c>
      <c r="AO82" s="26">
        <f t="shared" ref="AO82" si="36">SUM(AO83:AO84)</f>
        <v>351492</v>
      </c>
      <c r="AQ82" s="65">
        <v>236.60000000000002</v>
      </c>
      <c r="AR82" s="65">
        <v>238.2</v>
      </c>
      <c r="AS82" s="65">
        <v>292</v>
      </c>
      <c r="AT82" s="65">
        <v>299.5</v>
      </c>
      <c r="AU82" s="65">
        <v>347.8</v>
      </c>
      <c r="AV82" s="65">
        <v>336.7</v>
      </c>
      <c r="AW82" s="65">
        <v>323.7</v>
      </c>
      <c r="AX82" s="65">
        <v>314.3</v>
      </c>
      <c r="AY82" s="65">
        <v>0</v>
      </c>
      <c r="AZ82" s="65">
        <v>0</v>
      </c>
      <c r="BA82" s="65">
        <v>0</v>
      </c>
      <c r="BB82" s="65">
        <v>0</v>
      </c>
      <c r="BC82" s="65">
        <v>0</v>
      </c>
      <c r="BD82" s="65">
        <v>0</v>
      </c>
      <c r="BE82" s="65">
        <v>0</v>
      </c>
      <c r="BF82" s="65">
        <v>0</v>
      </c>
      <c r="BG82" s="65">
        <v>0</v>
      </c>
      <c r="BH82" s="65">
        <v>0</v>
      </c>
      <c r="BI82" s="65">
        <v>0</v>
      </c>
      <c r="BJ82" s="65">
        <v>0</v>
      </c>
      <c r="BK82" s="65">
        <v>0</v>
      </c>
      <c r="BL82" s="65">
        <v>0</v>
      </c>
      <c r="BM82" s="65"/>
      <c r="BN82" s="65"/>
    </row>
    <row r="83" spans="1:66" ht="13.5" customHeight="1" x14ac:dyDescent="0.15">
      <c r="A83" s="51"/>
      <c r="B83" s="52"/>
      <c r="C83" s="122"/>
      <c r="D83" s="66" t="s">
        <v>7</v>
      </c>
      <c r="E83" s="90"/>
      <c r="F83" s="90"/>
      <c r="G83" s="90"/>
      <c r="H83" s="28"/>
      <c r="I83" s="28"/>
      <c r="J83" s="28"/>
      <c r="K83" s="28"/>
      <c r="L83" s="28"/>
      <c r="M83" s="28"/>
      <c r="N83" s="28"/>
      <c r="O83" s="28"/>
      <c r="P83" s="28"/>
      <c r="Q83" s="28"/>
      <c r="R83" s="28"/>
      <c r="S83" s="28"/>
      <c r="T83" s="28"/>
      <c r="U83" s="28"/>
      <c r="V83" s="28"/>
      <c r="W83" s="28"/>
      <c r="X83" s="28"/>
      <c r="Y83" s="28">
        <f>主要観光地別・年度計!Y89</f>
        <v>47613</v>
      </c>
      <c r="Z83" s="28">
        <f>主要観光地別・年度計!Z89</f>
        <v>47580</v>
      </c>
      <c r="AA83" s="28">
        <f>主要観光地別・年度計!AA89</f>
        <v>43065</v>
      </c>
      <c r="AB83" s="28">
        <f>主要観光地別・年度計!AB89</f>
        <v>29893</v>
      </c>
      <c r="AC83" s="28">
        <f>主要観光地別・年度計!AC89</f>
        <v>34375</v>
      </c>
      <c r="AD83" s="28">
        <f>主要観光地別・年度計!AD89</f>
        <v>39189</v>
      </c>
      <c r="AE83" s="28">
        <f>主要観光地別・年度計!AE89</f>
        <v>45068</v>
      </c>
      <c r="AF83" s="28">
        <f>主要観光地別・年度計!AF89</f>
        <v>49576</v>
      </c>
      <c r="AG83" s="28">
        <f>主要観光地別・年度計!AG89</f>
        <v>54505</v>
      </c>
      <c r="AH83" s="28">
        <f>主要観光地別・年度計!AH89</f>
        <v>56018</v>
      </c>
      <c r="AI83" s="28">
        <f>主要観光地別・年度計!AI89</f>
        <v>57980</v>
      </c>
      <c r="AJ83" s="28">
        <f>主要観光地別・年度計!AJ89</f>
        <v>58251</v>
      </c>
      <c r="AK83" s="28">
        <f>主要観光地別・年度計!AK89</f>
        <v>56402</v>
      </c>
      <c r="AL83" s="28">
        <f>主要観光地別・年度計!AL89</f>
        <v>47941</v>
      </c>
      <c r="AM83" s="28">
        <f>主要観光地別・年度計!AM89</f>
        <v>66619</v>
      </c>
      <c r="AN83" s="28">
        <f>主要観光地別・年度計!AN89</f>
        <v>73589</v>
      </c>
      <c r="AO83" s="28">
        <f>主要観光地別・年度計!AO89</f>
        <v>69932</v>
      </c>
      <c r="AQ83" s="67">
        <v>61.7</v>
      </c>
      <c r="AR83" s="67">
        <v>71.5</v>
      </c>
      <c r="AS83" s="67">
        <v>91.5</v>
      </c>
      <c r="AT83" s="67">
        <v>86.9</v>
      </c>
      <c r="AU83" s="67">
        <v>104.2</v>
      </c>
      <c r="AV83" s="67">
        <v>100.9</v>
      </c>
      <c r="AW83" s="67">
        <v>97.2</v>
      </c>
      <c r="AX83" s="67">
        <v>94.4</v>
      </c>
      <c r="AY83" s="67">
        <v>0</v>
      </c>
      <c r="AZ83" s="67">
        <v>0</v>
      </c>
      <c r="BA83" s="67">
        <v>0</v>
      </c>
      <c r="BB83" s="67">
        <v>0</v>
      </c>
      <c r="BC83" s="67">
        <v>0</v>
      </c>
      <c r="BD83" s="67">
        <v>0</v>
      </c>
      <c r="BE83" s="67">
        <v>0</v>
      </c>
      <c r="BF83" s="67">
        <v>0</v>
      </c>
      <c r="BG83" s="67">
        <v>0</v>
      </c>
      <c r="BH83" s="67">
        <v>0</v>
      </c>
      <c r="BI83" s="67">
        <v>0</v>
      </c>
      <c r="BJ83" s="67">
        <v>0</v>
      </c>
      <c r="BK83" s="67">
        <v>0</v>
      </c>
      <c r="BL83" s="67">
        <v>0</v>
      </c>
      <c r="BM83" s="67"/>
      <c r="BN83" s="67"/>
    </row>
    <row r="84" spans="1:66" ht="13.5" customHeight="1" x14ac:dyDescent="0.15">
      <c r="A84" s="51"/>
      <c r="B84" s="52"/>
      <c r="C84" s="122"/>
      <c r="D84" s="66" t="s">
        <v>8</v>
      </c>
      <c r="E84" s="90"/>
      <c r="F84" s="90"/>
      <c r="G84" s="90"/>
      <c r="H84" s="28"/>
      <c r="I84" s="28"/>
      <c r="J84" s="28"/>
      <c r="K84" s="28"/>
      <c r="L84" s="28"/>
      <c r="M84" s="28"/>
      <c r="N84" s="28"/>
      <c r="O84" s="28"/>
      <c r="P84" s="28"/>
      <c r="Q84" s="28"/>
      <c r="R84" s="28"/>
      <c r="S84" s="28"/>
      <c r="T84" s="28"/>
      <c r="U84" s="28"/>
      <c r="V84" s="28"/>
      <c r="W84" s="28"/>
      <c r="X84" s="28"/>
      <c r="Y84" s="28">
        <f>主要観光地別・年度計!Y90</f>
        <v>134200</v>
      </c>
      <c r="Z84" s="28">
        <f>主要観光地別・年度計!Z90</f>
        <v>134225</v>
      </c>
      <c r="AA84" s="28">
        <f>主要観光地別・年度計!AA90</f>
        <v>132486</v>
      </c>
      <c r="AB84" s="28">
        <f>主要観光地別・年度計!AB90</f>
        <v>136771</v>
      </c>
      <c r="AC84" s="28">
        <f>主要観光地別・年度計!AC90</f>
        <v>157284</v>
      </c>
      <c r="AD84" s="28">
        <f>主要観光地別・年度計!AD90</f>
        <v>179002</v>
      </c>
      <c r="AE84" s="28">
        <f>主要観光地別・年度計!AE90</f>
        <v>205853</v>
      </c>
      <c r="AF84" s="28">
        <f>主要観光地別・年度計!AF90</f>
        <v>226440</v>
      </c>
      <c r="AG84" s="28">
        <f>主要観光地別・年度計!AG90</f>
        <v>249084</v>
      </c>
      <c r="AH84" s="28">
        <f>主要観光地別・年度計!AH90</f>
        <v>261434</v>
      </c>
      <c r="AI84" s="28">
        <f>主要観光地別・年度計!AI90</f>
        <v>270381</v>
      </c>
      <c r="AJ84" s="28">
        <f>主要観光地別・年度計!AJ90</f>
        <v>271190</v>
      </c>
      <c r="AK84" s="28">
        <f>主要観光地別・年度計!AK90</f>
        <v>262435</v>
      </c>
      <c r="AL84" s="28">
        <f>主要観光地別・年度計!AL90</f>
        <v>223071</v>
      </c>
      <c r="AM84" s="28">
        <f>主要観光地別・年度計!AM90</f>
        <v>266495</v>
      </c>
      <c r="AN84" s="28">
        <f>主要観光地別・年度計!AN90</f>
        <v>294359</v>
      </c>
      <c r="AO84" s="28">
        <f>主要観光地別・年度計!AO90</f>
        <v>281560</v>
      </c>
      <c r="AQ84" s="67">
        <v>174.9</v>
      </c>
      <c r="AR84" s="67">
        <v>166.7</v>
      </c>
      <c r="AS84" s="67">
        <v>200.5</v>
      </c>
      <c r="AT84" s="67">
        <v>212.6</v>
      </c>
      <c r="AU84" s="67">
        <v>243.6</v>
      </c>
      <c r="AV84" s="67">
        <v>235.8</v>
      </c>
      <c r="AW84" s="67">
        <v>226.5</v>
      </c>
      <c r="AX84" s="67">
        <v>219.9</v>
      </c>
      <c r="AY84" s="67">
        <v>0</v>
      </c>
      <c r="AZ84" s="67">
        <v>0</v>
      </c>
      <c r="BA84" s="67">
        <v>0</v>
      </c>
      <c r="BB84" s="67">
        <v>0</v>
      </c>
      <c r="BC84" s="67">
        <v>0</v>
      </c>
      <c r="BD84" s="67">
        <v>0</v>
      </c>
      <c r="BE84" s="67">
        <v>0</v>
      </c>
      <c r="BF84" s="67">
        <v>0</v>
      </c>
      <c r="BG84" s="67">
        <v>0</v>
      </c>
      <c r="BH84" s="67">
        <v>0</v>
      </c>
      <c r="BI84" s="67">
        <v>0</v>
      </c>
      <c r="BJ84" s="67">
        <v>0</v>
      </c>
      <c r="BK84" s="67">
        <v>0</v>
      </c>
      <c r="BL84" s="67">
        <v>0</v>
      </c>
      <c r="BM84" s="67"/>
      <c r="BN84" s="67"/>
    </row>
    <row r="85" spans="1:66" ht="13.5" customHeight="1" x14ac:dyDescent="0.15">
      <c r="A85" s="51"/>
      <c r="B85" s="52"/>
      <c r="C85" s="122"/>
      <c r="D85" s="66" t="s">
        <v>9</v>
      </c>
      <c r="E85" s="90"/>
      <c r="F85" s="90"/>
      <c r="G85" s="90"/>
      <c r="H85" s="28"/>
      <c r="I85" s="28"/>
      <c r="J85" s="28"/>
      <c r="K85" s="28"/>
      <c r="L85" s="28"/>
      <c r="M85" s="28"/>
      <c r="N85" s="28"/>
      <c r="O85" s="28"/>
      <c r="P85" s="28"/>
      <c r="Q85" s="28"/>
      <c r="R85" s="28"/>
      <c r="S85" s="28"/>
      <c r="T85" s="28"/>
      <c r="U85" s="28"/>
      <c r="V85" s="28"/>
      <c r="W85" s="28"/>
      <c r="X85" s="28"/>
      <c r="Y85" s="28">
        <f>主要観光地別・年度計!Y91</f>
        <v>164845</v>
      </c>
      <c r="Z85" s="28">
        <f>主要観光地別・年度計!Z91</f>
        <v>165816</v>
      </c>
      <c r="AA85" s="28">
        <f>主要観光地別・年度計!AA91</f>
        <v>158837</v>
      </c>
      <c r="AB85" s="28">
        <f>主要観光地別・年度計!AB91</f>
        <v>154217</v>
      </c>
      <c r="AC85" s="28">
        <f>主要観光地別・年度計!AC91</f>
        <v>174281</v>
      </c>
      <c r="AD85" s="28">
        <f>主要観光地別・年度計!AD91</f>
        <v>174554</v>
      </c>
      <c r="AE85" s="28">
        <f>主要観光地別・年度計!AE91</f>
        <v>200735</v>
      </c>
      <c r="AF85" s="28">
        <f>主要観光地別・年度計!AF91</f>
        <v>220813</v>
      </c>
      <c r="AG85" s="28">
        <f>主要観光地別・年度計!AG91</f>
        <v>242869</v>
      </c>
      <c r="AH85" s="28">
        <f>主要観光地別・年度計!AH91</f>
        <v>254508</v>
      </c>
      <c r="AI85" s="28">
        <f>主要観光地別・年度計!AI91</f>
        <v>263361</v>
      </c>
      <c r="AJ85" s="28">
        <f>主要観光地別・年度計!AJ91</f>
        <v>264211</v>
      </c>
      <c r="AK85" s="28">
        <f>主要観光地別・年度計!AK91</f>
        <v>255702</v>
      </c>
      <c r="AL85" s="28">
        <f>主要観光地別・年度計!AL91</f>
        <v>217347</v>
      </c>
      <c r="AM85" s="28">
        <f>主要観光地別・年度計!AM91</f>
        <v>283017</v>
      </c>
      <c r="AN85" s="28">
        <f>主要観光地別・年度計!AN91</f>
        <v>326833</v>
      </c>
      <c r="AO85" s="28">
        <f>主要観光地別・年度計!AO91</f>
        <v>310805</v>
      </c>
      <c r="AQ85" s="67">
        <v>222.5</v>
      </c>
      <c r="AR85" s="67">
        <v>217.1</v>
      </c>
      <c r="AS85" s="67">
        <v>271.60000000000002</v>
      </c>
      <c r="AT85" s="67">
        <v>277.2</v>
      </c>
      <c r="AU85" s="67">
        <v>325.60000000000002</v>
      </c>
      <c r="AV85" s="67">
        <v>314.60000000000002</v>
      </c>
      <c r="AW85" s="67">
        <v>301.7</v>
      </c>
      <c r="AX85" s="67">
        <v>292.60000000000002</v>
      </c>
      <c r="AY85" s="67">
        <v>0</v>
      </c>
      <c r="AZ85" s="67">
        <v>0</v>
      </c>
      <c r="BA85" s="67">
        <v>0</v>
      </c>
      <c r="BB85" s="67">
        <v>0</v>
      </c>
      <c r="BC85" s="67">
        <v>0</v>
      </c>
      <c r="BD85" s="67">
        <v>0</v>
      </c>
      <c r="BE85" s="67">
        <v>0</v>
      </c>
      <c r="BF85" s="67">
        <v>0</v>
      </c>
      <c r="BG85" s="67">
        <v>0</v>
      </c>
      <c r="BH85" s="67">
        <v>0</v>
      </c>
      <c r="BI85" s="67">
        <v>0</v>
      </c>
      <c r="BJ85" s="67">
        <v>0</v>
      </c>
      <c r="BK85" s="67">
        <v>0</v>
      </c>
      <c r="BL85" s="67">
        <v>0</v>
      </c>
      <c r="BM85" s="67"/>
      <c r="BN85" s="67"/>
    </row>
    <row r="86" spans="1:66" ht="13.5" customHeight="1" x14ac:dyDescent="0.15">
      <c r="A86" s="51"/>
      <c r="B86" s="52"/>
      <c r="C86" s="122"/>
      <c r="D86" s="66" t="s">
        <v>10</v>
      </c>
      <c r="E86" s="90"/>
      <c r="F86" s="90"/>
      <c r="G86" s="90"/>
      <c r="H86" s="28"/>
      <c r="I86" s="28"/>
      <c r="J86" s="28"/>
      <c r="K86" s="28"/>
      <c r="L86" s="28"/>
      <c r="M86" s="28"/>
      <c r="N86" s="28"/>
      <c r="O86" s="28"/>
      <c r="P86" s="28"/>
      <c r="Q86" s="28"/>
      <c r="R86" s="28"/>
      <c r="S86" s="28"/>
      <c r="T86" s="28"/>
      <c r="U86" s="28"/>
      <c r="V86" s="28"/>
      <c r="W86" s="28"/>
      <c r="X86" s="28"/>
      <c r="Y86" s="28">
        <f>主要観光地別・年度計!Y92</f>
        <v>16968</v>
      </c>
      <c r="Z86" s="28">
        <f>主要観光地別・年度計!Z92</f>
        <v>15989</v>
      </c>
      <c r="AA86" s="28">
        <f>主要観光地別・年度計!AA92</f>
        <v>16714</v>
      </c>
      <c r="AB86" s="28">
        <f>主要観光地別・年度計!AB92</f>
        <v>12447</v>
      </c>
      <c r="AC86" s="28">
        <f>主要観光地別・年度計!AC92</f>
        <v>17378</v>
      </c>
      <c r="AD86" s="28">
        <f>主要観光地別・年度計!AD92</f>
        <v>43637</v>
      </c>
      <c r="AE86" s="28">
        <f>主要観光地別・年度計!AE92</f>
        <v>50186</v>
      </c>
      <c r="AF86" s="28">
        <f>主要観光地別・年度計!AF92</f>
        <v>55203</v>
      </c>
      <c r="AG86" s="28">
        <f>主要観光地別・年度計!AG92</f>
        <v>60720</v>
      </c>
      <c r="AH86" s="28">
        <f>主要観光地別・年度計!AH92</f>
        <v>62944</v>
      </c>
      <c r="AI86" s="28">
        <f>主要観光地別・年度計!AI92</f>
        <v>65000</v>
      </c>
      <c r="AJ86" s="28">
        <f>主要観光地別・年度計!AJ92</f>
        <v>65230</v>
      </c>
      <c r="AK86" s="28">
        <f>主要観光地別・年度計!AK92</f>
        <v>63135</v>
      </c>
      <c r="AL86" s="28">
        <f>主要観光地別・年度計!AL92</f>
        <v>53665</v>
      </c>
      <c r="AM86" s="28">
        <f>主要観光地別・年度計!AM92</f>
        <v>50097</v>
      </c>
      <c r="AN86" s="28">
        <f>主要観光地別・年度計!AN92</f>
        <v>41115</v>
      </c>
      <c r="AO86" s="28">
        <f>主要観光地別・年度計!AO92</f>
        <v>40687</v>
      </c>
      <c r="AQ86" s="67">
        <v>14.1</v>
      </c>
      <c r="AR86" s="67">
        <v>21.1</v>
      </c>
      <c r="AS86" s="67">
        <v>20.399999999999999</v>
      </c>
      <c r="AT86" s="67">
        <v>22.3</v>
      </c>
      <c r="AU86" s="67">
        <v>22.2</v>
      </c>
      <c r="AV86" s="67">
        <v>22.1</v>
      </c>
      <c r="AW86" s="67">
        <v>22</v>
      </c>
      <c r="AX86" s="67">
        <v>21.7</v>
      </c>
      <c r="AY86" s="67">
        <v>0</v>
      </c>
      <c r="AZ86" s="67">
        <v>0</v>
      </c>
      <c r="BA86" s="67">
        <v>0</v>
      </c>
      <c r="BB86" s="67">
        <v>0</v>
      </c>
      <c r="BC86" s="67">
        <v>0</v>
      </c>
      <c r="BD86" s="67">
        <v>0</v>
      </c>
      <c r="BE86" s="67">
        <v>0</v>
      </c>
      <c r="BF86" s="67">
        <v>0</v>
      </c>
      <c r="BG86" s="67">
        <v>0</v>
      </c>
      <c r="BH86" s="67">
        <v>0</v>
      </c>
      <c r="BI86" s="67">
        <v>0</v>
      </c>
      <c r="BJ86" s="67">
        <v>0</v>
      </c>
      <c r="BK86" s="67">
        <v>0</v>
      </c>
      <c r="BL86" s="67">
        <v>0</v>
      </c>
      <c r="BM86" s="67"/>
      <c r="BN86" s="67"/>
    </row>
    <row r="87" spans="1:66" ht="13.5" customHeight="1" thickBot="1" x14ac:dyDescent="0.2">
      <c r="A87" s="51"/>
      <c r="B87" s="52"/>
      <c r="C87" s="123"/>
      <c r="D87" s="68" t="s">
        <v>11</v>
      </c>
      <c r="E87" s="91"/>
      <c r="F87" s="91"/>
      <c r="G87" s="91"/>
      <c r="H87" s="29"/>
      <c r="I87" s="29"/>
      <c r="J87" s="29"/>
      <c r="K87" s="29"/>
      <c r="L87" s="29"/>
      <c r="M87" s="29"/>
      <c r="N87" s="29"/>
      <c r="O87" s="29"/>
      <c r="P87" s="29"/>
      <c r="Q87" s="29"/>
      <c r="R87" s="29"/>
      <c r="S87" s="29"/>
      <c r="T87" s="29"/>
      <c r="U87" s="29"/>
      <c r="V87" s="29"/>
      <c r="W87" s="29"/>
      <c r="X87" s="29"/>
      <c r="Y87" s="29">
        <f>主要観光地別・年度計!Y93</f>
        <v>19356</v>
      </c>
      <c r="Z87" s="29">
        <f>主要観光地別・年度計!Z93</f>
        <v>17857</v>
      </c>
      <c r="AA87" s="29">
        <f>主要観光地別・年度計!AA93</f>
        <v>18407</v>
      </c>
      <c r="AB87" s="29">
        <f>主要観光地別・年度計!AB93</f>
        <v>12912</v>
      </c>
      <c r="AC87" s="29">
        <f>主要観光地別・年度計!AC93</f>
        <v>17835</v>
      </c>
      <c r="AD87" s="29">
        <f>主要観光地別・年度計!AD93</f>
        <v>0</v>
      </c>
      <c r="AE87" s="29">
        <f>主要観光地別・年度計!AE93</f>
        <v>57714</v>
      </c>
      <c r="AF87" s="29">
        <f>主要観光地別・年度計!AF93</f>
        <v>61341</v>
      </c>
      <c r="AG87" s="29">
        <f>主要観光地別・年度計!AG93</f>
        <v>66791</v>
      </c>
      <c r="AH87" s="29">
        <f>主要観光地別・年度計!AH93</f>
        <v>69098</v>
      </c>
      <c r="AI87" s="29">
        <f>主要観光地別・年度計!AI93</f>
        <v>70726</v>
      </c>
      <c r="AJ87" s="29">
        <f>主要観光地別・年度計!AJ93</f>
        <v>65881</v>
      </c>
      <c r="AK87" s="29">
        <f>主要観光地別・年度計!AK93</f>
        <v>63765</v>
      </c>
      <c r="AL87" s="29">
        <f>主要観光地別・年度計!AL93</f>
        <v>53966</v>
      </c>
      <c r="AM87" s="29">
        <f>主要観光地別・年度計!AM93</f>
        <v>50097</v>
      </c>
      <c r="AN87" s="29">
        <f>主要観光地別・年度計!AN93</f>
        <v>41205</v>
      </c>
      <c r="AO87" s="29">
        <f>主要観光地別・年度計!AO93</f>
        <v>41094</v>
      </c>
      <c r="AQ87" s="69">
        <v>14.2</v>
      </c>
      <c r="AR87" s="69">
        <v>22.3</v>
      </c>
      <c r="AS87" s="69">
        <v>21.9</v>
      </c>
      <c r="AT87" s="69">
        <v>23</v>
      </c>
      <c r="AU87" s="69">
        <v>22.2</v>
      </c>
      <c r="AV87" s="69">
        <v>22.1</v>
      </c>
      <c r="AW87" s="69">
        <v>23.1</v>
      </c>
      <c r="AX87" s="69">
        <v>22.7</v>
      </c>
      <c r="AY87" s="69">
        <v>0</v>
      </c>
      <c r="AZ87" s="69">
        <v>0</v>
      </c>
      <c r="BA87" s="69">
        <v>0</v>
      </c>
      <c r="BB87" s="69">
        <v>0</v>
      </c>
      <c r="BC87" s="69">
        <v>0</v>
      </c>
      <c r="BD87" s="69">
        <v>0</v>
      </c>
      <c r="BE87" s="69">
        <v>0</v>
      </c>
      <c r="BF87" s="69">
        <v>0</v>
      </c>
      <c r="BG87" s="69">
        <v>0</v>
      </c>
      <c r="BH87" s="69">
        <v>0</v>
      </c>
      <c r="BI87" s="69">
        <v>0</v>
      </c>
      <c r="BJ87" s="69">
        <v>0</v>
      </c>
      <c r="BK87" s="69">
        <v>0</v>
      </c>
      <c r="BL87" s="69">
        <v>0</v>
      </c>
      <c r="BM87" s="69"/>
      <c r="BN87" s="69"/>
    </row>
    <row r="88" spans="1:66" ht="13.5" customHeight="1" x14ac:dyDescent="0.15">
      <c r="A88" s="51"/>
      <c r="B88" s="52"/>
      <c r="C88" s="121" t="s">
        <v>336</v>
      </c>
      <c r="D88" s="64" t="s">
        <v>6</v>
      </c>
      <c r="E88" s="89"/>
      <c r="F88" s="89"/>
      <c r="G88" s="89"/>
      <c r="H88" s="26"/>
      <c r="I88" s="26"/>
      <c r="J88" s="26"/>
      <c r="K88" s="26"/>
      <c r="L88" s="26"/>
      <c r="M88" s="26"/>
      <c r="N88" s="26"/>
      <c r="O88" s="26"/>
      <c r="P88" s="26"/>
      <c r="Q88" s="26"/>
      <c r="R88" s="26"/>
      <c r="S88" s="26"/>
      <c r="T88" s="26"/>
      <c r="U88" s="26"/>
      <c r="V88" s="26"/>
      <c r="W88" s="26"/>
      <c r="X88" s="26"/>
      <c r="Y88" s="26"/>
      <c r="Z88" s="26"/>
      <c r="AA88" s="26"/>
      <c r="AB88" s="26"/>
      <c r="AC88" s="26"/>
      <c r="AD88" s="26"/>
      <c r="AE88" s="26"/>
      <c r="AF88" s="26"/>
      <c r="AG88" s="26"/>
      <c r="AH88" s="26"/>
      <c r="AI88" s="26"/>
      <c r="AJ88" s="26"/>
      <c r="AK88" s="26"/>
      <c r="AL88" s="26"/>
      <c r="AM88" s="26"/>
      <c r="AN88" s="26"/>
      <c r="AO88" s="26"/>
      <c r="AQ88" s="65">
        <v>0</v>
      </c>
      <c r="AR88" s="65">
        <v>0</v>
      </c>
      <c r="AS88" s="65">
        <v>176.9</v>
      </c>
      <c r="AT88" s="65">
        <v>137.6</v>
      </c>
      <c r="AU88" s="65">
        <v>140.19999999999999</v>
      </c>
      <c r="AV88" s="65">
        <v>137.80000000000001</v>
      </c>
      <c r="AW88" s="65">
        <v>148.30000000000001</v>
      </c>
      <c r="AX88" s="65">
        <v>150.30000000000001</v>
      </c>
      <c r="AY88" s="65">
        <v>0</v>
      </c>
      <c r="AZ88" s="65">
        <v>0</v>
      </c>
      <c r="BA88" s="65">
        <v>0</v>
      </c>
      <c r="BB88" s="65">
        <v>0</v>
      </c>
      <c r="BC88" s="65">
        <v>0</v>
      </c>
      <c r="BD88" s="65">
        <v>0</v>
      </c>
      <c r="BE88" s="65">
        <v>0</v>
      </c>
      <c r="BF88" s="65">
        <v>0</v>
      </c>
      <c r="BG88" s="65">
        <v>0</v>
      </c>
      <c r="BH88" s="65">
        <v>0</v>
      </c>
      <c r="BI88" s="65">
        <v>0</v>
      </c>
      <c r="BJ88" s="65">
        <v>0</v>
      </c>
      <c r="BK88" s="65">
        <v>0</v>
      </c>
      <c r="BL88" s="65">
        <v>0</v>
      </c>
      <c r="BM88" s="65"/>
      <c r="BN88" s="65"/>
    </row>
    <row r="89" spans="1:66" ht="13.5" customHeight="1" x14ac:dyDescent="0.15">
      <c r="A89" s="51"/>
      <c r="B89" s="52"/>
      <c r="C89" s="122"/>
      <c r="D89" s="66" t="s">
        <v>7</v>
      </c>
      <c r="E89" s="90"/>
      <c r="F89" s="90"/>
      <c r="G89" s="90"/>
      <c r="H89" s="28"/>
      <c r="I89" s="28"/>
      <c r="J89" s="28"/>
      <c r="K89" s="28"/>
      <c r="L89" s="28"/>
      <c r="M89" s="28"/>
      <c r="N89" s="28"/>
      <c r="O89" s="28"/>
      <c r="P89" s="28"/>
      <c r="Q89" s="28"/>
      <c r="R89" s="28"/>
      <c r="S89" s="28"/>
      <c r="T89" s="28"/>
      <c r="U89" s="28"/>
      <c r="V89" s="28"/>
      <c r="W89" s="28"/>
      <c r="X89" s="28"/>
      <c r="Y89" s="28"/>
      <c r="Z89" s="28"/>
      <c r="AA89" s="28"/>
      <c r="AB89" s="28"/>
      <c r="AC89" s="28"/>
      <c r="AD89" s="28"/>
      <c r="AE89" s="28"/>
      <c r="AF89" s="28"/>
      <c r="AG89" s="28"/>
      <c r="AH89" s="28"/>
      <c r="AI89" s="28"/>
      <c r="AJ89" s="28"/>
      <c r="AK89" s="28"/>
      <c r="AL89" s="28"/>
      <c r="AM89" s="28"/>
      <c r="AN89" s="28"/>
      <c r="AO89" s="28"/>
      <c r="AQ89" s="67">
        <v>0</v>
      </c>
      <c r="AR89" s="67">
        <v>0</v>
      </c>
      <c r="AS89" s="67">
        <v>3.6</v>
      </c>
      <c r="AT89" s="67">
        <v>2.9</v>
      </c>
      <c r="AU89" s="67">
        <v>2.5</v>
      </c>
      <c r="AV89" s="67">
        <v>2.5</v>
      </c>
      <c r="AW89" s="67">
        <v>2.9</v>
      </c>
      <c r="AX89" s="67">
        <v>4</v>
      </c>
      <c r="AY89" s="67">
        <v>0</v>
      </c>
      <c r="AZ89" s="67">
        <v>0</v>
      </c>
      <c r="BA89" s="67">
        <v>0</v>
      </c>
      <c r="BB89" s="67">
        <v>0</v>
      </c>
      <c r="BC89" s="67">
        <v>0</v>
      </c>
      <c r="BD89" s="67">
        <v>0</v>
      </c>
      <c r="BE89" s="67">
        <v>0</v>
      </c>
      <c r="BF89" s="67">
        <v>0</v>
      </c>
      <c r="BG89" s="67">
        <v>0</v>
      </c>
      <c r="BH89" s="67">
        <v>0</v>
      </c>
      <c r="BI89" s="67">
        <v>0</v>
      </c>
      <c r="BJ89" s="67">
        <v>0</v>
      </c>
      <c r="BK89" s="67">
        <v>0</v>
      </c>
      <c r="BL89" s="67">
        <v>0</v>
      </c>
      <c r="BM89" s="67"/>
      <c r="BN89" s="67"/>
    </row>
    <row r="90" spans="1:66" ht="13.5" customHeight="1" x14ac:dyDescent="0.15">
      <c r="A90" s="51"/>
      <c r="B90" s="52"/>
      <c r="C90" s="122"/>
      <c r="D90" s="66" t="s">
        <v>8</v>
      </c>
      <c r="E90" s="90"/>
      <c r="F90" s="90"/>
      <c r="G90" s="90"/>
      <c r="H90" s="28"/>
      <c r="I90" s="28"/>
      <c r="J90" s="28"/>
      <c r="K90" s="28"/>
      <c r="L90" s="28"/>
      <c r="M90" s="28"/>
      <c r="N90" s="28"/>
      <c r="O90" s="28"/>
      <c r="P90" s="28"/>
      <c r="Q90" s="28"/>
      <c r="R90" s="28"/>
      <c r="S90" s="28"/>
      <c r="T90" s="28"/>
      <c r="U90" s="28"/>
      <c r="V90" s="28"/>
      <c r="W90" s="28"/>
      <c r="X90" s="28"/>
      <c r="Y90" s="28"/>
      <c r="Z90" s="28"/>
      <c r="AA90" s="28"/>
      <c r="AB90" s="28"/>
      <c r="AC90" s="28"/>
      <c r="AD90" s="28"/>
      <c r="AE90" s="28"/>
      <c r="AF90" s="28"/>
      <c r="AG90" s="28"/>
      <c r="AH90" s="28"/>
      <c r="AI90" s="28"/>
      <c r="AJ90" s="28"/>
      <c r="AK90" s="28"/>
      <c r="AL90" s="28"/>
      <c r="AM90" s="28"/>
      <c r="AN90" s="28"/>
      <c r="AO90" s="28"/>
      <c r="AQ90" s="67">
        <v>0</v>
      </c>
      <c r="AR90" s="67">
        <v>0</v>
      </c>
      <c r="AS90" s="67">
        <v>173.3</v>
      </c>
      <c r="AT90" s="67">
        <v>134.69999999999999</v>
      </c>
      <c r="AU90" s="67">
        <v>137.69999999999999</v>
      </c>
      <c r="AV90" s="67">
        <v>135.30000000000001</v>
      </c>
      <c r="AW90" s="67">
        <v>145.4</v>
      </c>
      <c r="AX90" s="67">
        <v>146.30000000000001</v>
      </c>
      <c r="AY90" s="67">
        <v>0</v>
      </c>
      <c r="AZ90" s="67">
        <v>0</v>
      </c>
      <c r="BA90" s="67">
        <v>0</v>
      </c>
      <c r="BB90" s="67">
        <v>0</v>
      </c>
      <c r="BC90" s="67">
        <v>0</v>
      </c>
      <c r="BD90" s="67">
        <v>0</v>
      </c>
      <c r="BE90" s="67">
        <v>0</v>
      </c>
      <c r="BF90" s="67">
        <v>0</v>
      </c>
      <c r="BG90" s="67">
        <v>0</v>
      </c>
      <c r="BH90" s="67">
        <v>0</v>
      </c>
      <c r="BI90" s="67">
        <v>0</v>
      </c>
      <c r="BJ90" s="67">
        <v>0</v>
      </c>
      <c r="BK90" s="67">
        <v>0</v>
      </c>
      <c r="BL90" s="67">
        <v>0</v>
      </c>
      <c r="BM90" s="67"/>
      <c r="BN90" s="67"/>
    </row>
    <row r="91" spans="1:66" ht="13.5" customHeight="1" x14ac:dyDescent="0.15">
      <c r="A91" s="51"/>
      <c r="B91" s="52"/>
      <c r="C91" s="122"/>
      <c r="D91" s="66" t="s">
        <v>9</v>
      </c>
      <c r="E91" s="90"/>
      <c r="F91" s="90"/>
      <c r="G91" s="90"/>
      <c r="H91" s="28"/>
      <c r="I91" s="28"/>
      <c r="J91" s="28"/>
      <c r="K91" s="28"/>
      <c r="L91" s="28"/>
      <c r="M91" s="28"/>
      <c r="N91" s="28"/>
      <c r="O91" s="28"/>
      <c r="P91" s="28"/>
      <c r="Q91" s="28"/>
      <c r="R91" s="28"/>
      <c r="S91" s="28"/>
      <c r="T91" s="28"/>
      <c r="U91" s="28"/>
      <c r="V91" s="28"/>
      <c r="W91" s="28"/>
      <c r="X91" s="28"/>
      <c r="Y91" s="28"/>
      <c r="Z91" s="28"/>
      <c r="AA91" s="28"/>
      <c r="AB91" s="28"/>
      <c r="AC91" s="28"/>
      <c r="AD91" s="28"/>
      <c r="AE91" s="28"/>
      <c r="AF91" s="28"/>
      <c r="AG91" s="28"/>
      <c r="AH91" s="28"/>
      <c r="AI91" s="28"/>
      <c r="AJ91" s="28"/>
      <c r="AK91" s="28"/>
      <c r="AL91" s="28"/>
      <c r="AM91" s="28"/>
      <c r="AN91" s="28"/>
      <c r="AO91" s="28"/>
      <c r="AQ91" s="67">
        <v>0</v>
      </c>
      <c r="AR91" s="67">
        <v>0</v>
      </c>
      <c r="AS91" s="67">
        <v>158.69999999999999</v>
      </c>
      <c r="AT91" s="67">
        <v>122.6</v>
      </c>
      <c r="AU91" s="67">
        <v>126.5</v>
      </c>
      <c r="AV91" s="67">
        <v>125.3</v>
      </c>
      <c r="AW91" s="67">
        <v>135.1</v>
      </c>
      <c r="AX91" s="67">
        <v>136.19999999999999</v>
      </c>
      <c r="AY91" s="67">
        <v>0</v>
      </c>
      <c r="AZ91" s="67">
        <v>0</v>
      </c>
      <c r="BA91" s="67">
        <v>0</v>
      </c>
      <c r="BB91" s="67">
        <v>0</v>
      </c>
      <c r="BC91" s="67">
        <v>0</v>
      </c>
      <c r="BD91" s="67">
        <v>0</v>
      </c>
      <c r="BE91" s="67">
        <v>0</v>
      </c>
      <c r="BF91" s="67">
        <v>0</v>
      </c>
      <c r="BG91" s="67">
        <v>0</v>
      </c>
      <c r="BH91" s="67">
        <v>0</v>
      </c>
      <c r="BI91" s="67">
        <v>0</v>
      </c>
      <c r="BJ91" s="67">
        <v>0</v>
      </c>
      <c r="BK91" s="67">
        <v>0</v>
      </c>
      <c r="BL91" s="67">
        <v>0</v>
      </c>
      <c r="BM91" s="67"/>
      <c r="BN91" s="67"/>
    </row>
    <row r="92" spans="1:66" ht="13.5" customHeight="1" x14ac:dyDescent="0.15">
      <c r="A92" s="51"/>
      <c r="B92" s="52"/>
      <c r="C92" s="122"/>
      <c r="D92" s="66" t="s">
        <v>10</v>
      </c>
      <c r="E92" s="90"/>
      <c r="F92" s="90"/>
      <c r="G92" s="90"/>
      <c r="H92" s="28"/>
      <c r="I92" s="28"/>
      <c r="J92" s="28"/>
      <c r="K92" s="28"/>
      <c r="L92" s="28"/>
      <c r="M92" s="28"/>
      <c r="N92" s="28"/>
      <c r="O92" s="28"/>
      <c r="P92" s="28"/>
      <c r="Q92" s="28"/>
      <c r="R92" s="28"/>
      <c r="S92" s="28"/>
      <c r="T92" s="28"/>
      <c r="U92" s="28"/>
      <c r="V92" s="28"/>
      <c r="W92" s="28"/>
      <c r="X92" s="28"/>
      <c r="Y92" s="28"/>
      <c r="Z92" s="28"/>
      <c r="AA92" s="28"/>
      <c r="AB92" s="28"/>
      <c r="AC92" s="28"/>
      <c r="AD92" s="28"/>
      <c r="AE92" s="28"/>
      <c r="AF92" s="28"/>
      <c r="AG92" s="28"/>
      <c r="AH92" s="28"/>
      <c r="AI92" s="28"/>
      <c r="AJ92" s="28"/>
      <c r="AK92" s="28"/>
      <c r="AL92" s="28"/>
      <c r="AM92" s="28"/>
      <c r="AN92" s="28"/>
      <c r="AO92" s="28"/>
      <c r="AQ92" s="67">
        <v>0</v>
      </c>
      <c r="AR92" s="67">
        <v>0</v>
      </c>
      <c r="AS92" s="67">
        <v>18.2</v>
      </c>
      <c r="AT92" s="67">
        <v>15</v>
      </c>
      <c r="AU92" s="67">
        <v>13.7</v>
      </c>
      <c r="AV92" s="67">
        <v>12.5</v>
      </c>
      <c r="AW92" s="67">
        <v>13.2</v>
      </c>
      <c r="AX92" s="67">
        <v>14.1</v>
      </c>
      <c r="AY92" s="67">
        <v>0</v>
      </c>
      <c r="AZ92" s="67">
        <v>0</v>
      </c>
      <c r="BA92" s="67">
        <v>0</v>
      </c>
      <c r="BB92" s="67">
        <v>0</v>
      </c>
      <c r="BC92" s="67">
        <v>0</v>
      </c>
      <c r="BD92" s="67">
        <v>0</v>
      </c>
      <c r="BE92" s="67">
        <v>0</v>
      </c>
      <c r="BF92" s="67">
        <v>0</v>
      </c>
      <c r="BG92" s="67">
        <v>0</v>
      </c>
      <c r="BH92" s="67">
        <v>0</v>
      </c>
      <c r="BI92" s="67">
        <v>0</v>
      </c>
      <c r="BJ92" s="67">
        <v>0</v>
      </c>
      <c r="BK92" s="67">
        <v>0</v>
      </c>
      <c r="BL92" s="67">
        <v>0</v>
      </c>
      <c r="BM92" s="67"/>
      <c r="BN92" s="67"/>
    </row>
    <row r="93" spans="1:66" ht="13.5" customHeight="1" thickBot="1" x14ac:dyDescent="0.2">
      <c r="A93" s="51"/>
      <c r="B93" s="52"/>
      <c r="C93" s="123"/>
      <c r="D93" s="68" t="s">
        <v>11</v>
      </c>
      <c r="E93" s="91"/>
      <c r="F93" s="91"/>
      <c r="G93" s="91"/>
      <c r="H93" s="29"/>
      <c r="I93" s="29"/>
      <c r="J93" s="29"/>
      <c r="K93" s="29"/>
      <c r="L93" s="29"/>
      <c r="M93" s="29"/>
      <c r="N93" s="29"/>
      <c r="O93" s="29"/>
      <c r="P93" s="29"/>
      <c r="Q93" s="29"/>
      <c r="R93" s="29"/>
      <c r="S93" s="29"/>
      <c r="T93" s="29"/>
      <c r="U93" s="29"/>
      <c r="V93" s="29"/>
      <c r="W93" s="29"/>
      <c r="X93" s="29"/>
      <c r="Y93" s="29"/>
      <c r="Z93" s="29"/>
      <c r="AA93" s="29"/>
      <c r="AB93" s="29"/>
      <c r="AC93" s="29"/>
      <c r="AD93" s="29"/>
      <c r="AE93" s="29"/>
      <c r="AF93" s="29"/>
      <c r="AG93" s="29"/>
      <c r="AH93" s="29"/>
      <c r="AI93" s="29"/>
      <c r="AJ93" s="29"/>
      <c r="AK93" s="29"/>
      <c r="AL93" s="29"/>
      <c r="AM93" s="29"/>
      <c r="AN93" s="29"/>
      <c r="AO93" s="29"/>
      <c r="AQ93" s="69">
        <v>0</v>
      </c>
      <c r="AR93" s="69">
        <v>0</v>
      </c>
      <c r="AS93" s="69">
        <v>58.1</v>
      </c>
      <c r="AT93" s="69">
        <v>15</v>
      </c>
      <c r="AU93" s="69">
        <v>13.7</v>
      </c>
      <c r="AV93" s="69">
        <v>12.5</v>
      </c>
      <c r="AW93" s="69">
        <v>13.2</v>
      </c>
      <c r="AX93" s="69">
        <v>14.1</v>
      </c>
      <c r="AY93" s="69">
        <v>0</v>
      </c>
      <c r="AZ93" s="69">
        <v>0</v>
      </c>
      <c r="BA93" s="69">
        <v>0</v>
      </c>
      <c r="BB93" s="69">
        <v>0</v>
      </c>
      <c r="BC93" s="69">
        <v>0</v>
      </c>
      <c r="BD93" s="69">
        <v>0</v>
      </c>
      <c r="BE93" s="69">
        <v>0</v>
      </c>
      <c r="BF93" s="69">
        <v>0</v>
      </c>
      <c r="BG93" s="69">
        <v>0</v>
      </c>
      <c r="BH93" s="69">
        <v>0</v>
      </c>
      <c r="BI93" s="69">
        <v>0</v>
      </c>
      <c r="BJ93" s="69">
        <v>0</v>
      </c>
      <c r="BK93" s="69">
        <v>0</v>
      </c>
      <c r="BL93" s="69">
        <v>0</v>
      </c>
      <c r="BM93" s="69"/>
      <c r="BN93" s="69"/>
    </row>
    <row r="94" spans="1:66" ht="13.5" customHeight="1" x14ac:dyDescent="0.15">
      <c r="A94" s="51"/>
      <c r="B94" s="52"/>
      <c r="C94" s="53" t="s">
        <v>24</v>
      </c>
      <c r="D94" s="64" t="s">
        <v>6</v>
      </c>
      <c r="E94" s="89"/>
      <c r="F94" s="89"/>
      <c r="G94" s="89"/>
      <c r="H94" s="26"/>
      <c r="I94" s="26"/>
      <c r="J94" s="26"/>
      <c r="K94" s="26"/>
      <c r="L94" s="26"/>
      <c r="M94" s="26"/>
      <c r="N94" s="26"/>
      <c r="O94" s="26"/>
      <c r="P94" s="26"/>
      <c r="Q94" s="26"/>
      <c r="R94" s="26"/>
      <c r="S94" s="26"/>
      <c r="T94" s="26"/>
      <c r="U94" s="26"/>
      <c r="V94" s="26"/>
      <c r="W94" s="26"/>
      <c r="X94" s="26"/>
      <c r="Y94" s="26"/>
      <c r="Z94" s="26"/>
      <c r="AA94" s="26"/>
      <c r="AB94" s="26"/>
      <c r="AC94" s="26"/>
      <c r="AD94" s="26"/>
      <c r="AE94" s="26"/>
      <c r="AF94" s="26"/>
      <c r="AG94" s="26"/>
      <c r="AH94" s="26"/>
      <c r="AI94" s="26"/>
      <c r="AJ94" s="26"/>
      <c r="AK94" s="26"/>
      <c r="AL94" s="26"/>
      <c r="AM94" s="26"/>
      <c r="AN94" s="26"/>
      <c r="AO94" s="26"/>
      <c r="AQ94" s="65">
        <v>0</v>
      </c>
      <c r="AR94" s="65">
        <v>0</v>
      </c>
      <c r="AS94" s="65">
        <v>341.2</v>
      </c>
      <c r="AT94" s="65">
        <v>309.7</v>
      </c>
      <c r="AU94" s="65">
        <v>387.5</v>
      </c>
      <c r="AV94" s="65">
        <v>374.1</v>
      </c>
      <c r="AW94" s="65">
        <v>335.1</v>
      </c>
      <c r="AX94" s="65">
        <v>338.8</v>
      </c>
      <c r="AY94" s="65">
        <v>280.7</v>
      </c>
      <c r="AZ94" s="65">
        <v>252.8</v>
      </c>
      <c r="BA94" s="65">
        <v>238.3</v>
      </c>
      <c r="BB94" s="65">
        <v>217.5</v>
      </c>
      <c r="BC94" s="65">
        <v>224.9</v>
      </c>
      <c r="BD94" s="65">
        <v>189.79999999999998</v>
      </c>
      <c r="BE94" s="65">
        <v>219.4</v>
      </c>
      <c r="BF94" s="65">
        <v>202.29999999999998</v>
      </c>
      <c r="BG94" s="65">
        <v>219.7</v>
      </c>
      <c r="BH94" s="65">
        <v>174.20000000000005</v>
      </c>
      <c r="BI94" s="65">
        <v>213.89999999999998</v>
      </c>
      <c r="BJ94" s="65">
        <v>479.49999999999994</v>
      </c>
      <c r="BK94" s="65">
        <v>459.7</v>
      </c>
      <c r="BL94" s="65">
        <v>462.1</v>
      </c>
      <c r="BM94" s="65">
        <v>483.19999999999993</v>
      </c>
      <c r="BN94" s="65"/>
    </row>
    <row r="95" spans="1:66" ht="13.5" customHeight="1" x14ac:dyDescent="0.15">
      <c r="A95" s="51"/>
      <c r="B95" s="52"/>
      <c r="C95" s="54"/>
      <c r="D95" s="66" t="s">
        <v>7</v>
      </c>
      <c r="E95" s="90"/>
      <c r="F95" s="90"/>
      <c r="G95" s="90"/>
      <c r="H95" s="28"/>
      <c r="I95" s="28"/>
      <c r="J95" s="28"/>
      <c r="K95" s="28"/>
      <c r="L95" s="28"/>
      <c r="M95" s="28"/>
      <c r="N95" s="28"/>
      <c r="O95" s="28"/>
      <c r="P95" s="28"/>
      <c r="Q95" s="28"/>
      <c r="R95" s="28"/>
      <c r="S95" s="28"/>
      <c r="T95" s="28"/>
      <c r="U95" s="28"/>
      <c r="V95" s="28"/>
      <c r="W95" s="28"/>
      <c r="X95" s="28"/>
      <c r="Y95" s="28"/>
      <c r="Z95" s="28"/>
      <c r="AA95" s="28"/>
      <c r="AB95" s="28"/>
      <c r="AC95" s="28"/>
      <c r="AD95" s="28"/>
      <c r="AE95" s="28"/>
      <c r="AF95" s="28"/>
      <c r="AG95" s="28"/>
      <c r="AH95" s="28"/>
      <c r="AI95" s="28"/>
      <c r="AJ95" s="28"/>
      <c r="AK95" s="28"/>
      <c r="AL95" s="28"/>
      <c r="AM95" s="28"/>
      <c r="AN95" s="28"/>
      <c r="AO95" s="28"/>
      <c r="AQ95" s="67">
        <v>0</v>
      </c>
      <c r="AR95" s="67">
        <v>0</v>
      </c>
      <c r="AS95" s="67">
        <v>16.3</v>
      </c>
      <c r="AT95" s="67">
        <v>29.5</v>
      </c>
      <c r="AU95" s="67">
        <v>64</v>
      </c>
      <c r="AV95" s="67">
        <v>57.4</v>
      </c>
      <c r="AW95" s="67">
        <v>54.7</v>
      </c>
      <c r="AX95" s="67">
        <v>59.1</v>
      </c>
      <c r="AY95" s="67">
        <v>51</v>
      </c>
      <c r="AZ95" s="67">
        <v>60.8</v>
      </c>
      <c r="BA95" s="67">
        <v>58.1</v>
      </c>
      <c r="BB95" s="67">
        <v>39</v>
      </c>
      <c r="BC95" s="67">
        <v>34.799999999999997</v>
      </c>
      <c r="BD95" s="67">
        <v>23.4</v>
      </c>
      <c r="BE95" s="67">
        <v>13.3</v>
      </c>
      <c r="BF95" s="67">
        <v>22.3</v>
      </c>
      <c r="BG95" s="67">
        <v>19.200000000000003</v>
      </c>
      <c r="BH95" s="67">
        <v>12.9</v>
      </c>
      <c r="BI95" s="67">
        <v>29</v>
      </c>
      <c r="BJ95" s="67">
        <v>25.399999999999995</v>
      </c>
      <c r="BK95" s="67">
        <v>28.900000000000006</v>
      </c>
      <c r="BL95" s="67">
        <v>26.9</v>
      </c>
      <c r="BM95" s="67">
        <v>29.4</v>
      </c>
      <c r="BN95" s="67"/>
    </row>
    <row r="96" spans="1:66" ht="13.5" customHeight="1" x14ac:dyDescent="0.15">
      <c r="A96" s="51"/>
      <c r="B96" s="52"/>
      <c r="C96" s="54"/>
      <c r="D96" s="66" t="s">
        <v>8</v>
      </c>
      <c r="E96" s="90"/>
      <c r="F96" s="90"/>
      <c r="G96" s="90"/>
      <c r="H96" s="28"/>
      <c r="I96" s="28"/>
      <c r="J96" s="28"/>
      <c r="K96" s="28"/>
      <c r="L96" s="28"/>
      <c r="M96" s="28"/>
      <c r="N96" s="28"/>
      <c r="O96" s="28"/>
      <c r="P96" s="28"/>
      <c r="Q96" s="28"/>
      <c r="R96" s="28"/>
      <c r="S96" s="28"/>
      <c r="T96" s="28"/>
      <c r="U96" s="28"/>
      <c r="V96" s="28"/>
      <c r="W96" s="28"/>
      <c r="X96" s="28"/>
      <c r="Y96" s="28"/>
      <c r="Z96" s="28"/>
      <c r="AA96" s="28"/>
      <c r="AB96" s="28"/>
      <c r="AC96" s="28"/>
      <c r="AD96" s="28"/>
      <c r="AE96" s="28"/>
      <c r="AF96" s="28"/>
      <c r="AG96" s="28"/>
      <c r="AH96" s="28"/>
      <c r="AI96" s="28"/>
      <c r="AJ96" s="28"/>
      <c r="AK96" s="28"/>
      <c r="AL96" s="28"/>
      <c r="AM96" s="28"/>
      <c r="AN96" s="28"/>
      <c r="AO96" s="28"/>
      <c r="AQ96" s="67">
        <v>0</v>
      </c>
      <c r="AR96" s="67">
        <v>0</v>
      </c>
      <c r="AS96" s="67">
        <v>324.89999999999998</v>
      </c>
      <c r="AT96" s="67">
        <v>280.2</v>
      </c>
      <c r="AU96" s="67">
        <v>323.5</v>
      </c>
      <c r="AV96" s="67">
        <v>316.7</v>
      </c>
      <c r="AW96" s="67">
        <v>280.39999999999998</v>
      </c>
      <c r="AX96" s="67">
        <v>279.7</v>
      </c>
      <c r="AY96" s="67">
        <v>229.7</v>
      </c>
      <c r="AZ96" s="67">
        <v>192</v>
      </c>
      <c r="BA96" s="67">
        <v>180.2</v>
      </c>
      <c r="BB96" s="67">
        <v>178.5</v>
      </c>
      <c r="BC96" s="67">
        <v>190.1</v>
      </c>
      <c r="BD96" s="67">
        <v>166.40000000000003</v>
      </c>
      <c r="BE96" s="67">
        <v>206.1</v>
      </c>
      <c r="BF96" s="67">
        <v>180.00000000000003</v>
      </c>
      <c r="BG96" s="67">
        <v>200.5</v>
      </c>
      <c r="BH96" s="67">
        <v>161.30000000000004</v>
      </c>
      <c r="BI96" s="67">
        <v>184.9</v>
      </c>
      <c r="BJ96" s="67">
        <v>454.1</v>
      </c>
      <c r="BK96" s="67">
        <v>430.80000000000013</v>
      </c>
      <c r="BL96" s="67">
        <v>435.2</v>
      </c>
      <c r="BM96" s="67">
        <v>453.79999999999995</v>
      </c>
      <c r="BN96" s="67"/>
    </row>
    <row r="97" spans="1:66" ht="13.5" customHeight="1" x14ac:dyDescent="0.15">
      <c r="A97" s="51"/>
      <c r="B97" s="52"/>
      <c r="C97" s="54"/>
      <c r="D97" s="66" t="s">
        <v>9</v>
      </c>
      <c r="E97" s="90"/>
      <c r="F97" s="90"/>
      <c r="G97" s="90"/>
      <c r="H97" s="28"/>
      <c r="I97" s="28"/>
      <c r="J97" s="28"/>
      <c r="K97" s="28"/>
      <c r="L97" s="28"/>
      <c r="M97" s="28"/>
      <c r="N97" s="28"/>
      <c r="O97" s="28"/>
      <c r="P97" s="28"/>
      <c r="Q97" s="28"/>
      <c r="R97" s="28"/>
      <c r="S97" s="28"/>
      <c r="T97" s="28"/>
      <c r="U97" s="28"/>
      <c r="V97" s="28"/>
      <c r="W97" s="28"/>
      <c r="X97" s="28"/>
      <c r="Y97" s="28"/>
      <c r="Z97" s="28"/>
      <c r="AA97" s="28"/>
      <c r="AB97" s="28"/>
      <c r="AC97" s="28"/>
      <c r="AD97" s="28"/>
      <c r="AE97" s="28"/>
      <c r="AF97" s="28"/>
      <c r="AG97" s="28"/>
      <c r="AH97" s="28"/>
      <c r="AI97" s="28"/>
      <c r="AJ97" s="28"/>
      <c r="AK97" s="28"/>
      <c r="AL97" s="28"/>
      <c r="AM97" s="28"/>
      <c r="AN97" s="28"/>
      <c r="AO97" s="28"/>
      <c r="AQ97" s="67">
        <v>0</v>
      </c>
      <c r="AR97" s="67">
        <v>0</v>
      </c>
      <c r="AS97" s="67">
        <v>303.2</v>
      </c>
      <c r="AT97" s="67">
        <v>254.3</v>
      </c>
      <c r="AU97" s="67">
        <v>292.8</v>
      </c>
      <c r="AV97" s="67">
        <v>281.2</v>
      </c>
      <c r="AW97" s="67">
        <v>239.6</v>
      </c>
      <c r="AX97" s="67">
        <v>246.1</v>
      </c>
      <c r="AY97" s="67">
        <v>200.1</v>
      </c>
      <c r="AZ97" s="67">
        <v>168.9</v>
      </c>
      <c r="BA97" s="67">
        <v>159.6</v>
      </c>
      <c r="BB97" s="67">
        <v>153.80000000000001</v>
      </c>
      <c r="BC97" s="67">
        <v>168.9</v>
      </c>
      <c r="BD97" s="67">
        <v>158.4</v>
      </c>
      <c r="BE97" s="67">
        <v>168.49999999999997</v>
      </c>
      <c r="BF97" s="67">
        <v>149.6</v>
      </c>
      <c r="BG97" s="67">
        <v>182.59999999999997</v>
      </c>
      <c r="BH97" s="67">
        <v>154.00000000000003</v>
      </c>
      <c r="BI97" s="67">
        <v>178.29999999999998</v>
      </c>
      <c r="BJ97" s="67">
        <v>445.49999999999994</v>
      </c>
      <c r="BK97" s="67">
        <v>423.8</v>
      </c>
      <c r="BL97" s="67">
        <v>431.9</v>
      </c>
      <c r="BM97" s="67">
        <v>447.1</v>
      </c>
      <c r="BN97" s="67"/>
    </row>
    <row r="98" spans="1:66" ht="13.5" customHeight="1" x14ac:dyDescent="0.15">
      <c r="A98" s="51"/>
      <c r="B98" s="52"/>
      <c r="C98" s="54"/>
      <c r="D98" s="66" t="s">
        <v>10</v>
      </c>
      <c r="E98" s="90"/>
      <c r="F98" s="90"/>
      <c r="G98" s="90"/>
      <c r="H98" s="28"/>
      <c r="I98" s="28"/>
      <c r="J98" s="28"/>
      <c r="K98" s="28"/>
      <c r="L98" s="28"/>
      <c r="M98" s="28"/>
      <c r="N98" s="28"/>
      <c r="O98" s="28"/>
      <c r="P98" s="28"/>
      <c r="Q98" s="28"/>
      <c r="R98" s="28"/>
      <c r="S98" s="28"/>
      <c r="T98" s="28"/>
      <c r="U98" s="28"/>
      <c r="V98" s="28"/>
      <c r="W98" s="28"/>
      <c r="X98" s="28"/>
      <c r="Y98" s="28"/>
      <c r="Z98" s="28"/>
      <c r="AA98" s="28"/>
      <c r="AB98" s="28"/>
      <c r="AC98" s="28"/>
      <c r="AD98" s="28"/>
      <c r="AE98" s="28"/>
      <c r="AF98" s="28"/>
      <c r="AG98" s="28"/>
      <c r="AH98" s="28"/>
      <c r="AI98" s="28"/>
      <c r="AJ98" s="28"/>
      <c r="AK98" s="28"/>
      <c r="AL98" s="28"/>
      <c r="AM98" s="28"/>
      <c r="AN98" s="28"/>
      <c r="AO98" s="28"/>
      <c r="AQ98" s="67">
        <v>0</v>
      </c>
      <c r="AR98" s="67">
        <v>0</v>
      </c>
      <c r="AS98" s="67">
        <v>38</v>
      </c>
      <c r="AT98" s="67">
        <v>55.4</v>
      </c>
      <c r="AU98" s="67">
        <v>94.7</v>
      </c>
      <c r="AV98" s="67">
        <v>92.9</v>
      </c>
      <c r="AW98" s="67">
        <v>95.5</v>
      </c>
      <c r="AX98" s="67">
        <v>92.7</v>
      </c>
      <c r="AY98" s="67">
        <v>80.599999999999994</v>
      </c>
      <c r="AZ98" s="67">
        <v>83.9</v>
      </c>
      <c r="BA98" s="67">
        <v>78.7</v>
      </c>
      <c r="BB98" s="67">
        <v>63.7</v>
      </c>
      <c r="BC98" s="67">
        <v>56</v>
      </c>
      <c r="BD98" s="67">
        <v>31.400000000000002</v>
      </c>
      <c r="BE98" s="67">
        <v>50.900000000000013</v>
      </c>
      <c r="BF98" s="67">
        <v>52.699999999999996</v>
      </c>
      <c r="BG98" s="67">
        <v>37.100000000000009</v>
      </c>
      <c r="BH98" s="67">
        <v>20.2</v>
      </c>
      <c r="BI98" s="67">
        <v>35.6</v>
      </c>
      <c r="BJ98" s="67">
        <v>34</v>
      </c>
      <c r="BK98" s="67">
        <v>35.9</v>
      </c>
      <c r="BL98" s="67">
        <v>30.2</v>
      </c>
      <c r="BM98" s="67">
        <v>36.1</v>
      </c>
      <c r="BN98" s="67"/>
    </row>
    <row r="99" spans="1:66" ht="13.5" customHeight="1" thickBot="1" x14ac:dyDescent="0.2">
      <c r="A99" s="51"/>
      <c r="B99" s="52"/>
      <c r="C99" s="55"/>
      <c r="D99" s="68" t="s">
        <v>11</v>
      </c>
      <c r="E99" s="91"/>
      <c r="F99" s="91"/>
      <c r="G99" s="91"/>
      <c r="H99" s="29"/>
      <c r="I99" s="29"/>
      <c r="J99" s="29"/>
      <c r="K99" s="29"/>
      <c r="L99" s="29"/>
      <c r="M99" s="29"/>
      <c r="N99" s="29"/>
      <c r="O99" s="29"/>
      <c r="P99" s="29"/>
      <c r="Q99" s="29"/>
      <c r="R99" s="29"/>
      <c r="S99" s="29"/>
      <c r="T99" s="29"/>
      <c r="U99" s="29"/>
      <c r="V99" s="29"/>
      <c r="W99" s="29"/>
      <c r="X99" s="29"/>
      <c r="Y99" s="29"/>
      <c r="Z99" s="29"/>
      <c r="AA99" s="29"/>
      <c r="AB99" s="29"/>
      <c r="AC99" s="29"/>
      <c r="AD99" s="29"/>
      <c r="AE99" s="29"/>
      <c r="AF99" s="29"/>
      <c r="AG99" s="29"/>
      <c r="AH99" s="29"/>
      <c r="AI99" s="29"/>
      <c r="AJ99" s="29"/>
      <c r="AK99" s="29"/>
      <c r="AL99" s="29"/>
      <c r="AM99" s="29"/>
      <c r="AN99" s="29"/>
      <c r="AO99" s="29"/>
      <c r="AQ99" s="69">
        <v>0</v>
      </c>
      <c r="AR99" s="69">
        <v>0</v>
      </c>
      <c r="AS99" s="69">
        <v>38</v>
      </c>
      <c r="AT99" s="69">
        <v>55.4</v>
      </c>
      <c r="AU99" s="69">
        <v>96.7</v>
      </c>
      <c r="AV99" s="69">
        <v>93.9</v>
      </c>
      <c r="AW99" s="69">
        <v>99.2</v>
      </c>
      <c r="AX99" s="69">
        <v>92.7</v>
      </c>
      <c r="AY99" s="69">
        <v>80.900000000000006</v>
      </c>
      <c r="AZ99" s="69">
        <v>83.9</v>
      </c>
      <c r="BA99" s="69">
        <v>79</v>
      </c>
      <c r="BB99" s="69">
        <v>69.099999999999994</v>
      </c>
      <c r="BC99" s="69">
        <v>62.4</v>
      </c>
      <c r="BD99" s="69">
        <v>60.000000000000007</v>
      </c>
      <c r="BE99" s="69">
        <v>61.999999999999993</v>
      </c>
      <c r="BF99" s="69">
        <v>84.699999999999989</v>
      </c>
      <c r="BG99" s="69">
        <v>43.600000000000009</v>
      </c>
      <c r="BH99" s="69">
        <v>21</v>
      </c>
      <c r="BI99" s="69">
        <v>40.500000000000007</v>
      </c>
      <c r="BJ99" s="69">
        <v>41.900000000000006</v>
      </c>
      <c r="BK99" s="69">
        <v>40.600000000000009</v>
      </c>
      <c r="BL99" s="69">
        <v>42.1</v>
      </c>
      <c r="BM99" s="69">
        <v>42.499999999999993</v>
      </c>
      <c r="BN99" s="69"/>
    </row>
    <row r="100" spans="1:66" ht="13.5" customHeight="1" x14ac:dyDescent="0.15">
      <c r="A100" s="51"/>
      <c r="B100" s="52"/>
      <c r="C100" s="121" t="s">
        <v>337</v>
      </c>
      <c r="D100" s="64" t="s">
        <v>6</v>
      </c>
      <c r="E100" s="89"/>
      <c r="F100" s="89"/>
      <c r="G100" s="89"/>
      <c r="H100" s="26"/>
      <c r="I100" s="26"/>
      <c r="J100" s="26"/>
      <c r="K100" s="26"/>
      <c r="L100" s="26"/>
      <c r="M100" s="26"/>
      <c r="N100" s="26"/>
      <c r="O100" s="26"/>
      <c r="P100" s="26"/>
      <c r="Q100" s="26"/>
      <c r="R100" s="26"/>
      <c r="S100" s="26"/>
      <c r="T100" s="26"/>
      <c r="U100" s="26"/>
      <c r="V100" s="26"/>
      <c r="W100" s="26"/>
      <c r="X100" s="26"/>
      <c r="Y100" s="26"/>
      <c r="Z100" s="26"/>
      <c r="AA100" s="26"/>
      <c r="AB100" s="26"/>
      <c r="AC100" s="26"/>
      <c r="AD100" s="26"/>
      <c r="AE100" s="26"/>
      <c r="AF100" s="26"/>
      <c r="AG100" s="26"/>
      <c r="AH100" s="26"/>
      <c r="AI100" s="26"/>
      <c r="AJ100" s="26"/>
      <c r="AK100" s="26"/>
      <c r="AL100" s="26"/>
      <c r="AM100" s="26"/>
      <c r="AN100" s="26"/>
      <c r="AO100" s="26"/>
      <c r="AQ100" s="65">
        <v>0</v>
      </c>
      <c r="AR100" s="65">
        <v>0</v>
      </c>
      <c r="AS100" s="65">
        <v>88.5</v>
      </c>
      <c r="AT100" s="65">
        <v>99.6</v>
      </c>
      <c r="AU100" s="65">
        <v>108.3</v>
      </c>
      <c r="AV100" s="65">
        <v>119.4</v>
      </c>
      <c r="AW100" s="65">
        <v>130.69999999999999</v>
      </c>
      <c r="AX100" s="65">
        <v>88.3</v>
      </c>
      <c r="AY100" s="65">
        <v>0</v>
      </c>
      <c r="AZ100" s="65">
        <v>0</v>
      </c>
      <c r="BA100" s="65">
        <v>0</v>
      </c>
      <c r="BB100" s="65">
        <v>0</v>
      </c>
      <c r="BC100" s="65">
        <v>0</v>
      </c>
      <c r="BD100" s="65">
        <v>0</v>
      </c>
      <c r="BE100" s="65">
        <v>0</v>
      </c>
      <c r="BF100" s="65">
        <v>0</v>
      </c>
      <c r="BG100" s="65">
        <v>0</v>
      </c>
      <c r="BH100" s="65">
        <v>0</v>
      </c>
      <c r="BI100" s="65">
        <v>0</v>
      </c>
      <c r="BJ100" s="65">
        <v>0</v>
      </c>
      <c r="BK100" s="65">
        <v>0</v>
      </c>
      <c r="BL100" s="65">
        <v>0</v>
      </c>
      <c r="BM100" s="65"/>
      <c r="BN100" s="65"/>
    </row>
    <row r="101" spans="1:66" ht="13.5" customHeight="1" x14ac:dyDescent="0.15">
      <c r="A101" s="51"/>
      <c r="B101" s="52"/>
      <c r="C101" s="122"/>
      <c r="D101" s="66" t="s">
        <v>7</v>
      </c>
      <c r="E101" s="90"/>
      <c r="F101" s="90"/>
      <c r="G101" s="90"/>
      <c r="H101" s="28"/>
      <c r="I101" s="28"/>
      <c r="J101" s="28"/>
      <c r="K101" s="28"/>
      <c r="L101" s="28"/>
      <c r="M101" s="28"/>
      <c r="N101" s="28"/>
      <c r="O101" s="28"/>
      <c r="P101" s="28"/>
      <c r="Q101" s="28"/>
      <c r="R101" s="28"/>
      <c r="S101" s="28"/>
      <c r="T101" s="28"/>
      <c r="U101" s="28"/>
      <c r="V101" s="28"/>
      <c r="W101" s="28"/>
      <c r="X101" s="28"/>
      <c r="Y101" s="28"/>
      <c r="Z101" s="28"/>
      <c r="AA101" s="28"/>
      <c r="AB101" s="28"/>
      <c r="AC101" s="28"/>
      <c r="AD101" s="28"/>
      <c r="AE101" s="28"/>
      <c r="AF101" s="28"/>
      <c r="AG101" s="28"/>
      <c r="AH101" s="28"/>
      <c r="AI101" s="28"/>
      <c r="AJ101" s="28"/>
      <c r="AK101" s="28"/>
      <c r="AL101" s="28"/>
      <c r="AM101" s="28"/>
      <c r="AN101" s="28"/>
      <c r="AO101" s="28"/>
      <c r="AQ101" s="67">
        <v>0</v>
      </c>
      <c r="AR101" s="67">
        <v>0</v>
      </c>
      <c r="AS101" s="67">
        <v>9.8000000000000007</v>
      </c>
      <c r="AT101" s="67">
        <v>11.4</v>
      </c>
      <c r="AU101" s="67">
        <v>11.8</v>
      </c>
      <c r="AV101" s="67">
        <v>22</v>
      </c>
      <c r="AW101" s="67">
        <v>31.1</v>
      </c>
      <c r="AX101" s="67">
        <v>10.4</v>
      </c>
      <c r="AY101" s="67">
        <v>0</v>
      </c>
      <c r="AZ101" s="67">
        <v>0</v>
      </c>
      <c r="BA101" s="67">
        <v>0</v>
      </c>
      <c r="BB101" s="67">
        <v>0</v>
      </c>
      <c r="BC101" s="67">
        <v>0</v>
      </c>
      <c r="BD101" s="67">
        <v>0</v>
      </c>
      <c r="BE101" s="67">
        <v>0</v>
      </c>
      <c r="BF101" s="67">
        <v>0</v>
      </c>
      <c r="BG101" s="67">
        <v>0</v>
      </c>
      <c r="BH101" s="67">
        <v>0</v>
      </c>
      <c r="BI101" s="67">
        <v>0</v>
      </c>
      <c r="BJ101" s="67">
        <v>0</v>
      </c>
      <c r="BK101" s="67">
        <v>0</v>
      </c>
      <c r="BL101" s="67">
        <v>0</v>
      </c>
      <c r="BM101" s="67"/>
      <c r="BN101" s="67"/>
    </row>
    <row r="102" spans="1:66" ht="13.5" customHeight="1" x14ac:dyDescent="0.15">
      <c r="A102" s="51"/>
      <c r="B102" s="52"/>
      <c r="C102" s="122"/>
      <c r="D102" s="66" t="s">
        <v>8</v>
      </c>
      <c r="E102" s="90"/>
      <c r="F102" s="90"/>
      <c r="G102" s="90"/>
      <c r="H102" s="28"/>
      <c r="I102" s="28"/>
      <c r="J102" s="28"/>
      <c r="K102" s="28"/>
      <c r="L102" s="28"/>
      <c r="M102" s="28"/>
      <c r="N102" s="28"/>
      <c r="O102" s="28"/>
      <c r="P102" s="28"/>
      <c r="Q102" s="28"/>
      <c r="R102" s="28"/>
      <c r="S102" s="28"/>
      <c r="T102" s="28"/>
      <c r="U102" s="28"/>
      <c r="V102" s="28"/>
      <c r="W102" s="28"/>
      <c r="X102" s="28"/>
      <c r="Y102" s="28"/>
      <c r="Z102" s="28"/>
      <c r="AA102" s="28"/>
      <c r="AB102" s="28"/>
      <c r="AC102" s="28"/>
      <c r="AD102" s="28"/>
      <c r="AE102" s="28"/>
      <c r="AF102" s="28"/>
      <c r="AG102" s="28"/>
      <c r="AH102" s="28"/>
      <c r="AI102" s="28"/>
      <c r="AJ102" s="28"/>
      <c r="AK102" s="28"/>
      <c r="AL102" s="28"/>
      <c r="AM102" s="28"/>
      <c r="AN102" s="28"/>
      <c r="AO102" s="28"/>
      <c r="AQ102" s="67">
        <v>0</v>
      </c>
      <c r="AR102" s="67">
        <v>0</v>
      </c>
      <c r="AS102" s="67">
        <v>78.7</v>
      </c>
      <c r="AT102" s="67">
        <v>88.2</v>
      </c>
      <c r="AU102" s="67">
        <v>96.5</v>
      </c>
      <c r="AV102" s="67">
        <v>97.4</v>
      </c>
      <c r="AW102" s="67">
        <v>99.6</v>
      </c>
      <c r="AX102" s="67">
        <v>77.900000000000006</v>
      </c>
      <c r="AY102" s="67">
        <v>0</v>
      </c>
      <c r="AZ102" s="67">
        <v>0</v>
      </c>
      <c r="BA102" s="67">
        <v>0</v>
      </c>
      <c r="BB102" s="67">
        <v>0</v>
      </c>
      <c r="BC102" s="67">
        <v>0</v>
      </c>
      <c r="BD102" s="67">
        <v>0</v>
      </c>
      <c r="BE102" s="67">
        <v>0</v>
      </c>
      <c r="BF102" s="67">
        <v>0</v>
      </c>
      <c r="BG102" s="67">
        <v>0</v>
      </c>
      <c r="BH102" s="67">
        <v>0</v>
      </c>
      <c r="BI102" s="67">
        <v>0</v>
      </c>
      <c r="BJ102" s="67">
        <v>0</v>
      </c>
      <c r="BK102" s="67">
        <v>0</v>
      </c>
      <c r="BL102" s="67">
        <v>0</v>
      </c>
      <c r="BM102" s="67"/>
      <c r="BN102" s="67"/>
    </row>
    <row r="103" spans="1:66" ht="13.5" customHeight="1" x14ac:dyDescent="0.15">
      <c r="A103" s="51"/>
      <c r="B103" s="52"/>
      <c r="C103" s="122"/>
      <c r="D103" s="66" t="s">
        <v>9</v>
      </c>
      <c r="E103" s="90"/>
      <c r="F103" s="90"/>
      <c r="G103" s="90"/>
      <c r="H103" s="28"/>
      <c r="I103" s="28"/>
      <c r="J103" s="28"/>
      <c r="K103" s="28"/>
      <c r="L103" s="28"/>
      <c r="M103" s="28"/>
      <c r="N103" s="28"/>
      <c r="O103" s="28"/>
      <c r="P103" s="28"/>
      <c r="Q103" s="28"/>
      <c r="R103" s="28"/>
      <c r="S103" s="28"/>
      <c r="T103" s="28"/>
      <c r="U103" s="28"/>
      <c r="V103" s="28"/>
      <c r="W103" s="28"/>
      <c r="X103" s="28"/>
      <c r="Y103" s="28"/>
      <c r="Z103" s="28"/>
      <c r="AA103" s="28"/>
      <c r="AB103" s="28"/>
      <c r="AC103" s="28"/>
      <c r="AD103" s="28"/>
      <c r="AE103" s="28"/>
      <c r="AF103" s="28"/>
      <c r="AG103" s="28"/>
      <c r="AH103" s="28"/>
      <c r="AI103" s="28"/>
      <c r="AJ103" s="28"/>
      <c r="AK103" s="28"/>
      <c r="AL103" s="28"/>
      <c r="AM103" s="28"/>
      <c r="AN103" s="28"/>
      <c r="AO103" s="28"/>
      <c r="AQ103" s="67">
        <v>0</v>
      </c>
      <c r="AR103" s="67">
        <v>0</v>
      </c>
      <c r="AS103" s="67">
        <v>88.5</v>
      </c>
      <c r="AT103" s="67">
        <v>99.6</v>
      </c>
      <c r="AU103" s="67">
        <v>108.3</v>
      </c>
      <c r="AV103" s="67">
        <v>119.4</v>
      </c>
      <c r="AW103" s="67">
        <v>130.69999999999999</v>
      </c>
      <c r="AX103" s="67">
        <v>88.3</v>
      </c>
      <c r="AY103" s="67">
        <v>0</v>
      </c>
      <c r="AZ103" s="67">
        <v>0</v>
      </c>
      <c r="BA103" s="67">
        <v>0</v>
      </c>
      <c r="BB103" s="67">
        <v>0</v>
      </c>
      <c r="BC103" s="67">
        <v>0</v>
      </c>
      <c r="BD103" s="67">
        <v>0</v>
      </c>
      <c r="BE103" s="67">
        <v>0</v>
      </c>
      <c r="BF103" s="67">
        <v>0</v>
      </c>
      <c r="BG103" s="67">
        <v>0</v>
      </c>
      <c r="BH103" s="67">
        <v>0</v>
      </c>
      <c r="BI103" s="67">
        <v>0</v>
      </c>
      <c r="BJ103" s="67">
        <v>0</v>
      </c>
      <c r="BK103" s="67">
        <v>0</v>
      </c>
      <c r="BL103" s="67">
        <v>0</v>
      </c>
      <c r="BM103" s="67"/>
      <c r="BN103" s="67"/>
    </row>
    <row r="104" spans="1:66" ht="13.5" customHeight="1" x14ac:dyDescent="0.15">
      <c r="A104" s="51"/>
      <c r="B104" s="52"/>
      <c r="C104" s="122"/>
      <c r="D104" s="66" t="s">
        <v>10</v>
      </c>
      <c r="E104" s="90"/>
      <c r="F104" s="90"/>
      <c r="G104" s="90"/>
      <c r="H104" s="28"/>
      <c r="I104" s="28"/>
      <c r="J104" s="28"/>
      <c r="K104" s="28"/>
      <c r="L104" s="28"/>
      <c r="M104" s="28"/>
      <c r="N104" s="28"/>
      <c r="O104" s="28"/>
      <c r="P104" s="28"/>
      <c r="Q104" s="28"/>
      <c r="R104" s="28"/>
      <c r="S104" s="28"/>
      <c r="T104" s="28"/>
      <c r="U104" s="28"/>
      <c r="V104" s="28"/>
      <c r="W104" s="28"/>
      <c r="X104" s="28"/>
      <c r="Y104" s="28"/>
      <c r="Z104" s="28"/>
      <c r="AA104" s="28"/>
      <c r="AB104" s="28"/>
      <c r="AC104" s="28"/>
      <c r="AD104" s="28"/>
      <c r="AE104" s="28"/>
      <c r="AF104" s="28"/>
      <c r="AG104" s="28"/>
      <c r="AH104" s="28"/>
      <c r="AI104" s="28"/>
      <c r="AJ104" s="28"/>
      <c r="AK104" s="28"/>
      <c r="AL104" s="28"/>
      <c r="AM104" s="28"/>
      <c r="AN104" s="28"/>
      <c r="AO104" s="28"/>
      <c r="AQ104" s="67">
        <v>0</v>
      </c>
      <c r="AR104" s="67">
        <v>0</v>
      </c>
      <c r="AS104" s="67">
        <v>0</v>
      </c>
      <c r="AT104" s="67">
        <v>0</v>
      </c>
      <c r="AU104" s="67">
        <v>0</v>
      </c>
      <c r="AV104" s="67">
        <v>0</v>
      </c>
      <c r="AW104" s="67">
        <v>0</v>
      </c>
      <c r="AX104" s="67">
        <v>0</v>
      </c>
      <c r="AY104" s="67">
        <v>0</v>
      </c>
      <c r="AZ104" s="67">
        <v>0</v>
      </c>
      <c r="BA104" s="67">
        <v>0</v>
      </c>
      <c r="BB104" s="67">
        <v>0</v>
      </c>
      <c r="BC104" s="67">
        <v>0</v>
      </c>
      <c r="BD104" s="67">
        <v>0</v>
      </c>
      <c r="BE104" s="67">
        <v>0</v>
      </c>
      <c r="BF104" s="67">
        <v>0</v>
      </c>
      <c r="BG104" s="67">
        <v>0</v>
      </c>
      <c r="BH104" s="67">
        <v>0</v>
      </c>
      <c r="BI104" s="67">
        <v>0</v>
      </c>
      <c r="BJ104" s="67">
        <v>0</v>
      </c>
      <c r="BK104" s="67">
        <v>0</v>
      </c>
      <c r="BL104" s="67">
        <v>0</v>
      </c>
      <c r="BM104" s="67"/>
      <c r="BN104" s="67"/>
    </row>
    <row r="105" spans="1:66" ht="13.5" customHeight="1" thickBot="1" x14ac:dyDescent="0.2">
      <c r="A105" s="51"/>
      <c r="B105" s="52"/>
      <c r="C105" s="123"/>
      <c r="D105" s="68" t="s">
        <v>11</v>
      </c>
      <c r="E105" s="91"/>
      <c r="F105" s="91"/>
      <c r="G105" s="91"/>
      <c r="H105" s="29"/>
      <c r="I105" s="29"/>
      <c r="J105" s="29"/>
      <c r="K105" s="29"/>
      <c r="L105" s="29"/>
      <c r="M105" s="29"/>
      <c r="N105" s="29"/>
      <c r="O105" s="29"/>
      <c r="P105" s="29"/>
      <c r="Q105" s="29"/>
      <c r="R105" s="29"/>
      <c r="S105" s="29"/>
      <c r="T105" s="29"/>
      <c r="U105" s="29"/>
      <c r="V105" s="29"/>
      <c r="W105" s="29"/>
      <c r="X105" s="29"/>
      <c r="Y105" s="29"/>
      <c r="Z105" s="29"/>
      <c r="AA105" s="29"/>
      <c r="AB105" s="29"/>
      <c r="AC105" s="29"/>
      <c r="AD105" s="29"/>
      <c r="AE105" s="29"/>
      <c r="AF105" s="29"/>
      <c r="AG105" s="29"/>
      <c r="AH105" s="29"/>
      <c r="AI105" s="29"/>
      <c r="AJ105" s="29"/>
      <c r="AK105" s="29"/>
      <c r="AL105" s="29"/>
      <c r="AM105" s="29"/>
      <c r="AN105" s="29"/>
      <c r="AO105" s="29"/>
      <c r="AQ105" s="69">
        <v>0</v>
      </c>
      <c r="AR105" s="69">
        <v>0</v>
      </c>
      <c r="AS105" s="69">
        <v>0</v>
      </c>
      <c r="AT105" s="69">
        <v>0</v>
      </c>
      <c r="AU105" s="69">
        <v>0</v>
      </c>
      <c r="AV105" s="69">
        <v>0</v>
      </c>
      <c r="AW105" s="69">
        <v>0</v>
      </c>
      <c r="AX105" s="69">
        <v>0</v>
      </c>
      <c r="AY105" s="69">
        <v>0</v>
      </c>
      <c r="AZ105" s="69">
        <v>0</v>
      </c>
      <c r="BA105" s="69">
        <v>0</v>
      </c>
      <c r="BB105" s="69">
        <v>0</v>
      </c>
      <c r="BC105" s="69">
        <v>0</v>
      </c>
      <c r="BD105" s="69">
        <v>0</v>
      </c>
      <c r="BE105" s="69">
        <v>0</v>
      </c>
      <c r="BF105" s="69">
        <v>0</v>
      </c>
      <c r="BG105" s="69">
        <v>0</v>
      </c>
      <c r="BH105" s="69">
        <v>0</v>
      </c>
      <c r="BI105" s="69">
        <v>0</v>
      </c>
      <c r="BJ105" s="69">
        <v>0</v>
      </c>
      <c r="BK105" s="69">
        <v>0</v>
      </c>
      <c r="BL105" s="69">
        <v>0</v>
      </c>
      <c r="BM105" s="69"/>
      <c r="BN105" s="69"/>
    </row>
    <row r="106" spans="1:66" ht="13.5" customHeight="1" x14ac:dyDescent="0.15">
      <c r="A106" s="51"/>
      <c r="B106" s="52"/>
      <c r="C106" s="121" t="s">
        <v>338</v>
      </c>
      <c r="D106" s="64" t="s">
        <v>6</v>
      </c>
      <c r="E106" s="89"/>
      <c r="F106" s="89"/>
      <c r="G106" s="89"/>
      <c r="H106" s="26"/>
      <c r="I106" s="26"/>
      <c r="J106" s="26"/>
      <c r="K106" s="26"/>
      <c r="L106" s="26"/>
      <c r="M106" s="26"/>
      <c r="N106" s="26"/>
      <c r="O106" s="26"/>
      <c r="P106" s="26"/>
      <c r="Q106" s="26"/>
      <c r="R106" s="26"/>
      <c r="S106" s="26"/>
      <c r="T106" s="26"/>
      <c r="U106" s="26"/>
      <c r="V106" s="26"/>
      <c r="W106" s="26">
        <f t="shared" ref="W106" si="37">SUM(W107:W108)</f>
        <v>244507</v>
      </c>
      <c r="X106" s="26">
        <f t="shared" ref="X106" si="38">SUM(X107:X108)</f>
        <v>235875</v>
      </c>
      <c r="Y106" s="26">
        <f t="shared" ref="Y106" si="39">SUM(Y107:Y108)</f>
        <v>240788</v>
      </c>
      <c r="Z106" s="26">
        <f t="shared" ref="Z106" si="40">SUM(Z107:Z108)</f>
        <v>201040</v>
      </c>
      <c r="AA106" s="26">
        <f t="shared" ref="AA106" si="41">SUM(AA107:AA108)</f>
        <v>171958</v>
      </c>
      <c r="AB106" s="26">
        <f t="shared" ref="AB106" si="42">SUM(AB107:AB108)</f>
        <v>174919</v>
      </c>
      <c r="AC106" s="26">
        <f t="shared" ref="AC106" si="43">SUM(AC107:AC108)</f>
        <v>183917</v>
      </c>
      <c r="AD106" s="26">
        <f t="shared" ref="AD106" si="44">SUM(AD107:AD108)</f>
        <v>192832</v>
      </c>
      <c r="AE106" s="26">
        <f t="shared" ref="AE106" si="45">SUM(AE107:AE108)</f>
        <v>270020</v>
      </c>
      <c r="AF106" s="26">
        <f t="shared" ref="AF106" si="46">SUM(AF107:AF108)</f>
        <v>365201</v>
      </c>
      <c r="AG106" s="26">
        <f t="shared" ref="AG106" si="47">SUM(AG107:AG108)</f>
        <v>432000</v>
      </c>
      <c r="AH106" s="26">
        <f t="shared" ref="AH106" si="48">SUM(AH107:AH108)</f>
        <v>451798</v>
      </c>
      <c r="AI106" s="26">
        <f t="shared" ref="AI106" si="49">SUM(AI107:AI108)</f>
        <v>552050</v>
      </c>
      <c r="AJ106" s="26">
        <f t="shared" ref="AJ106" si="50">SUM(AJ107:AJ108)</f>
        <v>694005</v>
      </c>
      <c r="AK106" s="26">
        <f t="shared" ref="AK106" si="51">SUM(AK107:AK108)</f>
        <v>724096</v>
      </c>
      <c r="AL106" s="26">
        <f t="shared" ref="AL106" si="52">SUM(AL107:AL108)</f>
        <v>704638</v>
      </c>
      <c r="AM106" s="26">
        <f t="shared" ref="AM106" si="53">SUM(AM107:AM108)</f>
        <v>697951</v>
      </c>
      <c r="AN106" s="26">
        <f t="shared" ref="AN106" si="54">SUM(AN107:AN108)</f>
        <v>729294</v>
      </c>
      <c r="AO106" s="26">
        <f t="shared" ref="AO106" si="55">SUM(AO107:AO108)</f>
        <v>694679</v>
      </c>
      <c r="AQ106" s="65">
        <v>726.40000000000009</v>
      </c>
      <c r="AR106" s="65">
        <v>785.9</v>
      </c>
      <c r="AS106" s="65">
        <v>852.4</v>
      </c>
      <c r="AT106" s="65">
        <v>804.8</v>
      </c>
      <c r="AU106" s="65">
        <v>897</v>
      </c>
      <c r="AV106" s="65">
        <v>811.6</v>
      </c>
      <c r="AW106" s="65">
        <v>777.4</v>
      </c>
      <c r="AX106" s="65">
        <v>726.9</v>
      </c>
      <c r="AY106" s="65">
        <v>742.2</v>
      </c>
      <c r="AZ106" s="65">
        <v>719.7</v>
      </c>
      <c r="BA106" s="65">
        <v>713</v>
      </c>
      <c r="BB106" s="65">
        <v>733.7</v>
      </c>
      <c r="BC106" s="65">
        <v>735.1</v>
      </c>
      <c r="BD106" s="65">
        <v>762.30000000000007</v>
      </c>
      <c r="BE106" s="65">
        <v>931.20000000000016</v>
      </c>
      <c r="BF106" s="65">
        <v>836.49999999999989</v>
      </c>
      <c r="BG106" s="65">
        <v>798.2</v>
      </c>
      <c r="BH106" s="65">
        <v>861.59999999999991</v>
      </c>
      <c r="BI106" s="65">
        <v>922.20000000000016</v>
      </c>
      <c r="BJ106" s="65">
        <v>907.09999999999991</v>
      </c>
      <c r="BK106" s="65">
        <v>882.1</v>
      </c>
      <c r="BL106" s="65">
        <v>892.9</v>
      </c>
      <c r="BM106" s="65">
        <v>846.7</v>
      </c>
      <c r="BN106" s="65"/>
    </row>
    <row r="107" spans="1:66" ht="13.5" customHeight="1" x14ac:dyDescent="0.15">
      <c r="A107" s="51"/>
      <c r="B107" s="52"/>
      <c r="C107" s="122"/>
      <c r="D107" s="66" t="s">
        <v>7</v>
      </c>
      <c r="E107" s="90"/>
      <c r="F107" s="90"/>
      <c r="G107" s="90"/>
      <c r="H107" s="28"/>
      <c r="I107" s="28"/>
      <c r="J107" s="28"/>
      <c r="K107" s="28"/>
      <c r="L107" s="28"/>
      <c r="M107" s="28"/>
      <c r="N107" s="28"/>
      <c r="O107" s="28"/>
      <c r="P107" s="28"/>
      <c r="Q107" s="28"/>
      <c r="R107" s="28"/>
      <c r="S107" s="28"/>
      <c r="T107" s="28"/>
      <c r="U107" s="28"/>
      <c r="V107" s="28"/>
      <c r="W107" s="28">
        <f>主要観光地別・年度計!W113</f>
        <v>5897</v>
      </c>
      <c r="X107" s="28">
        <f>主要観光地別・年度計!X113</f>
        <v>5303</v>
      </c>
      <c r="Y107" s="28">
        <f>主要観光地別・年度計!Y113</f>
        <v>5353</v>
      </c>
      <c r="Z107" s="28">
        <f>主要観光地別・年度計!Z113</f>
        <v>9712</v>
      </c>
      <c r="AA107" s="28">
        <f>主要観光地別・年度計!AA113</f>
        <v>5860</v>
      </c>
      <c r="AB107" s="28">
        <f>主要観光地別・年度計!AB113</f>
        <v>6025</v>
      </c>
      <c r="AC107" s="28">
        <f>主要観光地別・年度計!AC113</f>
        <v>6595</v>
      </c>
      <c r="AD107" s="28">
        <f>主要観光地別・年度計!AD113</f>
        <v>6870</v>
      </c>
      <c r="AE107" s="28">
        <f>主要観光地別・年度計!AE113</f>
        <v>28711</v>
      </c>
      <c r="AF107" s="28">
        <f>主要観光地別・年度計!AF113</f>
        <v>53204</v>
      </c>
      <c r="AG107" s="28">
        <f>主要観光地別・年度計!AG113</f>
        <v>59270</v>
      </c>
      <c r="AH107" s="28">
        <f>主要観光地別・年度計!AH113</f>
        <v>61915</v>
      </c>
      <c r="AI107" s="28">
        <f>主要観光地別・年度計!AI113</f>
        <v>70525</v>
      </c>
      <c r="AJ107" s="28">
        <f>主要観光地別・年度計!AJ113</f>
        <v>76705</v>
      </c>
      <c r="AK107" s="28">
        <f>主要観光地別・年度計!AK113</f>
        <v>81166</v>
      </c>
      <c r="AL107" s="28">
        <f>主要観光地別・年度計!AL113</f>
        <v>94801</v>
      </c>
      <c r="AM107" s="28">
        <f>主要観光地別・年度計!AM113</f>
        <v>132196</v>
      </c>
      <c r="AN107" s="28">
        <f>主要観光地別・年度計!AN113</f>
        <v>155402</v>
      </c>
      <c r="AO107" s="28">
        <f>主要観光地別・年度計!AO113</f>
        <v>119928</v>
      </c>
      <c r="AQ107" s="67">
        <v>97.7</v>
      </c>
      <c r="AR107" s="67">
        <v>83.4</v>
      </c>
      <c r="AS107" s="67">
        <v>84.4</v>
      </c>
      <c r="AT107" s="67">
        <v>45.3</v>
      </c>
      <c r="AU107" s="67">
        <v>66</v>
      </c>
      <c r="AV107" s="67">
        <v>73.900000000000006</v>
      </c>
      <c r="AW107" s="67">
        <v>54.5</v>
      </c>
      <c r="AX107" s="67">
        <v>57.5</v>
      </c>
      <c r="AY107" s="67">
        <v>43.8</v>
      </c>
      <c r="AZ107" s="67">
        <v>46.8</v>
      </c>
      <c r="BA107" s="67">
        <v>92.1</v>
      </c>
      <c r="BB107" s="67">
        <v>52.5</v>
      </c>
      <c r="BC107" s="67">
        <v>85.3</v>
      </c>
      <c r="BD107" s="67">
        <v>105.4</v>
      </c>
      <c r="BE107" s="67">
        <v>126.60000000000001</v>
      </c>
      <c r="BF107" s="67">
        <v>143.5</v>
      </c>
      <c r="BG107" s="67">
        <v>56.6</v>
      </c>
      <c r="BH107" s="67">
        <v>89</v>
      </c>
      <c r="BI107" s="67">
        <v>95.999999999999986</v>
      </c>
      <c r="BJ107" s="67">
        <v>189.5</v>
      </c>
      <c r="BK107" s="67">
        <v>195.5</v>
      </c>
      <c r="BL107" s="67">
        <v>193.2</v>
      </c>
      <c r="BM107" s="67">
        <v>172.80000000000004</v>
      </c>
      <c r="BN107" s="67"/>
    </row>
    <row r="108" spans="1:66" ht="13.5" customHeight="1" x14ac:dyDescent="0.15">
      <c r="A108" s="51" t="s">
        <v>339</v>
      </c>
      <c r="B108" s="52" t="s">
        <v>22</v>
      </c>
      <c r="C108" s="122"/>
      <c r="D108" s="66" t="s">
        <v>8</v>
      </c>
      <c r="E108" s="90"/>
      <c r="F108" s="90"/>
      <c r="G108" s="90"/>
      <c r="H108" s="28"/>
      <c r="I108" s="28"/>
      <c r="J108" s="28"/>
      <c r="K108" s="28"/>
      <c r="L108" s="28"/>
      <c r="M108" s="28"/>
      <c r="N108" s="28"/>
      <c r="O108" s="28"/>
      <c r="P108" s="28"/>
      <c r="Q108" s="28"/>
      <c r="R108" s="28"/>
      <c r="S108" s="28"/>
      <c r="T108" s="28"/>
      <c r="U108" s="28"/>
      <c r="V108" s="28"/>
      <c r="W108" s="28">
        <f>主要観光地別・年度計!W114</f>
        <v>238610</v>
      </c>
      <c r="X108" s="28">
        <f>主要観光地別・年度計!X114</f>
        <v>230572</v>
      </c>
      <c r="Y108" s="28">
        <f>主要観光地別・年度計!Y114</f>
        <v>235435</v>
      </c>
      <c r="Z108" s="28">
        <f>主要観光地別・年度計!Z114</f>
        <v>191328</v>
      </c>
      <c r="AA108" s="28">
        <f>主要観光地別・年度計!AA114</f>
        <v>166098</v>
      </c>
      <c r="AB108" s="28">
        <f>主要観光地別・年度計!AB114</f>
        <v>168894</v>
      </c>
      <c r="AC108" s="28">
        <f>主要観光地別・年度計!AC114</f>
        <v>177322</v>
      </c>
      <c r="AD108" s="28">
        <f>主要観光地別・年度計!AD114</f>
        <v>185962</v>
      </c>
      <c r="AE108" s="28">
        <f>主要観光地別・年度計!AE114</f>
        <v>241309</v>
      </c>
      <c r="AF108" s="28">
        <f>主要観光地別・年度計!AF114</f>
        <v>311997</v>
      </c>
      <c r="AG108" s="28">
        <f>主要観光地別・年度計!AG114</f>
        <v>372730</v>
      </c>
      <c r="AH108" s="28">
        <f>主要観光地別・年度計!AH114</f>
        <v>389883</v>
      </c>
      <c r="AI108" s="28">
        <f>主要観光地別・年度計!AI114</f>
        <v>481525</v>
      </c>
      <c r="AJ108" s="28">
        <f>主要観光地別・年度計!AJ114</f>
        <v>617300</v>
      </c>
      <c r="AK108" s="28">
        <f>主要観光地別・年度計!AK114</f>
        <v>642930</v>
      </c>
      <c r="AL108" s="28">
        <f>主要観光地別・年度計!AL114</f>
        <v>609837</v>
      </c>
      <c r="AM108" s="28">
        <f>主要観光地別・年度計!AM114</f>
        <v>565755</v>
      </c>
      <c r="AN108" s="28">
        <f>主要観光地別・年度計!AN114</f>
        <v>573892</v>
      </c>
      <c r="AO108" s="28">
        <f>主要観光地別・年度計!AO114</f>
        <v>574751</v>
      </c>
      <c r="AQ108" s="67">
        <v>628.70000000000005</v>
      </c>
      <c r="AR108" s="67">
        <v>702.5</v>
      </c>
      <c r="AS108" s="67">
        <v>768</v>
      </c>
      <c r="AT108" s="67">
        <v>759.5</v>
      </c>
      <c r="AU108" s="67">
        <v>831</v>
      </c>
      <c r="AV108" s="67">
        <v>737.7</v>
      </c>
      <c r="AW108" s="67">
        <v>722.9</v>
      </c>
      <c r="AX108" s="67">
        <v>669.4</v>
      </c>
      <c r="AY108" s="67">
        <v>698.4</v>
      </c>
      <c r="AZ108" s="67">
        <v>672.9</v>
      </c>
      <c r="BA108" s="67">
        <v>620.9</v>
      </c>
      <c r="BB108" s="67">
        <v>681.2</v>
      </c>
      <c r="BC108" s="67">
        <v>649.79999999999995</v>
      </c>
      <c r="BD108" s="67">
        <v>656.90000000000009</v>
      </c>
      <c r="BE108" s="67">
        <v>804.6</v>
      </c>
      <c r="BF108" s="67">
        <v>692.99999999999989</v>
      </c>
      <c r="BG108" s="67">
        <v>741.6</v>
      </c>
      <c r="BH108" s="67">
        <v>772.59999999999991</v>
      </c>
      <c r="BI108" s="67">
        <v>826.19999999999993</v>
      </c>
      <c r="BJ108" s="67">
        <v>717.59999999999991</v>
      </c>
      <c r="BK108" s="67">
        <v>686.6</v>
      </c>
      <c r="BL108" s="67">
        <v>699.7</v>
      </c>
      <c r="BM108" s="67">
        <v>673.9</v>
      </c>
      <c r="BN108" s="67"/>
    </row>
    <row r="109" spans="1:66" ht="13.5" customHeight="1" x14ac:dyDescent="0.15">
      <c r="A109" s="51"/>
      <c r="B109" s="52"/>
      <c r="C109" s="122"/>
      <c r="D109" s="66" t="s">
        <v>9</v>
      </c>
      <c r="E109" s="90"/>
      <c r="F109" s="90"/>
      <c r="G109" s="90"/>
      <c r="H109" s="28"/>
      <c r="I109" s="28"/>
      <c r="J109" s="28"/>
      <c r="K109" s="28"/>
      <c r="L109" s="28"/>
      <c r="M109" s="28"/>
      <c r="N109" s="28"/>
      <c r="O109" s="28"/>
      <c r="P109" s="28"/>
      <c r="Q109" s="28"/>
      <c r="R109" s="28"/>
      <c r="S109" s="28"/>
      <c r="T109" s="28"/>
      <c r="U109" s="28"/>
      <c r="V109" s="28"/>
      <c r="W109" s="28">
        <f>主要観光地別・年度計!W115</f>
        <v>146725</v>
      </c>
      <c r="X109" s="28">
        <f>主要観光地別・年度計!X115</f>
        <v>233736</v>
      </c>
      <c r="Y109" s="28">
        <f>主要観光地別・年度計!Y115</f>
        <v>234563</v>
      </c>
      <c r="Z109" s="28">
        <f>主要観光地別・年度計!Z115</f>
        <v>184904</v>
      </c>
      <c r="AA109" s="28">
        <f>主要観光地別・年度計!AA115</f>
        <v>163284</v>
      </c>
      <c r="AB109" s="28">
        <f>主要観光地別・年度計!AB115</f>
        <v>166110</v>
      </c>
      <c r="AC109" s="28">
        <f>主要観光地別・年度計!AC115</f>
        <v>174031</v>
      </c>
      <c r="AD109" s="28">
        <f>主要観光地別・年度計!AD115</f>
        <v>181039</v>
      </c>
      <c r="AE109" s="28">
        <f>主要観光地別・年度計!AE115</f>
        <v>235760</v>
      </c>
      <c r="AF109" s="28">
        <f>主要観光地別・年度計!AF115</f>
        <v>326819</v>
      </c>
      <c r="AG109" s="28">
        <f>主要観光地別・年度計!AG115</f>
        <v>385335</v>
      </c>
      <c r="AH109" s="28">
        <f>主要観光地別・年度計!AH115</f>
        <v>401757</v>
      </c>
      <c r="AI109" s="28">
        <f>主要観光地別・年度計!AI115</f>
        <v>490306</v>
      </c>
      <c r="AJ109" s="28">
        <f>主要観光地別・年度計!AJ115</f>
        <v>627941</v>
      </c>
      <c r="AK109" s="28">
        <f>主要観光地別・年度計!AK115</f>
        <v>658342</v>
      </c>
      <c r="AL109" s="28">
        <f>主要観光地別・年度計!AL115</f>
        <v>630068</v>
      </c>
      <c r="AM109" s="28">
        <f>主要観光地別・年度計!AM115</f>
        <v>635738</v>
      </c>
      <c r="AN109" s="28">
        <f>主要観光地別・年度計!AN115</f>
        <v>621517</v>
      </c>
      <c r="AO109" s="28">
        <f>主要観光地別・年度計!AO115</f>
        <v>612503</v>
      </c>
      <c r="AQ109" s="67">
        <v>638.5</v>
      </c>
      <c r="AR109" s="67">
        <v>692.4</v>
      </c>
      <c r="AS109" s="67">
        <v>755.5</v>
      </c>
      <c r="AT109" s="67">
        <v>708.6</v>
      </c>
      <c r="AU109" s="67">
        <v>810.7</v>
      </c>
      <c r="AV109" s="67">
        <v>716.4</v>
      </c>
      <c r="AW109" s="67">
        <v>695.5</v>
      </c>
      <c r="AX109" s="67">
        <v>655</v>
      </c>
      <c r="AY109" s="67">
        <v>676.3</v>
      </c>
      <c r="AZ109" s="67">
        <v>650.79999999999995</v>
      </c>
      <c r="BA109" s="67">
        <v>641.29999999999995</v>
      </c>
      <c r="BB109" s="67">
        <v>658.5</v>
      </c>
      <c r="BC109" s="67">
        <v>669.9</v>
      </c>
      <c r="BD109" s="67">
        <v>699.69999999999993</v>
      </c>
      <c r="BE109" s="67">
        <v>860</v>
      </c>
      <c r="BF109" s="67">
        <v>767.1</v>
      </c>
      <c r="BG109" s="67">
        <v>732.29999999999984</v>
      </c>
      <c r="BH109" s="67">
        <v>797.4</v>
      </c>
      <c r="BI109" s="67">
        <v>858.40000000000009</v>
      </c>
      <c r="BJ109" s="67">
        <v>835.8</v>
      </c>
      <c r="BK109" s="67">
        <v>812.59999999999991</v>
      </c>
      <c r="BL109" s="67">
        <v>822.7</v>
      </c>
      <c r="BM109" s="67">
        <v>781.50000000000011</v>
      </c>
      <c r="BN109" s="67"/>
    </row>
    <row r="110" spans="1:66" ht="13.5" customHeight="1" x14ac:dyDescent="0.15">
      <c r="A110" s="51"/>
      <c r="B110" s="52"/>
      <c r="C110" s="122"/>
      <c r="D110" s="66" t="s">
        <v>10</v>
      </c>
      <c r="E110" s="90"/>
      <c r="F110" s="90"/>
      <c r="G110" s="90"/>
      <c r="H110" s="28"/>
      <c r="I110" s="28"/>
      <c r="J110" s="28"/>
      <c r="K110" s="28"/>
      <c r="L110" s="28"/>
      <c r="M110" s="28"/>
      <c r="N110" s="28"/>
      <c r="O110" s="28"/>
      <c r="P110" s="28"/>
      <c r="Q110" s="28"/>
      <c r="R110" s="28"/>
      <c r="S110" s="28"/>
      <c r="T110" s="28"/>
      <c r="U110" s="28"/>
      <c r="V110" s="28"/>
      <c r="W110" s="28">
        <f>主要観光地別・年度計!W116</f>
        <v>97782</v>
      </c>
      <c r="X110" s="28">
        <f>主要観光地別・年度計!X116</f>
        <v>2139</v>
      </c>
      <c r="Y110" s="28">
        <f>主要観光地別・年度計!Y116</f>
        <v>6225</v>
      </c>
      <c r="Z110" s="28">
        <f>主要観光地別・年度計!Z116</f>
        <v>16136</v>
      </c>
      <c r="AA110" s="28">
        <f>主要観光地別・年度計!AA116</f>
        <v>8674</v>
      </c>
      <c r="AB110" s="28">
        <f>主要観光地別・年度計!AB116</f>
        <v>8809</v>
      </c>
      <c r="AC110" s="28">
        <f>主要観光地別・年度計!AC116</f>
        <v>9886</v>
      </c>
      <c r="AD110" s="28">
        <f>主要観光地別・年度計!AD116</f>
        <v>11793</v>
      </c>
      <c r="AE110" s="28">
        <f>主要観光地別・年度計!AE116</f>
        <v>34260</v>
      </c>
      <c r="AF110" s="28">
        <f>主要観光地別・年度計!AF116</f>
        <v>38382</v>
      </c>
      <c r="AG110" s="28">
        <f>主要観光地別・年度計!AG116</f>
        <v>46665</v>
      </c>
      <c r="AH110" s="28">
        <f>主要観光地別・年度計!AH116</f>
        <v>50041</v>
      </c>
      <c r="AI110" s="28">
        <f>主要観光地別・年度計!AI116</f>
        <v>61744</v>
      </c>
      <c r="AJ110" s="28">
        <f>主要観光地別・年度計!AJ116</f>
        <v>66064</v>
      </c>
      <c r="AK110" s="28">
        <f>主要観光地別・年度計!AK116</f>
        <v>65754</v>
      </c>
      <c r="AL110" s="28">
        <f>主要観光地別・年度計!AL116</f>
        <v>74570</v>
      </c>
      <c r="AM110" s="28">
        <f>主要観光地別・年度計!AM116</f>
        <v>62213</v>
      </c>
      <c r="AN110" s="28">
        <f>主要観光地別・年度計!AN116</f>
        <v>107777</v>
      </c>
      <c r="AO110" s="28">
        <f>主要観光地別・年度計!AO116</f>
        <v>82176</v>
      </c>
      <c r="AQ110" s="67">
        <v>87.9</v>
      </c>
      <c r="AR110" s="67">
        <v>93.5</v>
      </c>
      <c r="AS110" s="67">
        <v>96.9</v>
      </c>
      <c r="AT110" s="67">
        <v>96.2</v>
      </c>
      <c r="AU110" s="67">
        <v>86.3</v>
      </c>
      <c r="AV110" s="67">
        <v>95.2</v>
      </c>
      <c r="AW110" s="67">
        <v>81.900000000000006</v>
      </c>
      <c r="AX110" s="67">
        <v>71.900000000000006</v>
      </c>
      <c r="AY110" s="67">
        <v>65.900000000000006</v>
      </c>
      <c r="AZ110" s="67">
        <v>68.900000000000006</v>
      </c>
      <c r="BA110" s="67">
        <v>71.7</v>
      </c>
      <c r="BB110" s="67">
        <v>75.2</v>
      </c>
      <c r="BC110" s="67">
        <v>65.2</v>
      </c>
      <c r="BD110" s="67">
        <v>62.6</v>
      </c>
      <c r="BE110" s="67">
        <v>71.2</v>
      </c>
      <c r="BF110" s="67">
        <v>69.399999999999991</v>
      </c>
      <c r="BG110" s="67">
        <v>65.900000000000006</v>
      </c>
      <c r="BH110" s="67">
        <v>64.2</v>
      </c>
      <c r="BI110" s="67">
        <v>63.8</v>
      </c>
      <c r="BJ110" s="67">
        <v>71.300000000000011</v>
      </c>
      <c r="BK110" s="67">
        <v>69.5</v>
      </c>
      <c r="BL110" s="67">
        <v>70.2</v>
      </c>
      <c r="BM110" s="67">
        <v>65.199999999999989</v>
      </c>
      <c r="BN110" s="67"/>
    </row>
    <row r="111" spans="1:66" ht="13.5" customHeight="1" thickBot="1" x14ac:dyDescent="0.2">
      <c r="A111" s="51"/>
      <c r="B111" s="52"/>
      <c r="C111" s="123"/>
      <c r="D111" s="68" t="s">
        <v>11</v>
      </c>
      <c r="E111" s="91"/>
      <c r="F111" s="91"/>
      <c r="G111" s="91"/>
      <c r="H111" s="29"/>
      <c r="I111" s="29"/>
      <c r="J111" s="29"/>
      <c r="K111" s="29"/>
      <c r="L111" s="29"/>
      <c r="M111" s="29"/>
      <c r="N111" s="29"/>
      <c r="O111" s="29"/>
      <c r="P111" s="29"/>
      <c r="Q111" s="29"/>
      <c r="R111" s="29"/>
      <c r="S111" s="29"/>
      <c r="T111" s="29"/>
      <c r="U111" s="29"/>
      <c r="V111" s="29"/>
      <c r="W111" s="29">
        <f>主要観光地別・年度計!W117</f>
        <v>98786</v>
      </c>
      <c r="X111" s="29">
        <f>主要観光地別・年度計!X117</f>
        <v>6726</v>
      </c>
      <c r="Y111" s="29">
        <f>主要観光地別・年度計!Y117</f>
        <v>9591</v>
      </c>
      <c r="Z111" s="29">
        <f>主要観光地別・年度計!Z117</f>
        <v>18263</v>
      </c>
      <c r="AA111" s="29">
        <f>主要観光地別・年度計!AA117</f>
        <v>10523</v>
      </c>
      <c r="AB111" s="29">
        <f>主要観光地別・年度計!AB117</f>
        <v>9823</v>
      </c>
      <c r="AC111" s="29">
        <f>主要観光地別・年度計!AC117</f>
        <v>10167</v>
      </c>
      <c r="AD111" s="29">
        <f>主要観光地別・年度計!AD117</f>
        <v>12045</v>
      </c>
      <c r="AE111" s="29">
        <f>主要観光地別・年度計!AE117</f>
        <v>39385</v>
      </c>
      <c r="AF111" s="29">
        <f>主要観光地別・年度計!AF117</f>
        <v>55220</v>
      </c>
      <c r="AG111" s="29">
        <f>主要観光地別・年度計!AG117</f>
        <v>50667</v>
      </c>
      <c r="AH111" s="29">
        <f>主要観光地別・年度計!AH117</f>
        <v>0</v>
      </c>
      <c r="AI111" s="29">
        <f>主要観光地別・年度計!AI117</f>
        <v>66334</v>
      </c>
      <c r="AJ111" s="29">
        <f>主要観光地別・年度計!AJ117</f>
        <v>70656</v>
      </c>
      <c r="AK111" s="29">
        <f>主要観光地別・年度計!AK117</f>
        <v>70413</v>
      </c>
      <c r="AL111" s="29">
        <f>主要観光地別・年度計!AL117</f>
        <v>84895</v>
      </c>
      <c r="AM111" s="29">
        <f>主要観光地別・年度計!AM117</f>
        <v>64596</v>
      </c>
      <c r="AN111" s="29">
        <f>主要観光地別・年度計!AN117</f>
        <v>110409</v>
      </c>
      <c r="AO111" s="29">
        <f>主要観光地別・年度計!AO117</f>
        <v>111345</v>
      </c>
      <c r="AQ111" s="69">
        <v>92.5</v>
      </c>
      <c r="AR111" s="69">
        <v>98.7</v>
      </c>
      <c r="AS111" s="69">
        <v>104.1</v>
      </c>
      <c r="AT111" s="69">
        <v>110.1</v>
      </c>
      <c r="AU111" s="69">
        <v>91.3</v>
      </c>
      <c r="AV111" s="69">
        <v>103</v>
      </c>
      <c r="AW111" s="69">
        <v>85.5</v>
      </c>
      <c r="AX111" s="69">
        <v>76.3</v>
      </c>
      <c r="AY111" s="69">
        <v>71.3</v>
      </c>
      <c r="AZ111" s="69">
        <v>78.2</v>
      </c>
      <c r="BA111" s="69">
        <v>79</v>
      </c>
      <c r="BB111" s="69">
        <v>83.4</v>
      </c>
      <c r="BC111" s="69">
        <v>74</v>
      </c>
      <c r="BD111" s="69">
        <v>70.400000000000006</v>
      </c>
      <c r="BE111" s="69">
        <v>78.499999999999986</v>
      </c>
      <c r="BF111" s="69">
        <v>115.5</v>
      </c>
      <c r="BG111" s="69">
        <v>85.9</v>
      </c>
      <c r="BH111" s="69">
        <v>82.2</v>
      </c>
      <c r="BI111" s="69">
        <v>82.9</v>
      </c>
      <c r="BJ111" s="69">
        <v>94.399999999999991</v>
      </c>
      <c r="BK111" s="69">
        <v>84.800000000000011</v>
      </c>
      <c r="BL111" s="69">
        <v>82.7</v>
      </c>
      <c r="BM111" s="69">
        <v>77.600000000000009</v>
      </c>
      <c r="BN111" s="69"/>
    </row>
    <row r="112" spans="1:66" ht="13.5" customHeight="1" x14ac:dyDescent="0.15">
      <c r="A112" s="51"/>
      <c r="B112" s="52"/>
      <c r="C112" s="121" t="s">
        <v>340</v>
      </c>
      <c r="D112" s="64" t="s">
        <v>6</v>
      </c>
      <c r="E112" s="89"/>
      <c r="F112" s="89"/>
      <c r="G112" s="89"/>
      <c r="H112" s="26"/>
      <c r="I112" s="26"/>
      <c r="J112" s="26"/>
      <c r="K112" s="26"/>
      <c r="L112" s="26"/>
      <c r="M112" s="26"/>
      <c r="N112" s="26"/>
      <c r="O112" s="26"/>
      <c r="P112" s="26"/>
      <c r="Q112" s="26"/>
      <c r="R112" s="26"/>
      <c r="S112" s="26"/>
      <c r="T112" s="26"/>
      <c r="U112" s="26"/>
      <c r="V112" s="26"/>
      <c r="W112" s="26"/>
      <c r="X112" s="26"/>
      <c r="Y112" s="26"/>
      <c r="Z112" s="26"/>
      <c r="AA112" s="26"/>
      <c r="AB112" s="26"/>
      <c r="AC112" s="26"/>
      <c r="AD112" s="26"/>
      <c r="AE112" s="26"/>
      <c r="AF112" s="26"/>
      <c r="AG112" s="26"/>
      <c r="AH112" s="26"/>
      <c r="AI112" s="26"/>
      <c r="AJ112" s="26"/>
      <c r="AK112" s="26"/>
      <c r="AL112" s="26"/>
      <c r="AM112" s="26"/>
      <c r="AN112" s="26"/>
      <c r="AO112" s="26"/>
      <c r="AQ112" s="65">
        <v>191</v>
      </c>
      <c r="AR112" s="65">
        <v>195.1</v>
      </c>
      <c r="AS112" s="65">
        <v>166</v>
      </c>
      <c r="AT112" s="65">
        <v>188</v>
      </c>
      <c r="AU112" s="65">
        <v>202.5</v>
      </c>
      <c r="AV112" s="65">
        <v>206.4</v>
      </c>
      <c r="AW112" s="65">
        <v>205.8</v>
      </c>
      <c r="AX112" s="65">
        <v>199.1</v>
      </c>
      <c r="AY112" s="65">
        <v>192.8</v>
      </c>
      <c r="AZ112" s="65">
        <v>442.7</v>
      </c>
      <c r="BA112" s="65">
        <v>442.8</v>
      </c>
      <c r="BB112" s="65">
        <v>413</v>
      </c>
      <c r="BC112" s="65">
        <v>439.2</v>
      </c>
      <c r="BD112" s="65">
        <v>509.99999999999989</v>
      </c>
      <c r="BE112" s="65">
        <v>458.3</v>
      </c>
      <c r="BF112" s="65">
        <v>518.09999999999991</v>
      </c>
      <c r="BG112" s="65">
        <v>552.29999999999995</v>
      </c>
      <c r="BH112" s="65">
        <v>553.20000000000016</v>
      </c>
      <c r="BI112" s="65">
        <v>573.1</v>
      </c>
      <c r="BJ112" s="65">
        <v>627.99999999999989</v>
      </c>
      <c r="BK112" s="65">
        <v>560.69999999999993</v>
      </c>
      <c r="BL112" s="65">
        <v>564.5</v>
      </c>
      <c r="BM112" s="65">
        <v>533.09999999999991</v>
      </c>
      <c r="BN112" s="65"/>
    </row>
    <row r="113" spans="1:66" ht="13.5" customHeight="1" x14ac:dyDescent="0.15">
      <c r="A113" s="51"/>
      <c r="B113" s="52"/>
      <c r="C113" s="122"/>
      <c r="D113" s="66" t="s">
        <v>7</v>
      </c>
      <c r="E113" s="90"/>
      <c r="F113" s="90"/>
      <c r="G113" s="90"/>
      <c r="H113" s="28"/>
      <c r="I113" s="28"/>
      <c r="J113" s="28"/>
      <c r="K113" s="28"/>
      <c r="L113" s="28"/>
      <c r="M113" s="28"/>
      <c r="N113" s="28"/>
      <c r="O113" s="28"/>
      <c r="P113" s="28"/>
      <c r="Q113" s="28"/>
      <c r="R113" s="28"/>
      <c r="S113" s="28"/>
      <c r="T113" s="28"/>
      <c r="U113" s="28"/>
      <c r="V113" s="28"/>
      <c r="W113" s="28"/>
      <c r="X113" s="28"/>
      <c r="Y113" s="28"/>
      <c r="Z113" s="28"/>
      <c r="AA113" s="28"/>
      <c r="AB113" s="28"/>
      <c r="AC113" s="28"/>
      <c r="AD113" s="28"/>
      <c r="AE113" s="28"/>
      <c r="AF113" s="28"/>
      <c r="AG113" s="28"/>
      <c r="AH113" s="28"/>
      <c r="AI113" s="28"/>
      <c r="AJ113" s="28"/>
      <c r="AK113" s="28"/>
      <c r="AL113" s="28"/>
      <c r="AM113" s="28"/>
      <c r="AN113" s="28"/>
      <c r="AO113" s="28"/>
      <c r="AQ113" s="67">
        <v>15.7</v>
      </c>
      <c r="AR113" s="67">
        <v>15.6</v>
      </c>
      <c r="AS113" s="67">
        <v>28.3</v>
      </c>
      <c r="AT113" s="67">
        <v>48.4</v>
      </c>
      <c r="AU113" s="67">
        <v>56.2</v>
      </c>
      <c r="AV113" s="67">
        <v>58.8</v>
      </c>
      <c r="AW113" s="67">
        <v>59.5</v>
      </c>
      <c r="AX113" s="67">
        <v>54.1</v>
      </c>
      <c r="AY113" s="67">
        <v>57.5</v>
      </c>
      <c r="AZ113" s="67">
        <v>105.9</v>
      </c>
      <c r="BA113" s="67">
        <v>102.2</v>
      </c>
      <c r="BB113" s="67">
        <v>96.9</v>
      </c>
      <c r="BC113" s="67">
        <v>106.5</v>
      </c>
      <c r="BD113" s="67">
        <v>132.30000000000001</v>
      </c>
      <c r="BE113" s="67">
        <v>120.19999999999999</v>
      </c>
      <c r="BF113" s="67">
        <v>137.9</v>
      </c>
      <c r="BG113" s="67">
        <v>151.09999999999997</v>
      </c>
      <c r="BH113" s="67">
        <v>164.3</v>
      </c>
      <c r="BI113" s="67">
        <v>170.8</v>
      </c>
      <c r="BJ113" s="67">
        <v>195.60000000000002</v>
      </c>
      <c r="BK113" s="67">
        <v>170.00000000000003</v>
      </c>
      <c r="BL113" s="67">
        <v>172.7</v>
      </c>
      <c r="BM113" s="67">
        <v>163.9</v>
      </c>
      <c r="BN113" s="67"/>
    </row>
    <row r="114" spans="1:66" ht="13.5" customHeight="1" x14ac:dyDescent="0.15">
      <c r="A114" s="51"/>
      <c r="B114" s="56"/>
      <c r="C114" s="122"/>
      <c r="D114" s="66" t="s">
        <v>8</v>
      </c>
      <c r="E114" s="90"/>
      <c r="F114" s="90"/>
      <c r="G114" s="90"/>
      <c r="H114" s="28"/>
      <c r="I114" s="28"/>
      <c r="J114" s="28"/>
      <c r="K114" s="28"/>
      <c r="L114" s="28"/>
      <c r="M114" s="28"/>
      <c r="N114" s="28"/>
      <c r="O114" s="28"/>
      <c r="P114" s="28"/>
      <c r="Q114" s="28"/>
      <c r="R114" s="28"/>
      <c r="S114" s="28"/>
      <c r="T114" s="28"/>
      <c r="U114" s="28"/>
      <c r="V114" s="28"/>
      <c r="W114" s="28"/>
      <c r="X114" s="28"/>
      <c r="Y114" s="28"/>
      <c r="Z114" s="28"/>
      <c r="AA114" s="28"/>
      <c r="AB114" s="28"/>
      <c r="AC114" s="28"/>
      <c r="AD114" s="28"/>
      <c r="AE114" s="28"/>
      <c r="AF114" s="28"/>
      <c r="AG114" s="28"/>
      <c r="AH114" s="28"/>
      <c r="AI114" s="28"/>
      <c r="AJ114" s="28"/>
      <c r="AK114" s="28"/>
      <c r="AL114" s="28"/>
      <c r="AM114" s="28"/>
      <c r="AN114" s="28"/>
      <c r="AO114" s="28"/>
      <c r="AQ114" s="67">
        <v>175.3</v>
      </c>
      <c r="AR114" s="67">
        <v>179.5</v>
      </c>
      <c r="AS114" s="67">
        <v>137.69999999999999</v>
      </c>
      <c r="AT114" s="67">
        <v>139.6</v>
      </c>
      <c r="AU114" s="67">
        <v>146.30000000000001</v>
      </c>
      <c r="AV114" s="67">
        <v>147.6</v>
      </c>
      <c r="AW114" s="67">
        <v>146.30000000000001</v>
      </c>
      <c r="AX114" s="67">
        <v>145</v>
      </c>
      <c r="AY114" s="67">
        <v>135.30000000000001</v>
      </c>
      <c r="AZ114" s="67">
        <v>336.8</v>
      </c>
      <c r="BA114" s="67">
        <v>340.6</v>
      </c>
      <c r="BB114" s="67">
        <v>316.10000000000002</v>
      </c>
      <c r="BC114" s="67">
        <v>332.7</v>
      </c>
      <c r="BD114" s="67">
        <v>377.70000000000005</v>
      </c>
      <c r="BE114" s="67">
        <v>338.09999999999997</v>
      </c>
      <c r="BF114" s="67">
        <v>380.2</v>
      </c>
      <c r="BG114" s="67">
        <v>401.2</v>
      </c>
      <c r="BH114" s="67">
        <v>388.9</v>
      </c>
      <c r="BI114" s="67">
        <v>402.3</v>
      </c>
      <c r="BJ114" s="67">
        <v>432.4</v>
      </c>
      <c r="BK114" s="67">
        <v>390.70000000000005</v>
      </c>
      <c r="BL114" s="67">
        <v>391.8</v>
      </c>
      <c r="BM114" s="67">
        <v>369.2</v>
      </c>
      <c r="BN114" s="67"/>
    </row>
    <row r="115" spans="1:66" ht="13.5" customHeight="1" x14ac:dyDescent="0.15">
      <c r="A115" s="51"/>
      <c r="B115" s="56"/>
      <c r="C115" s="122"/>
      <c r="D115" s="66" t="s">
        <v>9</v>
      </c>
      <c r="E115" s="90"/>
      <c r="F115" s="90"/>
      <c r="G115" s="90"/>
      <c r="H115" s="28"/>
      <c r="I115" s="28"/>
      <c r="J115" s="28"/>
      <c r="K115" s="28"/>
      <c r="L115" s="28"/>
      <c r="M115" s="28"/>
      <c r="N115" s="28"/>
      <c r="O115" s="28"/>
      <c r="P115" s="28"/>
      <c r="Q115" s="28"/>
      <c r="R115" s="28"/>
      <c r="S115" s="28"/>
      <c r="T115" s="28"/>
      <c r="U115" s="28"/>
      <c r="V115" s="28"/>
      <c r="W115" s="28"/>
      <c r="X115" s="28"/>
      <c r="Y115" s="28"/>
      <c r="Z115" s="28"/>
      <c r="AA115" s="28"/>
      <c r="AB115" s="28"/>
      <c r="AC115" s="28"/>
      <c r="AD115" s="28"/>
      <c r="AE115" s="28"/>
      <c r="AF115" s="28"/>
      <c r="AG115" s="28"/>
      <c r="AH115" s="28"/>
      <c r="AI115" s="28"/>
      <c r="AJ115" s="28"/>
      <c r="AK115" s="28"/>
      <c r="AL115" s="28"/>
      <c r="AM115" s="28"/>
      <c r="AN115" s="28"/>
      <c r="AO115" s="28"/>
      <c r="AQ115" s="67">
        <v>175</v>
      </c>
      <c r="AR115" s="67">
        <v>179.5</v>
      </c>
      <c r="AS115" s="67">
        <v>153.4</v>
      </c>
      <c r="AT115" s="67">
        <v>175.2</v>
      </c>
      <c r="AU115" s="67">
        <v>185.5</v>
      </c>
      <c r="AV115" s="67">
        <v>192</v>
      </c>
      <c r="AW115" s="67">
        <v>188.2</v>
      </c>
      <c r="AX115" s="67">
        <v>184.2</v>
      </c>
      <c r="AY115" s="67">
        <v>179.6</v>
      </c>
      <c r="AZ115" s="67">
        <v>409.6</v>
      </c>
      <c r="BA115" s="67">
        <v>413.6</v>
      </c>
      <c r="BB115" s="67">
        <v>385.4</v>
      </c>
      <c r="BC115" s="67">
        <v>412.6</v>
      </c>
      <c r="BD115" s="67">
        <v>487.50000000000006</v>
      </c>
      <c r="BE115" s="67">
        <v>438.7999999999999</v>
      </c>
      <c r="BF115" s="67">
        <v>499.8</v>
      </c>
      <c r="BG115" s="67">
        <v>532.5</v>
      </c>
      <c r="BH115" s="67">
        <v>531</v>
      </c>
      <c r="BI115" s="67">
        <v>548.70000000000005</v>
      </c>
      <c r="BJ115" s="67">
        <v>605.79999999999995</v>
      </c>
      <c r="BK115" s="67">
        <v>533.4</v>
      </c>
      <c r="BL115" s="67">
        <v>538.79999999999995</v>
      </c>
      <c r="BM115" s="67">
        <v>507.2</v>
      </c>
      <c r="BN115" s="67"/>
    </row>
    <row r="116" spans="1:66" ht="13.5" customHeight="1" x14ac:dyDescent="0.15">
      <c r="A116" s="51"/>
      <c r="B116" s="56"/>
      <c r="C116" s="122"/>
      <c r="D116" s="66" t="s">
        <v>10</v>
      </c>
      <c r="E116" s="90"/>
      <c r="F116" s="90"/>
      <c r="G116" s="90"/>
      <c r="H116" s="28"/>
      <c r="I116" s="28"/>
      <c r="J116" s="28"/>
      <c r="K116" s="28"/>
      <c r="L116" s="28"/>
      <c r="M116" s="28"/>
      <c r="N116" s="28"/>
      <c r="O116" s="28"/>
      <c r="P116" s="28"/>
      <c r="Q116" s="28"/>
      <c r="R116" s="28"/>
      <c r="S116" s="28"/>
      <c r="T116" s="28"/>
      <c r="U116" s="28"/>
      <c r="V116" s="28"/>
      <c r="W116" s="28"/>
      <c r="X116" s="28"/>
      <c r="Y116" s="28"/>
      <c r="Z116" s="28"/>
      <c r="AA116" s="28"/>
      <c r="AB116" s="28"/>
      <c r="AC116" s="28"/>
      <c r="AD116" s="28"/>
      <c r="AE116" s="28"/>
      <c r="AF116" s="28"/>
      <c r="AG116" s="28"/>
      <c r="AH116" s="28"/>
      <c r="AI116" s="28"/>
      <c r="AJ116" s="28"/>
      <c r="AK116" s="28"/>
      <c r="AL116" s="28"/>
      <c r="AM116" s="28"/>
      <c r="AN116" s="28"/>
      <c r="AO116" s="28"/>
      <c r="AQ116" s="67">
        <v>16</v>
      </c>
      <c r="AR116" s="67">
        <v>15.6</v>
      </c>
      <c r="AS116" s="67">
        <v>12.6</v>
      </c>
      <c r="AT116" s="67">
        <v>12.8</v>
      </c>
      <c r="AU116" s="67">
        <v>17</v>
      </c>
      <c r="AV116" s="67">
        <v>14.4</v>
      </c>
      <c r="AW116" s="67">
        <v>17.600000000000001</v>
      </c>
      <c r="AX116" s="67">
        <v>14.9</v>
      </c>
      <c r="AY116" s="67">
        <v>13.2</v>
      </c>
      <c r="AZ116" s="67">
        <v>33.1</v>
      </c>
      <c r="BA116" s="67">
        <v>29.2</v>
      </c>
      <c r="BB116" s="67">
        <v>27.6</v>
      </c>
      <c r="BC116" s="67">
        <v>26.6</v>
      </c>
      <c r="BD116" s="67">
        <v>22.499999999999996</v>
      </c>
      <c r="BE116" s="67">
        <v>19.500000000000004</v>
      </c>
      <c r="BF116" s="67">
        <v>18.299999999999997</v>
      </c>
      <c r="BG116" s="67">
        <v>19.8</v>
      </c>
      <c r="BH116" s="67">
        <v>22.2</v>
      </c>
      <c r="BI116" s="67">
        <v>24.400000000000002</v>
      </c>
      <c r="BJ116" s="67">
        <v>22.199999999999996</v>
      </c>
      <c r="BK116" s="67">
        <v>27.300000000000008</v>
      </c>
      <c r="BL116" s="67">
        <v>25.7</v>
      </c>
      <c r="BM116" s="67">
        <v>25.900000000000002</v>
      </c>
      <c r="BN116" s="67"/>
    </row>
    <row r="117" spans="1:66" ht="13.5" customHeight="1" thickBot="1" x14ac:dyDescent="0.2">
      <c r="A117" s="51"/>
      <c r="B117" s="56"/>
      <c r="C117" s="123"/>
      <c r="D117" s="68" t="s">
        <v>11</v>
      </c>
      <c r="E117" s="91"/>
      <c r="F117" s="91"/>
      <c r="G117" s="91"/>
      <c r="H117" s="29"/>
      <c r="I117" s="29"/>
      <c r="J117" s="29"/>
      <c r="K117" s="29"/>
      <c r="L117" s="29"/>
      <c r="M117" s="29"/>
      <c r="N117" s="29"/>
      <c r="O117" s="29"/>
      <c r="P117" s="29"/>
      <c r="Q117" s="29"/>
      <c r="R117" s="29"/>
      <c r="S117" s="29"/>
      <c r="T117" s="29"/>
      <c r="U117" s="29"/>
      <c r="V117" s="29"/>
      <c r="W117" s="29"/>
      <c r="X117" s="29"/>
      <c r="Y117" s="29"/>
      <c r="Z117" s="29"/>
      <c r="AA117" s="29"/>
      <c r="AB117" s="29"/>
      <c r="AC117" s="29"/>
      <c r="AD117" s="29"/>
      <c r="AE117" s="29"/>
      <c r="AF117" s="29"/>
      <c r="AG117" s="29"/>
      <c r="AH117" s="29"/>
      <c r="AI117" s="29"/>
      <c r="AJ117" s="29"/>
      <c r="AK117" s="29"/>
      <c r="AL117" s="29"/>
      <c r="AM117" s="29"/>
      <c r="AN117" s="29"/>
      <c r="AO117" s="29"/>
      <c r="AQ117" s="69">
        <v>20.3</v>
      </c>
      <c r="AR117" s="69">
        <v>20.100000000000001</v>
      </c>
      <c r="AS117" s="69">
        <v>21</v>
      </c>
      <c r="AT117" s="69">
        <v>17.7</v>
      </c>
      <c r="AU117" s="69">
        <v>19.399999999999999</v>
      </c>
      <c r="AV117" s="69">
        <v>17.5</v>
      </c>
      <c r="AW117" s="69">
        <v>21.3</v>
      </c>
      <c r="AX117" s="69">
        <v>17.8</v>
      </c>
      <c r="AY117" s="69">
        <v>15.8</v>
      </c>
      <c r="AZ117" s="69">
        <v>39.700000000000003</v>
      </c>
      <c r="BA117" s="69">
        <v>35.299999999999997</v>
      </c>
      <c r="BB117" s="69">
        <v>31.1</v>
      </c>
      <c r="BC117" s="69">
        <v>31</v>
      </c>
      <c r="BD117" s="69">
        <v>26.800000000000004</v>
      </c>
      <c r="BE117" s="69">
        <v>23.1</v>
      </c>
      <c r="BF117" s="69">
        <v>23.400000000000006</v>
      </c>
      <c r="BG117" s="69">
        <v>24</v>
      </c>
      <c r="BH117" s="69">
        <v>26.4</v>
      </c>
      <c r="BI117" s="69">
        <v>29.499999999999996</v>
      </c>
      <c r="BJ117" s="69">
        <v>26.799999999999997</v>
      </c>
      <c r="BK117" s="69">
        <v>32.9</v>
      </c>
      <c r="BL117" s="69">
        <v>30.8</v>
      </c>
      <c r="BM117" s="69">
        <v>31.1</v>
      </c>
      <c r="BN117" s="69"/>
    </row>
    <row r="118" spans="1:66" ht="13.5" customHeight="1" x14ac:dyDescent="0.15">
      <c r="A118" s="51"/>
      <c r="B118" s="56"/>
      <c r="C118" s="121" t="s">
        <v>341</v>
      </c>
      <c r="D118" s="64" t="s">
        <v>6</v>
      </c>
      <c r="E118" s="89"/>
      <c r="F118" s="89"/>
      <c r="G118" s="89"/>
      <c r="H118" s="26"/>
      <c r="I118" s="26"/>
      <c r="J118" s="26"/>
      <c r="K118" s="26"/>
      <c r="L118" s="26"/>
      <c r="M118" s="26"/>
      <c r="N118" s="26"/>
      <c r="O118" s="26"/>
      <c r="P118" s="26"/>
      <c r="Q118" s="26"/>
      <c r="R118" s="26"/>
      <c r="S118" s="26"/>
      <c r="T118" s="26"/>
      <c r="U118" s="26"/>
      <c r="V118" s="26">
        <f t="shared" ref="V118" si="56">SUM(V119:V120)</f>
        <v>224953</v>
      </c>
      <c r="W118" s="26">
        <f t="shared" ref="W118" si="57">SUM(W119:W120)</f>
        <v>252835</v>
      </c>
      <c r="X118" s="26">
        <f t="shared" ref="X118" si="58">SUM(X119:X120)</f>
        <v>274897</v>
      </c>
      <c r="Y118" s="26">
        <f t="shared" ref="Y118" si="59">SUM(Y119:Y120)</f>
        <v>275525</v>
      </c>
      <c r="Z118" s="26">
        <f t="shared" ref="Z118" si="60">SUM(Z119:Z120)</f>
        <v>277700</v>
      </c>
      <c r="AA118" s="26">
        <f t="shared" ref="AA118" si="61">SUM(AA119:AA120)</f>
        <v>284207</v>
      </c>
      <c r="AB118" s="26">
        <f t="shared" ref="AB118" si="62">SUM(AB119:AB120)</f>
        <v>275992</v>
      </c>
      <c r="AC118" s="26">
        <f t="shared" ref="AC118" si="63">SUM(AC119:AC120)</f>
        <v>300129</v>
      </c>
      <c r="AD118" s="26">
        <f t="shared" ref="AD118" si="64">SUM(AD119:AD120)</f>
        <v>301630</v>
      </c>
      <c r="AE118" s="26">
        <f t="shared" ref="AE118" si="65">SUM(AE119:AE120)</f>
        <v>303150</v>
      </c>
      <c r="AF118" s="26">
        <f t="shared" ref="AF118" si="66">SUM(AF119:AF120)</f>
        <v>294040</v>
      </c>
      <c r="AG118" s="26">
        <f t="shared" ref="AG118" si="67">SUM(AG119:AG120)</f>
        <v>295435</v>
      </c>
      <c r="AH118" s="26">
        <f t="shared" ref="AH118" si="68">SUM(AH119:AH120)</f>
        <v>308127</v>
      </c>
      <c r="AI118" s="26">
        <f t="shared" ref="AI118" si="69">SUM(AI119:AI120)</f>
        <v>310552</v>
      </c>
      <c r="AJ118" s="26">
        <f t="shared" ref="AJ118" si="70">SUM(AJ119:AJ120)</f>
        <v>323524</v>
      </c>
      <c r="AK118" s="26">
        <f t="shared" ref="AK118" si="71">SUM(AK119:AK120)</f>
        <v>229997</v>
      </c>
      <c r="AL118" s="26">
        <f t="shared" ref="AL118" si="72">SUM(AL119:AL120)</f>
        <v>197684</v>
      </c>
      <c r="AM118" s="26">
        <f t="shared" ref="AM118" si="73">SUM(AM119:AM120)</f>
        <v>227179</v>
      </c>
      <c r="AN118" s="26">
        <f t="shared" ref="AN118" si="74">SUM(AN119:AN120)</f>
        <v>191019</v>
      </c>
      <c r="AO118" s="26">
        <f t="shared" ref="AO118" si="75">SUM(AO119:AO120)</f>
        <v>182835</v>
      </c>
      <c r="AQ118" s="65">
        <v>144.5</v>
      </c>
      <c r="AR118" s="65">
        <v>156.69999999999999</v>
      </c>
      <c r="AS118" s="65">
        <v>138.6</v>
      </c>
      <c r="AT118" s="65">
        <v>127.8</v>
      </c>
      <c r="AU118" s="65">
        <v>137.30000000000001</v>
      </c>
      <c r="AV118" s="65">
        <v>138.9</v>
      </c>
      <c r="AW118" s="65">
        <v>154.80000000000001</v>
      </c>
      <c r="AX118" s="65">
        <v>122.2</v>
      </c>
      <c r="AY118" s="65">
        <v>122.8</v>
      </c>
      <c r="AZ118" s="65">
        <v>0</v>
      </c>
      <c r="BA118" s="65">
        <v>0</v>
      </c>
      <c r="BB118" s="65">
        <v>0</v>
      </c>
      <c r="BC118" s="65">
        <v>0</v>
      </c>
      <c r="BD118" s="65">
        <v>0</v>
      </c>
      <c r="BE118" s="65">
        <v>0</v>
      </c>
      <c r="BF118" s="65">
        <v>0</v>
      </c>
      <c r="BG118" s="65">
        <v>0</v>
      </c>
      <c r="BH118" s="65">
        <v>0</v>
      </c>
      <c r="BI118" s="65">
        <v>0</v>
      </c>
      <c r="BJ118" s="65">
        <v>0</v>
      </c>
      <c r="BK118" s="65">
        <v>0</v>
      </c>
      <c r="BL118" s="65">
        <v>0</v>
      </c>
      <c r="BM118" s="65"/>
      <c r="BN118" s="65"/>
    </row>
    <row r="119" spans="1:66" ht="13.5" customHeight="1" x14ac:dyDescent="0.15">
      <c r="A119" s="51"/>
      <c r="B119" s="56"/>
      <c r="C119" s="122"/>
      <c r="D119" s="66" t="s">
        <v>7</v>
      </c>
      <c r="E119" s="90"/>
      <c r="F119" s="90"/>
      <c r="G119" s="90"/>
      <c r="H119" s="28"/>
      <c r="I119" s="28"/>
      <c r="J119" s="28"/>
      <c r="K119" s="28"/>
      <c r="L119" s="28"/>
      <c r="M119" s="28"/>
      <c r="N119" s="28"/>
      <c r="O119" s="28"/>
      <c r="P119" s="28"/>
      <c r="Q119" s="28"/>
      <c r="R119" s="28"/>
      <c r="S119" s="28"/>
      <c r="T119" s="28"/>
      <c r="U119" s="28"/>
      <c r="V119" s="28">
        <f>主要観光地別・年度計!V161</f>
        <v>23426</v>
      </c>
      <c r="W119" s="28">
        <f>主要観光地別・年度計!W161</f>
        <v>31037</v>
      </c>
      <c r="X119" s="28">
        <f>主要観光地別・年度計!X161</f>
        <v>25996</v>
      </c>
      <c r="Y119" s="28">
        <f>主要観光地別・年度計!Y161</f>
        <v>28281</v>
      </c>
      <c r="Z119" s="28">
        <f>主要観光地別・年度計!Z161</f>
        <v>29620</v>
      </c>
      <c r="AA119" s="28">
        <f>主要観光地別・年度計!AA161</f>
        <v>38118</v>
      </c>
      <c r="AB119" s="28">
        <f>主要観光地別・年度計!AB161</f>
        <v>37349</v>
      </c>
      <c r="AC119" s="28">
        <f>主要観光地別・年度計!AC161</f>
        <v>37669</v>
      </c>
      <c r="AD119" s="28">
        <f>主要観光地別・年度計!AD161</f>
        <v>37990</v>
      </c>
      <c r="AE119" s="28">
        <f>主要観光地別・年度計!AE161</f>
        <v>38160</v>
      </c>
      <c r="AF119" s="28">
        <f>主要観光地別・年度計!AF161</f>
        <v>36466</v>
      </c>
      <c r="AG119" s="28">
        <f>主要観光地別・年度計!AG161</f>
        <v>36244</v>
      </c>
      <c r="AH119" s="28">
        <f>主要観光地別・年度計!AH161</f>
        <v>37830</v>
      </c>
      <c r="AI119" s="28">
        <f>主要観光地別・年度計!AI161</f>
        <v>38136</v>
      </c>
      <c r="AJ119" s="28">
        <f>主要観光地別・年度計!AJ161</f>
        <v>39443</v>
      </c>
      <c r="AK119" s="28">
        <f>主要観光地別・年度計!AK161</f>
        <v>1821</v>
      </c>
      <c r="AL119" s="28">
        <f>主要観光地別・年度計!AL161</f>
        <v>24360</v>
      </c>
      <c r="AM119" s="28">
        <f>主要観光地別・年度計!AM161</f>
        <v>40995</v>
      </c>
      <c r="AN119" s="28">
        <f>主要観光地別・年度計!AN161</f>
        <v>19974</v>
      </c>
      <c r="AO119" s="28">
        <f>主要観光地別・年度計!AO161</f>
        <v>20751</v>
      </c>
      <c r="AQ119" s="67">
        <v>8.6</v>
      </c>
      <c r="AR119" s="67">
        <v>17.7</v>
      </c>
      <c r="AS119" s="67">
        <v>15.9</v>
      </c>
      <c r="AT119" s="67">
        <v>14.5</v>
      </c>
      <c r="AU119" s="67">
        <v>16</v>
      </c>
      <c r="AV119" s="67">
        <v>16</v>
      </c>
      <c r="AW119" s="67">
        <v>13.7</v>
      </c>
      <c r="AX119" s="67">
        <v>1.4</v>
      </c>
      <c r="AY119" s="67">
        <v>1.3</v>
      </c>
      <c r="AZ119" s="67">
        <v>0</v>
      </c>
      <c r="BA119" s="67">
        <v>0</v>
      </c>
      <c r="BB119" s="67">
        <v>0</v>
      </c>
      <c r="BC119" s="67">
        <v>0</v>
      </c>
      <c r="BD119" s="67">
        <v>0</v>
      </c>
      <c r="BE119" s="67">
        <v>0</v>
      </c>
      <c r="BF119" s="67">
        <v>0</v>
      </c>
      <c r="BG119" s="67">
        <v>0</v>
      </c>
      <c r="BH119" s="67">
        <v>0</v>
      </c>
      <c r="BI119" s="67">
        <v>0</v>
      </c>
      <c r="BJ119" s="67">
        <v>0</v>
      </c>
      <c r="BK119" s="67">
        <v>0</v>
      </c>
      <c r="BL119" s="67">
        <v>0</v>
      </c>
      <c r="BM119" s="67"/>
      <c r="BN119" s="67"/>
    </row>
    <row r="120" spans="1:66" ht="13.5" customHeight="1" x14ac:dyDescent="0.15">
      <c r="A120" s="51"/>
      <c r="B120" s="56"/>
      <c r="C120" s="122"/>
      <c r="D120" s="66" t="s">
        <v>8</v>
      </c>
      <c r="E120" s="90"/>
      <c r="F120" s="90"/>
      <c r="G120" s="90"/>
      <c r="H120" s="28"/>
      <c r="I120" s="28"/>
      <c r="J120" s="28"/>
      <c r="K120" s="28"/>
      <c r="L120" s="28"/>
      <c r="M120" s="28"/>
      <c r="N120" s="28"/>
      <c r="O120" s="28"/>
      <c r="P120" s="28"/>
      <c r="Q120" s="28"/>
      <c r="R120" s="28"/>
      <c r="S120" s="28"/>
      <c r="T120" s="28"/>
      <c r="U120" s="28"/>
      <c r="V120" s="28">
        <f>主要観光地別・年度計!V162</f>
        <v>201527</v>
      </c>
      <c r="W120" s="28">
        <f>主要観光地別・年度計!W162</f>
        <v>221798</v>
      </c>
      <c r="X120" s="28">
        <f>主要観光地別・年度計!X162</f>
        <v>248901</v>
      </c>
      <c r="Y120" s="28">
        <f>主要観光地別・年度計!Y162</f>
        <v>247244</v>
      </c>
      <c r="Z120" s="28">
        <f>主要観光地別・年度計!Z162</f>
        <v>248080</v>
      </c>
      <c r="AA120" s="28">
        <f>主要観光地別・年度計!AA162</f>
        <v>246089</v>
      </c>
      <c r="AB120" s="28">
        <f>主要観光地別・年度計!AB162</f>
        <v>238643</v>
      </c>
      <c r="AC120" s="28">
        <f>主要観光地別・年度計!AC162</f>
        <v>262460</v>
      </c>
      <c r="AD120" s="28">
        <f>主要観光地別・年度計!AD162</f>
        <v>263640</v>
      </c>
      <c r="AE120" s="28">
        <f>主要観光地別・年度計!AE162</f>
        <v>264990</v>
      </c>
      <c r="AF120" s="28">
        <f>主要観光地別・年度計!AF162</f>
        <v>257574</v>
      </c>
      <c r="AG120" s="28">
        <f>主要観光地別・年度計!AG162</f>
        <v>259191</v>
      </c>
      <c r="AH120" s="28">
        <f>主要観光地別・年度計!AH162</f>
        <v>270297</v>
      </c>
      <c r="AI120" s="28">
        <f>主要観光地別・年度計!AI162</f>
        <v>272416</v>
      </c>
      <c r="AJ120" s="28">
        <f>主要観光地別・年度計!AJ162</f>
        <v>284081</v>
      </c>
      <c r="AK120" s="28">
        <f>主要観光地別・年度計!AK162</f>
        <v>228176</v>
      </c>
      <c r="AL120" s="28">
        <f>主要観光地別・年度計!AL162</f>
        <v>173324</v>
      </c>
      <c r="AM120" s="28">
        <f>主要観光地別・年度計!AM162</f>
        <v>186184</v>
      </c>
      <c r="AN120" s="28">
        <f>主要観光地別・年度計!AN162</f>
        <v>171045</v>
      </c>
      <c r="AO120" s="28">
        <f>主要観光地別・年度計!AO162</f>
        <v>162084</v>
      </c>
      <c r="AQ120" s="67">
        <v>135.9</v>
      </c>
      <c r="AR120" s="67">
        <v>139</v>
      </c>
      <c r="AS120" s="67">
        <v>122.7</v>
      </c>
      <c r="AT120" s="67">
        <v>113.3</v>
      </c>
      <c r="AU120" s="67">
        <v>121.3</v>
      </c>
      <c r="AV120" s="67">
        <v>122.9</v>
      </c>
      <c r="AW120" s="67">
        <v>141.1</v>
      </c>
      <c r="AX120" s="67">
        <v>120.8</v>
      </c>
      <c r="AY120" s="67">
        <v>121.5</v>
      </c>
      <c r="AZ120" s="67">
        <v>0</v>
      </c>
      <c r="BA120" s="67">
        <v>0</v>
      </c>
      <c r="BB120" s="67">
        <v>0</v>
      </c>
      <c r="BC120" s="67">
        <v>0</v>
      </c>
      <c r="BD120" s="67">
        <v>0</v>
      </c>
      <c r="BE120" s="67">
        <v>0</v>
      </c>
      <c r="BF120" s="67">
        <v>0</v>
      </c>
      <c r="BG120" s="67">
        <v>0</v>
      </c>
      <c r="BH120" s="67">
        <v>0</v>
      </c>
      <c r="BI120" s="67">
        <v>0</v>
      </c>
      <c r="BJ120" s="67">
        <v>0</v>
      </c>
      <c r="BK120" s="67">
        <v>0</v>
      </c>
      <c r="BL120" s="67">
        <v>0</v>
      </c>
      <c r="BM120" s="67"/>
      <c r="BN120" s="67"/>
    </row>
    <row r="121" spans="1:66" ht="13.5" customHeight="1" x14ac:dyDescent="0.15">
      <c r="A121" s="51"/>
      <c r="B121" s="56"/>
      <c r="C121" s="122"/>
      <c r="D121" s="66" t="s">
        <v>9</v>
      </c>
      <c r="E121" s="90"/>
      <c r="F121" s="90"/>
      <c r="G121" s="90"/>
      <c r="H121" s="28"/>
      <c r="I121" s="28"/>
      <c r="J121" s="28"/>
      <c r="K121" s="28"/>
      <c r="L121" s="28"/>
      <c r="M121" s="28"/>
      <c r="N121" s="28"/>
      <c r="O121" s="28"/>
      <c r="P121" s="28"/>
      <c r="Q121" s="28"/>
      <c r="R121" s="28"/>
      <c r="S121" s="28"/>
      <c r="T121" s="28"/>
      <c r="U121" s="28"/>
      <c r="V121" s="28">
        <f>主要観光地別・年度計!V163</f>
        <v>190539</v>
      </c>
      <c r="W121" s="28">
        <f>主要観光地別・年度計!W163</f>
        <v>210878</v>
      </c>
      <c r="X121" s="28">
        <f>主要観光地別・年度計!X163</f>
        <v>224129</v>
      </c>
      <c r="Y121" s="28">
        <f>主要観光地別・年度計!Y163</f>
        <v>224605</v>
      </c>
      <c r="Z121" s="28">
        <f>主要観光地別・年度計!Z163</f>
        <v>224759</v>
      </c>
      <c r="AA121" s="28">
        <f>主要観光地別・年度計!AA163</f>
        <v>243377</v>
      </c>
      <c r="AB121" s="28">
        <f>主要観光地別・年度計!AB163</f>
        <v>236374</v>
      </c>
      <c r="AC121" s="28">
        <f>主要観光地別・年度計!AC163</f>
        <v>255806</v>
      </c>
      <c r="AD121" s="28">
        <f>主要観光地別・年度計!AD163</f>
        <v>256630</v>
      </c>
      <c r="AE121" s="28">
        <f>主要観光地別・年度計!AE163</f>
        <v>258090</v>
      </c>
      <c r="AF121" s="28">
        <f>主要観光地別・年度計!AF163</f>
        <v>249560</v>
      </c>
      <c r="AG121" s="28">
        <f>主要観光地別・年度計!AG163</f>
        <v>253206</v>
      </c>
      <c r="AH121" s="28">
        <f>主要観光地別・年度計!AH163</f>
        <v>258969</v>
      </c>
      <c r="AI121" s="28">
        <f>主要観光地別・年度計!AI163</f>
        <v>248018</v>
      </c>
      <c r="AJ121" s="28">
        <f>主要観光地別・年度計!AJ163</f>
        <v>258061</v>
      </c>
      <c r="AK121" s="28">
        <f>主要観光地別・年度計!AK163</f>
        <v>206626</v>
      </c>
      <c r="AL121" s="28">
        <f>主要観光地別・年度計!AL163</f>
        <v>157911</v>
      </c>
      <c r="AM121" s="28">
        <f>主要観光地別・年度計!AM163</f>
        <v>179602</v>
      </c>
      <c r="AN121" s="28">
        <f>主要観光地別・年度計!AN163</f>
        <v>138032</v>
      </c>
      <c r="AO121" s="28">
        <f>主要観光地別・年度計!AO163</f>
        <v>118860</v>
      </c>
      <c r="AQ121" s="67">
        <v>107.2</v>
      </c>
      <c r="AR121" s="67">
        <v>116.4</v>
      </c>
      <c r="AS121" s="67">
        <v>103.9</v>
      </c>
      <c r="AT121" s="67">
        <v>95.4</v>
      </c>
      <c r="AU121" s="67">
        <v>106.8</v>
      </c>
      <c r="AV121" s="67">
        <v>109.1</v>
      </c>
      <c r="AW121" s="67">
        <v>129.19999999999999</v>
      </c>
      <c r="AX121" s="67">
        <v>101.5</v>
      </c>
      <c r="AY121" s="67">
        <v>102.7</v>
      </c>
      <c r="AZ121" s="67">
        <v>0</v>
      </c>
      <c r="BA121" s="67">
        <v>0</v>
      </c>
      <c r="BB121" s="67">
        <v>0</v>
      </c>
      <c r="BC121" s="67">
        <v>0</v>
      </c>
      <c r="BD121" s="67">
        <v>0</v>
      </c>
      <c r="BE121" s="67">
        <v>0</v>
      </c>
      <c r="BF121" s="67">
        <v>0</v>
      </c>
      <c r="BG121" s="67">
        <v>0</v>
      </c>
      <c r="BH121" s="67">
        <v>0</v>
      </c>
      <c r="BI121" s="67">
        <v>0</v>
      </c>
      <c r="BJ121" s="67">
        <v>0</v>
      </c>
      <c r="BK121" s="67">
        <v>0</v>
      </c>
      <c r="BL121" s="67">
        <v>0</v>
      </c>
      <c r="BM121" s="67"/>
      <c r="BN121" s="67"/>
    </row>
    <row r="122" spans="1:66" ht="13.5" customHeight="1" x14ac:dyDescent="0.15">
      <c r="A122" s="51"/>
      <c r="B122" s="56"/>
      <c r="C122" s="122"/>
      <c r="D122" s="66" t="s">
        <v>10</v>
      </c>
      <c r="E122" s="90"/>
      <c r="F122" s="90"/>
      <c r="G122" s="90"/>
      <c r="H122" s="28"/>
      <c r="I122" s="28"/>
      <c r="J122" s="28"/>
      <c r="K122" s="28"/>
      <c r="L122" s="28"/>
      <c r="M122" s="28"/>
      <c r="N122" s="28"/>
      <c r="O122" s="28"/>
      <c r="P122" s="28"/>
      <c r="Q122" s="28"/>
      <c r="R122" s="28"/>
      <c r="S122" s="28"/>
      <c r="T122" s="28"/>
      <c r="U122" s="28"/>
      <c r="V122" s="28">
        <f>主要観光地別・年度計!V164</f>
        <v>34414</v>
      </c>
      <c r="W122" s="28">
        <f>主要観光地別・年度計!W164</f>
        <v>41957</v>
      </c>
      <c r="X122" s="28">
        <f>主要観光地別・年度計!X164</f>
        <v>50768</v>
      </c>
      <c r="Y122" s="28">
        <f>主要観光地別・年度計!Y164</f>
        <v>50920</v>
      </c>
      <c r="Z122" s="28">
        <f>主要観光地別・年度計!Z164</f>
        <v>52941</v>
      </c>
      <c r="AA122" s="28">
        <f>主要観光地別・年度計!AA164</f>
        <v>40830</v>
      </c>
      <c r="AB122" s="28">
        <f>主要観光地別・年度計!AB164</f>
        <v>39618</v>
      </c>
      <c r="AC122" s="28">
        <f>主要観光地別・年度計!AC164</f>
        <v>44323</v>
      </c>
      <c r="AD122" s="28">
        <f>主要観光地別・年度計!AD164</f>
        <v>45000</v>
      </c>
      <c r="AE122" s="28">
        <f>主要観光地別・年度計!AE164</f>
        <v>45060</v>
      </c>
      <c r="AF122" s="28">
        <f>主要観光地別・年度計!AF164</f>
        <v>44480</v>
      </c>
      <c r="AG122" s="28">
        <f>主要観光地別・年度計!AG164</f>
        <v>42229</v>
      </c>
      <c r="AH122" s="28">
        <f>主要観光地別・年度計!AH164</f>
        <v>49158</v>
      </c>
      <c r="AI122" s="28">
        <f>主要観光地別・年度計!AI164</f>
        <v>62534</v>
      </c>
      <c r="AJ122" s="28">
        <f>主要観光地別・年度計!AJ164</f>
        <v>65463</v>
      </c>
      <c r="AK122" s="28">
        <f>主要観光地別・年度計!AK164</f>
        <v>23371</v>
      </c>
      <c r="AL122" s="28">
        <f>主要観光地別・年度計!AL164</f>
        <v>39773</v>
      </c>
      <c r="AM122" s="28">
        <f>主要観光地別・年度計!AM164</f>
        <v>47577</v>
      </c>
      <c r="AN122" s="28">
        <f>主要観光地別・年度計!AN164</f>
        <v>52987</v>
      </c>
      <c r="AO122" s="28">
        <f>主要観光地別・年度計!AO164</f>
        <v>63975</v>
      </c>
      <c r="AQ122" s="67">
        <v>37.299999999999997</v>
      </c>
      <c r="AR122" s="67">
        <v>40.299999999999997</v>
      </c>
      <c r="AS122" s="67">
        <v>34.700000000000003</v>
      </c>
      <c r="AT122" s="67">
        <v>32.4</v>
      </c>
      <c r="AU122" s="67">
        <v>30.5</v>
      </c>
      <c r="AV122" s="67">
        <v>29.8</v>
      </c>
      <c r="AW122" s="67">
        <v>25.6</v>
      </c>
      <c r="AX122" s="67">
        <v>20.7</v>
      </c>
      <c r="AY122" s="67">
        <v>20.100000000000001</v>
      </c>
      <c r="AZ122" s="67">
        <v>0</v>
      </c>
      <c r="BA122" s="67">
        <v>0</v>
      </c>
      <c r="BB122" s="67">
        <v>0</v>
      </c>
      <c r="BC122" s="67">
        <v>0</v>
      </c>
      <c r="BD122" s="67">
        <v>0</v>
      </c>
      <c r="BE122" s="67">
        <v>0</v>
      </c>
      <c r="BF122" s="67">
        <v>0</v>
      </c>
      <c r="BG122" s="67">
        <v>0</v>
      </c>
      <c r="BH122" s="67">
        <v>0</v>
      </c>
      <c r="BI122" s="67">
        <v>0</v>
      </c>
      <c r="BJ122" s="67">
        <v>0</v>
      </c>
      <c r="BK122" s="67">
        <v>0</v>
      </c>
      <c r="BL122" s="67">
        <v>0</v>
      </c>
      <c r="BM122" s="67"/>
      <c r="BN122" s="67"/>
    </row>
    <row r="123" spans="1:66" ht="13.5" customHeight="1" thickBot="1" x14ac:dyDescent="0.2">
      <c r="A123" s="51"/>
      <c r="B123" s="56"/>
      <c r="C123" s="123"/>
      <c r="D123" s="68" t="s">
        <v>11</v>
      </c>
      <c r="E123" s="91"/>
      <c r="F123" s="91"/>
      <c r="G123" s="91"/>
      <c r="H123" s="29"/>
      <c r="I123" s="29"/>
      <c r="J123" s="29"/>
      <c r="K123" s="29"/>
      <c r="L123" s="29"/>
      <c r="M123" s="29"/>
      <c r="N123" s="29"/>
      <c r="O123" s="29"/>
      <c r="P123" s="29"/>
      <c r="Q123" s="29"/>
      <c r="R123" s="29"/>
      <c r="S123" s="29"/>
      <c r="T123" s="29"/>
      <c r="U123" s="29"/>
      <c r="V123" s="29">
        <f>主要観光地別・年度計!V165</f>
        <v>38940</v>
      </c>
      <c r="W123" s="29">
        <f>主要観光地別・年度計!W165</f>
        <v>46152</v>
      </c>
      <c r="X123" s="29">
        <f>主要観光地別・年度計!X165</f>
        <v>56164</v>
      </c>
      <c r="Y123" s="29">
        <f>主要観光地別・年度計!Y165</f>
        <v>55743</v>
      </c>
      <c r="Z123" s="29">
        <f>主要観光地別・年度計!Z165</f>
        <v>57880</v>
      </c>
      <c r="AA123" s="29">
        <f>主要観光地別・年度計!AA165</f>
        <v>43455</v>
      </c>
      <c r="AB123" s="29">
        <f>主要観光地別・年度計!AB165</f>
        <v>42553</v>
      </c>
      <c r="AC123" s="29">
        <f>主要観光地別・年度計!AC165</f>
        <v>38735</v>
      </c>
      <c r="AD123" s="29">
        <f>主要観光地別・年度計!AD165</f>
        <v>49110</v>
      </c>
      <c r="AE123" s="29">
        <f>主要観光地別・年度計!AE165</f>
        <v>48930</v>
      </c>
      <c r="AF123" s="29">
        <f>主要観光地別・年度計!AF165</f>
        <v>48345</v>
      </c>
      <c r="AG123" s="29">
        <f>主要観光地別・年度計!AG165</f>
        <v>45886</v>
      </c>
      <c r="AH123" s="29">
        <f>主要観光地別・年度計!AH165</f>
        <v>52354</v>
      </c>
      <c r="AI123" s="29">
        <f>主要観光地別・年度計!AI165</f>
        <v>66490</v>
      </c>
      <c r="AJ123" s="29">
        <f>主要観光地別・年度計!AJ165</f>
        <v>69566</v>
      </c>
      <c r="AK123" s="29">
        <f>主要観光地別・年度計!AK165</f>
        <v>23430</v>
      </c>
      <c r="AL123" s="29">
        <f>主要観光地別・年度計!AL165</f>
        <v>42207</v>
      </c>
      <c r="AM123" s="29">
        <f>主要観光地別・年度計!AM165</f>
        <v>51869</v>
      </c>
      <c r="AN123" s="29">
        <f>主要観光地別・年度計!AN165</f>
        <v>55419</v>
      </c>
      <c r="AO123" s="29">
        <f>主要観光地別・年度計!AO165</f>
        <v>71340</v>
      </c>
      <c r="AQ123" s="69">
        <v>39.5</v>
      </c>
      <c r="AR123" s="69">
        <v>42.2</v>
      </c>
      <c r="AS123" s="69">
        <v>36.299999999999997</v>
      </c>
      <c r="AT123" s="69">
        <v>34.1</v>
      </c>
      <c r="AU123" s="69">
        <v>32</v>
      </c>
      <c r="AV123" s="69">
        <v>31.3</v>
      </c>
      <c r="AW123" s="69">
        <v>26.4</v>
      </c>
      <c r="AX123" s="69">
        <v>21.6</v>
      </c>
      <c r="AY123" s="69">
        <v>21</v>
      </c>
      <c r="AZ123" s="69">
        <v>0</v>
      </c>
      <c r="BA123" s="69">
        <v>0</v>
      </c>
      <c r="BB123" s="69">
        <v>0</v>
      </c>
      <c r="BC123" s="69">
        <v>0</v>
      </c>
      <c r="BD123" s="69">
        <v>0</v>
      </c>
      <c r="BE123" s="69">
        <v>0</v>
      </c>
      <c r="BF123" s="69">
        <v>0</v>
      </c>
      <c r="BG123" s="69">
        <v>0</v>
      </c>
      <c r="BH123" s="69">
        <v>0</v>
      </c>
      <c r="BI123" s="69">
        <v>0</v>
      </c>
      <c r="BJ123" s="69">
        <v>0</v>
      </c>
      <c r="BK123" s="69">
        <v>0</v>
      </c>
      <c r="BL123" s="69">
        <v>0</v>
      </c>
      <c r="BM123" s="69"/>
      <c r="BN123" s="69"/>
    </row>
    <row r="124" spans="1:66" ht="13.5" customHeight="1" x14ac:dyDescent="0.15">
      <c r="A124" s="51"/>
      <c r="B124" s="56"/>
      <c r="C124" s="53" t="s">
        <v>28</v>
      </c>
      <c r="D124" s="64" t="s">
        <v>6</v>
      </c>
      <c r="E124" s="89"/>
      <c r="F124" s="89"/>
      <c r="G124" s="89"/>
      <c r="H124" s="26"/>
      <c r="I124" s="26"/>
      <c r="J124" s="26"/>
      <c r="K124" s="26"/>
      <c r="L124" s="26"/>
      <c r="M124" s="26"/>
      <c r="N124" s="26"/>
      <c r="O124" s="26"/>
      <c r="P124" s="26"/>
      <c r="Q124" s="26"/>
      <c r="R124" s="26"/>
      <c r="S124" s="26"/>
      <c r="T124" s="26"/>
      <c r="U124" s="26"/>
      <c r="V124" s="26"/>
      <c r="W124" s="26"/>
      <c r="X124" s="26"/>
      <c r="Y124" s="26"/>
      <c r="Z124" s="26"/>
      <c r="AA124" s="26"/>
      <c r="AB124" s="26"/>
      <c r="AC124" s="26"/>
      <c r="AD124" s="26"/>
      <c r="AE124" s="26"/>
      <c r="AF124" s="26"/>
      <c r="AG124" s="26"/>
      <c r="AH124" s="26"/>
      <c r="AI124" s="26"/>
      <c r="AJ124" s="26"/>
      <c r="AK124" s="26"/>
      <c r="AL124" s="26"/>
      <c r="AM124" s="26"/>
      <c r="AN124" s="26"/>
      <c r="AO124" s="26"/>
      <c r="AQ124" s="65">
        <v>0</v>
      </c>
      <c r="AR124" s="65">
        <v>0</v>
      </c>
      <c r="AS124" s="65">
        <v>1202.0999999999999</v>
      </c>
      <c r="AT124" s="65">
        <v>1009.8</v>
      </c>
      <c r="AU124" s="65">
        <v>1012.2</v>
      </c>
      <c r="AV124" s="65">
        <v>1002.5</v>
      </c>
      <c r="AW124" s="65">
        <v>843.4</v>
      </c>
      <c r="AX124" s="65">
        <v>836.1</v>
      </c>
      <c r="AY124" s="65">
        <v>749</v>
      </c>
      <c r="AZ124" s="65">
        <v>711.9</v>
      </c>
      <c r="BA124" s="65">
        <v>697.9</v>
      </c>
      <c r="BB124" s="65">
        <v>631.5</v>
      </c>
      <c r="BC124" s="65">
        <v>464.7</v>
      </c>
      <c r="BD124" s="65">
        <v>520.40000000000009</v>
      </c>
      <c r="BE124" s="65">
        <v>524.20000000000005</v>
      </c>
      <c r="BF124" s="65">
        <v>525.5</v>
      </c>
      <c r="BG124" s="65">
        <v>507.40000000000009</v>
      </c>
      <c r="BH124" s="65">
        <v>504.3</v>
      </c>
      <c r="BI124" s="65">
        <v>506.59999999999997</v>
      </c>
      <c r="BJ124" s="65">
        <v>507.00000000000006</v>
      </c>
      <c r="BK124" s="65">
        <v>499.59999999999997</v>
      </c>
      <c r="BL124" s="65">
        <v>492.8</v>
      </c>
      <c r="BM124" s="65">
        <v>442</v>
      </c>
      <c r="BN124" s="65"/>
    </row>
    <row r="125" spans="1:66" ht="13.5" customHeight="1" x14ac:dyDescent="0.15">
      <c r="A125" s="51"/>
      <c r="B125" s="56"/>
      <c r="C125" s="54"/>
      <c r="D125" s="66" t="s">
        <v>7</v>
      </c>
      <c r="E125" s="90"/>
      <c r="F125" s="90"/>
      <c r="G125" s="90"/>
      <c r="H125" s="28"/>
      <c r="I125" s="28"/>
      <c r="J125" s="28"/>
      <c r="K125" s="28"/>
      <c r="L125" s="28"/>
      <c r="M125" s="28"/>
      <c r="N125" s="28"/>
      <c r="O125" s="28"/>
      <c r="P125" s="28"/>
      <c r="Q125" s="28"/>
      <c r="R125" s="28"/>
      <c r="S125" s="28"/>
      <c r="T125" s="28"/>
      <c r="U125" s="28"/>
      <c r="V125" s="28"/>
      <c r="W125" s="28"/>
      <c r="X125" s="28"/>
      <c r="Y125" s="28"/>
      <c r="Z125" s="28"/>
      <c r="AA125" s="28"/>
      <c r="AB125" s="28"/>
      <c r="AC125" s="28"/>
      <c r="AD125" s="28"/>
      <c r="AE125" s="28"/>
      <c r="AF125" s="28"/>
      <c r="AG125" s="28"/>
      <c r="AH125" s="28"/>
      <c r="AI125" s="28"/>
      <c r="AJ125" s="28"/>
      <c r="AK125" s="28"/>
      <c r="AL125" s="28"/>
      <c r="AM125" s="28"/>
      <c r="AN125" s="28"/>
      <c r="AO125" s="28"/>
      <c r="AQ125" s="67">
        <v>0</v>
      </c>
      <c r="AR125" s="67">
        <v>0</v>
      </c>
      <c r="AS125" s="67">
        <v>402.9</v>
      </c>
      <c r="AT125" s="67">
        <v>345.4</v>
      </c>
      <c r="AU125" s="67">
        <v>368.1</v>
      </c>
      <c r="AV125" s="67">
        <v>369.4</v>
      </c>
      <c r="AW125" s="67">
        <v>294.89999999999998</v>
      </c>
      <c r="AX125" s="67">
        <v>292</v>
      </c>
      <c r="AY125" s="67">
        <v>256.8</v>
      </c>
      <c r="AZ125" s="67">
        <v>248</v>
      </c>
      <c r="BA125" s="67">
        <v>242.9</v>
      </c>
      <c r="BB125" s="67">
        <v>245.4</v>
      </c>
      <c r="BC125" s="67">
        <v>174.2</v>
      </c>
      <c r="BD125" s="67">
        <v>172.40000000000003</v>
      </c>
      <c r="BE125" s="67">
        <v>173.9</v>
      </c>
      <c r="BF125" s="67">
        <v>176.2</v>
      </c>
      <c r="BG125" s="67">
        <v>168.6</v>
      </c>
      <c r="BH125" s="67">
        <v>167.6</v>
      </c>
      <c r="BI125" s="67">
        <v>168.3</v>
      </c>
      <c r="BJ125" s="67">
        <v>168.40000000000003</v>
      </c>
      <c r="BK125" s="67">
        <v>161</v>
      </c>
      <c r="BL125" s="67">
        <v>156.9</v>
      </c>
      <c r="BM125" s="67">
        <v>140.10000000000002</v>
      </c>
      <c r="BN125" s="67"/>
    </row>
    <row r="126" spans="1:66" ht="13.5" customHeight="1" x14ac:dyDescent="0.15">
      <c r="A126" s="51"/>
      <c r="B126" s="56"/>
      <c r="C126" s="54"/>
      <c r="D126" s="66" t="s">
        <v>8</v>
      </c>
      <c r="E126" s="90"/>
      <c r="F126" s="90"/>
      <c r="G126" s="90"/>
      <c r="H126" s="28"/>
      <c r="I126" s="28"/>
      <c r="J126" s="28"/>
      <c r="K126" s="28"/>
      <c r="L126" s="28"/>
      <c r="M126" s="28"/>
      <c r="N126" s="28"/>
      <c r="O126" s="28"/>
      <c r="P126" s="28"/>
      <c r="Q126" s="28"/>
      <c r="R126" s="28"/>
      <c r="S126" s="28"/>
      <c r="T126" s="28"/>
      <c r="U126" s="28"/>
      <c r="V126" s="28"/>
      <c r="W126" s="28"/>
      <c r="X126" s="28"/>
      <c r="Y126" s="28"/>
      <c r="Z126" s="28"/>
      <c r="AA126" s="28"/>
      <c r="AB126" s="28"/>
      <c r="AC126" s="28"/>
      <c r="AD126" s="28"/>
      <c r="AE126" s="28"/>
      <c r="AF126" s="28"/>
      <c r="AG126" s="28"/>
      <c r="AH126" s="28"/>
      <c r="AI126" s="28"/>
      <c r="AJ126" s="28"/>
      <c r="AK126" s="28"/>
      <c r="AL126" s="28"/>
      <c r="AM126" s="28"/>
      <c r="AN126" s="28"/>
      <c r="AO126" s="28"/>
      <c r="AQ126" s="67">
        <v>0</v>
      </c>
      <c r="AR126" s="67">
        <v>0</v>
      </c>
      <c r="AS126" s="67">
        <v>799.2</v>
      </c>
      <c r="AT126" s="67">
        <v>664.4</v>
      </c>
      <c r="AU126" s="67">
        <v>644.1</v>
      </c>
      <c r="AV126" s="67">
        <v>633.1</v>
      </c>
      <c r="AW126" s="67">
        <v>548.5</v>
      </c>
      <c r="AX126" s="67">
        <v>544.1</v>
      </c>
      <c r="AY126" s="67">
        <v>492.2</v>
      </c>
      <c r="AZ126" s="67">
        <v>463.9</v>
      </c>
      <c r="BA126" s="67">
        <v>455</v>
      </c>
      <c r="BB126" s="67">
        <v>386.1</v>
      </c>
      <c r="BC126" s="67">
        <v>290.5</v>
      </c>
      <c r="BD126" s="67">
        <v>347.99999999999994</v>
      </c>
      <c r="BE126" s="67">
        <v>350.29999999999995</v>
      </c>
      <c r="BF126" s="67">
        <v>349.3</v>
      </c>
      <c r="BG126" s="67">
        <v>338.80000000000007</v>
      </c>
      <c r="BH126" s="67">
        <v>336.7</v>
      </c>
      <c r="BI126" s="67">
        <v>338.3</v>
      </c>
      <c r="BJ126" s="67">
        <v>338.59999999999997</v>
      </c>
      <c r="BK126" s="67">
        <v>338.59999999999997</v>
      </c>
      <c r="BL126" s="67">
        <v>335.9</v>
      </c>
      <c r="BM126" s="67">
        <v>301.90000000000003</v>
      </c>
      <c r="BN126" s="67"/>
    </row>
    <row r="127" spans="1:66" ht="13.5" customHeight="1" x14ac:dyDescent="0.15">
      <c r="A127" s="51"/>
      <c r="B127" s="56"/>
      <c r="C127" s="54"/>
      <c r="D127" s="66" t="s">
        <v>9</v>
      </c>
      <c r="E127" s="90"/>
      <c r="F127" s="90"/>
      <c r="G127" s="90"/>
      <c r="H127" s="28"/>
      <c r="I127" s="28"/>
      <c r="J127" s="28"/>
      <c r="K127" s="28"/>
      <c r="L127" s="28"/>
      <c r="M127" s="28"/>
      <c r="N127" s="28"/>
      <c r="O127" s="28"/>
      <c r="P127" s="28"/>
      <c r="Q127" s="28"/>
      <c r="R127" s="28"/>
      <c r="S127" s="28"/>
      <c r="T127" s="28"/>
      <c r="U127" s="28"/>
      <c r="V127" s="28"/>
      <c r="W127" s="28"/>
      <c r="X127" s="28"/>
      <c r="Y127" s="28"/>
      <c r="Z127" s="28"/>
      <c r="AA127" s="28"/>
      <c r="AB127" s="28"/>
      <c r="AC127" s="28"/>
      <c r="AD127" s="28"/>
      <c r="AE127" s="28"/>
      <c r="AF127" s="28"/>
      <c r="AG127" s="28"/>
      <c r="AH127" s="28"/>
      <c r="AI127" s="28"/>
      <c r="AJ127" s="28"/>
      <c r="AK127" s="28"/>
      <c r="AL127" s="28"/>
      <c r="AM127" s="28"/>
      <c r="AN127" s="28"/>
      <c r="AO127" s="28"/>
      <c r="AQ127" s="67">
        <v>0</v>
      </c>
      <c r="AR127" s="67">
        <v>0</v>
      </c>
      <c r="AS127" s="67">
        <v>1173.7</v>
      </c>
      <c r="AT127" s="67">
        <v>981.5</v>
      </c>
      <c r="AU127" s="67">
        <v>980.7</v>
      </c>
      <c r="AV127" s="67">
        <v>965.8</v>
      </c>
      <c r="AW127" s="67">
        <v>818.3</v>
      </c>
      <c r="AX127" s="67">
        <v>809.9</v>
      </c>
      <c r="AY127" s="67">
        <v>723.8</v>
      </c>
      <c r="AZ127" s="67">
        <v>686.5</v>
      </c>
      <c r="BA127" s="67">
        <v>674</v>
      </c>
      <c r="BB127" s="67">
        <v>607.79999999999995</v>
      </c>
      <c r="BC127" s="67">
        <v>448.1</v>
      </c>
      <c r="BD127" s="67">
        <v>506.2</v>
      </c>
      <c r="BE127" s="67">
        <v>506.09999999999997</v>
      </c>
      <c r="BF127" s="67">
        <v>508.5</v>
      </c>
      <c r="BG127" s="67">
        <v>489.1</v>
      </c>
      <c r="BH127" s="67">
        <v>486.6</v>
      </c>
      <c r="BI127" s="67">
        <v>489.10000000000008</v>
      </c>
      <c r="BJ127" s="67">
        <v>489.4</v>
      </c>
      <c r="BK127" s="67">
        <v>481</v>
      </c>
      <c r="BL127" s="67">
        <v>475.7</v>
      </c>
      <c r="BM127" s="67">
        <v>424.09999999999997</v>
      </c>
      <c r="BN127" s="67"/>
    </row>
    <row r="128" spans="1:66" ht="13.5" customHeight="1" x14ac:dyDescent="0.15">
      <c r="A128" s="51"/>
      <c r="B128" s="52"/>
      <c r="C128" s="54"/>
      <c r="D128" s="66" t="s">
        <v>10</v>
      </c>
      <c r="E128" s="90"/>
      <c r="F128" s="90"/>
      <c r="G128" s="90"/>
      <c r="H128" s="28"/>
      <c r="I128" s="28"/>
      <c r="J128" s="28"/>
      <c r="K128" s="28"/>
      <c r="L128" s="28"/>
      <c r="M128" s="28"/>
      <c r="N128" s="28"/>
      <c r="O128" s="28"/>
      <c r="P128" s="28"/>
      <c r="Q128" s="28"/>
      <c r="R128" s="28"/>
      <c r="S128" s="28"/>
      <c r="T128" s="28"/>
      <c r="U128" s="28"/>
      <c r="V128" s="28"/>
      <c r="W128" s="28"/>
      <c r="X128" s="28"/>
      <c r="Y128" s="28"/>
      <c r="Z128" s="28"/>
      <c r="AA128" s="28"/>
      <c r="AB128" s="28"/>
      <c r="AC128" s="28"/>
      <c r="AD128" s="28"/>
      <c r="AE128" s="28"/>
      <c r="AF128" s="28"/>
      <c r="AG128" s="28"/>
      <c r="AH128" s="28"/>
      <c r="AI128" s="28"/>
      <c r="AJ128" s="28"/>
      <c r="AK128" s="28"/>
      <c r="AL128" s="28"/>
      <c r="AM128" s="28"/>
      <c r="AN128" s="28"/>
      <c r="AO128" s="28"/>
      <c r="AQ128" s="67">
        <v>0</v>
      </c>
      <c r="AR128" s="67">
        <v>0</v>
      </c>
      <c r="AS128" s="67">
        <v>28.4</v>
      </c>
      <c r="AT128" s="67">
        <v>28.3</v>
      </c>
      <c r="AU128" s="67">
        <v>31.5</v>
      </c>
      <c r="AV128" s="67">
        <v>36.700000000000003</v>
      </c>
      <c r="AW128" s="67">
        <v>25.1</v>
      </c>
      <c r="AX128" s="67">
        <v>26.2</v>
      </c>
      <c r="AY128" s="67">
        <v>25.2</v>
      </c>
      <c r="AZ128" s="67">
        <v>25.4</v>
      </c>
      <c r="BA128" s="67">
        <v>23.9</v>
      </c>
      <c r="BB128" s="67">
        <v>23.7</v>
      </c>
      <c r="BC128" s="67">
        <v>16.600000000000001</v>
      </c>
      <c r="BD128" s="67">
        <v>14.2</v>
      </c>
      <c r="BE128" s="67">
        <v>18.100000000000001</v>
      </c>
      <c r="BF128" s="67">
        <v>17</v>
      </c>
      <c r="BG128" s="67">
        <v>18.3</v>
      </c>
      <c r="BH128" s="67">
        <v>17.7</v>
      </c>
      <c r="BI128" s="67">
        <v>17.499999999999996</v>
      </c>
      <c r="BJ128" s="67">
        <v>17.600000000000001</v>
      </c>
      <c r="BK128" s="67">
        <v>18.599999999999998</v>
      </c>
      <c r="BL128" s="67">
        <v>17.100000000000001</v>
      </c>
      <c r="BM128" s="67">
        <v>17.899999999999995</v>
      </c>
      <c r="BN128" s="67"/>
    </row>
    <row r="129" spans="1:66" ht="13.5" customHeight="1" thickBot="1" x14ac:dyDescent="0.2">
      <c r="A129" s="51"/>
      <c r="B129" s="56"/>
      <c r="C129" s="55"/>
      <c r="D129" s="68" t="s">
        <v>11</v>
      </c>
      <c r="E129" s="91"/>
      <c r="F129" s="91"/>
      <c r="G129" s="91"/>
      <c r="H129" s="29"/>
      <c r="I129" s="29"/>
      <c r="J129" s="29"/>
      <c r="K129" s="29"/>
      <c r="L129" s="29"/>
      <c r="M129" s="29"/>
      <c r="N129" s="29"/>
      <c r="O129" s="29"/>
      <c r="P129" s="29"/>
      <c r="Q129" s="29"/>
      <c r="R129" s="29"/>
      <c r="S129" s="29"/>
      <c r="T129" s="29"/>
      <c r="U129" s="29"/>
      <c r="V129" s="29"/>
      <c r="W129" s="29"/>
      <c r="X129" s="29"/>
      <c r="Y129" s="29"/>
      <c r="Z129" s="29"/>
      <c r="AA129" s="29"/>
      <c r="AB129" s="29"/>
      <c r="AC129" s="29"/>
      <c r="AD129" s="29"/>
      <c r="AE129" s="29"/>
      <c r="AF129" s="29"/>
      <c r="AG129" s="29"/>
      <c r="AH129" s="29"/>
      <c r="AI129" s="29"/>
      <c r="AJ129" s="29"/>
      <c r="AK129" s="29"/>
      <c r="AL129" s="29"/>
      <c r="AM129" s="29"/>
      <c r="AN129" s="29"/>
      <c r="AO129" s="29"/>
      <c r="AQ129" s="69">
        <v>0</v>
      </c>
      <c r="AR129" s="69">
        <v>0</v>
      </c>
      <c r="AS129" s="69">
        <v>53.8</v>
      </c>
      <c r="AT129" s="69">
        <v>57.5</v>
      </c>
      <c r="AU129" s="69">
        <v>56.8</v>
      </c>
      <c r="AV129" s="69">
        <v>69.3</v>
      </c>
      <c r="AW129" s="69">
        <v>50.8</v>
      </c>
      <c r="AX129" s="69">
        <v>53.9</v>
      </c>
      <c r="AY129" s="69">
        <v>51.5</v>
      </c>
      <c r="AZ129" s="69">
        <v>51.5</v>
      </c>
      <c r="BA129" s="69">
        <v>50.7</v>
      </c>
      <c r="BB129" s="69">
        <v>50.2</v>
      </c>
      <c r="BC129" s="69">
        <v>33.700000000000003</v>
      </c>
      <c r="BD129" s="69">
        <v>23.2</v>
      </c>
      <c r="BE129" s="69">
        <v>29.799999999999997</v>
      </c>
      <c r="BF129" s="69">
        <v>29.6</v>
      </c>
      <c r="BG129" s="69">
        <v>31.700000000000006</v>
      </c>
      <c r="BH129" s="69">
        <v>30.3</v>
      </c>
      <c r="BI129" s="69">
        <v>30</v>
      </c>
      <c r="BJ129" s="69">
        <v>30.099999999999994</v>
      </c>
      <c r="BK129" s="69">
        <v>31.700000000000003</v>
      </c>
      <c r="BL129" s="69">
        <v>29.1</v>
      </c>
      <c r="BM129" s="69">
        <v>30.900000000000002</v>
      </c>
      <c r="BN129" s="69"/>
    </row>
    <row r="130" spans="1:66" ht="13.5" customHeight="1" x14ac:dyDescent="0.15">
      <c r="A130" s="50"/>
      <c r="B130" s="42" t="s">
        <v>29</v>
      </c>
      <c r="C130" s="44"/>
      <c r="D130" s="64" t="s">
        <v>6</v>
      </c>
      <c r="E130" s="89"/>
      <c r="F130" s="89"/>
      <c r="G130" s="89"/>
      <c r="H130" s="26"/>
      <c r="I130" s="26"/>
      <c r="J130" s="26"/>
      <c r="K130" s="26"/>
      <c r="L130" s="26"/>
      <c r="M130" s="26"/>
      <c r="N130" s="26"/>
      <c r="O130" s="26"/>
      <c r="P130" s="26"/>
      <c r="Q130" s="26"/>
      <c r="R130" s="26"/>
      <c r="S130" s="26"/>
      <c r="T130" s="26"/>
      <c r="U130" s="26"/>
      <c r="V130" s="26"/>
      <c r="W130" s="26"/>
      <c r="X130" s="26"/>
      <c r="Y130" s="26"/>
      <c r="Z130" s="26"/>
      <c r="AA130" s="26"/>
      <c r="AB130" s="26"/>
      <c r="AC130" s="26"/>
      <c r="AD130" s="26"/>
      <c r="AE130" s="26"/>
      <c r="AF130" s="26"/>
      <c r="AG130" s="26"/>
      <c r="AH130" s="26"/>
      <c r="AI130" s="26"/>
      <c r="AJ130" s="26"/>
      <c r="AK130" s="26"/>
      <c r="AL130" s="26"/>
      <c r="AM130" s="26"/>
      <c r="AN130" s="26"/>
      <c r="AO130" s="26"/>
      <c r="AQ130" s="65">
        <v>1424</v>
      </c>
      <c r="AR130" s="65">
        <v>1646.9</v>
      </c>
      <c r="AS130" s="65">
        <v>1676.8000000000002</v>
      </c>
      <c r="AT130" s="65">
        <v>1612</v>
      </c>
      <c r="AU130" s="65">
        <v>1631.9</v>
      </c>
      <c r="AV130" s="65">
        <v>1606.9</v>
      </c>
      <c r="AW130" s="65">
        <v>1585.5</v>
      </c>
      <c r="AX130" s="65">
        <v>1531.7</v>
      </c>
      <c r="AY130" s="65">
        <v>1444.8</v>
      </c>
      <c r="AZ130" s="65">
        <v>1325.8</v>
      </c>
      <c r="BA130" s="65">
        <v>1256.0999999999999</v>
      </c>
      <c r="BB130" s="65">
        <v>1114.7</v>
      </c>
      <c r="BC130" s="65">
        <v>1106.3</v>
      </c>
      <c r="BD130" s="65">
        <v>1056.4000000000001</v>
      </c>
      <c r="BE130" s="65">
        <v>1025.4000000000001</v>
      </c>
      <c r="BF130" s="65">
        <v>1040.8999999999999</v>
      </c>
      <c r="BG130" s="65">
        <v>1040.2</v>
      </c>
      <c r="BH130" s="65">
        <v>996.40000000000009</v>
      </c>
      <c r="BI130" s="65">
        <v>1016.5999999999999</v>
      </c>
      <c r="BJ130" s="65">
        <v>1056</v>
      </c>
      <c r="BK130" s="65">
        <v>1028.7</v>
      </c>
      <c r="BL130" s="65">
        <v>1158.5</v>
      </c>
      <c r="BM130" s="65">
        <v>1203.8</v>
      </c>
      <c r="BN130" s="65"/>
    </row>
    <row r="131" spans="1:66" ht="13.5" customHeight="1" x14ac:dyDescent="0.15">
      <c r="A131" s="51"/>
      <c r="B131" s="45"/>
      <c r="C131" s="46"/>
      <c r="D131" s="66" t="s">
        <v>7</v>
      </c>
      <c r="E131" s="90"/>
      <c r="F131" s="90"/>
      <c r="G131" s="90"/>
      <c r="H131" s="28"/>
      <c r="I131" s="28"/>
      <c r="J131" s="28"/>
      <c r="K131" s="28"/>
      <c r="L131" s="28"/>
      <c r="M131" s="28"/>
      <c r="N131" s="28"/>
      <c r="O131" s="28"/>
      <c r="P131" s="28"/>
      <c r="Q131" s="28"/>
      <c r="R131" s="28"/>
      <c r="S131" s="28"/>
      <c r="T131" s="28"/>
      <c r="U131" s="28"/>
      <c r="V131" s="28"/>
      <c r="W131" s="28"/>
      <c r="X131" s="28"/>
      <c r="Y131" s="28"/>
      <c r="Z131" s="28"/>
      <c r="AA131" s="28"/>
      <c r="AB131" s="28"/>
      <c r="AC131" s="28"/>
      <c r="AD131" s="28"/>
      <c r="AE131" s="28"/>
      <c r="AF131" s="28"/>
      <c r="AG131" s="28"/>
      <c r="AH131" s="28"/>
      <c r="AI131" s="28"/>
      <c r="AJ131" s="28"/>
      <c r="AK131" s="28"/>
      <c r="AL131" s="28"/>
      <c r="AM131" s="28"/>
      <c r="AN131" s="28"/>
      <c r="AO131" s="28"/>
      <c r="AQ131" s="67">
        <v>286.5</v>
      </c>
      <c r="AR131" s="67">
        <v>295.10000000000002</v>
      </c>
      <c r="AS131" s="67">
        <v>285.60000000000002</v>
      </c>
      <c r="AT131" s="67">
        <v>314.8</v>
      </c>
      <c r="AU131" s="67">
        <v>310.60000000000002</v>
      </c>
      <c r="AV131" s="67">
        <v>289.60000000000002</v>
      </c>
      <c r="AW131" s="67">
        <v>300.89999999999998</v>
      </c>
      <c r="AX131" s="67">
        <v>288.5</v>
      </c>
      <c r="AY131" s="67">
        <v>303.09999999999997</v>
      </c>
      <c r="AZ131" s="67">
        <v>267.60000000000002</v>
      </c>
      <c r="BA131" s="67">
        <v>264</v>
      </c>
      <c r="BB131" s="67">
        <v>221</v>
      </c>
      <c r="BC131" s="67">
        <v>206.5</v>
      </c>
      <c r="BD131" s="67">
        <v>175.00000000000003</v>
      </c>
      <c r="BE131" s="67">
        <v>155.4</v>
      </c>
      <c r="BF131" s="67">
        <v>152.79999999999998</v>
      </c>
      <c r="BG131" s="67">
        <v>157.00000000000003</v>
      </c>
      <c r="BH131" s="67">
        <v>166.99999999999997</v>
      </c>
      <c r="BI131" s="67">
        <v>175.60000000000002</v>
      </c>
      <c r="BJ131" s="67">
        <v>249</v>
      </c>
      <c r="BK131" s="67">
        <v>242.3</v>
      </c>
      <c r="BL131" s="67">
        <v>261.10000000000002</v>
      </c>
      <c r="BM131" s="67">
        <v>244.60000000000002</v>
      </c>
      <c r="BN131" s="67"/>
    </row>
    <row r="132" spans="1:66" ht="13.5" customHeight="1" x14ac:dyDescent="0.15">
      <c r="A132" s="51" t="s">
        <v>30</v>
      </c>
      <c r="B132" s="45"/>
      <c r="C132" s="46"/>
      <c r="D132" s="66" t="s">
        <v>8</v>
      </c>
      <c r="E132" s="90"/>
      <c r="F132" s="90"/>
      <c r="G132" s="90"/>
      <c r="H132" s="28"/>
      <c r="I132" s="28"/>
      <c r="J132" s="28"/>
      <c r="K132" s="28"/>
      <c r="L132" s="28"/>
      <c r="M132" s="28"/>
      <c r="N132" s="28"/>
      <c r="O132" s="28"/>
      <c r="P132" s="28"/>
      <c r="Q132" s="28"/>
      <c r="R132" s="28"/>
      <c r="S132" s="28"/>
      <c r="T132" s="28"/>
      <c r="U132" s="28"/>
      <c r="V132" s="28"/>
      <c r="W132" s="28"/>
      <c r="X132" s="28"/>
      <c r="Y132" s="28"/>
      <c r="Z132" s="28"/>
      <c r="AA132" s="28"/>
      <c r="AB132" s="28"/>
      <c r="AC132" s="28"/>
      <c r="AD132" s="28"/>
      <c r="AE132" s="28"/>
      <c r="AF132" s="28"/>
      <c r="AG132" s="28"/>
      <c r="AH132" s="28"/>
      <c r="AI132" s="28"/>
      <c r="AJ132" s="28"/>
      <c r="AK132" s="28"/>
      <c r="AL132" s="28"/>
      <c r="AM132" s="28"/>
      <c r="AN132" s="28"/>
      <c r="AO132" s="28"/>
      <c r="AQ132" s="67">
        <v>1137.5</v>
      </c>
      <c r="AR132" s="67">
        <v>1351.8</v>
      </c>
      <c r="AS132" s="67">
        <v>1391.2</v>
      </c>
      <c r="AT132" s="67">
        <v>1297.2</v>
      </c>
      <c r="AU132" s="67">
        <v>1321.3</v>
      </c>
      <c r="AV132" s="67">
        <v>1317.3</v>
      </c>
      <c r="AW132" s="67">
        <v>1284.5999999999999</v>
      </c>
      <c r="AX132" s="67">
        <v>1243.2</v>
      </c>
      <c r="AY132" s="67">
        <v>1141.7</v>
      </c>
      <c r="AZ132" s="67">
        <v>1058.2</v>
      </c>
      <c r="BA132" s="67">
        <v>992.1</v>
      </c>
      <c r="BB132" s="67">
        <v>893.7</v>
      </c>
      <c r="BC132" s="67">
        <v>899.8</v>
      </c>
      <c r="BD132" s="67">
        <v>881.4</v>
      </c>
      <c r="BE132" s="67">
        <v>870</v>
      </c>
      <c r="BF132" s="67">
        <v>888.09999999999991</v>
      </c>
      <c r="BG132" s="67">
        <v>883.2</v>
      </c>
      <c r="BH132" s="67">
        <v>829.40000000000009</v>
      </c>
      <c r="BI132" s="67">
        <v>841</v>
      </c>
      <c r="BJ132" s="67">
        <v>807</v>
      </c>
      <c r="BK132" s="67">
        <v>786.4</v>
      </c>
      <c r="BL132" s="67">
        <v>897.40000000000009</v>
      </c>
      <c r="BM132" s="67">
        <v>959.19999999999982</v>
      </c>
      <c r="BN132" s="67"/>
    </row>
    <row r="133" spans="1:66" ht="13.5" customHeight="1" x14ac:dyDescent="0.15">
      <c r="A133" s="51"/>
      <c r="B133" s="45"/>
      <c r="C133" s="46"/>
      <c r="D133" s="66" t="s">
        <v>9</v>
      </c>
      <c r="E133" s="90"/>
      <c r="F133" s="90"/>
      <c r="G133" s="90"/>
      <c r="H133" s="28"/>
      <c r="I133" s="28"/>
      <c r="J133" s="28"/>
      <c r="K133" s="28"/>
      <c r="L133" s="28"/>
      <c r="M133" s="28"/>
      <c r="N133" s="28"/>
      <c r="O133" s="28"/>
      <c r="P133" s="28"/>
      <c r="Q133" s="28"/>
      <c r="R133" s="28"/>
      <c r="S133" s="28"/>
      <c r="T133" s="28"/>
      <c r="U133" s="28"/>
      <c r="V133" s="28"/>
      <c r="W133" s="28"/>
      <c r="X133" s="28"/>
      <c r="Y133" s="28"/>
      <c r="Z133" s="28"/>
      <c r="AA133" s="28"/>
      <c r="AB133" s="28"/>
      <c r="AC133" s="28"/>
      <c r="AD133" s="28"/>
      <c r="AE133" s="28"/>
      <c r="AF133" s="28"/>
      <c r="AG133" s="28"/>
      <c r="AH133" s="28"/>
      <c r="AI133" s="28"/>
      <c r="AJ133" s="28"/>
      <c r="AK133" s="28"/>
      <c r="AL133" s="28"/>
      <c r="AM133" s="28"/>
      <c r="AN133" s="28"/>
      <c r="AO133" s="28"/>
      <c r="AQ133" s="67">
        <v>1172.0999999999999</v>
      </c>
      <c r="AR133" s="67">
        <v>1375.2</v>
      </c>
      <c r="AS133" s="67">
        <v>1375.4</v>
      </c>
      <c r="AT133" s="67">
        <v>1355.6</v>
      </c>
      <c r="AU133" s="67">
        <v>1361.6</v>
      </c>
      <c r="AV133" s="67">
        <v>1341.1</v>
      </c>
      <c r="AW133" s="67">
        <v>1323.8</v>
      </c>
      <c r="AX133" s="67">
        <v>1289.0999999999999</v>
      </c>
      <c r="AY133" s="67">
        <v>1242.3</v>
      </c>
      <c r="AZ133" s="67">
        <v>1129.7</v>
      </c>
      <c r="BA133" s="67">
        <v>1075.5</v>
      </c>
      <c r="BB133" s="67">
        <v>961.1</v>
      </c>
      <c r="BC133" s="67">
        <v>941.6</v>
      </c>
      <c r="BD133" s="67">
        <v>922.3</v>
      </c>
      <c r="BE133" s="67">
        <v>905.8</v>
      </c>
      <c r="BF133" s="67">
        <v>918.7</v>
      </c>
      <c r="BG133" s="67">
        <v>916.69999999999982</v>
      </c>
      <c r="BH133" s="67">
        <v>903.50000000000023</v>
      </c>
      <c r="BI133" s="67">
        <v>922.6</v>
      </c>
      <c r="BJ133" s="67">
        <v>962.60000000000014</v>
      </c>
      <c r="BK133" s="67">
        <v>923.09999999999991</v>
      </c>
      <c r="BL133" s="67">
        <v>1071</v>
      </c>
      <c r="BM133" s="67">
        <v>1112.9000000000001</v>
      </c>
      <c r="BN133" s="67"/>
    </row>
    <row r="134" spans="1:66" ht="13.5" customHeight="1" x14ac:dyDescent="0.15">
      <c r="A134" s="51"/>
      <c r="B134" s="45"/>
      <c r="C134" s="46"/>
      <c r="D134" s="66" t="s">
        <v>10</v>
      </c>
      <c r="E134" s="90"/>
      <c r="F134" s="90"/>
      <c r="G134" s="90"/>
      <c r="H134" s="28"/>
      <c r="I134" s="28"/>
      <c r="J134" s="28"/>
      <c r="K134" s="28"/>
      <c r="L134" s="28"/>
      <c r="M134" s="28"/>
      <c r="N134" s="28"/>
      <c r="O134" s="28"/>
      <c r="P134" s="28"/>
      <c r="Q134" s="28"/>
      <c r="R134" s="28"/>
      <c r="S134" s="28"/>
      <c r="T134" s="28"/>
      <c r="U134" s="28"/>
      <c r="V134" s="28"/>
      <c r="W134" s="28"/>
      <c r="X134" s="28"/>
      <c r="Y134" s="28"/>
      <c r="Z134" s="28"/>
      <c r="AA134" s="28"/>
      <c r="AB134" s="28"/>
      <c r="AC134" s="28"/>
      <c r="AD134" s="28"/>
      <c r="AE134" s="28"/>
      <c r="AF134" s="28"/>
      <c r="AG134" s="28"/>
      <c r="AH134" s="28"/>
      <c r="AI134" s="28"/>
      <c r="AJ134" s="28"/>
      <c r="AK134" s="28"/>
      <c r="AL134" s="28"/>
      <c r="AM134" s="28"/>
      <c r="AN134" s="28"/>
      <c r="AO134" s="28"/>
      <c r="AQ134" s="67">
        <v>251.9</v>
      </c>
      <c r="AR134" s="67">
        <v>271.7</v>
      </c>
      <c r="AS134" s="67">
        <v>301.39999999999998</v>
      </c>
      <c r="AT134" s="67">
        <v>256.39999999999998</v>
      </c>
      <c r="AU134" s="67">
        <v>270.3</v>
      </c>
      <c r="AV134" s="67">
        <v>265.8</v>
      </c>
      <c r="AW134" s="67">
        <v>261.7</v>
      </c>
      <c r="AX134" s="67">
        <v>242.6</v>
      </c>
      <c r="AY134" s="67">
        <v>202.5</v>
      </c>
      <c r="AZ134" s="67">
        <v>196.1</v>
      </c>
      <c r="BA134" s="67">
        <v>180.6</v>
      </c>
      <c r="BB134" s="67">
        <v>153.6</v>
      </c>
      <c r="BC134" s="67">
        <v>164.7</v>
      </c>
      <c r="BD134" s="67">
        <v>134.10000000000002</v>
      </c>
      <c r="BE134" s="67">
        <v>119.6</v>
      </c>
      <c r="BF134" s="67">
        <v>122.19999999999999</v>
      </c>
      <c r="BG134" s="67">
        <v>123.5</v>
      </c>
      <c r="BH134" s="67">
        <v>92.9</v>
      </c>
      <c r="BI134" s="67">
        <v>94.000000000000014</v>
      </c>
      <c r="BJ134" s="67">
        <v>93.4</v>
      </c>
      <c r="BK134" s="67">
        <v>105.60000000000002</v>
      </c>
      <c r="BL134" s="67">
        <v>87.5</v>
      </c>
      <c r="BM134" s="67">
        <v>90.899999999999991</v>
      </c>
      <c r="BN134" s="67"/>
    </row>
    <row r="135" spans="1:66" ht="13.5" customHeight="1" thickBot="1" x14ac:dyDescent="0.2">
      <c r="A135" s="51"/>
      <c r="B135" s="47"/>
      <c r="C135" s="49"/>
      <c r="D135" s="68" t="s">
        <v>11</v>
      </c>
      <c r="E135" s="91"/>
      <c r="F135" s="91"/>
      <c r="G135" s="91"/>
      <c r="H135" s="29"/>
      <c r="I135" s="29"/>
      <c r="J135" s="29"/>
      <c r="K135" s="29"/>
      <c r="L135" s="29"/>
      <c r="M135" s="29"/>
      <c r="N135" s="29"/>
      <c r="O135" s="29"/>
      <c r="P135" s="29"/>
      <c r="Q135" s="29"/>
      <c r="R135" s="29"/>
      <c r="S135" s="29"/>
      <c r="T135" s="29"/>
      <c r="U135" s="29"/>
      <c r="V135" s="29"/>
      <c r="W135" s="29"/>
      <c r="X135" s="29"/>
      <c r="Y135" s="29"/>
      <c r="Z135" s="29"/>
      <c r="AA135" s="29"/>
      <c r="AB135" s="29"/>
      <c r="AC135" s="29"/>
      <c r="AD135" s="29"/>
      <c r="AE135" s="29"/>
      <c r="AF135" s="29"/>
      <c r="AG135" s="29"/>
      <c r="AH135" s="29"/>
      <c r="AI135" s="29"/>
      <c r="AJ135" s="29"/>
      <c r="AK135" s="29"/>
      <c r="AL135" s="29"/>
      <c r="AM135" s="29"/>
      <c r="AN135" s="29"/>
      <c r="AO135" s="29"/>
      <c r="AQ135" s="69">
        <v>297.89999999999998</v>
      </c>
      <c r="AR135" s="69">
        <v>362.3</v>
      </c>
      <c r="AS135" s="69">
        <v>373</v>
      </c>
      <c r="AT135" s="69">
        <v>321</v>
      </c>
      <c r="AU135" s="69">
        <v>317</v>
      </c>
      <c r="AV135" s="69">
        <v>312.89999999999998</v>
      </c>
      <c r="AW135" s="69">
        <v>299</v>
      </c>
      <c r="AX135" s="69">
        <v>279.3</v>
      </c>
      <c r="AY135" s="69">
        <v>235.3</v>
      </c>
      <c r="AZ135" s="69">
        <v>217.6</v>
      </c>
      <c r="BA135" s="69">
        <v>224.8</v>
      </c>
      <c r="BB135" s="69">
        <v>185.6</v>
      </c>
      <c r="BC135" s="69">
        <v>194.2</v>
      </c>
      <c r="BD135" s="69">
        <v>160.00000000000003</v>
      </c>
      <c r="BE135" s="69">
        <v>141.80000000000001</v>
      </c>
      <c r="BF135" s="69">
        <v>156</v>
      </c>
      <c r="BG135" s="69">
        <v>143.4</v>
      </c>
      <c r="BH135" s="69">
        <v>115.5</v>
      </c>
      <c r="BI135" s="69">
        <v>106.2</v>
      </c>
      <c r="BJ135" s="69">
        <v>111.50000000000001</v>
      </c>
      <c r="BK135" s="69">
        <v>123.30000000000001</v>
      </c>
      <c r="BL135" s="69">
        <v>110.5</v>
      </c>
      <c r="BM135" s="69">
        <v>111.20000000000002</v>
      </c>
      <c r="BN135" s="69"/>
    </row>
    <row r="136" spans="1:66" ht="13.5" customHeight="1" x14ac:dyDescent="0.15">
      <c r="A136" s="51"/>
      <c r="B136" s="52"/>
      <c r="C136" s="124" t="s">
        <v>31</v>
      </c>
      <c r="D136" s="64" t="s">
        <v>6</v>
      </c>
      <c r="E136" s="89"/>
      <c r="F136" s="89"/>
      <c r="G136" s="89"/>
      <c r="H136" s="26">
        <f t="shared" ref="H136:I136" si="76">SUM(H137:H138)</f>
        <v>356734</v>
      </c>
      <c r="I136" s="26">
        <f t="shared" si="76"/>
        <v>363250</v>
      </c>
      <c r="J136" s="26">
        <f t="shared" ref="J136" si="77">SUM(J137:J138)</f>
        <v>389389</v>
      </c>
      <c r="K136" s="26">
        <f t="shared" ref="K136" si="78">SUM(K137:K138)</f>
        <v>384159</v>
      </c>
      <c r="L136" s="26">
        <f t="shared" ref="L136" si="79">SUM(L137:L138)</f>
        <v>419410</v>
      </c>
      <c r="M136" s="26">
        <f t="shared" ref="M136" si="80">SUM(M137:M138)</f>
        <v>374681</v>
      </c>
      <c r="N136" s="26">
        <f t="shared" ref="N136" si="81">SUM(N137:N138)</f>
        <v>345951</v>
      </c>
      <c r="O136" s="26">
        <f t="shared" ref="O136" si="82">SUM(O137:O138)</f>
        <v>311154</v>
      </c>
      <c r="P136" s="26">
        <f t="shared" ref="P136" si="83">SUM(P137:P138)</f>
        <v>320209</v>
      </c>
      <c r="Q136" s="26">
        <f t="shared" ref="Q136" si="84">SUM(Q137:Q138)</f>
        <v>374645</v>
      </c>
      <c r="R136" s="26">
        <f t="shared" ref="R136" si="85">SUM(R137:R138)</f>
        <v>412110</v>
      </c>
      <c r="S136" s="26">
        <f t="shared" ref="S136" si="86">SUM(S137:S138)</f>
        <v>445091</v>
      </c>
      <c r="T136" s="26">
        <f t="shared" ref="T136" si="87">SUM(T137:T138)</f>
        <v>447933</v>
      </c>
      <c r="U136" s="26">
        <f t="shared" ref="U136" si="88">SUM(U137:U138)</f>
        <v>470957</v>
      </c>
      <c r="V136" s="26">
        <f t="shared" ref="V136" si="89">SUM(V137:V138)</f>
        <v>566918</v>
      </c>
      <c r="W136" s="26">
        <f t="shared" ref="W136" si="90">SUM(W137:W138)</f>
        <v>607684</v>
      </c>
      <c r="X136" s="26">
        <f t="shared" ref="X136" si="91">SUM(X137:X138)</f>
        <v>641915</v>
      </c>
      <c r="Y136" s="26">
        <f t="shared" ref="Y136" si="92">SUM(Y137:Y138)</f>
        <v>649354</v>
      </c>
      <c r="Z136" s="26">
        <f t="shared" ref="Z136" si="93">SUM(Z137:Z138)</f>
        <v>581214</v>
      </c>
      <c r="AA136" s="26">
        <f t="shared" ref="AA136" si="94">SUM(AA137:AA138)</f>
        <v>609231</v>
      </c>
      <c r="AB136" s="26">
        <f t="shared" ref="AB136" si="95">SUM(AB137:AB138)</f>
        <v>562998</v>
      </c>
      <c r="AC136" s="26">
        <f t="shared" ref="AC136" si="96">SUM(AC137:AC138)</f>
        <v>588292</v>
      </c>
      <c r="AD136" s="26">
        <f t="shared" ref="AD136" si="97">SUM(AD137:AD138)</f>
        <v>611976</v>
      </c>
      <c r="AE136" s="26">
        <f t="shared" ref="AE136" si="98">SUM(AE137:AE138)</f>
        <v>744646</v>
      </c>
      <c r="AF136" s="26">
        <f t="shared" ref="AF136" si="99">SUM(AF137:AF138)</f>
        <v>645974</v>
      </c>
      <c r="AG136" s="26">
        <f t="shared" ref="AG136" si="100">SUM(AG137:AG138)</f>
        <v>676517</v>
      </c>
      <c r="AH136" s="26">
        <f t="shared" ref="AH136" si="101">SUM(AH137:AH138)</f>
        <v>687550</v>
      </c>
      <c r="AI136" s="26">
        <f t="shared" ref="AI136" si="102">SUM(AI137:AI138)</f>
        <v>806422</v>
      </c>
      <c r="AJ136" s="26">
        <f t="shared" ref="AJ136" si="103">SUM(AJ137:AJ138)</f>
        <v>782604</v>
      </c>
      <c r="AK136" s="26">
        <f t="shared" ref="AK136" si="104">SUM(AK137:AK138)</f>
        <v>746857</v>
      </c>
      <c r="AL136" s="26">
        <f t="shared" ref="AL136" si="105">SUM(AL137:AL138)</f>
        <v>529945</v>
      </c>
      <c r="AM136" s="26">
        <f t="shared" ref="AM136" si="106">SUM(AM137:AM138)</f>
        <v>667472</v>
      </c>
      <c r="AN136" s="26">
        <f t="shared" ref="AN136" si="107">SUM(AN137:AN138)</f>
        <v>668394</v>
      </c>
      <c r="AO136" s="26">
        <f t="shared" ref="AO136" si="108">SUM(AO137:AO138)</f>
        <v>645605</v>
      </c>
      <c r="AQ136" s="65">
        <v>591</v>
      </c>
      <c r="AR136" s="65">
        <v>546.5</v>
      </c>
      <c r="AS136" s="65">
        <v>553.6</v>
      </c>
      <c r="AT136" s="65">
        <v>538.29999999999995</v>
      </c>
      <c r="AU136" s="65">
        <v>569.5</v>
      </c>
      <c r="AV136" s="65">
        <v>537.29999999999995</v>
      </c>
      <c r="AW136" s="65">
        <v>557.79999999999995</v>
      </c>
      <c r="AX136" s="65">
        <v>538.79999999999995</v>
      </c>
      <c r="AY136" s="65">
        <v>550.70000000000005</v>
      </c>
      <c r="AZ136" s="65">
        <v>464.7</v>
      </c>
      <c r="BA136" s="65">
        <v>442.7</v>
      </c>
      <c r="BB136" s="65">
        <v>403.7</v>
      </c>
      <c r="BC136" s="65">
        <v>379</v>
      </c>
      <c r="BD136" s="65">
        <v>360.90000000000003</v>
      </c>
      <c r="BE136" s="65">
        <v>354.69999999999993</v>
      </c>
      <c r="BF136" s="65">
        <v>365.7</v>
      </c>
      <c r="BG136" s="65">
        <v>372.8</v>
      </c>
      <c r="BH136" s="65">
        <v>326.40000000000009</v>
      </c>
      <c r="BI136" s="65">
        <v>334.7999999999999</v>
      </c>
      <c r="BJ136" s="65">
        <v>345.79999999999995</v>
      </c>
      <c r="BK136" s="65">
        <v>345.40000000000003</v>
      </c>
      <c r="BL136" s="65">
        <v>285.60000000000002</v>
      </c>
      <c r="BM136" s="65">
        <v>324.40000000000003</v>
      </c>
      <c r="BN136" s="65"/>
    </row>
    <row r="137" spans="1:66" ht="13.5" customHeight="1" x14ac:dyDescent="0.15">
      <c r="A137" s="51"/>
      <c r="B137" s="52"/>
      <c r="C137" s="125"/>
      <c r="D137" s="66" t="s">
        <v>7</v>
      </c>
      <c r="E137" s="90"/>
      <c r="F137" s="90"/>
      <c r="G137" s="90"/>
      <c r="H137" s="28">
        <f>主要観光地別・年度計!H137</f>
        <v>296</v>
      </c>
      <c r="I137" s="28">
        <f>主要観光地別・年度計!I137</f>
        <v>675</v>
      </c>
      <c r="J137" s="28">
        <f>主要観光地別・年度計!J137</f>
        <v>7624</v>
      </c>
      <c r="K137" s="28">
        <f>主要観光地別・年度計!K137</f>
        <v>6690</v>
      </c>
      <c r="L137" s="28">
        <f>主要観光地別・年度計!L137</f>
        <v>13273</v>
      </c>
      <c r="M137" s="28">
        <f>主要観光地別・年度計!M137</f>
        <v>10080</v>
      </c>
      <c r="N137" s="28">
        <f>主要観光地別・年度計!N137</f>
        <v>11989</v>
      </c>
      <c r="O137" s="28">
        <f>主要観光地別・年度計!O137</f>
        <v>12612</v>
      </c>
      <c r="P137" s="28">
        <f>主要観光地別・年度計!P137</f>
        <v>17970</v>
      </c>
      <c r="Q137" s="28">
        <f>主要観光地別・年度計!Q137</f>
        <v>20980</v>
      </c>
      <c r="R137" s="28">
        <f>主要観光地別・年度計!R137</f>
        <v>20606</v>
      </c>
      <c r="S137" s="28">
        <f>主要観光地別・年度計!S137</f>
        <v>25634</v>
      </c>
      <c r="T137" s="28">
        <f>主要観光地別・年度計!T137</f>
        <v>34006</v>
      </c>
      <c r="U137" s="28">
        <f>主要観光地別・年度計!U137</f>
        <v>46944</v>
      </c>
      <c r="V137" s="28">
        <f>主要観光地別・年度計!V137</f>
        <v>114178</v>
      </c>
      <c r="W137" s="28">
        <f>主要観光地別・年度計!W137</f>
        <v>182105</v>
      </c>
      <c r="X137" s="28">
        <f>主要観光地別・年度計!X137</f>
        <v>196496</v>
      </c>
      <c r="Y137" s="28">
        <f>主要観光地別・年度計!Y137</f>
        <v>95086</v>
      </c>
      <c r="Z137" s="28">
        <f>主要観光地別・年度計!Z137</f>
        <v>93953</v>
      </c>
      <c r="AA137" s="28">
        <f>主要観光地別・年度計!AA137</f>
        <v>91374</v>
      </c>
      <c r="AB137" s="28">
        <f>主要観光地別・年度計!AB137</f>
        <v>80696</v>
      </c>
      <c r="AC137" s="28">
        <f>主要観光地別・年度計!AC137</f>
        <v>107022</v>
      </c>
      <c r="AD137" s="28">
        <f>主要観光地別・年度計!AD137</f>
        <v>111360</v>
      </c>
      <c r="AE137" s="28">
        <f>主要観光地別・年度計!AE137</f>
        <v>112732</v>
      </c>
      <c r="AF137" s="28">
        <f>主要観光地別・年度計!AF137</f>
        <v>119147</v>
      </c>
      <c r="AG137" s="28">
        <f>主要観光地別・年度計!AG137</f>
        <v>122205</v>
      </c>
      <c r="AH137" s="28">
        <f>主要観光地別・年度計!AH137</f>
        <v>143682</v>
      </c>
      <c r="AI137" s="28">
        <f>主要観光地別・年度計!AI137</f>
        <v>195536</v>
      </c>
      <c r="AJ137" s="28">
        <f>主要観光地別・年度計!AJ137</f>
        <v>168590</v>
      </c>
      <c r="AK137" s="28">
        <f>主要観光地別・年度計!AK137</f>
        <v>165490</v>
      </c>
      <c r="AL137" s="28">
        <f>主要観光地別・年度計!AL137</f>
        <v>81585</v>
      </c>
      <c r="AM137" s="28">
        <f>主要観光地別・年度計!AM137</f>
        <v>103849</v>
      </c>
      <c r="AN137" s="28">
        <f>主要観光地別・年度計!AN137</f>
        <v>246909</v>
      </c>
      <c r="AO137" s="28">
        <f>主要観光地別・年度計!AO137</f>
        <v>248512</v>
      </c>
      <c r="AQ137" s="67">
        <v>187.6</v>
      </c>
      <c r="AR137" s="67">
        <v>161</v>
      </c>
      <c r="AS137" s="67">
        <v>165.4</v>
      </c>
      <c r="AT137" s="67">
        <v>206.5</v>
      </c>
      <c r="AU137" s="67">
        <v>204.5</v>
      </c>
      <c r="AV137" s="67">
        <v>186.4</v>
      </c>
      <c r="AW137" s="67">
        <v>191.9</v>
      </c>
      <c r="AX137" s="67">
        <v>194.1</v>
      </c>
      <c r="AY137" s="67">
        <v>207.9</v>
      </c>
      <c r="AZ137" s="67">
        <v>174.2</v>
      </c>
      <c r="BA137" s="67">
        <v>174.3</v>
      </c>
      <c r="BB137" s="67">
        <v>152.80000000000001</v>
      </c>
      <c r="BC137" s="67">
        <v>138.19999999999999</v>
      </c>
      <c r="BD137" s="67">
        <v>99.399999999999991</v>
      </c>
      <c r="BE137" s="67">
        <v>86.399999999999991</v>
      </c>
      <c r="BF137" s="67">
        <v>79.399999999999991</v>
      </c>
      <c r="BG137" s="67">
        <v>89.000000000000014</v>
      </c>
      <c r="BH137" s="67">
        <v>98.499999999999986</v>
      </c>
      <c r="BI137" s="67">
        <v>103.6</v>
      </c>
      <c r="BJ137" s="67">
        <v>175.2</v>
      </c>
      <c r="BK137" s="67">
        <v>172.3</v>
      </c>
      <c r="BL137" s="67">
        <v>167</v>
      </c>
      <c r="BM137" s="67">
        <v>140.4</v>
      </c>
      <c r="BN137" s="67"/>
    </row>
    <row r="138" spans="1:66" ht="13.5" customHeight="1" x14ac:dyDescent="0.15">
      <c r="A138" s="51"/>
      <c r="B138" s="52"/>
      <c r="C138" s="125"/>
      <c r="D138" s="66" t="s">
        <v>8</v>
      </c>
      <c r="E138" s="90"/>
      <c r="F138" s="90"/>
      <c r="G138" s="90"/>
      <c r="H138" s="28">
        <f>主要観光地別・年度計!H138</f>
        <v>356438</v>
      </c>
      <c r="I138" s="28">
        <f>主要観光地別・年度計!I138</f>
        <v>362575</v>
      </c>
      <c r="J138" s="28">
        <f>主要観光地別・年度計!J138</f>
        <v>381765</v>
      </c>
      <c r="K138" s="28">
        <f>主要観光地別・年度計!K138</f>
        <v>377469</v>
      </c>
      <c r="L138" s="28">
        <f>主要観光地別・年度計!L138</f>
        <v>406137</v>
      </c>
      <c r="M138" s="28">
        <f>主要観光地別・年度計!M138</f>
        <v>364601</v>
      </c>
      <c r="N138" s="28">
        <f>主要観光地別・年度計!N138</f>
        <v>333962</v>
      </c>
      <c r="O138" s="28">
        <f>主要観光地別・年度計!O138</f>
        <v>298542</v>
      </c>
      <c r="P138" s="28">
        <f>主要観光地別・年度計!P138</f>
        <v>302239</v>
      </c>
      <c r="Q138" s="28">
        <f>主要観光地別・年度計!Q138</f>
        <v>353665</v>
      </c>
      <c r="R138" s="28">
        <f>主要観光地別・年度計!R138</f>
        <v>391504</v>
      </c>
      <c r="S138" s="28">
        <f>主要観光地別・年度計!S138</f>
        <v>419457</v>
      </c>
      <c r="T138" s="28">
        <f>主要観光地別・年度計!T138</f>
        <v>413927</v>
      </c>
      <c r="U138" s="28">
        <f>主要観光地別・年度計!U138</f>
        <v>424013</v>
      </c>
      <c r="V138" s="28">
        <f>主要観光地別・年度計!V138</f>
        <v>452740</v>
      </c>
      <c r="W138" s="28">
        <f>主要観光地別・年度計!W138</f>
        <v>425579</v>
      </c>
      <c r="X138" s="28">
        <f>主要観光地別・年度計!X138</f>
        <v>445419</v>
      </c>
      <c r="Y138" s="28">
        <f>主要観光地別・年度計!Y138</f>
        <v>554268</v>
      </c>
      <c r="Z138" s="28">
        <f>主要観光地別・年度計!Z138</f>
        <v>487261</v>
      </c>
      <c r="AA138" s="28">
        <f>主要観光地別・年度計!AA138</f>
        <v>517857</v>
      </c>
      <c r="AB138" s="28">
        <f>主要観光地別・年度計!AB138</f>
        <v>482302</v>
      </c>
      <c r="AC138" s="28">
        <f>主要観光地別・年度計!AC138</f>
        <v>481270</v>
      </c>
      <c r="AD138" s="28">
        <f>主要観光地別・年度計!AD138</f>
        <v>500616</v>
      </c>
      <c r="AE138" s="28">
        <f>主要観光地別・年度計!AE138</f>
        <v>631914</v>
      </c>
      <c r="AF138" s="28">
        <f>主要観光地別・年度計!AF138</f>
        <v>526827</v>
      </c>
      <c r="AG138" s="28">
        <f>主要観光地別・年度計!AG138</f>
        <v>554312</v>
      </c>
      <c r="AH138" s="28">
        <f>主要観光地別・年度計!AH138</f>
        <v>543868</v>
      </c>
      <c r="AI138" s="28">
        <f>主要観光地別・年度計!AI138</f>
        <v>610886</v>
      </c>
      <c r="AJ138" s="28">
        <f>主要観光地別・年度計!AJ138</f>
        <v>614014</v>
      </c>
      <c r="AK138" s="28">
        <f>主要観光地別・年度計!AK138</f>
        <v>581367</v>
      </c>
      <c r="AL138" s="28">
        <f>主要観光地別・年度計!AL138</f>
        <v>448360</v>
      </c>
      <c r="AM138" s="28">
        <f>主要観光地別・年度計!AM138</f>
        <v>563623</v>
      </c>
      <c r="AN138" s="28">
        <f>主要観光地別・年度計!AN138</f>
        <v>421485</v>
      </c>
      <c r="AO138" s="28">
        <f>主要観光地別・年度計!AO138</f>
        <v>397093</v>
      </c>
      <c r="AQ138" s="67">
        <v>403.4</v>
      </c>
      <c r="AR138" s="67">
        <v>385.5</v>
      </c>
      <c r="AS138" s="67">
        <v>388.2</v>
      </c>
      <c r="AT138" s="67">
        <v>331.8</v>
      </c>
      <c r="AU138" s="67">
        <v>365</v>
      </c>
      <c r="AV138" s="67">
        <v>350.9</v>
      </c>
      <c r="AW138" s="67">
        <v>365.9</v>
      </c>
      <c r="AX138" s="67">
        <v>344.7</v>
      </c>
      <c r="AY138" s="67">
        <v>342.8</v>
      </c>
      <c r="AZ138" s="67">
        <v>290.5</v>
      </c>
      <c r="BA138" s="67">
        <v>268.39999999999998</v>
      </c>
      <c r="BB138" s="67">
        <v>250.9</v>
      </c>
      <c r="BC138" s="67">
        <v>240.8</v>
      </c>
      <c r="BD138" s="67">
        <v>261.5</v>
      </c>
      <c r="BE138" s="67">
        <v>268.3</v>
      </c>
      <c r="BF138" s="67">
        <v>286.29999999999995</v>
      </c>
      <c r="BG138" s="67">
        <v>283.8</v>
      </c>
      <c r="BH138" s="67">
        <v>227.90000000000003</v>
      </c>
      <c r="BI138" s="67">
        <v>231.2</v>
      </c>
      <c r="BJ138" s="67">
        <v>170.6</v>
      </c>
      <c r="BK138" s="67">
        <v>173.1</v>
      </c>
      <c r="BL138" s="67">
        <v>118.6</v>
      </c>
      <c r="BM138" s="67">
        <v>183.99999999999997</v>
      </c>
      <c r="BN138" s="67"/>
    </row>
    <row r="139" spans="1:66" ht="13.5" customHeight="1" x14ac:dyDescent="0.15">
      <c r="A139" s="51"/>
      <c r="B139" s="52"/>
      <c r="C139" s="125"/>
      <c r="D139" s="66" t="s">
        <v>9</v>
      </c>
      <c r="E139" s="90"/>
      <c r="F139" s="90"/>
      <c r="G139" s="90"/>
      <c r="H139" s="28">
        <f>主要観光地別・年度計!H139</f>
        <v>350299</v>
      </c>
      <c r="I139" s="28">
        <f>主要観光地別・年度計!I139</f>
        <v>347975</v>
      </c>
      <c r="J139" s="28">
        <f>主要観光地別・年度計!J139</f>
        <v>316982</v>
      </c>
      <c r="K139" s="28">
        <f>主要観光地別・年度計!K139</f>
        <v>316725</v>
      </c>
      <c r="L139" s="28">
        <f>主要観光地別・年度計!L139</f>
        <v>349750</v>
      </c>
      <c r="M139" s="28">
        <f>主要観光地別・年度計!M139</f>
        <v>308816</v>
      </c>
      <c r="N139" s="28">
        <f>主要観光地別・年度計!N139</f>
        <v>283851</v>
      </c>
      <c r="O139" s="28">
        <f>主要観光地別・年度計!O139</f>
        <v>241839</v>
      </c>
      <c r="P139" s="28">
        <f>主要観光地別・年度計!P139</f>
        <v>249469</v>
      </c>
      <c r="Q139" s="28">
        <f>主要観光地別・年度計!Q139</f>
        <v>292190</v>
      </c>
      <c r="R139" s="28">
        <f>主要観光地別・年度計!R139</f>
        <v>329685</v>
      </c>
      <c r="S139" s="28">
        <f>主要観光地別・年度計!S139</f>
        <v>355396</v>
      </c>
      <c r="T139" s="28">
        <f>主要観光地別・年度計!T139</f>
        <v>358729</v>
      </c>
      <c r="U139" s="28">
        <f>主要観光地別・年度計!U139</f>
        <v>371050</v>
      </c>
      <c r="V139" s="28">
        <f>主要観光地別・年度計!V139</f>
        <v>447852</v>
      </c>
      <c r="W139" s="28">
        <f>主要観光地別・年度計!W139</f>
        <v>458722</v>
      </c>
      <c r="X139" s="28">
        <f>主要観光地別・年度計!X139</f>
        <v>489835</v>
      </c>
      <c r="Y139" s="28">
        <f>主要観光地別・年度計!Y139</f>
        <v>472038</v>
      </c>
      <c r="Z139" s="28">
        <f>主要観光地別・年度計!Z139</f>
        <v>416452</v>
      </c>
      <c r="AA139" s="28">
        <f>主要観光地別・年度計!AA139</f>
        <v>436018</v>
      </c>
      <c r="AB139" s="28">
        <f>主要観光地別・年度計!AB139</f>
        <v>412919</v>
      </c>
      <c r="AC139" s="28">
        <f>主要観光地別・年度計!AC139</f>
        <v>423114</v>
      </c>
      <c r="AD139" s="28">
        <f>主要観光地別・年度計!AD139</f>
        <v>440002</v>
      </c>
      <c r="AE139" s="28">
        <f>主要観光地別・年度計!AE139</f>
        <v>529653</v>
      </c>
      <c r="AF139" s="28">
        <f>主要観光地別・年度計!AF139</f>
        <v>488011</v>
      </c>
      <c r="AG139" s="28">
        <f>主要観光地別・年度計!AG139</f>
        <v>487757</v>
      </c>
      <c r="AH139" s="28">
        <f>主要観光地別・年度計!AH139</f>
        <v>494040</v>
      </c>
      <c r="AI139" s="28">
        <f>主要観光地別・年度計!AI139</f>
        <v>580912</v>
      </c>
      <c r="AJ139" s="28">
        <f>主要観光地別・年度計!AJ139</f>
        <v>565932</v>
      </c>
      <c r="AK139" s="28">
        <f>主要観光地別・年度計!AK139</f>
        <v>550509</v>
      </c>
      <c r="AL139" s="28">
        <f>主要観光地別・年度計!AL139</f>
        <v>419104</v>
      </c>
      <c r="AM139" s="28">
        <f>主要観光地別・年度計!AM139</f>
        <v>528756</v>
      </c>
      <c r="AN139" s="28">
        <f>主要観光地別・年度計!AN139</f>
        <v>552640</v>
      </c>
      <c r="AO139" s="28">
        <f>主要観光地別・年度計!AO139</f>
        <v>526022</v>
      </c>
      <c r="AQ139" s="67">
        <v>503</v>
      </c>
      <c r="AR139" s="67">
        <v>491.8</v>
      </c>
      <c r="AS139" s="67">
        <v>472.1</v>
      </c>
      <c r="AT139" s="67">
        <v>497.8</v>
      </c>
      <c r="AU139" s="67">
        <v>512.79999999999995</v>
      </c>
      <c r="AV139" s="67">
        <v>483.8</v>
      </c>
      <c r="AW139" s="67">
        <v>498.9</v>
      </c>
      <c r="AX139" s="67">
        <v>480.7</v>
      </c>
      <c r="AY139" s="67">
        <v>505.7</v>
      </c>
      <c r="AZ139" s="67">
        <v>422.2</v>
      </c>
      <c r="BA139" s="67">
        <v>403.2</v>
      </c>
      <c r="BB139" s="67">
        <v>369</v>
      </c>
      <c r="BC139" s="67">
        <v>353.1</v>
      </c>
      <c r="BD139" s="67">
        <v>337.4</v>
      </c>
      <c r="BE139" s="67">
        <v>333.59999999999997</v>
      </c>
      <c r="BF139" s="67">
        <v>341.40000000000009</v>
      </c>
      <c r="BG139" s="67">
        <v>344</v>
      </c>
      <c r="BH139" s="67">
        <v>303.7000000000001</v>
      </c>
      <c r="BI139" s="67">
        <v>313.50000000000006</v>
      </c>
      <c r="BJ139" s="67">
        <v>328.7</v>
      </c>
      <c r="BK139" s="67">
        <v>324.40000000000003</v>
      </c>
      <c r="BL139" s="67">
        <v>272.3</v>
      </c>
      <c r="BM139" s="67">
        <v>304.3</v>
      </c>
      <c r="BN139" s="67"/>
    </row>
    <row r="140" spans="1:66" ht="13.5" customHeight="1" x14ac:dyDescent="0.15">
      <c r="A140" s="51"/>
      <c r="B140" s="52"/>
      <c r="C140" s="125"/>
      <c r="D140" s="66" t="s">
        <v>10</v>
      </c>
      <c r="E140" s="90"/>
      <c r="F140" s="90"/>
      <c r="G140" s="90"/>
      <c r="H140" s="28">
        <f>主要観光地別・年度計!H140</f>
        <v>6435</v>
      </c>
      <c r="I140" s="28">
        <f>主要観光地別・年度計!I140</f>
        <v>15275</v>
      </c>
      <c r="J140" s="28">
        <f>主要観光地別・年度計!J140</f>
        <v>72407</v>
      </c>
      <c r="K140" s="28">
        <f>主要観光地別・年度計!K140</f>
        <v>67434</v>
      </c>
      <c r="L140" s="28">
        <f>主要観光地別・年度計!L140</f>
        <v>69660</v>
      </c>
      <c r="M140" s="28">
        <f>主要観光地別・年度計!M140</f>
        <v>65865</v>
      </c>
      <c r="N140" s="28">
        <f>主要観光地別・年度計!N140</f>
        <v>62100</v>
      </c>
      <c r="O140" s="28">
        <f>主要観光地別・年度計!O140</f>
        <v>69315</v>
      </c>
      <c r="P140" s="28">
        <f>主要観光地別・年度計!P140</f>
        <v>70740</v>
      </c>
      <c r="Q140" s="28">
        <f>主要観光地別・年度計!Q140</f>
        <v>82455</v>
      </c>
      <c r="R140" s="28">
        <f>主要観光地別・年度計!R140</f>
        <v>82425</v>
      </c>
      <c r="S140" s="28">
        <f>主要観光地別・年度計!S140</f>
        <v>89695</v>
      </c>
      <c r="T140" s="28">
        <f>主要観光地別・年度計!T140</f>
        <v>89204</v>
      </c>
      <c r="U140" s="28">
        <f>主要観光地別・年度計!U140</f>
        <v>99907</v>
      </c>
      <c r="V140" s="28">
        <f>主要観光地別・年度計!V140</f>
        <v>119066</v>
      </c>
      <c r="W140" s="28">
        <f>主要観光地別・年度計!W140</f>
        <v>148962</v>
      </c>
      <c r="X140" s="28">
        <f>主要観光地別・年度計!X140</f>
        <v>152080</v>
      </c>
      <c r="Y140" s="28">
        <f>主要観光地別・年度計!Y140</f>
        <v>177316</v>
      </c>
      <c r="Z140" s="28">
        <f>主要観光地別・年度計!Z140</f>
        <v>164762</v>
      </c>
      <c r="AA140" s="28">
        <f>主要観光地別・年度計!AA140</f>
        <v>173213</v>
      </c>
      <c r="AB140" s="28">
        <f>主要観光地別・年度計!AB140</f>
        <v>150079</v>
      </c>
      <c r="AC140" s="28">
        <f>主要観光地別・年度計!AC140</f>
        <v>165178</v>
      </c>
      <c r="AD140" s="28">
        <f>主要観光地別・年度計!AD140</f>
        <v>171974</v>
      </c>
      <c r="AE140" s="28">
        <f>主要観光地別・年度計!AE140</f>
        <v>214993</v>
      </c>
      <c r="AF140" s="28">
        <f>主要観光地別・年度計!AF140</f>
        <v>157963</v>
      </c>
      <c r="AG140" s="28">
        <f>主要観光地別・年度計!AG140</f>
        <v>188760</v>
      </c>
      <c r="AH140" s="28">
        <f>主要観光地別・年度計!AH140</f>
        <v>193510</v>
      </c>
      <c r="AI140" s="28">
        <f>主要観光地別・年度計!AI140</f>
        <v>225510</v>
      </c>
      <c r="AJ140" s="28">
        <f>主要観光地別・年度計!AJ140</f>
        <v>216672</v>
      </c>
      <c r="AK140" s="28">
        <f>主要観光地別・年度計!AK140</f>
        <v>196348</v>
      </c>
      <c r="AL140" s="28">
        <f>主要観光地別・年度計!AL140</f>
        <v>110841</v>
      </c>
      <c r="AM140" s="28">
        <f>主要観光地別・年度計!AM140</f>
        <v>138716</v>
      </c>
      <c r="AN140" s="28">
        <f>主要観光地別・年度計!AN140</f>
        <v>115754</v>
      </c>
      <c r="AO140" s="28">
        <f>主要観光地別・年度計!AO140</f>
        <v>119583</v>
      </c>
      <c r="AQ140" s="67">
        <v>88</v>
      </c>
      <c r="AR140" s="67">
        <v>54.7</v>
      </c>
      <c r="AS140" s="67">
        <v>81.5</v>
      </c>
      <c r="AT140" s="67">
        <v>40.5</v>
      </c>
      <c r="AU140" s="67">
        <v>56.7</v>
      </c>
      <c r="AV140" s="67">
        <v>53.5</v>
      </c>
      <c r="AW140" s="67">
        <v>58.9</v>
      </c>
      <c r="AX140" s="67">
        <v>58.1</v>
      </c>
      <c r="AY140" s="67">
        <v>45</v>
      </c>
      <c r="AZ140" s="67">
        <v>42.5</v>
      </c>
      <c r="BA140" s="67">
        <v>39.5</v>
      </c>
      <c r="BB140" s="67">
        <v>34.700000000000003</v>
      </c>
      <c r="BC140" s="67">
        <v>25.9</v>
      </c>
      <c r="BD140" s="67">
        <v>23.5</v>
      </c>
      <c r="BE140" s="67">
        <v>21.099999999999998</v>
      </c>
      <c r="BF140" s="67">
        <v>24.299999999999997</v>
      </c>
      <c r="BG140" s="67">
        <v>28.8</v>
      </c>
      <c r="BH140" s="67">
        <v>22.7</v>
      </c>
      <c r="BI140" s="67">
        <v>21.3</v>
      </c>
      <c r="BJ140" s="67">
        <v>17.099999999999998</v>
      </c>
      <c r="BK140" s="67">
        <v>21</v>
      </c>
      <c r="BL140" s="67">
        <v>13.3</v>
      </c>
      <c r="BM140" s="67">
        <v>20.100000000000001</v>
      </c>
      <c r="BN140" s="67"/>
    </row>
    <row r="141" spans="1:66" ht="13.5" customHeight="1" thickBot="1" x14ac:dyDescent="0.2">
      <c r="A141" s="51"/>
      <c r="B141" s="52"/>
      <c r="C141" s="126"/>
      <c r="D141" s="68" t="s">
        <v>11</v>
      </c>
      <c r="E141" s="91"/>
      <c r="F141" s="91"/>
      <c r="G141" s="91"/>
      <c r="H141" s="29"/>
      <c r="I141" s="29">
        <f>主要観光地別・年度計!I141</f>
        <v>15275</v>
      </c>
      <c r="J141" s="29">
        <f>主要観光地別・年度計!J141</f>
        <v>72407</v>
      </c>
      <c r="K141" s="29">
        <f>主要観光地別・年度計!K141</f>
        <v>67434</v>
      </c>
      <c r="L141" s="29">
        <f>主要観光地別・年度計!L141</f>
        <v>69660</v>
      </c>
      <c r="M141" s="29">
        <f>主要観光地別・年度計!M141</f>
        <v>65865</v>
      </c>
      <c r="N141" s="29">
        <f>主要観光地別・年度計!N141</f>
        <v>62100</v>
      </c>
      <c r="O141" s="29">
        <f>主要観光地別・年度計!O141</f>
        <v>69315</v>
      </c>
      <c r="P141" s="29">
        <f>主要観光地別・年度計!P141</f>
        <v>70740</v>
      </c>
      <c r="Q141" s="29">
        <f>主要観光地別・年度計!Q141</f>
        <v>82464</v>
      </c>
      <c r="R141" s="29">
        <f>主要観光地別・年度計!R141</f>
        <v>123639</v>
      </c>
      <c r="S141" s="29">
        <f>主要観光地別・年度計!S141</f>
        <v>149991</v>
      </c>
      <c r="T141" s="29">
        <f>主要観光地別・年度計!T141</f>
        <v>150533</v>
      </c>
      <c r="U141" s="29">
        <f>主要観光地別・年度計!U141</f>
        <v>121199</v>
      </c>
      <c r="V141" s="29">
        <f>主要観光地別・年度計!V141</f>
        <v>184489</v>
      </c>
      <c r="W141" s="29">
        <f>主要観光地別・年度計!W141</f>
        <v>251402</v>
      </c>
      <c r="X141" s="29">
        <f>主要観光地別・年度計!X141</f>
        <v>247143</v>
      </c>
      <c r="Y141" s="29">
        <f>主要観光地別・年度計!Y141</f>
        <v>235913</v>
      </c>
      <c r="Z141" s="29">
        <f>主要観光地別・年度計!Z141</f>
        <v>247140</v>
      </c>
      <c r="AA141" s="29">
        <f>主要観光地別・年度計!AA141</f>
        <v>274045</v>
      </c>
      <c r="AB141" s="29">
        <f>主要観光地別・年度計!AB141</f>
        <v>223889</v>
      </c>
      <c r="AC141" s="29">
        <f>主要観光地別・年度計!AC141</f>
        <v>246581</v>
      </c>
      <c r="AD141" s="29">
        <f>主要観光地別・年度計!AD141</f>
        <v>256716</v>
      </c>
      <c r="AE141" s="29">
        <f>主要観光地別・年度計!AE141</f>
        <v>360771</v>
      </c>
      <c r="AF141" s="29">
        <f>主要観光地別・年度計!AF141</f>
        <v>285051</v>
      </c>
      <c r="AG141" s="29">
        <f>主要観光地別・年度計!AG141</f>
        <v>281204</v>
      </c>
      <c r="AH141" s="29">
        <f>主要観光地別・年度計!AH141</f>
        <v>288272</v>
      </c>
      <c r="AI141" s="29">
        <f>主要観光地別・年度計!AI141</f>
        <v>330142</v>
      </c>
      <c r="AJ141" s="29">
        <f>主要観光地別・年度計!AJ141</f>
        <v>316340</v>
      </c>
      <c r="AK141" s="29">
        <f>主要観光地別・年度計!AK141</f>
        <v>289520</v>
      </c>
      <c r="AL141" s="29">
        <f>主要観光地別・年度計!AL141</f>
        <v>160645</v>
      </c>
      <c r="AM141" s="29">
        <f>主要観光地別・年度計!AM141</f>
        <v>202033</v>
      </c>
      <c r="AN141" s="29">
        <f>主要観光地別・年度計!AN141</f>
        <v>173632</v>
      </c>
      <c r="AO141" s="29">
        <f>主要観光地別・年度計!AO141</f>
        <v>178823</v>
      </c>
      <c r="AQ141" s="69">
        <v>97</v>
      </c>
      <c r="AR141" s="69">
        <v>98</v>
      </c>
      <c r="AS141" s="69">
        <v>111.2</v>
      </c>
      <c r="AT141" s="69">
        <v>58.5</v>
      </c>
      <c r="AU141" s="69">
        <v>58</v>
      </c>
      <c r="AV141" s="69">
        <v>57</v>
      </c>
      <c r="AW141" s="69">
        <v>58.9</v>
      </c>
      <c r="AX141" s="69">
        <v>58.1</v>
      </c>
      <c r="AY141" s="69">
        <v>45</v>
      </c>
      <c r="AZ141" s="69">
        <v>42.5</v>
      </c>
      <c r="BA141" s="69">
        <v>39.5</v>
      </c>
      <c r="BB141" s="69">
        <v>34.700000000000003</v>
      </c>
      <c r="BC141" s="69">
        <v>25.9</v>
      </c>
      <c r="BD141" s="69">
        <v>23.5</v>
      </c>
      <c r="BE141" s="69">
        <v>21.099999999999998</v>
      </c>
      <c r="BF141" s="69">
        <v>24.299999999999997</v>
      </c>
      <c r="BG141" s="69">
        <v>28.8</v>
      </c>
      <c r="BH141" s="69">
        <v>34.5</v>
      </c>
      <c r="BI141" s="69">
        <v>21.3</v>
      </c>
      <c r="BJ141" s="69">
        <v>21.1</v>
      </c>
      <c r="BK141" s="69">
        <v>24.600000000000005</v>
      </c>
      <c r="BL141" s="69">
        <v>21.8</v>
      </c>
      <c r="BM141" s="69">
        <v>24.700000000000006</v>
      </c>
      <c r="BN141" s="69"/>
    </row>
    <row r="142" spans="1:66" ht="13.5" customHeight="1" x14ac:dyDescent="0.15">
      <c r="A142" s="51"/>
      <c r="B142" s="52"/>
      <c r="C142" s="53" t="s">
        <v>32</v>
      </c>
      <c r="D142" s="64" t="s">
        <v>6</v>
      </c>
      <c r="E142" s="89"/>
      <c r="F142" s="89"/>
      <c r="G142" s="89"/>
      <c r="H142" s="26"/>
      <c r="I142" s="26"/>
      <c r="J142" s="26"/>
      <c r="K142" s="26"/>
      <c r="L142" s="26"/>
      <c r="M142" s="26"/>
      <c r="N142" s="26"/>
      <c r="O142" s="26"/>
      <c r="P142" s="26"/>
      <c r="Q142" s="26"/>
      <c r="R142" s="26"/>
      <c r="S142" s="26"/>
      <c r="T142" s="26"/>
      <c r="U142" s="26"/>
      <c r="V142" s="26"/>
      <c r="W142" s="26"/>
      <c r="X142" s="26"/>
      <c r="Y142" s="26"/>
      <c r="Z142" s="26"/>
      <c r="AA142" s="26"/>
      <c r="AB142" s="26"/>
      <c r="AC142" s="26"/>
      <c r="AD142" s="26"/>
      <c r="AE142" s="26"/>
      <c r="AF142" s="26"/>
      <c r="AG142" s="26"/>
      <c r="AH142" s="26"/>
      <c r="AI142" s="26"/>
      <c r="AJ142" s="26"/>
      <c r="AK142" s="26"/>
      <c r="AL142" s="26"/>
      <c r="AM142" s="26"/>
      <c r="AN142" s="26"/>
      <c r="AO142" s="26"/>
      <c r="AQ142" s="65">
        <v>0</v>
      </c>
      <c r="AR142" s="65">
        <v>0</v>
      </c>
      <c r="AS142" s="65">
        <v>79.599999999999994</v>
      </c>
      <c r="AT142" s="65">
        <v>78.8</v>
      </c>
      <c r="AU142" s="65">
        <v>73.3</v>
      </c>
      <c r="AV142" s="65">
        <v>73.7</v>
      </c>
      <c r="AW142" s="65">
        <v>75.5</v>
      </c>
      <c r="AX142" s="65">
        <v>65.8</v>
      </c>
      <c r="AY142" s="65">
        <v>115.9</v>
      </c>
      <c r="AZ142" s="65">
        <v>105</v>
      </c>
      <c r="BA142" s="65">
        <v>100.4</v>
      </c>
      <c r="BB142" s="65">
        <v>91.5</v>
      </c>
      <c r="BC142" s="65">
        <v>97.6</v>
      </c>
      <c r="BD142" s="65">
        <v>89.299999999999983</v>
      </c>
      <c r="BE142" s="65">
        <v>97.100000000000009</v>
      </c>
      <c r="BF142" s="65">
        <v>108.8</v>
      </c>
      <c r="BG142" s="65">
        <v>117.89999999999999</v>
      </c>
      <c r="BH142" s="65">
        <v>115.40000000000002</v>
      </c>
      <c r="BI142" s="65">
        <v>114.60000000000001</v>
      </c>
      <c r="BJ142" s="65">
        <v>115.89999999999998</v>
      </c>
      <c r="BK142" s="65">
        <v>89.90000000000002</v>
      </c>
      <c r="BL142" s="65">
        <v>208.1</v>
      </c>
      <c r="BM142" s="65">
        <v>232.39999999999998</v>
      </c>
      <c r="BN142" s="65"/>
    </row>
    <row r="143" spans="1:66" ht="13.5" customHeight="1" x14ac:dyDescent="0.15">
      <c r="A143" s="51"/>
      <c r="B143" s="52"/>
      <c r="C143" s="54"/>
      <c r="D143" s="66" t="s">
        <v>7</v>
      </c>
      <c r="E143" s="90"/>
      <c r="F143" s="90"/>
      <c r="G143" s="90"/>
      <c r="H143" s="28"/>
      <c r="I143" s="28"/>
      <c r="J143" s="28"/>
      <c r="K143" s="28"/>
      <c r="L143" s="28"/>
      <c r="M143" s="28"/>
      <c r="N143" s="28"/>
      <c r="O143" s="28"/>
      <c r="P143" s="28"/>
      <c r="Q143" s="28"/>
      <c r="R143" s="28"/>
      <c r="S143" s="28"/>
      <c r="T143" s="28"/>
      <c r="U143" s="28"/>
      <c r="V143" s="28"/>
      <c r="W143" s="28"/>
      <c r="X143" s="28"/>
      <c r="Y143" s="28"/>
      <c r="Z143" s="28"/>
      <c r="AA143" s="28"/>
      <c r="AB143" s="28"/>
      <c r="AC143" s="28"/>
      <c r="AD143" s="28"/>
      <c r="AE143" s="28"/>
      <c r="AF143" s="28"/>
      <c r="AG143" s="28"/>
      <c r="AH143" s="28"/>
      <c r="AI143" s="28"/>
      <c r="AJ143" s="28"/>
      <c r="AK143" s="28"/>
      <c r="AL143" s="28"/>
      <c r="AM143" s="28"/>
      <c r="AN143" s="28"/>
      <c r="AO143" s="28"/>
      <c r="AQ143" s="67">
        <v>0</v>
      </c>
      <c r="AR143" s="67">
        <v>0</v>
      </c>
      <c r="AS143" s="67">
        <v>26.1</v>
      </c>
      <c r="AT143" s="67">
        <v>21.6</v>
      </c>
      <c r="AU143" s="67">
        <v>15.4</v>
      </c>
      <c r="AV143" s="67">
        <v>15.4</v>
      </c>
      <c r="AW143" s="67">
        <v>14.7</v>
      </c>
      <c r="AX143" s="67">
        <v>11.5</v>
      </c>
      <c r="AY143" s="67">
        <v>20.399999999999999</v>
      </c>
      <c r="AZ143" s="67">
        <v>21</v>
      </c>
      <c r="BA143" s="67">
        <v>20.8</v>
      </c>
      <c r="BB143" s="67">
        <v>17.100000000000001</v>
      </c>
      <c r="BC143" s="67">
        <v>17.600000000000001</v>
      </c>
      <c r="BD143" s="67">
        <v>22.399999999999995</v>
      </c>
      <c r="BE143" s="67">
        <v>24.5</v>
      </c>
      <c r="BF143" s="67">
        <v>28.099999999999998</v>
      </c>
      <c r="BG143" s="67">
        <v>29.999999999999996</v>
      </c>
      <c r="BH143" s="67">
        <v>27.000000000000004</v>
      </c>
      <c r="BI143" s="67">
        <v>28.900000000000002</v>
      </c>
      <c r="BJ143" s="67">
        <v>29.100000000000005</v>
      </c>
      <c r="BK143" s="67">
        <v>24.200000000000003</v>
      </c>
      <c r="BL143" s="67">
        <v>51.9</v>
      </c>
      <c r="BM143" s="67">
        <v>58.499999999999993</v>
      </c>
      <c r="BN143" s="67"/>
    </row>
    <row r="144" spans="1:66" ht="13.5" customHeight="1" x14ac:dyDescent="0.15">
      <c r="A144" s="51"/>
      <c r="B144" s="52"/>
      <c r="C144" s="54"/>
      <c r="D144" s="66" t="s">
        <v>8</v>
      </c>
      <c r="E144" s="90"/>
      <c r="F144" s="90"/>
      <c r="G144" s="90"/>
      <c r="H144" s="28"/>
      <c r="I144" s="28"/>
      <c r="J144" s="28"/>
      <c r="K144" s="28"/>
      <c r="L144" s="28"/>
      <c r="M144" s="28"/>
      <c r="N144" s="28"/>
      <c r="O144" s="28"/>
      <c r="P144" s="28"/>
      <c r="Q144" s="28"/>
      <c r="R144" s="28"/>
      <c r="S144" s="28"/>
      <c r="T144" s="28"/>
      <c r="U144" s="28"/>
      <c r="V144" s="28"/>
      <c r="W144" s="28"/>
      <c r="X144" s="28"/>
      <c r="Y144" s="28"/>
      <c r="Z144" s="28"/>
      <c r="AA144" s="28"/>
      <c r="AB144" s="28"/>
      <c r="AC144" s="28"/>
      <c r="AD144" s="28"/>
      <c r="AE144" s="28"/>
      <c r="AF144" s="28"/>
      <c r="AG144" s="28"/>
      <c r="AH144" s="28"/>
      <c r="AI144" s="28"/>
      <c r="AJ144" s="28"/>
      <c r="AK144" s="28"/>
      <c r="AL144" s="28"/>
      <c r="AM144" s="28"/>
      <c r="AN144" s="28"/>
      <c r="AO144" s="28"/>
      <c r="AQ144" s="67">
        <v>0</v>
      </c>
      <c r="AR144" s="67">
        <v>0</v>
      </c>
      <c r="AS144" s="67">
        <v>53.5</v>
      </c>
      <c r="AT144" s="67">
        <v>57.2</v>
      </c>
      <c r="AU144" s="67">
        <v>57.9</v>
      </c>
      <c r="AV144" s="67">
        <v>58.3</v>
      </c>
      <c r="AW144" s="67">
        <v>60.8</v>
      </c>
      <c r="AX144" s="67">
        <v>54.3</v>
      </c>
      <c r="AY144" s="67">
        <v>95.5</v>
      </c>
      <c r="AZ144" s="67">
        <v>84</v>
      </c>
      <c r="BA144" s="67">
        <v>79.599999999999994</v>
      </c>
      <c r="BB144" s="67">
        <v>74.400000000000006</v>
      </c>
      <c r="BC144" s="67">
        <v>80</v>
      </c>
      <c r="BD144" s="67">
        <v>66.899999999999991</v>
      </c>
      <c r="BE144" s="67">
        <v>72.600000000000009</v>
      </c>
      <c r="BF144" s="67">
        <v>80.699999999999989</v>
      </c>
      <c r="BG144" s="67">
        <v>87.9</v>
      </c>
      <c r="BH144" s="67">
        <v>88.4</v>
      </c>
      <c r="BI144" s="67">
        <v>85.7</v>
      </c>
      <c r="BJ144" s="67">
        <v>86.8</v>
      </c>
      <c r="BK144" s="67">
        <v>65.700000000000017</v>
      </c>
      <c r="BL144" s="67">
        <v>156.19999999999999</v>
      </c>
      <c r="BM144" s="67">
        <v>173.89999999999998</v>
      </c>
      <c r="BN144" s="67"/>
    </row>
    <row r="145" spans="1:66" ht="13.5" customHeight="1" x14ac:dyDescent="0.15">
      <c r="A145" s="51"/>
      <c r="B145" s="52"/>
      <c r="C145" s="54"/>
      <c r="D145" s="66" t="s">
        <v>9</v>
      </c>
      <c r="E145" s="90"/>
      <c r="F145" s="90"/>
      <c r="G145" s="90"/>
      <c r="H145" s="28"/>
      <c r="I145" s="28"/>
      <c r="J145" s="28"/>
      <c r="K145" s="28"/>
      <c r="L145" s="28"/>
      <c r="M145" s="28"/>
      <c r="N145" s="28"/>
      <c r="O145" s="28"/>
      <c r="P145" s="28"/>
      <c r="Q145" s="28"/>
      <c r="R145" s="28"/>
      <c r="S145" s="28"/>
      <c r="T145" s="28"/>
      <c r="U145" s="28"/>
      <c r="V145" s="28"/>
      <c r="W145" s="28"/>
      <c r="X145" s="28"/>
      <c r="Y145" s="28"/>
      <c r="Z145" s="28"/>
      <c r="AA145" s="28"/>
      <c r="AB145" s="28"/>
      <c r="AC145" s="28"/>
      <c r="AD145" s="28"/>
      <c r="AE145" s="28"/>
      <c r="AF145" s="28"/>
      <c r="AG145" s="28"/>
      <c r="AH145" s="28"/>
      <c r="AI145" s="28"/>
      <c r="AJ145" s="28"/>
      <c r="AK145" s="28"/>
      <c r="AL145" s="28"/>
      <c r="AM145" s="28"/>
      <c r="AN145" s="28"/>
      <c r="AO145" s="28"/>
      <c r="AQ145" s="67">
        <v>0</v>
      </c>
      <c r="AR145" s="67">
        <v>0</v>
      </c>
      <c r="AS145" s="67">
        <v>71.8</v>
      </c>
      <c r="AT145" s="67">
        <v>71.099999999999994</v>
      </c>
      <c r="AU145" s="67">
        <v>65.599999999999994</v>
      </c>
      <c r="AV145" s="67">
        <v>69.7</v>
      </c>
      <c r="AW145" s="67">
        <v>71.599999999999994</v>
      </c>
      <c r="AX145" s="67">
        <v>61.8</v>
      </c>
      <c r="AY145" s="67">
        <v>114.2</v>
      </c>
      <c r="AZ145" s="67">
        <v>102.5</v>
      </c>
      <c r="BA145" s="67">
        <v>97.8</v>
      </c>
      <c r="BB145" s="67">
        <v>89.3</v>
      </c>
      <c r="BC145" s="67">
        <v>95.2</v>
      </c>
      <c r="BD145" s="67">
        <v>86.600000000000009</v>
      </c>
      <c r="BE145" s="67">
        <v>95.199999999999989</v>
      </c>
      <c r="BF145" s="67">
        <v>106.30000000000001</v>
      </c>
      <c r="BG145" s="67">
        <v>115.39999999999999</v>
      </c>
      <c r="BH145" s="67">
        <v>112.89999999999999</v>
      </c>
      <c r="BI145" s="67">
        <v>112.99999999999999</v>
      </c>
      <c r="BJ145" s="67">
        <v>113.9</v>
      </c>
      <c r="BK145" s="67">
        <v>87.799999999999983</v>
      </c>
      <c r="BL145" s="67">
        <v>206.4</v>
      </c>
      <c r="BM145" s="67">
        <v>230</v>
      </c>
      <c r="BN145" s="67"/>
    </row>
    <row r="146" spans="1:66" ht="13.5" customHeight="1" x14ac:dyDescent="0.15">
      <c r="A146" s="51"/>
      <c r="B146" s="52"/>
      <c r="C146" s="54"/>
      <c r="D146" s="66" t="s">
        <v>10</v>
      </c>
      <c r="E146" s="90"/>
      <c r="F146" s="90"/>
      <c r="G146" s="90"/>
      <c r="H146" s="28"/>
      <c r="I146" s="28"/>
      <c r="J146" s="28"/>
      <c r="K146" s="28"/>
      <c r="L146" s="28"/>
      <c r="M146" s="28"/>
      <c r="N146" s="28"/>
      <c r="O146" s="28"/>
      <c r="P146" s="28"/>
      <c r="Q146" s="28"/>
      <c r="R146" s="28"/>
      <c r="S146" s="28"/>
      <c r="T146" s="28"/>
      <c r="U146" s="28"/>
      <c r="V146" s="28"/>
      <c r="W146" s="28"/>
      <c r="X146" s="28"/>
      <c r="Y146" s="28"/>
      <c r="Z146" s="28"/>
      <c r="AA146" s="28"/>
      <c r="AB146" s="28"/>
      <c r="AC146" s="28"/>
      <c r="AD146" s="28"/>
      <c r="AE146" s="28"/>
      <c r="AF146" s="28"/>
      <c r="AG146" s="28"/>
      <c r="AH146" s="28"/>
      <c r="AI146" s="28"/>
      <c r="AJ146" s="28"/>
      <c r="AK146" s="28"/>
      <c r="AL146" s="28"/>
      <c r="AM146" s="28"/>
      <c r="AN146" s="28"/>
      <c r="AO146" s="28"/>
      <c r="AQ146" s="67">
        <v>0</v>
      </c>
      <c r="AR146" s="67">
        <v>0</v>
      </c>
      <c r="AS146" s="67">
        <v>7.8</v>
      </c>
      <c r="AT146" s="67">
        <v>7.7</v>
      </c>
      <c r="AU146" s="67">
        <v>7.7</v>
      </c>
      <c r="AV146" s="67">
        <v>4</v>
      </c>
      <c r="AW146" s="67">
        <v>3.9</v>
      </c>
      <c r="AX146" s="67">
        <v>4</v>
      </c>
      <c r="AY146" s="67">
        <v>1.7</v>
      </c>
      <c r="AZ146" s="67">
        <v>2.5</v>
      </c>
      <c r="BA146" s="67">
        <v>2.6</v>
      </c>
      <c r="BB146" s="67">
        <v>2.2000000000000002</v>
      </c>
      <c r="BC146" s="67">
        <v>2.4</v>
      </c>
      <c r="BD146" s="67">
        <v>2.7000000000000006</v>
      </c>
      <c r="BE146" s="67">
        <v>1.9000000000000004</v>
      </c>
      <c r="BF146" s="67">
        <v>2.5</v>
      </c>
      <c r="BG146" s="67">
        <v>2.5000000000000009</v>
      </c>
      <c r="BH146" s="67">
        <v>2.5000000000000004</v>
      </c>
      <c r="BI146" s="67">
        <v>1.6000000000000005</v>
      </c>
      <c r="BJ146" s="67">
        <v>2.0000000000000004</v>
      </c>
      <c r="BK146" s="67">
        <v>2.1000000000000005</v>
      </c>
      <c r="BL146" s="67">
        <v>1.7</v>
      </c>
      <c r="BM146" s="67">
        <v>2.4000000000000004</v>
      </c>
      <c r="BN146" s="67"/>
    </row>
    <row r="147" spans="1:66" ht="13.5" customHeight="1" thickBot="1" x14ac:dyDescent="0.2">
      <c r="A147" s="51"/>
      <c r="B147" s="52"/>
      <c r="C147" s="55"/>
      <c r="D147" s="68" t="s">
        <v>11</v>
      </c>
      <c r="E147" s="91"/>
      <c r="F147" s="91"/>
      <c r="G147" s="91"/>
      <c r="H147" s="29"/>
      <c r="I147" s="29"/>
      <c r="J147" s="29"/>
      <c r="K147" s="29"/>
      <c r="L147" s="29"/>
      <c r="M147" s="29"/>
      <c r="N147" s="29"/>
      <c r="O147" s="29"/>
      <c r="P147" s="29"/>
      <c r="Q147" s="29"/>
      <c r="R147" s="29"/>
      <c r="S147" s="29"/>
      <c r="T147" s="29"/>
      <c r="U147" s="29"/>
      <c r="V147" s="29"/>
      <c r="W147" s="29"/>
      <c r="X147" s="29"/>
      <c r="Y147" s="29"/>
      <c r="Z147" s="29"/>
      <c r="AA147" s="29"/>
      <c r="AB147" s="29"/>
      <c r="AC147" s="29"/>
      <c r="AD147" s="29"/>
      <c r="AE147" s="29"/>
      <c r="AF147" s="29"/>
      <c r="AG147" s="29"/>
      <c r="AH147" s="29"/>
      <c r="AI147" s="29"/>
      <c r="AJ147" s="29"/>
      <c r="AK147" s="29"/>
      <c r="AL147" s="29"/>
      <c r="AM147" s="29"/>
      <c r="AN147" s="29"/>
      <c r="AO147" s="29"/>
      <c r="AQ147" s="69">
        <v>0</v>
      </c>
      <c r="AR147" s="69">
        <v>0</v>
      </c>
      <c r="AS147" s="69">
        <v>12</v>
      </c>
      <c r="AT147" s="69">
        <v>13.3</v>
      </c>
      <c r="AU147" s="69">
        <v>9.6</v>
      </c>
      <c r="AV147" s="69">
        <v>5</v>
      </c>
      <c r="AW147" s="69">
        <v>4.9000000000000004</v>
      </c>
      <c r="AX147" s="69">
        <v>5</v>
      </c>
      <c r="AY147" s="69">
        <v>2.5</v>
      </c>
      <c r="AZ147" s="69">
        <v>4.7</v>
      </c>
      <c r="BA147" s="69">
        <v>4.4000000000000004</v>
      </c>
      <c r="BB147" s="69">
        <v>4.5999999999999996</v>
      </c>
      <c r="BC147" s="69">
        <v>6.7</v>
      </c>
      <c r="BD147" s="69">
        <v>5.3000000000000016</v>
      </c>
      <c r="BE147" s="69">
        <v>4.3</v>
      </c>
      <c r="BF147" s="69">
        <v>5.0000000000000009</v>
      </c>
      <c r="BG147" s="69">
        <v>6.8</v>
      </c>
      <c r="BH147" s="69">
        <v>5.0999999999999996</v>
      </c>
      <c r="BI147" s="69">
        <v>4.4999999999999991</v>
      </c>
      <c r="BJ147" s="69">
        <v>4.3</v>
      </c>
      <c r="BK147" s="69">
        <v>6.1000000000000005</v>
      </c>
      <c r="BL147" s="69">
        <v>4.9000000000000004</v>
      </c>
      <c r="BM147" s="69">
        <v>6.7</v>
      </c>
      <c r="BN147" s="69"/>
    </row>
    <row r="148" spans="1:66" ht="13.5" customHeight="1" x14ac:dyDescent="0.15">
      <c r="A148" s="51"/>
      <c r="B148" s="52"/>
      <c r="C148" s="53" t="s">
        <v>33</v>
      </c>
      <c r="D148" s="64" t="s">
        <v>6</v>
      </c>
      <c r="E148" s="89"/>
      <c r="F148" s="89"/>
      <c r="G148" s="89"/>
      <c r="H148" s="26"/>
      <c r="I148" s="26"/>
      <c r="J148" s="26"/>
      <c r="K148" s="26"/>
      <c r="L148" s="26"/>
      <c r="M148" s="26"/>
      <c r="N148" s="26"/>
      <c r="O148" s="26"/>
      <c r="P148" s="26"/>
      <c r="Q148" s="26"/>
      <c r="R148" s="26"/>
      <c r="S148" s="26"/>
      <c r="T148" s="26"/>
      <c r="U148" s="26"/>
      <c r="V148" s="26"/>
      <c r="W148" s="26"/>
      <c r="X148" s="26"/>
      <c r="Y148" s="26"/>
      <c r="Z148" s="26"/>
      <c r="AA148" s="26"/>
      <c r="AB148" s="26"/>
      <c r="AC148" s="26"/>
      <c r="AD148" s="26"/>
      <c r="AE148" s="26"/>
      <c r="AF148" s="26"/>
      <c r="AG148" s="26"/>
      <c r="AH148" s="26"/>
      <c r="AI148" s="26"/>
      <c r="AJ148" s="26"/>
      <c r="AK148" s="26"/>
      <c r="AL148" s="26"/>
      <c r="AM148" s="26"/>
      <c r="AN148" s="26"/>
      <c r="AO148" s="26"/>
      <c r="AQ148" s="65">
        <v>0</v>
      </c>
      <c r="AR148" s="65">
        <v>0</v>
      </c>
      <c r="AS148" s="65">
        <v>151.4</v>
      </c>
      <c r="AT148" s="65">
        <v>152.5</v>
      </c>
      <c r="AU148" s="65">
        <v>163.80000000000001</v>
      </c>
      <c r="AV148" s="65">
        <v>155.1</v>
      </c>
      <c r="AW148" s="65">
        <v>141.6</v>
      </c>
      <c r="AX148" s="65">
        <v>142</v>
      </c>
      <c r="AY148" s="65">
        <v>141.9</v>
      </c>
      <c r="AZ148" s="65">
        <v>141.69999999999999</v>
      </c>
      <c r="BA148" s="65">
        <v>135</v>
      </c>
      <c r="BB148" s="65">
        <v>134</v>
      </c>
      <c r="BC148" s="65">
        <v>137.80000000000001</v>
      </c>
      <c r="BD148" s="65">
        <v>138.6</v>
      </c>
      <c r="BE148" s="65">
        <v>131.69999999999999</v>
      </c>
      <c r="BF148" s="65">
        <v>136.9</v>
      </c>
      <c r="BG148" s="65">
        <v>141.9</v>
      </c>
      <c r="BH148" s="65">
        <v>148.6</v>
      </c>
      <c r="BI148" s="65">
        <v>162.6</v>
      </c>
      <c r="BJ148" s="65">
        <v>165.79999999999998</v>
      </c>
      <c r="BK148" s="65">
        <v>179.09999999999997</v>
      </c>
      <c r="BL148" s="65">
        <v>178.5</v>
      </c>
      <c r="BM148" s="65">
        <v>181.99999999999997</v>
      </c>
      <c r="BN148" s="65"/>
    </row>
    <row r="149" spans="1:66" ht="13.5" customHeight="1" x14ac:dyDescent="0.15">
      <c r="A149" s="51"/>
      <c r="B149" s="52"/>
      <c r="C149" s="54"/>
      <c r="D149" s="66" t="s">
        <v>7</v>
      </c>
      <c r="E149" s="90"/>
      <c r="F149" s="90"/>
      <c r="G149" s="90"/>
      <c r="H149" s="28"/>
      <c r="I149" s="28"/>
      <c r="J149" s="28"/>
      <c r="K149" s="28"/>
      <c r="L149" s="28"/>
      <c r="M149" s="28"/>
      <c r="N149" s="28"/>
      <c r="O149" s="28"/>
      <c r="P149" s="28"/>
      <c r="Q149" s="28"/>
      <c r="R149" s="28"/>
      <c r="S149" s="28"/>
      <c r="T149" s="28"/>
      <c r="U149" s="28"/>
      <c r="V149" s="28"/>
      <c r="W149" s="28"/>
      <c r="X149" s="28"/>
      <c r="Y149" s="28"/>
      <c r="Z149" s="28"/>
      <c r="AA149" s="28"/>
      <c r="AB149" s="28"/>
      <c r="AC149" s="28"/>
      <c r="AD149" s="28"/>
      <c r="AE149" s="28"/>
      <c r="AF149" s="28"/>
      <c r="AG149" s="28"/>
      <c r="AH149" s="28"/>
      <c r="AI149" s="28"/>
      <c r="AJ149" s="28"/>
      <c r="AK149" s="28"/>
      <c r="AL149" s="28"/>
      <c r="AM149" s="28"/>
      <c r="AN149" s="28"/>
      <c r="AO149" s="28"/>
      <c r="AQ149" s="67">
        <v>0</v>
      </c>
      <c r="AR149" s="67">
        <v>0</v>
      </c>
      <c r="AS149" s="67">
        <v>1.8</v>
      </c>
      <c r="AT149" s="67">
        <v>7.6</v>
      </c>
      <c r="AU149" s="67">
        <v>12.5</v>
      </c>
      <c r="AV149" s="67">
        <v>11.2</v>
      </c>
      <c r="AW149" s="67">
        <v>10.9</v>
      </c>
      <c r="AX149" s="67">
        <v>8.6</v>
      </c>
      <c r="AY149" s="67">
        <v>3.5</v>
      </c>
      <c r="AZ149" s="67">
        <v>5.0999999999999996</v>
      </c>
      <c r="BA149" s="67">
        <v>5.0999999999999996</v>
      </c>
      <c r="BB149" s="67">
        <v>4.5</v>
      </c>
      <c r="BC149" s="67">
        <v>4.5</v>
      </c>
      <c r="BD149" s="67">
        <v>3.7</v>
      </c>
      <c r="BE149" s="67">
        <v>3.9000000000000004</v>
      </c>
      <c r="BF149" s="67">
        <v>4.1000000000000005</v>
      </c>
      <c r="BG149" s="67">
        <v>3.3000000000000007</v>
      </c>
      <c r="BH149" s="67">
        <v>2.6000000000000005</v>
      </c>
      <c r="BI149" s="67">
        <v>2.9000000000000008</v>
      </c>
      <c r="BJ149" s="67">
        <v>3.5000000000000004</v>
      </c>
      <c r="BK149" s="67">
        <v>3.7000000000000006</v>
      </c>
      <c r="BL149" s="67">
        <v>3.2</v>
      </c>
      <c r="BM149" s="67">
        <v>3.3000000000000003</v>
      </c>
      <c r="BN149" s="67"/>
    </row>
    <row r="150" spans="1:66" ht="13.5" customHeight="1" x14ac:dyDescent="0.15">
      <c r="A150" s="51"/>
      <c r="B150" s="52"/>
      <c r="C150" s="54"/>
      <c r="D150" s="66" t="s">
        <v>8</v>
      </c>
      <c r="E150" s="90"/>
      <c r="F150" s="90"/>
      <c r="G150" s="90"/>
      <c r="H150" s="28"/>
      <c r="I150" s="28"/>
      <c r="J150" s="28"/>
      <c r="K150" s="28"/>
      <c r="L150" s="28"/>
      <c r="M150" s="28"/>
      <c r="N150" s="28"/>
      <c r="O150" s="28"/>
      <c r="P150" s="28"/>
      <c r="Q150" s="28"/>
      <c r="R150" s="28"/>
      <c r="S150" s="28"/>
      <c r="T150" s="28"/>
      <c r="U150" s="28"/>
      <c r="V150" s="28"/>
      <c r="W150" s="28"/>
      <c r="X150" s="28"/>
      <c r="Y150" s="28"/>
      <c r="Z150" s="28"/>
      <c r="AA150" s="28"/>
      <c r="AB150" s="28"/>
      <c r="AC150" s="28"/>
      <c r="AD150" s="28"/>
      <c r="AE150" s="28"/>
      <c r="AF150" s="28"/>
      <c r="AG150" s="28"/>
      <c r="AH150" s="28"/>
      <c r="AI150" s="28"/>
      <c r="AJ150" s="28"/>
      <c r="AK150" s="28"/>
      <c r="AL150" s="28"/>
      <c r="AM150" s="28"/>
      <c r="AN150" s="28"/>
      <c r="AO150" s="28"/>
      <c r="AQ150" s="67">
        <v>0</v>
      </c>
      <c r="AR150" s="67">
        <v>0</v>
      </c>
      <c r="AS150" s="67">
        <v>149.6</v>
      </c>
      <c r="AT150" s="67">
        <v>144.9</v>
      </c>
      <c r="AU150" s="67">
        <v>151.30000000000001</v>
      </c>
      <c r="AV150" s="67">
        <v>143.9</v>
      </c>
      <c r="AW150" s="67">
        <v>130.69999999999999</v>
      </c>
      <c r="AX150" s="67">
        <v>133.4</v>
      </c>
      <c r="AY150" s="67">
        <v>138.4</v>
      </c>
      <c r="AZ150" s="67">
        <v>136.6</v>
      </c>
      <c r="BA150" s="67">
        <v>129.9</v>
      </c>
      <c r="BB150" s="67">
        <v>129.5</v>
      </c>
      <c r="BC150" s="67">
        <v>133.30000000000001</v>
      </c>
      <c r="BD150" s="67">
        <v>134.9</v>
      </c>
      <c r="BE150" s="67">
        <v>127.79999999999998</v>
      </c>
      <c r="BF150" s="67">
        <v>132.80000000000001</v>
      </c>
      <c r="BG150" s="67">
        <v>138.6</v>
      </c>
      <c r="BH150" s="67">
        <v>146</v>
      </c>
      <c r="BI150" s="67">
        <v>159.69999999999999</v>
      </c>
      <c r="BJ150" s="67">
        <v>162.29999999999998</v>
      </c>
      <c r="BK150" s="67">
        <v>175.4</v>
      </c>
      <c r="BL150" s="67">
        <v>175.3</v>
      </c>
      <c r="BM150" s="67">
        <v>178.69999999999996</v>
      </c>
      <c r="BN150" s="67"/>
    </row>
    <row r="151" spans="1:66" ht="13.5" customHeight="1" x14ac:dyDescent="0.15">
      <c r="A151" s="51"/>
      <c r="B151" s="52"/>
      <c r="C151" s="54"/>
      <c r="D151" s="66" t="s">
        <v>9</v>
      </c>
      <c r="E151" s="90"/>
      <c r="F151" s="90"/>
      <c r="G151" s="90"/>
      <c r="H151" s="28"/>
      <c r="I151" s="28"/>
      <c r="J151" s="28"/>
      <c r="K151" s="28"/>
      <c r="L151" s="28"/>
      <c r="M151" s="28"/>
      <c r="N151" s="28"/>
      <c r="O151" s="28"/>
      <c r="P151" s="28"/>
      <c r="Q151" s="28"/>
      <c r="R151" s="28"/>
      <c r="S151" s="28"/>
      <c r="T151" s="28"/>
      <c r="U151" s="28"/>
      <c r="V151" s="28"/>
      <c r="W151" s="28"/>
      <c r="X151" s="28"/>
      <c r="Y151" s="28"/>
      <c r="Z151" s="28"/>
      <c r="AA151" s="28"/>
      <c r="AB151" s="28"/>
      <c r="AC151" s="28"/>
      <c r="AD151" s="28"/>
      <c r="AE151" s="28"/>
      <c r="AF151" s="28"/>
      <c r="AG151" s="28"/>
      <c r="AH151" s="28"/>
      <c r="AI151" s="28"/>
      <c r="AJ151" s="28"/>
      <c r="AK151" s="28"/>
      <c r="AL151" s="28"/>
      <c r="AM151" s="28"/>
      <c r="AN151" s="28"/>
      <c r="AO151" s="28"/>
      <c r="AQ151" s="67">
        <v>0</v>
      </c>
      <c r="AR151" s="67">
        <v>0</v>
      </c>
      <c r="AS151" s="67">
        <v>137.80000000000001</v>
      </c>
      <c r="AT151" s="67">
        <v>135.4</v>
      </c>
      <c r="AU151" s="67">
        <v>145.80000000000001</v>
      </c>
      <c r="AV151" s="67">
        <v>140.9</v>
      </c>
      <c r="AW151" s="67">
        <v>128.9</v>
      </c>
      <c r="AX151" s="67">
        <v>130.5</v>
      </c>
      <c r="AY151" s="67">
        <v>129.6</v>
      </c>
      <c r="AZ151" s="67">
        <v>129.19999999999999</v>
      </c>
      <c r="BA151" s="67">
        <v>121.9</v>
      </c>
      <c r="BB151" s="67">
        <v>122.3</v>
      </c>
      <c r="BC151" s="67">
        <v>125.6</v>
      </c>
      <c r="BD151" s="67">
        <v>127.10000000000001</v>
      </c>
      <c r="BE151" s="67">
        <v>121.60000000000001</v>
      </c>
      <c r="BF151" s="67">
        <v>125.89999999999999</v>
      </c>
      <c r="BG151" s="67">
        <v>130</v>
      </c>
      <c r="BH151" s="67">
        <v>138</v>
      </c>
      <c r="BI151" s="67">
        <v>153.9</v>
      </c>
      <c r="BJ151" s="67">
        <v>156.1</v>
      </c>
      <c r="BK151" s="67">
        <v>168.79999999999998</v>
      </c>
      <c r="BL151" s="67">
        <v>170.9</v>
      </c>
      <c r="BM151" s="67">
        <v>174.2</v>
      </c>
      <c r="BN151" s="67"/>
    </row>
    <row r="152" spans="1:66" ht="13.5" customHeight="1" x14ac:dyDescent="0.15">
      <c r="A152" s="51"/>
      <c r="B152" s="52"/>
      <c r="C152" s="54"/>
      <c r="D152" s="66" t="s">
        <v>10</v>
      </c>
      <c r="E152" s="90"/>
      <c r="F152" s="90"/>
      <c r="G152" s="90"/>
      <c r="H152" s="28"/>
      <c r="I152" s="28"/>
      <c r="J152" s="28"/>
      <c r="K152" s="28"/>
      <c r="L152" s="28"/>
      <c r="M152" s="28"/>
      <c r="N152" s="28"/>
      <c r="O152" s="28"/>
      <c r="P152" s="28"/>
      <c r="Q152" s="28"/>
      <c r="R152" s="28"/>
      <c r="S152" s="28"/>
      <c r="T152" s="28"/>
      <c r="U152" s="28"/>
      <c r="V152" s="28"/>
      <c r="W152" s="28"/>
      <c r="X152" s="28"/>
      <c r="Y152" s="28"/>
      <c r="Z152" s="28"/>
      <c r="AA152" s="28"/>
      <c r="AB152" s="28"/>
      <c r="AC152" s="28"/>
      <c r="AD152" s="28"/>
      <c r="AE152" s="28"/>
      <c r="AF152" s="28"/>
      <c r="AG152" s="28"/>
      <c r="AH152" s="28"/>
      <c r="AI152" s="28"/>
      <c r="AJ152" s="28"/>
      <c r="AK152" s="28"/>
      <c r="AL152" s="28"/>
      <c r="AM152" s="28"/>
      <c r="AN152" s="28"/>
      <c r="AO152" s="28"/>
      <c r="AQ152" s="67">
        <v>0</v>
      </c>
      <c r="AR152" s="67">
        <v>0</v>
      </c>
      <c r="AS152" s="67">
        <v>13.6</v>
      </c>
      <c r="AT152" s="67">
        <v>17.100000000000001</v>
      </c>
      <c r="AU152" s="67">
        <v>18</v>
      </c>
      <c r="AV152" s="67">
        <v>14.2</v>
      </c>
      <c r="AW152" s="67">
        <v>12.7</v>
      </c>
      <c r="AX152" s="67">
        <v>11.5</v>
      </c>
      <c r="AY152" s="67">
        <v>12.3</v>
      </c>
      <c r="AZ152" s="67">
        <v>12.5</v>
      </c>
      <c r="BA152" s="67">
        <v>13.1</v>
      </c>
      <c r="BB152" s="67">
        <v>11.7</v>
      </c>
      <c r="BC152" s="67">
        <v>12.2</v>
      </c>
      <c r="BD152" s="67">
        <v>11.500000000000002</v>
      </c>
      <c r="BE152" s="67">
        <v>10.1</v>
      </c>
      <c r="BF152" s="67">
        <v>10.999999999999998</v>
      </c>
      <c r="BG152" s="67">
        <v>11.9</v>
      </c>
      <c r="BH152" s="67">
        <v>10.6</v>
      </c>
      <c r="BI152" s="67">
        <v>8.7000000000000011</v>
      </c>
      <c r="BJ152" s="67">
        <v>9.7000000000000011</v>
      </c>
      <c r="BK152" s="67">
        <v>10.3</v>
      </c>
      <c r="BL152" s="67">
        <v>7.6</v>
      </c>
      <c r="BM152" s="67">
        <v>7.7999999999999989</v>
      </c>
      <c r="BN152" s="67"/>
    </row>
    <row r="153" spans="1:66" ht="13.5" customHeight="1" thickBot="1" x14ac:dyDescent="0.2">
      <c r="A153" s="51"/>
      <c r="B153" s="52"/>
      <c r="C153" s="55"/>
      <c r="D153" s="68" t="s">
        <v>11</v>
      </c>
      <c r="E153" s="91"/>
      <c r="F153" s="91"/>
      <c r="G153" s="91"/>
      <c r="H153" s="29"/>
      <c r="I153" s="29"/>
      <c r="J153" s="29"/>
      <c r="K153" s="29"/>
      <c r="L153" s="29"/>
      <c r="M153" s="29"/>
      <c r="N153" s="29"/>
      <c r="O153" s="29"/>
      <c r="P153" s="29"/>
      <c r="Q153" s="29"/>
      <c r="R153" s="29"/>
      <c r="S153" s="29"/>
      <c r="T153" s="29"/>
      <c r="U153" s="29"/>
      <c r="V153" s="29"/>
      <c r="W153" s="29"/>
      <c r="X153" s="29"/>
      <c r="Y153" s="29"/>
      <c r="Z153" s="29"/>
      <c r="AA153" s="29"/>
      <c r="AB153" s="29"/>
      <c r="AC153" s="29"/>
      <c r="AD153" s="29"/>
      <c r="AE153" s="29"/>
      <c r="AF153" s="29"/>
      <c r="AG153" s="29"/>
      <c r="AH153" s="29"/>
      <c r="AI153" s="29"/>
      <c r="AJ153" s="29"/>
      <c r="AK153" s="29"/>
      <c r="AL153" s="29"/>
      <c r="AM153" s="29"/>
      <c r="AN153" s="29"/>
      <c r="AO153" s="29"/>
      <c r="AQ153" s="69">
        <v>0</v>
      </c>
      <c r="AR153" s="69">
        <v>0</v>
      </c>
      <c r="AS153" s="69">
        <v>27.1</v>
      </c>
      <c r="AT153" s="69">
        <v>34.4</v>
      </c>
      <c r="AU153" s="69">
        <v>36.5</v>
      </c>
      <c r="AV153" s="69">
        <v>29.2</v>
      </c>
      <c r="AW153" s="69">
        <v>26.1</v>
      </c>
      <c r="AX153" s="69">
        <v>23.1</v>
      </c>
      <c r="AY153" s="69">
        <v>22.6</v>
      </c>
      <c r="AZ153" s="69">
        <v>20.6</v>
      </c>
      <c r="BA153" s="69">
        <v>18.8</v>
      </c>
      <c r="BB153" s="69">
        <v>18.3</v>
      </c>
      <c r="BC153" s="69">
        <v>20.100000000000001</v>
      </c>
      <c r="BD153" s="69">
        <v>18.3</v>
      </c>
      <c r="BE153" s="69">
        <v>15.100000000000001</v>
      </c>
      <c r="BF153" s="69">
        <v>29.7</v>
      </c>
      <c r="BG153" s="69">
        <v>19.200000000000003</v>
      </c>
      <c r="BH153" s="69">
        <v>14.399999999999999</v>
      </c>
      <c r="BI153" s="69">
        <v>12.100000000000001</v>
      </c>
      <c r="BJ153" s="69">
        <v>13.6</v>
      </c>
      <c r="BK153" s="69">
        <v>13.9</v>
      </c>
      <c r="BL153" s="69">
        <v>11.8</v>
      </c>
      <c r="BM153" s="69">
        <v>12.000000000000002</v>
      </c>
      <c r="BN153" s="69"/>
    </row>
    <row r="154" spans="1:66" ht="13.5" customHeight="1" x14ac:dyDescent="0.15">
      <c r="A154" s="51"/>
      <c r="B154" s="52"/>
      <c r="C154" s="53" t="s">
        <v>34</v>
      </c>
      <c r="D154" s="64" t="s">
        <v>6</v>
      </c>
      <c r="E154" s="89"/>
      <c r="F154" s="89"/>
      <c r="G154" s="89"/>
      <c r="H154" s="26"/>
      <c r="I154" s="26"/>
      <c r="J154" s="26"/>
      <c r="K154" s="26"/>
      <c r="L154" s="26"/>
      <c r="M154" s="26"/>
      <c r="N154" s="26"/>
      <c r="O154" s="26"/>
      <c r="P154" s="26"/>
      <c r="Q154" s="26"/>
      <c r="R154" s="26"/>
      <c r="S154" s="26"/>
      <c r="T154" s="26"/>
      <c r="U154" s="26"/>
      <c r="V154" s="26"/>
      <c r="W154" s="26"/>
      <c r="X154" s="26"/>
      <c r="Y154" s="26"/>
      <c r="Z154" s="26"/>
      <c r="AA154" s="26"/>
      <c r="AB154" s="26"/>
      <c r="AC154" s="26"/>
      <c r="AD154" s="26"/>
      <c r="AE154" s="26"/>
      <c r="AF154" s="26"/>
      <c r="AG154" s="26"/>
      <c r="AH154" s="26"/>
      <c r="AI154" s="26"/>
      <c r="AJ154" s="26"/>
      <c r="AK154" s="26"/>
      <c r="AL154" s="26"/>
      <c r="AM154" s="26"/>
      <c r="AN154" s="26"/>
      <c r="AO154" s="26"/>
      <c r="AQ154" s="65">
        <v>0</v>
      </c>
      <c r="AR154" s="65">
        <v>0</v>
      </c>
      <c r="AS154" s="65">
        <v>267.8</v>
      </c>
      <c r="AT154" s="65">
        <v>249.6</v>
      </c>
      <c r="AU154" s="65">
        <v>228.7</v>
      </c>
      <c r="AV154" s="65">
        <v>212.3</v>
      </c>
      <c r="AW154" s="65">
        <v>177.4</v>
      </c>
      <c r="AX154" s="65">
        <v>191.7</v>
      </c>
      <c r="AY154" s="65">
        <v>190.3</v>
      </c>
      <c r="AZ154" s="65">
        <v>177.5</v>
      </c>
      <c r="BA154" s="65">
        <v>172.8</v>
      </c>
      <c r="BB154" s="65">
        <v>141.69999999999999</v>
      </c>
      <c r="BC154" s="65">
        <v>140.69999999999999</v>
      </c>
      <c r="BD154" s="65">
        <v>131.1</v>
      </c>
      <c r="BE154" s="65">
        <v>120.1</v>
      </c>
      <c r="BF154" s="65">
        <v>118.79999999999998</v>
      </c>
      <c r="BG154" s="65">
        <v>112.8</v>
      </c>
      <c r="BH154" s="65">
        <v>96.6</v>
      </c>
      <c r="BI154" s="65">
        <v>96.100000000000009</v>
      </c>
      <c r="BJ154" s="65">
        <v>105.10000000000001</v>
      </c>
      <c r="BK154" s="65">
        <v>98.4</v>
      </c>
      <c r="BL154" s="65">
        <v>93.1</v>
      </c>
      <c r="BM154" s="65">
        <v>93.800000000000011</v>
      </c>
      <c r="BN154" s="65"/>
    </row>
    <row r="155" spans="1:66" ht="13.5" customHeight="1" x14ac:dyDescent="0.15">
      <c r="A155" s="51"/>
      <c r="B155" s="52"/>
      <c r="C155" s="54"/>
      <c r="D155" s="66" t="s">
        <v>7</v>
      </c>
      <c r="E155" s="90"/>
      <c r="F155" s="90"/>
      <c r="G155" s="90"/>
      <c r="H155" s="28"/>
      <c r="I155" s="28"/>
      <c r="J155" s="28"/>
      <c r="K155" s="28"/>
      <c r="L155" s="28"/>
      <c r="M155" s="28"/>
      <c r="N155" s="28"/>
      <c r="O155" s="28"/>
      <c r="P155" s="28"/>
      <c r="Q155" s="28"/>
      <c r="R155" s="28"/>
      <c r="S155" s="28"/>
      <c r="T155" s="28"/>
      <c r="U155" s="28"/>
      <c r="V155" s="28"/>
      <c r="W155" s="28"/>
      <c r="X155" s="28"/>
      <c r="Y155" s="28"/>
      <c r="Z155" s="28"/>
      <c r="AA155" s="28"/>
      <c r="AB155" s="28"/>
      <c r="AC155" s="28"/>
      <c r="AD155" s="28"/>
      <c r="AE155" s="28"/>
      <c r="AF155" s="28"/>
      <c r="AG155" s="28"/>
      <c r="AH155" s="28"/>
      <c r="AI155" s="28"/>
      <c r="AJ155" s="28"/>
      <c r="AK155" s="28"/>
      <c r="AL155" s="28"/>
      <c r="AM155" s="28"/>
      <c r="AN155" s="28"/>
      <c r="AO155" s="28"/>
      <c r="AQ155" s="67">
        <v>0</v>
      </c>
      <c r="AR155" s="67">
        <v>0</v>
      </c>
      <c r="AS155" s="67">
        <v>47.7</v>
      </c>
      <c r="AT155" s="67">
        <v>44.6</v>
      </c>
      <c r="AU155" s="67">
        <v>40.700000000000003</v>
      </c>
      <c r="AV155" s="67">
        <v>37.700000000000003</v>
      </c>
      <c r="AW155" s="67">
        <v>43.1</v>
      </c>
      <c r="AX155" s="67">
        <v>45.6</v>
      </c>
      <c r="AY155" s="67">
        <v>44.9</v>
      </c>
      <c r="AZ155" s="67">
        <v>41.8</v>
      </c>
      <c r="BA155" s="67">
        <v>40.700000000000003</v>
      </c>
      <c r="BB155" s="67">
        <v>22.4</v>
      </c>
      <c r="BC155" s="67">
        <v>18.5</v>
      </c>
      <c r="BD155" s="67">
        <v>20.900000000000002</v>
      </c>
      <c r="BE155" s="67">
        <v>19</v>
      </c>
      <c r="BF155" s="67">
        <v>18.900000000000002</v>
      </c>
      <c r="BG155" s="67">
        <v>17.899999999999999</v>
      </c>
      <c r="BH155" s="67">
        <v>15.600000000000001</v>
      </c>
      <c r="BI155" s="67">
        <v>15.5</v>
      </c>
      <c r="BJ155" s="67">
        <v>16.600000000000001</v>
      </c>
      <c r="BK155" s="67">
        <v>12.900000000000002</v>
      </c>
      <c r="BL155" s="67">
        <v>12.4</v>
      </c>
      <c r="BM155" s="67">
        <v>12.600000000000001</v>
      </c>
      <c r="BN155" s="67"/>
    </row>
    <row r="156" spans="1:66" ht="13.5" customHeight="1" x14ac:dyDescent="0.15">
      <c r="A156" s="51"/>
      <c r="B156" s="52"/>
      <c r="C156" s="54"/>
      <c r="D156" s="66" t="s">
        <v>8</v>
      </c>
      <c r="E156" s="90"/>
      <c r="F156" s="90"/>
      <c r="G156" s="90"/>
      <c r="H156" s="28"/>
      <c r="I156" s="28"/>
      <c r="J156" s="28"/>
      <c r="K156" s="28"/>
      <c r="L156" s="28"/>
      <c r="M156" s="28"/>
      <c r="N156" s="28"/>
      <c r="O156" s="28"/>
      <c r="P156" s="28"/>
      <c r="Q156" s="28"/>
      <c r="R156" s="28"/>
      <c r="S156" s="28"/>
      <c r="T156" s="28"/>
      <c r="U156" s="28"/>
      <c r="V156" s="28"/>
      <c r="W156" s="28"/>
      <c r="X156" s="28"/>
      <c r="Y156" s="28"/>
      <c r="Z156" s="28"/>
      <c r="AA156" s="28"/>
      <c r="AB156" s="28"/>
      <c r="AC156" s="28"/>
      <c r="AD156" s="28"/>
      <c r="AE156" s="28"/>
      <c r="AF156" s="28"/>
      <c r="AG156" s="28"/>
      <c r="AH156" s="28"/>
      <c r="AI156" s="28"/>
      <c r="AJ156" s="28"/>
      <c r="AK156" s="28"/>
      <c r="AL156" s="28"/>
      <c r="AM156" s="28"/>
      <c r="AN156" s="28"/>
      <c r="AO156" s="28"/>
      <c r="AQ156" s="67">
        <v>0</v>
      </c>
      <c r="AR156" s="67">
        <v>0</v>
      </c>
      <c r="AS156" s="67">
        <v>220.1</v>
      </c>
      <c r="AT156" s="67">
        <v>205</v>
      </c>
      <c r="AU156" s="67">
        <v>188</v>
      </c>
      <c r="AV156" s="67">
        <v>174.6</v>
      </c>
      <c r="AW156" s="67">
        <v>134.30000000000001</v>
      </c>
      <c r="AX156" s="67">
        <v>146.1</v>
      </c>
      <c r="AY156" s="67">
        <v>145.4</v>
      </c>
      <c r="AZ156" s="67">
        <v>135.69999999999999</v>
      </c>
      <c r="BA156" s="67">
        <v>132.1</v>
      </c>
      <c r="BB156" s="67">
        <v>119.3</v>
      </c>
      <c r="BC156" s="67">
        <v>122.2</v>
      </c>
      <c r="BD156" s="67">
        <v>110.19999999999999</v>
      </c>
      <c r="BE156" s="67">
        <v>101.10000000000001</v>
      </c>
      <c r="BF156" s="67">
        <v>99.90000000000002</v>
      </c>
      <c r="BG156" s="67">
        <v>94.899999999999991</v>
      </c>
      <c r="BH156" s="67">
        <v>81</v>
      </c>
      <c r="BI156" s="67">
        <v>80.600000000000009</v>
      </c>
      <c r="BJ156" s="67">
        <v>88.5</v>
      </c>
      <c r="BK156" s="67">
        <v>85.5</v>
      </c>
      <c r="BL156" s="67">
        <v>80.7</v>
      </c>
      <c r="BM156" s="67">
        <v>81.2</v>
      </c>
      <c r="BN156" s="67"/>
    </row>
    <row r="157" spans="1:66" ht="13.5" customHeight="1" x14ac:dyDescent="0.15">
      <c r="A157" s="51"/>
      <c r="B157" s="52"/>
      <c r="C157" s="54"/>
      <c r="D157" s="66" t="s">
        <v>9</v>
      </c>
      <c r="E157" s="90"/>
      <c r="F157" s="90"/>
      <c r="G157" s="90"/>
      <c r="H157" s="28"/>
      <c r="I157" s="28"/>
      <c r="J157" s="28"/>
      <c r="K157" s="28"/>
      <c r="L157" s="28"/>
      <c r="M157" s="28"/>
      <c r="N157" s="28"/>
      <c r="O157" s="28"/>
      <c r="P157" s="28"/>
      <c r="Q157" s="28"/>
      <c r="R157" s="28"/>
      <c r="S157" s="28"/>
      <c r="T157" s="28"/>
      <c r="U157" s="28"/>
      <c r="V157" s="28"/>
      <c r="W157" s="28"/>
      <c r="X157" s="28"/>
      <c r="Y157" s="28"/>
      <c r="Z157" s="28"/>
      <c r="AA157" s="28"/>
      <c r="AB157" s="28"/>
      <c r="AC157" s="28"/>
      <c r="AD157" s="28"/>
      <c r="AE157" s="28"/>
      <c r="AF157" s="28"/>
      <c r="AG157" s="28"/>
      <c r="AH157" s="28"/>
      <c r="AI157" s="28"/>
      <c r="AJ157" s="28"/>
      <c r="AK157" s="28"/>
      <c r="AL157" s="28"/>
      <c r="AM157" s="28"/>
      <c r="AN157" s="28"/>
      <c r="AO157" s="28"/>
      <c r="AQ157" s="67">
        <v>0</v>
      </c>
      <c r="AR157" s="67">
        <v>0</v>
      </c>
      <c r="AS157" s="67">
        <v>252</v>
      </c>
      <c r="AT157" s="67">
        <v>234.5</v>
      </c>
      <c r="AU157" s="67">
        <v>215</v>
      </c>
      <c r="AV157" s="67">
        <v>196.9</v>
      </c>
      <c r="AW157" s="67">
        <v>166</v>
      </c>
      <c r="AX157" s="67">
        <v>180.5</v>
      </c>
      <c r="AY157" s="67">
        <v>179</v>
      </c>
      <c r="AZ157" s="67">
        <v>167.8</v>
      </c>
      <c r="BA157" s="67">
        <v>163.30000000000001</v>
      </c>
      <c r="BB157" s="67">
        <v>132.1</v>
      </c>
      <c r="BC157" s="67">
        <v>130.4</v>
      </c>
      <c r="BD157" s="67">
        <v>120.20000000000002</v>
      </c>
      <c r="BE157" s="67">
        <v>112</v>
      </c>
      <c r="BF157" s="67">
        <v>109.29999999999997</v>
      </c>
      <c r="BG157" s="67">
        <v>103.19999999999997</v>
      </c>
      <c r="BH157" s="67">
        <v>93.600000000000009</v>
      </c>
      <c r="BI157" s="67">
        <v>85.8</v>
      </c>
      <c r="BJ157" s="67">
        <v>94.9</v>
      </c>
      <c r="BK157" s="67">
        <v>88.2</v>
      </c>
      <c r="BL157" s="67">
        <v>84.4</v>
      </c>
      <c r="BM157" s="67">
        <v>86.8</v>
      </c>
      <c r="BN157" s="67"/>
    </row>
    <row r="158" spans="1:66" ht="13.5" customHeight="1" x14ac:dyDescent="0.15">
      <c r="A158" s="51"/>
      <c r="B158" s="52"/>
      <c r="C158" s="54"/>
      <c r="D158" s="66" t="s">
        <v>10</v>
      </c>
      <c r="E158" s="90"/>
      <c r="F158" s="90"/>
      <c r="G158" s="90"/>
      <c r="H158" s="28"/>
      <c r="I158" s="28"/>
      <c r="J158" s="28"/>
      <c r="K158" s="28"/>
      <c r="L158" s="28"/>
      <c r="M158" s="28"/>
      <c r="N158" s="28"/>
      <c r="O158" s="28"/>
      <c r="P158" s="28"/>
      <c r="Q158" s="28"/>
      <c r="R158" s="28"/>
      <c r="S158" s="28"/>
      <c r="T158" s="28"/>
      <c r="U158" s="28"/>
      <c r="V158" s="28"/>
      <c r="W158" s="28"/>
      <c r="X158" s="28"/>
      <c r="Y158" s="28"/>
      <c r="Z158" s="28"/>
      <c r="AA158" s="28"/>
      <c r="AB158" s="28"/>
      <c r="AC158" s="28"/>
      <c r="AD158" s="28"/>
      <c r="AE158" s="28"/>
      <c r="AF158" s="28"/>
      <c r="AG158" s="28"/>
      <c r="AH158" s="28"/>
      <c r="AI158" s="28"/>
      <c r="AJ158" s="28"/>
      <c r="AK158" s="28"/>
      <c r="AL158" s="28"/>
      <c r="AM158" s="28"/>
      <c r="AN158" s="28"/>
      <c r="AO158" s="28"/>
      <c r="AQ158" s="67">
        <v>0</v>
      </c>
      <c r="AR158" s="67">
        <v>0</v>
      </c>
      <c r="AS158" s="67">
        <v>15.8</v>
      </c>
      <c r="AT158" s="67">
        <v>15.1</v>
      </c>
      <c r="AU158" s="67">
        <v>13.7</v>
      </c>
      <c r="AV158" s="67">
        <v>15.4</v>
      </c>
      <c r="AW158" s="67">
        <v>11.4</v>
      </c>
      <c r="AX158" s="67">
        <v>11.2</v>
      </c>
      <c r="AY158" s="67">
        <v>11.3</v>
      </c>
      <c r="AZ158" s="67">
        <v>9.6999999999999993</v>
      </c>
      <c r="BA158" s="67">
        <v>9.5</v>
      </c>
      <c r="BB158" s="67">
        <v>9.6</v>
      </c>
      <c r="BC158" s="67">
        <v>10.3</v>
      </c>
      <c r="BD158" s="67">
        <v>10.9</v>
      </c>
      <c r="BE158" s="67">
        <v>8.1000000000000014</v>
      </c>
      <c r="BF158" s="67">
        <v>9.5</v>
      </c>
      <c r="BG158" s="67">
        <v>9.6</v>
      </c>
      <c r="BH158" s="67">
        <v>3</v>
      </c>
      <c r="BI158" s="67">
        <v>10.3</v>
      </c>
      <c r="BJ158" s="67">
        <v>10.200000000000001</v>
      </c>
      <c r="BK158" s="67">
        <v>10.200000000000001</v>
      </c>
      <c r="BL158" s="67">
        <v>8.6999999999999993</v>
      </c>
      <c r="BM158" s="67">
        <v>7</v>
      </c>
      <c r="BN158" s="67"/>
    </row>
    <row r="159" spans="1:66" ht="13.5" customHeight="1" thickBot="1" x14ac:dyDescent="0.2">
      <c r="A159" s="51"/>
      <c r="B159" s="52"/>
      <c r="C159" s="55"/>
      <c r="D159" s="68" t="s">
        <v>11</v>
      </c>
      <c r="E159" s="91"/>
      <c r="F159" s="91"/>
      <c r="G159" s="91"/>
      <c r="H159" s="29"/>
      <c r="I159" s="29"/>
      <c r="J159" s="29"/>
      <c r="K159" s="29"/>
      <c r="L159" s="29"/>
      <c r="M159" s="29"/>
      <c r="N159" s="29"/>
      <c r="O159" s="29"/>
      <c r="P159" s="29"/>
      <c r="Q159" s="29"/>
      <c r="R159" s="29"/>
      <c r="S159" s="29"/>
      <c r="T159" s="29"/>
      <c r="U159" s="29"/>
      <c r="V159" s="29"/>
      <c r="W159" s="29"/>
      <c r="X159" s="29"/>
      <c r="Y159" s="29"/>
      <c r="Z159" s="29"/>
      <c r="AA159" s="29"/>
      <c r="AB159" s="29"/>
      <c r="AC159" s="29"/>
      <c r="AD159" s="29"/>
      <c r="AE159" s="29"/>
      <c r="AF159" s="29"/>
      <c r="AG159" s="29"/>
      <c r="AH159" s="29"/>
      <c r="AI159" s="29"/>
      <c r="AJ159" s="29"/>
      <c r="AK159" s="29"/>
      <c r="AL159" s="29"/>
      <c r="AM159" s="29"/>
      <c r="AN159" s="29"/>
      <c r="AO159" s="29"/>
      <c r="AQ159" s="69">
        <v>0</v>
      </c>
      <c r="AR159" s="69">
        <v>0</v>
      </c>
      <c r="AS159" s="69">
        <v>17.5</v>
      </c>
      <c r="AT159" s="69">
        <v>15.9</v>
      </c>
      <c r="AU159" s="69">
        <v>15.5</v>
      </c>
      <c r="AV159" s="69">
        <v>17.3</v>
      </c>
      <c r="AW159" s="69">
        <v>12.9</v>
      </c>
      <c r="AX159" s="69">
        <v>13.3</v>
      </c>
      <c r="AY159" s="69">
        <v>13.5</v>
      </c>
      <c r="AZ159" s="69">
        <v>11.1</v>
      </c>
      <c r="BA159" s="69">
        <v>11.3</v>
      </c>
      <c r="BB159" s="69">
        <v>11.4</v>
      </c>
      <c r="BC159" s="69">
        <v>13</v>
      </c>
      <c r="BD159" s="69">
        <v>15.400000000000002</v>
      </c>
      <c r="BE159" s="69">
        <v>11.4</v>
      </c>
      <c r="BF159" s="69">
        <v>13</v>
      </c>
      <c r="BG159" s="69">
        <v>13.1</v>
      </c>
      <c r="BH159" s="69">
        <v>4.4000000000000004</v>
      </c>
      <c r="BI159" s="69">
        <v>11.8</v>
      </c>
      <c r="BJ159" s="69">
        <v>12.300000000000002</v>
      </c>
      <c r="BK159" s="69">
        <v>11.500000000000002</v>
      </c>
      <c r="BL159" s="69">
        <v>10.6</v>
      </c>
      <c r="BM159" s="69">
        <v>8.9000000000000021</v>
      </c>
      <c r="BN159" s="69"/>
    </row>
    <row r="160" spans="1:66" ht="13.5" customHeight="1" x14ac:dyDescent="0.15">
      <c r="A160" s="51"/>
      <c r="B160" s="52"/>
      <c r="C160" s="121" t="s">
        <v>342</v>
      </c>
      <c r="D160" s="64" t="s">
        <v>6</v>
      </c>
      <c r="E160" s="89"/>
      <c r="F160" s="89"/>
      <c r="G160" s="89"/>
      <c r="H160" s="26"/>
      <c r="I160" s="26"/>
      <c r="J160" s="26"/>
      <c r="K160" s="26"/>
      <c r="L160" s="26"/>
      <c r="M160" s="26"/>
      <c r="N160" s="26"/>
      <c r="O160" s="26"/>
      <c r="P160" s="26"/>
      <c r="Q160" s="26"/>
      <c r="R160" s="26"/>
      <c r="S160" s="26"/>
      <c r="T160" s="26"/>
      <c r="U160" s="26"/>
      <c r="V160" s="26"/>
      <c r="W160" s="26"/>
      <c r="X160" s="26"/>
      <c r="Y160" s="26"/>
      <c r="Z160" s="26"/>
      <c r="AA160" s="26"/>
      <c r="AB160" s="26"/>
      <c r="AC160" s="26"/>
      <c r="AD160" s="26"/>
      <c r="AE160" s="26"/>
      <c r="AF160" s="26"/>
      <c r="AG160" s="26"/>
      <c r="AH160" s="26"/>
      <c r="AI160" s="26"/>
      <c r="AJ160" s="26"/>
      <c r="AK160" s="26"/>
      <c r="AL160" s="26"/>
      <c r="AM160" s="26"/>
      <c r="AN160" s="26"/>
      <c r="AO160" s="26"/>
      <c r="AQ160" s="65">
        <v>0</v>
      </c>
      <c r="AR160" s="65">
        <v>0</v>
      </c>
      <c r="AS160" s="65">
        <v>65.099999999999994</v>
      </c>
      <c r="AT160" s="65">
        <v>58.5</v>
      </c>
      <c r="AU160" s="65">
        <v>69.8</v>
      </c>
      <c r="AV160" s="65">
        <v>75</v>
      </c>
      <c r="AW160" s="65">
        <v>68.099999999999994</v>
      </c>
      <c r="AX160" s="65">
        <v>64.099999999999994</v>
      </c>
      <c r="AY160" s="65">
        <v>58.5</v>
      </c>
      <c r="AZ160" s="65">
        <v>0</v>
      </c>
      <c r="BA160" s="65">
        <v>0</v>
      </c>
      <c r="BB160" s="65">
        <v>0</v>
      </c>
      <c r="BC160" s="65">
        <v>0</v>
      </c>
      <c r="BD160" s="65">
        <v>0</v>
      </c>
      <c r="BE160" s="65">
        <v>0</v>
      </c>
      <c r="BF160" s="65">
        <v>0</v>
      </c>
      <c r="BG160" s="65">
        <v>0</v>
      </c>
      <c r="BH160" s="65">
        <v>0</v>
      </c>
      <c r="BI160" s="65">
        <v>0</v>
      </c>
      <c r="BJ160" s="65">
        <v>0</v>
      </c>
      <c r="BK160" s="65">
        <v>0</v>
      </c>
      <c r="BL160" s="65">
        <v>0</v>
      </c>
      <c r="BM160" s="65"/>
      <c r="BN160" s="65"/>
    </row>
    <row r="161" spans="1:66" ht="13.5" customHeight="1" x14ac:dyDescent="0.15">
      <c r="A161" s="51"/>
      <c r="B161" s="52"/>
      <c r="C161" s="122"/>
      <c r="D161" s="66" t="s">
        <v>7</v>
      </c>
      <c r="E161" s="90"/>
      <c r="F161" s="90"/>
      <c r="G161" s="90"/>
      <c r="H161" s="28"/>
      <c r="I161" s="28"/>
      <c r="J161" s="28"/>
      <c r="K161" s="28"/>
      <c r="L161" s="28"/>
      <c r="M161" s="28"/>
      <c r="N161" s="28"/>
      <c r="O161" s="28"/>
      <c r="P161" s="28"/>
      <c r="Q161" s="28"/>
      <c r="R161" s="28"/>
      <c r="S161" s="28"/>
      <c r="T161" s="28"/>
      <c r="U161" s="28"/>
      <c r="V161" s="28"/>
      <c r="W161" s="28"/>
      <c r="X161" s="28"/>
      <c r="Y161" s="28"/>
      <c r="Z161" s="28"/>
      <c r="AA161" s="28"/>
      <c r="AB161" s="28"/>
      <c r="AC161" s="28"/>
      <c r="AD161" s="28"/>
      <c r="AE161" s="28"/>
      <c r="AF161" s="28"/>
      <c r="AG161" s="28"/>
      <c r="AH161" s="28"/>
      <c r="AI161" s="28"/>
      <c r="AJ161" s="28"/>
      <c r="AK161" s="28"/>
      <c r="AL161" s="28"/>
      <c r="AM161" s="28"/>
      <c r="AN161" s="28"/>
      <c r="AO161" s="28"/>
      <c r="AQ161" s="67">
        <v>0</v>
      </c>
      <c r="AR161" s="67">
        <v>0</v>
      </c>
      <c r="AS161" s="67">
        <v>1.2</v>
      </c>
      <c r="AT161" s="67">
        <v>1.6</v>
      </c>
      <c r="AU161" s="67">
        <v>2.1</v>
      </c>
      <c r="AV161" s="67">
        <v>1.8</v>
      </c>
      <c r="AW161" s="67">
        <v>2.2999999999999998</v>
      </c>
      <c r="AX161" s="67">
        <v>2</v>
      </c>
      <c r="AY161" s="67">
        <v>3.3</v>
      </c>
      <c r="AZ161" s="67">
        <v>0</v>
      </c>
      <c r="BA161" s="67">
        <v>0</v>
      </c>
      <c r="BB161" s="67">
        <v>0</v>
      </c>
      <c r="BC161" s="67">
        <v>0</v>
      </c>
      <c r="BD161" s="67">
        <v>0</v>
      </c>
      <c r="BE161" s="67">
        <v>0</v>
      </c>
      <c r="BF161" s="67">
        <v>0</v>
      </c>
      <c r="BG161" s="67">
        <v>0</v>
      </c>
      <c r="BH161" s="67">
        <v>0</v>
      </c>
      <c r="BI161" s="67">
        <v>0</v>
      </c>
      <c r="BJ161" s="67">
        <v>0</v>
      </c>
      <c r="BK161" s="67">
        <v>0</v>
      </c>
      <c r="BL161" s="67">
        <v>0</v>
      </c>
      <c r="BM161" s="67"/>
      <c r="BN161" s="67"/>
    </row>
    <row r="162" spans="1:66" ht="13.5" customHeight="1" x14ac:dyDescent="0.15">
      <c r="A162" s="51"/>
      <c r="B162" s="52"/>
      <c r="C162" s="122"/>
      <c r="D162" s="66" t="s">
        <v>8</v>
      </c>
      <c r="E162" s="90"/>
      <c r="F162" s="90"/>
      <c r="G162" s="90"/>
      <c r="H162" s="28"/>
      <c r="I162" s="28"/>
      <c r="J162" s="28"/>
      <c r="K162" s="28"/>
      <c r="L162" s="28"/>
      <c r="M162" s="28"/>
      <c r="N162" s="28"/>
      <c r="O162" s="28"/>
      <c r="P162" s="28"/>
      <c r="Q162" s="28"/>
      <c r="R162" s="28"/>
      <c r="S162" s="28"/>
      <c r="T162" s="28"/>
      <c r="U162" s="28"/>
      <c r="V162" s="28"/>
      <c r="W162" s="28"/>
      <c r="X162" s="28"/>
      <c r="Y162" s="28"/>
      <c r="Z162" s="28"/>
      <c r="AA162" s="28"/>
      <c r="AB162" s="28"/>
      <c r="AC162" s="28"/>
      <c r="AD162" s="28"/>
      <c r="AE162" s="28"/>
      <c r="AF162" s="28"/>
      <c r="AG162" s="28"/>
      <c r="AH162" s="28"/>
      <c r="AI162" s="28"/>
      <c r="AJ162" s="28"/>
      <c r="AK162" s="28"/>
      <c r="AL162" s="28"/>
      <c r="AM162" s="28"/>
      <c r="AN162" s="28"/>
      <c r="AO162" s="28"/>
      <c r="AQ162" s="67">
        <v>0</v>
      </c>
      <c r="AR162" s="67">
        <v>0</v>
      </c>
      <c r="AS162" s="67">
        <v>63.9</v>
      </c>
      <c r="AT162" s="67">
        <v>56.9</v>
      </c>
      <c r="AU162" s="67">
        <v>67.7</v>
      </c>
      <c r="AV162" s="67">
        <v>73.2</v>
      </c>
      <c r="AW162" s="67">
        <v>65.8</v>
      </c>
      <c r="AX162" s="67">
        <v>62.1</v>
      </c>
      <c r="AY162" s="67">
        <v>55.2</v>
      </c>
      <c r="AZ162" s="67">
        <v>0</v>
      </c>
      <c r="BA162" s="67">
        <v>0</v>
      </c>
      <c r="BB162" s="67">
        <v>0</v>
      </c>
      <c r="BC162" s="67">
        <v>0</v>
      </c>
      <c r="BD162" s="67">
        <v>0</v>
      </c>
      <c r="BE162" s="67">
        <v>0</v>
      </c>
      <c r="BF162" s="67">
        <v>0</v>
      </c>
      <c r="BG162" s="67">
        <v>0</v>
      </c>
      <c r="BH162" s="67">
        <v>0</v>
      </c>
      <c r="BI162" s="67">
        <v>0</v>
      </c>
      <c r="BJ162" s="67">
        <v>0</v>
      </c>
      <c r="BK162" s="67">
        <v>0</v>
      </c>
      <c r="BL162" s="67">
        <v>0</v>
      </c>
      <c r="BM162" s="67"/>
      <c r="BN162" s="67"/>
    </row>
    <row r="163" spans="1:66" ht="13.5" customHeight="1" x14ac:dyDescent="0.15">
      <c r="A163" s="51"/>
      <c r="B163" s="52"/>
      <c r="C163" s="122"/>
      <c r="D163" s="66" t="s">
        <v>9</v>
      </c>
      <c r="E163" s="90"/>
      <c r="F163" s="90"/>
      <c r="G163" s="90"/>
      <c r="H163" s="28"/>
      <c r="I163" s="28"/>
      <c r="J163" s="28"/>
      <c r="K163" s="28"/>
      <c r="L163" s="28"/>
      <c r="M163" s="28"/>
      <c r="N163" s="28"/>
      <c r="O163" s="28"/>
      <c r="P163" s="28"/>
      <c r="Q163" s="28"/>
      <c r="R163" s="28"/>
      <c r="S163" s="28"/>
      <c r="T163" s="28"/>
      <c r="U163" s="28"/>
      <c r="V163" s="28"/>
      <c r="W163" s="28"/>
      <c r="X163" s="28"/>
      <c r="Y163" s="28"/>
      <c r="Z163" s="28"/>
      <c r="AA163" s="28"/>
      <c r="AB163" s="28"/>
      <c r="AC163" s="28"/>
      <c r="AD163" s="28"/>
      <c r="AE163" s="28"/>
      <c r="AF163" s="28"/>
      <c r="AG163" s="28"/>
      <c r="AH163" s="28"/>
      <c r="AI163" s="28"/>
      <c r="AJ163" s="28"/>
      <c r="AK163" s="28"/>
      <c r="AL163" s="28"/>
      <c r="AM163" s="28"/>
      <c r="AN163" s="28"/>
      <c r="AO163" s="28"/>
      <c r="AQ163" s="67">
        <v>0</v>
      </c>
      <c r="AR163" s="67">
        <v>0</v>
      </c>
      <c r="AS163" s="67">
        <v>48.2</v>
      </c>
      <c r="AT163" s="67">
        <v>44.8</v>
      </c>
      <c r="AU163" s="67">
        <v>57.6</v>
      </c>
      <c r="AV163" s="67">
        <v>62</v>
      </c>
      <c r="AW163" s="67">
        <v>54.3</v>
      </c>
      <c r="AX163" s="67">
        <v>53.1</v>
      </c>
      <c r="AY163" s="67">
        <v>47.6</v>
      </c>
      <c r="AZ163" s="67">
        <v>0</v>
      </c>
      <c r="BA163" s="67">
        <v>0</v>
      </c>
      <c r="BB163" s="67">
        <v>0</v>
      </c>
      <c r="BC163" s="67">
        <v>0</v>
      </c>
      <c r="BD163" s="67">
        <v>0</v>
      </c>
      <c r="BE163" s="67">
        <v>0</v>
      </c>
      <c r="BF163" s="67">
        <v>0</v>
      </c>
      <c r="BG163" s="67">
        <v>0</v>
      </c>
      <c r="BH163" s="67">
        <v>0</v>
      </c>
      <c r="BI163" s="67">
        <v>0</v>
      </c>
      <c r="BJ163" s="67">
        <v>0</v>
      </c>
      <c r="BK163" s="67">
        <v>0</v>
      </c>
      <c r="BL163" s="67">
        <v>0</v>
      </c>
      <c r="BM163" s="67"/>
      <c r="BN163" s="67"/>
    </row>
    <row r="164" spans="1:66" ht="13.5" customHeight="1" x14ac:dyDescent="0.15">
      <c r="A164" s="51"/>
      <c r="B164" s="52"/>
      <c r="C164" s="122"/>
      <c r="D164" s="66" t="s">
        <v>10</v>
      </c>
      <c r="E164" s="90"/>
      <c r="F164" s="90"/>
      <c r="G164" s="90"/>
      <c r="H164" s="28"/>
      <c r="I164" s="28"/>
      <c r="J164" s="28"/>
      <c r="K164" s="28"/>
      <c r="L164" s="28"/>
      <c r="M164" s="28"/>
      <c r="N164" s="28"/>
      <c r="O164" s="28"/>
      <c r="P164" s="28"/>
      <c r="Q164" s="28"/>
      <c r="R164" s="28"/>
      <c r="S164" s="28"/>
      <c r="T164" s="28"/>
      <c r="U164" s="28"/>
      <c r="V164" s="28"/>
      <c r="W164" s="28"/>
      <c r="X164" s="28"/>
      <c r="Y164" s="28"/>
      <c r="Z164" s="28"/>
      <c r="AA164" s="28"/>
      <c r="AB164" s="28"/>
      <c r="AC164" s="28"/>
      <c r="AD164" s="28"/>
      <c r="AE164" s="28"/>
      <c r="AF164" s="28"/>
      <c r="AG164" s="28"/>
      <c r="AH164" s="28"/>
      <c r="AI164" s="28"/>
      <c r="AJ164" s="28"/>
      <c r="AK164" s="28"/>
      <c r="AL164" s="28"/>
      <c r="AM164" s="28"/>
      <c r="AN164" s="28"/>
      <c r="AO164" s="28"/>
      <c r="AQ164" s="67">
        <v>0</v>
      </c>
      <c r="AR164" s="67">
        <v>0</v>
      </c>
      <c r="AS164" s="67">
        <v>16.899999999999999</v>
      </c>
      <c r="AT164" s="67">
        <v>13.7</v>
      </c>
      <c r="AU164" s="67">
        <v>12.2</v>
      </c>
      <c r="AV164" s="67">
        <v>13</v>
      </c>
      <c r="AW164" s="67">
        <v>13.8</v>
      </c>
      <c r="AX164" s="67">
        <v>11</v>
      </c>
      <c r="AY164" s="67">
        <v>10.9</v>
      </c>
      <c r="AZ164" s="67">
        <v>0</v>
      </c>
      <c r="BA164" s="67">
        <v>0</v>
      </c>
      <c r="BB164" s="67">
        <v>0</v>
      </c>
      <c r="BC164" s="67">
        <v>0</v>
      </c>
      <c r="BD164" s="67">
        <v>0</v>
      </c>
      <c r="BE164" s="67">
        <v>0</v>
      </c>
      <c r="BF164" s="67">
        <v>0</v>
      </c>
      <c r="BG164" s="67">
        <v>0</v>
      </c>
      <c r="BH164" s="67">
        <v>0</v>
      </c>
      <c r="BI164" s="67">
        <v>0</v>
      </c>
      <c r="BJ164" s="67">
        <v>0</v>
      </c>
      <c r="BK164" s="67">
        <v>0</v>
      </c>
      <c r="BL164" s="67">
        <v>0</v>
      </c>
      <c r="BM164" s="67"/>
      <c r="BN164" s="67"/>
    </row>
    <row r="165" spans="1:66" ht="13.5" customHeight="1" thickBot="1" x14ac:dyDescent="0.2">
      <c r="A165" s="51"/>
      <c r="B165" s="52"/>
      <c r="C165" s="123"/>
      <c r="D165" s="68" t="s">
        <v>11</v>
      </c>
      <c r="E165" s="91"/>
      <c r="F165" s="91"/>
      <c r="G165" s="91"/>
      <c r="H165" s="29"/>
      <c r="I165" s="29"/>
      <c r="J165" s="29"/>
      <c r="K165" s="29"/>
      <c r="L165" s="29"/>
      <c r="M165" s="29"/>
      <c r="N165" s="29"/>
      <c r="O165" s="29"/>
      <c r="P165" s="29"/>
      <c r="Q165" s="29"/>
      <c r="R165" s="29"/>
      <c r="S165" s="29"/>
      <c r="T165" s="29"/>
      <c r="U165" s="29"/>
      <c r="V165" s="29"/>
      <c r="W165" s="29"/>
      <c r="X165" s="29"/>
      <c r="Y165" s="29"/>
      <c r="Z165" s="29"/>
      <c r="AA165" s="29"/>
      <c r="AB165" s="29"/>
      <c r="AC165" s="29"/>
      <c r="AD165" s="29"/>
      <c r="AE165" s="29"/>
      <c r="AF165" s="29"/>
      <c r="AG165" s="29"/>
      <c r="AH165" s="29"/>
      <c r="AI165" s="29"/>
      <c r="AJ165" s="29"/>
      <c r="AK165" s="29"/>
      <c r="AL165" s="29"/>
      <c r="AM165" s="29"/>
      <c r="AN165" s="29"/>
      <c r="AO165" s="29"/>
      <c r="AQ165" s="69">
        <v>0</v>
      </c>
      <c r="AR165" s="69">
        <v>0</v>
      </c>
      <c r="AS165" s="69">
        <v>16.899999999999999</v>
      </c>
      <c r="AT165" s="69">
        <v>13.7</v>
      </c>
      <c r="AU165" s="69">
        <v>12.2</v>
      </c>
      <c r="AV165" s="69">
        <v>13</v>
      </c>
      <c r="AW165" s="69">
        <v>13.8</v>
      </c>
      <c r="AX165" s="69">
        <v>11</v>
      </c>
      <c r="AY165" s="69">
        <v>10.9</v>
      </c>
      <c r="AZ165" s="69">
        <v>0</v>
      </c>
      <c r="BA165" s="69">
        <v>0</v>
      </c>
      <c r="BB165" s="69">
        <v>0</v>
      </c>
      <c r="BC165" s="69">
        <v>0</v>
      </c>
      <c r="BD165" s="69">
        <v>0</v>
      </c>
      <c r="BE165" s="69">
        <v>0</v>
      </c>
      <c r="BF165" s="69">
        <v>0</v>
      </c>
      <c r="BG165" s="69">
        <v>0</v>
      </c>
      <c r="BH165" s="69">
        <v>0</v>
      </c>
      <c r="BI165" s="69">
        <v>0</v>
      </c>
      <c r="BJ165" s="69">
        <v>0</v>
      </c>
      <c r="BK165" s="69">
        <v>0</v>
      </c>
      <c r="BL165" s="69">
        <v>0</v>
      </c>
      <c r="BM165" s="69"/>
      <c r="BN165" s="69"/>
    </row>
    <row r="166" spans="1:66" ht="13.5" customHeight="1" x14ac:dyDescent="0.15">
      <c r="A166" s="51"/>
      <c r="B166" s="52"/>
      <c r="C166" s="115" t="s">
        <v>37</v>
      </c>
      <c r="D166" s="64" t="s">
        <v>6</v>
      </c>
      <c r="E166" s="89"/>
      <c r="F166" s="89"/>
      <c r="G166" s="89"/>
      <c r="H166" s="26">
        <f t="shared" ref="H166" si="109">SUM(H167:H168)</f>
        <v>390</v>
      </c>
      <c r="I166" s="26">
        <f>SUM(I167:I168)</f>
        <v>2170</v>
      </c>
      <c r="J166" s="26">
        <f t="shared" ref="J166:AO166" si="110">SUM(J167:J168)</f>
        <v>3340</v>
      </c>
      <c r="K166" s="26">
        <f t="shared" si="110"/>
        <v>9952</v>
      </c>
      <c r="L166" s="26">
        <f t="shared" si="110"/>
        <v>17709</v>
      </c>
      <c r="M166" s="26">
        <f t="shared" si="110"/>
        <v>19281</v>
      </c>
      <c r="N166" s="26">
        <f t="shared" si="110"/>
        <v>22633</v>
      </c>
      <c r="O166" s="26">
        <f t="shared" si="110"/>
        <v>45452</v>
      </c>
      <c r="P166" s="26">
        <f t="shared" si="110"/>
        <v>67856</v>
      </c>
      <c r="Q166" s="26">
        <f t="shared" si="110"/>
        <v>75069</v>
      </c>
      <c r="R166" s="26">
        <f t="shared" si="110"/>
        <v>80967</v>
      </c>
      <c r="S166" s="26">
        <f t="shared" si="110"/>
        <v>87910</v>
      </c>
      <c r="T166" s="26">
        <f t="shared" si="110"/>
        <v>75183</v>
      </c>
      <c r="U166" s="26">
        <f t="shared" si="110"/>
        <v>87863</v>
      </c>
      <c r="V166" s="26">
        <f t="shared" si="110"/>
        <v>87362</v>
      </c>
      <c r="W166" s="26">
        <f t="shared" si="110"/>
        <v>109571</v>
      </c>
      <c r="X166" s="26">
        <f t="shared" si="110"/>
        <v>119721</v>
      </c>
      <c r="Y166" s="26">
        <f t="shared" si="110"/>
        <v>116082</v>
      </c>
      <c r="Z166" s="26">
        <f t="shared" si="110"/>
        <v>113228</v>
      </c>
      <c r="AA166" s="26">
        <f t="shared" si="110"/>
        <v>129953</v>
      </c>
      <c r="AB166" s="26">
        <f t="shared" si="110"/>
        <v>104668</v>
      </c>
      <c r="AC166" s="26">
        <f t="shared" si="110"/>
        <v>117897</v>
      </c>
      <c r="AD166" s="26">
        <f t="shared" si="110"/>
        <v>123545</v>
      </c>
      <c r="AE166" s="26">
        <f t="shared" si="110"/>
        <v>124314</v>
      </c>
      <c r="AF166" s="26">
        <f t="shared" si="110"/>
        <v>133309</v>
      </c>
      <c r="AG166" s="26">
        <f t="shared" si="110"/>
        <v>137916</v>
      </c>
      <c r="AH166" s="26">
        <f t="shared" si="110"/>
        <v>148857</v>
      </c>
      <c r="AI166" s="26">
        <f t="shared" si="110"/>
        <v>178447</v>
      </c>
      <c r="AJ166" s="26">
        <f t="shared" si="110"/>
        <v>175224</v>
      </c>
      <c r="AK166" s="26">
        <f t="shared" si="110"/>
        <v>159858</v>
      </c>
      <c r="AL166" s="26">
        <f t="shared" si="110"/>
        <v>54425</v>
      </c>
      <c r="AM166" s="26">
        <f t="shared" si="110"/>
        <v>46701</v>
      </c>
      <c r="AN166" s="26">
        <f t="shared" si="110"/>
        <v>46333</v>
      </c>
      <c r="AO166" s="26">
        <f t="shared" si="110"/>
        <v>47226</v>
      </c>
      <c r="AQ166" s="65">
        <v>48.6</v>
      </c>
      <c r="AR166" s="65">
        <v>52.1</v>
      </c>
      <c r="AS166" s="65">
        <v>51.8</v>
      </c>
      <c r="AT166" s="65">
        <v>52.4</v>
      </c>
      <c r="AU166" s="65">
        <v>49.5</v>
      </c>
      <c r="AV166" s="65">
        <v>55.3</v>
      </c>
      <c r="AW166" s="65">
        <v>57.6</v>
      </c>
      <c r="AX166" s="65">
        <v>54.8</v>
      </c>
      <c r="AY166" s="65">
        <v>52.6</v>
      </c>
      <c r="AZ166" s="65">
        <v>50.5</v>
      </c>
      <c r="BA166" s="65">
        <v>45.7</v>
      </c>
      <c r="BB166" s="65">
        <v>41.3</v>
      </c>
      <c r="BC166" s="65">
        <v>39</v>
      </c>
      <c r="BD166" s="65">
        <v>36.1</v>
      </c>
      <c r="BE166" s="65">
        <v>33.29999999999999</v>
      </c>
      <c r="BF166" s="65">
        <v>32.4</v>
      </c>
      <c r="BG166" s="65">
        <v>32.5</v>
      </c>
      <c r="BH166" s="65">
        <v>27.200000000000003</v>
      </c>
      <c r="BI166" s="65">
        <v>26.600000000000005</v>
      </c>
      <c r="BJ166" s="65">
        <v>27.099999999999998</v>
      </c>
      <c r="BK166" s="65">
        <v>35.000000000000007</v>
      </c>
      <c r="BL166" s="65">
        <v>32.6</v>
      </c>
      <c r="BM166" s="65">
        <v>27.7</v>
      </c>
      <c r="BN166" s="65"/>
    </row>
    <row r="167" spans="1:66" ht="13.5" customHeight="1" x14ac:dyDescent="0.15">
      <c r="A167" s="51"/>
      <c r="B167" s="52"/>
      <c r="C167" s="116"/>
      <c r="D167" s="66" t="s">
        <v>7</v>
      </c>
      <c r="E167" s="90"/>
      <c r="F167" s="90"/>
      <c r="G167" s="90"/>
      <c r="H167" s="28">
        <f>主要観光地別・年度計!H173</f>
        <v>66</v>
      </c>
      <c r="I167" s="28">
        <f>主要観光地別・年度計!I173</f>
        <v>460</v>
      </c>
      <c r="J167" s="28">
        <f>主要観光地別・年度計!J173</f>
        <v>910</v>
      </c>
      <c r="K167" s="28">
        <f>主要観光地別・年度計!K173</f>
        <v>2936</v>
      </c>
      <c r="L167" s="28">
        <f>主要観光地別・年度計!L173</f>
        <v>3117</v>
      </c>
      <c r="M167" s="28">
        <f>主要観光地別・年度計!M173</f>
        <v>3398</v>
      </c>
      <c r="N167" s="28">
        <f>主要観光地別・年度計!N173</f>
        <v>6361</v>
      </c>
      <c r="O167" s="28">
        <f>主要観光地別・年度計!O173</f>
        <v>10758</v>
      </c>
      <c r="P167" s="28">
        <f>主要観光地別・年度計!P173</f>
        <v>54280</v>
      </c>
      <c r="Q167" s="28">
        <f>主要観光地別・年度計!Q173</f>
        <v>31454</v>
      </c>
      <c r="R167" s="28">
        <f>主要観光地別・年度計!R173</f>
        <v>29712</v>
      </c>
      <c r="S167" s="28">
        <f>主要観光地別・年度計!S173</f>
        <v>12486</v>
      </c>
      <c r="T167" s="28">
        <f>主要観光地別・年度計!T173</f>
        <v>16545</v>
      </c>
      <c r="U167" s="28">
        <f>主要観光地別・年度計!U173</f>
        <v>13150</v>
      </c>
      <c r="V167" s="28">
        <f>主要観光地別・年度計!V173</f>
        <v>9529</v>
      </c>
      <c r="W167" s="28">
        <f>主要観光地別・年度計!W173</f>
        <v>12178</v>
      </c>
      <c r="X167" s="28">
        <f>主要観光地別・年度計!X173</f>
        <v>12674</v>
      </c>
      <c r="Y167" s="28">
        <f>主要観光地別・年度計!Y173</f>
        <v>12624</v>
      </c>
      <c r="Z167" s="28">
        <f>主要観光地別・年度計!Z173</f>
        <v>14173</v>
      </c>
      <c r="AA167" s="28">
        <f>主要観光地別・年度計!AA173</f>
        <v>18035</v>
      </c>
      <c r="AB167" s="28">
        <f>主要観光地別・年度計!AB173</f>
        <v>14221</v>
      </c>
      <c r="AC167" s="28">
        <f>主要観光地別・年度計!AC173</f>
        <v>18859</v>
      </c>
      <c r="AD167" s="28">
        <f>主要観光地別・年度計!AD173</f>
        <v>18594</v>
      </c>
      <c r="AE167" s="28">
        <f>主要観光地別・年度計!AE173</f>
        <v>13175</v>
      </c>
      <c r="AF167" s="28">
        <f>主要観光地別・年度計!AF173</f>
        <v>13117</v>
      </c>
      <c r="AG167" s="28">
        <f>主要観光地別・年度計!AG173</f>
        <v>16014</v>
      </c>
      <c r="AH167" s="28">
        <f>主要観光地別・年度計!AH173</f>
        <v>13740</v>
      </c>
      <c r="AI167" s="28">
        <f>主要観光地別・年度計!AI173</f>
        <v>17820</v>
      </c>
      <c r="AJ167" s="28">
        <f>主要観光地別・年度計!AJ173</f>
        <v>18788</v>
      </c>
      <c r="AK167" s="28">
        <f>主要観光地別・年度計!AK173</f>
        <v>17796</v>
      </c>
      <c r="AL167" s="28">
        <f>主要観光地別・年度計!AL173</f>
        <v>6023</v>
      </c>
      <c r="AM167" s="28">
        <f>主要観光地別・年度計!AM173</f>
        <v>4061</v>
      </c>
      <c r="AN167" s="28">
        <f>主要観光地別・年度計!AN173</f>
        <v>3404</v>
      </c>
      <c r="AO167" s="28">
        <f>主要観光地別・年度計!AO173</f>
        <v>4200</v>
      </c>
      <c r="AQ167" s="67">
        <v>5.0999999999999996</v>
      </c>
      <c r="AR167" s="67">
        <v>6.1</v>
      </c>
      <c r="AS167" s="67">
        <v>4.5</v>
      </c>
      <c r="AT167" s="67">
        <v>5.9</v>
      </c>
      <c r="AU167" s="67">
        <v>8.1</v>
      </c>
      <c r="AV167" s="67">
        <v>9.1</v>
      </c>
      <c r="AW167" s="67">
        <v>12.6</v>
      </c>
      <c r="AX167" s="67">
        <v>12.4</v>
      </c>
      <c r="AY167" s="67">
        <v>11.9</v>
      </c>
      <c r="AZ167" s="67">
        <v>11.4</v>
      </c>
      <c r="BA167" s="67">
        <v>10.3</v>
      </c>
      <c r="BB167" s="67">
        <v>9.5</v>
      </c>
      <c r="BC167" s="67">
        <v>9.1999999999999993</v>
      </c>
      <c r="BD167" s="67">
        <v>7.8999999999999986</v>
      </c>
      <c r="BE167" s="67">
        <v>6.9999999999999991</v>
      </c>
      <c r="BF167" s="67">
        <v>7.2999999999999989</v>
      </c>
      <c r="BG167" s="67">
        <v>6.8</v>
      </c>
      <c r="BH167" s="67">
        <v>6.1999999999999993</v>
      </c>
      <c r="BI167" s="67">
        <v>5.9999999999999991</v>
      </c>
      <c r="BJ167" s="67">
        <v>5.9999999999999991</v>
      </c>
      <c r="BK167" s="67">
        <v>9.5999999999999979</v>
      </c>
      <c r="BL167" s="67">
        <v>7</v>
      </c>
      <c r="BM167" s="67">
        <v>8.8999999999999986</v>
      </c>
      <c r="BN167" s="67"/>
    </row>
    <row r="168" spans="1:66" ht="13.5" customHeight="1" x14ac:dyDescent="0.15">
      <c r="A168" s="51"/>
      <c r="B168" s="52"/>
      <c r="C168" s="116"/>
      <c r="D168" s="66" t="s">
        <v>8</v>
      </c>
      <c r="E168" s="90"/>
      <c r="F168" s="90"/>
      <c r="G168" s="90"/>
      <c r="H168" s="28">
        <f>主要観光地別・年度計!H174</f>
        <v>324</v>
      </c>
      <c r="I168" s="28">
        <f>主要観光地別・年度計!I174</f>
        <v>1710</v>
      </c>
      <c r="J168" s="28">
        <f>主要観光地別・年度計!J174</f>
        <v>2430</v>
      </c>
      <c r="K168" s="28">
        <f>主要観光地別・年度計!K174</f>
        <v>7016</v>
      </c>
      <c r="L168" s="28">
        <f>主要観光地別・年度計!L174</f>
        <v>14592</v>
      </c>
      <c r="M168" s="28">
        <f>主要観光地別・年度計!M174</f>
        <v>15883</v>
      </c>
      <c r="N168" s="28">
        <f>主要観光地別・年度計!N174</f>
        <v>16272</v>
      </c>
      <c r="O168" s="28">
        <f>主要観光地別・年度計!O174</f>
        <v>34694</v>
      </c>
      <c r="P168" s="28">
        <f>主要観光地別・年度計!P174</f>
        <v>13576</v>
      </c>
      <c r="Q168" s="28">
        <f>主要観光地別・年度計!Q174</f>
        <v>43615</v>
      </c>
      <c r="R168" s="28">
        <f>主要観光地別・年度計!R174</f>
        <v>51255</v>
      </c>
      <c r="S168" s="28">
        <f>主要観光地別・年度計!S174</f>
        <v>75424</v>
      </c>
      <c r="T168" s="28">
        <f>主要観光地別・年度計!T174</f>
        <v>58638</v>
      </c>
      <c r="U168" s="28">
        <f>主要観光地別・年度計!U174</f>
        <v>74713</v>
      </c>
      <c r="V168" s="28">
        <f>主要観光地別・年度計!V174</f>
        <v>77833</v>
      </c>
      <c r="W168" s="28">
        <f>主要観光地別・年度計!W174</f>
        <v>97393</v>
      </c>
      <c r="X168" s="28">
        <f>主要観光地別・年度計!X174</f>
        <v>107047</v>
      </c>
      <c r="Y168" s="28">
        <f>主要観光地別・年度計!Y174</f>
        <v>103458</v>
      </c>
      <c r="Z168" s="28">
        <f>主要観光地別・年度計!Z174</f>
        <v>99055</v>
      </c>
      <c r="AA168" s="28">
        <f>主要観光地別・年度計!AA174</f>
        <v>111918</v>
      </c>
      <c r="AB168" s="28">
        <f>主要観光地別・年度計!AB174</f>
        <v>90447</v>
      </c>
      <c r="AC168" s="28">
        <f>主要観光地別・年度計!AC174</f>
        <v>99038</v>
      </c>
      <c r="AD168" s="28">
        <f>主要観光地別・年度計!AD174</f>
        <v>104951</v>
      </c>
      <c r="AE168" s="28">
        <f>主要観光地別・年度計!AE174</f>
        <v>111139</v>
      </c>
      <c r="AF168" s="28">
        <f>主要観光地別・年度計!AF174</f>
        <v>120192</v>
      </c>
      <c r="AG168" s="28">
        <f>主要観光地別・年度計!AG174</f>
        <v>121902</v>
      </c>
      <c r="AH168" s="28">
        <f>主要観光地別・年度計!AH174</f>
        <v>135117</v>
      </c>
      <c r="AI168" s="28">
        <f>主要観光地別・年度計!AI174</f>
        <v>160627</v>
      </c>
      <c r="AJ168" s="28">
        <f>主要観光地別・年度計!AJ174</f>
        <v>156436</v>
      </c>
      <c r="AK168" s="28">
        <f>主要観光地別・年度計!AK174</f>
        <v>142062</v>
      </c>
      <c r="AL168" s="28">
        <f>主要観光地別・年度計!AL174</f>
        <v>48402</v>
      </c>
      <c r="AM168" s="28">
        <f>主要観光地別・年度計!AM174</f>
        <v>42640</v>
      </c>
      <c r="AN168" s="28">
        <f>主要観光地別・年度計!AN174</f>
        <v>42929</v>
      </c>
      <c r="AO168" s="28">
        <f>主要観光地別・年度計!AO174</f>
        <v>43026</v>
      </c>
      <c r="AQ168" s="67">
        <v>43.5</v>
      </c>
      <c r="AR168" s="67">
        <v>46</v>
      </c>
      <c r="AS168" s="67">
        <v>47.3</v>
      </c>
      <c r="AT168" s="67">
        <v>46.5</v>
      </c>
      <c r="AU168" s="67">
        <v>41.4</v>
      </c>
      <c r="AV168" s="67">
        <v>46.2</v>
      </c>
      <c r="AW168" s="67">
        <v>45</v>
      </c>
      <c r="AX168" s="67">
        <v>42.4</v>
      </c>
      <c r="AY168" s="67">
        <v>40.700000000000003</v>
      </c>
      <c r="AZ168" s="67">
        <v>39.1</v>
      </c>
      <c r="BA168" s="67">
        <v>35.4</v>
      </c>
      <c r="BB168" s="67">
        <v>31.8</v>
      </c>
      <c r="BC168" s="67">
        <v>29.8</v>
      </c>
      <c r="BD168" s="67">
        <v>28.199999999999996</v>
      </c>
      <c r="BE168" s="67">
        <v>26.299999999999997</v>
      </c>
      <c r="BF168" s="67">
        <v>25.099999999999998</v>
      </c>
      <c r="BG168" s="67">
        <v>25.700000000000003</v>
      </c>
      <c r="BH168" s="67">
        <v>21.000000000000004</v>
      </c>
      <c r="BI168" s="67">
        <v>20.599999999999998</v>
      </c>
      <c r="BJ168" s="67">
        <v>21.099999999999998</v>
      </c>
      <c r="BK168" s="67">
        <v>25.4</v>
      </c>
      <c r="BL168" s="67">
        <v>25.6</v>
      </c>
      <c r="BM168" s="67">
        <v>18.799999999999997</v>
      </c>
      <c r="BN168" s="67"/>
    </row>
    <row r="169" spans="1:66" ht="13.5" customHeight="1" x14ac:dyDescent="0.15">
      <c r="A169" s="51"/>
      <c r="B169" s="52"/>
      <c r="C169" s="116"/>
      <c r="D169" s="66" t="s">
        <v>9</v>
      </c>
      <c r="E169" s="90"/>
      <c r="F169" s="90"/>
      <c r="G169" s="90"/>
      <c r="H169" s="28">
        <f>主要観光地別・年度計!H175</f>
        <v>0</v>
      </c>
      <c r="I169" s="28">
        <f>主要観光地別・年度計!I175</f>
        <v>490</v>
      </c>
      <c r="J169" s="28">
        <f>主要観光地別・年度計!J175</f>
        <v>473</v>
      </c>
      <c r="K169" s="28">
        <f>主要観光地別・年度計!K175</f>
        <v>2458</v>
      </c>
      <c r="L169" s="28">
        <f>主要観光地別・年度計!L175</f>
        <v>2500</v>
      </c>
      <c r="M169" s="28">
        <f>主要観光地別・年度計!M175</f>
        <v>1375</v>
      </c>
      <c r="N169" s="28">
        <f>主要観光地別・年度計!N175</f>
        <v>3856</v>
      </c>
      <c r="O169" s="28">
        <f>主要観光地別・年度計!O175</f>
        <v>40</v>
      </c>
      <c r="P169" s="28">
        <f>主要観光地別・年度計!P175</f>
        <v>2741</v>
      </c>
      <c r="Q169" s="28">
        <f>主要観光地別・年度計!Q175</f>
        <v>0</v>
      </c>
      <c r="R169" s="28">
        <f>主要観光地別・年度計!R175</f>
        <v>3924</v>
      </c>
      <c r="S169" s="28">
        <f>主要観光地別・年度計!S175</f>
        <v>2600</v>
      </c>
      <c r="T169" s="28">
        <f>主要観光地別・年度計!T175</f>
        <v>550</v>
      </c>
      <c r="U169" s="28">
        <f>主要観光地別・年度計!U175</f>
        <v>2820</v>
      </c>
      <c r="V169" s="28">
        <f>主要観光地別・年度計!V175</f>
        <v>2795</v>
      </c>
      <c r="W169" s="28">
        <f>主要観光地別・年度計!W175</f>
        <v>3761</v>
      </c>
      <c r="X169" s="28">
        <f>主要観光地別・年度計!X175</f>
        <v>3999</v>
      </c>
      <c r="Y169" s="28">
        <f>主要観光地別・年度計!Y175</f>
        <v>2647</v>
      </c>
      <c r="Z169" s="28">
        <f>主要観光地別・年度計!Z175</f>
        <v>3109</v>
      </c>
      <c r="AA169" s="28">
        <f>主要観光地別・年度計!AA175</f>
        <v>3506</v>
      </c>
      <c r="AB169" s="28">
        <f>主要観光地別・年度計!AB175</f>
        <v>2309</v>
      </c>
      <c r="AC169" s="28">
        <f>主要観光地別・年度計!AC175</f>
        <v>3248</v>
      </c>
      <c r="AD169" s="28">
        <f>主要観光地別・年度計!AD175</f>
        <v>3781</v>
      </c>
      <c r="AE169" s="28">
        <f>主要観光地別・年度計!AE175</f>
        <v>4205</v>
      </c>
      <c r="AF169" s="28">
        <f>主要観光地別・年度計!AF175</f>
        <v>4335</v>
      </c>
      <c r="AG169" s="28">
        <f>主要観光地別・年度計!AG175</f>
        <v>1809</v>
      </c>
      <c r="AH169" s="28">
        <f>主要観光地別・年度計!AH175</f>
        <v>1770</v>
      </c>
      <c r="AI169" s="28">
        <f>主要観光地別・年度計!AI175</f>
        <v>1807</v>
      </c>
      <c r="AJ169" s="28">
        <f>主要観光地別・年度計!AJ175</f>
        <v>1952</v>
      </c>
      <c r="AK169" s="28">
        <f>主要観光地別・年度計!AK175</f>
        <v>2008</v>
      </c>
      <c r="AL169" s="28">
        <f>主要観光地別・年度計!AL175</f>
        <v>543</v>
      </c>
      <c r="AM169" s="28">
        <f>主要観光地別・年度計!AM175</f>
        <v>466</v>
      </c>
      <c r="AN169" s="28">
        <f>主要観光地別・年度計!AN175</f>
        <v>484</v>
      </c>
      <c r="AO169" s="28">
        <f>主要観光地別・年度計!AO175</f>
        <v>573</v>
      </c>
      <c r="AQ169" s="67">
        <v>0.6</v>
      </c>
      <c r="AR169" s="67">
        <v>0.7</v>
      </c>
      <c r="AS169" s="67">
        <v>0.5</v>
      </c>
      <c r="AT169" s="67">
        <v>0.7</v>
      </c>
      <c r="AU169" s="67">
        <v>0.8</v>
      </c>
      <c r="AV169" s="67">
        <v>2</v>
      </c>
      <c r="AW169" s="67">
        <v>1</v>
      </c>
      <c r="AX169" s="67">
        <v>1.1000000000000001</v>
      </c>
      <c r="AY169" s="67">
        <v>0.9</v>
      </c>
      <c r="AZ169" s="67">
        <v>0.9</v>
      </c>
      <c r="BA169" s="67">
        <v>0.9</v>
      </c>
      <c r="BB169" s="67">
        <v>0.7</v>
      </c>
      <c r="BC169" s="67">
        <v>0.9</v>
      </c>
      <c r="BD169" s="67">
        <v>0.70000000000000051</v>
      </c>
      <c r="BE169" s="67">
        <v>0.70000000000000018</v>
      </c>
      <c r="BF169" s="67">
        <v>0.70000000000000018</v>
      </c>
      <c r="BG169" s="67">
        <v>0.8</v>
      </c>
      <c r="BH169" s="67">
        <v>0.7</v>
      </c>
      <c r="BI169" s="67">
        <v>1.0999999999999992</v>
      </c>
      <c r="BJ169" s="67">
        <v>0.60000000000000009</v>
      </c>
      <c r="BK169" s="67">
        <v>1.399999999999999</v>
      </c>
      <c r="BL169" s="67">
        <v>0.8</v>
      </c>
      <c r="BM169" s="67">
        <v>0.69999999999999973</v>
      </c>
      <c r="BN169" s="67"/>
    </row>
    <row r="170" spans="1:66" ht="13.5" customHeight="1" x14ac:dyDescent="0.15">
      <c r="A170" s="51"/>
      <c r="B170" s="52"/>
      <c r="C170" s="116"/>
      <c r="D170" s="66" t="s">
        <v>10</v>
      </c>
      <c r="E170" s="90"/>
      <c r="F170" s="90"/>
      <c r="G170" s="90"/>
      <c r="H170" s="28">
        <f>主要観光地別・年度計!H176</f>
        <v>390</v>
      </c>
      <c r="I170" s="28">
        <f>主要観光地別・年度計!I176</f>
        <v>1680</v>
      </c>
      <c r="J170" s="28">
        <f>主要観光地別・年度計!J176</f>
        <v>2867</v>
      </c>
      <c r="K170" s="28">
        <f>主要観光地別・年度計!K176</f>
        <v>7494</v>
      </c>
      <c r="L170" s="28">
        <f>主要観光地別・年度計!L176</f>
        <v>15209</v>
      </c>
      <c r="M170" s="28">
        <f>主要観光地別・年度計!M176</f>
        <v>17886</v>
      </c>
      <c r="N170" s="28">
        <f>主要観光地別・年度計!N176</f>
        <v>18777</v>
      </c>
      <c r="O170" s="28">
        <f>主要観光地別・年度計!O176</f>
        <v>45412</v>
      </c>
      <c r="P170" s="28">
        <f>主要観光地別・年度計!P176</f>
        <v>65115</v>
      </c>
      <c r="Q170" s="28">
        <f>主要観光地別・年度計!Q176</f>
        <v>75069</v>
      </c>
      <c r="R170" s="28">
        <f>主要観光地別・年度計!R176</f>
        <v>77043</v>
      </c>
      <c r="S170" s="28">
        <f>主要観光地別・年度計!S176</f>
        <v>85310</v>
      </c>
      <c r="T170" s="28">
        <f>主要観光地別・年度計!T176</f>
        <v>74633</v>
      </c>
      <c r="U170" s="28">
        <f>主要観光地別・年度計!U176</f>
        <v>85043</v>
      </c>
      <c r="V170" s="28">
        <f>主要観光地別・年度計!V176</f>
        <v>84567</v>
      </c>
      <c r="W170" s="28">
        <f>主要観光地別・年度計!W176</f>
        <v>105810</v>
      </c>
      <c r="X170" s="28">
        <f>主要観光地別・年度計!X176</f>
        <v>115722</v>
      </c>
      <c r="Y170" s="28">
        <f>主要観光地別・年度計!Y176</f>
        <v>113435</v>
      </c>
      <c r="Z170" s="28">
        <f>主要観光地別・年度計!Z176</f>
        <v>110119</v>
      </c>
      <c r="AA170" s="28">
        <f>主要観光地別・年度計!AA176</f>
        <v>126447</v>
      </c>
      <c r="AB170" s="28">
        <f>主要観光地別・年度計!AB176</f>
        <v>102359</v>
      </c>
      <c r="AC170" s="28">
        <f>主要観光地別・年度計!AC176</f>
        <v>114649</v>
      </c>
      <c r="AD170" s="28">
        <f>主要観光地別・年度計!AD176</f>
        <v>119764</v>
      </c>
      <c r="AE170" s="28">
        <f>主要観光地別・年度計!AE176</f>
        <v>120109</v>
      </c>
      <c r="AF170" s="28">
        <f>主要観光地別・年度計!AF176</f>
        <v>128974</v>
      </c>
      <c r="AG170" s="28">
        <f>主要観光地別・年度計!AG176</f>
        <v>136107</v>
      </c>
      <c r="AH170" s="28">
        <f>主要観光地別・年度計!AH176</f>
        <v>147087</v>
      </c>
      <c r="AI170" s="28">
        <f>主要観光地別・年度計!AI176</f>
        <v>176640</v>
      </c>
      <c r="AJ170" s="28">
        <f>主要観光地別・年度計!AJ176</f>
        <v>173272</v>
      </c>
      <c r="AK170" s="28">
        <f>主要観光地別・年度計!AK176</f>
        <v>157850</v>
      </c>
      <c r="AL170" s="28">
        <f>主要観光地別・年度計!AL176</f>
        <v>53882</v>
      </c>
      <c r="AM170" s="28">
        <f>主要観光地別・年度計!AM176</f>
        <v>46235</v>
      </c>
      <c r="AN170" s="28">
        <f>主要観光地別・年度計!AN176</f>
        <v>45849</v>
      </c>
      <c r="AO170" s="28">
        <f>主要観光地別・年度計!AO176</f>
        <v>46653</v>
      </c>
      <c r="AQ170" s="67">
        <v>48</v>
      </c>
      <c r="AR170" s="67">
        <v>51.4</v>
      </c>
      <c r="AS170" s="67">
        <v>51.3</v>
      </c>
      <c r="AT170" s="67">
        <v>51.7</v>
      </c>
      <c r="AU170" s="67">
        <v>48.7</v>
      </c>
      <c r="AV170" s="67">
        <v>53.3</v>
      </c>
      <c r="AW170" s="67">
        <v>56.6</v>
      </c>
      <c r="AX170" s="67">
        <v>53.7</v>
      </c>
      <c r="AY170" s="67">
        <v>51.7</v>
      </c>
      <c r="AZ170" s="67">
        <v>49.6</v>
      </c>
      <c r="BA170" s="67">
        <v>44.8</v>
      </c>
      <c r="BB170" s="67">
        <v>40.6</v>
      </c>
      <c r="BC170" s="67">
        <v>38.1</v>
      </c>
      <c r="BD170" s="67">
        <v>35.4</v>
      </c>
      <c r="BE170" s="67">
        <v>32.599999999999994</v>
      </c>
      <c r="BF170" s="67">
        <v>31.7</v>
      </c>
      <c r="BG170" s="67">
        <v>31.700000000000003</v>
      </c>
      <c r="BH170" s="67">
        <v>26.500000000000007</v>
      </c>
      <c r="BI170" s="67">
        <v>25.500000000000004</v>
      </c>
      <c r="BJ170" s="67">
        <v>26.499999999999993</v>
      </c>
      <c r="BK170" s="67">
        <v>33.600000000000009</v>
      </c>
      <c r="BL170" s="67">
        <v>31.8</v>
      </c>
      <c r="BM170" s="67">
        <v>26.999999999999996</v>
      </c>
      <c r="BN170" s="67"/>
    </row>
    <row r="171" spans="1:66" ht="13.5" customHeight="1" thickBot="1" x14ac:dyDescent="0.2">
      <c r="A171" s="51"/>
      <c r="B171" s="52"/>
      <c r="C171" s="117"/>
      <c r="D171" s="68" t="s">
        <v>11</v>
      </c>
      <c r="E171" s="91"/>
      <c r="F171" s="91"/>
      <c r="G171" s="91"/>
      <c r="H171" s="29">
        <f>主要観光地別・年度計!H177</f>
        <v>0</v>
      </c>
      <c r="I171" s="29">
        <f>主要観光地別・年度計!I177</f>
        <v>2750</v>
      </c>
      <c r="J171" s="29">
        <f>主要観光地別・年度計!J177</f>
        <v>3278</v>
      </c>
      <c r="K171" s="29">
        <f>主要観光地別・年度計!K177</f>
        <v>7494</v>
      </c>
      <c r="L171" s="29">
        <f>主要観光地別・年度計!L177</f>
        <v>15209</v>
      </c>
      <c r="M171" s="29">
        <f>主要観光地別・年度計!M177</f>
        <v>17886</v>
      </c>
      <c r="N171" s="29">
        <f>主要観光地別・年度計!N177</f>
        <v>18777</v>
      </c>
      <c r="O171" s="29">
        <f>主要観光地別・年度計!O177</f>
        <v>54486</v>
      </c>
      <c r="P171" s="29">
        <f>主要観光地別・年度計!P177</f>
        <v>65115</v>
      </c>
      <c r="Q171" s="29">
        <f>主要観光地別・年度計!Q177</f>
        <v>89215</v>
      </c>
      <c r="R171" s="29">
        <f>主要観光地別・年度計!R177</f>
        <v>77043</v>
      </c>
      <c r="S171" s="29">
        <f>主要観光地別・年度計!S177</f>
        <v>88410</v>
      </c>
      <c r="T171" s="29">
        <f>主要観光地別・年度計!T177</f>
        <v>103278</v>
      </c>
      <c r="U171" s="29">
        <f>主要観光地別・年度計!U177</f>
        <v>127564</v>
      </c>
      <c r="V171" s="29">
        <f>主要観光地別・年度計!V177</f>
        <v>131042</v>
      </c>
      <c r="W171" s="29">
        <f>主要観光地別・年度計!W177</f>
        <v>145950</v>
      </c>
      <c r="X171" s="29">
        <f>主要観光地別・年度計!X177</f>
        <v>150662</v>
      </c>
      <c r="Y171" s="29">
        <f>主要観光地別・年度計!Y177</f>
        <v>149008</v>
      </c>
      <c r="Z171" s="29">
        <f>主要観光地別・年度計!Z177</f>
        <v>143864</v>
      </c>
      <c r="AA171" s="29">
        <f>主要観光地別・年度計!AA177</f>
        <v>145021</v>
      </c>
      <c r="AB171" s="29">
        <f>主要観光地別・年度計!AB177</f>
        <v>118082</v>
      </c>
      <c r="AC171" s="29">
        <f>主要観光地別・年度計!AC177</f>
        <v>129569</v>
      </c>
      <c r="AD171" s="29">
        <f>主要観光地別・年度計!AD177</f>
        <v>133986</v>
      </c>
      <c r="AE171" s="29">
        <f>主要観光地別・年度計!AE177</f>
        <v>135371</v>
      </c>
      <c r="AF171" s="29">
        <f>主要観光地別・年度計!AF177</f>
        <v>145183</v>
      </c>
      <c r="AG171" s="29">
        <f>主要観光地別・年度計!AG177</f>
        <v>148048</v>
      </c>
      <c r="AH171" s="29">
        <f>主要観光地別・年度計!AH177</f>
        <v>155986</v>
      </c>
      <c r="AI171" s="29">
        <f>主要観光地別・年度計!AI177</f>
        <v>185842</v>
      </c>
      <c r="AJ171" s="29">
        <f>主要観光地別・年度計!AJ177</f>
        <v>182320</v>
      </c>
      <c r="AK171" s="29">
        <f>主要観光地別・年度計!AK177</f>
        <v>166139</v>
      </c>
      <c r="AL171" s="29">
        <f>主要観光地別・年度計!AL177</f>
        <v>57737</v>
      </c>
      <c r="AM171" s="29">
        <f>主要観光地別・年度計!AM177</f>
        <v>49352</v>
      </c>
      <c r="AN171" s="29">
        <f>主要観光地別・年度計!AN177</f>
        <v>48735</v>
      </c>
      <c r="AO171" s="29">
        <f>主要観光地別・年度計!AO177</f>
        <v>49704</v>
      </c>
      <c r="AQ171" s="69">
        <v>50.9</v>
      </c>
      <c r="AR171" s="69">
        <v>54.8</v>
      </c>
      <c r="AS171" s="69">
        <v>54.4</v>
      </c>
      <c r="AT171" s="69">
        <v>54.9</v>
      </c>
      <c r="AU171" s="69">
        <v>52.1</v>
      </c>
      <c r="AV171" s="69">
        <v>58.3</v>
      </c>
      <c r="AW171" s="69">
        <v>60.7</v>
      </c>
      <c r="AX171" s="69">
        <v>57.7</v>
      </c>
      <c r="AY171" s="69">
        <v>55.4</v>
      </c>
      <c r="AZ171" s="69">
        <v>53.2</v>
      </c>
      <c r="BA171" s="69">
        <v>48.2</v>
      </c>
      <c r="BB171" s="69">
        <v>43.6</v>
      </c>
      <c r="BC171" s="69">
        <v>40.799999999999997</v>
      </c>
      <c r="BD171" s="69">
        <v>37.9</v>
      </c>
      <c r="BE171" s="69">
        <v>35.4</v>
      </c>
      <c r="BF171" s="69">
        <v>34.1</v>
      </c>
      <c r="BG171" s="69">
        <v>34.6</v>
      </c>
      <c r="BH171" s="69">
        <v>28.599999999999998</v>
      </c>
      <c r="BI171" s="69">
        <v>27.600000000000005</v>
      </c>
      <c r="BJ171" s="69">
        <v>28.5</v>
      </c>
      <c r="BK171" s="69">
        <v>35.700000000000003</v>
      </c>
      <c r="BL171" s="69">
        <v>34</v>
      </c>
      <c r="BM171" s="69">
        <v>28.7</v>
      </c>
      <c r="BN171" s="69"/>
    </row>
    <row r="172" spans="1:66" ht="13.5" customHeight="1" x14ac:dyDescent="0.15">
      <c r="A172" s="51"/>
      <c r="B172" s="52"/>
      <c r="C172" s="121" t="s">
        <v>343</v>
      </c>
      <c r="D172" s="64" t="s">
        <v>6</v>
      </c>
      <c r="E172" s="89"/>
      <c r="F172" s="89"/>
      <c r="G172" s="89"/>
      <c r="H172" s="26"/>
      <c r="I172" s="26"/>
      <c r="J172" s="26"/>
      <c r="K172" s="26"/>
      <c r="L172" s="26"/>
      <c r="M172" s="26"/>
      <c r="N172" s="26"/>
      <c r="O172" s="26"/>
      <c r="P172" s="26"/>
      <c r="Q172" s="26"/>
      <c r="R172" s="26"/>
      <c r="S172" s="26"/>
      <c r="T172" s="26"/>
      <c r="U172" s="26"/>
      <c r="V172" s="26"/>
      <c r="W172" s="26"/>
      <c r="X172" s="26"/>
      <c r="Y172" s="26">
        <f t="shared" ref="Y172" si="111">SUM(Y173:Y174)</f>
        <v>89935</v>
      </c>
      <c r="Z172" s="26">
        <f t="shared" ref="Z172" si="112">SUM(Z173:Z174)</f>
        <v>90874</v>
      </c>
      <c r="AA172" s="26">
        <f t="shared" ref="AA172" si="113">SUM(AA173:AA174)</f>
        <v>91246</v>
      </c>
      <c r="AB172" s="26">
        <f t="shared" ref="AB172" si="114">SUM(AB173:AB174)</f>
        <v>88352</v>
      </c>
      <c r="AC172" s="26">
        <f t="shared" ref="AC172" si="115">SUM(AC173:AC174)</f>
        <v>96414</v>
      </c>
      <c r="AD172" s="26">
        <f t="shared" ref="AD172" si="116">SUM(AD173:AD174)</f>
        <v>101545</v>
      </c>
      <c r="AE172" s="26">
        <f t="shared" ref="AE172" si="117">SUM(AE173:AE174)</f>
        <v>93902</v>
      </c>
      <c r="AF172" s="26">
        <f t="shared" ref="AF172" si="118">SUM(AF173:AF174)</f>
        <v>101394</v>
      </c>
      <c r="AG172" s="26">
        <f t="shared" ref="AG172" si="119">SUM(AG173:AG174)</f>
        <v>112138</v>
      </c>
      <c r="AH172" s="26">
        <f t="shared" ref="AH172" si="120">SUM(AH173:AH174)</f>
        <v>123259</v>
      </c>
      <c r="AI172" s="26">
        <f t="shared" ref="AI172" si="121">SUM(AI173:AI174)</f>
        <v>132197</v>
      </c>
      <c r="AJ172" s="26">
        <f t="shared" ref="AJ172" si="122">SUM(AJ173:AJ174)</f>
        <v>168216</v>
      </c>
      <c r="AK172" s="26">
        <f t="shared" ref="AK172" si="123">SUM(AK173:AK174)</f>
        <v>200294</v>
      </c>
      <c r="AL172" s="26">
        <f t="shared" ref="AL172" si="124">SUM(AL173:AL174)</f>
        <v>71560</v>
      </c>
      <c r="AM172" s="26">
        <f t="shared" ref="AM172" si="125">SUM(AM173:AM174)</f>
        <v>198750</v>
      </c>
      <c r="AN172" s="26">
        <f t="shared" ref="AN172" si="126">SUM(AN173:AN174)</f>
        <v>294576</v>
      </c>
      <c r="AO172" s="26">
        <f t="shared" ref="AO172" si="127">SUM(AO173:AO174)</f>
        <v>166369</v>
      </c>
      <c r="AQ172" s="65">
        <v>142.10000000000002</v>
      </c>
      <c r="AR172" s="65">
        <v>120.89999999999999</v>
      </c>
      <c r="AS172" s="65">
        <v>136.19999999999999</v>
      </c>
      <c r="AT172" s="65">
        <v>121.2</v>
      </c>
      <c r="AU172" s="65">
        <v>108.5</v>
      </c>
      <c r="AV172" s="65">
        <v>120.6</v>
      </c>
      <c r="AW172" s="65">
        <v>114.1</v>
      </c>
      <c r="AX172" s="65">
        <v>115.3</v>
      </c>
      <c r="AY172" s="65">
        <v>112.3</v>
      </c>
      <c r="AZ172" s="65">
        <v>304</v>
      </c>
      <c r="BA172" s="65">
        <v>274.60000000000002</v>
      </c>
      <c r="BB172" s="65">
        <v>236.1</v>
      </c>
      <c r="BC172" s="65">
        <v>248.1</v>
      </c>
      <c r="BD172" s="65">
        <v>243.00000000000003</v>
      </c>
      <c r="BE172" s="65">
        <v>233.8</v>
      </c>
      <c r="BF172" s="65">
        <v>224.39999999999998</v>
      </c>
      <c r="BG172" s="65">
        <v>203.7</v>
      </c>
      <c r="BH172" s="65">
        <v>222.29999999999998</v>
      </c>
      <c r="BI172" s="65">
        <v>223.50000000000003</v>
      </c>
      <c r="BJ172" s="65">
        <v>229.4</v>
      </c>
      <c r="BK172" s="65">
        <v>231.29999999999995</v>
      </c>
      <c r="BL172" s="65">
        <v>225</v>
      </c>
      <c r="BM172" s="65">
        <v>231.9</v>
      </c>
      <c r="BN172" s="65"/>
    </row>
    <row r="173" spans="1:66" ht="13.5" customHeight="1" x14ac:dyDescent="0.15">
      <c r="A173" s="51"/>
      <c r="B173" s="52"/>
      <c r="C173" s="122"/>
      <c r="D173" s="66" t="s">
        <v>7</v>
      </c>
      <c r="E173" s="90"/>
      <c r="F173" s="90"/>
      <c r="G173" s="90"/>
      <c r="H173" s="28"/>
      <c r="I173" s="28"/>
      <c r="J173" s="28"/>
      <c r="K173" s="28"/>
      <c r="L173" s="28"/>
      <c r="M173" s="28"/>
      <c r="N173" s="28"/>
      <c r="O173" s="28"/>
      <c r="P173" s="28"/>
      <c r="Q173" s="28"/>
      <c r="R173" s="28"/>
      <c r="S173" s="28"/>
      <c r="T173" s="28"/>
      <c r="U173" s="28"/>
      <c r="V173" s="28"/>
      <c r="W173" s="28"/>
      <c r="X173" s="28"/>
      <c r="Y173" s="28">
        <f>主要観光地別・年度計!Y185</f>
        <v>2210</v>
      </c>
      <c r="Z173" s="28">
        <f>主要観光地別・年度計!Z185</f>
        <v>2277</v>
      </c>
      <c r="AA173" s="28">
        <f>主要観光地別・年度計!AA185</f>
        <v>2119</v>
      </c>
      <c r="AB173" s="28">
        <f>主要観光地別・年度計!AB185</f>
        <v>2262</v>
      </c>
      <c r="AC173" s="28">
        <f>主要観光地別・年度計!AC185</f>
        <v>2439</v>
      </c>
      <c r="AD173" s="28">
        <f>主要観光地別・年度計!AD185</f>
        <v>1903</v>
      </c>
      <c r="AE173" s="28">
        <f>主要観光地別・年度計!AE185</f>
        <v>1824</v>
      </c>
      <c r="AF173" s="28">
        <f>主要観光地別・年度計!AF185</f>
        <v>1604</v>
      </c>
      <c r="AG173" s="28">
        <f>主要観光地別・年度計!AG185</f>
        <v>1889</v>
      </c>
      <c r="AH173" s="28">
        <f>主要観光地別・年度計!AH185</f>
        <v>2597</v>
      </c>
      <c r="AI173" s="28">
        <f>主要観光地別・年度計!AI185</f>
        <v>3425</v>
      </c>
      <c r="AJ173" s="28">
        <f>主要観光地別・年度計!AJ185</f>
        <v>4820</v>
      </c>
      <c r="AK173" s="28">
        <f>主要観光地別・年度計!AK185</f>
        <v>6825</v>
      </c>
      <c r="AL173" s="28">
        <f>主要観光地別・年度計!AL185</f>
        <v>1235</v>
      </c>
      <c r="AM173" s="28">
        <f>主要観光地別・年度計!AM185</f>
        <v>5126</v>
      </c>
      <c r="AN173" s="28">
        <f>主要観光地別・年度計!AN185</f>
        <v>11598</v>
      </c>
      <c r="AO173" s="28">
        <f>主要観光地別・年度計!AO185</f>
        <v>6428</v>
      </c>
      <c r="AQ173" s="67">
        <v>7.3</v>
      </c>
      <c r="AR173" s="67">
        <v>4.0999999999999996</v>
      </c>
      <c r="AS173" s="67">
        <v>16.399999999999999</v>
      </c>
      <c r="AT173" s="67">
        <v>5.0999999999999996</v>
      </c>
      <c r="AU173" s="67">
        <v>4.0999999999999996</v>
      </c>
      <c r="AV173" s="67">
        <v>4.8</v>
      </c>
      <c r="AW173" s="67">
        <v>5</v>
      </c>
      <c r="AX173" s="67">
        <v>5.5</v>
      </c>
      <c r="AY173" s="67">
        <v>4.8</v>
      </c>
      <c r="AZ173" s="67">
        <v>13.4</v>
      </c>
      <c r="BA173" s="67">
        <v>12.1</v>
      </c>
      <c r="BB173" s="67">
        <v>14</v>
      </c>
      <c r="BC173" s="67">
        <v>17.8</v>
      </c>
      <c r="BD173" s="67">
        <v>20.2</v>
      </c>
      <c r="BE173" s="67">
        <v>14.100000000000001</v>
      </c>
      <c r="BF173" s="67">
        <v>14.6</v>
      </c>
      <c r="BG173" s="67">
        <v>9.4</v>
      </c>
      <c r="BH173" s="67">
        <v>16.400000000000002</v>
      </c>
      <c r="BI173" s="67">
        <v>17.899999999999999</v>
      </c>
      <c r="BJ173" s="67">
        <v>17.700000000000003</v>
      </c>
      <c r="BK173" s="67">
        <v>18.8</v>
      </c>
      <c r="BL173" s="67">
        <v>18.8</v>
      </c>
      <c r="BM173" s="67">
        <v>20.099999999999998</v>
      </c>
      <c r="BN173" s="67"/>
    </row>
    <row r="174" spans="1:66" ht="13.5" customHeight="1" x14ac:dyDescent="0.15">
      <c r="A174" s="51"/>
      <c r="B174" s="52"/>
      <c r="C174" s="122"/>
      <c r="D174" s="66" t="s">
        <v>8</v>
      </c>
      <c r="E174" s="90"/>
      <c r="F174" s="90"/>
      <c r="G174" s="90"/>
      <c r="H174" s="28"/>
      <c r="I174" s="28"/>
      <c r="J174" s="28"/>
      <c r="K174" s="28"/>
      <c r="L174" s="28"/>
      <c r="M174" s="28"/>
      <c r="N174" s="28"/>
      <c r="O174" s="28"/>
      <c r="P174" s="28"/>
      <c r="Q174" s="28"/>
      <c r="R174" s="28"/>
      <c r="S174" s="28"/>
      <c r="T174" s="28"/>
      <c r="U174" s="28"/>
      <c r="V174" s="28"/>
      <c r="W174" s="28"/>
      <c r="X174" s="28"/>
      <c r="Y174" s="28">
        <f>主要観光地別・年度計!Y186</f>
        <v>87725</v>
      </c>
      <c r="Z174" s="28">
        <f>主要観光地別・年度計!Z186</f>
        <v>88597</v>
      </c>
      <c r="AA174" s="28">
        <f>主要観光地別・年度計!AA186</f>
        <v>89127</v>
      </c>
      <c r="AB174" s="28">
        <f>主要観光地別・年度計!AB186</f>
        <v>86090</v>
      </c>
      <c r="AC174" s="28">
        <f>主要観光地別・年度計!AC186</f>
        <v>93975</v>
      </c>
      <c r="AD174" s="28">
        <f>主要観光地別・年度計!AD186</f>
        <v>99642</v>
      </c>
      <c r="AE174" s="28">
        <f>主要観光地別・年度計!AE186</f>
        <v>92078</v>
      </c>
      <c r="AF174" s="28">
        <f>主要観光地別・年度計!AF186</f>
        <v>99790</v>
      </c>
      <c r="AG174" s="28">
        <f>主要観光地別・年度計!AG186</f>
        <v>110249</v>
      </c>
      <c r="AH174" s="28">
        <f>主要観光地別・年度計!AH186</f>
        <v>120662</v>
      </c>
      <c r="AI174" s="28">
        <f>主要観光地別・年度計!AI186</f>
        <v>128772</v>
      </c>
      <c r="AJ174" s="28">
        <f>主要観光地別・年度計!AJ186</f>
        <v>163396</v>
      </c>
      <c r="AK174" s="28">
        <f>主要観光地別・年度計!AK186</f>
        <v>193469</v>
      </c>
      <c r="AL174" s="28">
        <f>主要観光地別・年度計!AL186</f>
        <v>70325</v>
      </c>
      <c r="AM174" s="28">
        <f>主要観光地別・年度計!AM186</f>
        <v>193624</v>
      </c>
      <c r="AN174" s="28">
        <f>主要観光地別・年度計!AN186</f>
        <v>282978</v>
      </c>
      <c r="AO174" s="28">
        <f>主要観光地別・年度計!AO186</f>
        <v>159941</v>
      </c>
      <c r="AQ174" s="67">
        <v>134.80000000000001</v>
      </c>
      <c r="AR174" s="67">
        <v>116.8</v>
      </c>
      <c r="AS174" s="67">
        <v>119.8</v>
      </c>
      <c r="AT174" s="67">
        <v>116.1</v>
      </c>
      <c r="AU174" s="67">
        <v>104.4</v>
      </c>
      <c r="AV174" s="67">
        <v>115.8</v>
      </c>
      <c r="AW174" s="67">
        <v>109.1</v>
      </c>
      <c r="AX174" s="67">
        <v>109.8</v>
      </c>
      <c r="AY174" s="67">
        <v>107.5</v>
      </c>
      <c r="AZ174" s="67">
        <v>290.60000000000002</v>
      </c>
      <c r="BA174" s="67">
        <v>262.5</v>
      </c>
      <c r="BB174" s="67">
        <v>222.1</v>
      </c>
      <c r="BC174" s="67">
        <v>230.3</v>
      </c>
      <c r="BD174" s="67">
        <v>222.8</v>
      </c>
      <c r="BE174" s="67">
        <v>219.7</v>
      </c>
      <c r="BF174" s="67">
        <v>209.79999999999998</v>
      </c>
      <c r="BG174" s="67">
        <v>194.29999999999998</v>
      </c>
      <c r="BH174" s="67">
        <v>205.90000000000003</v>
      </c>
      <c r="BI174" s="67">
        <v>205.60000000000002</v>
      </c>
      <c r="BJ174" s="67">
        <v>211.70000000000002</v>
      </c>
      <c r="BK174" s="67">
        <v>212.49999999999997</v>
      </c>
      <c r="BL174" s="67">
        <v>206.2</v>
      </c>
      <c r="BM174" s="67">
        <v>211.8</v>
      </c>
      <c r="BN174" s="67"/>
    </row>
    <row r="175" spans="1:66" ht="13.5" customHeight="1" x14ac:dyDescent="0.15">
      <c r="A175" s="51"/>
      <c r="B175" s="52"/>
      <c r="C175" s="122"/>
      <c r="D175" s="66" t="s">
        <v>9</v>
      </c>
      <c r="E175" s="90"/>
      <c r="F175" s="90"/>
      <c r="G175" s="90"/>
      <c r="H175" s="28"/>
      <c r="I175" s="28"/>
      <c r="J175" s="28"/>
      <c r="K175" s="28"/>
      <c r="L175" s="28"/>
      <c r="M175" s="28"/>
      <c r="N175" s="28"/>
      <c r="O175" s="28"/>
      <c r="P175" s="28"/>
      <c r="Q175" s="28"/>
      <c r="R175" s="28"/>
      <c r="S175" s="28"/>
      <c r="T175" s="28"/>
      <c r="U175" s="28"/>
      <c r="V175" s="28"/>
      <c r="W175" s="28"/>
      <c r="X175" s="28"/>
      <c r="Y175" s="28">
        <f>主要観光地別・年度計!Y187</f>
        <v>66680</v>
      </c>
      <c r="Z175" s="28">
        <f>主要観光地別・年度計!Z187</f>
        <v>68830</v>
      </c>
      <c r="AA175" s="28">
        <f>主要観光地別・年度計!AA187</f>
        <v>69306</v>
      </c>
      <c r="AB175" s="28">
        <f>主要観光地別・年度計!AB187</f>
        <v>65306</v>
      </c>
      <c r="AC175" s="28">
        <f>主要観光地別・年度計!AC187</f>
        <v>69576</v>
      </c>
      <c r="AD175" s="28">
        <f>主要観光地別・年度計!AD187</f>
        <v>78235</v>
      </c>
      <c r="AE175" s="28">
        <f>主要観光地別・年度計!AE187</f>
        <v>78171</v>
      </c>
      <c r="AF175" s="28">
        <f>主要観光地別・年度計!AF187</f>
        <v>83673</v>
      </c>
      <c r="AG175" s="28">
        <f>主要観光地別・年度計!AG187</f>
        <v>92959</v>
      </c>
      <c r="AH175" s="28">
        <f>主要観光地別・年度計!AH187</f>
        <v>99688</v>
      </c>
      <c r="AI175" s="28">
        <f>主要観光地別・年度計!AI187</f>
        <v>84690</v>
      </c>
      <c r="AJ175" s="28">
        <f>主要観光地別・年度計!AJ187</f>
        <v>142173</v>
      </c>
      <c r="AK175" s="28">
        <f>主要観光地別・年度計!AK187</f>
        <v>172312</v>
      </c>
      <c r="AL175" s="28">
        <f>主要観光地別・年度計!AL187</f>
        <v>65243</v>
      </c>
      <c r="AM175" s="28">
        <f>主要観光地別・年度計!AM187</f>
        <v>167675</v>
      </c>
      <c r="AN175" s="28">
        <f>主要観光地別・年度計!AN187</f>
        <v>226688</v>
      </c>
      <c r="AO175" s="28">
        <f>主要観光地別・年度計!AO187</f>
        <v>130072</v>
      </c>
      <c r="AQ175" s="67">
        <v>108.9</v>
      </c>
      <c r="AR175" s="67">
        <v>92.5</v>
      </c>
      <c r="AS175" s="67">
        <v>112.3</v>
      </c>
      <c r="AT175" s="67">
        <v>101.9</v>
      </c>
      <c r="AU175" s="67">
        <v>88.3</v>
      </c>
      <c r="AV175" s="67">
        <v>98.5</v>
      </c>
      <c r="AW175" s="67">
        <v>93.8</v>
      </c>
      <c r="AX175" s="67">
        <v>98.5</v>
      </c>
      <c r="AY175" s="67">
        <v>95.3</v>
      </c>
      <c r="AZ175" s="67">
        <v>228.5</v>
      </c>
      <c r="BA175" s="67">
        <v>206.9</v>
      </c>
      <c r="BB175" s="67">
        <v>184.4</v>
      </c>
      <c r="BC175" s="67">
        <v>175.9</v>
      </c>
      <c r="BD175" s="67">
        <v>196.79999999999998</v>
      </c>
      <c r="BE175" s="67">
        <v>191.8</v>
      </c>
      <c r="BF175" s="67">
        <v>185.8</v>
      </c>
      <c r="BG175" s="67">
        <v>171.40000000000003</v>
      </c>
      <c r="BH175" s="67">
        <v>201.8</v>
      </c>
      <c r="BI175" s="67">
        <v>203.79999999999998</v>
      </c>
      <c r="BJ175" s="67">
        <v>209.8</v>
      </c>
      <c r="BK175" s="67">
        <v>211.7</v>
      </c>
      <c r="BL175" s="67">
        <v>210.2</v>
      </c>
      <c r="BM175" s="67">
        <v>215.40000000000003</v>
      </c>
      <c r="BN175" s="67"/>
    </row>
    <row r="176" spans="1:66" ht="13.5" customHeight="1" x14ac:dyDescent="0.15">
      <c r="A176" s="51"/>
      <c r="B176" s="52"/>
      <c r="C176" s="122"/>
      <c r="D176" s="66" t="s">
        <v>10</v>
      </c>
      <c r="E176" s="90"/>
      <c r="F176" s="90"/>
      <c r="G176" s="90"/>
      <c r="H176" s="28"/>
      <c r="I176" s="28"/>
      <c r="J176" s="28"/>
      <c r="K176" s="28"/>
      <c r="L176" s="28"/>
      <c r="M176" s="28"/>
      <c r="N176" s="28"/>
      <c r="O176" s="28"/>
      <c r="P176" s="28"/>
      <c r="Q176" s="28"/>
      <c r="R176" s="28"/>
      <c r="S176" s="28"/>
      <c r="T176" s="28"/>
      <c r="U176" s="28"/>
      <c r="V176" s="28"/>
      <c r="W176" s="28"/>
      <c r="X176" s="28"/>
      <c r="Y176" s="28">
        <f>主要観光地別・年度計!Y188</f>
        <v>23255</v>
      </c>
      <c r="Z176" s="28">
        <f>主要観光地別・年度計!Z188</f>
        <v>22044</v>
      </c>
      <c r="AA176" s="28">
        <f>主要観光地別・年度計!AA188</f>
        <v>21940</v>
      </c>
      <c r="AB176" s="28">
        <f>主要観光地別・年度計!AB188</f>
        <v>23046</v>
      </c>
      <c r="AC176" s="28">
        <f>主要観光地別・年度計!AC188</f>
        <v>25938</v>
      </c>
      <c r="AD176" s="28">
        <f>主要観光地別・年度計!AD188</f>
        <v>23310</v>
      </c>
      <c r="AE176" s="28">
        <f>主要観光地別・年度計!AE188</f>
        <v>15731</v>
      </c>
      <c r="AF176" s="28">
        <f>主要観光地別・年度計!AF188</f>
        <v>17721</v>
      </c>
      <c r="AG176" s="28">
        <f>主要観光地別・年度計!AG188</f>
        <v>19179</v>
      </c>
      <c r="AH176" s="28">
        <f>主要観光地別・年度計!AH188</f>
        <v>23571</v>
      </c>
      <c r="AI176" s="28">
        <f>主要観光地別・年度計!AI188</f>
        <v>47507</v>
      </c>
      <c r="AJ176" s="28">
        <f>主要観光地別・年度計!AJ188</f>
        <v>26043</v>
      </c>
      <c r="AK176" s="28">
        <f>主要観光地別・年度計!AK188</f>
        <v>27982</v>
      </c>
      <c r="AL176" s="28">
        <f>主要観光地別・年度計!AL188</f>
        <v>6317</v>
      </c>
      <c r="AM176" s="28">
        <f>主要観光地別・年度計!AM188</f>
        <v>31075</v>
      </c>
      <c r="AN176" s="28">
        <f>主要観光地別・年度計!AN188</f>
        <v>67888</v>
      </c>
      <c r="AO176" s="28">
        <f>主要観光地別・年度計!AO188</f>
        <v>36297</v>
      </c>
      <c r="AQ176" s="67">
        <v>33.200000000000003</v>
      </c>
      <c r="AR176" s="67">
        <v>28.4</v>
      </c>
      <c r="AS176" s="67">
        <v>23.9</v>
      </c>
      <c r="AT176" s="67">
        <v>19.3</v>
      </c>
      <c r="AU176" s="67">
        <v>20.2</v>
      </c>
      <c r="AV176" s="67">
        <v>22.1</v>
      </c>
      <c r="AW176" s="67">
        <v>20.3</v>
      </c>
      <c r="AX176" s="67">
        <v>16.8</v>
      </c>
      <c r="AY176" s="67">
        <v>17</v>
      </c>
      <c r="AZ176" s="67">
        <v>75.5</v>
      </c>
      <c r="BA176" s="67">
        <v>67.7</v>
      </c>
      <c r="BB176" s="67">
        <v>51.7</v>
      </c>
      <c r="BC176" s="67">
        <v>72.2</v>
      </c>
      <c r="BD176" s="67">
        <v>46.2</v>
      </c>
      <c r="BE176" s="67">
        <v>42</v>
      </c>
      <c r="BF176" s="67">
        <v>38.599999999999994</v>
      </c>
      <c r="BG176" s="67">
        <v>32.299999999999997</v>
      </c>
      <c r="BH176" s="67">
        <v>20.5</v>
      </c>
      <c r="BI176" s="67">
        <v>19.7</v>
      </c>
      <c r="BJ176" s="67">
        <v>19.600000000000001</v>
      </c>
      <c r="BK176" s="67">
        <v>19.600000000000001</v>
      </c>
      <c r="BL176" s="67">
        <v>14.8</v>
      </c>
      <c r="BM176" s="67">
        <v>16.5</v>
      </c>
      <c r="BN176" s="67"/>
    </row>
    <row r="177" spans="1:66" ht="13.5" customHeight="1" thickBot="1" x14ac:dyDescent="0.2">
      <c r="A177" s="51"/>
      <c r="B177" s="56"/>
      <c r="C177" s="123"/>
      <c r="D177" s="68" t="s">
        <v>11</v>
      </c>
      <c r="E177" s="91"/>
      <c r="F177" s="91"/>
      <c r="G177" s="91"/>
      <c r="H177" s="29"/>
      <c r="I177" s="29"/>
      <c r="J177" s="29"/>
      <c r="K177" s="29"/>
      <c r="L177" s="29"/>
      <c r="M177" s="29"/>
      <c r="N177" s="29"/>
      <c r="O177" s="29"/>
      <c r="P177" s="29"/>
      <c r="Q177" s="29"/>
      <c r="R177" s="29"/>
      <c r="S177" s="29"/>
      <c r="T177" s="29"/>
      <c r="U177" s="29"/>
      <c r="V177" s="29"/>
      <c r="W177" s="29"/>
      <c r="X177" s="29"/>
      <c r="Y177" s="29">
        <f>主要観光地別・年度計!Y189</f>
        <v>29789</v>
      </c>
      <c r="Z177" s="29">
        <f>主要観光地別・年度計!Z189</f>
        <v>28654</v>
      </c>
      <c r="AA177" s="29">
        <f>主要観光地別・年度計!AA189</f>
        <v>28517</v>
      </c>
      <c r="AB177" s="29">
        <f>主要観光地別・年度計!AB189</f>
        <v>29956</v>
      </c>
      <c r="AC177" s="29">
        <f>主要観光地別・年度計!AC189</f>
        <v>33714</v>
      </c>
      <c r="AD177" s="29">
        <f>主要観光地別・年度計!AD189</f>
        <v>30301</v>
      </c>
      <c r="AE177" s="29">
        <f>主要観光地別・年度計!AE189</f>
        <v>20445</v>
      </c>
      <c r="AF177" s="29">
        <f>主要観光地別・年度計!AF189</f>
        <v>21933</v>
      </c>
      <c r="AG177" s="29">
        <f>主要観光地別・年度計!AG189</f>
        <v>20954</v>
      </c>
      <c r="AH177" s="29">
        <f>主要観光地別・年度計!AH189</f>
        <v>25108</v>
      </c>
      <c r="AI177" s="29">
        <f>主要観光地別・年度計!AI189</f>
        <v>48274</v>
      </c>
      <c r="AJ177" s="29">
        <f>主要観光地別・年度計!AJ189</f>
        <v>26509</v>
      </c>
      <c r="AK177" s="29">
        <f>主要観光地別・年度計!AK189</f>
        <v>28695</v>
      </c>
      <c r="AL177" s="29">
        <f>主要観光地別・年度計!AL189</f>
        <v>6700</v>
      </c>
      <c r="AM177" s="29">
        <f>主要観光地別・年度計!AM189</f>
        <v>32336</v>
      </c>
      <c r="AN177" s="29">
        <f>主要観光地別・年度計!AN189</f>
        <v>85273</v>
      </c>
      <c r="AO177" s="29">
        <f>主要観光地別・年度計!AO189</f>
        <v>39939</v>
      </c>
      <c r="AQ177" s="69">
        <v>35.200000000000003</v>
      </c>
      <c r="AR177" s="69">
        <v>40.4</v>
      </c>
      <c r="AS177" s="69">
        <v>28.6</v>
      </c>
      <c r="AT177" s="69">
        <v>23.2</v>
      </c>
      <c r="AU177" s="69">
        <v>24.3</v>
      </c>
      <c r="AV177" s="69">
        <v>28</v>
      </c>
      <c r="AW177" s="69">
        <v>24.7</v>
      </c>
      <c r="AX177" s="69">
        <v>19.899999999999999</v>
      </c>
      <c r="AY177" s="69">
        <v>19.899999999999999</v>
      </c>
      <c r="AZ177" s="69">
        <v>80.5</v>
      </c>
      <c r="BA177" s="69">
        <v>98</v>
      </c>
      <c r="BB177" s="69">
        <v>68.7</v>
      </c>
      <c r="BC177" s="69">
        <v>83.2</v>
      </c>
      <c r="BD177" s="69">
        <v>54.5</v>
      </c>
      <c r="BE177" s="69">
        <v>49.5</v>
      </c>
      <c r="BF177" s="69">
        <v>44.100000000000009</v>
      </c>
      <c r="BG177" s="69">
        <v>33.4</v>
      </c>
      <c r="BH177" s="69">
        <v>20.5</v>
      </c>
      <c r="BI177" s="69">
        <v>20.799999999999994</v>
      </c>
      <c r="BJ177" s="69">
        <v>22.2</v>
      </c>
      <c r="BK177" s="69">
        <v>21.8</v>
      </c>
      <c r="BL177" s="69">
        <v>16.899999999999999</v>
      </c>
      <c r="BM177" s="69">
        <v>19.2</v>
      </c>
      <c r="BN177" s="69"/>
    </row>
    <row r="178" spans="1:66" ht="13.5" customHeight="1" x14ac:dyDescent="0.15">
      <c r="A178" s="51"/>
      <c r="B178" s="52"/>
      <c r="C178" s="121" t="s">
        <v>344</v>
      </c>
      <c r="D178" s="64" t="s">
        <v>6</v>
      </c>
      <c r="E178" s="89"/>
      <c r="F178" s="89"/>
      <c r="G178" s="89"/>
      <c r="H178" s="26"/>
      <c r="I178" s="26"/>
      <c r="J178" s="26"/>
      <c r="K178" s="26"/>
      <c r="L178" s="26"/>
      <c r="M178" s="26"/>
      <c r="N178" s="26"/>
      <c r="O178" s="26"/>
      <c r="P178" s="26"/>
      <c r="Q178" s="26"/>
      <c r="R178" s="26"/>
      <c r="S178" s="26"/>
      <c r="T178" s="26"/>
      <c r="U178" s="26"/>
      <c r="V178" s="26"/>
      <c r="W178" s="26"/>
      <c r="X178" s="26"/>
      <c r="Y178" s="26">
        <f t="shared" ref="Y178" si="128">SUM(Y179:Y180)</f>
        <v>81700</v>
      </c>
      <c r="Z178" s="26">
        <f t="shared" ref="Z178" si="129">SUM(Z179:Z180)</f>
        <v>81000</v>
      </c>
      <c r="AA178" s="26">
        <f t="shared" ref="AA178" si="130">SUM(AA179:AA180)</f>
        <v>89500</v>
      </c>
      <c r="AB178" s="26">
        <f t="shared" ref="AB178" si="131">SUM(AB179:AB180)</f>
        <v>83200</v>
      </c>
      <c r="AC178" s="26">
        <f t="shared" ref="AC178" si="132">SUM(AC179:AC180)</f>
        <v>83560</v>
      </c>
      <c r="AD178" s="26">
        <f t="shared" ref="AD178" si="133">SUM(AD179:AD180)</f>
        <v>79800</v>
      </c>
      <c r="AE178" s="26">
        <f t="shared" ref="AE178" si="134">SUM(AE179:AE180)</f>
        <v>73900</v>
      </c>
      <c r="AF178" s="26">
        <f t="shared" ref="AF178" si="135">SUM(AF179:AF180)</f>
        <v>70300</v>
      </c>
      <c r="AG178" s="26">
        <f t="shared" ref="AG178" si="136">SUM(AG179:AG180)</f>
        <v>74300</v>
      </c>
      <c r="AH178" s="26">
        <f t="shared" ref="AH178" si="137">SUM(AH179:AH180)</f>
        <v>75600</v>
      </c>
      <c r="AI178" s="26">
        <f t="shared" ref="AI178" si="138">SUM(AI179:AI180)</f>
        <v>77400</v>
      </c>
      <c r="AJ178" s="26">
        <f t="shared" ref="AJ178" si="139">SUM(AJ179:AJ180)</f>
        <v>81480</v>
      </c>
      <c r="AK178" s="26">
        <f t="shared" ref="AK178" si="140">SUM(AK179:AK180)</f>
        <v>83700</v>
      </c>
      <c r="AL178" s="26">
        <f t="shared" ref="AL178" si="141">SUM(AL179:AL180)</f>
        <v>49210</v>
      </c>
      <c r="AM178" s="26">
        <f t="shared" ref="AM178" si="142">SUM(AM179:AM180)</f>
        <v>92170</v>
      </c>
      <c r="AN178" s="26">
        <f t="shared" ref="AN178" si="143">SUM(AN179:AN180)</f>
        <v>121070</v>
      </c>
      <c r="AO178" s="26">
        <f t="shared" ref="AO178" si="144">SUM(AO179:AO180)</f>
        <v>177350</v>
      </c>
      <c r="AQ178" s="65">
        <v>142.10000000000002</v>
      </c>
      <c r="AR178" s="65">
        <v>109</v>
      </c>
      <c r="AS178" s="65">
        <v>116.7</v>
      </c>
      <c r="AT178" s="65">
        <v>123</v>
      </c>
      <c r="AU178" s="65">
        <v>131.1</v>
      </c>
      <c r="AV178" s="65">
        <v>123.6</v>
      </c>
      <c r="AW178" s="65">
        <v>129.9</v>
      </c>
      <c r="AX178" s="65">
        <v>133.30000000000001</v>
      </c>
      <c r="AY178" s="65">
        <v>124.9</v>
      </c>
      <c r="AZ178" s="65">
        <v>0</v>
      </c>
      <c r="BA178" s="65">
        <v>0</v>
      </c>
      <c r="BB178" s="65">
        <v>0</v>
      </c>
      <c r="BC178" s="65">
        <v>0</v>
      </c>
      <c r="BD178" s="65">
        <v>0</v>
      </c>
      <c r="BE178" s="65">
        <v>0</v>
      </c>
      <c r="BF178" s="65">
        <v>0</v>
      </c>
      <c r="BG178" s="65">
        <v>0</v>
      </c>
      <c r="BH178" s="65">
        <v>0</v>
      </c>
      <c r="BI178" s="65">
        <v>0</v>
      </c>
      <c r="BJ178" s="65">
        <v>0</v>
      </c>
      <c r="BK178" s="65">
        <v>0</v>
      </c>
      <c r="BL178" s="65">
        <v>0</v>
      </c>
      <c r="BM178" s="65"/>
      <c r="BN178" s="65"/>
    </row>
    <row r="179" spans="1:66" ht="13.5" customHeight="1" x14ac:dyDescent="0.15">
      <c r="A179" s="51"/>
      <c r="B179" s="52"/>
      <c r="C179" s="122"/>
      <c r="D179" s="66" t="s">
        <v>7</v>
      </c>
      <c r="E179" s="90"/>
      <c r="F179" s="90"/>
      <c r="G179" s="90"/>
      <c r="H179" s="28"/>
      <c r="I179" s="28"/>
      <c r="J179" s="28"/>
      <c r="K179" s="28"/>
      <c r="L179" s="28"/>
      <c r="M179" s="28"/>
      <c r="N179" s="28"/>
      <c r="O179" s="28"/>
      <c r="P179" s="28"/>
      <c r="Q179" s="28"/>
      <c r="R179" s="28"/>
      <c r="S179" s="28"/>
      <c r="T179" s="28"/>
      <c r="U179" s="28"/>
      <c r="V179" s="28"/>
      <c r="W179" s="28"/>
      <c r="X179" s="28"/>
      <c r="Y179" s="28">
        <f>主要観光地別・年度計!Y191</f>
        <v>8120</v>
      </c>
      <c r="Z179" s="28">
        <f>主要観光地別・年度計!Z191</f>
        <v>7560</v>
      </c>
      <c r="AA179" s="28">
        <f>主要観光地別・年度計!AA191</f>
        <v>8630</v>
      </c>
      <c r="AB179" s="28">
        <f>主要観光地別・年度計!AB191</f>
        <v>7750</v>
      </c>
      <c r="AC179" s="28">
        <f>主要観光地別・年度計!AC191</f>
        <v>7790</v>
      </c>
      <c r="AD179" s="28">
        <f>主要観光地別・年度計!AD191</f>
        <v>6750</v>
      </c>
      <c r="AE179" s="28">
        <f>主要観光地別・年度計!AE191</f>
        <v>3100</v>
      </c>
      <c r="AF179" s="28">
        <f>主要観光地別・年度計!AF191</f>
        <v>2020</v>
      </c>
      <c r="AG179" s="28">
        <f>主要観光地別・年度計!AG191</f>
        <v>2310</v>
      </c>
      <c r="AH179" s="28">
        <f>主要観光地別・年度計!AH191</f>
        <v>2350</v>
      </c>
      <c r="AI179" s="28">
        <f>主要観光地別・年度計!AI191</f>
        <v>2460</v>
      </c>
      <c r="AJ179" s="28">
        <f>主要観光地別・年度計!AJ191</f>
        <v>2630</v>
      </c>
      <c r="AK179" s="28">
        <f>主要観光地別・年度計!AK191</f>
        <v>2660</v>
      </c>
      <c r="AL179" s="28">
        <f>主要観光地別・年度計!AL191</f>
        <v>305</v>
      </c>
      <c r="AM179" s="28">
        <f>主要観光地別・年度計!AM191</f>
        <v>3560</v>
      </c>
      <c r="AN179" s="28">
        <f>主要観光地別・年度計!AN191</f>
        <v>3480</v>
      </c>
      <c r="AO179" s="28">
        <f>主要観光地別・年度計!AO191</f>
        <v>3930</v>
      </c>
      <c r="AQ179" s="67">
        <v>7.3</v>
      </c>
      <c r="AR179" s="67">
        <v>4.5999999999999996</v>
      </c>
      <c r="AS179" s="67">
        <v>5.7</v>
      </c>
      <c r="AT179" s="67">
        <v>6.1</v>
      </c>
      <c r="AU179" s="67">
        <v>6.2</v>
      </c>
      <c r="AV179" s="67">
        <v>6.5</v>
      </c>
      <c r="AW179" s="67">
        <v>6</v>
      </c>
      <c r="AX179" s="67">
        <v>6.7</v>
      </c>
      <c r="AY179" s="67">
        <v>5.7</v>
      </c>
      <c r="AZ179" s="67">
        <v>0</v>
      </c>
      <c r="BA179" s="67">
        <v>0</v>
      </c>
      <c r="BB179" s="67">
        <v>0</v>
      </c>
      <c r="BC179" s="67">
        <v>0</v>
      </c>
      <c r="BD179" s="67">
        <v>0</v>
      </c>
      <c r="BE179" s="67">
        <v>0</v>
      </c>
      <c r="BF179" s="67">
        <v>0</v>
      </c>
      <c r="BG179" s="67">
        <v>0</v>
      </c>
      <c r="BH179" s="67">
        <v>0</v>
      </c>
      <c r="BI179" s="67">
        <v>0</v>
      </c>
      <c r="BJ179" s="67">
        <v>0</v>
      </c>
      <c r="BK179" s="67">
        <v>0</v>
      </c>
      <c r="BL179" s="67">
        <v>0</v>
      </c>
      <c r="BM179" s="67"/>
      <c r="BN179" s="67"/>
    </row>
    <row r="180" spans="1:66" ht="13.5" customHeight="1" x14ac:dyDescent="0.15">
      <c r="A180" s="51"/>
      <c r="B180" s="52"/>
      <c r="C180" s="122"/>
      <c r="D180" s="66" t="s">
        <v>8</v>
      </c>
      <c r="E180" s="90"/>
      <c r="F180" s="90"/>
      <c r="G180" s="90"/>
      <c r="H180" s="28"/>
      <c r="I180" s="28"/>
      <c r="J180" s="28"/>
      <c r="K180" s="28"/>
      <c r="L180" s="28"/>
      <c r="M180" s="28"/>
      <c r="N180" s="28"/>
      <c r="O180" s="28"/>
      <c r="P180" s="28"/>
      <c r="Q180" s="28"/>
      <c r="R180" s="28"/>
      <c r="S180" s="28"/>
      <c r="T180" s="28"/>
      <c r="U180" s="28"/>
      <c r="V180" s="28"/>
      <c r="W180" s="28"/>
      <c r="X180" s="28"/>
      <c r="Y180" s="28">
        <f>主要観光地別・年度計!Y192</f>
        <v>73580</v>
      </c>
      <c r="Z180" s="28">
        <f>主要観光地別・年度計!Z192</f>
        <v>73440</v>
      </c>
      <c r="AA180" s="28">
        <f>主要観光地別・年度計!AA192</f>
        <v>80870</v>
      </c>
      <c r="AB180" s="28">
        <f>主要観光地別・年度計!AB192</f>
        <v>75450</v>
      </c>
      <c r="AC180" s="28">
        <f>主要観光地別・年度計!AC192</f>
        <v>75770</v>
      </c>
      <c r="AD180" s="28">
        <f>主要観光地別・年度計!AD192</f>
        <v>73050</v>
      </c>
      <c r="AE180" s="28">
        <f>主要観光地別・年度計!AE192</f>
        <v>70800</v>
      </c>
      <c r="AF180" s="28">
        <f>主要観光地別・年度計!AF192</f>
        <v>68280</v>
      </c>
      <c r="AG180" s="28">
        <f>主要観光地別・年度計!AG192</f>
        <v>71990</v>
      </c>
      <c r="AH180" s="28">
        <f>主要観光地別・年度計!AH192</f>
        <v>73250</v>
      </c>
      <c r="AI180" s="28">
        <f>主要観光地別・年度計!AI192</f>
        <v>74940</v>
      </c>
      <c r="AJ180" s="28">
        <f>主要観光地別・年度計!AJ192</f>
        <v>78850</v>
      </c>
      <c r="AK180" s="28">
        <f>主要観光地別・年度計!AK192</f>
        <v>81040</v>
      </c>
      <c r="AL180" s="28">
        <f>主要観光地別・年度計!AL192</f>
        <v>48905</v>
      </c>
      <c r="AM180" s="28">
        <f>主要観光地別・年度計!AM192</f>
        <v>88610</v>
      </c>
      <c r="AN180" s="28">
        <f>主要観光地別・年度計!AN192</f>
        <v>117590</v>
      </c>
      <c r="AO180" s="28">
        <f>主要観光地別・年度計!AO192</f>
        <v>173420</v>
      </c>
      <c r="AQ180" s="67">
        <v>134.80000000000001</v>
      </c>
      <c r="AR180" s="67">
        <v>104.4</v>
      </c>
      <c r="AS180" s="67">
        <v>111</v>
      </c>
      <c r="AT180" s="67">
        <v>116.9</v>
      </c>
      <c r="AU180" s="67">
        <v>124.9</v>
      </c>
      <c r="AV180" s="67">
        <v>117.1</v>
      </c>
      <c r="AW180" s="67">
        <v>123.9</v>
      </c>
      <c r="AX180" s="67">
        <v>126.6</v>
      </c>
      <c r="AY180" s="67">
        <v>119.2</v>
      </c>
      <c r="AZ180" s="67">
        <v>0</v>
      </c>
      <c r="BA180" s="67">
        <v>0</v>
      </c>
      <c r="BB180" s="67">
        <v>0</v>
      </c>
      <c r="BC180" s="67">
        <v>0</v>
      </c>
      <c r="BD180" s="67">
        <v>0</v>
      </c>
      <c r="BE180" s="67">
        <v>0</v>
      </c>
      <c r="BF180" s="67">
        <v>0</v>
      </c>
      <c r="BG180" s="67">
        <v>0</v>
      </c>
      <c r="BH180" s="67">
        <v>0</v>
      </c>
      <c r="BI180" s="67">
        <v>0</v>
      </c>
      <c r="BJ180" s="67">
        <v>0</v>
      </c>
      <c r="BK180" s="67">
        <v>0</v>
      </c>
      <c r="BL180" s="67">
        <v>0</v>
      </c>
      <c r="BM180" s="67"/>
      <c r="BN180" s="67"/>
    </row>
    <row r="181" spans="1:66" ht="13.5" customHeight="1" x14ac:dyDescent="0.15">
      <c r="A181" s="51"/>
      <c r="B181" s="52"/>
      <c r="C181" s="122"/>
      <c r="D181" s="66" t="s">
        <v>9</v>
      </c>
      <c r="E181" s="90"/>
      <c r="F181" s="90"/>
      <c r="G181" s="90"/>
      <c r="H181" s="28"/>
      <c r="I181" s="28"/>
      <c r="J181" s="28"/>
      <c r="K181" s="28"/>
      <c r="L181" s="28"/>
      <c r="M181" s="28"/>
      <c r="N181" s="28"/>
      <c r="O181" s="28"/>
      <c r="P181" s="28"/>
      <c r="Q181" s="28"/>
      <c r="R181" s="28"/>
      <c r="S181" s="28"/>
      <c r="T181" s="28"/>
      <c r="U181" s="28"/>
      <c r="V181" s="28"/>
      <c r="W181" s="28"/>
      <c r="X181" s="28"/>
      <c r="Y181" s="28">
        <f>主要観光地別・年度計!Y193</f>
        <v>71740</v>
      </c>
      <c r="Z181" s="28">
        <f>主要観光地別・年度計!Z193</f>
        <v>70290</v>
      </c>
      <c r="AA181" s="28">
        <f>主要観光地別・年度計!AA193</f>
        <v>75990</v>
      </c>
      <c r="AB181" s="28">
        <f>主要観光地別・年度計!AB193</f>
        <v>70950</v>
      </c>
      <c r="AC181" s="28">
        <f>主要観光地別・年度計!AC193</f>
        <v>69850</v>
      </c>
      <c r="AD181" s="28">
        <f>主要観光地別・年度計!AD193</f>
        <v>67670</v>
      </c>
      <c r="AE181" s="28">
        <f>主要観光地別・年度計!AE193</f>
        <v>63640</v>
      </c>
      <c r="AF181" s="28">
        <f>主要観光地別・年度計!AF193</f>
        <v>60470</v>
      </c>
      <c r="AG181" s="28">
        <f>主要観光地別・年度計!AG193</f>
        <v>63830</v>
      </c>
      <c r="AH181" s="28">
        <f>主要観光地別・年度計!AH193</f>
        <v>64910</v>
      </c>
      <c r="AI181" s="28">
        <f>主要観光地別・年度計!AI193</f>
        <v>65940</v>
      </c>
      <c r="AJ181" s="28">
        <f>主要観光地別・年度計!AJ193</f>
        <v>69840</v>
      </c>
      <c r="AK181" s="28">
        <f>主要観光地別・年度計!AK193</f>
        <v>71890</v>
      </c>
      <c r="AL181" s="28">
        <f>主要観光地別・年度計!AL193</f>
        <v>45970</v>
      </c>
      <c r="AM181" s="28">
        <f>主要観光地別・年度計!AM193</f>
        <v>74770</v>
      </c>
      <c r="AN181" s="28">
        <f>主要観光地別・年度計!AN193</f>
        <v>92730</v>
      </c>
      <c r="AO181" s="28">
        <f>主要観光地別・年度計!AO193</f>
        <v>143430</v>
      </c>
      <c r="AQ181" s="67">
        <v>108.9</v>
      </c>
      <c r="AR181" s="67">
        <v>80.400000000000006</v>
      </c>
      <c r="AS181" s="67">
        <v>70.7</v>
      </c>
      <c r="AT181" s="67">
        <v>72.400000000000006</v>
      </c>
      <c r="AU181" s="67">
        <v>76.8</v>
      </c>
      <c r="AV181" s="67">
        <v>69.599999999999994</v>
      </c>
      <c r="AW181" s="67">
        <v>78.3</v>
      </c>
      <c r="AX181" s="67">
        <v>83.3</v>
      </c>
      <c r="AY181" s="67">
        <v>76.8</v>
      </c>
      <c r="AZ181" s="67">
        <v>0</v>
      </c>
      <c r="BA181" s="67">
        <v>0</v>
      </c>
      <c r="BB181" s="67">
        <v>0</v>
      </c>
      <c r="BC181" s="67">
        <v>0</v>
      </c>
      <c r="BD181" s="67">
        <v>0</v>
      </c>
      <c r="BE181" s="67">
        <v>0</v>
      </c>
      <c r="BF181" s="67">
        <v>0</v>
      </c>
      <c r="BG181" s="67">
        <v>0</v>
      </c>
      <c r="BH181" s="67">
        <v>0</v>
      </c>
      <c r="BI181" s="67">
        <v>0</v>
      </c>
      <c r="BJ181" s="67">
        <v>0</v>
      </c>
      <c r="BK181" s="67">
        <v>0</v>
      </c>
      <c r="BL181" s="67">
        <v>0</v>
      </c>
      <c r="BM181" s="67"/>
      <c r="BN181" s="67"/>
    </row>
    <row r="182" spans="1:66" ht="13.5" customHeight="1" x14ac:dyDescent="0.15">
      <c r="A182" s="51"/>
      <c r="B182" s="52"/>
      <c r="C182" s="122"/>
      <c r="D182" s="66" t="s">
        <v>10</v>
      </c>
      <c r="E182" s="90"/>
      <c r="F182" s="90"/>
      <c r="G182" s="90"/>
      <c r="H182" s="28"/>
      <c r="I182" s="28"/>
      <c r="J182" s="28"/>
      <c r="K182" s="28"/>
      <c r="L182" s="28"/>
      <c r="M182" s="28"/>
      <c r="N182" s="28"/>
      <c r="O182" s="28"/>
      <c r="P182" s="28"/>
      <c r="Q182" s="28"/>
      <c r="R182" s="28"/>
      <c r="S182" s="28"/>
      <c r="T182" s="28"/>
      <c r="U182" s="28"/>
      <c r="V182" s="28"/>
      <c r="W182" s="28"/>
      <c r="X182" s="28"/>
      <c r="Y182" s="28">
        <f>主要観光地別・年度計!Y194</f>
        <v>9960</v>
      </c>
      <c r="Z182" s="28">
        <f>主要観光地別・年度計!Z194</f>
        <v>10710</v>
      </c>
      <c r="AA182" s="28">
        <f>主要観光地別・年度計!AA194</f>
        <v>13510</v>
      </c>
      <c r="AB182" s="28">
        <f>主要観光地別・年度計!AB194</f>
        <v>12250</v>
      </c>
      <c r="AC182" s="28">
        <f>主要観光地別・年度計!AC194</f>
        <v>13710</v>
      </c>
      <c r="AD182" s="28">
        <f>主要観光地別・年度計!AD194</f>
        <v>12130</v>
      </c>
      <c r="AE182" s="28">
        <f>主要観光地別・年度計!AE194</f>
        <v>10260</v>
      </c>
      <c r="AF182" s="28">
        <f>主要観光地別・年度計!AF194</f>
        <v>9830</v>
      </c>
      <c r="AG182" s="28">
        <f>主要観光地別・年度計!AG194</f>
        <v>10470</v>
      </c>
      <c r="AH182" s="28">
        <f>主要観光地別・年度計!AH194</f>
        <v>10690</v>
      </c>
      <c r="AI182" s="28">
        <f>主要観光地別・年度計!AI194</f>
        <v>11460</v>
      </c>
      <c r="AJ182" s="28">
        <f>主要観光地別・年度計!AJ194</f>
        <v>11640</v>
      </c>
      <c r="AK182" s="28">
        <f>主要観光地別・年度計!AK194</f>
        <v>11810</v>
      </c>
      <c r="AL182" s="28">
        <f>主要観光地別・年度計!AL194</f>
        <v>3240</v>
      </c>
      <c r="AM182" s="28">
        <f>主要観光地別・年度計!AM194</f>
        <v>17400</v>
      </c>
      <c r="AN182" s="28">
        <f>主要観光地別・年度計!AN194</f>
        <v>28340</v>
      </c>
      <c r="AO182" s="28">
        <f>主要観光地別・年度計!AO194</f>
        <v>33920</v>
      </c>
      <c r="AQ182" s="67">
        <v>33.200000000000003</v>
      </c>
      <c r="AR182" s="67">
        <v>28.6</v>
      </c>
      <c r="AS182" s="67">
        <v>46</v>
      </c>
      <c r="AT182" s="67">
        <v>50.6</v>
      </c>
      <c r="AU182" s="67">
        <v>54.3</v>
      </c>
      <c r="AV182" s="67">
        <v>54</v>
      </c>
      <c r="AW182" s="67">
        <v>51.6</v>
      </c>
      <c r="AX182" s="67">
        <v>50</v>
      </c>
      <c r="AY182" s="67">
        <v>48.1</v>
      </c>
      <c r="AZ182" s="67">
        <v>0</v>
      </c>
      <c r="BA182" s="67">
        <v>0</v>
      </c>
      <c r="BB182" s="67">
        <v>0</v>
      </c>
      <c r="BC182" s="67">
        <v>0</v>
      </c>
      <c r="BD182" s="67">
        <v>0</v>
      </c>
      <c r="BE182" s="67">
        <v>0</v>
      </c>
      <c r="BF182" s="67">
        <v>0</v>
      </c>
      <c r="BG182" s="67">
        <v>0</v>
      </c>
      <c r="BH182" s="67">
        <v>0</v>
      </c>
      <c r="BI182" s="67">
        <v>0</v>
      </c>
      <c r="BJ182" s="67">
        <v>0</v>
      </c>
      <c r="BK182" s="67">
        <v>0</v>
      </c>
      <c r="BL182" s="67">
        <v>0</v>
      </c>
      <c r="BM182" s="67"/>
      <c r="BN182" s="67"/>
    </row>
    <row r="183" spans="1:66" ht="13.5" customHeight="1" thickBot="1" x14ac:dyDescent="0.2">
      <c r="A183" s="51"/>
      <c r="B183" s="52"/>
      <c r="C183" s="123"/>
      <c r="D183" s="68" t="s">
        <v>11</v>
      </c>
      <c r="E183" s="91"/>
      <c r="F183" s="91"/>
      <c r="G183" s="91"/>
      <c r="H183" s="29"/>
      <c r="I183" s="29"/>
      <c r="J183" s="29"/>
      <c r="K183" s="29"/>
      <c r="L183" s="29"/>
      <c r="M183" s="29"/>
      <c r="N183" s="29"/>
      <c r="O183" s="29"/>
      <c r="P183" s="29"/>
      <c r="Q183" s="29"/>
      <c r="R183" s="29"/>
      <c r="S183" s="29"/>
      <c r="T183" s="29"/>
      <c r="U183" s="29"/>
      <c r="V183" s="29"/>
      <c r="W183" s="29"/>
      <c r="X183" s="29"/>
      <c r="Y183" s="29">
        <f>主要観光地別・年度計!Y195</f>
        <v>23741</v>
      </c>
      <c r="Z183" s="29">
        <f>主要観光地別・年度計!Z195</f>
        <v>22150</v>
      </c>
      <c r="AA183" s="29">
        <f>主要観光地別・年度計!AA195</f>
        <v>26993</v>
      </c>
      <c r="AB183" s="29">
        <f>主要観光地別・年度計!AB195</f>
        <v>24480</v>
      </c>
      <c r="AC183" s="29">
        <f>主要観光地別・年度計!AC195</f>
        <v>25040</v>
      </c>
      <c r="AD183" s="29">
        <f>主要観光地別・年度計!AD195</f>
        <v>21690</v>
      </c>
      <c r="AE183" s="29">
        <f>主要観光地別・年度計!AE195</f>
        <v>14320</v>
      </c>
      <c r="AF183" s="29">
        <f>主要観光地別・年度計!AF195</f>
        <v>13790</v>
      </c>
      <c r="AG183" s="29">
        <f>主要観光地別・年度計!AG195</f>
        <v>14860</v>
      </c>
      <c r="AH183" s="29">
        <f>主要観光地別・年度計!AH195</f>
        <v>15130</v>
      </c>
      <c r="AI183" s="29">
        <f>主要観光地別・年度計!AI195</f>
        <v>16230</v>
      </c>
      <c r="AJ183" s="29">
        <f>主要観光地別・年度計!AJ195</f>
        <v>16750</v>
      </c>
      <c r="AK183" s="29">
        <f>主要観光地別・年度計!AK195</f>
        <v>16660</v>
      </c>
      <c r="AL183" s="29">
        <f>主要観光地別・年度計!AL195</f>
        <v>4420</v>
      </c>
      <c r="AM183" s="29">
        <f>主要観光地別・年度計!AM195</f>
        <v>28320</v>
      </c>
      <c r="AN183" s="29">
        <f>主要観光地別・年度計!AN195</f>
        <v>42760</v>
      </c>
      <c r="AO183" s="29">
        <f>主要観光地別・年度計!AO195</f>
        <v>49180</v>
      </c>
      <c r="AQ183" s="69">
        <v>35.200000000000003</v>
      </c>
      <c r="AR183" s="69">
        <v>37.1</v>
      </c>
      <c r="AS183" s="69">
        <v>57.7</v>
      </c>
      <c r="AT183" s="69">
        <v>63.4</v>
      </c>
      <c r="AU183" s="69">
        <v>67.3</v>
      </c>
      <c r="AV183" s="69">
        <v>66.7</v>
      </c>
      <c r="AW183" s="69">
        <v>63.1</v>
      </c>
      <c r="AX183" s="69">
        <v>62.8</v>
      </c>
      <c r="AY183" s="69">
        <v>59.8</v>
      </c>
      <c r="AZ183" s="69">
        <v>0</v>
      </c>
      <c r="BA183" s="69">
        <v>0</v>
      </c>
      <c r="BB183" s="69">
        <v>0</v>
      </c>
      <c r="BC183" s="69">
        <v>0</v>
      </c>
      <c r="BD183" s="69">
        <v>0</v>
      </c>
      <c r="BE183" s="69">
        <v>0</v>
      </c>
      <c r="BF183" s="69">
        <v>0</v>
      </c>
      <c r="BG183" s="69">
        <v>0</v>
      </c>
      <c r="BH183" s="69">
        <v>0</v>
      </c>
      <c r="BI183" s="69">
        <v>0</v>
      </c>
      <c r="BJ183" s="69">
        <v>0</v>
      </c>
      <c r="BK183" s="69">
        <v>0</v>
      </c>
      <c r="BL183" s="69">
        <v>0</v>
      </c>
      <c r="BM183" s="69"/>
      <c r="BN183" s="69"/>
    </row>
    <row r="184" spans="1:66" ht="13.5" customHeight="1" x14ac:dyDescent="0.15">
      <c r="A184" s="51"/>
      <c r="B184" s="52"/>
      <c r="C184" s="53" t="s">
        <v>39</v>
      </c>
      <c r="D184" s="64" t="s">
        <v>6</v>
      </c>
      <c r="E184" s="89"/>
      <c r="F184" s="89"/>
      <c r="G184" s="89"/>
      <c r="H184" s="26"/>
      <c r="I184" s="26"/>
      <c r="J184" s="26"/>
      <c r="K184" s="26"/>
      <c r="L184" s="26"/>
      <c r="M184" s="26"/>
      <c r="N184" s="26"/>
      <c r="O184" s="26"/>
      <c r="P184" s="26"/>
      <c r="Q184" s="26"/>
      <c r="R184" s="26"/>
      <c r="S184" s="26"/>
      <c r="T184" s="26"/>
      <c r="U184" s="26"/>
      <c r="V184" s="26"/>
      <c r="W184" s="26"/>
      <c r="X184" s="26"/>
      <c r="Y184" s="26"/>
      <c r="Z184" s="26"/>
      <c r="AA184" s="26"/>
      <c r="AB184" s="26"/>
      <c r="AC184" s="26"/>
      <c r="AD184" s="26"/>
      <c r="AE184" s="26"/>
      <c r="AF184" s="26"/>
      <c r="AG184" s="26"/>
      <c r="AH184" s="26"/>
      <c r="AI184" s="26"/>
      <c r="AJ184" s="26"/>
      <c r="AK184" s="26"/>
      <c r="AL184" s="26"/>
      <c r="AM184" s="26"/>
      <c r="AN184" s="26"/>
      <c r="AO184" s="26"/>
      <c r="AQ184" s="65">
        <v>0</v>
      </c>
      <c r="AR184" s="65">
        <v>0</v>
      </c>
      <c r="AS184" s="65">
        <v>116</v>
      </c>
      <c r="AT184" s="65">
        <v>109.9</v>
      </c>
      <c r="AU184" s="65">
        <v>100.4</v>
      </c>
      <c r="AV184" s="65">
        <v>115.1</v>
      </c>
      <c r="AW184" s="65">
        <v>108.7</v>
      </c>
      <c r="AX184" s="65">
        <v>103.7</v>
      </c>
      <c r="AY184" s="65">
        <v>97.7</v>
      </c>
      <c r="AZ184" s="65">
        <v>82.4</v>
      </c>
      <c r="BA184" s="65">
        <v>84.9</v>
      </c>
      <c r="BB184" s="65">
        <v>66.400000000000006</v>
      </c>
      <c r="BC184" s="65">
        <v>64.099999999999994</v>
      </c>
      <c r="BD184" s="65">
        <v>57.4</v>
      </c>
      <c r="BE184" s="65">
        <v>54.7</v>
      </c>
      <c r="BF184" s="65">
        <v>53.900000000000006</v>
      </c>
      <c r="BG184" s="65">
        <v>58.600000000000009</v>
      </c>
      <c r="BH184" s="65">
        <v>59.9</v>
      </c>
      <c r="BI184" s="65">
        <v>58.4</v>
      </c>
      <c r="BJ184" s="65">
        <v>66.900000000000006</v>
      </c>
      <c r="BK184" s="65">
        <v>49.6</v>
      </c>
      <c r="BL184" s="65">
        <v>135.6</v>
      </c>
      <c r="BM184" s="65">
        <v>111.6</v>
      </c>
      <c r="BN184" s="65"/>
    </row>
    <row r="185" spans="1:66" ht="13.5" customHeight="1" x14ac:dyDescent="0.15">
      <c r="A185" s="51"/>
      <c r="B185" s="52"/>
      <c r="C185" s="54"/>
      <c r="D185" s="66" t="s">
        <v>7</v>
      </c>
      <c r="E185" s="90"/>
      <c r="F185" s="90"/>
      <c r="G185" s="90"/>
      <c r="H185" s="28"/>
      <c r="I185" s="28"/>
      <c r="J185" s="28"/>
      <c r="K185" s="28"/>
      <c r="L185" s="28"/>
      <c r="M185" s="28"/>
      <c r="N185" s="28"/>
      <c r="O185" s="28"/>
      <c r="P185" s="28"/>
      <c r="Q185" s="28"/>
      <c r="R185" s="28"/>
      <c r="S185" s="28"/>
      <c r="T185" s="28"/>
      <c r="U185" s="28"/>
      <c r="V185" s="28"/>
      <c r="W185" s="28"/>
      <c r="X185" s="28"/>
      <c r="Y185" s="28"/>
      <c r="Z185" s="28"/>
      <c r="AA185" s="28"/>
      <c r="AB185" s="28"/>
      <c r="AC185" s="28"/>
      <c r="AD185" s="28"/>
      <c r="AE185" s="28"/>
      <c r="AF185" s="28"/>
      <c r="AG185" s="28"/>
      <c r="AH185" s="28"/>
      <c r="AI185" s="28"/>
      <c r="AJ185" s="28"/>
      <c r="AK185" s="28"/>
      <c r="AL185" s="28"/>
      <c r="AM185" s="28"/>
      <c r="AN185" s="28"/>
      <c r="AO185" s="28"/>
      <c r="AQ185" s="67">
        <v>0</v>
      </c>
      <c r="AR185" s="67">
        <v>0</v>
      </c>
      <c r="AS185" s="67">
        <v>0.9</v>
      </c>
      <c r="AT185" s="67">
        <v>1.3</v>
      </c>
      <c r="AU185" s="67">
        <v>1</v>
      </c>
      <c r="AV185" s="67">
        <v>0.7</v>
      </c>
      <c r="AW185" s="67">
        <v>0.7</v>
      </c>
      <c r="AX185" s="67">
        <v>0.7</v>
      </c>
      <c r="AY185" s="67">
        <v>0.7</v>
      </c>
      <c r="AZ185" s="67">
        <v>0.7</v>
      </c>
      <c r="BA185" s="67">
        <v>0.7</v>
      </c>
      <c r="BB185" s="67">
        <v>0.7</v>
      </c>
      <c r="BC185" s="67">
        <v>0.7</v>
      </c>
      <c r="BD185" s="67">
        <v>0.5</v>
      </c>
      <c r="BE185" s="67">
        <v>0.5</v>
      </c>
      <c r="BF185" s="67">
        <v>0.4</v>
      </c>
      <c r="BG185" s="67">
        <v>0.6</v>
      </c>
      <c r="BH185" s="67">
        <v>0.70000000000000007</v>
      </c>
      <c r="BI185" s="67">
        <v>0.8</v>
      </c>
      <c r="BJ185" s="67">
        <v>0.89999999999999991</v>
      </c>
      <c r="BK185" s="67">
        <v>0.8</v>
      </c>
      <c r="BL185" s="67">
        <v>0.8</v>
      </c>
      <c r="BM185" s="67">
        <v>0.8</v>
      </c>
      <c r="BN185" s="67"/>
    </row>
    <row r="186" spans="1:66" ht="13.5" customHeight="1" x14ac:dyDescent="0.15">
      <c r="A186" s="51" t="s">
        <v>339</v>
      </c>
      <c r="B186" s="52" t="s">
        <v>40</v>
      </c>
      <c r="C186" s="54"/>
      <c r="D186" s="66" t="s">
        <v>8</v>
      </c>
      <c r="E186" s="90"/>
      <c r="F186" s="90"/>
      <c r="G186" s="90"/>
      <c r="H186" s="28"/>
      <c r="I186" s="28"/>
      <c r="J186" s="28"/>
      <c r="K186" s="28"/>
      <c r="L186" s="28"/>
      <c r="M186" s="28"/>
      <c r="N186" s="28"/>
      <c r="O186" s="28"/>
      <c r="P186" s="28"/>
      <c r="Q186" s="28"/>
      <c r="R186" s="28"/>
      <c r="S186" s="28"/>
      <c r="T186" s="28"/>
      <c r="U186" s="28"/>
      <c r="V186" s="28"/>
      <c r="W186" s="28"/>
      <c r="X186" s="28"/>
      <c r="Y186" s="28"/>
      <c r="Z186" s="28"/>
      <c r="AA186" s="28"/>
      <c r="AB186" s="28"/>
      <c r="AC186" s="28"/>
      <c r="AD186" s="28"/>
      <c r="AE186" s="28"/>
      <c r="AF186" s="28"/>
      <c r="AG186" s="28"/>
      <c r="AH186" s="28"/>
      <c r="AI186" s="28"/>
      <c r="AJ186" s="28"/>
      <c r="AK186" s="28"/>
      <c r="AL186" s="28"/>
      <c r="AM186" s="28"/>
      <c r="AN186" s="28"/>
      <c r="AO186" s="28"/>
      <c r="AQ186" s="67">
        <v>0</v>
      </c>
      <c r="AR186" s="67">
        <v>0</v>
      </c>
      <c r="AS186" s="67">
        <v>115.1</v>
      </c>
      <c r="AT186" s="67">
        <v>108.6</v>
      </c>
      <c r="AU186" s="67">
        <v>99.4</v>
      </c>
      <c r="AV186" s="67">
        <v>114.4</v>
      </c>
      <c r="AW186" s="67">
        <v>108</v>
      </c>
      <c r="AX186" s="67">
        <v>103</v>
      </c>
      <c r="AY186" s="67">
        <v>97</v>
      </c>
      <c r="AZ186" s="67">
        <v>81.7</v>
      </c>
      <c r="BA186" s="67">
        <v>84.2</v>
      </c>
      <c r="BB186" s="67">
        <v>65.7</v>
      </c>
      <c r="BC186" s="67">
        <v>63.4</v>
      </c>
      <c r="BD186" s="67">
        <v>56.900000000000006</v>
      </c>
      <c r="BE186" s="67">
        <v>54.2</v>
      </c>
      <c r="BF186" s="67">
        <v>53.5</v>
      </c>
      <c r="BG186" s="67">
        <v>58</v>
      </c>
      <c r="BH186" s="67">
        <v>59.2</v>
      </c>
      <c r="BI186" s="67">
        <v>57.6</v>
      </c>
      <c r="BJ186" s="67">
        <v>66</v>
      </c>
      <c r="BK186" s="67">
        <v>48.8</v>
      </c>
      <c r="BL186" s="67">
        <v>134.80000000000001</v>
      </c>
      <c r="BM186" s="67">
        <v>110.80000000000001</v>
      </c>
      <c r="BN186" s="67"/>
    </row>
    <row r="187" spans="1:66" ht="13.5" customHeight="1" x14ac:dyDescent="0.15">
      <c r="A187" s="51"/>
      <c r="B187" s="52"/>
      <c r="C187" s="54"/>
      <c r="D187" s="66" t="s">
        <v>9</v>
      </c>
      <c r="E187" s="90"/>
      <c r="F187" s="90"/>
      <c r="G187" s="90"/>
      <c r="H187" s="28"/>
      <c r="I187" s="28"/>
      <c r="J187" s="28"/>
      <c r="K187" s="28"/>
      <c r="L187" s="28"/>
      <c r="M187" s="28"/>
      <c r="N187" s="28"/>
      <c r="O187" s="28"/>
      <c r="P187" s="28"/>
      <c r="Q187" s="28"/>
      <c r="R187" s="28"/>
      <c r="S187" s="28"/>
      <c r="T187" s="28"/>
      <c r="U187" s="28"/>
      <c r="V187" s="28"/>
      <c r="W187" s="28"/>
      <c r="X187" s="28"/>
      <c r="Y187" s="28"/>
      <c r="Z187" s="28"/>
      <c r="AA187" s="28"/>
      <c r="AB187" s="28"/>
      <c r="AC187" s="28"/>
      <c r="AD187" s="28"/>
      <c r="AE187" s="28"/>
      <c r="AF187" s="28"/>
      <c r="AG187" s="28"/>
      <c r="AH187" s="28"/>
      <c r="AI187" s="28"/>
      <c r="AJ187" s="28"/>
      <c r="AK187" s="28"/>
      <c r="AL187" s="28"/>
      <c r="AM187" s="28"/>
      <c r="AN187" s="28"/>
      <c r="AO187" s="28"/>
      <c r="AQ187" s="67">
        <v>0</v>
      </c>
      <c r="AR187" s="67">
        <v>0</v>
      </c>
      <c r="AS187" s="67">
        <v>106.1</v>
      </c>
      <c r="AT187" s="67">
        <v>101.6</v>
      </c>
      <c r="AU187" s="67">
        <v>92.1</v>
      </c>
      <c r="AV187" s="67">
        <v>108.6</v>
      </c>
      <c r="AW187" s="67">
        <v>101.8</v>
      </c>
      <c r="AX187" s="67">
        <v>98.1</v>
      </c>
      <c r="AY187" s="67">
        <v>93.2</v>
      </c>
      <c r="AZ187" s="67">
        <v>78.599999999999994</v>
      </c>
      <c r="BA187" s="67">
        <v>81.5</v>
      </c>
      <c r="BB187" s="67">
        <v>63.3</v>
      </c>
      <c r="BC187" s="67">
        <v>60.5</v>
      </c>
      <c r="BD187" s="67">
        <v>53.5</v>
      </c>
      <c r="BE187" s="67">
        <v>50.899999999999991</v>
      </c>
      <c r="BF187" s="67">
        <v>49.3</v>
      </c>
      <c r="BG187" s="67">
        <v>51.899999999999991</v>
      </c>
      <c r="BH187" s="67">
        <v>52.800000000000004</v>
      </c>
      <c r="BI187" s="67">
        <v>51.5</v>
      </c>
      <c r="BJ187" s="67">
        <v>58.6</v>
      </c>
      <c r="BK187" s="67">
        <v>40.799999999999997</v>
      </c>
      <c r="BL187" s="67">
        <v>126</v>
      </c>
      <c r="BM187" s="67">
        <v>101.5</v>
      </c>
      <c r="BN187" s="67"/>
    </row>
    <row r="188" spans="1:66" ht="13.5" customHeight="1" x14ac:dyDescent="0.15">
      <c r="A188" s="51"/>
      <c r="B188" s="52"/>
      <c r="C188" s="54"/>
      <c r="D188" s="66" t="s">
        <v>10</v>
      </c>
      <c r="E188" s="90"/>
      <c r="F188" s="90"/>
      <c r="G188" s="90"/>
      <c r="H188" s="28"/>
      <c r="I188" s="28"/>
      <c r="J188" s="28"/>
      <c r="K188" s="28"/>
      <c r="L188" s="28"/>
      <c r="M188" s="28"/>
      <c r="N188" s="28"/>
      <c r="O188" s="28"/>
      <c r="P188" s="28"/>
      <c r="Q188" s="28"/>
      <c r="R188" s="28"/>
      <c r="S188" s="28"/>
      <c r="T188" s="28"/>
      <c r="U188" s="28"/>
      <c r="V188" s="28"/>
      <c r="W188" s="28"/>
      <c r="X188" s="28"/>
      <c r="Y188" s="28"/>
      <c r="Z188" s="28"/>
      <c r="AA188" s="28"/>
      <c r="AB188" s="28"/>
      <c r="AC188" s="28"/>
      <c r="AD188" s="28"/>
      <c r="AE188" s="28"/>
      <c r="AF188" s="28"/>
      <c r="AG188" s="28"/>
      <c r="AH188" s="28"/>
      <c r="AI188" s="28"/>
      <c r="AJ188" s="28"/>
      <c r="AK188" s="28"/>
      <c r="AL188" s="28"/>
      <c r="AM188" s="28"/>
      <c r="AN188" s="28"/>
      <c r="AO188" s="28"/>
      <c r="AQ188" s="67">
        <v>0</v>
      </c>
      <c r="AR188" s="67">
        <v>0</v>
      </c>
      <c r="AS188" s="67">
        <v>9.9</v>
      </c>
      <c r="AT188" s="67">
        <v>8.3000000000000007</v>
      </c>
      <c r="AU188" s="67">
        <v>8.3000000000000007</v>
      </c>
      <c r="AV188" s="67">
        <v>6</v>
      </c>
      <c r="AW188" s="67">
        <v>6.9</v>
      </c>
      <c r="AX188" s="67">
        <v>5.6</v>
      </c>
      <c r="AY188" s="67">
        <v>4.5</v>
      </c>
      <c r="AZ188" s="67">
        <v>3.8</v>
      </c>
      <c r="BA188" s="67">
        <v>3.4</v>
      </c>
      <c r="BB188" s="67">
        <v>3.1</v>
      </c>
      <c r="BC188" s="67">
        <v>3.6</v>
      </c>
      <c r="BD188" s="67">
        <v>3.9</v>
      </c>
      <c r="BE188" s="67">
        <v>3.8000000000000003</v>
      </c>
      <c r="BF188" s="67">
        <v>4.5999999999999996</v>
      </c>
      <c r="BG188" s="67">
        <v>6.7000000000000011</v>
      </c>
      <c r="BH188" s="67">
        <v>7.1000000000000005</v>
      </c>
      <c r="BI188" s="67">
        <v>6.8999999999999995</v>
      </c>
      <c r="BJ188" s="67">
        <v>8.3000000000000007</v>
      </c>
      <c r="BK188" s="67">
        <v>8.8000000000000007</v>
      </c>
      <c r="BL188" s="67">
        <v>9.6</v>
      </c>
      <c r="BM188" s="67">
        <v>10.1</v>
      </c>
      <c r="BN188" s="67"/>
    </row>
    <row r="189" spans="1:66" ht="13.5" customHeight="1" thickBot="1" x14ac:dyDescent="0.2">
      <c r="A189" s="57"/>
      <c r="B189" s="58"/>
      <c r="C189" s="55"/>
      <c r="D189" s="68" t="s">
        <v>11</v>
      </c>
      <c r="E189" s="91"/>
      <c r="F189" s="91"/>
      <c r="G189" s="91"/>
      <c r="H189" s="29"/>
      <c r="I189" s="29"/>
      <c r="J189" s="29"/>
      <c r="K189" s="29"/>
      <c r="L189" s="29"/>
      <c r="M189" s="29"/>
      <c r="N189" s="29"/>
      <c r="O189" s="29"/>
      <c r="P189" s="29"/>
      <c r="Q189" s="29"/>
      <c r="R189" s="29"/>
      <c r="S189" s="29"/>
      <c r="T189" s="29"/>
      <c r="U189" s="29"/>
      <c r="V189" s="29"/>
      <c r="W189" s="29"/>
      <c r="X189" s="29"/>
      <c r="Y189" s="29"/>
      <c r="Z189" s="29"/>
      <c r="AA189" s="29"/>
      <c r="AB189" s="29"/>
      <c r="AC189" s="29"/>
      <c r="AD189" s="29"/>
      <c r="AE189" s="29"/>
      <c r="AF189" s="29"/>
      <c r="AG189" s="29"/>
      <c r="AH189" s="29"/>
      <c r="AI189" s="29"/>
      <c r="AJ189" s="29"/>
      <c r="AK189" s="29"/>
      <c r="AL189" s="29"/>
      <c r="AM189" s="29"/>
      <c r="AN189" s="29"/>
      <c r="AO189" s="29"/>
      <c r="AQ189" s="69">
        <v>0</v>
      </c>
      <c r="AR189" s="69">
        <v>0</v>
      </c>
      <c r="AS189" s="69">
        <v>11.3</v>
      </c>
      <c r="AT189" s="69">
        <v>9.6</v>
      </c>
      <c r="AU189" s="69">
        <v>9.5</v>
      </c>
      <c r="AV189" s="69">
        <v>7.1</v>
      </c>
      <c r="AW189" s="69">
        <v>7.5</v>
      </c>
      <c r="AX189" s="69">
        <v>6.8</v>
      </c>
      <c r="AY189" s="69">
        <v>5.7</v>
      </c>
      <c r="AZ189" s="69">
        <v>5</v>
      </c>
      <c r="BA189" s="69">
        <v>4.5999999999999996</v>
      </c>
      <c r="BB189" s="69">
        <v>4.3</v>
      </c>
      <c r="BC189" s="69">
        <v>4.5</v>
      </c>
      <c r="BD189" s="69">
        <v>5.0999999999999996</v>
      </c>
      <c r="BE189" s="69">
        <v>5</v>
      </c>
      <c r="BF189" s="69">
        <v>5.8000000000000007</v>
      </c>
      <c r="BG189" s="69">
        <v>7.5000000000000009</v>
      </c>
      <c r="BH189" s="69">
        <v>8</v>
      </c>
      <c r="BI189" s="69">
        <v>8.1</v>
      </c>
      <c r="BJ189" s="69">
        <v>9.5</v>
      </c>
      <c r="BK189" s="69">
        <v>9.6999999999999993</v>
      </c>
      <c r="BL189" s="69">
        <v>10.5</v>
      </c>
      <c r="BM189" s="69">
        <v>11.000000000000002</v>
      </c>
      <c r="BN189" s="69"/>
    </row>
    <row r="190" spans="1:66" ht="13.5" customHeight="1" x14ac:dyDescent="0.15">
      <c r="A190" s="42" t="s">
        <v>41</v>
      </c>
      <c r="B190" s="43"/>
      <c r="C190" s="44"/>
      <c r="D190" s="64" t="s">
        <v>6</v>
      </c>
      <c r="E190" s="89"/>
      <c r="F190" s="89"/>
      <c r="G190" s="89"/>
      <c r="H190" s="26"/>
      <c r="I190" s="26"/>
      <c r="J190" s="26"/>
      <c r="K190" s="26"/>
      <c r="L190" s="26"/>
      <c r="M190" s="26"/>
      <c r="N190" s="26"/>
      <c r="O190" s="26"/>
      <c r="P190" s="26"/>
      <c r="Q190" s="26"/>
      <c r="R190" s="26"/>
      <c r="S190" s="26"/>
      <c r="T190" s="26"/>
      <c r="U190" s="26"/>
      <c r="V190" s="26"/>
      <c r="W190" s="26"/>
      <c r="X190" s="26"/>
      <c r="Y190" s="26"/>
      <c r="Z190" s="26"/>
      <c r="AA190" s="26"/>
      <c r="AB190" s="26"/>
      <c r="AC190" s="26"/>
      <c r="AD190" s="26"/>
      <c r="AE190" s="26"/>
      <c r="AF190" s="26"/>
      <c r="AG190" s="26"/>
      <c r="AH190" s="26"/>
      <c r="AI190" s="26"/>
      <c r="AJ190" s="26"/>
      <c r="AK190" s="26"/>
      <c r="AL190" s="26"/>
      <c r="AM190" s="26"/>
      <c r="AN190" s="26"/>
      <c r="AO190" s="26"/>
      <c r="AQ190" s="65">
        <v>75963.8</v>
      </c>
      <c r="AR190" s="65">
        <v>77530.899999999994</v>
      </c>
      <c r="AS190" s="65">
        <v>80875.5</v>
      </c>
      <c r="AT190" s="65">
        <v>72451.100000000006</v>
      </c>
      <c r="AU190" s="65">
        <v>77452.5</v>
      </c>
      <c r="AV190" s="65">
        <v>76076.800000000003</v>
      </c>
      <c r="AW190" s="65">
        <v>75880.7</v>
      </c>
      <c r="AX190" s="65">
        <v>74758.100000000006</v>
      </c>
      <c r="AY190" s="65">
        <v>76006.100000000006</v>
      </c>
      <c r="AZ190" s="65">
        <v>76707.899999999994</v>
      </c>
      <c r="BA190" s="65">
        <v>77372.800000000003</v>
      </c>
      <c r="BB190" s="65">
        <v>74131.8</v>
      </c>
      <c r="BC190" s="65">
        <v>73699.399999999994</v>
      </c>
      <c r="BD190" s="65">
        <v>70843.100000000006</v>
      </c>
      <c r="BE190" s="65">
        <v>67180.300000000017</v>
      </c>
      <c r="BF190" s="65">
        <v>69701.7</v>
      </c>
      <c r="BG190" s="65">
        <v>72730.899999999994</v>
      </c>
      <c r="BH190" s="65">
        <v>73194</v>
      </c>
      <c r="BI190" s="65">
        <v>77932.800000000003</v>
      </c>
      <c r="BJ190" s="65">
        <v>77861.000000000015</v>
      </c>
      <c r="BK190" s="65">
        <v>80600.3</v>
      </c>
      <c r="BL190" s="65">
        <v>80827.199999999997</v>
      </c>
      <c r="BM190" s="65">
        <v>78941.100000000006</v>
      </c>
      <c r="BN190" s="65"/>
    </row>
    <row r="191" spans="1:66" ht="13.5" customHeight="1" x14ac:dyDescent="0.15">
      <c r="A191" s="45"/>
      <c r="C191" s="46"/>
      <c r="D191" s="66" t="s">
        <v>7</v>
      </c>
      <c r="E191" s="90"/>
      <c r="F191" s="90"/>
      <c r="G191" s="90"/>
      <c r="H191" s="28"/>
      <c r="I191" s="28"/>
      <c r="J191" s="28"/>
      <c r="K191" s="28"/>
      <c r="L191" s="28"/>
      <c r="M191" s="28"/>
      <c r="N191" s="28"/>
      <c r="O191" s="28"/>
      <c r="P191" s="28"/>
      <c r="Q191" s="28"/>
      <c r="R191" s="28"/>
      <c r="S191" s="28"/>
      <c r="T191" s="28"/>
      <c r="U191" s="28"/>
      <c r="V191" s="28"/>
      <c r="W191" s="28"/>
      <c r="X191" s="28"/>
      <c r="Y191" s="28"/>
      <c r="Z191" s="28"/>
      <c r="AA191" s="28"/>
      <c r="AB191" s="28"/>
      <c r="AC191" s="28"/>
      <c r="AD191" s="28"/>
      <c r="AE191" s="28"/>
      <c r="AF191" s="28"/>
      <c r="AG191" s="28"/>
      <c r="AH191" s="28"/>
      <c r="AI191" s="28"/>
      <c r="AJ191" s="28"/>
      <c r="AK191" s="28"/>
      <c r="AL191" s="28"/>
      <c r="AM191" s="28"/>
      <c r="AN191" s="28"/>
      <c r="AO191" s="28"/>
      <c r="AQ191" s="67">
        <v>19945.900000000001</v>
      </c>
      <c r="AR191" s="67">
        <v>20490.099999999999</v>
      </c>
      <c r="AS191" s="67">
        <v>21993.4</v>
      </c>
      <c r="AT191" s="67">
        <v>17020</v>
      </c>
      <c r="AU191" s="67">
        <v>19579.7</v>
      </c>
      <c r="AV191" s="67">
        <v>20133.599999999999</v>
      </c>
      <c r="AW191" s="67">
        <v>19756.5</v>
      </c>
      <c r="AX191" s="67">
        <v>19229.900000000001</v>
      </c>
      <c r="AY191" s="67">
        <v>20441.099999999999</v>
      </c>
      <c r="AZ191" s="67">
        <v>19724.8</v>
      </c>
      <c r="BA191" s="67">
        <v>19410.599999999999</v>
      </c>
      <c r="BB191" s="67">
        <v>18874.7</v>
      </c>
      <c r="BC191" s="67">
        <v>18404.599999999999</v>
      </c>
      <c r="BD191" s="67">
        <v>17822.64</v>
      </c>
      <c r="BE191" s="67">
        <v>16196.1</v>
      </c>
      <c r="BF191" s="67">
        <v>16469.85961</v>
      </c>
      <c r="BG191" s="67">
        <v>18077.500410000001</v>
      </c>
      <c r="BH191" s="67">
        <v>18739.500000000004</v>
      </c>
      <c r="BI191" s="67">
        <v>20599.499999999996</v>
      </c>
      <c r="BJ191" s="67">
        <v>20658.400000000001</v>
      </c>
      <c r="BK191" s="67">
        <v>22371.999999999996</v>
      </c>
      <c r="BL191" s="67">
        <v>22130.999999999996</v>
      </c>
      <c r="BM191" s="67">
        <v>21450.199999999997</v>
      </c>
      <c r="BN191" s="67"/>
    </row>
    <row r="192" spans="1:66" ht="13.5" customHeight="1" x14ac:dyDescent="0.15">
      <c r="A192" s="45"/>
      <c r="C192" s="46"/>
      <c r="D192" s="66" t="s">
        <v>8</v>
      </c>
      <c r="E192" s="90"/>
      <c r="F192" s="90"/>
      <c r="G192" s="90"/>
      <c r="H192" s="28"/>
      <c r="I192" s="28"/>
      <c r="J192" s="28"/>
      <c r="K192" s="28"/>
      <c r="L192" s="28"/>
      <c r="M192" s="28"/>
      <c r="N192" s="28"/>
      <c r="O192" s="28"/>
      <c r="P192" s="28"/>
      <c r="Q192" s="28"/>
      <c r="R192" s="28"/>
      <c r="S192" s="28"/>
      <c r="T192" s="28"/>
      <c r="U192" s="28"/>
      <c r="V192" s="28"/>
      <c r="W192" s="28"/>
      <c r="X192" s="28"/>
      <c r="Y192" s="28"/>
      <c r="Z192" s="28"/>
      <c r="AA192" s="28"/>
      <c r="AB192" s="28"/>
      <c r="AC192" s="28"/>
      <c r="AD192" s="28"/>
      <c r="AE192" s="28"/>
      <c r="AF192" s="28"/>
      <c r="AG192" s="28"/>
      <c r="AH192" s="28"/>
      <c r="AI192" s="28"/>
      <c r="AJ192" s="28"/>
      <c r="AK192" s="28"/>
      <c r="AL192" s="28"/>
      <c r="AM192" s="28"/>
      <c r="AN192" s="28"/>
      <c r="AO192" s="28"/>
      <c r="AQ192" s="67">
        <v>56017.9</v>
      </c>
      <c r="AR192" s="67">
        <v>57040.800000000003</v>
      </c>
      <c r="AS192" s="67">
        <v>58882.1</v>
      </c>
      <c r="AT192" s="67">
        <v>55431.1</v>
      </c>
      <c r="AU192" s="67">
        <v>57872.800000000003</v>
      </c>
      <c r="AV192" s="67">
        <v>55943.199999999997</v>
      </c>
      <c r="AW192" s="67">
        <v>56124.2</v>
      </c>
      <c r="AX192" s="67">
        <v>55528.2</v>
      </c>
      <c r="AY192" s="67">
        <v>55565</v>
      </c>
      <c r="AZ192" s="67">
        <v>56983.1</v>
      </c>
      <c r="BA192" s="67">
        <v>57962.2</v>
      </c>
      <c r="BB192" s="67">
        <v>55257.1</v>
      </c>
      <c r="BC192" s="67">
        <v>55294.8</v>
      </c>
      <c r="BD192" s="67">
        <v>53020.46</v>
      </c>
      <c r="BE192" s="67">
        <v>50984.2</v>
      </c>
      <c r="BF192" s="67">
        <v>53231.840390000012</v>
      </c>
      <c r="BG192" s="67">
        <v>54653.399590000008</v>
      </c>
      <c r="BH192" s="67">
        <v>54454.499999999993</v>
      </c>
      <c r="BI192" s="67">
        <v>57333.299999999996</v>
      </c>
      <c r="BJ192" s="67">
        <v>57202.6</v>
      </c>
      <c r="BK192" s="67">
        <v>58228.299999999996</v>
      </c>
      <c r="BL192" s="67">
        <v>58696.200000000004</v>
      </c>
      <c r="BM192" s="67">
        <v>57490.9</v>
      </c>
      <c r="BN192" s="67"/>
    </row>
    <row r="193" spans="1:66" ht="13.5" customHeight="1" x14ac:dyDescent="0.15">
      <c r="A193" s="45"/>
      <c r="C193" s="46"/>
      <c r="D193" s="66" t="s">
        <v>9</v>
      </c>
      <c r="E193" s="90"/>
      <c r="F193" s="90"/>
      <c r="G193" s="90"/>
      <c r="H193" s="28"/>
      <c r="I193" s="28"/>
      <c r="J193" s="28"/>
      <c r="K193" s="28"/>
      <c r="L193" s="28"/>
      <c r="M193" s="28"/>
      <c r="N193" s="28"/>
      <c r="O193" s="28"/>
      <c r="P193" s="28"/>
      <c r="Q193" s="28"/>
      <c r="R193" s="28"/>
      <c r="S193" s="28"/>
      <c r="T193" s="28"/>
      <c r="U193" s="28"/>
      <c r="V193" s="28"/>
      <c r="W193" s="28"/>
      <c r="X193" s="28"/>
      <c r="Y193" s="28"/>
      <c r="Z193" s="28"/>
      <c r="AA193" s="28"/>
      <c r="AB193" s="28"/>
      <c r="AC193" s="28"/>
      <c r="AD193" s="28"/>
      <c r="AE193" s="28"/>
      <c r="AF193" s="28"/>
      <c r="AG193" s="28"/>
      <c r="AH193" s="28"/>
      <c r="AI193" s="28"/>
      <c r="AJ193" s="28"/>
      <c r="AK193" s="28"/>
      <c r="AL193" s="28"/>
      <c r="AM193" s="28"/>
      <c r="AN193" s="28"/>
      <c r="AO193" s="28"/>
      <c r="AQ193" s="67">
        <v>62226.8</v>
      </c>
      <c r="AR193" s="67">
        <v>63582.7</v>
      </c>
      <c r="AS193" s="67">
        <v>66616</v>
      </c>
      <c r="AT193" s="67">
        <v>59541</v>
      </c>
      <c r="AU193" s="67">
        <v>63785.7</v>
      </c>
      <c r="AV193" s="67">
        <v>62329.1</v>
      </c>
      <c r="AW193" s="67">
        <v>62356.800000000003</v>
      </c>
      <c r="AX193" s="67">
        <v>61034.1</v>
      </c>
      <c r="AY193" s="67">
        <v>62642</v>
      </c>
      <c r="AZ193" s="67">
        <v>62748.5</v>
      </c>
      <c r="BA193" s="67">
        <v>64081.8</v>
      </c>
      <c r="BB193" s="67">
        <v>61068.5</v>
      </c>
      <c r="BC193" s="67">
        <v>61073.4</v>
      </c>
      <c r="BD193" s="67">
        <v>58810.299999999996</v>
      </c>
      <c r="BE193" s="67">
        <v>55436.6</v>
      </c>
      <c r="BF193" s="67">
        <v>58081.579999999994</v>
      </c>
      <c r="BG193" s="67">
        <v>60393.500000000007</v>
      </c>
      <c r="BH193" s="67">
        <v>60796.299999999988</v>
      </c>
      <c r="BI193" s="67">
        <v>65047.7</v>
      </c>
      <c r="BJ193" s="67">
        <v>65368.600000000006</v>
      </c>
      <c r="BK193" s="67">
        <v>66229.699999999983</v>
      </c>
      <c r="BL193" s="67">
        <v>66128.7</v>
      </c>
      <c r="BM193" s="67">
        <v>64250.899999999994</v>
      </c>
      <c r="BN193" s="67"/>
    </row>
    <row r="194" spans="1:66" ht="13.5" customHeight="1" x14ac:dyDescent="0.15">
      <c r="A194" s="45"/>
      <c r="C194" s="46"/>
      <c r="D194" s="66" t="s">
        <v>10</v>
      </c>
      <c r="E194" s="90"/>
      <c r="F194" s="90"/>
      <c r="G194" s="90"/>
      <c r="H194" s="28"/>
      <c r="I194" s="28"/>
      <c r="J194" s="28"/>
      <c r="K194" s="28"/>
      <c r="L194" s="28"/>
      <c r="M194" s="28"/>
      <c r="N194" s="28"/>
      <c r="O194" s="28"/>
      <c r="P194" s="28"/>
      <c r="Q194" s="28"/>
      <c r="R194" s="28"/>
      <c r="S194" s="28"/>
      <c r="T194" s="28"/>
      <c r="U194" s="28"/>
      <c r="V194" s="28"/>
      <c r="W194" s="28"/>
      <c r="X194" s="28"/>
      <c r="Y194" s="28"/>
      <c r="Z194" s="28"/>
      <c r="AA194" s="28"/>
      <c r="AB194" s="28"/>
      <c r="AC194" s="28"/>
      <c r="AD194" s="28"/>
      <c r="AE194" s="28"/>
      <c r="AF194" s="28"/>
      <c r="AG194" s="28"/>
      <c r="AH194" s="28"/>
      <c r="AI194" s="28"/>
      <c r="AJ194" s="28"/>
      <c r="AK194" s="28"/>
      <c r="AL194" s="28"/>
      <c r="AM194" s="28"/>
      <c r="AN194" s="28"/>
      <c r="AO194" s="28"/>
      <c r="AQ194" s="67">
        <v>13737</v>
      </c>
      <c r="AR194" s="67">
        <v>13948.2</v>
      </c>
      <c r="AS194" s="67">
        <v>14259.5</v>
      </c>
      <c r="AT194" s="67">
        <v>12910.1</v>
      </c>
      <c r="AU194" s="67">
        <v>13666.9</v>
      </c>
      <c r="AV194" s="67">
        <v>13747.7</v>
      </c>
      <c r="AW194" s="67">
        <v>13523.9</v>
      </c>
      <c r="AX194" s="67">
        <v>13724</v>
      </c>
      <c r="AY194" s="67">
        <v>13364.1</v>
      </c>
      <c r="AZ194" s="67">
        <v>13959.4</v>
      </c>
      <c r="BA194" s="67">
        <v>13291</v>
      </c>
      <c r="BB194" s="67">
        <v>13063.3</v>
      </c>
      <c r="BC194" s="67">
        <v>12626</v>
      </c>
      <c r="BD194" s="67">
        <v>12032.800000000001</v>
      </c>
      <c r="BE194" s="67">
        <v>11743.9</v>
      </c>
      <c r="BF194" s="67">
        <v>11620.12</v>
      </c>
      <c r="BG194" s="67">
        <v>12337.400000000001</v>
      </c>
      <c r="BH194" s="67">
        <v>12397.7</v>
      </c>
      <c r="BI194" s="67">
        <v>12885.100000000002</v>
      </c>
      <c r="BJ194" s="67">
        <v>12492.4</v>
      </c>
      <c r="BK194" s="67">
        <v>14370.600000000002</v>
      </c>
      <c r="BL194" s="67">
        <v>14698.600000000002</v>
      </c>
      <c r="BM194" s="67">
        <v>14690.2</v>
      </c>
      <c r="BN194" s="67"/>
    </row>
    <row r="195" spans="1:66" ht="13.5" customHeight="1" thickBot="1" x14ac:dyDescent="0.2">
      <c r="A195" s="47"/>
      <c r="B195" s="48"/>
      <c r="C195" s="49"/>
      <c r="D195" s="68" t="s">
        <v>11</v>
      </c>
      <c r="E195" s="91"/>
      <c r="F195" s="91"/>
      <c r="G195" s="91"/>
      <c r="H195" s="29"/>
      <c r="I195" s="29"/>
      <c r="J195" s="29"/>
      <c r="K195" s="29"/>
      <c r="L195" s="29"/>
      <c r="M195" s="29"/>
      <c r="N195" s="29"/>
      <c r="O195" s="29"/>
      <c r="P195" s="29"/>
      <c r="Q195" s="29"/>
      <c r="R195" s="29"/>
      <c r="S195" s="29"/>
      <c r="T195" s="29"/>
      <c r="U195" s="29"/>
      <c r="V195" s="29"/>
      <c r="W195" s="29"/>
      <c r="X195" s="29"/>
      <c r="Y195" s="29"/>
      <c r="Z195" s="29"/>
      <c r="AA195" s="29"/>
      <c r="AB195" s="29"/>
      <c r="AC195" s="29"/>
      <c r="AD195" s="29"/>
      <c r="AE195" s="29"/>
      <c r="AF195" s="29"/>
      <c r="AG195" s="29"/>
      <c r="AH195" s="29"/>
      <c r="AI195" s="29"/>
      <c r="AJ195" s="29"/>
      <c r="AK195" s="29"/>
      <c r="AL195" s="29"/>
      <c r="AM195" s="29"/>
      <c r="AN195" s="29"/>
      <c r="AO195" s="29"/>
      <c r="AQ195" s="69">
        <v>17629.599999999999</v>
      </c>
      <c r="AR195" s="69">
        <v>17858.8</v>
      </c>
      <c r="AS195" s="69">
        <v>18362.400000000001</v>
      </c>
      <c r="AT195" s="69">
        <v>16943.3</v>
      </c>
      <c r="AU195" s="69">
        <v>17705.5</v>
      </c>
      <c r="AV195" s="69">
        <v>17863.599999999999</v>
      </c>
      <c r="AW195" s="69">
        <v>17664.099999999999</v>
      </c>
      <c r="AX195" s="69">
        <v>17967.3</v>
      </c>
      <c r="AY195" s="69">
        <v>17600.2</v>
      </c>
      <c r="AZ195" s="69">
        <v>18308.8</v>
      </c>
      <c r="BA195" s="69">
        <v>16951.099999999999</v>
      </c>
      <c r="BB195" s="69">
        <v>17288.8</v>
      </c>
      <c r="BC195" s="69">
        <v>16530.7</v>
      </c>
      <c r="BD195" s="69">
        <v>16039.100000000004</v>
      </c>
      <c r="BE195" s="69">
        <v>16302.199999999997</v>
      </c>
      <c r="BF195" s="69">
        <v>17014.52</v>
      </c>
      <c r="BG195" s="69">
        <v>18449.699999999997</v>
      </c>
      <c r="BH195" s="69">
        <v>18793.700000000004</v>
      </c>
      <c r="BI195" s="69">
        <v>20212.300000000003</v>
      </c>
      <c r="BJ195" s="69">
        <v>19805.100000000002</v>
      </c>
      <c r="BK195" s="69">
        <v>21493.1</v>
      </c>
      <c r="BL195" s="69">
        <v>21955</v>
      </c>
      <c r="BM195" s="69">
        <v>21567.300000000003</v>
      </c>
      <c r="BN195" s="69"/>
    </row>
    <row r="196" spans="1:66" ht="13.5" customHeight="1" x14ac:dyDescent="0.15">
      <c r="A196" s="50"/>
      <c r="B196" s="42" t="s">
        <v>42</v>
      </c>
      <c r="C196" s="44"/>
      <c r="D196" s="64" t="s">
        <v>6</v>
      </c>
      <c r="E196" s="89"/>
      <c r="F196" s="89"/>
      <c r="G196" s="89"/>
      <c r="H196" s="26"/>
      <c r="I196" s="26"/>
      <c r="J196" s="26"/>
      <c r="K196" s="26"/>
      <c r="L196" s="26"/>
      <c r="M196" s="26"/>
      <c r="N196" s="26"/>
      <c r="O196" s="26"/>
      <c r="P196" s="26"/>
      <c r="Q196" s="26"/>
      <c r="R196" s="26"/>
      <c r="S196" s="26"/>
      <c r="T196" s="26"/>
      <c r="U196" s="26"/>
      <c r="V196" s="26"/>
      <c r="W196" s="26"/>
      <c r="X196" s="26"/>
      <c r="Y196" s="26"/>
      <c r="Z196" s="26"/>
      <c r="AA196" s="26"/>
      <c r="AB196" s="26"/>
      <c r="AC196" s="26"/>
      <c r="AD196" s="26"/>
      <c r="AE196" s="26"/>
      <c r="AF196" s="26"/>
      <c r="AG196" s="26"/>
      <c r="AH196" s="26"/>
      <c r="AI196" s="26"/>
      <c r="AJ196" s="26"/>
      <c r="AK196" s="26"/>
      <c r="AL196" s="26"/>
      <c r="AM196" s="26"/>
      <c r="AN196" s="26"/>
      <c r="AO196" s="26"/>
      <c r="AQ196" s="65">
        <v>20242.900000000001</v>
      </c>
      <c r="AR196" s="65">
        <v>20321.599999999999</v>
      </c>
      <c r="AS196" s="65">
        <v>20632.5</v>
      </c>
      <c r="AT196" s="65">
        <v>19966</v>
      </c>
      <c r="AU196" s="65">
        <v>20298.400000000001</v>
      </c>
      <c r="AV196" s="65">
        <v>19741.8</v>
      </c>
      <c r="AW196" s="65">
        <v>20271.900000000001</v>
      </c>
      <c r="AX196" s="65">
        <v>19968.400000000001</v>
      </c>
      <c r="AY196" s="65">
        <v>22067.9</v>
      </c>
      <c r="AZ196" s="65">
        <v>23379.8</v>
      </c>
      <c r="BA196" s="65">
        <v>24505.1</v>
      </c>
      <c r="BB196" s="65">
        <v>23336.400000000001</v>
      </c>
      <c r="BC196" s="65">
        <v>23608.6</v>
      </c>
      <c r="BD196" s="65">
        <v>22666.7</v>
      </c>
      <c r="BE196" s="65">
        <v>21892.500000000007</v>
      </c>
      <c r="BF196" s="65">
        <v>23219.3</v>
      </c>
      <c r="BG196" s="65">
        <v>23910.3</v>
      </c>
      <c r="BH196" s="65">
        <v>23330.100000000002</v>
      </c>
      <c r="BI196" s="65">
        <v>24505.200000000001</v>
      </c>
      <c r="BJ196" s="65">
        <v>25124.199999999993</v>
      </c>
      <c r="BK196" s="65">
        <v>26889.599999999995</v>
      </c>
      <c r="BL196" s="65">
        <v>28716.100000000002</v>
      </c>
      <c r="BM196" s="65">
        <v>27226.5</v>
      </c>
      <c r="BN196" s="65"/>
    </row>
    <row r="197" spans="1:66" ht="13.5" customHeight="1" x14ac:dyDescent="0.15">
      <c r="A197" s="51"/>
      <c r="B197" s="45"/>
      <c r="C197" s="46"/>
      <c r="D197" s="66" t="s">
        <v>7</v>
      </c>
      <c r="E197" s="90"/>
      <c r="F197" s="90"/>
      <c r="G197" s="90"/>
      <c r="H197" s="28"/>
      <c r="I197" s="28"/>
      <c r="J197" s="28"/>
      <c r="K197" s="28"/>
      <c r="L197" s="28"/>
      <c r="M197" s="28"/>
      <c r="N197" s="28"/>
      <c r="O197" s="28"/>
      <c r="P197" s="28"/>
      <c r="Q197" s="28"/>
      <c r="R197" s="28"/>
      <c r="S197" s="28"/>
      <c r="T197" s="28"/>
      <c r="U197" s="28"/>
      <c r="V197" s="28"/>
      <c r="W197" s="28"/>
      <c r="X197" s="28"/>
      <c r="Y197" s="28"/>
      <c r="Z197" s="28"/>
      <c r="AA197" s="28"/>
      <c r="AB197" s="28"/>
      <c r="AC197" s="28"/>
      <c r="AD197" s="28"/>
      <c r="AE197" s="28"/>
      <c r="AF197" s="28"/>
      <c r="AG197" s="28"/>
      <c r="AH197" s="28"/>
      <c r="AI197" s="28"/>
      <c r="AJ197" s="28"/>
      <c r="AK197" s="28"/>
      <c r="AL197" s="28"/>
      <c r="AM197" s="28"/>
      <c r="AN197" s="28"/>
      <c r="AO197" s="28"/>
      <c r="AQ197" s="67">
        <v>6251.1</v>
      </c>
      <c r="AR197" s="67">
        <v>6249.5</v>
      </c>
      <c r="AS197" s="67">
        <v>6478.5</v>
      </c>
      <c r="AT197" s="67">
        <v>6138.9</v>
      </c>
      <c r="AU197" s="67">
        <v>6622.3</v>
      </c>
      <c r="AV197" s="67">
        <v>6590</v>
      </c>
      <c r="AW197" s="67">
        <v>6809.3</v>
      </c>
      <c r="AX197" s="67">
        <v>6477.1</v>
      </c>
      <c r="AY197" s="67">
        <v>7677</v>
      </c>
      <c r="AZ197" s="67">
        <v>7377.6</v>
      </c>
      <c r="BA197" s="67">
        <v>7109</v>
      </c>
      <c r="BB197" s="67">
        <v>7222.8</v>
      </c>
      <c r="BC197" s="67">
        <v>7350.8</v>
      </c>
      <c r="BD197" s="67">
        <v>6811.300000000002</v>
      </c>
      <c r="BE197" s="67">
        <v>6394.9</v>
      </c>
      <c r="BF197" s="67">
        <v>5996.5000000000009</v>
      </c>
      <c r="BG197" s="67">
        <v>6304.7</v>
      </c>
      <c r="BH197" s="67">
        <v>6234.7</v>
      </c>
      <c r="BI197" s="67">
        <v>6675.8</v>
      </c>
      <c r="BJ197" s="67">
        <v>6583.8999999999987</v>
      </c>
      <c r="BK197" s="67">
        <v>7819.5999999999985</v>
      </c>
      <c r="BL197" s="67">
        <v>8150.9999999999991</v>
      </c>
      <c r="BM197" s="67">
        <v>7940.0999999999985</v>
      </c>
      <c r="BN197" s="67"/>
    </row>
    <row r="198" spans="1:66" ht="13.5" customHeight="1" x14ac:dyDescent="0.15">
      <c r="A198" s="51"/>
      <c r="B198" s="45"/>
      <c r="C198" s="46"/>
      <c r="D198" s="66" t="s">
        <v>8</v>
      </c>
      <c r="E198" s="90"/>
      <c r="F198" s="90"/>
      <c r="G198" s="90"/>
      <c r="H198" s="28"/>
      <c r="I198" s="28"/>
      <c r="J198" s="28"/>
      <c r="K198" s="28"/>
      <c r="L198" s="28"/>
      <c r="M198" s="28"/>
      <c r="N198" s="28"/>
      <c r="O198" s="28"/>
      <c r="P198" s="28"/>
      <c r="Q198" s="28"/>
      <c r="R198" s="28"/>
      <c r="S198" s="28"/>
      <c r="T198" s="28"/>
      <c r="U198" s="28"/>
      <c r="V198" s="28"/>
      <c r="W198" s="28"/>
      <c r="X198" s="28"/>
      <c r="Y198" s="28"/>
      <c r="Z198" s="28"/>
      <c r="AA198" s="28"/>
      <c r="AB198" s="28"/>
      <c r="AC198" s="28"/>
      <c r="AD198" s="28"/>
      <c r="AE198" s="28"/>
      <c r="AF198" s="28"/>
      <c r="AG198" s="28"/>
      <c r="AH198" s="28"/>
      <c r="AI198" s="28"/>
      <c r="AJ198" s="28"/>
      <c r="AK198" s="28"/>
      <c r="AL198" s="28"/>
      <c r="AM198" s="28"/>
      <c r="AN198" s="28"/>
      <c r="AO198" s="28"/>
      <c r="AQ198" s="67">
        <v>13991.8</v>
      </c>
      <c r="AR198" s="67">
        <v>14072.1</v>
      </c>
      <c r="AS198" s="67">
        <v>14154</v>
      </c>
      <c r="AT198" s="67">
        <v>13827.1</v>
      </c>
      <c r="AU198" s="67">
        <v>13676.1</v>
      </c>
      <c r="AV198" s="67">
        <v>13151.8</v>
      </c>
      <c r="AW198" s="67">
        <v>13462.6</v>
      </c>
      <c r="AX198" s="67">
        <v>13491.3</v>
      </c>
      <c r="AY198" s="67">
        <v>14390.9</v>
      </c>
      <c r="AZ198" s="67">
        <v>16002.2</v>
      </c>
      <c r="BA198" s="67">
        <v>17396.099999999999</v>
      </c>
      <c r="BB198" s="67">
        <v>16113.6</v>
      </c>
      <c r="BC198" s="67">
        <v>16257.8</v>
      </c>
      <c r="BD198" s="67">
        <v>15855.400000000001</v>
      </c>
      <c r="BE198" s="67">
        <v>15497.6</v>
      </c>
      <c r="BF198" s="67">
        <v>17222.800000000003</v>
      </c>
      <c r="BG198" s="67">
        <v>17605.599999999999</v>
      </c>
      <c r="BH198" s="67">
        <v>17095.400000000001</v>
      </c>
      <c r="BI198" s="67">
        <v>17829.399999999998</v>
      </c>
      <c r="BJ198" s="67">
        <v>18540.3</v>
      </c>
      <c r="BK198" s="67">
        <v>19070</v>
      </c>
      <c r="BL198" s="67">
        <v>20565.100000000006</v>
      </c>
      <c r="BM198" s="67">
        <v>19286.400000000001</v>
      </c>
      <c r="BN198" s="67"/>
    </row>
    <row r="199" spans="1:66" ht="13.5" customHeight="1" x14ac:dyDescent="0.15">
      <c r="A199" s="51"/>
      <c r="B199" s="45"/>
      <c r="C199" s="46"/>
      <c r="D199" s="66" t="s">
        <v>9</v>
      </c>
      <c r="E199" s="90"/>
      <c r="F199" s="90"/>
      <c r="G199" s="90"/>
      <c r="H199" s="28"/>
      <c r="I199" s="28"/>
      <c r="J199" s="28"/>
      <c r="K199" s="28"/>
      <c r="L199" s="28"/>
      <c r="M199" s="28"/>
      <c r="N199" s="28"/>
      <c r="O199" s="28"/>
      <c r="P199" s="28"/>
      <c r="Q199" s="28"/>
      <c r="R199" s="28"/>
      <c r="S199" s="28"/>
      <c r="T199" s="28"/>
      <c r="U199" s="28"/>
      <c r="V199" s="28"/>
      <c r="W199" s="28"/>
      <c r="X199" s="28"/>
      <c r="Y199" s="28"/>
      <c r="Z199" s="28"/>
      <c r="AA199" s="28"/>
      <c r="AB199" s="28"/>
      <c r="AC199" s="28"/>
      <c r="AD199" s="28"/>
      <c r="AE199" s="28"/>
      <c r="AF199" s="28"/>
      <c r="AG199" s="28"/>
      <c r="AH199" s="28"/>
      <c r="AI199" s="28"/>
      <c r="AJ199" s="28"/>
      <c r="AK199" s="28"/>
      <c r="AL199" s="28"/>
      <c r="AM199" s="28"/>
      <c r="AN199" s="28"/>
      <c r="AO199" s="28"/>
      <c r="AQ199" s="67">
        <v>13682.5</v>
      </c>
      <c r="AR199" s="67">
        <v>13765.7</v>
      </c>
      <c r="AS199" s="67">
        <v>13941.1</v>
      </c>
      <c r="AT199" s="67">
        <v>13664.7</v>
      </c>
      <c r="AU199" s="67">
        <v>13829.3</v>
      </c>
      <c r="AV199" s="67">
        <v>13109.9</v>
      </c>
      <c r="AW199" s="67">
        <v>13693.3</v>
      </c>
      <c r="AX199" s="67">
        <v>13029.8</v>
      </c>
      <c r="AY199" s="67">
        <v>15249.5</v>
      </c>
      <c r="AZ199" s="67">
        <v>15878.9</v>
      </c>
      <c r="BA199" s="67">
        <v>17707.599999999999</v>
      </c>
      <c r="BB199" s="67">
        <v>16418.099999999999</v>
      </c>
      <c r="BC199" s="67">
        <v>16836</v>
      </c>
      <c r="BD199" s="67">
        <v>16104.199999999999</v>
      </c>
      <c r="BE199" s="67">
        <v>15424.2</v>
      </c>
      <c r="BF199" s="67">
        <v>17100.48</v>
      </c>
      <c r="BG199" s="67">
        <v>17484.199999999997</v>
      </c>
      <c r="BH199" s="67">
        <v>16977.299999999996</v>
      </c>
      <c r="BI199" s="67">
        <v>17953.599999999999</v>
      </c>
      <c r="BJ199" s="67">
        <v>18947.3</v>
      </c>
      <c r="BK199" s="67">
        <v>18621.399999999994</v>
      </c>
      <c r="BL199" s="67">
        <v>20092.900000000001</v>
      </c>
      <c r="BM199" s="67">
        <v>18119.8</v>
      </c>
      <c r="BN199" s="67"/>
    </row>
    <row r="200" spans="1:66" ht="13.5" customHeight="1" x14ac:dyDescent="0.15">
      <c r="A200" s="51"/>
      <c r="B200" s="45"/>
      <c r="C200" s="46"/>
      <c r="D200" s="66" t="s">
        <v>10</v>
      </c>
      <c r="E200" s="90"/>
      <c r="F200" s="90"/>
      <c r="G200" s="90"/>
      <c r="H200" s="28"/>
      <c r="I200" s="28"/>
      <c r="J200" s="28"/>
      <c r="K200" s="28"/>
      <c r="L200" s="28"/>
      <c r="M200" s="28"/>
      <c r="N200" s="28"/>
      <c r="O200" s="28"/>
      <c r="P200" s="28"/>
      <c r="Q200" s="28"/>
      <c r="R200" s="28"/>
      <c r="S200" s="28"/>
      <c r="T200" s="28"/>
      <c r="U200" s="28"/>
      <c r="V200" s="28"/>
      <c r="W200" s="28"/>
      <c r="X200" s="28"/>
      <c r="Y200" s="28"/>
      <c r="Z200" s="28"/>
      <c r="AA200" s="28"/>
      <c r="AB200" s="28"/>
      <c r="AC200" s="28"/>
      <c r="AD200" s="28"/>
      <c r="AE200" s="28"/>
      <c r="AF200" s="28"/>
      <c r="AG200" s="28"/>
      <c r="AH200" s="28"/>
      <c r="AI200" s="28"/>
      <c r="AJ200" s="28"/>
      <c r="AK200" s="28"/>
      <c r="AL200" s="28"/>
      <c r="AM200" s="28"/>
      <c r="AN200" s="28"/>
      <c r="AO200" s="28"/>
      <c r="AQ200" s="67">
        <v>6560.4</v>
      </c>
      <c r="AR200" s="67">
        <v>6555.9</v>
      </c>
      <c r="AS200" s="67">
        <v>6691.4</v>
      </c>
      <c r="AT200" s="67">
        <v>6301.3</v>
      </c>
      <c r="AU200" s="67">
        <v>6469.1</v>
      </c>
      <c r="AV200" s="67">
        <v>6631.9</v>
      </c>
      <c r="AW200" s="67">
        <v>6578.6</v>
      </c>
      <c r="AX200" s="67">
        <v>6938.6</v>
      </c>
      <c r="AY200" s="67">
        <v>6818.4</v>
      </c>
      <c r="AZ200" s="67">
        <v>7500.9</v>
      </c>
      <c r="BA200" s="67">
        <v>6797.5</v>
      </c>
      <c r="BB200" s="67">
        <v>6918.3</v>
      </c>
      <c r="BC200" s="67">
        <v>6772.6</v>
      </c>
      <c r="BD200" s="67">
        <v>6562.5000000000009</v>
      </c>
      <c r="BE200" s="67">
        <v>6468.2999999999993</v>
      </c>
      <c r="BF200" s="67">
        <v>6118.82</v>
      </c>
      <c r="BG200" s="67">
        <v>6426.1</v>
      </c>
      <c r="BH200" s="67">
        <v>6352.8</v>
      </c>
      <c r="BI200" s="67">
        <v>6551.6</v>
      </c>
      <c r="BJ200" s="67">
        <v>6176.9</v>
      </c>
      <c r="BK200" s="67">
        <v>8268.2000000000007</v>
      </c>
      <c r="BL200" s="67">
        <v>8623.2000000000007</v>
      </c>
      <c r="BM200" s="67">
        <v>9106.7000000000007</v>
      </c>
      <c r="BN200" s="67"/>
    </row>
    <row r="201" spans="1:66" ht="13.5" customHeight="1" thickBot="1" x14ac:dyDescent="0.2">
      <c r="A201" s="51"/>
      <c r="B201" s="47"/>
      <c r="C201" s="49"/>
      <c r="D201" s="68" t="s">
        <v>11</v>
      </c>
      <c r="E201" s="91"/>
      <c r="F201" s="91"/>
      <c r="G201" s="91"/>
      <c r="H201" s="29"/>
      <c r="I201" s="29"/>
      <c r="J201" s="29"/>
      <c r="K201" s="29"/>
      <c r="L201" s="29"/>
      <c r="M201" s="29"/>
      <c r="N201" s="29"/>
      <c r="O201" s="29"/>
      <c r="P201" s="29"/>
      <c r="Q201" s="29"/>
      <c r="R201" s="29"/>
      <c r="S201" s="29"/>
      <c r="T201" s="29"/>
      <c r="U201" s="29"/>
      <c r="V201" s="29"/>
      <c r="W201" s="29"/>
      <c r="X201" s="29"/>
      <c r="Y201" s="29"/>
      <c r="Z201" s="29"/>
      <c r="AA201" s="29"/>
      <c r="AB201" s="29"/>
      <c r="AC201" s="29"/>
      <c r="AD201" s="29"/>
      <c r="AE201" s="29"/>
      <c r="AF201" s="29"/>
      <c r="AG201" s="29"/>
      <c r="AH201" s="29"/>
      <c r="AI201" s="29"/>
      <c r="AJ201" s="29"/>
      <c r="AK201" s="29"/>
      <c r="AL201" s="29"/>
      <c r="AM201" s="29"/>
      <c r="AN201" s="29"/>
      <c r="AO201" s="29"/>
      <c r="AQ201" s="69">
        <v>9678.5</v>
      </c>
      <c r="AR201" s="69">
        <v>9696.4</v>
      </c>
      <c r="AS201" s="69">
        <v>9886.2000000000007</v>
      </c>
      <c r="AT201" s="69">
        <v>9331.1</v>
      </c>
      <c r="AU201" s="69">
        <v>9687.7000000000007</v>
      </c>
      <c r="AV201" s="69">
        <v>9920.7000000000007</v>
      </c>
      <c r="AW201" s="69">
        <v>9909.4</v>
      </c>
      <c r="AX201" s="69">
        <v>10371.5</v>
      </c>
      <c r="AY201" s="69">
        <v>10042.4</v>
      </c>
      <c r="AZ201" s="69">
        <v>10945.3</v>
      </c>
      <c r="BA201" s="69">
        <v>9595</v>
      </c>
      <c r="BB201" s="69">
        <v>10306.9</v>
      </c>
      <c r="BC201" s="69">
        <v>10003.1</v>
      </c>
      <c r="BD201" s="69">
        <v>9805.5000000000018</v>
      </c>
      <c r="BE201" s="69">
        <v>9981.5</v>
      </c>
      <c r="BF201" s="69">
        <v>10507.519999999999</v>
      </c>
      <c r="BG201" s="69">
        <v>11375</v>
      </c>
      <c r="BH201" s="69">
        <v>11572.699999999999</v>
      </c>
      <c r="BI201" s="69">
        <v>12649.9</v>
      </c>
      <c r="BJ201" s="69">
        <v>11881.4</v>
      </c>
      <c r="BK201" s="69">
        <v>13631.900000000001</v>
      </c>
      <c r="BL201" s="69">
        <v>14341.5</v>
      </c>
      <c r="BM201" s="69">
        <v>14521.7</v>
      </c>
      <c r="BN201" s="69"/>
    </row>
    <row r="202" spans="1:66" ht="13.5" customHeight="1" x14ac:dyDescent="0.15">
      <c r="A202" s="51"/>
      <c r="B202" s="52"/>
      <c r="C202" s="121" t="s">
        <v>461</v>
      </c>
      <c r="D202" s="64" t="s">
        <v>6</v>
      </c>
      <c r="E202" s="89"/>
      <c r="F202" s="89"/>
      <c r="G202" s="89"/>
      <c r="H202" s="26">
        <f t="shared" ref="H202:I202" si="145">SUM(H203:H204)</f>
        <v>2601259</v>
      </c>
      <c r="I202" s="26">
        <f t="shared" si="145"/>
        <v>2731384</v>
      </c>
      <c r="J202" s="26">
        <f t="shared" ref="J202" si="146">SUM(J203:J204)</f>
        <v>3060664</v>
      </c>
      <c r="K202" s="26">
        <f t="shared" ref="K202" si="147">SUM(K203:K204)</f>
        <v>3431424</v>
      </c>
      <c r="L202" s="26">
        <f t="shared" ref="L202" si="148">SUM(L203:L204)</f>
        <v>3750132</v>
      </c>
      <c r="M202" s="26">
        <f t="shared" ref="M202" si="149">SUM(M203:M204)</f>
        <v>4420390</v>
      </c>
      <c r="N202" s="26">
        <f t="shared" ref="N202" si="150">SUM(N203:N204)</f>
        <v>4658809</v>
      </c>
      <c r="O202" s="26">
        <f t="shared" ref="O202" si="151">SUM(O203:O204)</f>
        <v>4983071</v>
      </c>
      <c r="P202" s="26">
        <f t="shared" ref="P202" si="152">SUM(P203:P204)</f>
        <v>5978714</v>
      </c>
      <c r="Q202" s="26">
        <f t="shared" ref="Q202" si="153">SUM(Q203:Q204)</f>
        <v>6255704</v>
      </c>
      <c r="R202" s="26">
        <f t="shared" ref="R202" si="154">SUM(R203:R204)</f>
        <v>6851886</v>
      </c>
      <c r="S202" s="26">
        <f t="shared" ref="S202" si="155">SUM(S203:S204)</f>
        <v>7555605</v>
      </c>
      <c r="T202" s="26">
        <f t="shared" ref="T202" si="156">SUM(T203:T204)</f>
        <v>7137442</v>
      </c>
      <c r="U202" s="26">
        <f t="shared" ref="U202" si="157">SUM(U203:U204)</f>
        <v>7246207</v>
      </c>
      <c r="V202" s="26">
        <f t="shared" ref="V202" si="158">SUM(V203:V204)</f>
        <v>6705603</v>
      </c>
      <c r="W202" s="26">
        <f t="shared" ref="W202" si="159">SUM(W203:W204)</f>
        <v>6954227</v>
      </c>
      <c r="X202" s="26">
        <f t="shared" ref="X202" si="160">SUM(X203:X204)</f>
        <v>7139121</v>
      </c>
      <c r="Y202" s="26">
        <f t="shared" ref="Y202" si="161">SUM(Y203:Y204)</f>
        <v>7049896</v>
      </c>
      <c r="Z202" s="26">
        <f t="shared" ref="Z202" si="162">SUM(Z203:Z204)</f>
        <v>6915981</v>
      </c>
      <c r="AA202" s="26">
        <f t="shared" ref="AA202" si="163">SUM(AA203:AA204)</f>
        <v>7375676</v>
      </c>
      <c r="AB202" s="26">
        <f t="shared" ref="AB202" si="164">SUM(AB203:AB204)</f>
        <v>7125444</v>
      </c>
      <c r="AC202" s="26">
        <f t="shared" ref="AC202" si="165">SUM(AC203:AC204)</f>
        <v>7440304</v>
      </c>
      <c r="AD202" s="26">
        <f t="shared" ref="AD202" si="166">SUM(AD203:AD204)</f>
        <v>7317008</v>
      </c>
      <c r="AE202" s="26">
        <f t="shared" ref="AE202" si="167">SUM(AE203:AE204)</f>
        <v>7771632</v>
      </c>
      <c r="AF202" s="26">
        <f t="shared" ref="AF202" si="168">SUM(AF203:AF204)</f>
        <v>8433532</v>
      </c>
      <c r="AG202" s="26">
        <f t="shared" ref="AG202" si="169">SUM(AG203:AG204)</f>
        <v>8895727</v>
      </c>
      <c r="AH202" s="26">
        <f t="shared" ref="AH202" si="170">SUM(AH203:AH204)</f>
        <v>9515951</v>
      </c>
      <c r="AI202" s="26">
        <f t="shared" ref="AI202" si="171">SUM(AI203:AI204)</f>
        <v>10177876</v>
      </c>
      <c r="AJ202" s="26">
        <f t="shared" ref="AJ202" si="172">SUM(AJ203:AJ204)</f>
        <v>10642048</v>
      </c>
      <c r="AK202" s="26">
        <f t="shared" ref="AK202" si="173">SUM(AK203:AK204)</f>
        <v>10276318</v>
      </c>
      <c r="AL202" s="26">
        <f t="shared" ref="AL202" si="174">SUM(AL203:AL204)</f>
        <v>9732817</v>
      </c>
      <c r="AM202" s="26">
        <f t="shared" ref="AM202" si="175">SUM(AM203:AM204)</f>
        <v>10017860</v>
      </c>
      <c r="AN202" s="26">
        <f t="shared" ref="AN202" si="176">SUM(AN203:AN204)</f>
        <v>10340210</v>
      </c>
      <c r="AO202" s="26">
        <f t="shared" ref="AO202" si="177">SUM(AO203:AO204)</f>
        <v>10608089</v>
      </c>
      <c r="AQ202" s="65">
        <v>10638.400000000001</v>
      </c>
      <c r="AR202" s="65">
        <v>10566</v>
      </c>
      <c r="AS202" s="65">
        <v>10739.4</v>
      </c>
      <c r="AT202" s="65">
        <v>10533.5</v>
      </c>
      <c r="AU202" s="65">
        <v>10845.7</v>
      </c>
      <c r="AV202" s="65">
        <v>10859</v>
      </c>
      <c r="AW202" s="65">
        <v>11243.9</v>
      </c>
      <c r="AX202" s="65">
        <v>11116.1</v>
      </c>
      <c r="AY202" s="65">
        <v>11126.8</v>
      </c>
      <c r="AZ202" s="65">
        <v>11669.1</v>
      </c>
      <c r="BA202" s="65">
        <v>13781.1</v>
      </c>
      <c r="BB202" s="65">
        <v>12958.6</v>
      </c>
      <c r="BC202" s="65">
        <v>13014.3</v>
      </c>
      <c r="BD202" s="65">
        <v>12605.5</v>
      </c>
      <c r="BE202" s="65">
        <v>12164.600000000002</v>
      </c>
      <c r="BF202" s="65">
        <v>13041.199999999999</v>
      </c>
      <c r="BG202" s="65">
        <v>13558.699999999999</v>
      </c>
      <c r="BH202" s="65">
        <v>13416.100000000002</v>
      </c>
      <c r="BI202" s="65">
        <v>13652.8</v>
      </c>
      <c r="BJ202" s="65">
        <v>13879.5</v>
      </c>
      <c r="BK202" s="65">
        <v>15270.9</v>
      </c>
      <c r="BL202" s="65">
        <v>15846.2</v>
      </c>
      <c r="BM202" s="65">
        <v>15264</v>
      </c>
      <c r="BN202" s="65"/>
    </row>
    <row r="203" spans="1:66" ht="13.5" customHeight="1" x14ac:dyDescent="0.15">
      <c r="A203" s="51"/>
      <c r="B203" s="52"/>
      <c r="C203" s="122"/>
      <c r="D203" s="66" t="s">
        <v>7</v>
      </c>
      <c r="E203" s="90"/>
      <c r="F203" s="90"/>
      <c r="G203" s="90"/>
      <c r="H203" s="28">
        <f>主要観光地別・年度計!H215</f>
        <v>910446</v>
      </c>
      <c r="I203" s="28">
        <f>主要観光地別・年度計!I215</f>
        <v>819421</v>
      </c>
      <c r="J203" s="28">
        <f>主要観光地別・年度計!J215</f>
        <v>918197</v>
      </c>
      <c r="K203" s="28">
        <f>主要観光地別・年度計!K215</f>
        <v>966524</v>
      </c>
      <c r="L203" s="28">
        <f>主要観光地別・年度計!L215</f>
        <v>1087672</v>
      </c>
      <c r="M203" s="28">
        <f>主要観光地別・年度計!M215</f>
        <v>1499840</v>
      </c>
      <c r="N203" s="28">
        <f>主要観光地別・年度計!N215</f>
        <v>1532853</v>
      </c>
      <c r="O203" s="28">
        <f>主要観光地別・年度計!O215</f>
        <v>1678063</v>
      </c>
      <c r="P203" s="28">
        <f>主要観光地別・年度計!P215</f>
        <v>2200085</v>
      </c>
      <c r="Q203" s="28">
        <f>主要観光地別・年度計!Q215</f>
        <v>2579707</v>
      </c>
      <c r="R203" s="28">
        <f>主要観光地別・年度計!R215</f>
        <v>2901672</v>
      </c>
      <c r="S203" s="28">
        <f>主要観光地別・年度計!S215</f>
        <v>3375087</v>
      </c>
      <c r="T203" s="28">
        <f>主要観光地別・年度計!T215</f>
        <v>3078837</v>
      </c>
      <c r="U203" s="28">
        <f>主要観光地別・年度計!U215</f>
        <v>3156490</v>
      </c>
      <c r="V203" s="28">
        <f>主要観光地別・年度計!V215</f>
        <v>2616686</v>
      </c>
      <c r="W203" s="28">
        <f>主要観光地別・年度計!W215</f>
        <v>2712922</v>
      </c>
      <c r="X203" s="28">
        <f>主要観光地別・年度計!X215</f>
        <v>2847818</v>
      </c>
      <c r="Y203" s="28">
        <f>主要観光地別・年度計!Y215</f>
        <v>2751856</v>
      </c>
      <c r="Z203" s="28">
        <f>主要観光地別・年度計!Z215</f>
        <v>2519248</v>
      </c>
      <c r="AA203" s="28">
        <f>主要観光地別・年度計!AA215</f>
        <v>2564857</v>
      </c>
      <c r="AB203" s="28">
        <f>主要観光地別・年度計!AB215</f>
        <v>2525052</v>
      </c>
      <c r="AC203" s="28">
        <f>主要観光地別・年度計!AC215</f>
        <v>2642674</v>
      </c>
      <c r="AD203" s="28">
        <f>主要観光地別・年度計!AD215</f>
        <v>2704716</v>
      </c>
      <c r="AE203" s="28">
        <f>主要観光地別・年度計!AE215</f>
        <v>2760780</v>
      </c>
      <c r="AF203" s="28">
        <f>主要観光地別・年度計!AF215</f>
        <v>3266520</v>
      </c>
      <c r="AG203" s="28">
        <f>主要観光地別・年度計!AG215</f>
        <v>3566439</v>
      </c>
      <c r="AH203" s="28">
        <f>主要観光地別・年度計!AH215</f>
        <v>3921250</v>
      </c>
      <c r="AI203" s="28">
        <f>主要観光地別・年度計!AI215</f>
        <v>4292704</v>
      </c>
      <c r="AJ203" s="28">
        <f>主要観光地別・年度計!AJ215</f>
        <v>4537828</v>
      </c>
      <c r="AK203" s="28">
        <f>主要観光地別・年度計!AK215</f>
        <v>4504696</v>
      </c>
      <c r="AL203" s="28">
        <f>主要観光地別・年度計!AL215</f>
        <v>4333118</v>
      </c>
      <c r="AM203" s="28">
        <f>主要観光地別・年度計!AM215</f>
        <v>4457110</v>
      </c>
      <c r="AN203" s="28">
        <f>主要観光地別・年度計!AN215</f>
        <v>4663958</v>
      </c>
      <c r="AO203" s="28">
        <f>主要観光地別・年度計!AO215</f>
        <v>4762034</v>
      </c>
      <c r="AQ203" s="67">
        <v>4963.8</v>
      </c>
      <c r="AR203" s="67">
        <v>5046.5</v>
      </c>
      <c r="AS203" s="67">
        <v>5131.2</v>
      </c>
      <c r="AT203" s="67">
        <v>4925.2</v>
      </c>
      <c r="AU203" s="67">
        <v>5285.5</v>
      </c>
      <c r="AV203" s="67">
        <v>5327.8</v>
      </c>
      <c r="AW203" s="67">
        <v>5490.8</v>
      </c>
      <c r="AX203" s="67">
        <v>5074.2</v>
      </c>
      <c r="AY203" s="67">
        <v>5070.5</v>
      </c>
      <c r="AZ203" s="67">
        <v>5401.8</v>
      </c>
      <c r="BA203" s="67">
        <v>6103.6</v>
      </c>
      <c r="BB203" s="67">
        <v>5706.2</v>
      </c>
      <c r="BC203" s="67">
        <v>5758</v>
      </c>
      <c r="BD203" s="67">
        <v>5296.3</v>
      </c>
      <c r="BE203" s="67">
        <v>4960.8</v>
      </c>
      <c r="BF203" s="67">
        <v>4302.3999999999996</v>
      </c>
      <c r="BG203" s="67">
        <v>4534.7999999999993</v>
      </c>
      <c r="BH203" s="67">
        <v>4544.1000000000004</v>
      </c>
      <c r="BI203" s="67">
        <v>4731.4000000000005</v>
      </c>
      <c r="BJ203" s="67">
        <v>4595.8</v>
      </c>
      <c r="BK203" s="67">
        <v>5836.0999999999995</v>
      </c>
      <c r="BL203" s="67">
        <v>6261</v>
      </c>
      <c r="BM203" s="67">
        <v>6206.9999999999991</v>
      </c>
      <c r="BN203" s="67"/>
    </row>
    <row r="204" spans="1:66" ht="13.5" customHeight="1" x14ac:dyDescent="0.15">
      <c r="A204" s="51"/>
      <c r="B204" s="52"/>
      <c r="C204" s="122"/>
      <c r="D204" s="66" t="s">
        <v>8</v>
      </c>
      <c r="E204" s="90"/>
      <c r="F204" s="90"/>
      <c r="G204" s="90"/>
      <c r="H204" s="28">
        <f>主要観光地別・年度計!H216</f>
        <v>1690813</v>
      </c>
      <c r="I204" s="28">
        <f>主要観光地別・年度計!I216</f>
        <v>1911963</v>
      </c>
      <c r="J204" s="28">
        <f>主要観光地別・年度計!J216</f>
        <v>2142467</v>
      </c>
      <c r="K204" s="28">
        <f>主要観光地別・年度計!K216</f>
        <v>2464900</v>
      </c>
      <c r="L204" s="28">
        <f>主要観光地別・年度計!L216</f>
        <v>2662460</v>
      </c>
      <c r="M204" s="28">
        <f>主要観光地別・年度計!M216</f>
        <v>2920550</v>
      </c>
      <c r="N204" s="28">
        <f>主要観光地別・年度計!N216</f>
        <v>3125956</v>
      </c>
      <c r="O204" s="28">
        <f>主要観光地別・年度計!O216</f>
        <v>3305008</v>
      </c>
      <c r="P204" s="28">
        <f>主要観光地別・年度計!P216</f>
        <v>3778629</v>
      </c>
      <c r="Q204" s="28">
        <f>主要観光地別・年度計!Q216</f>
        <v>3675997</v>
      </c>
      <c r="R204" s="28">
        <f>主要観光地別・年度計!R216</f>
        <v>3950214</v>
      </c>
      <c r="S204" s="28">
        <f>主要観光地別・年度計!S216</f>
        <v>4180518</v>
      </c>
      <c r="T204" s="28">
        <f>主要観光地別・年度計!T216</f>
        <v>4058605</v>
      </c>
      <c r="U204" s="28">
        <f>主要観光地別・年度計!U216</f>
        <v>4089717</v>
      </c>
      <c r="V204" s="28">
        <f>主要観光地別・年度計!V216</f>
        <v>4088917</v>
      </c>
      <c r="W204" s="28">
        <f>主要観光地別・年度計!W216</f>
        <v>4241305</v>
      </c>
      <c r="X204" s="28">
        <f>主要観光地別・年度計!X216</f>
        <v>4291303</v>
      </c>
      <c r="Y204" s="28">
        <f>主要観光地別・年度計!Y216</f>
        <v>4298040</v>
      </c>
      <c r="Z204" s="28">
        <f>主要観光地別・年度計!Z216</f>
        <v>4396733</v>
      </c>
      <c r="AA204" s="28">
        <f>主要観光地別・年度計!AA216</f>
        <v>4810819</v>
      </c>
      <c r="AB204" s="28">
        <f>主要観光地別・年度計!AB216</f>
        <v>4600392</v>
      </c>
      <c r="AC204" s="28">
        <f>主要観光地別・年度計!AC216</f>
        <v>4797630</v>
      </c>
      <c r="AD204" s="28">
        <f>主要観光地別・年度計!AD216</f>
        <v>4612292</v>
      </c>
      <c r="AE204" s="28">
        <f>主要観光地別・年度計!AE216</f>
        <v>5010852</v>
      </c>
      <c r="AF204" s="28">
        <f>主要観光地別・年度計!AF216</f>
        <v>5167012</v>
      </c>
      <c r="AG204" s="28">
        <f>主要観光地別・年度計!AG216</f>
        <v>5329288</v>
      </c>
      <c r="AH204" s="28">
        <f>主要観光地別・年度計!AH216</f>
        <v>5594701</v>
      </c>
      <c r="AI204" s="28">
        <f>主要観光地別・年度計!AI216</f>
        <v>5885172</v>
      </c>
      <c r="AJ204" s="28">
        <f>主要観光地別・年度計!AJ216</f>
        <v>6104220</v>
      </c>
      <c r="AK204" s="28">
        <f>主要観光地別・年度計!AK216</f>
        <v>5771622</v>
      </c>
      <c r="AL204" s="28">
        <f>主要観光地別・年度計!AL216</f>
        <v>5399699</v>
      </c>
      <c r="AM204" s="28">
        <f>主要観光地別・年度計!AM216</f>
        <v>5560750</v>
      </c>
      <c r="AN204" s="28">
        <f>主要観光地別・年度計!AN216</f>
        <v>5676252</v>
      </c>
      <c r="AO204" s="28">
        <f>主要観光地別・年度計!AO216</f>
        <v>5846055</v>
      </c>
      <c r="AQ204" s="67">
        <v>5674.6</v>
      </c>
      <c r="AR204" s="67">
        <v>5519.5</v>
      </c>
      <c r="AS204" s="67">
        <v>5608.2</v>
      </c>
      <c r="AT204" s="67">
        <v>5608.3</v>
      </c>
      <c r="AU204" s="67">
        <v>5560.2</v>
      </c>
      <c r="AV204" s="67">
        <v>5531.2</v>
      </c>
      <c r="AW204" s="67">
        <v>5753.1</v>
      </c>
      <c r="AX204" s="67">
        <v>6041.9</v>
      </c>
      <c r="AY204" s="67">
        <v>6056.3</v>
      </c>
      <c r="AZ204" s="67">
        <v>6267.3</v>
      </c>
      <c r="BA204" s="67">
        <v>7677.5</v>
      </c>
      <c r="BB204" s="67">
        <v>7252.4</v>
      </c>
      <c r="BC204" s="67">
        <v>7256.3</v>
      </c>
      <c r="BD204" s="67">
        <v>7309.2000000000016</v>
      </c>
      <c r="BE204" s="67">
        <v>7203.8000000000011</v>
      </c>
      <c r="BF204" s="67">
        <v>8738.7999999999993</v>
      </c>
      <c r="BG204" s="67">
        <v>9023.9</v>
      </c>
      <c r="BH204" s="67">
        <v>8872</v>
      </c>
      <c r="BI204" s="67">
        <v>8921.3999999999978</v>
      </c>
      <c r="BJ204" s="67">
        <v>9283.7000000000007</v>
      </c>
      <c r="BK204" s="67">
        <v>9434.8000000000011</v>
      </c>
      <c r="BL204" s="67">
        <v>9585.2000000000007</v>
      </c>
      <c r="BM204" s="67">
        <v>9057</v>
      </c>
      <c r="BN204" s="67"/>
    </row>
    <row r="205" spans="1:66" ht="13.5" customHeight="1" x14ac:dyDescent="0.15">
      <c r="A205" s="51"/>
      <c r="B205" s="52"/>
      <c r="C205" s="122"/>
      <c r="D205" s="66" t="s">
        <v>9</v>
      </c>
      <c r="E205" s="90"/>
      <c r="F205" s="90"/>
      <c r="G205" s="90"/>
      <c r="H205" s="28"/>
      <c r="I205" s="28">
        <f>主要観光地別・年度計!I217</f>
        <v>901360</v>
      </c>
      <c r="J205" s="28">
        <f>主要観光地別・年度計!J217</f>
        <v>1163047</v>
      </c>
      <c r="K205" s="28">
        <f>主要観光地別・年度計!K217</f>
        <v>1452251</v>
      </c>
      <c r="L205" s="28">
        <f>主要観光地別・年度計!L217</f>
        <v>1425085</v>
      </c>
      <c r="M205" s="28">
        <f>主要観光地別・年度計!M217</f>
        <v>2174717</v>
      </c>
      <c r="N205" s="28">
        <f>主要観光地別・年度計!N217</f>
        <v>2723611</v>
      </c>
      <c r="O205" s="28">
        <f>主要観光地別・年度計!O217</f>
        <v>2962224</v>
      </c>
      <c r="P205" s="28">
        <f>主要観光地別・年度計!P217</f>
        <v>3883292</v>
      </c>
      <c r="Q205" s="28">
        <f>主要観光地別・年度計!Q217</f>
        <v>4125683</v>
      </c>
      <c r="R205" s="28">
        <f>主要観光地別・年度計!R217</f>
        <v>4522382</v>
      </c>
      <c r="S205" s="28">
        <f>主要観光地別・年度計!S217</f>
        <v>4710178</v>
      </c>
      <c r="T205" s="28">
        <f>主要観光地別・年度計!T217</f>
        <v>4869697</v>
      </c>
      <c r="U205" s="28">
        <f>主要観光地別・年度計!U217</f>
        <v>4883940</v>
      </c>
      <c r="V205" s="28">
        <f>主要観光地別・年度計!V217</f>
        <v>4464769</v>
      </c>
      <c r="W205" s="28">
        <f>主要観光地別・年度計!W217</f>
        <v>4657367</v>
      </c>
      <c r="X205" s="28">
        <f>主要観光地別・年度計!X217</f>
        <v>4757855</v>
      </c>
      <c r="Y205" s="28">
        <f>主要観光地別・年度計!Y217</f>
        <v>4729997</v>
      </c>
      <c r="Z205" s="28">
        <f>主要観光地別・年度計!Z217</f>
        <v>4515167</v>
      </c>
      <c r="AA205" s="28">
        <f>主要観光地別・年度計!AA217</f>
        <v>4753336</v>
      </c>
      <c r="AB205" s="28">
        <f>主要観光地別・年度計!AB217</f>
        <v>4587653</v>
      </c>
      <c r="AC205" s="28">
        <f>主要観光地別・年度計!AC217</f>
        <v>4824518</v>
      </c>
      <c r="AD205" s="28">
        <f>主要観光地別・年度計!AD217</f>
        <v>4599389</v>
      </c>
      <c r="AE205" s="28">
        <f>主要観光地別・年度計!AE217</f>
        <v>4945114</v>
      </c>
      <c r="AF205" s="28">
        <f>主要観光地別・年度計!AF217</f>
        <v>5326633</v>
      </c>
      <c r="AG205" s="28">
        <f>主要観光地別・年度計!AG217</f>
        <v>5534372</v>
      </c>
      <c r="AH205" s="28">
        <f>主要観光地別・年度計!AH217</f>
        <v>5900831</v>
      </c>
      <c r="AI205" s="28">
        <f>主要観光地別・年度計!AI217</f>
        <v>6294953</v>
      </c>
      <c r="AJ205" s="28">
        <f>主要観光地別・年度計!AJ217</f>
        <v>6660009</v>
      </c>
      <c r="AK205" s="28">
        <f>主要観光地別・年度計!AK217</f>
        <v>6252793</v>
      </c>
      <c r="AL205" s="28">
        <f>主要観光地別・年度計!AL217</f>
        <v>5869656</v>
      </c>
      <c r="AM205" s="28">
        <f>主要観光地別・年度計!AM217</f>
        <v>5993812</v>
      </c>
      <c r="AN205" s="28">
        <f>主要観光地別・年度計!AN217</f>
        <v>6186785</v>
      </c>
      <c r="AO205" s="28">
        <f>主要観光地別・年度計!AO217</f>
        <v>6328279</v>
      </c>
      <c r="AQ205" s="67">
        <v>6280.8</v>
      </c>
      <c r="AR205" s="67">
        <v>6176.1</v>
      </c>
      <c r="AS205" s="67">
        <v>6247.6</v>
      </c>
      <c r="AT205" s="67">
        <v>6286.8</v>
      </c>
      <c r="AU205" s="67">
        <v>6416</v>
      </c>
      <c r="AV205" s="67">
        <v>6327.1</v>
      </c>
      <c r="AW205" s="67">
        <v>6565.4</v>
      </c>
      <c r="AX205" s="67">
        <v>6186.2</v>
      </c>
      <c r="AY205" s="67">
        <v>6161.4</v>
      </c>
      <c r="AZ205" s="67">
        <v>6325.4</v>
      </c>
      <c r="BA205" s="67">
        <v>7303.5</v>
      </c>
      <c r="BB205" s="67">
        <v>6421.7</v>
      </c>
      <c r="BC205" s="67">
        <v>6630.8</v>
      </c>
      <c r="BD205" s="67">
        <v>6432.6000000000013</v>
      </c>
      <c r="BE205" s="67">
        <v>6052.4</v>
      </c>
      <c r="BF205" s="67">
        <v>7306.9000000000015</v>
      </c>
      <c r="BG205" s="67">
        <v>7538.7999999999993</v>
      </c>
      <c r="BH205" s="67">
        <v>7433.8</v>
      </c>
      <c r="BI205" s="67">
        <v>7503.9</v>
      </c>
      <c r="BJ205" s="67">
        <v>8154.1999999999989</v>
      </c>
      <c r="BK205" s="67">
        <v>7483.0999999999995</v>
      </c>
      <c r="BL205" s="67">
        <v>7703.4</v>
      </c>
      <c r="BM205" s="67">
        <v>6624.0000000000009</v>
      </c>
      <c r="BN205" s="67"/>
    </row>
    <row r="206" spans="1:66" ht="13.5" customHeight="1" x14ac:dyDescent="0.15">
      <c r="A206" s="51"/>
      <c r="B206" s="52"/>
      <c r="C206" s="122"/>
      <c r="D206" s="66" t="s">
        <v>10</v>
      </c>
      <c r="E206" s="90"/>
      <c r="F206" s="90"/>
      <c r="G206" s="90"/>
      <c r="H206" s="28"/>
      <c r="I206" s="28">
        <f>主要観光地別・年度計!I218</f>
        <v>1830024</v>
      </c>
      <c r="J206" s="28">
        <f>主要観光地別・年度計!J218</f>
        <v>1897617</v>
      </c>
      <c r="K206" s="28">
        <f>主要観光地別・年度計!K218</f>
        <v>1979173</v>
      </c>
      <c r="L206" s="28">
        <f>主要観光地別・年度計!L218</f>
        <v>2325047</v>
      </c>
      <c r="M206" s="28">
        <f>主要観光地別・年度計!M218</f>
        <v>2245673</v>
      </c>
      <c r="N206" s="28">
        <f>主要観光地別・年度計!N218</f>
        <v>1935198</v>
      </c>
      <c r="O206" s="28">
        <f>主要観光地別・年度計!O218</f>
        <v>2020847</v>
      </c>
      <c r="P206" s="28">
        <f>主要観光地別・年度計!P218</f>
        <v>2095422</v>
      </c>
      <c r="Q206" s="28">
        <f>主要観光地別・年度計!Q218</f>
        <v>2130021</v>
      </c>
      <c r="R206" s="28">
        <f>主要観光地別・年度計!R218</f>
        <v>2329504</v>
      </c>
      <c r="S206" s="28">
        <f>主要観光地別・年度計!S218</f>
        <v>2845427</v>
      </c>
      <c r="T206" s="28">
        <f>主要観光地別・年度計!T218</f>
        <v>2267745</v>
      </c>
      <c r="U206" s="28">
        <f>主要観光地別・年度計!U218</f>
        <v>2362267</v>
      </c>
      <c r="V206" s="28">
        <f>主要観光地別・年度計!V218</f>
        <v>2240834</v>
      </c>
      <c r="W206" s="28">
        <f>主要観光地別・年度計!W218</f>
        <v>2296860</v>
      </c>
      <c r="X206" s="28">
        <f>主要観光地別・年度計!X218</f>
        <v>2381266</v>
      </c>
      <c r="Y206" s="28">
        <f>主要観光地別・年度計!Y218</f>
        <v>2319899</v>
      </c>
      <c r="Z206" s="28">
        <f>主要観光地別・年度計!Z218</f>
        <v>2400814</v>
      </c>
      <c r="AA206" s="28">
        <f>主要観光地別・年度計!AA218</f>
        <v>2622340</v>
      </c>
      <c r="AB206" s="28">
        <f>主要観光地別・年度計!AB218</f>
        <v>2537791</v>
      </c>
      <c r="AC206" s="28">
        <f>主要観光地別・年度計!AC218</f>
        <v>2615786</v>
      </c>
      <c r="AD206" s="28">
        <f>主要観光地別・年度計!AD218</f>
        <v>2717619</v>
      </c>
      <c r="AE206" s="28">
        <f>主要観光地別・年度計!AE218</f>
        <v>2826518</v>
      </c>
      <c r="AF206" s="28">
        <f>主要観光地別・年度計!AF218</f>
        <v>3106899</v>
      </c>
      <c r="AG206" s="28">
        <f>主要観光地別・年度計!AG218</f>
        <v>3361355</v>
      </c>
      <c r="AH206" s="28">
        <f>主要観光地別・年度計!AH218</f>
        <v>3615120</v>
      </c>
      <c r="AI206" s="28">
        <f>主要観光地別・年度計!AI218</f>
        <v>3882923</v>
      </c>
      <c r="AJ206" s="28">
        <f>主要観光地別・年度計!AJ218</f>
        <v>3982039</v>
      </c>
      <c r="AK206" s="28">
        <f>主要観光地別・年度計!AK218</f>
        <v>4023525</v>
      </c>
      <c r="AL206" s="28">
        <f>主要観光地別・年度計!AL218</f>
        <v>3863161</v>
      </c>
      <c r="AM206" s="28">
        <f>主要観光地別・年度計!AM218</f>
        <v>4024048</v>
      </c>
      <c r="AN206" s="28">
        <f>主要観光地別・年度計!AN218</f>
        <v>4153425</v>
      </c>
      <c r="AO206" s="28">
        <f>主要観光地別・年度計!AO218</f>
        <v>4279810</v>
      </c>
      <c r="AQ206" s="67">
        <v>4357.6000000000004</v>
      </c>
      <c r="AR206" s="67">
        <v>4389.8999999999996</v>
      </c>
      <c r="AS206" s="67">
        <v>4491.8</v>
      </c>
      <c r="AT206" s="67">
        <v>4246.6000000000004</v>
      </c>
      <c r="AU206" s="67">
        <v>4429.7</v>
      </c>
      <c r="AV206" s="67">
        <v>4531.8999999999996</v>
      </c>
      <c r="AW206" s="67">
        <v>4678.5</v>
      </c>
      <c r="AX206" s="67">
        <v>4929.8999999999996</v>
      </c>
      <c r="AY206" s="67">
        <v>4965.3999999999996</v>
      </c>
      <c r="AZ206" s="67">
        <v>5343.7</v>
      </c>
      <c r="BA206" s="67">
        <v>6477.6</v>
      </c>
      <c r="BB206" s="67">
        <v>6536.9</v>
      </c>
      <c r="BC206" s="67">
        <v>6383.5</v>
      </c>
      <c r="BD206" s="67">
        <v>6172.9000000000005</v>
      </c>
      <c r="BE206" s="67">
        <v>6112.2000000000007</v>
      </c>
      <c r="BF206" s="67">
        <v>5734.2999999999993</v>
      </c>
      <c r="BG206" s="67">
        <v>6019.9000000000005</v>
      </c>
      <c r="BH206" s="67">
        <v>5982.3</v>
      </c>
      <c r="BI206" s="67">
        <v>6148.9</v>
      </c>
      <c r="BJ206" s="67">
        <v>5725.3</v>
      </c>
      <c r="BK206" s="67">
        <v>7787.8</v>
      </c>
      <c r="BL206" s="67">
        <v>8142.8</v>
      </c>
      <c r="BM206" s="67">
        <v>8640</v>
      </c>
      <c r="BN206" s="67"/>
    </row>
    <row r="207" spans="1:66" ht="13.5" customHeight="1" thickBot="1" x14ac:dyDescent="0.2">
      <c r="A207" s="51"/>
      <c r="B207" s="52"/>
      <c r="C207" s="123"/>
      <c r="D207" s="68" t="s">
        <v>11</v>
      </c>
      <c r="E207" s="91"/>
      <c r="F207" s="91"/>
      <c r="G207" s="91"/>
      <c r="H207" s="29"/>
      <c r="I207" s="29">
        <f>主要観光地別・年度計!I219</f>
        <v>1830024</v>
      </c>
      <c r="J207" s="29">
        <f>主要観光地別・年度計!J219</f>
        <v>1897617</v>
      </c>
      <c r="K207" s="29">
        <f>主要観光地別・年度計!K219</f>
        <v>2185624</v>
      </c>
      <c r="L207" s="29">
        <f>主要観光地別・年度計!L219</f>
        <v>2681375</v>
      </c>
      <c r="M207" s="29">
        <f>主要観光地別・年度計!M219</f>
        <v>2311277</v>
      </c>
      <c r="N207" s="29">
        <f>主要観光地別・年度計!N219</f>
        <v>2014774</v>
      </c>
      <c r="O207" s="29">
        <f>主要観光地別・年度計!O219</f>
        <v>2143493</v>
      </c>
      <c r="P207" s="29">
        <f>主要観光地別・年度計!P219</f>
        <v>2253088</v>
      </c>
      <c r="Q207" s="29">
        <f>主要観光地別・年度計!Q219</f>
        <v>2477991</v>
      </c>
      <c r="R207" s="29">
        <f>主要観光地別・年度計!R219</f>
        <v>2699934</v>
      </c>
      <c r="S207" s="29">
        <f>主要観光地別・年度計!S219</f>
        <v>3245493</v>
      </c>
      <c r="T207" s="29">
        <f>主要観光地別・年度計!T219</f>
        <v>2608589</v>
      </c>
      <c r="U207" s="29">
        <f>主要観光地別・年度計!U219</f>
        <v>2717830</v>
      </c>
      <c r="V207" s="29">
        <f>主要観光地別・年度計!V219</f>
        <v>2581166</v>
      </c>
      <c r="W207" s="29">
        <f>主要観光地別・年度計!W219</f>
        <v>2646862</v>
      </c>
      <c r="X207" s="29">
        <f>主要観光地別・年度計!X219</f>
        <v>2744301</v>
      </c>
      <c r="Y207" s="29">
        <f>主要観光地別・年度計!Y219</f>
        <v>2674856</v>
      </c>
      <c r="Z207" s="29">
        <f>主要観光地別・年度計!Z219</f>
        <v>2763958</v>
      </c>
      <c r="AA207" s="29">
        <f>主要観光地別・年度計!AA219</f>
        <v>3024235</v>
      </c>
      <c r="AB207" s="29">
        <f>主要観光地別・年度計!AB219</f>
        <v>2926429</v>
      </c>
      <c r="AC207" s="29">
        <f>主要観光地別・年度計!AC219</f>
        <v>3019981</v>
      </c>
      <c r="AD207" s="29">
        <f>主要観光地別・年度計!AD219</f>
        <v>3132712</v>
      </c>
      <c r="AE207" s="29">
        <f>主要観光地別・年度計!AE219</f>
        <v>3257778</v>
      </c>
      <c r="AF207" s="29">
        <f>主要観光地別・年度計!AF219</f>
        <v>3106899</v>
      </c>
      <c r="AG207" s="29">
        <f>主要観光地別・年度計!AG219</f>
        <v>3361355</v>
      </c>
      <c r="AH207" s="29">
        <f>主要観光地別・年度計!AH219</f>
        <v>5019700</v>
      </c>
      <c r="AI207" s="29">
        <f>主要観光地別・年度計!AI219</f>
        <v>5338982</v>
      </c>
      <c r="AJ207" s="29">
        <f>主要観光地別・年度計!AJ219</f>
        <v>5827512</v>
      </c>
      <c r="AK207" s="29">
        <f>主要観光地別・年度計!AK219</f>
        <v>5896936</v>
      </c>
      <c r="AL207" s="29">
        <f>主要観光地別・年度計!AL219</f>
        <v>5674521</v>
      </c>
      <c r="AM207" s="29">
        <f>主要観光地別・年度計!AM219</f>
        <v>5909261</v>
      </c>
      <c r="AN207" s="29">
        <f>主要観光地別・年度計!AN219</f>
        <v>6108226</v>
      </c>
      <c r="AO207" s="29">
        <f>主要観光地別・年度計!AO219</f>
        <v>7123240</v>
      </c>
      <c r="AQ207" s="69">
        <v>7255.9</v>
      </c>
      <c r="AR207" s="69">
        <v>7315.8</v>
      </c>
      <c r="AS207" s="69">
        <v>7487.8</v>
      </c>
      <c r="AT207" s="69">
        <v>7077.2</v>
      </c>
      <c r="AU207" s="69">
        <v>7380.1</v>
      </c>
      <c r="AV207" s="69">
        <v>7549.6</v>
      </c>
      <c r="AW207" s="69">
        <v>7793.7</v>
      </c>
      <c r="AX207" s="69">
        <v>7976.6</v>
      </c>
      <c r="AY207" s="69">
        <v>7995.3</v>
      </c>
      <c r="AZ207" s="69">
        <v>8402.6</v>
      </c>
      <c r="BA207" s="69">
        <v>9242.4</v>
      </c>
      <c r="BB207" s="69">
        <v>9737.5</v>
      </c>
      <c r="BC207" s="69">
        <v>9483.7999999999993</v>
      </c>
      <c r="BD207" s="69">
        <v>9374.6</v>
      </c>
      <c r="BE207" s="69">
        <v>9578.1</v>
      </c>
      <c r="BF207" s="69">
        <v>10066.399999999998</v>
      </c>
      <c r="BG207" s="69">
        <v>10900.5</v>
      </c>
      <c r="BH207" s="69">
        <v>11103.699999999999</v>
      </c>
      <c r="BI207" s="69">
        <v>12133.7</v>
      </c>
      <c r="BJ207" s="69">
        <v>11359</v>
      </c>
      <c r="BK207" s="69">
        <v>13082.7</v>
      </c>
      <c r="BL207" s="69">
        <v>13732.6</v>
      </c>
      <c r="BM207" s="69">
        <v>13980.7</v>
      </c>
      <c r="BN207" s="69"/>
    </row>
    <row r="208" spans="1:66" ht="13.5" customHeight="1" x14ac:dyDescent="0.15">
      <c r="A208" s="51"/>
      <c r="B208" s="52"/>
      <c r="C208" s="121" t="s">
        <v>43</v>
      </c>
      <c r="D208" s="64" t="s">
        <v>6</v>
      </c>
      <c r="E208" s="89"/>
      <c r="F208" s="89"/>
      <c r="G208" s="89"/>
      <c r="H208" s="26">
        <f t="shared" ref="H208:I208" si="178">SUM(H209:H210)</f>
        <v>1413960</v>
      </c>
      <c r="I208" s="26">
        <f t="shared" si="178"/>
        <v>1445005</v>
      </c>
      <c r="J208" s="26">
        <f t="shared" ref="J208" si="179">SUM(J209:J210)</f>
        <v>1585209</v>
      </c>
      <c r="K208" s="26">
        <f t="shared" ref="K208" si="180">SUM(K209:K210)</f>
        <v>1780816</v>
      </c>
      <c r="L208" s="26">
        <f t="shared" ref="L208" si="181">SUM(L209:L210)</f>
        <v>1879564</v>
      </c>
      <c r="M208" s="26">
        <f t="shared" ref="M208" si="182">SUM(M209:M210)</f>
        <v>2133609</v>
      </c>
      <c r="N208" s="26">
        <f t="shared" ref="N208" si="183">SUM(N209:N210)</f>
        <v>2218860</v>
      </c>
      <c r="O208" s="26">
        <f t="shared" ref="O208" si="184">SUM(O209:O210)</f>
        <v>2334847</v>
      </c>
      <c r="P208" s="26">
        <f t="shared" ref="P208" si="185">SUM(P209:P210)</f>
        <v>2628091</v>
      </c>
      <c r="Q208" s="26">
        <f t="shared" ref="Q208" si="186">SUM(Q209:Q210)</f>
        <v>2656192</v>
      </c>
      <c r="R208" s="26">
        <f t="shared" ref="R208" si="187">SUM(R209:R210)</f>
        <v>2762093</v>
      </c>
      <c r="S208" s="26">
        <f t="shared" ref="S208" si="188">SUM(S209:S210)</f>
        <v>2654372</v>
      </c>
      <c r="T208" s="26">
        <f t="shared" ref="T208" si="189">SUM(T209:T210)</f>
        <v>2387982</v>
      </c>
      <c r="U208" s="26">
        <f t="shared" ref="U208" si="190">SUM(U209:U210)</f>
        <v>2456742</v>
      </c>
      <c r="V208" s="26">
        <f t="shared" ref="V208" si="191">SUM(V209:V210)</f>
        <v>1792907</v>
      </c>
      <c r="W208" s="26">
        <f t="shared" ref="W208" si="192">SUM(W209:W210)</f>
        <v>1885525</v>
      </c>
      <c r="X208" s="26">
        <f t="shared" ref="X208" si="193">SUM(X209:X210)</f>
        <v>1960903</v>
      </c>
      <c r="Y208" s="26">
        <f t="shared" ref="Y208" si="194">SUM(Y209:Y210)</f>
        <v>1920362</v>
      </c>
      <c r="Z208" s="26">
        <f t="shared" ref="Z208" si="195">SUM(Z209:Z210)</f>
        <v>1869056</v>
      </c>
      <c r="AA208" s="26">
        <f t="shared" ref="AA208" si="196">SUM(AA209:AA210)</f>
        <v>1914278</v>
      </c>
      <c r="AB208" s="26">
        <f t="shared" ref="AB208" si="197">SUM(AB209:AB210)</f>
        <v>1855343</v>
      </c>
      <c r="AC208" s="26">
        <f t="shared" ref="AC208" si="198">SUM(AC209:AC210)</f>
        <v>1883744</v>
      </c>
      <c r="AD208" s="26">
        <f t="shared" ref="AD208" si="199">SUM(AD209:AD210)</f>
        <v>1872530</v>
      </c>
      <c r="AE208" s="26">
        <f t="shared" ref="AE208" si="200">SUM(AE209:AE210)</f>
        <v>2033346</v>
      </c>
      <c r="AF208" s="26">
        <f t="shared" ref="AF208" si="201">SUM(AF209:AF210)</f>
        <v>2227522</v>
      </c>
      <c r="AG208" s="26">
        <f t="shared" ref="AG208" si="202">SUM(AG209:AG210)</f>
        <v>2230654</v>
      </c>
      <c r="AH208" s="26">
        <f t="shared" ref="AH208" si="203">SUM(AH209:AH210)</f>
        <v>2330980</v>
      </c>
      <c r="AI208" s="26">
        <f t="shared" ref="AI208" si="204">SUM(AI209:AI210)</f>
        <v>2455639</v>
      </c>
      <c r="AJ208" s="26">
        <f t="shared" ref="AJ208" si="205">SUM(AJ209:AJ210)</f>
        <v>2534732</v>
      </c>
      <c r="AK208" s="26">
        <f t="shared" ref="AK208" si="206">SUM(AK209:AK210)</f>
        <v>2459976</v>
      </c>
      <c r="AL208" s="26">
        <f t="shared" ref="AL208" si="207">SUM(AL209:AL210)</f>
        <v>2312905</v>
      </c>
      <c r="AM208" s="26">
        <f t="shared" ref="AM208" si="208">SUM(AM209:AM210)</f>
        <v>2316021</v>
      </c>
      <c r="AN208" s="26">
        <f t="shared" ref="AN208" si="209">SUM(AN209:AN210)</f>
        <v>2356274</v>
      </c>
      <c r="AO208" s="26">
        <f t="shared" ref="AO208" si="210">SUM(AO209:AO210)</f>
        <v>2445824</v>
      </c>
      <c r="AQ208" s="65">
        <v>2467.6999999999998</v>
      </c>
      <c r="AR208" s="65">
        <v>2514.9</v>
      </c>
      <c r="AS208" s="65">
        <v>2565.3000000000002</v>
      </c>
      <c r="AT208" s="65">
        <v>2517.3000000000002</v>
      </c>
      <c r="AU208" s="65">
        <v>2434</v>
      </c>
      <c r="AV208" s="65">
        <v>2392.1999999999998</v>
      </c>
      <c r="AW208" s="65">
        <v>2439.6</v>
      </c>
      <c r="AX208" s="65">
        <v>2186.3000000000002</v>
      </c>
      <c r="AY208" s="65">
        <v>2195.6999999999998</v>
      </c>
      <c r="AZ208" s="65">
        <v>2435.1</v>
      </c>
      <c r="BA208" s="65">
        <v>0</v>
      </c>
      <c r="BB208" s="65">
        <v>0</v>
      </c>
      <c r="BC208" s="65">
        <v>0</v>
      </c>
      <c r="BD208" s="65">
        <v>0</v>
      </c>
      <c r="BE208" s="65">
        <v>0</v>
      </c>
      <c r="BF208" s="65">
        <v>0</v>
      </c>
      <c r="BG208" s="65">
        <v>0</v>
      </c>
      <c r="BH208" s="65">
        <v>0</v>
      </c>
      <c r="BI208" s="65">
        <v>0</v>
      </c>
      <c r="BJ208" s="65">
        <v>0</v>
      </c>
      <c r="BK208" s="65">
        <v>0</v>
      </c>
      <c r="BL208" s="65">
        <v>0</v>
      </c>
      <c r="BM208" s="65"/>
      <c r="BN208" s="65"/>
    </row>
    <row r="209" spans="1:66" ht="13.5" customHeight="1" x14ac:dyDescent="0.15">
      <c r="A209" s="51"/>
      <c r="B209" s="52"/>
      <c r="C209" s="122"/>
      <c r="D209" s="66" t="s">
        <v>7</v>
      </c>
      <c r="E209" s="90"/>
      <c r="F209" s="90"/>
      <c r="G209" s="90"/>
      <c r="H209" s="28">
        <f>主要観光地別・年度計!H221</f>
        <v>494881</v>
      </c>
      <c r="I209" s="28">
        <f>主要観光地別・年度計!I221</f>
        <v>505746</v>
      </c>
      <c r="J209" s="28">
        <f>主要観光地別・年度計!J221</f>
        <v>514664</v>
      </c>
      <c r="K209" s="28">
        <f>主要観光地別・年度計!K221</f>
        <v>545609</v>
      </c>
      <c r="L209" s="28">
        <f>主要観光地別・年度計!L221</f>
        <v>557635</v>
      </c>
      <c r="M209" s="28">
        <f>主要観光地別・年度計!M221</f>
        <v>646432</v>
      </c>
      <c r="N209" s="28">
        <f>主要観光地別・年度計!N221</f>
        <v>715117</v>
      </c>
      <c r="O209" s="28">
        <f>主要観光地別・年度計!O221</f>
        <v>676862</v>
      </c>
      <c r="P209" s="28">
        <f>主要観光地別・年度計!P221</f>
        <v>831367</v>
      </c>
      <c r="Q209" s="28">
        <f>主要観光地別・年度計!Q221</f>
        <v>1077584</v>
      </c>
      <c r="R209" s="28">
        <f>主要観光地別・年度計!R221</f>
        <v>1188433</v>
      </c>
      <c r="S209" s="28">
        <f>主要観光地別・年度計!S221</f>
        <v>1141811</v>
      </c>
      <c r="T209" s="28">
        <f>主要観光地別・年度計!T221</f>
        <v>855056</v>
      </c>
      <c r="U209" s="28">
        <f>主要観光地別・年度計!U221</f>
        <v>882764</v>
      </c>
      <c r="V209" s="28">
        <f>主要観光地別・年度計!V221</f>
        <v>557472</v>
      </c>
      <c r="W209" s="28">
        <f>主要観光地別・年度計!W221</f>
        <v>557200</v>
      </c>
      <c r="X209" s="28">
        <f>主要観光地別・年度計!X221</f>
        <v>582404</v>
      </c>
      <c r="Y209" s="28">
        <f>主要観光地別・年度計!Y221</f>
        <v>548368</v>
      </c>
      <c r="Z209" s="28">
        <f>主要観光地別・年度計!Z221</f>
        <v>514889</v>
      </c>
      <c r="AA209" s="28">
        <f>主要観光地別・年度計!AA221</f>
        <v>516358</v>
      </c>
      <c r="AB209" s="28">
        <f>主要観光地別・年度計!AB221</f>
        <v>497993</v>
      </c>
      <c r="AC209" s="28">
        <f>主要観光地別・年度計!AC221</f>
        <v>508347</v>
      </c>
      <c r="AD209" s="28">
        <f>主要観光地別・年度計!AD221</f>
        <v>499065</v>
      </c>
      <c r="AE209" s="28">
        <f>主要観光地別・年度計!AE221</f>
        <v>550391</v>
      </c>
      <c r="AF209" s="28">
        <f>主要観光地別・年度計!AF221</f>
        <v>625962</v>
      </c>
      <c r="AG209" s="28">
        <f>主要観光地別・年度計!AG221</f>
        <v>628699</v>
      </c>
      <c r="AH209" s="28">
        <f>主要観光地別・年度計!AH221</f>
        <v>646763</v>
      </c>
      <c r="AI209" s="28">
        <f>主要観光地別・年度計!AI221</f>
        <v>685457</v>
      </c>
      <c r="AJ209" s="28">
        <f>主要観光地別・年度計!AJ221</f>
        <v>704497</v>
      </c>
      <c r="AK209" s="28">
        <f>主要観光地別・年度計!AK221</f>
        <v>693896</v>
      </c>
      <c r="AL209" s="28">
        <f>主要観光地別・年度計!AL221</f>
        <v>646341</v>
      </c>
      <c r="AM209" s="28">
        <f>主要観光地別・年度計!AM221</f>
        <v>634077</v>
      </c>
      <c r="AN209" s="28">
        <f>主要観光地別・年度計!AN221</f>
        <v>679728</v>
      </c>
      <c r="AO209" s="28">
        <f>主要観光地別・年度計!AO221</f>
        <v>711511</v>
      </c>
      <c r="AQ209" s="67">
        <v>720.3</v>
      </c>
      <c r="AR209" s="67">
        <v>722.1</v>
      </c>
      <c r="AS209" s="67">
        <v>753.2</v>
      </c>
      <c r="AT209" s="67">
        <v>731.5</v>
      </c>
      <c r="AU209" s="67">
        <v>751.5</v>
      </c>
      <c r="AV209" s="67">
        <v>744.4</v>
      </c>
      <c r="AW209" s="67">
        <v>727.1</v>
      </c>
      <c r="AX209" s="67">
        <v>822.3</v>
      </c>
      <c r="AY209" s="67">
        <v>848.8</v>
      </c>
      <c r="AZ209" s="67">
        <v>996</v>
      </c>
      <c r="BA209" s="67">
        <v>0</v>
      </c>
      <c r="BB209" s="67">
        <v>0</v>
      </c>
      <c r="BC209" s="67">
        <v>0</v>
      </c>
      <c r="BD209" s="67">
        <v>0</v>
      </c>
      <c r="BE209" s="67">
        <v>0</v>
      </c>
      <c r="BF209" s="67">
        <v>0</v>
      </c>
      <c r="BG209" s="67">
        <v>0</v>
      </c>
      <c r="BH209" s="67">
        <v>0</v>
      </c>
      <c r="BI209" s="67">
        <v>0</v>
      </c>
      <c r="BJ209" s="67">
        <v>0</v>
      </c>
      <c r="BK209" s="67">
        <v>0</v>
      </c>
      <c r="BL209" s="67">
        <v>0</v>
      </c>
      <c r="BM209" s="67"/>
      <c r="BN209" s="67"/>
    </row>
    <row r="210" spans="1:66" ht="13.5" customHeight="1" x14ac:dyDescent="0.15">
      <c r="A210" s="51"/>
      <c r="B210" s="52"/>
      <c r="C210" s="122"/>
      <c r="D210" s="66" t="s">
        <v>8</v>
      </c>
      <c r="E210" s="90"/>
      <c r="F210" s="90"/>
      <c r="G210" s="90"/>
      <c r="H210" s="28">
        <f>主要観光地別・年度計!H222</f>
        <v>919079</v>
      </c>
      <c r="I210" s="28">
        <f>主要観光地別・年度計!I222</f>
        <v>939259</v>
      </c>
      <c r="J210" s="28">
        <f>主要観光地別・年度計!J222</f>
        <v>1070545</v>
      </c>
      <c r="K210" s="28">
        <f>主要観光地別・年度計!K222</f>
        <v>1235207</v>
      </c>
      <c r="L210" s="28">
        <f>主要観光地別・年度計!L222</f>
        <v>1321929</v>
      </c>
      <c r="M210" s="28">
        <f>主要観光地別・年度計!M222</f>
        <v>1487177</v>
      </c>
      <c r="N210" s="28">
        <f>主要観光地別・年度計!N222</f>
        <v>1503743</v>
      </c>
      <c r="O210" s="28">
        <f>主要観光地別・年度計!O222</f>
        <v>1657985</v>
      </c>
      <c r="P210" s="28">
        <f>主要観光地別・年度計!P222</f>
        <v>1796724</v>
      </c>
      <c r="Q210" s="28">
        <f>主要観光地別・年度計!Q222</f>
        <v>1578608</v>
      </c>
      <c r="R210" s="28">
        <f>主要観光地別・年度計!R222</f>
        <v>1573660</v>
      </c>
      <c r="S210" s="28">
        <f>主要観光地別・年度計!S222</f>
        <v>1512561</v>
      </c>
      <c r="T210" s="28">
        <f>主要観光地別・年度計!T222</f>
        <v>1532926</v>
      </c>
      <c r="U210" s="28">
        <f>主要観光地別・年度計!U222</f>
        <v>1573978</v>
      </c>
      <c r="V210" s="28">
        <f>主要観光地別・年度計!V222</f>
        <v>1235435</v>
      </c>
      <c r="W210" s="28">
        <f>主要観光地別・年度計!W222</f>
        <v>1328325</v>
      </c>
      <c r="X210" s="28">
        <f>主要観光地別・年度計!X222</f>
        <v>1378499</v>
      </c>
      <c r="Y210" s="28">
        <f>主要観光地別・年度計!Y222</f>
        <v>1371994</v>
      </c>
      <c r="Z210" s="28">
        <f>主要観光地別・年度計!Z222</f>
        <v>1354167</v>
      </c>
      <c r="AA210" s="28">
        <f>主要観光地別・年度計!AA222</f>
        <v>1397920</v>
      </c>
      <c r="AB210" s="28">
        <f>主要観光地別・年度計!AB222</f>
        <v>1357350</v>
      </c>
      <c r="AC210" s="28">
        <f>主要観光地別・年度計!AC222</f>
        <v>1375397</v>
      </c>
      <c r="AD210" s="28">
        <f>主要観光地別・年度計!AD222</f>
        <v>1373465</v>
      </c>
      <c r="AE210" s="28">
        <f>主要観光地別・年度計!AE222</f>
        <v>1482955</v>
      </c>
      <c r="AF210" s="28">
        <f>主要観光地別・年度計!AF222</f>
        <v>1601560</v>
      </c>
      <c r="AG210" s="28">
        <f>主要観光地別・年度計!AG222</f>
        <v>1601955</v>
      </c>
      <c r="AH210" s="28">
        <f>主要観光地別・年度計!AH222</f>
        <v>1684217</v>
      </c>
      <c r="AI210" s="28">
        <f>主要観光地別・年度計!AI222</f>
        <v>1770182</v>
      </c>
      <c r="AJ210" s="28">
        <f>主要観光地別・年度計!AJ222</f>
        <v>1830235</v>
      </c>
      <c r="AK210" s="28">
        <f>主要観光地別・年度計!AK222</f>
        <v>1766080</v>
      </c>
      <c r="AL210" s="28">
        <f>主要観光地別・年度計!AL222</f>
        <v>1666564</v>
      </c>
      <c r="AM210" s="28">
        <f>主要観光地別・年度計!AM222</f>
        <v>1681944</v>
      </c>
      <c r="AN210" s="28">
        <f>主要観光地別・年度計!AN222</f>
        <v>1676546</v>
      </c>
      <c r="AO210" s="28">
        <f>主要観光地別・年度計!AO222</f>
        <v>1734313</v>
      </c>
      <c r="AQ210" s="67">
        <v>1747.4</v>
      </c>
      <c r="AR210" s="67">
        <v>1792.8</v>
      </c>
      <c r="AS210" s="67">
        <v>1812.1</v>
      </c>
      <c r="AT210" s="67">
        <v>1785.8</v>
      </c>
      <c r="AU210" s="67">
        <v>1682.5</v>
      </c>
      <c r="AV210" s="67">
        <v>1647.8</v>
      </c>
      <c r="AW210" s="67">
        <v>1712.5</v>
      </c>
      <c r="AX210" s="67">
        <v>1364</v>
      </c>
      <c r="AY210" s="67">
        <v>1346.9</v>
      </c>
      <c r="AZ210" s="67">
        <v>1439.1</v>
      </c>
      <c r="BA210" s="67">
        <v>0</v>
      </c>
      <c r="BB210" s="67">
        <v>0</v>
      </c>
      <c r="BC210" s="67">
        <v>0</v>
      </c>
      <c r="BD210" s="67">
        <v>0</v>
      </c>
      <c r="BE210" s="67">
        <v>0</v>
      </c>
      <c r="BF210" s="67">
        <v>0</v>
      </c>
      <c r="BG210" s="67">
        <v>0</v>
      </c>
      <c r="BH210" s="67">
        <v>0</v>
      </c>
      <c r="BI210" s="67">
        <v>0</v>
      </c>
      <c r="BJ210" s="67">
        <v>0</v>
      </c>
      <c r="BK210" s="67">
        <v>0</v>
      </c>
      <c r="BL210" s="67">
        <v>0</v>
      </c>
      <c r="BM210" s="67"/>
      <c r="BN210" s="67"/>
    </row>
    <row r="211" spans="1:66" ht="13.5" customHeight="1" x14ac:dyDescent="0.15">
      <c r="A211" s="51"/>
      <c r="B211" s="52"/>
      <c r="C211" s="122"/>
      <c r="D211" s="66" t="s">
        <v>9</v>
      </c>
      <c r="E211" s="90"/>
      <c r="F211" s="90"/>
      <c r="G211" s="90"/>
      <c r="H211" s="28"/>
      <c r="I211" s="28">
        <f>主要観光地別・年度計!I223</f>
        <v>306201</v>
      </c>
      <c r="J211" s="28">
        <f>主要観光地別・年度計!J223</f>
        <v>414545</v>
      </c>
      <c r="K211" s="28">
        <f>主要観光地別・年度計!K223</f>
        <v>548135</v>
      </c>
      <c r="L211" s="28">
        <f>主要観光地別・年度計!L223</f>
        <v>580526</v>
      </c>
      <c r="M211" s="28">
        <f>主要観光地別・年度計!M223</f>
        <v>885351</v>
      </c>
      <c r="N211" s="28">
        <f>主要観光地別・年度計!N223</f>
        <v>1277214</v>
      </c>
      <c r="O211" s="28">
        <f>主要観光地別・年度計!O223</f>
        <v>1301539</v>
      </c>
      <c r="P211" s="28">
        <f>主要観光地別・年度計!P223</f>
        <v>1569752</v>
      </c>
      <c r="Q211" s="28">
        <f>主要観光地別・年度計!Q223</f>
        <v>1618743</v>
      </c>
      <c r="R211" s="28">
        <f>主要観光地別・年度計!R223</f>
        <v>1690742</v>
      </c>
      <c r="S211" s="28">
        <f>主要観光地別・年度計!S223</f>
        <v>1587763</v>
      </c>
      <c r="T211" s="28">
        <f>主要観光地別・年度計!T223</f>
        <v>1452778</v>
      </c>
      <c r="U211" s="28">
        <f>主要観光地別・年度計!U223</f>
        <v>1477510</v>
      </c>
      <c r="V211" s="28">
        <f>主要観光地別・年度計!V223</f>
        <v>809654</v>
      </c>
      <c r="W211" s="28">
        <f>主要観光地別・年度計!W223</f>
        <v>819403</v>
      </c>
      <c r="X211" s="28">
        <f>主要観光地別・年度計!X223</f>
        <v>835739</v>
      </c>
      <c r="Y211" s="28">
        <f>主要観光地別・年度計!Y223</f>
        <v>819126</v>
      </c>
      <c r="Z211" s="28">
        <f>主要観光地別・年度計!Z223</f>
        <v>814647</v>
      </c>
      <c r="AA211" s="28">
        <f>主要観光地別・年度計!AA223</f>
        <v>803287</v>
      </c>
      <c r="AB211" s="28">
        <f>主要観光地別・年度計!AB223</f>
        <v>769166</v>
      </c>
      <c r="AC211" s="28">
        <f>主要観光地別・年度計!AC223</f>
        <v>743823</v>
      </c>
      <c r="AD211" s="28">
        <f>主要観光地別・年度計!AD223</f>
        <v>674299</v>
      </c>
      <c r="AE211" s="28">
        <f>主要観光地別・年度計!AE223</f>
        <v>735848</v>
      </c>
      <c r="AF211" s="28">
        <f>主要観光地別・年度計!AF223</f>
        <v>807289</v>
      </c>
      <c r="AG211" s="28">
        <f>主要観光地別・年度計!AG223</f>
        <v>826755</v>
      </c>
      <c r="AH211" s="28">
        <f>主要観光地別・年度計!AH223</f>
        <v>874740</v>
      </c>
      <c r="AI211" s="28">
        <f>主要観光地別・年度計!AI223</f>
        <v>911805</v>
      </c>
      <c r="AJ211" s="28">
        <f>主要観光地別・年度計!AJ223</f>
        <v>922239</v>
      </c>
      <c r="AK211" s="28">
        <f>主要観光地別・年度計!AK223</f>
        <v>849913</v>
      </c>
      <c r="AL211" s="28">
        <f>主要観光地別・年度計!AL223</f>
        <v>782466</v>
      </c>
      <c r="AM211" s="28">
        <f>主要観光地別・年度計!AM223</f>
        <v>833614</v>
      </c>
      <c r="AN211" s="28">
        <f>主要観光地別・年度計!AN223</f>
        <v>878712</v>
      </c>
      <c r="AO211" s="28">
        <f>主要観光地別・年度計!AO223</f>
        <v>896477</v>
      </c>
      <c r="AQ211" s="67">
        <v>733</v>
      </c>
      <c r="AR211" s="67">
        <v>777.8</v>
      </c>
      <c r="AS211" s="67">
        <v>793.2</v>
      </c>
      <c r="AT211" s="67">
        <v>854.2</v>
      </c>
      <c r="AU211" s="67">
        <v>783.5</v>
      </c>
      <c r="AV211" s="67">
        <v>672.7</v>
      </c>
      <c r="AW211" s="67">
        <v>911</v>
      </c>
      <c r="AX211" s="67">
        <v>564.9</v>
      </c>
      <c r="AY211" s="67">
        <v>676.7</v>
      </c>
      <c r="AZ211" s="67">
        <v>661.1</v>
      </c>
      <c r="BA211" s="67">
        <v>0</v>
      </c>
      <c r="BB211" s="67">
        <v>0</v>
      </c>
      <c r="BC211" s="67">
        <v>0</v>
      </c>
      <c r="BD211" s="67">
        <v>0</v>
      </c>
      <c r="BE211" s="67">
        <v>0</v>
      </c>
      <c r="BF211" s="67">
        <v>0</v>
      </c>
      <c r="BG211" s="67">
        <v>0</v>
      </c>
      <c r="BH211" s="67">
        <v>0</v>
      </c>
      <c r="BI211" s="67">
        <v>0</v>
      </c>
      <c r="BJ211" s="67">
        <v>0</v>
      </c>
      <c r="BK211" s="67">
        <v>0</v>
      </c>
      <c r="BL211" s="67">
        <v>0</v>
      </c>
      <c r="BM211" s="67"/>
      <c r="BN211" s="67"/>
    </row>
    <row r="212" spans="1:66" ht="13.5" customHeight="1" x14ac:dyDescent="0.15">
      <c r="A212" s="51"/>
      <c r="B212" s="52"/>
      <c r="C212" s="122"/>
      <c r="D212" s="66" t="s">
        <v>10</v>
      </c>
      <c r="E212" s="90"/>
      <c r="F212" s="90"/>
      <c r="G212" s="90"/>
      <c r="H212" s="28"/>
      <c r="I212" s="28">
        <f>主要観光地別・年度計!I224</f>
        <v>1138804</v>
      </c>
      <c r="J212" s="28">
        <f>主要観光地別・年度計!J224</f>
        <v>1170664</v>
      </c>
      <c r="K212" s="28">
        <f>主要観光地別・年度計!K224</f>
        <v>1232681</v>
      </c>
      <c r="L212" s="28">
        <f>主要観光地別・年度計!L224</f>
        <v>1299038</v>
      </c>
      <c r="M212" s="28">
        <f>主要観光地別・年度計!M224</f>
        <v>1248258</v>
      </c>
      <c r="N212" s="28">
        <f>主要観光地別・年度計!N224</f>
        <v>941646</v>
      </c>
      <c r="O212" s="28">
        <f>主要観光地別・年度計!O224</f>
        <v>1033308</v>
      </c>
      <c r="P212" s="28">
        <f>主要観光地別・年度計!P224</f>
        <v>1058339</v>
      </c>
      <c r="Q212" s="28">
        <f>主要観光地別・年度計!Q224</f>
        <v>1037449</v>
      </c>
      <c r="R212" s="28">
        <f>主要観光地別・年度計!R224</f>
        <v>1071351</v>
      </c>
      <c r="S212" s="28">
        <f>主要観光地別・年度計!S224</f>
        <v>1066609</v>
      </c>
      <c r="T212" s="28">
        <f>主要観光地別・年度計!T224</f>
        <v>935204</v>
      </c>
      <c r="U212" s="28">
        <f>主要観光地別・年度計!U224</f>
        <v>979232</v>
      </c>
      <c r="V212" s="28">
        <f>主要観光地別・年度計!V224</f>
        <v>983253</v>
      </c>
      <c r="W212" s="28">
        <f>主要観光地別・年度計!W224</f>
        <v>1066122</v>
      </c>
      <c r="X212" s="28">
        <f>主要観光地別・年度計!X224</f>
        <v>1125164</v>
      </c>
      <c r="Y212" s="28">
        <f>主要観光地別・年度計!Y224</f>
        <v>1101236</v>
      </c>
      <c r="Z212" s="28">
        <f>主要観光地別・年度計!Z224</f>
        <v>1054409</v>
      </c>
      <c r="AA212" s="28">
        <f>主要観光地別・年度計!AA224</f>
        <v>1110991</v>
      </c>
      <c r="AB212" s="28">
        <f>主要観光地別・年度計!AB224</f>
        <v>1086177</v>
      </c>
      <c r="AC212" s="28">
        <f>主要観光地別・年度計!AC224</f>
        <v>1139921</v>
      </c>
      <c r="AD212" s="28">
        <f>主要観光地別・年度計!AD224</f>
        <v>1198231</v>
      </c>
      <c r="AE212" s="28">
        <f>主要観光地別・年度計!AE224</f>
        <v>1287498</v>
      </c>
      <c r="AF212" s="28">
        <f>主要観光地別・年度計!AF224</f>
        <v>1420233</v>
      </c>
      <c r="AG212" s="28">
        <f>主要観光地別・年度計!AG224</f>
        <v>1403899</v>
      </c>
      <c r="AH212" s="28">
        <f>主要観光地別・年度計!AH224</f>
        <v>1456240</v>
      </c>
      <c r="AI212" s="28">
        <f>主要観光地別・年度計!AI224</f>
        <v>1543834</v>
      </c>
      <c r="AJ212" s="28">
        <f>主要観光地別・年度計!AJ224</f>
        <v>1612493</v>
      </c>
      <c r="AK212" s="28">
        <f>主要観光地別・年度計!AK224</f>
        <v>1610063</v>
      </c>
      <c r="AL212" s="28">
        <f>主要観光地別・年度計!AL224</f>
        <v>1530439</v>
      </c>
      <c r="AM212" s="28">
        <f>主要観光地別・年度計!AM224</f>
        <v>1482407</v>
      </c>
      <c r="AN212" s="28">
        <f>主要観光地別・年度計!AN224</f>
        <v>1477562</v>
      </c>
      <c r="AO212" s="28">
        <f>主要観光地別・年度計!AO224</f>
        <v>1549347</v>
      </c>
      <c r="AQ212" s="67">
        <v>1734.7</v>
      </c>
      <c r="AR212" s="67">
        <v>1737.1</v>
      </c>
      <c r="AS212" s="67">
        <v>1772.1</v>
      </c>
      <c r="AT212" s="67">
        <v>1663.1</v>
      </c>
      <c r="AU212" s="67">
        <v>1650.5</v>
      </c>
      <c r="AV212" s="67">
        <v>1719.5</v>
      </c>
      <c r="AW212" s="67">
        <v>1528.6</v>
      </c>
      <c r="AX212" s="67">
        <v>1621.4</v>
      </c>
      <c r="AY212" s="67">
        <v>1519</v>
      </c>
      <c r="AZ212" s="67">
        <v>1774</v>
      </c>
      <c r="BA212" s="67">
        <v>0</v>
      </c>
      <c r="BB212" s="67">
        <v>0</v>
      </c>
      <c r="BC212" s="67">
        <v>0</v>
      </c>
      <c r="BD212" s="67">
        <v>0</v>
      </c>
      <c r="BE212" s="67">
        <v>0</v>
      </c>
      <c r="BF212" s="67">
        <v>0</v>
      </c>
      <c r="BG212" s="67">
        <v>0</v>
      </c>
      <c r="BH212" s="67">
        <v>0</v>
      </c>
      <c r="BI212" s="67">
        <v>0</v>
      </c>
      <c r="BJ212" s="67">
        <v>0</v>
      </c>
      <c r="BK212" s="67">
        <v>0</v>
      </c>
      <c r="BL212" s="67">
        <v>0</v>
      </c>
      <c r="BM212" s="67"/>
      <c r="BN212" s="67"/>
    </row>
    <row r="213" spans="1:66" ht="13.5" customHeight="1" thickBot="1" x14ac:dyDescent="0.2">
      <c r="A213" s="51"/>
      <c r="B213" s="52"/>
      <c r="C213" s="123"/>
      <c r="D213" s="68" t="s">
        <v>11</v>
      </c>
      <c r="E213" s="91"/>
      <c r="F213" s="91"/>
      <c r="G213" s="91"/>
      <c r="H213" s="29"/>
      <c r="I213" s="29">
        <f>主要観光地別・年度計!I225</f>
        <v>1138804</v>
      </c>
      <c r="J213" s="29">
        <f>主要観光地別・年度計!J225</f>
        <v>1170664</v>
      </c>
      <c r="K213" s="29">
        <f>主要観光地別・年度計!K225</f>
        <v>1352280</v>
      </c>
      <c r="L213" s="29">
        <f>主要観光地別・年度計!L225</f>
        <v>1582306</v>
      </c>
      <c r="M213" s="29">
        <f>主要観光地別・年度計!M225</f>
        <v>1307136</v>
      </c>
      <c r="N213" s="29">
        <f>主要観光地別・年度計!N225</f>
        <v>1065918</v>
      </c>
      <c r="O213" s="29">
        <f>主要観光地別・年度計!O225</f>
        <v>1168040</v>
      </c>
      <c r="P213" s="29">
        <f>主要観光地別・年度計!P225</f>
        <v>1093741</v>
      </c>
      <c r="Q213" s="29">
        <f>主要観光地別・年度計!Q225</f>
        <v>1244970</v>
      </c>
      <c r="R213" s="29">
        <f>主要観光地別・年度計!R225</f>
        <v>1285616</v>
      </c>
      <c r="S213" s="29">
        <f>主要観光地別・年度計!S225</f>
        <v>1173266</v>
      </c>
      <c r="T213" s="29">
        <f>主要観光地別・年度計!T225</f>
        <v>1074698</v>
      </c>
      <c r="U213" s="29">
        <f>主要観光地別・年度計!U225</f>
        <v>1026118</v>
      </c>
      <c r="V213" s="29">
        <f>主要観光地別・年度計!V225</f>
        <v>1113987</v>
      </c>
      <c r="W213" s="29">
        <f>主要観光地別・年度計!W225</f>
        <v>1229251</v>
      </c>
      <c r="X213" s="29">
        <f>主要観光地別・年度計!X225</f>
        <v>1287798</v>
      </c>
      <c r="Y213" s="29">
        <f>主要観光地別・年度計!Y225</f>
        <v>1259334</v>
      </c>
      <c r="Z213" s="29">
        <f>主要観光地別・年度計!Z225</f>
        <v>1173326</v>
      </c>
      <c r="AA213" s="29">
        <f>主要観光地別・年度計!AA225</f>
        <v>1236612</v>
      </c>
      <c r="AB213" s="29">
        <f>主要観光地別・年度計!AB225</f>
        <v>1206744</v>
      </c>
      <c r="AC213" s="29">
        <f>主要観光地別・年度計!AC225</f>
        <v>1268357</v>
      </c>
      <c r="AD213" s="29">
        <f>主要観光地別・年度計!AD225</f>
        <v>1333503</v>
      </c>
      <c r="AE213" s="29">
        <f>主要観光地別・年度計!AE225</f>
        <v>1371789</v>
      </c>
      <c r="AF213" s="29">
        <f>主要観光地別・年度計!AF225</f>
        <v>1420233</v>
      </c>
      <c r="AG213" s="29">
        <f>主要観光地別・年度計!AG225</f>
        <v>1403899</v>
      </c>
      <c r="AH213" s="29">
        <f>主要観光地別・年度計!AH225</f>
        <v>1456240</v>
      </c>
      <c r="AI213" s="29">
        <f>主要観光地別・年度計!AI225</f>
        <v>1560484</v>
      </c>
      <c r="AJ213" s="29">
        <f>主要観光地別・年度計!AJ225</f>
        <v>1629458</v>
      </c>
      <c r="AK213" s="29">
        <f>主要観光地別・年度計!AK225</f>
        <v>1626743</v>
      </c>
      <c r="AL213" s="29">
        <f>主要観光地別・年度計!AL225</f>
        <v>1546587</v>
      </c>
      <c r="AM213" s="29">
        <f>主要観光地別・年度計!AM225</f>
        <v>1712000</v>
      </c>
      <c r="AN213" s="29">
        <f>主要観光地別・年度計!AN225</f>
        <v>1706426</v>
      </c>
      <c r="AO213" s="29">
        <f>主要観光地別・年度計!AO225</f>
        <v>1691192</v>
      </c>
      <c r="AQ213" s="69">
        <v>1890.7</v>
      </c>
      <c r="AR213" s="69">
        <v>1894</v>
      </c>
      <c r="AS213" s="69">
        <v>1930.5</v>
      </c>
      <c r="AT213" s="69">
        <v>1812</v>
      </c>
      <c r="AU213" s="69">
        <v>1854.8</v>
      </c>
      <c r="AV213" s="69">
        <v>1927.8</v>
      </c>
      <c r="AW213" s="69">
        <v>1710.6</v>
      </c>
      <c r="AX213" s="69">
        <v>1968.6</v>
      </c>
      <c r="AY213" s="69">
        <v>1687.1</v>
      </c>
      <c r="AZ213" s="69">
        <v>2117.1999999999998</v>
      </c>
      <c r="BA213" s="69">
        <v>0</v>
      </c>
      <c r="BB213" s="69">
        <v>0</v>
      </c>
      <c r="BC213" s="69">
        <v>0</v>
      </c>
      <c r="BD213" s="69">
        <v>0</v>
      </c>
      <c r="BE213" s="69">
        <v>0</v>
      </c>
      <c r="BF213" s="69">
        <v>0</v>
      </c>
      <c r="BG213" s="69">
        <v>0</v>
      </c>
      <c r="BH213" s="69">
        <v>0</v>
      </c>
      <c r="BI213" s="69">
        <v>0</v>
      </c>
      <c r="BJ213" s="69">
        <v>0</v>
      </c>
      <c r="BK213" s="69">
        <v>0</v>
      </c>
      <c r="BL213" s="69">
        <v>0</v>
      </c>
      <c r="BM213" s="69"/>
      <c r="BN213" s="69"/>
    </row>
    <row r="214" spans="1:66" ht="13.5" customHeight="1" x14ac:dyDescent="0.15">
      <c r="A214" s="51"/>
      <c r="B214" s="52"/>
      <c r="C214" s="53" t="s">
        <v>44</v>
      </c>
      <c r="D214" s="64" t="s">
        <v>6</v>
      </c>
      <c r="E214" s="89"/>
      <c r="F214" s="89"/>
      <c r="G214" s="89"/>
      <c r="H214" s="26"/>
      <c r="I214" s="26"/>
      <c r="J214" s="26"/>
      <c r="K214" s="26"/>
      <c r="L214" s="26"/>
      <c r="M214" s="26"/>
      <c r="N214" s="26"/>
      <c r="O214" s="26"/>
      <c r="P214" s="26"/>
      <c r="Q214" s="26"/>
      <c r="R214" s="26"/>
      <c r="S214" s="26"/>
      <c r="T214" s="26"/>
      <c r="U214" s="26"/>
      <c r="V214" s="26"/>
      <c r="W214" s="26"/>
      <c r="X214" s="26"/>
      <c r="Y214" s="26"/>
      <c r="Z214" s="26"/>
      <c r="AA214" s="26"/>
      <c r="AB214" s="26"/>
      <c r="AC214" s="26"/>
      <c r="AD214" s="26"/>
      <c r="AE214" s="26"/>
      <c r="AF214" s="26"/>
      <c r="AG214" s="26"/>
      <c r="AH214" s="26"/>
      <c r="AI214" s="26"/>
      <c r="AJ214" s="26"/>
      <c r="AK214" s="26"/>
      <c r="AL214" s="26"/>
      <c r="AM214" s="26"/>
      <c r="AN214" s="26"/>
      <c r="AO214" s="26"/>
      <c r="AQ214" s="65">
        <v>0</v>
      </c>
      <c r="AR214" s="65">
        <v>0</v>
      </c>
      <c r="AS214" s="65">
        <v>718.7</v>
      </c>
      <c r="AT214" s="65">
        <v>736</v>
      </c>
      <c r="AU214" s="65">
        <v>812.9</v>
      </c>
      <c r="AV214" s="65">
        <v>775.7</v>
      </c>
      <c r="AW214" s="65">
        <v>869.4</v>
      </c>
      <c r="AX214" s="65">
        <v>847</v>
      </c>
      <c r="AY214" s="65">
        <v>779.5</v>
      </c>
      <c r="AZ214" s="65">
        <v>778.2</v>
      </c>
      <c r="BA214" s="65">
        <v>958.1</v>
      </c>
      <c r="BB214" s="65">
        <v>811.8</v>
      </c>
      <c r="BC214" s="65">
        <v>805</v>
      </c>
      <c r="BD214" s="65">
        <v>749.19999999999993</v>
      </c>
      <c r="BE214" s="65">
        <v>749.89999999999986</v>
      </c>
      <c r="BF214" s="65">
        <v>845.7</v>
      </c>
      <c r="BG214" s="65">
        <v>757.30000000000007</v>
      </c>
      <c r="BH214" s="65">
        <v>709.19999999999993</v>
      </c>
      <c r="BI214" s="65">
        <v>926</v>
      </c>
      <c r="BJ214" s="65">
        <v>1046.0999999999999</v>
      </c>
      <c r="BK214" s="65">
        <v>915.30000000000007</v>
      </c>
      <c r="BL214" s="65">
        <v>1353.2</v>
      </c>
      <c r="BM214" s="65">
        <v>1190.0999999999999</v>
      </c>
      <c r="BN214" s="65"/>
    </row>
    <row r="215" spans="1:66" ht="13.5" customHeight="1" x14ac:dyDescent="0.15">
      <c r="A215" s="51"/>
      <c r="B215" s="52"/>
      <c r="C215" s="54"/>
      <c r="D215" s="66" t="s">
        <v>7</v>
      </c>
      <c r="E215" s="90"/>
      <c r="F215" s="90"/>
      <c r="G215" s="90"/>
      <c r="H215" s="28"/>
      <c r="I215" s="28"/>
      <c r="J215" s="28"/>
      <c r="K215" s="28"/>
      <c r="L215" s="28"/>
      <c r="M215" s="28"/>
      <c r="N215" s="28"/>
      <c r="O215" s="28"/>
      <c r="P215" s="28"/>
      <c r="Q215" s="28"/>
      <c r="R215" s="28"/>
      <c r="S215" s="28"/>
      <c r="T215" s="28"/>
      <c r="U215" s="28"/>
      <c r="V215" s="28"/>
      <c r="W215" s="28"/>
      <c r="X215" s="28"/>
      <c r="Y215" s="28"/>
      <c r="Z215" s="28"/>
      <c r="AA215" s="28"/>
      <c r="AB215" s="28"/>
      <c r="AC215" s="28"/>
      <c r="AD215" s="28"/>
      <c r="AE215" s="28"/>
      <c r="AF215" s="28"/>
      <c r="AG215" s="28"/>
      <c r="AH215" s="28"/>
      <c r="AI215" s="28"/>
      <c r="AJ215" s="28"/>
      <c r="AK215" s="28"/>
      <c r="AL215" s="28"/>
      <c r="AM215" s="28"/>
      <c r="AN215" s="28"/>
      <c r="AO215" s="28"/>
      <c r="AQ215" s="67">
        <v>0</v>
      </c>
      <c r="AR215" s="67">
        <v>0</v>
      </c>
      <c r="AS215" s="67">
        <v>10.5</v>
      </c>
      <c r="AT215" s="67">
        <v>6.5</v>
      </c>
      <c r="AU215" s="67">
        <v>5.8</v>
      </c>
      <c r="AV215" s="67">
        <v>8.5</v>
      </c>
      <c r="AW215" s="67">
        <v>12</v>
      </c>
      <c r="AX215" s="67">
        <v>17.600000000000001</v>
      </c>
      <c r="AY215" s="67">
        <v>9.9</v>
      </c>
      <c r="AZ215" s="67">
        <v>11.8</v>
      </c>
      <c r="BA215" s="67">
        <v>13.3</v>
      </c>
      <c r="BB215" s="67">
        <v>10</v>
      </c>
      <c r="BC215" s="67">
        <v>10.4</v>
      </c>
      <c r="BD215" s="67">
        <v>11.100000000000001</v>
      </c>
      <c r="BE215" s="67">
        <v>7.8999999999999995</v>
      </c>
      <c r="BF215" s="67">
        <v>17.099999999999998</v>
      </c>
      <c r="BG215" s="67">
        <v>14.499999999999998</v>
      </c>
      <c r="BH215" s="67">
        <v>13.6</v>
      </c>
      <c r="BI215" s="67">
        <v>21.799999999999994</v>
      </c>
      <c r="BJ215" s="67">
        <v>31.7</v>
      </c>
      <c r="BK215" s="67">
        <v>35.700000000000003</v>
      </c>
      <c r="BL215" s="67">
        <v>38.200000000000003</v>
      </c>
      <c r="BM215" s="67">
        <v>38.200000000000003</v>
      </c>
      <c r="BN215" s="67"/>
    </row>
    <row r="216" spans="1:66" ht="13.5" customHeight="1" x14ac:dyDescent="0.15">
      <c r="A216" s="51"/>
      <c r="B216" s="52"/>
      <c r="C216" s="54"/>
      <c r="D216" s="66" t="s">
        <v>8</v>
      </c>
      <c r="E216" s="90"/>
      <c r="F216" s="90"/>
      <c r="G216" s="90"/>
      <c r="H216" s="28"/>
      <c r="I216" s="28"/>
      <c r="J216" s="28"/>
      <c r="K216" s="28"/>
      <c r="L216" s="28"/>
      <c r="M216" s="28"/>
      <c r="N216" s="28"/>
      <c r="O216" s="28"/>
      <c r="P216" s="28"/>
      <c r="Q216" s="28"/>
      <c r="R216" s="28"/>
      <c r="S216" s="28"/>
      <c r="T216" s="28"/>
      <c r="U216" s="28"/>
      <c r="V216" s="28"/>
      <c r="W216" s="28"/>
      <c r="X216" s="28"/>
      <c r="Y216" s="28"/>
      <c r="Z216" s="28"/>
      <c r="AA216" s="28"/>
      <c r="AB216" s="28"/>
      <c r="AC216" s="28"/>
      <c r="AD216" s="28"/>
      <c r="AE216" s="28"/>
      <c r="AF216" s="28"/>
      <c r="AG216" s="28"/>
      <c r="AH216" s="28"/>
      <c r="AI216" s="28"/>
      <c r="AJ216" s="28"/>
      <c r="AK216" s="28"/>
      <c r="AL216" s="28"/>
      <c r="AM216" s="28"/>
      <c r="AN216" s="28"/>
      <c r="AO216" s="28"/>
      <c r="AQ216" s="67">
        <v>0</v>
      </c>
      <c r="AR216" s="67">
        <v>0</v>
      </c>
      <c r="AS216" s="67">
        <v>708.2</v>
      </c>
      <c r="AT216" s="67">
        <v>729.5</v>
      </c>
      <c r="AU216" s="67">
        <v>807.1</v>
      </c>
      <c r="AV216" s="67">
        <v>767.2</v>
      </c>
      <c r="AW216" s="67">
        <v>857.4</v>
      </c>
      <c r="AX216" s="67">
        <v>829.4</v>
      </c>
      <c r="AY216" s="67">
        <v>769.6</v>
      </c>
      <c r="AZ216" s="67">
        <v>766.4</v>
      </c>
      <c r="BA216" s="67">
        <v>944.8</v>
      </c>
      <c r="BB216" s="67">
        <v>801.8</v>
      </c>
      <c r="BC216" s="67">
        <v>794.6</v>
      </c>
      <c r="BD216" s="67">
        <v>738.1</v>
      </c>
      <c r="BE216" s="67">
        <v>742.00000000000011</v>
      </c>
      <c r="BF216" s="67">
        <v>828.6</v>
      </c>
      <c r="BG216" s="67">
        <v>742.80000000000007</v>
      </c>
      <c r="BH216" s="67">
        <v>695.59999999999991</v>
      </c>
      <c r="BI216" s="67">
        <v>904.19999999999982</v>
      </c>
      <c r="BJ216" s="67">
        <v>1014.4000000000001</v>
      </c>
      <c r="BK216" s="67">
        <v>879.5999999999998</v>
      </c>
      <c r="BL216" s="67">
        <v>1315</v>
      </c>
      <c r="BM216" s="67">
        <v>1151.8999999999999</v>
      </c>
      <c r="BN216" s="67"/>
    </row>
    <row r="217" spans="1:66" ht="13.5" customHeight="1" x14ac:dyDescent="0.15">
      <c r="A217" s="51"/>
      <c r="B217" s="52"/>
      <c r="C217" s="54"/>
      <c r="D217" s="66" t="s">
        <v>9</v>
      </c>
      <c r="E217" s="90"/>
      <c r="F217" s="90"/>
      <c r="G217" s="90"/>
      <c r="H217" s="28"/>
      <c r="I217" s="28"/>
      <c r="J217" s="28"/>
      <c r="K217" s="28"/>
      <c r="L217" s="28"/>
      <c r="M217" s="28"/>
      <c r="N217" s="28"/>
      <c r="O217" s="28"/>
      <c r="P217" s="28"/>
      <c r="Q217" s="28"/>
      <c r="R217" s="28"/>
      <c r="S217" s="28"/>
      <c r="T217" s="28"/>
      <c r="U217" s="28"/>
      <c r="V217" s="28"/>
      <c r="W217" s="28"/>
      <c r="X217" s="28"/>
      <c r="Y217" s="28"/>
      <c r="Z217" s="28"/>
      <c r="AA217" s="28"/>
      <c r="AB217" s="28"/>
      <c r="AC217" s="28"/>
      <c r="AD217" s="28"/>
      <c r="AE217" s="28"/>
      <c r="AF217" s="28"/>
      <c r="AG217" s="28"/>
      <c r="AH217" s="28"/>
      <c r="AI217" s="28"/>
      <c r="AJ217" s="28"/>
      <c r="AK217" s="28"/>
      <c r="AL217" s="28"/>
      <c r="AM217" s="28"/>
      <c r="AN217" s="28"/>
      <c r="AO217" s="28"/>
      <c r="AQ217" s="67">
        <v>0</v>
      </c>
      <c r="AR217" s="67">
        <v>0</v>
      </c>
      <c r="AS217" s="67">
        <v>713.8</v>
      </c>
      <c r="AT217" s="67">
        <v>731.3</v>
      </c>
      <c r="AU217" s="67">
        <v>806.8</v>
      </c>
      <c r="AV217" s="67">
        <v>769.8</v>
      </c>
      <c r="AW217" s="67">
        <v>864</v>
      </c>
      <c r="AX217" s="67">
        <v>840.3</v>
      </c>
      <c r="AY217" s="67">
        <v>779.5</v>
      </c>
      <c r="AZ217" s="67">
        <v>775.2</v>
      </c>
      <c r="BA217" s="67">
        <v>954.6</v>
      </c>
      <c r="BB217" s="67">
        <v>808.8</v>
      </c>
      <c r="BC217" s="67">
        <v>802.4</v>
      </c>
      <c r="BD217" s="67">
        <v>746.59999999999991</v>
      </c>
      <c r="BE217" s="67">
        <v>747.5</v>
      </c>
      <c r="BF217" s="67">
        <v>843.6</v>
      </c>
      <c r="BG217" s="67">
        <v>754.89999999999986</v>
      </c>
      <c r="BH217" s="67">
        <v>706.69999999999982</v>
      </c>
      <c r="BI217" s="67">
        <v>923.50000000000023</v>
      </c>
      <c r="BJ217" s="67">
        <v>1043.3999999999999</v>
      </c>
      <c r="BK217" s="67">
        <v>912.19999999999993</v>
      </c>
      <c r="BL217" s="67">
        <v>1349</v>
      </c>
      <c r="BM217" s="67">
        <v>1182.4000000000001</v>
      </c>
      <c r="BN217" s="67"/>
    </row>
    <row r="218" spans="1:66" ht="13.5" customHeight="1" x14ac:dyDescent="0.15">
      <c r="A218" s="51"/>
      <c r="B218" s="52"/>
      <c r="C218" s="54"/>
      <c r="D218" s="66" t="s">
        <v>10</v>
      </c>
      <c r="E218" s="90"/>
      <c r="F218" s="90"/>
      <c r="G218" s="90"/>
      <c r="H218" s="28"/>
      <c r="I218" s="28"/>
      <c r="J218" s="28"/>
      <c r="K218" s="28"/>
      <c r="L218" s="28"/>
      <c r="M218" s="28"/>
      <c r="N218" s="28"/>
      <c r="O218" s="28"/>
      <c r="P218" s="28"/>
      <c r="Q218" s="28"/>
      <c r="R218" s="28"/>
      <c r="S218" s="28"/>
      <c r="T218" s="28"/>
      <c r="U218" s="28"/>
      <c r="V218" s="28"/>
      <c r="W218" s="28"/>
      <c r="X218" s="28"/>
      <c r="Y218" s="28"/>
      <c r="Z218" s="28"/>
      <c r="AA218" s="28"/>
      <c r="AB218" s="28"/>
      <c r="AC218" s="28"/>
      <c r="AD218" s="28"/>
      <c r="AE218" s="28"/>
      <c r="AF218" s="28"/>
      <c r="AG218" s="28"/>
      <c r="AH218" s="28"/>
      <c r="AI218" s="28"/>
      <c r="AJ218" s="28"/>
      <c r="AK218" s="28"/>
      <c r="AL218" s="28"/>
      <c r="AM218" s="28"/>
      <c r="AN218" s="28"/>
      <c r="AO218" s="28"/>
      <c r="AQ218" s="67">
        <v>0</v>
      </c>
      <c r="AR218" s="67">
        <v>0</v>
      </c>
      <c r="AS218" s="67">
        <v>4.9000000000000004</v>
      </c>
      <c r="AT218" s="67">
        <v>4.7</v>
      </c>
      <c r="AU218" s="67">
        <v>6.1</v>
      </c>
      <c r="AV218" s="67">
        <v>5.9</v>
      </c>
      <c r="AW218" s="67">
        <v>5.4</v>
      </c>
      <c r="AX218" s="67">
        <v>6.7</v>
      </c>
      <c r="AY218" s="67">
        <v>0</v>
      </c>
      <c r="AZ218" s="67">
        <v>3</v>
      </c>
      <c r="BA218" s="67">
        <v>3.5</v>
      </c>
      <c r="BB218" s="67">
        <v>3</v>
      </c>
      <c r="BC218" s="67">
        <v>2.6</v>
      </c>
      <c r="BD218" s="67">
        <v>2.6</v>
      </c>
      <c r="BE218" s="67">
        <v>2.4000000000000004</v>
      </c>
      <c r="BF218" s="67">
        <v>2.1</v>
      </c>
      <c r="BG218" s="67">
        <v>2.4</v>
      </c>
      <c r="BH218" s="67">
        <v>2.5</v>
      </c>
      <c r="BI218" s="67">
        <v>2.5</v>
      </c>
      <c r="BJ218" s="67">
        <v>2.7</v>
      </c>
      <c r="BK218" s="67">
        <v>3.1</v>
      </c>
      <c r="BL218" s="67">
        <v>4.2</v>
      </c>
      <c r="BM218" s="67">
        <v>7.7</v>
      </c>
      <c r="BN218" s="67"/>
    </row>
    <row r="219" spans="1:66" ht="13.5" customHeight="1" thickBot="1" x14ac:dyDescent="0.2">
      <c r="A219" s="51"/>
      <c r="B219" s="52"/>
      <c r="C219" s="55"/>
      <c r="D219" s="68" t="s">
        <v>11</v>
      </c>
      <c r="E219" s="91"/>
      <c r="F219" s="91"/>
      <c r="G219" s="91"/>
      <c r="H219" s="29"/>
      <c r="I219" s="29"/>
      <c r="J219" s="29"/>
      <c r="K219" s="29"/>
      <c r="L219" s="29"/>
      <c r="M219" s="29"/>
      <c r="N219" s="29"/>
      <c r="O219" s="29"/>
      <c r="P219" s="29"/>
      <c r="Q219" s="29"/>
      <c r="R219" s="29"/>
      <c r="S219" s="29"/>
      <c r="T219" s="29"/>
      <c r="U219" s="29"/>
      <c r="V219" s="29"/>
      <c r="W219" s="29"/>
      <c r="X219" s="29"/>
      <c r="Y219" s="29"/>
      <c r="Z219" s="29"/>
      <c r="AA219" s="29"/>
      <c r="AB219" s="29"/>
      <c r="AC219" s="29"/>
      <c r="AD219" s="29"/>
      <c r="AE219" s="29"/>
      <c r="AF219" s="29"/>
      <c r="AG219" s="29"/>
      <c r="AH219" s="29"/>
      <c r="AI219" s="29"/>
      <c r="AJ219" s="29"/>
      <c r="AK219" s="29"/>
      <c r="AL219" s="29"/>
      <c r="AM219" s="29"/>
      <c r="AN219" s="29"/>
      <c r="AO219" s="29"/>
      <c r="AQ219" s="69">
        <v>0</v>
      </c>
      <c r="AR219" s="69">
        <v>0</v>
      </c>
      <c r="AS219" s="69">
        <v>7.4</v>
      </c>
      <c r="AT219" s="69">
        <v>7.2</v>
      </c>
      <c r="AU219" s="69">
        <v>9.3000000000000007</v>
      </c>
      <c r="AV219" s="69">
        <v>8.8000000000000007</v>
      </c>
      <c r="AW219" s="69">
        <v>8.1</v>
      </c>
      <c r="AX219" s="69">
        <v>10.199999999999999</v>
      </c>
      <c r="AY219" s="69">
        <v>4.8</v>
      </c>
      <c r="AZ219" s="69">
        <v>4.5999999999999996</v>
      </c>
      <c r="BA219" s="69">
        <v>5.3</v>
      </c>
      <c r="BB219" s="69">
        <v>4.4000000000000004</v>
      </c>
      <c r="BC219" s="69">
        <v>4.0999999999999996</v>
      </c>
      <c r="BD219" s="69">
        <v>3.7</v>
      </c>
      <c r="BE219" s="69">
        <v>3.8</v>
      </c>
      <c r="BF219" s="69">
        <v>3.2000000000000011</v>
      </c>
      <c r="BG219" s="69">
        <v>3.8</v>
      </c>
      <c r="BH219" s="69">
        <v>3.7000000000000006</v>
      </c>
      <c r="BI219" s="69">
        <v>4.0000000000000009</v>
      </c>
      <c r="BJ219" s="69">
        <v>4</v>
      </c>
      <c r="BK219" s="69">
        <v>4.7</v>
      </c>
      <c r="BL219" s="69">
        <v>6.3</v>
      </c>
      <c r="BM219" s="69">
        <v>10.9</v>
      </c>
      <c r="BN219" s="69"/>
    </row>
    <row r="220" spans="1:66" ht="13.5" customHeight="1" x14ac:dyDescent="0.15">
      <c r="A220" s="51"/>
      <c r="B220" s="52"/>
      <c r="C220" s="115" t="s">
        <v>460</v>
      </c>
      <c r="D220" s="64" t="s">
        <v>6</v>
      </c>
      <c r="E220" s="89"/>
      <c r="F220" s="89"/>
      <c r="G220" s="89"/>
      <c r="H220" s="26">
        <f t="shared" ref="H220:I220" si="211">SUM(H221:H222)</f>
        <v>763475</v>
      </c>
      <c r="I220" s="26">
        <f t="shared" si="211"/>
        <v>801647</v>
      </c>
      <c r="J220" s="26">
        <f t="shared" ref="J220" si="212">SUM(J221:J222)</f>
        <v>846596</v>
      </c>
      <c r="K220" s="26">
        <f t="shared" ref="K220" si="213">SUM(K221:K222)</f>
        <v>855270</v>
      </c>
      <c r="L220" s="26">
        <f t="shared" ref="L220" si="214">SUM(L221:L222)</f>
        <v>1214745</v>
      </c>
      <c r="M220" s="26">
        <f t="shared" ref="M220" si="215">SUM(M221:M222)</f>
        <v>1538264</v>
      </c>
      <c r="N220" s="26">
        <f t="shared" ref="N220" si="216">SUM(N221:N222)</f>
        <v>1665523</v>
      </c>
      <c r="O220" s="26">
        <f t="shared" ref="O220" si="217">SUM(O221:O222)</f>
        <v>1677278</v>
      </c>
      <c r="P220" s="26">
        <f t="shared" ref="P220" si="218">SUM(P221:P222)</f>
        <v>1650891</v>
      </c>
      <c r="Q220" s="26">
        <f t="shared" ref="Q220" si="219">SUM(Q221:Q222)</f>
        <v>1857365</v>
      </c>
      <c r="R220" s="26">
        <f t="shared" ref="R220" si="220">SUM(R221:R222)</f>
        <v>2185284</v>
      </c>
      <c r="S220" s="26">
        <f t="shared" ref="S220" si="221">SUM(S221:S222)</f>
        <v>2132836</v>
      </c>
      <c r="T220" s="26">
        <f t="shared" ref="T220" si="222">SUM(T221:T222)</f>
        <v>2108915</v>
      </c>
      <c r="U220" s="26">
        <f t="shared" ref="U220" si="223">SUM(U221:U222)</f>
        <v>2161217</v>
      </c>
      <c r="V220" s="26">
        <f t="shared" ref="V220" si="224">SUM(V221:V222)</f>
        <v>2290865</v>
      </c>
      <c r="W220" s="26">
        <f t="shared" ref="W220" si="225">SUM(W221:W222)</f>
        <v>2331828</v>
      </c>
      <c r="X220" s="26">
        <f t="shared" ref="X220" si="226">SUM(X221:X222)</f>
        <v>2377168</v>
      </c>
      <c r="Y220" s="26">
        <f t="shared" ref="Y220" si="227">SUM(Y221:Y222)</f>
        <v>2474736</v>
      </c>
      <c r="Z220" s="26">
        <f t="shared" ref="Z220" si="228">SUM(Z221:Z222)</f>
        <v>2405757</v>
      </c>
      <c r="AA220" s="26">
        <f t="shared" ref="AA220" si="229">SUM(AA221:AA222)</f>
        <v>2554483</v>
      </c>
      <c r="AB220" s="26">
        <f t="shared" ref="AB220" si="230">SUM(AB221:AB222)</f>
        <v>2522253</v>
      </c>
      <c r="AC220" s="26">
        <f t="shared" ref="AC220" si="231">SUM(AC221:AC222)</f>
        <v>2611564</v>
      </c>
      <c r="AD220" s="26">
        <f t="shared" ref="AD220" si="232">SUM(AD221:AD222)</f>
        <v>2697924</v>
      </c>
      <c r="AE220" s="26">
        <f t="shared" ref="AE220" si="233">SUM(AE221:AE222)</f>
        <v>2640704</v>
      </c>
      <c r="AF220" s="26">
        <f t="shared" ref="AF220" si="234">SUM(AF221:AF222)</f>
        <v>2718969</v>
      </c>
      <c r="AG220" s="26">
        <f t="shared" ref="AG220" si="235">SUM(AG221:AG222)</f>
        <v>2794383</v>
      </c>
      <c r="AH220" s="26">
        <f t="shared" ref="AH220" si="236">SUM(AH221:AH222)</f>
        <v>2866272</v>
      </c>
      <c r="AI220" s="26">
        <f t="shared" ref="AI220" si="237">SUM(AI221:AI222)</f>
        <v>2919593</v>
      </c>
      <c r="AJ220" s="26">
        <f t="shared" ref="AJ220" si="238">SUM(AJ221:AJ222)</f>
        <v>2895544</v>
      </c>
      <c r="AK220" s="26">
        <f t="shared" ref="AK220" si="239">SUM(AK221:AK222)</f>
        <v>2635864</v>
      </c>
      <c r="AL220" s="26">
        <f t="shared" ref="AL220" si="240">SUM(AL221:AL222)</f>
        <v>2563164</v>
      </c>
      <c r="AM220" s="26">
        <f t="shared" ref="AM220" si="241">SUM(AM221:AM222)</f>
        <v>2580196</v>
      </c>
      <c r="AN220" s="26">
        <f t="shared" ref="AN220" si="242">SUM(AN221:AN222)</f>
        <v>2580039</v>
      </c>
      <c r="AO220" s="26">
        <f t="shared" ref="AO220" si="243">SUM(AO221:AO222)</f>
        <v>2521003</v>
      </c>
      <c r="AQ220" s="65">
        <v>2021.1</v>
      </c>
      <c r="AR220" s="65">
        <v>1992.3</v>
      </c>
      <c r="AS220" s="65">
        <v>2008.1</v>
      </c>
      <c r="AT220" s="65">
        <v>1841.5</v>
      </c>
      <c r="AU220" s="65">
        <v>1745</v>
      </c>
      <c r="AV220" s="65">
        <v>1919.6</v>
      </c>
      <c r="AW220" s="65">
        <v>1954</v>
      </c>
      <c r="AX220" s="65">
        <v>1877.4</v>
      </c>
      <c r="AY220" s="65">
        <v>4340.1000000000004</v>
      </c>
      <c r="AZ220" s="65">
        <v>4297.3999999999996</v>
      </c>
      <c r="BA220" s="65">
        <v>5594.9</v>
      </c>
      <c r="BB220" s="65">
        <v>4798.8</v>
      </c>
      <c r="BC220" s="65">
        <v>4955.6000000000004</v>
      </c>
      <c r="BD220" s="65">
        <v>4894.4999999999991</v>
      </c>
      <c r="BE220" s="65">
        <v>4532.2000000000007</v>
      </c>
      <c r="BF220" s="65">
        <v>4878.1000000000004</v>
      </c>
      <c r="BG220" s="65">
        <v>5027.8</v>
      </c>
      <c r="BH220" s="65">
        <v>4677.8</v>
      </c>
      <c r="BI220" s="65">
        <v>5099.5</v>
      </c>
      <c r="BJ220" s="65">
        <v>5187.3999999999996</v>
      </c>
      <c r="BK220" s="65">
        <v>5240.5</v>
      </c>
      <c r="BL220" s="65">
        <v>4977.2</v>
      </c>
      <c r="BM220" s="65">
        <v>4542.5</v>
      </c>
      <c r="BN220" s="65"/>
    </row>
    <row r="221" spans="1:66" ht="13.5" customHeight="1" x14ac:dyDescent="0.15">
      <c r="A221" s="51"/>
      <c r="B221" s="52"/>
      <c r="C221" s="116"/>
      <c r="D221" s="66" t="s">
        <v>7</v>
      </c>
      <c r="E221" s="90"/>
      <c r="F221" s="90"/>
      <c r="G221" s="90"/>
      <c r="H221" s="28">
        <f>主要観光地別・年度計!H233</f>
        <v>159212</v>
      </c>
      <c r="I221" s="28">
        <f>主要観光地別・年度計!I233</f>
        <v>167172</v>
      </c>
      <c r="J221" s="28">
        <f>主要観光地別・年度計!J233</f>
        <v>164337</v>
      </c>
      <c r="K221" s="28">
        <f>主要観光地別・年度計!K233</f>
        <v>206881</v>
      </c>
      <c r="L221" s="28">
        <f>主要観光地別・年度計!L233</f>
        <v>255580</v>
      </c>
      <c r="M221" s="28">
        <f>主要観光地別・年度計!M233</f>
        <v>426532</v>
      </c>
      <c r="N221" s="28">
        <f>主要観光地別・年度計!N233</f>
        <v>491959</v>
      </c>
      <c r="O221" s="28">
        <f>主要観光地別・年度計!O233</f>
        <v>520120</v>
      </c>
      <c r="P221" s="28">
        <f>主要観光地別・年度計!P233</f>
        <v>526537</v>
      </c>
      <c r="Q221" s="28">
        <f>主要観光地別・年度計!Q233</f>
        <v>520928</v>
      </c>
      <c r="R221" s="28">
        <f>主要観光地別・年度計!R233</f>
        <v>600650</v>
      </c>
      <c r="S221" s="28">
        <f>主要観光地別・年度計!S233</f>
        <v>606660</v>
      </c>
      <c r="T221" s="28">
        <f>主要観光地別・年度計!T233</f>
        <v>358718</v>
      </c>
      <c r="U221" s="28">
        <f>主要観光地別・年度計!U233</f>
        <v>367770</v>
      </c>
      <c r="V221" s="28">
        <f>主要観光地別・年度計!V233</f>
        <v>365604</v>
      </c>
      <c r="W221" s="28">
        <f>主要観光地別・年度計!W233</f>
        <v>445922</v>
      </c>
      <c r="X221" s="28">
        <f>主要観光地別・年度計!X233</f>
        <v>380477</v>
      </c>
      <c r="Y221" s="28">
        <f>主要観光地別・年度計!Y233</f>
        <v>396920</v>
      </c>
      <c r="Z221" s="28">
        <f>主要観光地別・年度計!Z233</f>
        <v>389685</v>
      </c>
      <c r="AA221" s="28">
        <f>主要観光地別・年度計!AA233</f>
        <v>381015</v>
      </c>
      <c r="AB221" s="28">
        <f>主要観光地別・年度計!AB233</f>
        <v>373443</v>
      </c>
      <c r="AC221" s="28">
        <f>主要観光地別・年度計!AC233</f>
        <v>369512</v>
      </c>
      <c r="AD221" s="28">
        <f>主要観光地別・年度計!AD233</f>
        <v>358229</v>
      </c>
      <c r="AE221" s="28">
        <f>主要観光地別・年度計!AE233</f>
        <v>363034</v>
      </c>
      <c r="AF221" s="28">
        <f>主要観光地別・年度計!AF233</f>
        <v>372540</v>
      </c>
      <c r="AG221" s="28">
        <f>主要観光地別・年度計!AG233</f>
        <v>382315</v>
      </c>
      <c r="AH221" s="28">
        <f>主要観光地別・年度計!AH233</f>
        <v>391551</v>
      </c>
      <c r="AI221" s="28">
        <f>主要観光地別・年度計!AI233</f>
        <v>429920</v>
      </c>
      <c r="AJ221" s="28">
        <f>主要観光地別・年度計!AJ233</f>
        <v>470473</v>
      </c>
      <c r="AK221" s="28">
        <f>主要観光地別・年度計!AK233</f>
        <v>472966</v>
      </c>
      <c r="AL221" s="28">
        <f>主要観光地別・年度計!AL233</f>
        <v>403977</v>
      </c>
      <c r="AM221" s="28">
        <f>主要観光地別・年度計!AM233</f>
        <v>408771</v>
      </c>
      <c r="AN221" s="28">
        <f>主要観光地別・年度計!AN233</f>
        <v>371001</v>
      </c>
      <c r="AO221" s="28">
        <f>主要観光地別・年度計!AO233</f>
        <v>385785</v>
      </c>
      <c r="AQ221" s="67">
        <v>309.39999999999998</v>
      </c>
      <c r="AR221" s="67">
        <v>229</v>
      </c>
      <c r="AS221" s="67">
        <v>297.5</v>
      </c>
      <c r="AT221" s="67">
        <v>265.7</v>
      </c>
      <c r="AU221" s="67">
        <v>286.2</v>
      </c>
      <c r="AV221" s="67">
        <v>348</v>
      </c>
      <c r="AW221" s="67">
        <v>328.7</v>
      </c>
      <c r="AX221" s="67">
        <v>325.5</v>
      </c>
      <c r="AY221" s="67">
        <v>1521.3</v>
      </c>
      <c r="AZ221" s="67">
        <v>732.4</v>
      </c>
      <c r="BA221" s="67">
        <v>760.9</v>
      </c>
      <c r="BB221" s="67">
        <v>1183.3</v>
      </c>
      <c r="BC221" s="67">
        <v>1192.0999999999999</v>
      </c>
      <c r="BD221" s="67">
        <v>1195.9000000000001</v>
      </c>
      <c r="BE221" s="67">
        <v>1135.1000000000001</v>
      </c>
      <c r="BF221" s="67">
        <v>1355.6999999999998</v>
      </c>
      <c r="BG221" s="67">
        <v>1382</v>
      </c>
      <c r="BH221" s="67">
        <v>1303.3</v>
      </c>
      <c r="BI221" s="67">
        <v>1512.3</v>
      </c>
      <c r="BJ221" s="67">
        <v>1520.7</v>
      </c>
      <c r="BK221" s="67">
        <v>1514.1000000000001</v>
      </c>
      <c r="BL221" s="67">
        <v>1430.5</v>
      </c>
      <c r="BM221" s="67">
        <v>1309.8</v>
      </c>
      <c r="BN221" s="67"/>
    </row>
    <row r="222" spans="1:66" ht="13.5" customHeight="1" x14ac:dyDescent="0.15">
      <c r="A222" s="51"/>
      <c r="B222" s="52"/>
      <c r="C222" s="116"/>
      <c r="D222" s="66" t="s">
        <v>8</v>
      </c>
      <c r="E222" s="90"/>
      <c r="F222" s="90"/>
      <c r="G222" s="90"/>
      <c r="H222" s="28">
        <f>主要観光地別・年度計!H234</f>
        <v>604263</v>
      </c>
      <c r="I222" s="28">
        <f>主要観光地別・年度計!I234</f>
        <v>634475</v>
      </c>
      <c r="J222" s="28">
        <f>主要観光地別・年度計!J234</f>
        <v>682259</v>
      </c>
      <c r="K222" s="28">
        <f>主要観光地別・年度計!K234</f>
        <v>648389</v>
      </c>
      <c r="L222" s="28">
        <f>主要観光地別・年度計!L234</f>
        <v>959165</v>
      </c>
      <c r="M222" s="28">
        <f>主要観光地別・年度計!M234</f>
        <v>1111732</v>
      </c>
      <c r="N222" s="28">
        <f>主要観光地別・年度計!N234</f>
        <v>1173564</v>
      </c>
      <c r="O222" s="28">
        <f>主要観光地別・年度計!O234</f>
        <v>1157158</v>
      </c>
      <c r="P222" s="28">
        <f>主要観光地別・年度計!P234</f>
        <v>1124354</v>
      </c>
      <c r="Q222" s="28">
        <f>主要観光地別・年度計!Q234</f>
        <v>1336437</v>
      </c>
      <c r="R222" s="28">
        <f>主要観光地別・年度計!R234</f>
        <v>1584634</v>
      </c>
      <c r="S222" s="28">
        <f>主要観光地別・年度計!S234</f>
        <v>1526176</v>
      </c>
      <c r="T222" s="28">
        <f>主要観光地別・年度計!T234</f>
        <v>1750197</v>
      </c>
      <c r="U222" s="28">
        <f>主要観光地別・年度計!U234</f>
        <v>1793447</v>
      </c>
      <c r="V222" s="28">
        <f>主要観光地別・年度計!V234</f>
        <v>1925261</v>
      </c>
      <c r="W222" s="28">
        <f>主要観光地別・年度計!W234</f>
        <v>1885906</v>
      </c>
      <c r="X222" s="28">
        <f>主要観光地別・年度計!X234</f>
        <v>1996691</v>
      </c>
      <c r="Y222" s="28">
        <f>主要観光地別・年度計!Y234</f>
        <v>2077816</v>
      </c>
      <c r="Z222" s="28">
        <f>主要観光地別・年度計!Z234</f>
        <v>2016072</v>
      </c>
      <c r="AA222" s="28">
        <f>主要観光地別・年度計!AA234</f>
        <v>2173468</v>
      </c>
      <c r="AB222" s="28">
        <f>主要観光地別・年度計!AB234</f>
        <v>2148810</v>
      </c>
      <c r="AC222" s="28">
        <f>主要観光地別・年度計!AC234</f>
        <v>2242052</v>
      </c>
      <c r="AD222" s="28">
        <f>主要観光地別・年度計!AD234</f>
        <v>2339695</v>
      </c>
      <c r="AE222" s="28">
        <f>主要観光地別・年度計!AE234</f>
        <v>2277670</v>
      </c>
      <c r="AF222" s="28">
        <f>主要観光地別・年度計!AF234</f>
        <v>2346429</v>
      </c>
      <c r="AG222" s="28">
        <f>主要観光地別・年度計!AG234</f>
        <v>2412068</v>
      </c>
      <c r="AH222" s="28">
        <f>主要観光地別・年度計!AH234</f>
        <v>2474721</v>
      </c>
      <c r="AI222" s="28">
        <f>主要観光地別・年度計!AI234</f>
        <v>2489673</v>
      </c>
      <c r="AJ222" s="28">
        <f>主要観光地別・年度計!AJ234</f>
        <v>2425071</v>
      </c>
      <c r="AK222" s="28">
        <f>主要観光地別・年度計!AK234</f>
        <v>2162898</v>
      </c>
      <c r="AL222" s="28">
        <f>主要観光地別・年度計!AL234</f>
        <v>2159187</v>
      </c>
      <c r="AM222" s="28">
        <f>主要観光地別・年度計!AM234</f>
        <v>2171425</v>
      </c>
      <c r="AN222" s="28">
        <f>主要観光地別・年度計!AN234</f>
        <v>2209038</v>
      </c>
      <c r="AO222" s="28">
        <f>主要観光地別・年度計!AO234</f>
        <v>2135218</v>
      </c>
      <c r="AQ222" s="67">
        <v>1711.7</v>
      </c>
      <c r="AR222" s="67">
        <v>1763.3</v>
      </c>
      <c r="AS222" s="67">
        <v>1710.6</v>
      </c>
      <c r="AT222" s="67">
        <v>1575.8</v>
      </c>
      <c r="AU222" s="67">
        <v>1458.8</v>
      </c>
      <c r="AV222" s="67">
        <v>1571.6</v>
      </c>
      <c r="AW222" s="67">
        <v>1625.3</v>
      </c>
      <c r="AX222" s="67">
        <v>1551.9</v>
      </c>
      <c r="AY222" s="67">
        <v>2818.8</v>
      </c>
      <c r="AZ222" s="67">
        <v>3565</v>
      </c>
      <c r="BA222" s="67">
        <v>4834</v>
      </c>
      <c r="BB222" s="67">
        <v>3615.5</v>
      </c>
      <c r="BC222" s="67">
        <v>3763.5</v>
      </c>
      <c r="BD222" s="67">
        <v>3698.6000000000004</v>
      </c>
      <c r="BE222" s="67">
        <v>3397.1000000000004</v>
      </c>
      <c r="BF222" s="67">
        <v>3522.4</v>
      </c>
      <c r="BG222" s="67">
        <v>3645.8</v>
      </c>
      <c r="BH222" s="67">
        <v>3374.4999999999995</v>
      </c>
      <c r="BI222" s="67">
        <v>3587.2000000000007</v>
      </c>
      <c r="BJ222" s="67">
        <v>3666.7</v>
      </c>
      <c r="BK222" s="67">
        <v>3726.3999999999996</v>
      </c>
      <c r="BL222" s="67">
        <v>3546.7</v>
      </c>
      <c r="BM222" s="67">
        <v>3232.7</v>
      </c>
      <c r="BN222" s="67"/>
    </row>
    <row r="223" spans="1:66" ht="13.5" customHeight="1" x14ac:dyDescent="0.15">
      <c r="A223" s="51"/>
      <c r="B223" s="52"/>
      <c r="C223" s="116"/>
      <c r="D223" s="66" t="s">
        <v>9</v>
      </c>
      <c r="E223" s="90"/>
      <c r="F223" s="90"/>
      <c r="G223" s="90"/>
      <c r="H223" s="28">
        <f>主要観光地別・年度計!H235</f>
        <v>703125</v>
      </c>
      <c r="I223" s="28">
        <f>主要観光地別・年度計!I235</f>
        <v>738280</v>
      </c>
      <c r="J223" s="28">
        <f>主要観光地別・年度計!J235</f>
        <v>775197</v>
      </c>
      <c r="K223" s="28">
        <f>主要観光地別・年度計!K235</f>
        <v>775511</v>
      </c>
      <c r="L223" s="28">
        <f>主要観光地別・年度計!L235</f>
        <v>1123839</v>
      </c>
      <c r="M223" s="28">
        <f>主要観光地別・年度計!M235</f>
        <v>1438945</v>
      </c>
      <c r="N223" s="28">
        <f>主要観光地別・年度計!N235</f>
        <v>1561749</v>
      </c>
      <c r="O223" s="28">
        <f>主要観光地別・年度計!O235</f>
        <v>1555511</v>
      </c>
      <c r="P223" s="28">
        <f>主要観光地別・年度計!P235</f>
        <v>1531670</v>
      </c>
      <c r="Q223" s="28">
        <f>主要観光地別・年度計!Q235</f>
        <v>1705063</v>
      </c>
      <c r="R223" s="28">
        <f>主要観光地別・年度計!R235</f>
        <v>2055111</v>
      </c>
      <c r="S223" s="28">
        <f>主要観光地別・年度計!S235</f>
        <v>1995736</v>
      </c>
      <c r="T223" s="28">
        <f>主要観光地別・年度計!T235</f>
        <v>1998623</v>
      </c>
      <c r="U223" s="28">
        <f>主要観光地別・年度計!U235</f>
        <v>2048554</v>
      </c>
      <c r="V223" s="28">
        <f>主要観光地別・年度計!V235</f>
        <v>2175159</v>
      </c>
      <c r="W223" s="28">
        <f>主要観光地別・年度計!W235</f>
        <v>2208139</v>
      </c>
      <c r="X223" s="28">
        <f>主要観光地別・年度計!X235</f>
        <v>2245390</v>
      </c>
      <c r="Y223" s="28">
        <f>主要観光地別・年度計!Y235</f>
        <v>2337138</v>
      </c>
      <c r="Z223" s="28">
        <f>主要観光地別・年度計!Z235</f>
        <v>2252232</v>
      </c>
      <c r="AA223" s="28">
        <f>主要観光地別・年度計!AA235</f>
        <v>2403634</v>
      </c>
      <c r="AB223" s="28">
        <f>主要観光地別・年度計!AB235</f>
        <v>2375199</v>
      </c>
      <c r="AC223" s="28">
        <f>主要観光地別・年度計!AC235</f>
        <v>2451096</v>
      </c>
      <c r="AD223" s="28">
        <f>主要観光地別・年度計!AD235</f>
        <v>2530043</v>
      </c>
      <c r="AE223" s="28">
        <f>主要観光地別・年度計!AE235</f>
        <v>2471458</v>
      </c>
      <c r="AF223" s="28">
        <f>主要観光地別・年度計!AF235</f>
        <v>2550438</v>
      </c>
      <c r="AG223" s="28">
        <f>主要観光地別・年度計!AG235</f>
        <v>2622521</v>
      </c>
      <c r="AH223" s="28">
        <f>主要観光地別・年度計!AH235</f>
        <v>1679000</v>
      </c>
      <c r="AI223" s="28">
        <f>主要観光地別・年度計!AI235</f>
        <v>2716908</v>
      </c>
      <c r="AJ223" s="28">
        <f>主要観光地別・年度計!AJ235</f>
        <v>2687319</v>
      </c>
      <c r="AK223" s="28">
        <f>主要観光地別・年度計!AK235</f>
        <v>2437140</v>
      </c>
      <c r="AL223" s="28">
        <f>主要観光地別・年度計!AL235</f>
        <v>2360070</v>
      </c>
      <c r="AM223" s="28">
        <f>主要観光地別・年度計!AM235</f>
        <v>2372020</v>
      </c>
      <c r="AN223" s="28">
        <f>主要観光地別・年度計!AN235</f>
        <v>2369669</v>
      </c>
      <c r="AO223" s="28">
        <f>主要観光地別・年度計!AO235</f>
        <v>2321111</v>
      </c>
      <c r="AQ223" s="67">
        <v>1826.6</v>
      </c>
      <c r="AR223" s="67">
        <v>1822</v>
      </c>
      <c r="AS223" s="67">
        <v>1855.8</v>
      </c>
      <c r="AT223" s="67">
        <v>1694.3</v>
      </c>
      <c r="AU223" s="67">
        <v>1603.9</v>
      </c>
      <c r="AV223" s="67">
        <v>1776.8</v>
      </c>
      <c r="AW223" s="67">
        <v>1815.7</v>
      </c>
      <c r="AX223" s="67">
        <v>1741.7</v>
      </c>
      <c r="AY223" s="67">
        <v>4211</v>
      </c>
      <c r="AZ223" s="67">
        <v>4128.3999999999996</v>
      </c>
      <c r="BA223" s="67">
        <v>5428.9</v>
      </c>
      <c r="BB223" s="67">
        <v>4596.6000000000004</v>
      </c>
      <c r="BC223" s="67">
        <v>4750</v>
      </c>
      <c r="BD223" s="67">
        <v>4677.8999999999996</v>
      </c>
      <c r="BE223" s="67">
        <v>4319.8</v>
      </c>
      <c r="BF223" s="67">
        <v>4649.6999999999989</v>
      </c>
      <c r="BG223" s="67">
        <v>4795.6000000000004</v>
      </c>
      <c r="BH223" s="67">
        <v>4448.5</v>
      </c>
      <c r="BI223" s="67">
        <v>4869.0999999999995</v>
      </c>
      <c r="BJ223" s="67">
        <v>4939.9000000000005</v>
      </c>
      <c r="BK223" s="67">
        <v>4961.3</v>
      </c>
      <c r="BL223" s="67">
        <v>4686.8</v>
      </c>
      <c r="BM223" s="67">
        <v>4248.3</v>
      </c>
      <c r="BN223" s="67"/>
    </row>
    <row r="224" spans="1:66" ht="13.5" customHeight="1" x14ac:dyDescent="0.15">
      <c r="A224" s="51"/>
      <c r="B224" s="52"/>
      <c r="C224" s="116"/>
      <c r="D224" s="66" t="s">
        <v>10</v>
      </c>
      <c r="E224" s="90"/>
      <c r="F224" s="90"/>
      <c r="G224" s="90"/>
      <c r="H224" s="28">
        <f>主要観光地別・年度計!H236</f>
        <v>60350</v>
      </c>
      <c r="I224" s="28">
        <f>主要観光地別・年度計!I236</f>
        <v>63367</v>
      </c>
      <c r="J224" s="28">
        <f>主要観光地別・年度計!J236</f>
        <v>71399</v>
      </c>
      <c r="K224" s="28">
        <f>主要観光地別・年度計!K236</f>
        <v>79759</v>
      </c>
      <c r="L224" s="28">
        <f>主要観光地別・年度計!L236</f>
        <v>90906</v>
      </c>
      <c r="M224" s="28">
        <f>主要観光地別・年度計!M236</f>
        <v>99319</v>
      </c>
      <c r="N224" s="28">
        <f>主要観光地別・年度計!N236</f>
        <v>103774</v>
      </c>
      <c r="O224" s="28">
        <f>主要観光地別・年度計!O236</f>
        <v>121767</v>
      </c>
      <c r="P224" s="28">
        <f>主要観光地別・年度計!P236</f>
        <v>119221</v>
      </c>
      <c r="Q224" s="28">
        <f>主要観光地別・年度計!Q236</f>
        <v>152302</v>
      </c>
      <c r="R224" s="28">
        <f>主要観光地別・年度計!R236</f>
        <v>130173</v>
      </c>
      <c r="S224" s="28">
        <f>主要観光地別・年度計!S236</f>
        <v>137100</v>
      </c>
      <c r="T224" s="28">
        <f>主要観光地別・年度計!T236</f>
        <v>110292</v>
      </c>
      <c r="U224" s="28">
        <f>主要観光地別・年度計!U236</f>
        <v>112663</v>
      </c>
      <c r="V224" s="28">
        <f>主要観光地別・年度計!V236</f>
        <v>115706</v>
      </c>
      <c r="W224" s="28">
        <f>主要観光地別・年度計!W236</f>
        <v>123689</v>
      </c>
      <c r="X224" s="28">
        <f>主要観光地別・年度計!X236</f>
        <v>131778</v>
      </c>
      <c r="Y224" s="28">
        <f>主要観光地別・年度計!Y236</f>
        <v>137598</v>
      </c>
      <c r="Z224" s="28">
        <f>主要観光地別・年度計!Z236</f>
        <v>153525</v>
      </c>
      <c r="AA224" s="28">
        <f>主要観光地別・年度計!AA236</f>
        <v>150849</v>
      </c>
      <c r="AB224" s="28">
        <f>主要観光地別・年度計!AB236</f>
        <v>147054</v>
      </c>
      <c r="AC224" s="28">
        <f>主要観光地別・年度計!AC236</f>
        <v>160468</v>
      </c>
      <c r="AD224" s="28">
        <f>主要観光地別・年度計!AD236</f>
        <v>167881</v>
      </c>
      <c r="AE224" s="28">
        <f>主要観光地別・年度計!AE236</f>
        <v>169246</v>
      </c>
      <c r="AF224" s="28">
        <f>主要観光地別・年度計!AF236</f>
        <v>168531</v>
      </c>
      <c r="AG224" s="28">
        <f>主要観光地別・年度計!AG236</f>
        <v>171862</v>
      </c>
      <c r="AH224" s="28">
        <f>主要観光地別・年度計!AH236</f>
        <v>187272</v>
      </c>
      <c r="AI224" s="28">
        <f>主要観光地別・年度計!AI236</f>
        <v>202685</v>
      </c>
      <c r="AJ224" s="28">
        <f>主要観光地別・年度計!AJ236</f>
        <v>208225</v>
      </c>
      <c r="AK224" s="28">
        <f>主要観光地別・年度計!AK236</f>
        <v>198724</v>
      </c>
      <c r="AL224" s="28">
        <f>主要観光地別・年度計!AL236</f>
        <v>203094</v>
      </c>
      <c r="AM224" s="28">
        <f>主要観光地別・年度計!AM236</f>
        <v>208176</v>
      </c>
      <c r="AN224" s="28">
        <f>主要観光地別・年度計!AN236</f>
        <v>210370</v>
      </c>
      <c r="AO224" s="28">
        <f>主要観光地別・年度計!AO236</f>
        <v>199892</v>
      </c>
      <c r="AQ224" s="67">
        <v>194.5</v>
      </c>
      <c r="AR224" s="67">
        <v>170.3</v>
      </c>
      <c r="AS224" s="67">
        <v>152.30000000000001</v>
      </c>
      <c r="AT224" s="67">
        <v>147.19999999999999</v>
      </c>
      <c r="AU224" s="67">
        <v>141.1</v>
      </c>
      <c r="AV224" s="67">
        <v>142.80000000000001</v>
      </c>
      <c r="AW224" s="67">
        <v>138.30000000000001</v>
      </c>
      <c r="AX224" s="67">
        <v>135.69999999999999</v>
      </c>
      <c r="AY224" s="67">
        <v>129.1</v>
      </c>
      <c r="AZ224" s="67">
        <v>169</v>
      </c>
      <c r="BA224" s="67">
        <v>166</v>
      </c>
      <c r="BB224" s="67">
        <v>202.2</v>
      </c>
      <c r="BC224" s="67">
        <v>205.6</v>
      </c>
      <c r="BD224" s="67">
        <v>216.6</v>
      </c>
      <c r="BE224" s="67">
        <v>212.40000000000003</v>
      </c>
      <c r="BF224" s="67">
        <v>228.39999999999986</v>
      </c>
      <c r="BG224" s="67">
        <v>232.20000000000002</v>
      </c>
      <c r="BH224" s="67">
        <v>229.3</v>
      </c>
      <c r="BI224" s="67">
        <v>230.40000000000003</v>
      </c>
      <c r="BJ224" s="67">
        <v>247.50000000000003</v>
      </c>
      <c r="BK224" s="67">
        <v>279.2</v>
      </c>
      <c r="BL224" s="67">
        <v>290.39999999999998</v>
      </c>
      <c r="BM224" s="67">
        <v>294.2</v>
      </c>
      <c r="BN224" s="67"/>
    </row>
    <row r="225" spans="1:66" ht="13.5" customHeight="1" thickBot="1" x14ac:dyDescent="0.2">
      <c r="A225" s="51"/>
      <c r="B225" s="52"/>
      <c r="C225" s="117"/>
      <c r="D225" s="68" t="s">
        <v>11</v>
      </c>
      <c r="E225" s="91"/>
      <c r="F225" s="91"/>
      <c r="G225" s="91"/>
      <c r="H225" s="29"/>
      <c r="I225" s="29">
        <f>主要観光地別・年度計!I237</f>
        <v>63367</v>
      </c>
      <c r="J225" s="29">
        <f>主要観光地別・年度計!J237</f>
        <v>73468</v>
      </c>
      <c r="K225" s="29">
        <f>主要観光地別・年度計!K237</f>
        <v>81338</v>
      </c>
      <c r="L225" s="29">
        <f>主要観光地別・年度計!L237</f>
        <v>94458</v>
      </c>
      <c r="M225" s="29">
        <f>主要観光地別・年度計!M237</f>
        <v>101585</v>
      </c>
      <c r="N225" s="29">
        <f>主要観光地別・年度計!N237</f>
        <v>104930</v>
      </c>
      <c r="O225" s="29">
        <f>主要観光地別・年度計!O237</f>
        <v>117840</v>
      </c>
      <c r="P225" s="29">
        <f>主要観光地別・年度計!P237</f>
        <v>121748</v>
      </c>
      <c r="Q225" s="29">
        <f>主要観光地別・年度計!Q237</f>
        <v>155971</v>
      </c>
      <c r="R225" s="29">
        <f>主要観光地別・年度計!R237</f>
        <v>181593</v>
      </c>
      <c r="S225" s="29">
        <f>主要観光地別・年度計!S237</f>
        <v>161675</v>
      </c>
      <c r="T225" s="29">
        <f>主要観光地別・年度計!T237</f>
        <v>112003</v>
      </c>
      <c r="U225" s="29">
        <f>主要観光地別・年度計!U237</f>
        <v>114003</v>
      </c>
      <c r="V225" s="29">
        <f>主要観光地別・年度計!V237</f>
        <v>116764</v>
      </c>
      <c r="W225" s="29">
        <f>主要観光地別・年度計!W237</f>
        <v>125689</v>
      </c>
      <c r="X225" s="29">
        <f>主要観光地別・年度計!X237</f>
        <v>133155</v>
      </c>
      <c r="Y225" s="29">
        <f>主要観光地別・年度計!Y237</f>
        <v>139497</v>
      </c>
      <c r="Z225" s="29">
        <f>主要観光地別・年度計!Z237</f>
        <v>276427</v>
      </c>
      <c r="AA225" s="29">
        <f>主要観光地別・年度計!AA237</f>
        <v>155368</v>
      </c>
      <c r="AB225" s="29">
        <f>主要観光地別・年度計!AB237</f>
        <v>151460</v>
      </c>
      <c r="AC225" s="29">
        <f>主要観光地別・年度計!AC237</f>
        <v>165276</v>
      </c>
      <c r="AD225" s="29">
        <f>主要観光地別・年度計!AD237</f>
        <v>172905</v>
      </c>
      <c r="AE225" s="29">
        <f>主要観光地別・年度計!AE237</f>
        <v>174325</v>
      </c>
      <c r="AF225" s="29">
        <f>主要観光地別・年度計!AF237</f>
        <v>173583</v>
      </c>
      <c r="AG225" s="29">
        <f>主要観光地別・年度計!AG237</f>
        <v>177017</v>
      </c>
      <c r="AH225" s="29">
        <f>主要観光地別・年度計!AH237</f>
        <v>192889</v>
      </c>
      <c r="AI225" s="29">
        <f>主要観光地別・年度計!AI237</f>
        <v>208765</v>
      </c>
      <c r="AJ225" s="29">
        <f>主要観光地別・年度計!AJ237</f>
        <v>214468</v>
      </c>
      <c r="AK225" s="29">
        <f>主要観光地別・年度計!AK237</f>
        <v>204680</v>
      </c>
      <c r="AL225" s="29">
        <f>主要観光地別・年度計!AL237</f>
        <v>209180</v>
      </c>
      <c r="AM225" s="29">
        <f>主要観光地別・年度計!AM237</f>
        <v>214416</v>
      </c>
      <c r="AN225" s="29">
        <f>主要観光地別・年度計!AN237</f>
        <v>216675</v>
      </c>
      <c r="AO225" s="29">
        <f>主要観光地別・年度計!AO237</f>
        <v>205973</v>
      </c>
      <c r="AQ225" s="69">
        <v>241.1</v>
      </c>
      <c r="AR225" s="69">
        <v>211.2</v>
      </c>
      <c r="AS225" s="69">
        <v>188.9</v>
      </c>
      <c r="AT225" s="69">
        <v>182.5</v>
      </c>
      <c r="AU225" s="69">
        <v>174.9</v>
      </c>
      <c r="AV225" s="69">
        <v>177.1</v>
      </c>
      <c r="AW225" s="69">
        <v>161.80000000000001</v>
      </c>
      <c r="AX225" s="69">
        <v>158.69999999999999</v>
      </c>
      <c r="AY225" s="69">
        <v>135.5</v>
      </c>
      <c r="AZ225" s="69">
        <v>199.8</v>
      </c>
      <c r="BA225" s="69">
        <v>190.9</v>
      </c>
      <c r="BB225" s="69">
        <v>264.39999999999998</v>
      </c>
      <c r="BC225" s="69">
        <v>252.3</v>
      </c>
      <c r="BD225" s="69">
        <v>251.39999999999998</v>
      </c>
      <c r="BE225" s="69">
        <v>248.99999999999997</v>
      </c>
      <c r="BF225" s="69">
        <v>270.10000000000002</v>
      </c>
      <c r="BG225" s="69">
        <v>268.39999999999998</v>
      </c>
      <c r="BH225" s="69">
        <v>276.2</v>
      </c>
      <c r="BI225" s="69">
        <v>276.89999999999998</v>
      </c>
      <c r="BJ225" s="69">
        <v>306.10000000000002</v>
      </c>
      <c r="BK225" s="69">
        <v>336.50000000000006</v>
      </c>
      <c r="BL225" s="69">
        <v>353.8</v>
      </c>
      <c r="BM225" s="69">
        <v>351.7</v>
      </c>
      <c r="BN225" s="69"/>
    </row>
    <row r="226" spans="1:66" ht="13.5" customHeight="1" x14ac:dyDescent="0.15">
      <c r="A226" s="51"/>
      <c r="B226" s="52"/>
      <c r="C226" s="53" t="s">
        <v>45</v>
      </c>
      <c r="D226" s="64" t="s">
        <v>6</v>
      </c>
      <c r="E226" s="89"/>
      <c r="F226" s="89"/>
      <c r="G226" s="89"/>
      <c r="H226" s="26"/>
      <c r="I226" s="26"/>
      <c r="J226" s="26"/>
      <c r="K226" s="26"/>
      <c r="L226" s="26"/>
      <c r="M226" s="26"/>
      <c r="N226" s="26"/>
      <c r="O226" s="26"/>
      <c r="P226" s="26"/>
      <c r="Q226" s="26"/>
      <c r="R226" s="26"/>
      <c r="S226" s="26"/>
      <c r="T226" s="26"/>
      <c r="U226" s="26"/>
      <c r="V226" s="26"/>
      <c r="W226" s="26"/>
      <c r="X226" s="26"/>
      <c r="Y226" s="26"/>
      <c r="Z226" s="26"/>
      <c r="AA226" s="26"/>
      <c r="AB226" s="26"/>
      <c r="AC226" s="26"/>
      <c r="AD226" s="26"/>
      <c r="AE226" s="26"/>
      <c r="AF226" s="26"/>
      <c r="AG226" s="26"/>
      <c r="AH226" s="26"/>
      <c r="AI226" s="26"/>
      <c r="AJ226" s="26"/>
      <c r="AK226" s="26"/>
      <c r="AL226" s="26"/>
      <c r="AM226" s="26"/>
      <c r="AN226" s="26"/>
      <c r="AO226" s="26"/>
      <c r="AQ226" s="65">
        <v>0</v>
      </c>
      <c r="AR226" s="65">
        <v>0</v>
      </c>
      <c r="AS226" s="65">
        <v>391.8</v>
      </c>
      <c r="AT226" s="65">
        <v>400.8</v>
      </c>
      <c r="AU226" s="65">
        <v>411.3</v>
      </c>
      <c r="AV226" s="65">
        <v>353</v>
      </c>
      <c r="AW226" s="65">
        <v>507.5</v>
      </c>
      <c r="AX226" s="65">
        <v>478.4</v>
      </c>
      <c r="AY226" s="65">
        <v>412.1</v>
      </c>
      <c r="AZ226" s="65">
        <v>965.7</v>
      </c>
      <c r="BA226" s="65">
        <v>1200.0999999999999</v>
      </c>
      <c r="BB226" s="65">
        <v>1239</v>
      </c>
      <c r="BC226" s="65">
        <v>1326.7</v>
      </c>
      <c r="BD226" s="65">
        <v>1224.1000000000001</v>
      </c>
      <c r="BE226" s="65">
        <v>1310.1999999999998</v>
      </c>
      <c r="BF226" s="65">
        <v>1268.3</v>
      </c>
      <c r="BG226" s="65">
        <v>1302.0999999999999</v>
      </c>
      <c r="BH226" s="65">
        <v>1332.6000000000001</v>
      </c>
      <c r="BI226" s="65">
        <v>1354.7</v>
      </c>
      <c r="BJ226" s="65">
        <v>1267.8</v>
      </c>
      <c r="BK226" s="65">
        <v>1351.1000000000001</v>
      </c>
      <c r="BL226" s="65">
        <v>1356.9</v>
      </c>
      <c r="BM226" s="65">
        <v>1390.8999999999999</v>
      </c>
      <c r="BN226" s="65"/>
    </row>
    <row r="227" spans="1:66" ht="13.5" customHeight="1" x14ac:dyDescent="0.15">
      <c r="A227" s="51"/>
      <c r="B227" s="52"/>
      <c r="C227" s="54"/>
      <c r="D227" s="66" t="s">
        <v>7</v>
      </c>
      <c r="E227" s="90"/>
      <c r="F227" s="90"/>
      <c r="G227" s="90"/>
      <c r="H227" s="28"/>
      <c r="I227" s="28"/>
      <c r="J227" s="28"/>
      <c r="K227" s="28"/>
      <c r="L227" s="28"/>
      <c r="M227" s="28"/>
      <c r="N227" s="28"/>
      <c r="O227" s="28"/>
      <c r="P227" s="28"/>
      <c r="Q227" s="28"/>
      <c r="R227" s="28"/>
      <c r="S227" s="28"/>
      <c r="T227" s="28"/>
      <c r="U227" s="28"/>
      <c r="V227" s="28"/>
      <c r="W227" s="28"/>
      <c r="X227" s="28"/>
      <c r="Y227" s="28"/>
      <c r="Z227" s="28"/>
      <c r="AA227" s="28"/>
      <c r="AB227" s="28"/>
      <c r="AC227" s="28"/>
      <c r="AD227" s="28"/>
      <c r="AE227" s="28"/>
      <c r="AF227" s="28"/>
      <c r="AG227" s="28"/>
      <c r="AH227" s="28"/>
      <c r="AI227" s="28"/>
      <c r="AJ227" s="28"/>
      <c r="AK227" s="28"/>
      <c r="AL227" s="28"/>
      <c r="AM227" s="28"/>
      <c r="AN227" s="28"/>
      <c r="AO227" s="28"/>
      <c r="AQ227" s="67">
        <v>0</v>
      </c>
      <c r="AR227" s="67">
        <v>0</v>
      </c>
      <c r="AS227" s="67">
        <v>141.19999999999999</v>
      </c>
      <c r="AT227" s="67">
        <v>103.3</v>
      </c>
      <c r="AU227" s="67">
        <v>137</v>
      </c>
      <c r="AV227" s="67">
        <v>59.5</v>
      </c>
      <c r="AW227" s="67">
        <v>129.5</v>
      </c>
      <c r="AX227" s="67">
        <v>121.5</v>
      </c>
      <c r="AY227" s="67">
        <v>118</v>
      </c>
      <c r="AZ227" s="67">
        <v>117.6</v>
      </c>
      <c r="BA227" s="67">
        <v>144.5</v>
      </c>
      <c r="BB227" s="67">
        <v>180</v>
      </c>
      <c r="BC227" s="67">
        <v>155.5</v>
      </c>
      <c r="BD227" s="67">
        <v>159.1</v>
      </c>
      <c r="BE227" s="67">
        <v>150.29999999999995</v>
      </c>
      <c r="BF227" s="67">
        <v>179.7</v>
      </c>
      <c r="BG227" s="67">
        <v>211.10000000000002</v>
      </c>
      <c r="BH227" s="67">
        <v>217.2</v>
      </c>
      <c r="BI227" s="67">
        <v>226.7</v>
      </c>
      <c r="BJ227" s="67">
        <v>206.4</v>
      </c>
      <c r="BK227" s="67">
        <v>212.70000000000002</v>
      </c>
      <c r="BL227" s="67">
        <v>213.2</v>
      </c>
      <c r="BM227" s="67">
        <v>225.79999999999998</v>
      </c>
      <c r="BN227" s="67"/>
    </row>
    <row r="228" spans="1:66" ht="13.5" customHeight="1" x14ac:dyDescent="0.15">
      <c r="A228" s="51"/>
      <c r="B228" s="52"/>
      <c r="C228" s="54"/>
      <c r="D228" s="66" t="s">
        <v>8</v>
      </c>
      <c r="E228" s="90"/>
      <c r="F228" s="90"/>
      <c r="G228" s="90"/>
      <c r="H228" s="28"/>
      <c r="I228" s="28"/>
      <c r="J228" s="28"/>
      <c r="K228" s="28"/>
      <c r="L228" s="28"/>
      <c r="M228" s="28"/>
      <c r="N228" s="28"/>
      <c r="O228" s="28"/>
      <c r="P228" s="28"/>
      <c r="Q228" s="28"/>
      <c r="R228" s="28"/>
      <c r="S228" s="28"/>
      <c r="T228" s="28"/>
      <c r="U228" s="28"/>
      <c r="V228" s="28"/>
      <c r="W228" s="28"/>
      <c r="X228" s="28"/>
      <c r="Y228" s="28"/>
      <c r="Z228" s="28"/>
      <c r="AA228" s="28"/>
      <c r="AB228" s="28"/>
      <c r="AC228" s="28"/>
      <c r="AD228" s="28"/>
      <c r="AE228" s="28"/>
      <c r="AF228" s="28"/>
      <c r="AG228" s="28"/>
      <c r="AH228" s="28"/>
      <c r="AI228" s="28"/>
      <c r="AJ228" s="28"/>
      <c r="AK228" s="28"/>
      <c r="AL228" s="28"/>
      <c r="AM228" s="28"/>
      <c r="AN228" s="28"/>
      <c r="AO228" s="28"/>
      <c r="AQ228" s="67">
        <v>0</v>
      </c>
      <c r="AR228" s="67">
        <v>0</v>
      </c>
      <c r="AS228" s="67">
        <v>250.6</v>
      </c>
      <c r="AT228" s="67">
        <v>297.5</v>
      </c>
      <c r="AU228" s="67">
        <v>274.3</v>
      </c>
      <c r="AV228" s="67">
        <v>293.5</v>
      </c>
      <c r="AW228" s="67">
        <v>378</v>
      </c>
      <c r="AX228" s="67">
        <v>356.9</v>
      </c>
      <c r="AY228" s="67">
        <v>294.10000000000002</v>
      </c>
      <c r="AZ228" s="67">
        <v>848.1</v>
      </c>
      <c r="BA228" s="67">
        <v>1055.5999999999999</v>
      </c>
      <c r="BB228" s="67">
        <v>1059</v>
      </c>
      <c r="BC228" s="67">
        <v>1171.2</v>
      </c>
      <c r="BD228" s="67">
        <v>1065.0000000000002</v>
      </c>
      <c r="BE228" s="67">
        <v>1159.8999999999996</v>
      </c>
      <c r="BF228" s="67">
        <v>1088.6000000000001</v>
      </c>
      <c r="BG228" s="67">
        <v>1091</v>
      </c>
      <c r="BH228" s="67">
        <v>1115.4000000000001</v>
      </c>
      <c r="BI228" s="67">
        <v>1128</v>
      </c>
      <c r="BJ228" s="67">
        <v>1061.3999999999999</v>
      </c>
      <c r="BK228" s="67">
        <v>1138.3999999999999</v>
      </c>
      <c r="BL228" s="67">
        <v>1143.7</v>
      </c>
      <c r="BM228" s="67">
        <v>1165.1000000000001</v>
      </c>
      <c r="BN228" s="67"/>
    </row>
    <row r="229" spans="1:66" ht="13.5" customHeight="1" x14ac:dyDescent="0.15">
      <c r="A229" s="51"/>
      <c r="B229" s="52"/>
      <c r="C229" s="54"/>
      <c r="D229" s="66" t="s">
        <v>9</v>
      </c>
      <c r="E229" s="90"/>
      <c r="F229" s="90"/>
      <c r="G229" s="90"/>
      <c r="H229" s="28"/>
      <c r="I229" s="28"/>
      <c r="J229" s="28"/>
      <c r="K229" s="28"/>
      <c r="L229" s="28"/>
      <c r="M229" s="28"/>
      <c r="N229" s="28"/>
      <c r="O229" s="28"/>
      <c r="P229" s="28"/>
      <c r="Q229" s="28"/>
      <c r="R229" s="28"/>
      <c r="S229" s="28"/>
      <c r="T229" s="28"/>
      <c r="U229" s="28"/>
      <c r="V229" s="28"/>
      <c r="W229" s="28"/>
      <c r="X229" s="28"/>
      <c r="Y229" s="28"/>
      <c r="Z229" s="28"/>
      <c r="AA229" s="28"/>
      <c r="AB229" s="28"/>
      <c r="AC229" s="28"/>
      <c r="AD229" s="28"/>
      <c r="AE229" s="28"/>
      <c r="AF229" s="28"/>
      <c r="AG229" s="28"/>
      <c r="AH229" s="28"/>
      <c r="AI229" s="28"/>
      <c r="AJ229" s="28"/>
      <c r="AK229" s="28"/>
      <c r="AL229" s="28"/>
      <c r="AM229" s="28"/>
      <c r="AN229" s="28"/>
      <c r="AO229" s="28"/>
      <c r="AQ229" s="67">
        <v>0</v>
      </c>
      <c r="AR229" s="67">
        <v>0</v>
      </c>
      <c r="AS229" s="67">
        <v>380.6</v>
      </c>
      <c r="AT229" s="67">
        <v>387.4</v>
      </c>
      <c r="AU229" s="67">
        <v>398.6</v>
      </c>
      <c r="AV229" s="67">
        <v>339.3</v>
      </c>
      <c r="AW229" s="67">
        <v>491.1</v>
      </c>
      <c r="AX229" s="67">
        <v>455.4</v>
      </c>
      <c r="AY229" s="67">
        <v>392.7</v>
      </c>
      <c r="AZ229" s="67">
        <v>945</v>
      </c>
      <c r="BA229" s="67">
        <v>1178.2</v>
      </c>
      <c r="BB229" s="67">
        <v>1219.5999999999999</v>
      </c>
      <c r="BC229" s="67">
        <v>1313</v>
      </c>
      <c r="BD229" s="67">
        <v>1218.2999999999997</v>
      </c>
      <c r="BE229" s="67">
        <v>1305.8</v>
      </c>
      <c r="BF229" s="67">
        <v>1262.8</v>
      </c>
      <c r="BG229" s="67">
        <v>1296.3</v>
      </c>
      <c r="BH229" s="67">
        <v>1325.5</v>
      </c>
      <c r="BI229" s="67">
        <v>1348.6999999999998</v>
      </c>
      <c r="BJ229" s="67">
        <v>1262.4000000000001</v>
      </c>
      <c r="BK229" s="67">
        <v>1347</v>
      </c>
      <c r="BL229" s="67">
        <v>1347.9</v>
      </c>
      <c r="BM229" s="67">
        <v>1386.5</v>
      </c>
      <c r="BN229" s="67"/>
    </row>
    <row r="230" spans="1:66" ht="13.5" customHeight="1" x14ac:dyDescent="0.15">
      <c r="A230" s="51"/>
      <c r="B230" s="52"/>
      <c r="C230" s="54"/>
      <c r="D230" s="66" t="s">
        <v>10</v>
      </c>
      <c r="E230" s="90"/>
      <c r="F230" s="90"/>
      <c r="G230" s="90"/>
      <c r="H230" s="28"/>
      <c r="I230" s="28"/>
      <c r="J230" s="28"/>
      <c r="K230" s="28"/>
      <c r="L230" s="28"/>
      <c r="M230" s="28"/>
      <c r="N230" s="28"/>
      <c r="O230" s="28"/>
      <c r="P230" s="28"/>
      <c r="Q230" s="28"/>
      <c r="R230" s="28"/>
      <c r="S230" s="28"/>
      <c r="T230" s="28"/>
      <c r="U230" s="28"/>
      <c r="V230" s="28"/>
      <c r="W230" s="28"/>
      <c r="X230" s="28"/>
      <c r="Y230" s="28"/>
      <c r="Z230" s="28"/>
      <c r="AA230" s="28"/>
      <c r="AB230" s="28"/>
      <c r="AC230" s="28"/>
      <c r="AD230" s="28"/>
      <c r="AE230" s="28"/>
      <c r="AF230" s="28"/>
      <c r="AG230" s="28"/>
      <c r="AH230" s="28"/>
      <c r="AI230" s="28"/>
      <c r="AJ230" s="28"/>
      <c r="AK230" s="28"/>
      <c r="AL230" s="28"/>
      <c r="AM230" s="28"/>
      <c r="AN230" s="28"/>
      <c r="AO230" s="28"/>
      <c r="AQ230" s="67">
        <v>0</v>
      </c>
      <c r="AR230" s="67">
        <v>0</v>
      </c>
      <c r="AS230" s="67">
        <v>11.2</v>
      </c>
      <c r="AT230" s="67">
        <v>13.4</v>
      </c>
      <c r="AU230" s="67">
        <v>12.7</v>
      </c>
      <c r="AV230" s="67">
        <v>13.7</v>
      </c>
      <c r="AW230" s="67">
        <v>16.399999999999999</v>
      </c>
      <c r="AX230" s="67">
        <v>23</v>
      </c>
      <c r="AY230" s="67">
        <v>19.399999999999999</v>
      </c>
      <c r="AZ230" s="67">
        <v>20.7</v>
      </c>
      <c r="BA230" s="67">
        <v>21.9</v>
      </c>
      <c r="BB230" s="67">
        <v>19.399999999999999</v>
      </c>
      <c r="BC230" s="67">
        <v>13.7</v>
      </c>
      <c r="BD230" s="67">
        <v>5.7999999999999989</v>
      </c>
      <c r="BE230" s="67">
        <v>4.3999999999999995</v>
      </c>
      <c r="BF230" s="67">
        <v>5.5</v>
      </c>
      <c r="BG230" s="67">
        <v>5.7999999999999989</v>
      </c>
      <c r="BH230" s="67">
        <v>7.1</v>
      </c>
      <c r="BI230" s="67">
        <v>6</v>
      </c>
      <c r="BJ230" s="67">
        <v>5.3999999999999995</v>
      </c>
      <c r="BK230" s="67">
        <v>4.0999999999999996</v>
      </c>
      <c r="BL230" s="67">
        <v>9</v>
      </c>
      <c r="BM230" s="67">
        <v>4.3999999999999986</v>
      </c>
      <c r="BN230" s="67"/>
    </row>
    <row r="231" spans="1:66" ht="13.5" customHeight="1" thickBot="1" x14ac:dyDescent="0.2">
      <c r="A231" s="51"/>
      <c r="B231" s="52"/>
      <c r="C231" s="55"/>
      <c r="D231" s="68" t="s">
        <v>11</v>
      </c>
      <c r="E231" s="91"/>
      <c r="F231" s="91"/>
      <c r="G231" s="91"/>
      <c r="H231" s="29"/>
      <c r="I231" s="29"/>
      <c r="J231" s="29"/>
      <c r="K231" s="29"/>
      <c r="L231" s="29"/>
      <c r="M231" s="29"/>
      <c r="N231" s="29"/>
      <c r="O231" s="29"/>
      <c r="P231" s="29"/>
      <c r="Q231" s="29"/>
      <c r="R231" s="29"/>
      <c r="S231" s="29"/>
      <c r="T231" s="29"/>
      <c r="U231" s="29"/>
      <c r="V231" s="29"/>
      <c r="W231" s="29"/>
      <c r="X231" s="29"/>
      <c r="Y231" s="29"/>
      <c r="Z231" s="29"/>
      <c r="AA231" s="29"/>
      <c r="AB231" s="29"/>
      <c r="AC231" s="29"/>
      <c r="AD231" s="29"/>
      <c r="AE231" s="29"/>
      <c r="AF231" s="29"/>
      <c r="AG231" s="29"/>
      <c r="AH231" s="29"/>
      <c r="AI231" s="29"/>
      <c r="AJ231" s="29"/>
      <c r="AK231" s="29"/>
      <c r="AL231" s="29"/>
      <c r="AM231" s="29"/>
      <c r="AN231" s="29"/>
      <c r="AO231" s="29"/>
      <c r="AQ231" s="69">
        <v>0</v>
      </c>
      <c r="AR231" s="69">
        <v>0</v>
      </c>
      <c r="AS231" s="69">
        <v>11.7</v>
      </c>
      <c r="AT231" s="69">
        <v>14</v>
      </c>
      <c r="AU231" s="69">
        <v>13.5</v>
      </c>
      <c r="AV231" s="69">
        <v>14.4</v>
      </c>
      <c r="AW231" s="69">
        <v>17.2</v>
      </c>
      <c r="AX231" s="69">
        <v>25.6</v>
      </c>
      <c r="AY231" s="69">
        <v>21.9</v>
      </c>
      <c r="AZ231" s="69">
        <v>23.1</v>
      </c>
      <c r="BA231" s="69">
        <v>26.8</v>
      </c>
      <c r="BB231" s="69">
        <v>22.6</v>
      </c>
      <c r="BC231" s="69">
        <v>16.8</v>
      </c>
      <c r="BD231" s="69">
        <v>8.2999999999999989</v>
      </c>
      <c r="BE231" s="69">
        <v>6.2</v>
      </c>
      <c r="BF231" s="69">
        <v>7.7999999999999989</v>
      </c>
      <c r="BG231" s="69">
        <v>9.6999999999999975</v>
      </c>
      <c r="BH231" s="69">
        <v>10.800000000000002</v>
      </c>
      <c r="BI231" s="69">
        <v>10</v>
      </c>
      <c r="BJ231" s="69">
        <v>8.7999999999999989</v>
      </c>
      <c r="BK231" s="69">
        <v>7.2</v>
      </c>
      <c r="BL231" s="69">
        <v>62</v>
      </c>
      <c r="BM231" s="69">
        <v>7.1999999999999993</v>
      </c>
      <c r="BN231" s="69"/>
    </row>
    <row r="232" spans="1:66" ht="13.5" customHeight="1" x14ac:dyDescent="0.15">
      <c r="A232" s="51"/>
      <c r="B232" s="52"/>
      <c r="C232" s="53" t="s">
        <v>46</v>
      </c>
      <c r="D232" s="64" t="s">
        <v>6</v>
      </c>
      <c r="E232" s="89"/>
      <c r="F232" s="89"/>
      <c r="G232" s="89"/>
      <c r="H232" s="26"/>
      <c r="I232" s="26"/>
      <c r="J232" s="26"/>
      <c r="K232" s="26"/>
      <c r="L232" s="26"/>
      <c r="M232" s="26"/>
      <c r="N232" s="26"/>
      <c r="O232" s="26"/>
      <c r="P232" s="26"/>
      <c r="Q232" s="26"/>
      <c r="R232" s="26"/>
      <c r="S232" s="26"/>
      <c r="T232" s="26"/>
      <c r="U232" s="26"/>
      <c r="V232" s="26"/>
      <c r="W232" s="26"/>
      <c r="X232" s="26"/>
      <c r="Y232" s="26"/>
      <c r="Z232" s="26"/>
      <c r="AA232" s="26"/>
      <c r="AB232" s="26"/>
      <c r="AC232" s="26"/>
      <c r="AD232" s="26"/>
      <c r="AE232" s="26"/>
      <c r="AF232" s="26"/>
      <c r="AG232" s="26"/>
      <c r="AH232" s="26"/>
      <c r="AI232" s="26"/>
      <c r="AJ232" s="26"/>
      <c r="AK232" s="26"/>
      <c r="AL232" s="26"/>
      <c r="AM232" s="26"/>
      <c r="AN232" s="26"/>
      <c r="AO232" s="26"/>
      <c r="AQ232" s="65">
        <v>0</v>
      </c>
      <c r="AR232" s="65">
        <v>0</v>
      </c>
      <c r="AS232" s="65">
        <v>618.79999999999995</v>
      </c>
      <c r="AT232" s="65">
        <v>585.9</v>
      </c>
      <c r="AU232" s="65">
        <v>622</v>
      </c>
      <c r="AV232" s="65">
        <v>609.70000000000005</v>
      </c>
      <c r="AW232" s="65">
        <v>626.29999999999995</v>
      </c>
      <c r="AX232" s="65">
        <v>601.9</v>
      </c>
      <c r="AY232" s="65">
        <v>545.29999999999995</v>
      </c>
      <c r="AZ232" s="65">
        <v>593.1</v>
      </c>
      <c r="BA232" s="65">
        <v>539.79999999999995</v>
      </c>
      <c r="BB232" s="65">
        <v>749.8</v>
      </c>
      <c r="BC232" s="65">
        <v>889.5</v>
      </c>
      <c r="BD232" s="65">
        <v>781.99999999999977</v>
      </c>
      <c r="BE232" s="65">
        <v>799.40000000000009</v>
      </c>
      <c r="BF232" s="65">
        <v>847.99999999999989</v>
      </c>
      <c r="BG232" s="65">
        <v>826.39999999999986</v>
      </c>
      <c r="BH232" s="65">
        <v>789.90000000000009</v>
      </c>
      <c r="BI232" s="65">
        <v>804.7</v>
      </c>
      <c r="BJ232" s="65">
        <v>1056.5999999999999</v>
      </c>
      <c r="BK232" s="65">
        <v>1050.6000000000001</v>
      </c>
      <c r="BL232" s="65">
        <v>1276.2</v>
      </c>
      <c r="BM232" s="65">
        <v>1230.4000000000001</v>
      </c>
      <c r="BN232" s="65"/>
    </row>
    <row r="233" spans="1:66" ht="13.5" customHeight="1" x14ac:dyDescent="0.15">
      <c r="A233" s="51"/>
      <c r="B233" s="52"/>
      <c r="C233" s="54"/>
      <c r="D233" s="66" t="s">
        <v>7</v>
      </c>
      <c r="E233" s="90"/>
      <c r="F233" s="90"/>
      <c r="G233" s="90"/>
      <c r="H233" s="28"/>
      <c r="I233" s="28"/>
      <c r="J233" s="28"/>
      <c r="K233" s="28"/>
      <c r="L233" s="28"/>
      <c r="M233" s="28"/>
      <c r="N233" s="28"/>
      <c r="O233" s="28"/>
      <c r="P233" s="28"/>
      <c r="Q233" s="28"/>
      <c r="R233" s="28"/>
      <c r="S233" s="28"/>
      <c r="T233" s="28"/>
      <c r="U233" s="28"/>
      <c r="V233" s="28"/>
      <c r="W233" s="28"/>
      <c r="X233" s="28"/>
      <c r="Y233" s="28"/>
      <c r="Z233" s="28"/>
      <c r="AA233" s="28"/>
      <c r="AB233" s="28"/>
      <c r="AC233" s="28"/>
      <c r="AD233" s="28"/>
      <c r="AE233" s="28"/>
      <c r="AF233" s="28"/>
      <c r="AG233" s="28"/>
      <c r="AH233" s="28"/>
      <c r="AI233" s="28"/>
      <c r="AJ233" s="28"/>
      <c r="AK233" s="28"/>
      <c r="AL233" s="28"/>
      <c r="AM233" s="28"/>
      <c r="AN233" s="28"/>
      <c r="AO233" s="28"/>
      <c r="AQ233" s="67">
        <v>0</v>
      </c>
      <c r="AR233" s="67">
        <v>0</v>
      </c>
      <c r="AS233" s="67">
        <v>92.6</v>
      </c>
      <c r="AT233" s="67">
        <v>82.5</v>
      </c>
      <c r="AU233" s="67">
        <v>64</v>
      </c>
      <c r="AV233" s="67">
        <v>55.5</v>
      </c>
      <c r="AW233" s="67">
        <v>81.2</v>
      </c>
      <c r="AX233" s="67">
        <v>69.2</v>
      </c>
      <c r="AY233" s="67">
        <v>61.7</v>
      </c>
      <c r="AZ233" s="67">
        <v>71.5</v>
      </c>
      <c r="BA233" s="67">
        <v>38.1</v>
      </c>
      <c r="BB233" s="67">
        <v>95.2</v>
      </c>
      <c r="BC233" s="67">
        <v>183</v>
      </c>
      <c r="BD233" s="67">
        <v>96.799999999999983</v>
      </c>
      <c r="BE233" s="67">
        <v>94.4</v>
      </c>
      <c r="BF233" s="67">
        <v>91.100000000000009</v>
      </c>
      <c r="BG233" s="67">
        <v>107.00000000000001</v>
      </c>
      <c r="BH233" s="67">
        <v>103.19999999999999</v>
      </c>
      <c r="BI233" s="67">
        <v>125.79999999999998</v>
      </c>
      <c r="BJ233" s="67">
        <v>157.4</v>
      </c>
      <c r="BK233" s="67">
        <v>152.5</v>
      </c>
      <c r="BL233" s="67">
        <v>174.7</v>
      </c>
      <c r="BM233" s="67">
        <v>127.39999999999996</v>
      </c>
      <c r="BN233" s="67"/>
    </row>
    <row r="234" spans="1:66" ht="13.5" customHeight="1" x14ac:dyDescent="0.15">
      <c r="A234" s="51"/>
      <c r="B234" s="52"/>
      <c r="C234" s="54"/>
      <c r="D234" s="66" t="s">
        <v>8</v>
      </c>
      <c r="E234" s="90"/>
      <c r="F234" s="90"/>
      <c r="G234" s="90"/>
      <c r="H234" s="28"/>
      <c r="I234" s="28"/>
      <c r="J234" s="28"/>
      <c r="K234" s="28"/>
      <c r="L234" s="28"/>
      <c r="M234" s="28"/>
      <c r="N234" s="28"/>
      <c r="O234" s="28"/>
      <c r="P234" s="28"/>
      <c r="Q234" s="28"/>
      <c r="R234" s="28"/>
      <c r="S234" s="28"/>
      <c r="T234" s="28"/>
      <c r="U234" s="28"/>
      <c r="V234" s="28"/>
      <c r="W234" s="28"/>
      <c r="X234" s="28"/>
      <c r="Y234" s="28"/>
      <c r="Z234" s="28"/>
      <c r="AA234" s="28"/>
      <c r="AB234" s="28"/>
      <c r="AC234" s="28"/>
      <c r="AD234" s="28"/>
      <c r="AE234" s="28"/>
      <c r="AF234" s="28"/>
      <c r="AG234" s="28"/>
      <c r="AH234" s="28"/>
      <c r="AI234" s="28"/>
      <c r="AJ234" s="28"/>
      <c r="AK234" s="28"/>
      <c r="AL234" s="28"/>
      <c r="AM234" s="28"/>
      <c r="AN234" s="28"/>
      <c r="AO234" s="28"/>
      <c r="AQ234" s="67">
        <v>0</v>
      </c>
      <c r="AR234" s="67">
        <v>0</v>
      </c>
      <c r="AS234" s="67">
        <v>526.20000000000005</v>
      </c>
      <c r="AT234" s="67">
        <v>503.4</v>
      </c>
      <c r="AU234" s="67">
        <v>558</v>
      </c>
      <c r="AV234" s="67">
        <v>554.20000000000005</v>
      </c>
      <c r="AW234" s="67">
        <v>545.1</v>
      </c>
      <c r="AX234" s="67">
        <v>532.70000000000005</v>
      </c>
      <c r="AY234" s="67">
        <v>483.6</v>
      </c>
      <c r="AZ234" s="67">
        <v>521.6</v>
      </c>
      <c r="BA234" s="67">
        <v>501.7</v>
      </c>
      <c r="BB234" s="67">
        <v>654.6</v>
      </c>
      <c r="BC234" s="67">
        <v>706.5</v>
      </c>
      <c r="BD234" s="67">
        <v>685.19999999999982</v>
      </c>
      <c r="BE234" s="67">
        <v>704.99999999999989</v>
      </c>
      <c r="BF234" s="67">
        <v>756.90000000000009</v>
      </c>
      <c r="BG234" s="67">
        <v>719.40000000000009</v>
      </c>
      <c r="BH234" s="67">
        <v>686.69999999999993</v>
      </c>
      <c r="BI234" s="67">
        <v>678.9</v>
      </c>
      <c r="BJ234" s="67">
        <v>899.19999999999982</v>
      </c>
      <c r="BK234" s="67">
        <v>898.1</v>
      </c>
      <c r="BL234" s="67">
        <v>1101.5</v>
      </c>
      <c r="BM234" s="67">
        <v>1103</v>
      </c>
      <c r="BN234" s="67"/>
    </row>
    <row r="235" spans="1:66" ht="13.5" customHeight="1" x14ac:dyDescent="0.15">
      <c r="A235" s="51"/>
      <c r="B235" s="52"/>
      <c r="C235" s="54"/>
      <c r="D235" s="66" t="s">
        <v>9</v>
      </c>
      <c r="E235" s="90"/>
      <c r="F235" s="90"/>
      <c r="G235" s="90"/>
      <c r="H235" s="28"/>
      <c r="I235" s="28"/>
      <c r="J235" s="28"/>
      <c r="K235" s="28"/>
      <c r="L235" s="28"/>
      <c r="M235" s="28"/>
      <c r="N235" s="28"/>
      <c r="O235" s="28"/>
      <c r="P235" s="28"/>
      <c r="Q235" s="28"/>
      <c r="R235" s="28"/>
      <c r="S235" s="28"/>
      <c r="T235" s="28"/>
      <c r="U235" s="28"/>
      <c r="V235" s="28"/>
      <c r="W235" s="28"/>
      <c r="X235" s="28"/>
      <c r="Y235" s="28"/>
      <c r="Z235" s="28"/>
      <c r="AA235" s="28"/>
      <c r="AB235" s="28"/>
      <c r="AC235" s="28"/>
      <c r="AD235" s="28"/>
      <c r="AE235" s="28"/>
      <c r="AF235" s="28"/>
      <c r="AG235" s="28"/>
      <c r="AH235" s="28"/>
      <c r="AI235" s="28"/>
      <c r="AJ235" s="28"/>
      <c r="AK235" s="28"/>
      <c r="AL235" s="28"/>
      <c r="AM235" s="28"/>
      <c r="AN235" s="28"/>
      <c r="AO235" s="28"/>
      <c r="AQ235" s="67">
        <v>0</v>
      </c>
      <c r="AR235" s="67">
        <v>0</v>
      </c>
      <c r="AS235" s="67">
        <v>553.6</v>
      </c>
      <c r="AT235" s="67">
        <v>527.1</v>
      </c>
      <c r="AU235" s="67">
        <v>575.70000000000005</v>
      </c>
      <c r="AV235" s="67">
        <v>566</v>
      </c>
      <c r="AW235" s="67">
        <v>562.1</v>
      </c>
      <c r="AX235" s="67">
        <v>550.20000000000005</v>
      </c>
      <c r="AY235" s="67">
        <v>516.1</v>
      </c>
      <c r="AZ235" s="67">
        <v>555.20000000000005</v>
      </c>
      <c r="BA235" s="67">
        <v>534.79999999999995</v>
      </c>
      <c r="BB235" s="67">
        <v>702.3</v>
      </c>
      <c r="BC235" s="67">
        <v>820.3</v>
      </c>
      <c r="BD235" s="67">
        <v>692.8</v>
      </c>
      <c r="BE235" s="67">
        <v>716.10000000000014</v>
      </c>
      <c r="BF235" s="67">
        <v>749.4</v>
      </c>
      <c r="BG235" s="67">
        <v>716.09999999999991</v>
      </c>
      <c r="BH235" s="67">
        <v>711.29999999999984</v>
      </c>
      <c r="BI235" s="67">
        <v>720.6</v>
      </c>
      <c r="BJ235" s="67">
        <v>945.6</v>
      </c>
      <c r="BK235" s="67">
        <v>933.8</v>
      </c>
      <c r="BL235" s="67">
        <v>1160.7</v>
      </c>
      <c r="BM235" s="67">
        <v>1127.8</v>
      </c>
      <c r="BN235" s="67"/>
    </row>
    <row r="236" spans="1:66" ht="13.5" customHeight="1" x14ac:dyDescent="0.15">
      <c r="A236" s="51"/>
      <c r="B236" s="52"/>
      <c r="C236" s="54"/>
      <c r="D236" s="66" t="s">
        <v>10</v>
      </c>
      <c r="E236" s="90"/>
      <c r="F236" s="90"/>
      <c r="G236" s="90"/>
      <c r="H236" s="28"/>
      <c r="I236" s="28"/>
      <c r="J236" s="28"/>
      <c r="K236" s="28"/>
      <c r="L236" s="28"/>
      <c r="M236" s="28"/>
      <c r="N236" s="28"/>
      <c r="O236" s="28"/>
      <c r="P236" s="28"/>
      <c r="Q236" s="28"/>
      <c r="R236" s="28"/>
      <c r="S236" s="28"/>
      <c r="T236" s="28"/>
      <c r="U236" s="28"/>
      <c r="V236" s="28"/>
      <c r="W236" s="28"/>
      <c r="X236" s="28"/>
      <c r="Y236" s="28"/>
      <c r="Z236" s="28"/>
      <c r="AA236" s="28"/>
      <c r="AB236" s="28"/>
      <c r="AC236" s="28"/>
      <c r="AD236" s="28"/>
      <c r="AE236" s="28"/>
      <c r="AF236" s="28"/>
      <c r="AG236" s="28"/>
      <c r="AH236" s="28"/>
      <c r="AI236" s="28"/>
      <c r="AJ236" s="28"/>
      <c r="AK236" s="28"/>
      <c r="AL236" s="28"/>
      <c r="AM236" s="28"/>
      <c r="AN236" s="28"/>
      <c r="AO236" s="28"/>
      <c r="AQ236" s="67">
        <v>0</v>
      </c>
      <c r="AR236" s="67">
        <v>0</v>
      </c>
      <c r="AS236" s="67">
        <v>65.2</v>
      </c>
      <c r="AT236" s="67">
        <v>58.8</v>
      </c>
      <c r="AU236" s="67">
        <v>46.3</v>
      </c>
      <c r="AV236" s="67">
        <v>43.7</v>
      </c>
      <c r="AW236" s="67">
        <v>64.2</v>
      </c>
      <c r="AX236" s="67">
        <v>51.7</v>
      </c>
      <c r="AY236" s="67">
        <v>29.2</v>
      </c>
      <c r="AZ236" s="67">
        <v>37.9</v>
      </c>
      <c r="BA236" s="67">
        <v>5</v>
      </c>
      <c r="BB236" s="67">
        <v>47.5</v>
      </c>
      <c r="BC236" s="67">
        <v>69.2</v>
      </c>
      <c r="BD236" s="67">
        <v>89.200000000000017</v>
      </c>
      <c r="BE236" s="67">
        <v>83.3</v>
      </c>
      <c r="BF236" s="67">
        <v>98.600000000000009</v>
      </c>
      <c r="BG236" s="67">
        <v>110.30000000000001</v>
      </c>
      <c r="BH236" s="67">
        <v>78.599999999999994</v>
      </c>
      <c r="BI236" s="67">
        <v>84.1</v>
      </c>
      <c r="BJ236" s="67">
        <v>111.00000000000001</v>
      </c>
      <c r="BK236" s="67">
        <v>116.8</v>
      </c>
      <c r="BL236" s="67">
        <v>115.5</v>
      </c>
      <c r="BM236" s="67">
        <v>102.6</v>
      </c>
      <c r="BN236" s="67"/>
    </row>
    <row r="237" spans="1:66" ht="13.5" customHeight="1" thickBot="1" x14ac:dyDescent="0.2">
      <c r="A237" s="51"/>
      <c r="B237" s="52"/>
      <c r="C237" s="55"/>
      <c r="D237" s="68" t="s">
        <v>11</v>
      </c>
      <c r="E237" s="91"/>
      <c r="F237" s="91"/>
      <c r="G237" s="91"/>
      <c r="H237" s="29"/>
      <c r="I237" s="29"/>
      <c r="J237" s="29"/>
      <c r="K237" s="29"/>
      <c r="L237" s="29"/>
      <c r="M237" s="29"/>
      <c r="N237" s="29"/>
      <c r="O237" s="29"/>
      <c r="P237" s="29"/>
      <c r="Q237" s="29"/>
      <c r="R237" s="29"/>
      <c r="S237" s="29"/>
      <c r="T237" s="29"/>
      <c r="U237" s="29"/>
      <c r="V237" s="29"/>
      <c r="W237" s="29"/>
      <c r="X237" s="29"/>
      <c r="Y237" s="29"/>
      <c r="Z237" s="29"/>
      <c r="AA237" s="29"/>
      <c r="AB237" s="29"/>
      <c r="AC237" s="29"/>
      <c r="AD237" s="29"/>
      <c r="AE237" s="29"/>
      <c r="AF237" s="29"/>
      <c r="AG237" s="29"/>
      <c r="AH237" s="29"/>
      <c r="AI237" s="29"/>
      <c r="AJ237" s="29"/>
      <c r="AK237" s="29"/>
      <c r="AL237" s="29"/>
      <c r="AM237" s="29"/>
      <c r="AN237" s="29"/>
      <c r="AO237" s="29"/>
      <c r="AQ237" s="69">
        <v>0</v>
      </c>
      <c r="AR237" s="69">
        <v>0</v>
      </c>
      <c r="AS237" s="69">
        <v>65.2</v>
      </c>
      <c r="AT237" s="69">
        <v>69.900000000000006</v>
      </c>
      <c r="AU237" s="69">
        <v>71.599999999999994</v>
      </c>
      <c r="AV237" s="69">
        <v>67.599999999999994</v>
      </c>
      <c r="AW237" s="69">
        <v>70.099999999999994</v>
      </c>
      <c r="AX237" s="69">
        <v>60.9</v>
      </c>
      <c r="AY237" s="69">
        <v>40.4</v>
      </c>
      <c r="AZ237" s="69">
        <v>44.4</v>
      </c>
      <c r="BA237" s="69">
        <v>5.4</v>
      </c>
      <c r="BB237" s="69">
        <v>167.9</v>
      </c>
      <c r="BC237" s="69">
        <v>147</v>
      </c>
      <c r="BD237" s="69">
        <v>91.2</v>
      </c>
      <c r="BE237" s="69">
        <v>89.8</v>
      </c>
      <c r="BF237" s="69">
        <v>109.4</v>
      </c>
      <c r="BG237" s="69">
        <v>136.1</v>
      </c>
      <c r="BH237" s="69">
        <v>123.50000000000001</v>
      </c>
      <c r="BI237" s="69">
        <v>125.30000000000001</v>
      </c>
      <c r="BJ237" s="69">
        <v>116.60000000000001</v>
      </c>
      <c r="BK237" s="69">
        <v>123</v>
      </c>
      <c r="BL237" s="69">
        <v>125</v>
      </c>
      <c r="BM237" s="69">
        <v>113.39999999999999</v>
      </c>
      <c r="BN237" s="69"/>
    </row>
    <row r="238" spans="1:66" ht="13.5" customHeight="1" x14ac:dyDescent="0.15">
      <c r="A238" s="51"/>
      <c r="B238" s="52"/>
      <c r="C238" s="121" t="s">
        <v>347</v>
      </c>
      <c r="D238" s="64" t="s">
        <v>6</v>
      </c>
      <c r="E238" s="89"/>
      <c r="F238" s="89"/>
      <c r="G238" s="89"/>
      <c r="H238" s="26"/>
      <c r="I238" s="26"/>
      <c r="J238" s="26"/>
      <c r="K238" s="26"/>
      <c r="L238" s="26"/>
      <c r="M238" s="26"/>
      <c r="N238" s="26"/>
      <c r="O238" s="26"/>
      <c r="P238" s="26"/>
      <c r="Q238" s="26"/>
      <c r="R238" s="26"/>
      <c r="S238" s="26"/>
      <c r="T238" s="26"/>
      <c r="U238" s="26"/>
      <c r="V238" s="26"/>
      <c r="W238" s="26"/>
      <c r="X238" s="26"/>
      <c r="Y238" s="26"/>
      <c r="Z238" s="26"/>
      <c r="AA238" s="26"/>
      <c r="AB238" s="26"/>
      <c r="AC238" s="26"/>
      <c r="AD238" s="26"/>
      <c r="AE238" s="26"/>
      <c r="AF238" s="26"/>
      <c r="AG238" s="26"/>
      <c r="AH238" s="26"/>
      <c r="AI238" s="26"/>
      <c r="AJ238" s="26"/>
      <c r="AK238" s="26"/>
      <c r="AL238" s="26"/>
      <c r="AM238" s="26"/>
      <c r="AN238" s="26"/>
      <c r="AO238" s="26"/>
      <c r="AQ238" s="65">
        <v>0</v>
      </c>
      <c r="AR238" s="65">
        <v>0</v>
      </c>
      <c r="AS238" s="65">
        <v>1229.4000000000001</v>
      </c>
      <c r="AT238" s="65">
        <v>1169.7</v>
      </c>
      <c r="AU238" s="65">
        <v>1274.9000000000001</v>
      </c>
      <c r="AV238" s="65">
        <v>927.3</v>
      </c>
      <c r="AW238" s="65">
        <v>739.8</v>
      </c>
      <c r="AX238" s="65">
        <v>947.9</v>
      </c>
      <c r="AY238" s="65">
        <v>971.9</v>
      </c>
      <c r="AZ238" s="65">
        <v>878.7</v>
      </c>
      <c r="BA238" s="65">
        <v>1548.8</v>
      </c>
      <c r="BB238" s="65">
        <v>1997.8</v>
      </c>
      <c r="BC238" s="65">
        <v>1887.7</v>
      </c>
      <c r="BD238" s="65">
        <v>1723.3999999999999</v>
      </c>
      <c r="BE238" s="65">
        <v>1709.4</v>
      </c>
      <c r="BF238" s="65">
        <v>1715.4999999999998</v>
      </c>
      <c r="BG238" s="65">
        <v>1818</v>
      </c>
      <c r="BH238" s="65">
        <v>1817.2</v>
      </c>
      <c r="BI238" s="65">
        <v>2070.5</v>
      </c>
      <c r="BJ238" s="65">
        <v>2106.8999999999996</v>
      </c>
      <c r="BK238" s="65">
        <v>2048.5</v>
      </c>
      <c r="BL238" s="65">
        <v>2538</v>
      </c>
      <c r="BM238" s="65">
        <v>2194.6000000000004</v>
      </c>
      <c r="BN238" s="65"/>
    </row>
    <row r="239" spans="1:66" ht="13.5" customHeight="1" x14ac:dyDescent="0.15">
      <c r="A239" s="51"/>
      <c r="B239" s="52"/>
      <c r="C239" s="122"/>
      <c r="D239" s="66" t="s">
        <v>7</v>
      </c>
      <c r="E239" s="90"/>
      <c r="F239" s="90"/>
      <c r="G239" s="90"/>
      <c r="H239" s="28"/>
      <c r="I239" s="28"/>
      <c r="J239" s="28"/>
      <c r="K239" s="28"/>
      <c r="L239" s="28"/>
      <c r="M239" s="28"/>
      <c r="N239" s="28"/>
      <c r="O239" s="28"/>
      <c r="P239" s="28"/>
      <c r="Q239" s="28"/>
      <c r="R239" s="28"/>
      <c r="S239" s="28"/>
      <c r="T239" s="28"/>
      <c r="U239" s="28"/>
      <c r="V239" s="28"/>
      <c r="W239" s="28"/>
      <c r="X239" s="28"/>
      <c r="Y239" s="28"/>
      <c r="Z239" s="28"/>
      <c r="AA239" s="28"/>
      <c r="AB239" s="28"/>
      <c r="AC239" s="28"/>
      <c r="AD239" s="28"/>
      <c r="AE239" s="28"/>
      <c r="AF239" s="28"/>
      <c r="AG239" s="28"/>
      <c r="AH239" s="28"/>
      <c r="AI239" s="28"/>
      <c r="AJ239" s="28"/>
      <c r="AK239" s="28"/>
      <c r="AL239" s="28"/>
      <c r="AM239" s="28"/>
      <c r="AN239" s="28"/>
      <c r="AO239" s="28"/>
      <c r="AQ239" s="67">
        <v>0</v>
      </c>
      <c r="AR239" s="67">
        <v>0</v>
      </c>
      <c r="AS239" s="67">
        <v>37.4</v>
      </c>
      <c r="AT239" s="67">
        <v>11.8</v>
      </c>
      <c r="AU239" s="67">
        <v>51.9</v>
      </c>
      <c r="AV239" s="67">
        <v>9.4</v>
      </c>
      <c r="AW239" s="67">
        <v>7.6</v>
      </c>
      <c r="AX239" s="67">
        <v>9.3000000000000007</v>
      </c>
      <c r="AY239" s="67">
        <v>10.9</v>
      </c>
      <c r="AZ239" s="67">
        <v>9</v>
      </c>
      <c r="BA239" s="67">
        <v>40.1</v>
      </c>
      <c r="BB239" s="67">
        <v>47</v>
      </c>
      <c r="BC239" s="67">
        <v>50.6</v>
      </c>
      <c r="BD239" s="67">
        <v>51.6</v>
      </c>
      <c r="BE239" s="67">
        <v>46</v>
      </c>
      <c r="BF239" s="67">
        <v>49.29999999999999</v>
      </c>
      <c r="BG239" s="67">
        <v>49.8</v>
      </c>
      <c r="BH239" s="67">
        <v>51.499999999999986</v>
      </c>
      <c r="BI239" s="67">
        <v>55.500000000000007</v>
      </c>
      <c r="BJ239" s="67">
        <v>65.000000000000014</v>
      </c>
      <c r="BK239" s="67">
        <v>58.900000000000006</v>
      </c>
      <c r="BL239" s="67">
        <v>24.8</v>
      </c>
      <c r="BM239" s="67">
        <v>21.3</v>
      </c>
      <c r="BN239" s="67"/>
    </row>
    <row r="240" spans="1:66" ht="13.5" customHeight="1" x14ac:dyDescent="0.15">
      <c r="A240" s="51"/>
      <c r="B240" s="52"/>
      <c r="C240" s="122"/>
      <c r="D240" s="66" t="s">
        <v>8</v>
      </c>
      <c r="E240" s="90"/>
      <c r="F240" s="90"/>
      <c r="G240" s="90"/>
      <c r="H240" s="28"/>
      <c r="I240" s="28"/>
      <c r="J240" s="28"/>
      <c r="K240" s="28"/>
      <c r="L240" s="28"/>
      <c r="M240" s="28"/>
      <c r="N240" s="28"/>
      <c r="O240" s="28"/>
      <c r="P240" s="28"/>
      <c r="Q240" s="28"/>
      <c r="R240" s="28"/>
      <c r="S240" s="28"/>
      <c r="T240" s="28"/>
      <c r="U240" s="28"/>
      <c r="V240" s="28"/>
      <c r="W240" s="28"/>
      <c r="X240" s="28"/>
      <c r="Y240" s="28"/>
      <c r="Z240" s="28"/>
      <c r="AA240" s="28"/>
      <c r="AB240" s="28"/>
      <c r="AC240" s="28"/>
      <c r="AD240" s="28"/>
      <c r="AE240" s="28"/>
      <c r="AF240" s="28"/>
      <c r="AG240" s="28"/>
      <c r="AH240" s="28"/>
      <c r="AI240" s="28"/>
      <c r="AJ240" s="28"/>
      <c r="AK240" s="28"/>
      <c r="AL240" s="28"/>
      <c r="AM240" s="28"/>
      <c r="AN240" s="28"/>
      <c r="AO240" s="28"/>
      <c r="AQ240" s="67">
        <v>0</v>
      </c>
      <c r="AR240" s="67">
        <v>0</v>
      </c>
      <c r="AS240" s="67">
        <v>1192</v>
      </c>
      <c r="AT240" s="67">
        <v>1157.9000000000001</v>
      </c>
      <c r="AU240" s="67">
        <v>1223</v>
      </c>
      <c r="AV240" s="67">
        <v>917.9</v>
      </c>
      <c r="AW240" s="67">
        <v>732.2</v>
      </c>
      <c r="AX240" s="67">
        <v>938.6</v>
      </c>
      <c r="AY240" s="67">
        <v>961</v>
      </c>
      <c r="AZ240" s="67">
        <v>869.7</v>
      </c>
      <c r="BA240" s="67">
        <v>1508.7</v>
      </c>
      <c r="BB240" s="67">
        <v>1950.8</v>
      </c>
      <c r="BC240" s="67">
        <v>1837.1</v>
      </c>
      <c r="BD240" s="67">
        <v>1671.8000000000002</v>
      </c>
      <c r="BE240" s="67">
        <v>1663.3999999999999</v>
      </c>
      <c r="BF240" s="67">
        <v>1666.1999999999996</v>
      </c>
      <c r="BG240" s="67">
        <v>1768.1999999999998</v>
      </c>
      <c r="BH240" s="67">
        <v>1765.7000000000003</v>
      </c>
      <c r="BI240" s="67">
        <v>2015</v>
      </c>
      <c r="BJ240" s="67">
        <v>2041.8999999999999</v>
      </c>
      <c r="BK240" s="67">
        <v>1989.6</v>
      </c>
      <c r="BL240" s="67">
        <v>2513.1999999999998</v>
      </c>
      <c r="BM240" s="67">
        <v>2173.3000000000002</v>
      </c>
      <c r="BN240" s="67"/>
    </row>
    <row r="241" spans="1:66" ht="13.5" customHeight="1" x14ac:dyDescent="0.15">
      <c r="A241" s="51"/>
      <c r="B241" s="52"/>
      <c r="C241" s="122"/>
      <c r="D241" s="66" t="s">
        <v>9</v>
      </c>
      <c r="E241" s="90"/>
      <c r="F241" s="90"/>
      <c r="G241" s="90"/>
      <c r="H241" s="28"/>
      <c r="I241" s="28"/>
      <c r="J241" s="28"/>
      <c r="K241" s="28"/>
      <c r="L241" s="28"/>
      <c r="M241" s="28"/>
      <c r="N241" s="28"/>
      <c r="O241" s="28"/>
      <c r="P241" s="28"/>
      <c r="Q241" s="28"/>
      <c r="R241" s="28"/>
      <c r="S241" s="28"/>
      <c r="T241" s="28"/>
      <c r="U241" s="28"/>
      <c r="V241" s="28"/>
      <c r="W241" s="28"/>
      <c r="X241" s="28"/>
      <c r="Y241" s="28"/>
      <c r="Z241" s="28"/>
      <c r="AA241" s="28"/>
      <c r="AB241" s="28"/>
      <c r="AC241" s="28"/>
      <c r="AD241" s="28"/>
      <c r="AE241" s="28"/>
      <c r="AF241" s="28"/>
      <c r="AG241" s="28"/>
      <c r="AH241" s="28"/>
      <c r="AI241" s="28"/>
      <c r="AJ241" s="28"/>
      <c r="AK241" s="28"/>
      <c r="AL241" s="28"/>
      <c r="AM241" s="28"/>
      <c r="AN241" s="28"/>
      <c r="AO241" s="28"/>
      <c r="AQ241" s="67">
        <v>0</v>
      </c>
      <c r="AR241" s="67">
        <v>0</v>
      </c>
      <c r="AS241" s="67">
        <v>1204.4000000000001</v>
      </c>
      <c r="AT241" s="67">
        <v>1145.7</v>
      </c>
      <c r="AU241" s="67">
        <v>1250.8</v>
      </c>
      <c r="AV241" s="67">
        <v>904.4</v>
      </c>
      <c r="AW241" s="67">
        <v>724.7</v>
      </c>
      <c r="AX241" s="67">
        <v>924.2</v>
      </c>
      <c r="AY241" s="67">
        <v>950.5</v>
      </c>
      <c r="AZ241" s="67">
        <v>864.5</v>
      </c>
      <c r="BA241" s="67">
        <v>1473.5</v>
      </c>
      <c r="BB241" s="67">
        <v>1933.7</v>
      </c>
      <c r="BC241" s="67">
        <v>1833.6</v>
      </c>
      <c r="BD241" s="67">
        <v>1691.5</v>
      </c>
      <c r="BE241" s="67">
        <v>1693.4999999999998</v>
      </c>
      <c r="BF241" s="67">
        <v>1701.3000000000002</v>
      </c>
      <c r="BG241" s="67">
        <v>1802</v>
      </c>
      <c r="BH241" s="67">
        <v>1801.8000000000002</v>
      </c>
      <c r="BI241" s="67">
        <v>2033.9</v>
      </c>
      <c r="BJ241" s="67">
        <v>2067.1999999999998</v>
      </c>
      <c r="BK241" s="67">
        <v>2013.1</v>
      </c>
      <c r="BL241" s="67">
        <v>2514.8000000000002</v>
      </c>
      <c r="BM241" s="67">
        <v>2177.1</v>
      </c>
      <c r="BN241" s="67"/>
    </row>
    <row r="242" spans="1:66" ht="13.5" customHeight="1" x14ac:dyDescent="0.15">
      <c r="A242" s="51"/>
      <c r="B242" s="56"/>
      <c r="C242" s="122"/>
      <c r="D242" s="66" t="s">
        <v>10</v>
      </c>
      <c r="E242" s="90"/>
      <c r="F242" s="90"/>
      <c r="G242" s="90"/>
      <c r="H242" s="28"/>
      <c r="I242" s="28"/>
      <c r="J242" s="28"/>
      <c r="K242" s="28"/>
      <c r="L242" s="28"/>
      <c r="M242" s="28"/>
      <c r="N242" s="28"/>
      <c r="O242" s="28"/>
      <c r="P242" s="28"/>
      <c r="Q242" s="28"/>
      <c r="R242" s="28"/>
      <c r="S242" s="28"/>
      <c r="T242" s="28"/>
      <c r="U242" s="28"/>
      <c r="V242" s="28"/>
      <c r="W242" s="28"/>
      <c r="X242" s="28"/>
      <c r="Y242" s="28"/>
      <c r="Z242" s="28"/>
      <c r="AA242" s="28"/>
      <c r="AB242" s="28"/>
      <c r="AC242" s="28"/>
      <c r="AD242" s="28"/>
      <c r="AE242" s="28"/>
      <c r="AF242" s="28"/>
      <c r="AG242" s="28"/>
      <c r="AH242" s="28"/>
      <c r="AI242" s="28"/>
      <c r="AJ242" s="28"/>
      <c r="AK242" s="28"/>
      <c r="AL242" s="28"/>
      <c r="AM242" s="28"/>
      <c r="AN242" s="28"/>
      <c r="AO242" s="28"/>
      <c r="AQ242" s="67">
        <v>0</v>
      </c>
      <c r="AR242" s="67">
        <v>0</v>
      </c>
      <c r="AS242" s="67">
        <v>25</v>
      </c>
      <c r="AT242" s="67">
        <v>24</v>
      </c>
      <c r="AU242" s="67">
        <v>24.1</v>
      </c>
      <c r="AV242" s="67">
        <v>22.9</v>
      </c>
      <c r="AW242" s="67">
        <v>15.1</v>
      </c>
      <c r="AX242" s="67">
        <v>23.7</v>
      </c>
      <c r="AY242" s="67">
        <v>21.4</v>
      </c>
      <c r="AZ242" s="67">
        <v>14.2</v>
      </c>
      <c r="BA242" s="67">
        <v>75.3</v>
      </c>
      <c r="BB242" s="67">
        <v>64.099999999999994</v>
      </c>
      <c r="BC242" s="67">
        <v>54.1</v>
      </c>
      <c r="BD242" s="67">
        <v>31.899999999999995</v>
      </c>
      <c r="BE242" s="67">
        <v>15.899999999999999</v>
      </c>
      <c r="BF242" s="67">
        <v>14.2</v>
      </c>
      <c r="BG242" s="67">
        <v>16</v>
      </c>
      <c r="BH242" s="67">
        <v>15.399999999999997</v>
      </c>
      <c r="BI242" s="67">
        <v>36.599999999999987</v>
      </c>
      <c r="BJ242" s="67">
        <v>39.699999999999996</v>
      </c>
      <c r="BK242" s="67">
        <v>35.400000000000006</v>
      </c>
      <c r="BL242" s="67">
        <v>23.2</v>
      </c>
      <c r="BM242" s="67">
        <v>17.499999999999996</v>
      </c>
      <c r="BN242" s="67"/>
    </row>
    <row r="243" spans="1:66" ht="13.5" customHeight="1" thickBot="1" x14ac:dyDescent="0.2">
      <c r="A243" s="51"/>
      <c r="B243" s="56"/>
      <c r="C243" s="123"/>
      <c r="D243" s="68" t="s">
        <v>11</v>
      </c>
      <c r="E243" s="91"/>
      <c r="F243" s="91"/>
      <c r="G243" s="91"/>
      <c r="H243" s="29"/>
      <c r="I243" s="29"/>
      <c r="J243" s="29"/>
      <c r="K243" s="29"/>
      <c r="L243" s="29"/>
      <c r="M243" s="29"/>
      <c r="N243" s="29"/>
      <c r="O243" s="29"/>
      <c r="P243" s="29"/>
      <c r="Q243" s="29"/>
      <c r="R243" s="29"/>
      <c r="S243" s="29"/>
      <c r="T243" s="29"/>
      <c r="U243" s="29"/>
      <c r="V243" s="29"/>
      <c r="W243" s="29"/>
      <c r="X243" s="29"/>
      <c r="Y243" s="29"/>
      <c r="Z243" s="29"/>
      <c r="AA243" s="29"/>
      <c r="AB243" s="29"/>
      <c r="AC243" s="29"/>
      <c r="AD243" s="29"/>
      <c r="AE243" s="29"/>
      <c r="AF243" s="29"/>
      <c r="AG243" s="29"/>
      <c r="AH243" s="29"/>
      <c r="AI243" s="29"/>
      <c r="AJ243" s="29"/>
      <c r="AK243" s="29"/>
      <c r="AL243" s="29"/>
      <c r="AM243" s="29"/>
      <c r="AN243" s="29"/>
      <c r="AO243" s="29"/>
      <c r="AQ243" s="69">
        <v>0</v>
      </c>
      <c r="AR243" s="69">
        <v>0</v>
      </c>
      <c r="AS243" s="69">
        <v>25</v>
      </c>
      <c r="AT243" s="69">
        <v>24</v>
      </c>
      <c r="AU243" s="69">
        <v>24.1</v>
      </c>
      <c r="AV243" s="69">
        <v>22.9</v>
      </c>
      <c r="AW243" s="69">
        <v>15.1</v>
      </c>
      <c r="AX243" s="69">
        <v>23.7</v>
      </c>
      <c r="AY243" s="69">
        <v>21.4</v>
      </c>
      <c r="AZ243" s="69">
        <v>14.2</v>
      </c>
      <c r="BA243" s="69">
        <v>75.3</v>
      </c>
      <c r="BB243" s="69">
        <v>64.099999999999994</v>
      </c>
      <c r="BC243" s="69">
        <v>54.1</v>
      </c>
      <c r="BD243" s="69">
        <v>31.899999999999995</v>
      </c>
      <c r="BE243" s="69">
        <v>15.899999999999999</v>
      </c>
      <c r="BF243" s="69">
        <v>14.2</v>
      </c>
      <c r="BG243" s="69">
        <v>16</v>
      </c>
      <c r="BH243" s="69">
        <v>15.399999999999997</v>
      </c>
      <c r="BI243" s="69">
        <v>36.599999999999987</v>
      </c>
      <c r="BJ243" s="69">
        <v>39.699999999999996</v>
      </c>
      <c r="BK243" s="69">
        <v>35.400000000000006</v>
      </c>
      <c r="BL243" s="69">
        <v>23.2</v>
      </c>
      <c r="BM243" s="69">
        <v>17.499999999999996</v>
      </c>
      <c r="BN243" s="69"/>
    </row>
    <row r="244" spans="1:66" ht="13.5" customHeight="1" x14ac:dyDescent="0.15">
      <c r="A244" s="51"/>
      <c r="B244" s="56"/>
      <c r="C244" s="53" t="s">
        <v>48</v>
      </c>
      <c r="D244" s="64" t="s">
        <v>6</v>
      </c>
      <c r="E244" s="89"/>
      <c r="F244" s="89"/>
      <c r="G244" s="89"/>
      <c r="H244" s="26"/>
      <c r="I244" s="26"/>
      <c r="J244" s="26"/>
      <c r="K244" s="26"/>
      <c r="L244" s="26"/>
      <c r="M244" s="26"/>
      <c r="N244" s="26"/>
      <c r="O244" s="26"/>
      <c r="P244" s="26"/>
      <c r="Q244" s="26"/>
      <c r="R244" s="26"/>
      <c r="S244" s="26"/>
      <c r="T244" s="26"/>
      <c r="U244" s="26"/>
      <c r="V244" s="26"/>
      <c r="W244" s="26"/>
      <c r="X244" s="26"/>
      <c r="Y244" s="26"/>
      <c r="Z244" s="26"/>
      <c r="AA244" s="26"/>
      <c r="AB244" s="26"/>
      <c r="AC244" s="26"/>
      <c r="AD244" s="26"/>
      <c r="AE244" s="26"/>
      <c r="AF244" s="26"/>
      <c r="AG244" s="26"/>
      <c r="AH244" s="26"/>
      <c r="AI244" s="26"/>
      <c r="AJ244" s="26"/>
      <c r="AK244" s="26"/>
      <c r="AL244" s="26"/>
      <c r="AM244" s="26"/>
      <c r="AN244" s="26"/>
      <c r="AO244" s="26"/>
      <c r="AQ244" s="65">
        <v>0</v>
      </c>
      <c r="AR244" s="65">
        <v>0</v>
      </c>
      <c r="AS244" s="65">
        <v>839.1</v>
      </c>
      <c r="AT244" s="65">
        <v>805.6</v>
      </c>
      <c r="AU244" s="65">
        <v>725.9</v>
      </c>
      <c r="AV244" s="65">
        <v>677.8</v>
      </c>
      <c r="AW244" s="65">
        <v>670</v>
      </c>
      <c r="AX244" s="65">
        <v>611.20000000000005</v>
      </c>
      <c r="AY244" s="65">
        <v>583.79999999999995</v>
      </c>
      <c r="AZ244" s="65">
        <v>561</v>
      </c>
      <c r="BA244" s="65">
        <v>539.70000000000005</v>
      </c>
      <c r="BB244" s="65">
        <v>511.2</v>
      </c>
      <c r="BC244" s="65">
        <v>469</v>
      </c>
      <c r="BD244" s="65">
        <v>424.80000000000007</v>
      </c>
      <c r="BE244" s="65">
        <v>378.8</v>
      </c>
      <c r="BF244" s="65">
        <v>392.5</v>
      </c>
      <c r="BG244" s="65">
        <v>397.9</v>
      </c>
      <c r="BH244" s="65">
        <v>423.3</v>
      </c>
      <c r="BI244" s="65">
        <v>445.4</v>
      </c>
      <c r="BJ244" s="65">
        <v>419.79999999999995</v>
      </c>
      <c r="BK244" s="65">
        <v>834.19999999999982</v>
      </c>
      <c r="BL244" s="65">
        <v>1185.3</v>
      </c>
      <c r="BM244" s="65">
        <v>1243.1000000000004</v>
      </c>
      <c r="BN244" s="65"/>
    </row>
    <row r="245" spans="1:66" ht="13.5" customHeight="1" x14ac:dyDescent="0.15">
      <c r="A245" s="51"/>
      <c r="B245" s="56"/>
      <c r="C245" s="54"/>
      <c r="D245" s="66" t="s">
        <v>7</v>
      </c>
      <c r="E245" s="90"/>
      <c r="F245" s="90"/>
      <c r="G245" s="90"/>
      <c r="H245" s="28"/>
      <c r="I245" s="28"/>
      <c r="J245" s="28"/>
      <c r="K245" s="28"/>
      <c r="L245" s="28"/>
      <c r="M245" s="28"/>
      <c r="N245" s="28"/>
      <c r="O245" s="28"/>
      <c r="P245" s="28"/>
      <c r="Q245" s="28"/>
      <c r="R245" s="28"/>
      <c r="S245" s="28"/>
      <c r="T245" s="28"/>
      <c r="U245" s="28"/>
      <c r="V245" s="28"/>
      <c r="W245" s="28"/>
      <c r="X245" s="28"/>
      <c r="Y245" s="28"/>
      <c r="Z245" s="28"/>
      <c r="AA245" s="28"/>
      <c r="AB245" s="28"/>
      <c r="AC245" s="28"/>
      <c r="AD245" s="28"/>
      <c r="AE245" s="28"/>
      <c r="AF245" s="28"/>
      <c r="AG245" s="28"/>
      <c r="AH245" s="28"/>
      <c r="AI245" s="28"/>
      <c r="AJ245" s="28"/>
      <c r="AK245" s="28"/>
      <c r="AL245" s="28"/>
      <c r="AM245" s="28"/>
      <c r="AN245" s="28"/>
      <c r="AO245" s="28"/>
      <c r="AQ245" s="67">
        <v>0</v>
      </c>
      <c r="AR245" s="67">
        <v>0</v>
      </c>
      <c r="AS245" s="67">
        <v>4.2</v>
      </c>
      <c r="AT245" s="67">
        <v>3.3</v>
      </c>
      <c r="AU245" s="67">
        <v>0.7</v>
      </c>
      <c r="AV245" s="67">
        <v>1.6</v>
      </c>
      <c r="AW245" s="67">
        <v>1.4</v>
      </c>
      <c r="AX245" s="67">
        <v>2.2000000000000002</v>
      </c>
      <c r="AY245" s="67">
        <v>1.6</v>
      </c>
      <c r="AZ245" s="67">
        <v>2.2999999999999998</v>
      </c>
      <c r="BA245" s="67">
        <v>7.8</v>
      </c>
      <c r="BB245" s="67">
        <v>0.6</v>
      </c>
      <c r="BC245" s="67">
        <v>0.6</v>
      </c>
      <c r="BD245" s="67">
        <v>0.1</v>
      </c>
      <c r="BE245" s="67">
        <v>0</v>
      </c>
      <c r="BF245" s="67">
        <v>0.6</v>
      </c>
      <c r="BG245" s="67">
        <v>4.8999999999999995</v>
      </c>
      <c r="BH245" s="67">
        <v>1.4</v>
      </c>
      <c r="BI245" s="67">
        <v>1.4000000000000001</v>
      </c>
      <c r="BJ245" s="67">
        <v>4.6999999999999993</v>
      </c>
      <c r="BK245" s="67">
        <v>8.8999999999999986</v>
      </c>
      <c r="BL245" s="67">
        <v>7.4</v>
      </c>
      <c r="BM245" s="67">
        <v>8.6999999999999993</v>
      </c>
      <c r="BN245" s="67"/>
    </row>
    <row r="246" spans="1:66" ht="13.5" customHeight="1" x14ac:dyDescent="0.15">
      <c r="A246" s="51"/>
      <c r="B246" s="56"/>
      <c r="C246" s="54"/>
      <c r="D246" s="66" t="s">
        <v>8</v>
      </c>
      <c r="E246" s="90"/>
      <c r="F246" s="90"/>
      <c r="G246" s="90"/>
      <c r="H246" s="28"/>
      <c r="I246" s="28"/>
      <c r="J246" s="28"/>
      <c r="K246" s="28"/>
      <c r="L246" s="28"/>
      <c r="M246" s="28"/>
      <c r="N246" s="28"/>
      <c r="O246" s="28"/>
      <c r="P246" s="28"/>
      <c r="Q246" s="28"/>
      <c r="R246" s="28"/>
      <c r="S246" s="28"/>
      <c r="T246" s="28"/>
      <c r="U246" s="28"/>
      <c r="V246" s="28"/>
      <c r="W246" s="28"/>
      <c r="X246" s="28"/>
      <c r="Y246" s="28"/>
      <c r="Z246" s="28"/>
      <c r="AA246" s="28"/>
      <c r="AB246" s="28"/>
      <c r="AC246" s="28"/>
      <c r="AD246" s="28"/>
      <c r="AE246" s="28"/>
      <c r="AF246" s="28"/>
      <c r="AG246" s="28"/>
      <c r="AH246" s="28"/>
      <c r="AI246" s="28"/>
      <c r="AJ246" s="28"/>
      <c r="AK246" s="28"/>
      <c r="AL246" s="28"/>
      <c r="AM246" s="28"/>
      <c r="AN246" s="28"/>
      <c r="AO246" s="28"/>
      <c r="AQ246" s="67">
        <v>0</v>
      </c>
      <c r="AR246" s="67">
        <v>0</v>
      </c>
      <c r="AS246" s="67">
        <v>834.9</v>
      </c>
      <c r="AT246" s="67">
        <v>802.3</v>
      </c>
      <c r="AU246" s="67">
        <v>725.2</v>
      </c>
      <c r="AV246" s="67">
        <v>676.2</v>
      </c>
      <c r="AW246" s="67">
        <v>668.6</v>
      </c>
      <c r="AX246" s="67">
        <v>609</v>
      </c>
      <c r="AY246" s="67">
        <v>582.20000000000005</v>
      </c>
      <c r="AZ246" s="67">
        <v>558.70000000000005</v>
      </c>
      <c r="BA246" s="67">
        <v>531.9</v>
      </c>
      <c r="BB246" s="67">
        <v>510.6</v>
      </c>
      <c r="BC246" s="67">
        <v>468.4</v>
      </c>
      <c r="BD246" s="67">
        <v>424.70000000000005</v>
      </c>
      <c r="BE246" s="67">
        <v>378.8</v>
      </c>
      <c r="BF246" s="67">
        <v>391.9</v>
      </c>
      <c r="BG246" s="67">
        <v>393.00000000000006</v>
      </c>
      <c r="BH246" s="67">
        <v>421.9</v>
      </c>
      <c r="BI246" s="67">
        <v>444.00000000000006</v>
      </c>
      <c r="BJ246" s="67">
        <v>415.1</v>
      </c>
      <c r="BK246" s="67">
        <v>825.30000000000007</v>
      </c>
      <c r="BL246" s="67">
        <v>1177.9000000000001</v>
      </c>
      <c r="BM246" s="67">
        <v>1234.4000000000001</v>
      </c>
      <c r="BN246" s="67"/>
    </row>
    <row r="247" spans="1:66" ht="13.5" customHeight="1" x14ac:dyDescent="0.15">
      <c r="A247" s="51"/>
      <c r="B247" s="56"/>
      <c r="C247" s="54"/>
      <c r="D247" s="66" t="s">
        <v>9</v>
      </c>
      <c r="E247" s="90"/>
      <c r="F247" s="90"/>
      <c r="G247" s="90"/>
      <c r="H247" s="28"/>
      <c r="I247" s="28"/>
      <c r="J247" s="28"/>
      <c r="K247" s="28"/>
      <c r="L247" s="28"/>
      <c r="M247" s="28"/>
      <c r="N247" s="28"/>
      <c r="O247" s="28"/>
      <c r="P247" s="28"/>
      <c r="Q247" s="28"/>
      <c r="R247" s="28"/>
      <c r="S247" s="28"/>
      <c r="T247" s="28"/>
      <c r="U247" s="28"/>
      <c r="V247" s="28"/>
      <c r="W247" s="28"/>
      <c r="X247" s="28"/>
      <c r="Y247" s="28"/>
      <c r="Z247" s="28"/>
      <c r="AA247" s="28"/>
      <c r="AB247" s="28"/>
      <c r="AC247" s="28"/>
      <c r="AD247" s="28"/>
      <c r="AE247" s="28"/>
      <c r="AF247" s="28"/>
      <c r="AG247" s="28"/>
      <c r="AH247" s="28"/>
      <c r="AI247" s="28"/>
      <c r="AJ247" s="28"/>
      <c r="AK247" s="28"/>
      <c r="AL247" s="28"/>
      <c r="AM247" s="28"/>
      <c r="AN247" s="28"/>
      <c r="AO247" s="28"/>
      <c r="AQ247" s="67">
        <v>0</v>
      </c>
      <c r="AR247" s="67">
        <v>0</v>
      </c>
      <c r="AS247" s="67">
        <v>806.7</v>
      </c>
      <c r="AT247" s="67">
        <v>786.4</v>
      </c>
      <c r="AU247" s="67">
        <v>691.2</v>
      </c>
      <c r="AV247" s="67">
        <v>647.79999999999995</v>
      </c>
      <c r="AW247" s="67">
        <v>636.20000000000005</v>
      </c>
      <c r="AX247" s="67">
        <v>577.29999999999995</v>
      </c>
      <c r="AY247" s="67">
        <v>553.4</v>
      </c>
      <c r="AZ247" s="67">
        <v>529.6</v>
      </c>
      <c r="BA247" s="67">
        <v>508.5</v>
      </c>
      <c r="BB247" s="67">
        <v>480</v>
      </c>
      <c r="BC247" s="67">
        <v>441.7</v>
      </c>
      <c r="BD247" s="67">
        <v>399.59999999999997</v>
      </c>
      <c r="BE247" s="67">
        <v>352.59999999999997</v>
      </c>
      <c r="BF247" s="67">
        <v>368.78</v>
      </c>
      <c r="BG247" s="67">
        <v>370</v>
      </c>
      <c r="BH247" s="67">
        <v>396.09999999999997</v>
      </c>
      <c r="BI247" s="67">
        <v>414.59999999999997</v>
      </c>
      <c r="BJ247" s="67">
        <v>390.79999999999995</v>
      </c>
      <c r="BK247" s="67">
        <v>808.8</v>
      </c>
      <c r="BL247" s="67">
        <v>1162.8</v>
      </c>
      <c r="BM247" s="67">
        <v>1218.1999999999998</v>
      </c>
      <c r="BN247" s="67"/>
    </row>
    <row r="248" spans="1:66" ht="13.5" customHeight="1" x14ac:dyDescent="0.15">
      <c r="A248" s="51"/>
      <c r="B248" s="56"/>
      <c r="C248" s="54"/>
      <c r="D248" s="66" t="s">
        <v>10</v>
      </c>
      <c r="E248" s="90"/>
      <c r="F248" s="90"/>
      <c r="G248" s="90"/>
      <c r="H248" s="28"/>
      <c r="I248" s="28"/>
      <c r="J248" s="28"/>
      <c r="K248" s="28"/>
      <c r="L248" s="28"/>
      <c r="M248" s="28"/>
      <c r="N248" s="28"/>
      <c r="O248" s="28"/>
      <c r="P248" s="28"/>
      <c r="Q248" s="28"/>
      <c r="R248" s="28"/>
      <c r="S248" s="28"/>
      <c r="T248" s="28"/>
      <c r="U248" s="28"/>
      <c r="V248" s="28"/>
      <c r="W248" s="28"/>
      <c r="X248" s="28"/>
      <c r="Y248" s="28"/>
      <c r="Z248" s="28"/>
      <c r="AA248" s="28"/>
      <c r="AB248" s="28"/>
      <c r="AC248" s="28"/>
      <c r="AD248" s="28"/>
      <c r="AE248" s="28"/>
      <c r="AF248" s="28"/>
      <c r="AG248" s="28"/>
      <c r="AH248" s="28"/>
      <c r="AI248" s="28"/>
      <c r="AJ248" s="28"/>
      <c r="AK248" s="28"/>
      <c r="AL248" s="28"/>
      <c r="AM248" s="28"/>
      <c r="AN248" s="28"/>
      <c r="AO248" s="28"/>
      <c r="AQ248" s="67">
        <v>0</v>
      </c>
      <c r="AR248" s="67">
        <v>0</v>
      </c>
      <c r="AS248" s="67">
        <v>32.4</v>
      </c>
      <c r="AT248" s="67">
        <v>19.3</v>
      </c>
      <c r="AU248" s="67">
        <v>34.700000000000003</v>
      </c>
      <c r="AV248" s="67">
        <v>30</v>
      </c>
      <c r="AW248" s="67">
        <v>33.799999999999997</v>
      </c>
      <c r="AX248" s="67">
        <v>33.9</v>
      </c>
      <c r="AY248" s="67">
        <v>30.4</v>
      </c>
      <c r="AZ248" s="67">
        <v>31.4</v>
      </c>
      <c r="BA248" s="67">
        <v>31.2</v>
      </c>
      <c r="BB248" s="67">
        <v>31.2</v>
      </c>
      <c r="BC248" s="67">
        <v>27.3</v>
      </c>
      <c r="BD248" s="67">
        <v>25.2</v>
      </c>
      <c r="BE248" s="67">
        <v>26.2</v>
      </c>
      <c r="BF248" s="67">
        <v>23.720000000000002</v>
      </c>
      <c r="BG248" s="67">
        <v>27.9</v>
      </c>
      <c r="BH248" s="67">
        <v>27.2</v>
      </c>
      <c r="BI248" s="67">
        <v>30.799999999999997</v>
      </c>
      <c r="BJ248" s="67">
        <v>28.999999999999996</v>
      </c>
      <c r="BK248" s="67">
        <v>25.4</v>
      </c>
      <c r="BL248" s="67">
        <v>22.5</v>
      </c>
      <c r="BM248" s="67">
        <v>24.900000000000002</v>
      </c>
      <c r="BN248" s="67"/>
    </row>
    <row r="249" spans="1:66" ht="13.5" customHeight="1" thickBot="1" x14ac:dyDescent="0.2">
      <c r="A249" s="51"/>
      <c r="B249" s="56"/>
      <c r="C249" s="55"/>
      <c r="D249" s="68" t="s">
        <v>11</v>
      </c>
      <c r="E249" s="91"/>
      <c r="F249" s="91"/>
      <c r="G249" s="91"/>
      <c r="H249" s="29"/>
      <c r="I249" s="29"/>
      <c r="J249" s="29"/>
      <c r="K249" s="29"/>
      <c r="L249" s="29"/>
      <c r="M249" s="29"/>
      <c r="N249" s="29"/>
      <c r="O249" s="29"/>
      <c r="P249" s="29"/>
      <c r="Q249" s="29"/>
      <c r="R249" s="29"/>
      <c r="S249" s="29"/>
      <c r="T249" s="29"/>
      <c r="U249" s="29"/>
      <c r="V249" s="29"/>
      <c r="W249" s="29"/>
      <c r="X249" s="29"/>
      <c r="Y249" s="29"/>
      <c r="Z249" s="29"/>
      <c r="AA249" s="29"/>
      <c r="AB249" s="29"/>
      <c r="AC249" s="29"/>
      <c r="AD249" s="29"/>
      <c r="AE249" s="29"/>
      <c r="AF249" s="29"/>
      <c r="AG249" s="29"/>
      <c r="AH249" s="29"/>
      <c r="AI249" s="29"/>
      <c r="AJ249" s="29"/>
      <c r="AK249" s="29"/>
      <c r="AL249" s="29"/>
      <c r="AM249" s="29"/>
      <c r="AN249" s="29"/>
      <c r="AO249" s="29"/>
      <c r="AQ249" s="69">
        <v>0</v>
      </c>
      <c r="AR249" s="69">
        <v>0</v>
      </c>
      <c r="AS249" s="69">
        <v>32.4</v>
      </c>
      <c r="AT249" s="69">
        <v>19.3</v>
      </c>
      <c r="AU249" s="69">
        <v>34.700000000000003</v>
      </c>
      <c r="AV249" s="69">
        <v>30</v>
      </c>
      <c r="AW249" s="69">
        <v>33.799999999999997</v>
      </c>
      <c r="AX249" s="69">
        <v>33.9</v>
      </c>
      <c r="AY249" s="69">
        <v>30.4</v>
      </c>
      <c r="AZ249" s="69">
        <v>31.4</v>
      </c>
      <c r="BA249" s="69">
        <v>31.2</v>
      </c>
      <c r="BB249" s="69">
        <v>31.2</v>
      </c>
      <c r="BC249" s="69">
        <v>27.3</v>
      </c>
      <c r="BD249" s="69">
        <v>25.2</v>
      </c>
      <c r="BE249" s="69">
        <v>26.2</v>
      </c>
      <c r="BF249" s="69">
        <v>23.720000000000002</v>
      </c>
      <c r="BG249" s="69">
        <v>27.9</v>
      </c>
      <c r="BH249" s="69">
        <v>27.6</v>
      </c>
      <c r="BI249" s="69">
        <v>50</v>
      </c>
      <c r="BJ249" s="69">
        <v>30.9</v>
      </c>
      <c r="BK249" s="69">
        <v>25.9</v>
      </c>
      <c r="BL249" s="69">
        <v>23</v>
      </c>
      <c r="BM249" s="69">
        <v>24.900000000000002</v>
      </c>
      <c r="BN249" s="69"/>
    </row>
    <row r="250" spans="1:66" ht="13.5" customHeight="1" x14ac:dyDescent="0.15">
      <c r="A250" s="51"/>
      <c r="B250" s="52"/>
      <c r="C250" s="53" t="s">
        <v>49</v>
      </c>
      <c r="D250" s="64" t="s">
        <v>6</v>
      </c>
      <c r="E250" s="89"/>
      <c r="F250" s="89"/>
      <c r="G250" s="89"/>
      <c r="H250" s="26"/>
      <c r="I250" s="26"/>
      <c r="J250" s="26"/>
      <c r="K250" s="26"/>
      <c r="L250" s="26"/>
      <c r="M250" s="26"/>
      <c r="N250" s="26"/>
      <c r="O250" s="26"/>
      <c r="P250" s="26"/>
      <c r="Q250" s="26"/>
      <c r="R250" s="26"/>
      <c r="S250" s="26"/>
      <c r="T250" s="26"/>
      <c r="U250" s="26"/>
      <c r="V250" s="26"/>
      <c r="W250" s="26"/>
      <c r="X250" s="26"/>
      <c r="Y250" s="26"/>
      <c r="Z250" s="26"/>
      <c r="AA250" s="26"/>
      <c r="AB250" s="26"/>
      <c r="AC250" s="26"/>
      <c r="AD250" s="26"/>
      <c r="AE250" s="26"/>
      <c r="AF250" s="26"/>
      <c r="AG250" s="26"/>
      <c r="AH250" s="26"/>
      <c r="AI250" s="26"/>
      <c r="AJ250" s="26"/>
      <c r="AK250" s="26"/>
      <c r="AL250" s="26"/>
      <c r="AM250" s="26"/>
      <c r="AN250" s="26"/>
      <c r="AO250" s="26"/>
      <c r="AQ250" s="65">
        <v>0</v>
      </c>
      <c r="AR250" s="65">
        <v>0</v>
      </c>
      <c r="AS250" s="65">
        <v>375.8</v>
      </c>
      <c r="AT250" s="65">
        <v>407.6</v>
      </c>
      <c r="AU250" s="65">
        <v>425.9</v>
      </c>
      <c r="AV250" s="65">
        <v>420.2</v>
      </c>
      <c r="AW250" s="65">
        <v>422.8</v>
      </c>
      <c r="AX250" s="65">
        <v>389.7</v>
      </c>
      <c r="AY250" s="65">
        <v>350.8</v>
      </c>
      <c r="AZ250" s="65">
        <v>354.3</v>
      </c>
      <c r="BA250" s="65">
        <v>342.6</v>
      </c>
      <c r="BB250" s="65">
        <v>269.39999999999998</v>
      </c>
      <c r="BC250" s="65">
        <v>260.8</v>
      </c>
      <c r="BD250" s="65">
        <v>263.2</v>
      </c>
      <c r="BE250" s="65">
        <v>247.99999999999997</v>
      </c>
      <c r="BF250" s="65">
        <v>230</v>
      </c>
      <c r="BG250" s="65">
        <v>222.1</v>
      </c>
      <c r="BH250" s="65">
        <v>164.00000000000003</v>
      </c>
      <c r="BI250" s="65">
        <v>151.6</v>
      </c>
      <c r="BJ250" s="65">
        <v>160.1</v>
      </c>
      <c r="BK250" s="65">
        <v>178.50000000000003</v>
      </c>
      <c r="BL250" s="65">
        <v>183.1</v>
      </c>
      <c r="BM250" s="65">
        <v>170.9</v>
      </c>
      <c r="BN250" s="65"/>
    </row>
    <row r="251" spans="1:66" ht="13.5" customHeight="1" x14ac:dyDescent="0.15">
      <c r="A251" s="51"/>
      <c r="B251" s="52"/>
      <c r="C251" s="54"/>
      <c r="D251" s="66" t="s">
        <v>7</v>
      </c>
      <c r="E251" s="90"/>
      <c r="F251" s="90"/>
      <c r="G251" s="90"/>
      <c r="H251" s="28"/>
      <c r="I251" s="28"/>
      <c r="J251" s="28"/>
      <c r="K251" s="28"/>
      <c r="L251" s="28"/>
      <c r="M251" s="28"/>
      <c r="N251" s="28"/>
      <c r="O251" s="28"/>
      <c r="P251" s="28"/>
      <c r="Q251" s="28"/>
      <c r="R251" s="28"/>
      <c r="S251" s="28"/>
      <c r="T251" s="28"/>
      <c r="U251" s="28"/>
      <c r="V251" s="28"/>
      <c r="W251" s="28"/>
      <c r="X251" s="28"/>
      <c r="Y251" s="28"/>
      <c r="Z251" s="28"/>
      <c r="AA251" s="28"/>
      <c r="AB251" s="28"/>
      <c r="AC251" s="28"/>
      <c r="AD251" s="28"/>
      <c r="AE251" s="28"/>
      <c r="AF251" s="28"/>
      <c r="AG251" s="28"/>
      <c r="AH251" s="28"/>
      <c r="AI251" s="28"/>
      <c r="AJ251" s="28"/>
      <c r="AK251" s="28"/>
      <c r="AL251" s="28"/>
      <c r="AM251" s="28"/>
      <c r="AN251" s="28"/>
      <c r="AO251" s="28"/>
      <c r="AQ251" s="67">
        <v>0</v>
      </c>
      <c r="AR251" s="67">
        <v>0</v>
      </c>
      <c r="AS251" s="67">
        <v>0</v>
      </c>
      <c r="AT251" s="67">
        <v>0.3</v>
      </c>
      <c r="AU251" s="67">
        <v>0.3</v>
      </c>
      <c r="AV251" s="67">
        <v>0.5</v>
      </c>
      <c r="AW251" s="67">
        <v>0.5</v>
      </c>
      <c r="AX251" s="67">
        <v>0.4</v>
      </c>
      <c r="AY251" s="67">
        <v>0.4</v>
      </c>
      <c r="AZ251" s="67">
        <v>0.5</v>
      </c>
      <c r="BA251" s="67">
        <v>0.7</v>
      </c>
      <c r="BB251" s="67">
        <v>0.5</v>
      </c>
      <c r="BC251" s="67">
        <v>0.6</v>
      </c>
      <c r="BD251" s="67">
        <v>0.4</v>
      </c>
      <c r="BE251" s="67">
        <v>0.4</v>
      </c>
      <c r="BF251" s="67">
        <v>0.6</v>
      </c>
      <c r="BG251" s="67">
        <v>0.6</v>
      </c>
      <c r="BH251" s="67">
        <v>0.4</v>
      </c>
      <c r="BI251" s="67">
        <v>0.89999999999999991</v>
      </c>
      <c r="BJ251" s="67">
        <v>2.2000000000000002</v>
      </c>
      <c r="BK251" s="67">
        <v>0.70000000000000007</v>
      </c>
      <c r="BL251" s="67">
        <v>1.2</v>
      </c>
      <c r="BM251" s="67">
        <v>1.9000000000000004</v>
      </c>
      <c r="BN251" s="67"/>
    </row>
    <row r="252" spans="1:66" ht="13.5" customHeight="1" x14ac:dyDescent="0.15">
      <c r="A252" s="51" t="s">
        <v>348</v>
      </c>
      <c r="B252" s="52" t="s">
        <v>51</v>
      </c>
      <c r="C252" s="54"/>
      <c r="D252" s="66" t="s">
        <v>8</v>
      </c>
      <c r="E252" s="90"/>
      <c r="F252" s="90"/>
      <c r="G252" s="90"/>
      <c r="H252" s="28"/>
      <c r="I252" s="28"/>
      <c r="J252" s="28"/>
      <c r="K252" s="28"/>
      <c r="L252" s="28"/>
      <c r="M252" s="28"/>
      <c r="N252" s="28"/>
      <c r="O252" s="28"/>
      <c r="P252" s="28"/>
      <c r="Q252" s="28"/>
      <c r="R252" s="28"/>
      <c r="S252" s="28"/>
      <c r="T252" s="28"/>
      <c r="U252" s="28"/>
      <c r="V252" s="28"/>
      <c r="W252" s="28"/>
      <c r="X252" s="28"/>
      <c r="Y252" s="28"/>
      <c r="Z252" s="28"/>
      <c r="AA252" s="28"/>
      <c r="AB252" s="28"/>
      <c r="AC252" s="28"/>
      <c r="AD252" s="28"/>
      <c r="AE252" s="28"/>
      <c r="AF252" s="28"/>
      <c r="AG252" s="28"/>
      <c r="AH252" s="28"/>
      <c r="AI252" s="28"/>
      <c r="AJ252" s="28"/>
      <c r="AK252" s="28"/>
      <c r="AL252" s="28"/>
      <c r="AM252" s="28"/>
      <c r="AN252" s="28"/>
      <c r="AO252" s="28"/>
      <c r="AQ252" s="67">
        <v>0</v>
      </c>
      <c r="AR252" s="67">
        <v>0</v>
      </c>
      <c r="AS252" s="67">
        <v>375.8</v>
      </c>
      <c r="AT252" s="67">
        <v>407.3</v>
      </c>
      <c r="AU252" s="67">
        <v>425.6</v>
      </c>
      <c r="AV252" s="67">
        <v>419.7</v>
      </c>
      <c r="AW252" s="67">
        <v>422.3</v>
      </c>
      <c r="AX252" s="67">
        <v>389.3</v>
      </c>
      <c r="AY252" s="67">
        <v>350.4</v>
      </c>
      <c r="AZ252" s="67">
        <v>353.8</v>
      </c>
      <c r="BA252" s="67">
        <v>341.9</v>
      </c>
      <c r="BB252" s="67">
        <v>268.89999999999998</v>
      </c>
      <c r="BC252" s="67">
        <v>260.2</v>
      </c>
      <c r="BD252" s="67">
        <v>262.79999999999995</v>
      </c>
      <c r="BE252" s="67">
        <v>247.59999999999997</v>
      </c>
      <c r="BF252" s="67">
        <v>229.39999999999998</v>
      </c>
      <c r="BG252" s="67">
        <v>221.5</v>
      </c>
      <c r="BH252" s="67">
        <v>163.60000000000002</v>
      </c>
      <c r="BI252" s="67">
        <v>150.69999999999996</v>
      </c>
      <c r="BJ252" s="67">
        <v>157.9</v>
      </c>
      <c r="BK252" s="67">
        <v>177.8</v>
      </c>
      <c r="BL252" s="67">
        <v>181.9</v>
      </c>
      <c r="BM252" s="67">
        <v>169</v>
      </c>
      <c r="BN252" s="67"/>
    </row>
    <row r="253" spans="1:66" ht="13.5" customHeight="1" x14ac:dyDescent="0.15">
      <c r="A253" s="51"/>
      <c r="B253" s="52"/>
      <c r="C253" s="54"/>
      <c r="D253" s="66" t="s">
        <v>9</v>
      </c>
      <c r="E253" s="90"/>
      <c r="F253" s="90"/>
      <c r="G253" s="90"/>
      <c r="H253" s="28"/>
      <c r="I253" s="28"/>
      <c r="J253" s="28"/>
      <c r="K253" s="28"/>
      <c r="L253" s="28"/>
      <c r="M253" s="28"/>
      <c r="N253" s="28"/>
      <c r="O253" s="28"/>
      <c r="P253" s="28"/>
      <c r="Q253" s="28"/>
      <c r="R253" s="28"/>
      <c r="S253" s="28"/>
      <c r="T253" s="28"/>
      <c r="U253" s="28"/>
      <c r="V253" s="28"/>
      <c r="W253" s="28"/>
      <c r="X253" s="28"/>
      <c r="Y253" s="28"/>
      <c r="Z253" s="28"/>
      <c r="AA253" s="28"/>
      <c r="AB253" s="28"/>
      <c r="AC253" s="28"/>
      <c r="AD253" s="28"/>
      <c r="AE253" s="28"/>
      <c r="AF253" s="28"/>
      <c r="AG253" s="28"/>
      <c r="AH253" s="28"/>
      <c r="AI253" s="28"/>
      <c r="AJ253" s="28"/>
      <c r="AK253" s="28"/>
      <c r="AL253" s="28"/>
      <c r="AM253" s="28"/>
      <c r="AN253" s="28"/>
      <c r="AO253" s="28"/>
      <c r="AQ253" s="67">
        <v>0</v>
      </c>
      <c r="AR253" s="67">
        <v>0</v>
      </c>
      <c r="AS253" s="67">
        <v>360.1</v>
      </c>
      <c r="AT253" s="67">
        <v>389.7</v>
      </c>
      <c r="AU253" s="67">
        <v>408</v>
      </c>
      <c r="AV253" s="67">
        <v>400.7</v>
      </c>
      <c r="AW253" s="67">
        <v>403.2</v>
      </c>
      <c r="AX253" s="67">
        <v>370.3</v>
      </c>
      <c r="AY253" s="67">
        <v>331.5</v>
      </c>
      <c r="AZ253" s="67">
        <v>336.9</v>
      </c>
      <c r="BA253" s="67">
        <v>325.60000000000002</v>
      </c>
      <c r="BB253" s="67">
        <v>255.4</v>
      </c>
      <c r="BC253" s="67">
        <v>244.2</v>
      </c>
      <c r="BD253" s="67">
        <v>244.89999999999998</v>
      </c>
      <c r="BE253" s="67">
        <v>236.50000000000003</v>
      </c>
      <c r="BF253" s="67">
        <v>217.99999999999997</v>
      </c>
      <c r="BG253" s="67">
        <v>210.50000000000003</v>
      </c>
      <c r="BH253" s="67">
        <v>153.6</v>
      </c>
      <c r="BI253" s="67">
        <v>139.30000000000001</v>
      </c>
      <c r="BJ253" s="67">
        <v>143.80000000000001</v>
      </c>
      <c r="BK253" s="67">
        <v>162.1</v>
      </c>
      <c r="BL253" s="67">
        <v>167.5</v>
      </c>
      <c r="BM253" s="67">
        <v>155.5</v>
      </c>
      <c r="BN253" s="67"/>
    </row>
    <row r="254" spans="1:66" ht="13.5" customHeight="1" x14ac:dyDescent="0.15">
      <c r="A254" s="51"/>
      <c r="B254" s="52"/>
      <c r="C254" s="54"/>
      <c r="D254" s="66" t="s">
        <v>10</v>
      </c>
      <c r="E254" s="90"/>
      <c r="F254" s="90"/>
      <c r="G254" s="90"/>
      <c r="H254" s="28"/>
      <c r="I254" s="28"/>
      <c r="J254" s="28"/>
      <c r="K254" s="28"/>
      <c r="L254" s="28"/>
      <c r="M254" s="28"/>
      <c r="N254" s="28"/>
      <c r="O254" s="28"/>
      <c r="P254" s="28"/>
      <c r="Q254" s="28"/>
      <c r="R254" s="28"/>
      <c r="S254" s="28"/>
      <c r="T254" s="28"/>
      <c r="U254" s="28"/>
      <c r="V254" s="28"/>
      <c r="W254" s="28"/>
      <c r="X254" s="28"/>
      <c r="Y254" s="28"/>
      <c r="Z254" s="28"/>
      <c r="AA254" s="28"/>
      <c r="AB254" s="28"/>
      <c r="AC254" s="28"/>
      <c r="AD254" s="28"/>
      <c r="AE254" s="28"/>
      <c r="AF254" s="28"/>
      <c r="AG254" s="28"/>
      <c r="AH254" s="28"/>
      <c r="AI254" s="28"/>
      <c r="AJ254" s="28"/>
      <c r="AK254" s="28"/>
      <c r="AL254" s="28"/>
      <c r="AM254" s="28"/>
      <c r="AN254" s="28"/>
      <c r="AO254" s="28"/>
      <c r="AQ254" s="67">
        <v>0</v>
      </c>
      <c r="AR254" s="67">
        <v>0</v>
      </c>
      <c r="AS254" s="67">
        <v>15.7</v>
      </c>
      <c r="AT254" s="67">
        <v>17.899999999999999</v>
      </c>
      <c r="AU254" s="67">
        <v>17.899999999999999</v>
      </c>
      <c r="AV254" s="67">
        <v>19.5</v>
      </c>
      <c r="AW254" s="67">
        <v>19.600000000000001</v>
      </c>
      <c r="AX254" s="67">
        <v>19.399999999999999</v>
      </c>
      <c r="AY254" s="67">
        <v>19.3</v>
      </c>
      <c r="AZ254" s="67">
        <v>17.399999999999999</v>
      </c>
      <c r="BA254" s="67">
        <v>17</v>
      </c>
      <c r="BB254" s="67">
        <v>14</v>
      </c>
      <c r="BC254" s="67">
        <v>16.600000000000001</v>
      </c>
      <c r="BD254" s="67">
        <v>18.3</v>
      </c>
      <c r="BE254" s="67">
        <v>11.5</v>
      </c>
      <c r="BF254" s="67">
        <v>12.000000000000002</v>
      </c>
      <c r="BG254" s="67">
        <v>11.599999999999998</v>
      </c>
      <c r="BH254" s="67">
        <v>10.399999999999999</v>
      </c>
      <c r="BI254" s="67">
        <v>12.299999999999999</v>
      </c>
      <c r="BJ254" s="67">
        <v>16.3</v>
      </c>
      <c r="BK254" s="67">
        <v>16.399999999999999</v>
      </c>
      <c r="BL254" s="67">
        <v>15.6</v>
      </c>
      <c r="BM254" s="67">
        <v>15.4</v>
      </c>
      <c r="BN254" s="67"/>
    </row>
    <row r="255" spans="1:66" ht="13.5" customHeight="1" thickBot="1" x14ac:dyDescent="0.2">
      <c r="A255" s="51"/>
      <c r="B255" s="52"/>
      <c r="C255" s="55"/>
      <c r="D255" s="68" t="s">
        <v>11</v>
      </c>
      <c r="E255" s="91"/>
      <c r="F255" s="91"/>
      <c r="G255" s="91"/>
      <c r="H255" s="29"/>
      <c r="I255" s="29"/>
      <c r="J255" s="29"/>
      <c r="K255" s="29"/>
      <c r="L255" s="29"/>
      <c r="M255" s="29"/>
      <c r="N255" s="29"/>
      <c r="O255" s="29"/>
      <c r="P255" s="29"/>
      <c r="Q255" s="29"/>
      <c r="R255" s="29"/>
      <c r="S255" s="29"/>
      <c r="T255" s="29"/>
      <c r="U255" s="29"/>
      <c r="V255" s="29"/>
      <c r="W255" s="29"/>
      <c r="X255" s="29"/>
      <c r="Y255" s="29"/>
      <c r="Z255" s="29"/>
      <c r="AA255" s="29"/>
      <c r="AB255" s="29"/>
      <c r="AC255" s="29"/>
      <c r="AD255" s="29"/>
      <c r="AE255" s="29"/>
      <c r="AF255" s="29"/>
      <c r="AG255" s="29"/>
      <c r="AH255" s="29"/>
      <c r="AI255" s="29"/>
      <c r="AJ255" s="29"/>
      <c r="AK255" s="29"/>
      <c r="AL255" s="29"/>
      <c r="AM255" s="29"/>
      <c r="AN255" s="29"/>
      <c r="AO255" s="29"/>
      <c r="AQ255" s="69">
        <v>0</v>
      </c>
      <c r="AR255" s="69">
        <v>0</v>
      </c>
      <c r="AS255" s="69">
        <v>16.5</v>
      </c>
      <c r="AT255" s="69">
        <v>18.7</v>
      </c>
      <c r="AU255" s="69">
        <v>18.7</v>
      </c>
      <c r="AV255" s="69">
        <v>20.5</v>
      </c>
      <c r="AW255" s="69">
        <v>20.3</v>
      </c>
      <c r="AX255" s="69">
        <v>20.100000000000001</v>
      </c>
      <c r="AY255" s="69">
        <v>20.399999999999999</v>
      </c>
      <c r="AZ255" s="69">
        <v>18.399999999999999</v>
      </c>
      <c r="BA255" s="69">
        <v>17.7</v>
      </c>
      <c r="BB255" s="69">
        <v>14.8</v>
      </c>
      <c r="BC255" s="69">
        <v>17.7</v>
      </c>
      <c r="BD255" s="69">
        <v>19.2</v>
      </c>
      <c r="BE255" s="69">
        <v>12.5</v>
      </c>
      <c r="BF255" s="69">
        <v>12.700000000000001</v>
      </c>
      <c r="BG255" s="69">
        <v>12.599999999999998</v>
      </c>
      <c r="BH255" s="69">
        <v>11.799999999999997</v>
      </c>
      <c r="BI255" s="69">
        <v>13.400000000000002</v>
      </c>
      <c r="BJ255" s="69">
        <v>16.3</v>
      </c>
      <c r="BK255" s="69">
        <v>16.499999999999996</v>
      </c>
      <c r="BL255" s="69">
        <v>15.6</v>
      </c>
      <c r="BM255" s="69">
        <v>15.4</v>
      </c>
      <c r="BN255" s="69"/>
    </row>
    <row r="256" spans="1:66" ht="13.5" customHeight="1" x14ac:dyDescent="0.15">
      <c r="A256" s="51"/>
      <c r="B256" s="52"/>
      <c r="C256" s="121" t="s">
        <v>349</v>
      </c>
      <c r="D256" s="64" t="s">
        <v>6</v>
      </c>
      <c r="E256" s="89"/>
      <c r="F256" s="89"/>
      <c r="G256" s="89"/>
      <c r="H256" s="26"/>
      <c r="I256" s="26"/>
      <c r="J256" s="26"/>
      <c r="K256" s="26"/>
      <c r="L256" s="26"/>
      <c r="M256" s="26"/>
      <c r="N256" s="26"/>
      <c r="O256" s="26"/>
      <c r="P256" s="26"/>
      <c r="Q256" s="26"/>
      <c r="R256" s="26"/>
      <c r="S256" s="26"/>
      <c r="T256" s="26"/>
      <c r="U256" s="26"/>
      <c r="V256" s="26"/>
      <c r="W256" s="26"/>
      <c r="X256" s="26"/>
      <c r="Y256" s="26"/>
      <c r="Z256" s="26"/>
      <c r="AA256" s="26"/>
      <c r="AB256" s="26"/>
      <c r="AC256" s="26"/>
      <c r="AD256" s="26"/>
      <c r="AE256" s="26"/>
      <c r="AF256" s="26"/>
      <c r="AG256" s="26"/>
      <c r="AH256" s="26"/>
      <c r="AI256" s="26"/>
      <c r="AJ256" s="26"/>
      <c r="AK256" s="26"/>
      <c r="AL256" s="26"/>
      <c r="AM256" s="26"/>
      <c r="AN256" s="26"/>
      <c r="AO256" s="26"/>
      <c r="AQ256" s="65">
        <v>0</v>
      </c>
      <c r="AR256" s="65">
        <v>0</v>
      </c>
      <c r="AS256" s="65">
        <v>576.9</v>
      </c>
      <c r="AT256" s="65">
        <v>505.7</v>
      </c>
      <c r="AU256" s="65">
        <v>513</v>
      </c>
      <c r="AV256" s="65">
        <v>519.20000000000005</v>
      </c>
      <c r="AW256" s="65">
        <v>523.1</v>
      </c>
      <c r="AX256" s="65">
        <v>602.70000000000005</v>
      </c>
      <c r="AY256" s="65">
        <v>505.1</v>
      </c>
      <c r="AZ256" s="65">
        <v>567.29999999999995</v>
      </c>
      <c r="BA256" s="65">
        <v>0</v>
      </c>
      <c r="BB256" s="65">
        <v>0</v>
      </c>
      <c r="BC256" s="65">
        <v>0</v>
      </c>
      <c r="BD256" s="65">
        <v>0</v>
      </c>
      <c r="BE256" s="65">
        <v>0</v>
      </c>
      <c r="BF256" s="65">
        <v>0</v>
      </c>
      <c r="BG256" s="65">
        <v>0</v>
      </c>
      <c r="BH256" s="65">
        <v>0</v>
      </c>
      <c r="BI256" s="65">
        <v>0</v>
      </c>
      <c r="BJ256" s="65">
        <v>0</v>
      </c>
      <c r="BK256" s="65">
        <v>0</v>
      </c>
      <c r="BL256" s="65">
        <v>0</v>
      </c>
      <c r="BM256" s="65"/>
      <c r="BN256" s="65"/>
    </row>
    <row r="257" spans="1:66" ht="13.5" customHeight="1" x14ac:dyDescent="0.15">
      <c r="A257" s="51"/>
      <c r="B257" s="52"/>
      <c r="C257" s="122"/>
      <c r="D257" s="66" t="s">
        <v>7</v>
      </c>
      <c r="E257" s="90"/>
      <c r="F257" s="90"/>
      <c r="G257" s="90"/>
      <c r="H257" s="28"/>
      <c r="I257" s="28"/>
      <c r="J257" s="28"/>
      <c r="K257" s="28"/>
      <c r="L257" s="28"/>
      <c r="M257" s="28"/>
      <c r="N257" s="28"/>
      <c r="O257" s="28"/>
      <c r="P257" s="28"/>
      <c r="Q257" s="28"/>
      <c r="R257" s="28"/>
      <c r="S257" s="28"/>
      <c r="T257" s="28"/>
      <c r="U257" s="28"/>
      <c r="V257" s="28"/>
      <c r="W257" s="28"/>
      <c r="X257" s="28"/>
      <c r="Y257" s="28"/>
      <c r="Z257" s="28"/>
      <c r="AA257" s="28"/>
      <c r="AB257" s="28"/>
      <c r="AC257" s="28"/>
      <c r="AD257" s="28"/>
      <c r="AE257" s="28"/>
      <c r="AF257" s="28"/>
      <c r="AG257" s="28"/>
      <c r="AH257" s="28"/>
      <c r="AI257" s="28"/>
      <c r="AJ257" s="28"/>
      <c r="AK257" s="28"/>
      <c r="AL257" s="28"/>
      <c r="AM257" s="28"/>
      <c r="AN257" s="28"/>
      <c r="AO257" s="28"/>
      <c r="AQ257" s="67">
        <v>0</v>
      </c>
      <c r="AR257" s="67">
        <v>0</v>
      </c>
      <c r="AS257" s="67">
        <v>5.7</v>
      </c>
      <c r="AT257" s="67">
        <v>5.2</v>
      </c>
      <c r="AU257" s="67">
        <v>35.6</v>
      </c>
      <c r="AV257" s="67">
        <v>32.5</v>
      </c>
      <c r="AW257" s="67">
        <v>29.3</v>
      </c>
      <c r="AX257" s="67">
        <v>33</v>
      </c>
      <c r="AY257" s="67">
        <v>32.299999999999997</v>
      </c>
      <c r="AZ257" s="67">
        <v>33.6</v>
      </c>
      <c r="BA257" s="67">
        <v>0</v>
      </c>
      <c r="BB257" s="67">
        <v>0</v>
      </c>
      <c r="BC257" s="67">
        <v>0</v>
      </c>
      <c r="BD257" s="67">
        <v>0</v>
      </c>
      <c r="BE257" s="67">
        <v>0</v>
      </c>
      <c r="BF257" s="67">
        <v>0</v>
      </c>
      <c r="BG257" s="67">
        <v>0</v>
      </c>
      <c r="BH257" s="67">
        <v>0</v>
      </c>
      <c r="BI257" s="67">
        <v>0</v>
      </c>
      <c r="BJ257" s="67">
        <v>0</v>
      </c>
      <c r="BK257" s="67">
        <v>0</v>
      </c>
      <c r="BL257" s="67">
        <v>0</v>
      </c>
      <c r="BM257" s="67"/>
      <c r="BN257" s="67"/>
    </row>
    <row r="258" spans="1:66" ht="13.5" customHeight="1" x14ac:dyDescent="0.15">
      <c r="A258" s="51"/>
      <c r="B258" s="52"/>
      <c r="C258" s="122"/>
      <c r="D258" s="66" t="s">
        <v>8</v>
      </c>
      <c r="E258" s="90"/>
      <c r="F258" s="90"/>
      <c r="G258" s="90"/>
      <c r="H258" s="28"/>
      <c r="I258" s="28"/>
      <c r="J258" s="28"/>
      <c r="K258" s="28"/>
      <c r="L258" s="28"/>
      <c r="M258" s="28"/>
      <c r="N258" s="28"/>
      <c r="O258" s="28"/>
      <c r="P258" s="28"/>
      <c r="Q258" s="28"/>
      <c r="R258" s="28"/>
      <c r="S258" s="28"/>
      <c r="T258" s="28"/>
      <c r="U258" s="28"/>
      <c r="V258" s="28"/>
      <c r="W258" s="28"/>
      <c r="X258" s="28"/>
      <c r="Y258" s="28"/>
      <c r="Z258" s="28"/>
      <c r="AA258" s="28"/>
      <c r="AB258" s="28"/>
      <c r="AC258" s="28"/>
      <c r="AD258" s="28"/>
      <c r="AE258" s="28"/>
      <c r="AF258" s="28"/>
      <c r="AG258" s="28"/>
      <c r="AH258" s="28"/>
      <c r="AI258" s="28"/>
      <c r="AJ258" s="28"/>
      <c r="AK258" s="28"/>
      <c r="AL258" s="28"/>
      <c r="AM258" s="28"/>
      <c r="AN258" s="28"/>
      <c r="AO258" s="28"/>
      <c r="AQ258" s="67">
        <v>0</v>
      </c>
      <c r="AR258" s="67">
        <v>0</v>
      </c>
      <c r="AS258" s="67">
        <v>571.20000000000005</v>
      </c>
      <c r="AT258" s="67">
        <v>500.5</v>
      </c>
      <c r="AU258" s="67">
        <v>477.4</v>
      </c>
      <c r="AV258" s="67">
        <v>486.7</v>
      </c>
      <c r="AW258" s="67">
        <v>493.8</v>
      </c>
      <c r="AX258" s="67">
        <v>569.70000000000005</v>
      </c>
      <c r="AY258" s="67">
        <v>472.8</v>
      </c>
      <c r="AZ258" s="67">
        <v>533.70000000000005</v>
      </c>
      <c r="BA258" s="67">
        <v>0</v>
      </c>
      <c r="BB258" s="67">
        <v>0</v>
      </c>
      <c r="BC258" s="67">
        <v>0</v>
      </c>
      <c r="BD258" s="67">
        <v>0</v>
      </c>
      <c r="BE258" s="67">
        <v>0</v>
      </c>
      <c r="BF258" s="67">
        <v>0</v>
      </c>
      <c r="BG258" s="67">
        <v>0</v>
      </c>
      <c r="BH258" s="67">
        <v>0</v>
      </c>
      <c r="BI258" s="67">
        <v>0</v>
      </c>
      <c r="BJ258" s="67">
        <v>0</v>
      </c>
      <c r="BK258" s="67">
        <v>0</v>
      </c>
      <c r="BL258" s="67">
        <v>0</v>
      </c>
      <c r="BM258" s="67"/>
      <c r="BN258" s="67"/>
    </row>
    <row r="259" spans="1:66" ht="13.5" customHeight="1" x14ac:dyDescent="0.15">
      <c r="A259" s="51"/>
      <c r="B259" s="52"/>
      <c r="C259" s="122"/>
      <c r="D259" s="66" t="s">
        <v>9</v>
      </c>
      <c r="E259" s="90"/>
      <c r="F259" s="90"/>
      <c r="G259" s="90"/>
      <c r="H259" s="28"/>
      <c r="I259" s="28"/>
      <c r="J259" s="28"/>
      <c r="K259" s="28"/>
      <c r="L259" s="28"/>
      <c r="M259" s="28"/>
      <c r="N259" s="28"/>
      <c r="O259" s="28"/>
      <c r="P259" s="28"/>
      <c r="Q259" s="28"/>
      <c r="R259" s="28"/>
      <c r="S259" s="28"/>
      <c r="T259" s="28"/>
      <c r="U259" s="28"/>
      <c r="V259" s="28"/>
      <c r="W259" s="28"/>
      <c r="X259" s="28"/>
      <c r="Y259" s="28"/>
      <c r="Z259" s="28"/>
      <c r="AA259" s="28"/>
      <c r="AB259" s="28"/>
      <c r="AC259" s="28"/>
      <c r="AD259" s="28"/>
      <c r="AE259" s="28"/>
      <c r="AF259" s="28"/>
      <c r="AG259" s="28"/>
      <c r="AH259" s="28"/>
      <c r="AI259" s="28"/>
      <c r="AJ259" s="28"/>
      <c r="AK259" s="28"/>
      <c r="AL259" s="28"/>
      <c r="AM259" s="28"/>
      <c r="AN259" s="28"/>
      <c r="AO259" s="28"/>
      <c r="AQ259" s="67">
        <v>0</v>
      </c>
      <c r="AR259" s="67">
        <v>0</v>
      </c>
      <c r="AS259" s="67">
        <v>571.9</v>
      </c>
      <c r="AT259" s="67">
        <v>500.8</v>
      </c>
      <c r="AU259" s="67">
        <v>507.9</v>
      </c>
      <c r="AV259" s="67">
        <v>514</v>
      </c>
      <c r="AW259" s="67">
        <v>518.6</v>
      </c>
      <c r="AX259" s="67">
        <v>599.29999999999995</v>
      </c>
      <c r="AY259" s="67">
        <v>502.3</v>
      </c>
      <c r="AZ259" s="67">
        <v>563.70000000000005</v>
      </c>
      <c r="BA259" s="67">
        <v>0</v>
      </c>
      <c r="BB259" s="67">
        <v>0</v>
      </c>
      <c r="BC259" s="67">
        <v>0</v>
      </c>
      <c r="BD259" s="67">
        <v>0</v>
      </c>
      <c r="BE259" s="67">
        <v>0</v>
      </c>
      <c r="BF259" s="67">
        <v>0</v>
      </c>
      <c r="BG259" s="67">
        <v>0</v>
      </c>
      <c r="BH259" s="67">
        <v>0</v>
      </c>
      <c r="BI259" s="67">
        <v>0</v>
      </c>
      <c r="BJ259" s="67">
        <v>0</v>
      </c>
      <c r="BK259" s="67">
        <v>0</v>
      </c>
      <c r="BL259" s="67">
        <v>0</v>
      </c>
      <c r="BM259" s="67"/>
      <c r="BN259" s="67"/>
    </row>
    <row r="260" spans="1:66" ht="13.5" customHeight="1" x14ac:dyDescent="0.15">
      <c r="A260" s="51"/>
      <c r="B260" s="52"/>
      <c r="C260" s="122"/>
      <c r="D260" s="66" t="s">
        <v>10</v>
      </c>
      <c r="E260" s="90"/>
      <c r="F260" s="90"/>
      <c r="G260" s="90"/>
      <c r="H260" s="28"/>
      <c r="I260" s="28"/>
      <c r="J260" s="28"/>
      <c r="K260" s="28"/>
      <c r="L260" s="28"/>
      <c r="M260" s="28"/>
      <c r="N260" s="28"/>
      <c r="O260" s="28"/>
      <c r="P260" s="28"/>
      <c r="Q260" s="28"/>
      <c r="R260" s="28"/>
      <c r="S260" s="28"/>
      <c r="T260" s="28"/>
      <c r="U260" s="28"/>
      <c r="V260" s="28"/>
      <c r="W260" s="28"/>
      <c r="X260" s="28"/>
      <c r="Y260" s="28"/>
      <c r="Z260" s="28"/>
      <c r="AA260" s="28"/>
      <c r="AB260" s="28"/>
      <c r="AC260" s="28"/>
      <c r="AD260" s="28"/>
      <c r="AE260" s="28"/>
      <c r="AF260" s="28"/>
      <c r="AG260" s="28"/>
      <c r="AH260" s="28"/>
      <c r="AI260" s="28"/>
      <c r="AJ260" s="28"/>
      <c r="AK260" s="28"/>
      <c r="AL260" s="28"/>
      <c r="AM260" s="28"/>
      <c r="AN260" s="28"/>
      <c r="AO260" s="28"/>
      <c r="AQ260" s="67">
        <v>0</v>
      </c>
      <c r="AR260" s="67">
        <v>0</v>
      </c>
      <c r="AS260" s="67">
        <v>5</v>
      </c>
      <c r="AT260" s="67">
        <v>4.9000000000000004</v>
      </c>
      <c r="AU260" s="67">
        <v>5.0999999999999996</v>
      </c>
      <c r="AV260" s="67">
        <v>5.2</v>
      </c>
      <c r="AW260" s="67">
        <v>4.5</v>
      </c>
      <c r="AX260" s="67">
        <v>3.4</v>
      </c>
      <c r="AY260" s="67">
        <v>2.8</v>
      </c>
      <c r="AZ260" s="67">
        <v>3.6</v>
      </c>
      <c r="BA260" s="67">
        <v>0</v>
      </c>
      <c r="BB260" s="67">
        <v>0</v>
      </c>
      <c r="BC260" s="67">
        <v>0</v>
      </c>
      <c r="BD260" s="67">
        <v>0</v>
      </c>
      <c r="BE260" s="67">
        <v>0</v>
      </c>
      <c r="BF260" s="67">
        <v>0</v>
      </c>
      <c r="BG260" s="67">
        <v>0</v>
      </c>
      <c r="BH260" s="67">
        <v>0</v>
      </c>
      <c r="BI260" s="67">
        <v>0</v>
      </c>
      <c r="BJ260" s="67">
        <v>0</v>
      </c>
      <c r="BK260" s="67">
        <v>0</v>
      </c>
      <c r="BL260" s="67">
        <v>0</v>
      </c>
      <c r="BM260" s="67"/>
      <c r="BN260" s="67"/>
    </row>
    <row r="261" spans="1:66" ht="13.5" customHeight="1" thickBot="1" x14ac:dyDescent="0.2">
      <c r="A261" s="51"/>
      <c r="B261" s="52"/>
      <c r="C261" s="123"/>
      <c r="D261" s="68" t="s">
        <v>11</v>
      </c>
      <c r="E261" s="91"/>
      <c r="F261" s="91"/>
      <c r="G261" s="91"/>
      <c r="H261" s="29"/>
      <c r="I261" s="29"/>
      <c r="J261" s="29"/>
      <c r="K261" s="29"/>
      <c r="L261" s="29"/>
      <c r="M261" s="29"/>
      <c r="N261" s="29"/>
      <c r="O261" s="29"/>
      <c r="P261" s="29"/>
      <c r="Q261" s="29"/>
      <c r="R261" s="29"/>
      <c r="S261" s="29"/>
      <c r="T261" s="29"/>
      <c r="U261" s="29"/>
      <c r="V261" s="29"/>
      <c r="W261" s="29"/>
      <c r="X261" s="29"/>
      <c r="Y261" s="29"/>
      <c r="Z261" s="29"/>
      <c r="AA261" s="29"/>
      <c r="AB261" s="29"/>
      <c r="AC261" s="29"/>
      <c r="AD261" s="29"/>
      <c r="AE261" s="29"/>
      <c r="AF261" s="29"/>
      <c r="AG261" s="29"/>
      <c r="AH261" s="29"/>
      <c r="AI261" s="29"/>
      <c r="AJ261" s="29"/>
      <c r="AK261" s="29"/>
      <c r="AL261" s="29"/>
      <c r="AM261" s="29"/>
      <c r="AN261" s="29"/>
      <c r="AO261" s="29"/>
      <c r="AQ261" s="69">
        <v>0</v>
      </c>
      <c r="AR261" s="69">
        <v>0</v>
      </c>
      <c r="AS261" s="69">
        <v>5</v>
      </c>
      <c r="AT261" s="69">
        <v>4.9000000000000004</v>
      </c>
      <c r="AU261" s="69">
        <v>5.0999999999999996</v>
      </c>
      <c r="AV261" s="69">
        <v>5.2</v>
      </c>
      <c r="AW261" s="69">
        <v>4.5</v>
      </c>
      <c r="AX261" s="69">
        <v>3.4</v>
      </c>
      <c r="AY261" s="69">
        <v>2.8</v>
      </c>
      <c r="AZ261" s="69">
        <v>3.6</v>
      </c>
      <c r="BA261" s="69">
        <v>0</v>
      </c>
      <c r="BB261" s="69">
        <v>0</v>
      </c>
      <c r="BC261" s="69">
        <v>0</v>
      </c>
      <c r="BD261" s="69">
        <v>0</v>
      </c>
      <c r="BE261" s="69">
        <v>0</v>
      </c>
      <c r="BF261" s="69">
        <v>0</v>
      </c>
      <c r="BG261" s="69">
        <v>0</v>
      </c>
      <c r="BH261" s="69">
        <v>0</v>
      </c>
      <c r="BI261" s="69">
        <v>0</v>
      </c>
      <c r="BJ261" s="69">
        <v>0</v>
      </c>
      <c r="BK261" s="69">
        <v>0</v>
      </c>
      <c r="BL261" s="69">
        <v>0</v>
      </c>
      <c r="BM261" s="69"/>
      <c r="BN261" s="69"/>
    </row>
    <row r="262" spans="1:66" ht="13.5" customHeight="1" x14ac:dyDescent="0.15">
      <c r="A262" s="51"/>
      <c r="B262" s="52"/>
      <c r="C262" s="121" t="s">
        <v>459</v>
      </c>
      <c r="D262" s="64" t="s">
        <v>6</v>
      </c>
      <c r="E262" s="89"/>
      <c r="F262" s="89"/>
      <c r="G262" s="89"/>
      <c r="H262" s="26"/>
      <c r="I262" s="26"/>
      <c r="J262" s="26"/>
      <c r="K262" s="26"/>
      <c r="L262" s="26"/>
      <c r="M262" s="26"/>
      <c r="N262" s="26"/>
      <c r="O262" s="26"/>
      <c r="P262" s="26"/>
      <c r="Q262" s="26"/>
      <c r="R262" s="26"/>
      <c r="S262" s="26"/>
      <c r="T262" s="26"/>
      <c r="U262" s="26"/>
      <c r="V262" s="26"/>
      <c r="W262" s="26">
        <f t="shared" ref="W262" si="244">SUM(W263:W264)</f>
        <v>679350</v>
      </c>
      <c r="X262" s="26">
        <f t="shared" ref="X262" si="245">SUM(X263:X264)</f>
        <v>603590</v>
      </c>
      <c r="Y262" s="26">
        <f t="shared" ref="Y262" si="246">SUM(Y263:Y264)</f>
        <v>553575</v>
      </c>
      <c r="Z262" s="26">
        <f t="shared" ref="Z262" si="247">SUM(Z263:Z264)</f>
        <v>567880</v>
      </c>
      <c r="AA262" s="26">
        <f t="shared" ref="AA262" si="248">SUM(AA263:AA264)</f>
        <v>602930</v>
      </c>
      <c r="AB262" s="26">
        <f t="shared" ref="AB262" si="249">SUM(AB263:AB264)</f>
        <v>558910</v>
      </c>
      <c r="AC262" s="26">
        <f t="shared" ref="AC262" si="250">SUM(AC263:AC264)</f>
        <v>679850</v>
      </c>
      <c r="AD262" s="26">
        <f t="shared" ref="AD262" si="251">SUM(AD263:AD264)</f>
        <v>586265</v>
      </c>
      <c r="AE262" s="26">
        <f t="shared" ref="AE262" si="252">SUM(AE263:AE264)</f>
        <v>469750</v>
      </c>
      <c r="AF262" s="26">
        <f t="shared" ref="AF262" si="253">SUM(AF263:AF264)</f>
        <v>435230</v>
      </c>
      <c r="AG262" s="26">
        <f t="shared" ref="AG262" si="254">SUM(AG263:AG264)</f>
        <v>420220</v>
      </c>
      <c r="AH262" s="26">
        <f t="shared" ref="AH262" si="255">SUM(AH263:AH264)</f>
        <v>444980</v>
      </c>
      <c r="AI262" s="26">
        <f t="shared" ref="AI262" si="256">SUM(AI263:AI264)</f>
        <v>452340</v>
      </c>
      <c r="AJ262" s="26">
        <f t="shared" ref="AJ262" si="257">SUM(AJ263:AJ264)</f>
        <v>464370</v>
      </c>
      <c r="AK262" s="26">
        <f t="shared" ref="AK262" si="258">SUM(AK263:AK264)</f>
        <v>384050</v>
      </c>
      <c r="AL262" s="26">
        <f t="shared" ref="AL262" si="259">SUM(AL263:AL264)</f>
        <v>363610</v>
      </c>
      <c r="AM262" s="26">
        <f t="shared" ref="AM262" si="260">SUM(AM263:AM264)</f>
        <v>469920</v>
      </c>
      <c r="AN262" s="26">
        <f t="shared" ref="AN262" si="261">SUM(AN263:AN264)</f>
        <v>434205</v>
      </c>
      <c r="AO262" s="26">
        <f t="shared" ref="AO262" si="262">SUM(AO263:AO264)</f>
        <v>387261</v>
      </c>
      <c r="AQ262" s="65">
        <v>517.69999999999993</v>
      </c>
      <c r="AR262" s="65">
        <v>524.5</v>
      </c>
      <c r="AS262" s="65">
        <v>569.20000000000005</v>
      </c>
      <c r="AT262" s="65">
        <v>462.4</v>
      </c>
      <c r="AU262" s="65">
        <v>487.8</v>
      </c>
      <c r="AV262" s="65">
        <v>288.10000000000002</v>
      </c>
      <c r="AW262" s="65">
        <v>275.5</v>
      </c>
      <c r="AX262" s="65">
        <v>309.8</v>
      </c>
      <c r="AY262" s="65">
        <v>256.8</v>
      </c>
      <c r="AZ262" s="65">
        <v>279.89999999999998</v>
      </c>
      <c r="BA262" s="65">
        <v>0</v>
      </c>
      <c r="BB262" s="65">
        <v>0</v>
      </c>
      <c r="BC262" s="65">
        <v>0</v>
      </c>
      <c r="BD262" s="65">
        <v>0</v>
      </c>
      <c r="BE262" s="65">
        <v>0</v>
      </c>
      <c r="BF262" s="65">
        <v>0</v>
      </c>
      <c r="BG262" s="65">
        <v>0</v>
      </c>
      <c r="BH262" s="65">
        <v>0</v>
      </c>
      <c r="BI262" s="65">
        <v>0</v>
      </c>
      <c r="BJ262" s="65">
        <v>0</v>
      </c>
      <c r="BK262" s="65">
        <v>0</v>
      </c>
      <c r="BL262" s="65">
        <v>0</v>
      </c>
      <c r="BM262" s="65"/>
      <c r="BN262" s="65"/>
    </row>
    <row r="263" spans="1:66" ht="13.5" customHeight="1" x14ac:dyDescent="0.15">
      <c r="A263" s="51"/>
      <c r="B263" s="52"/>
      <c r="C263" s="122"/>
      <c r="D263" s="66" t="s">
        <v>7</v>
      </c>
      <c r="E263" s="90"/>
      <c r="F263" s="90"/>
      <c r="G263" s="90"/>
      <c r="H263" s="28"/>
      <c r="I263" s="28"/>
      <c r="J263" s="28"/>
      <c r="K263" s="28"/>
      <c r="L263" s="28"/>
      <c r="M263" s="28"/>
      <c r="N263" s="28"/>
      <c r="O263" s="28"/>
      <c r="P263" s="28"/>
      <c r="Q263" s="28"/>
      <c r="R263" s="28"/>
      <c r="S263" s="28"/>
      <c r="T263" s="28"/>
      <c r="U263" s="28"/>
      <c r="V263" s="28"/>
      <c r="W263" s="28">
        <f>主要観光地別・年度計!W275</f>
        <v>680</v>
      </c>
      <c r="X263" s="28">
        <f>主要観光地別・年度計!X275</f>
        <v>600</v>
      </c>
      <c r="Y263" s="28">
        <f>主要観光地別・年度計!Y275</f>
        <v>395</v>
      </c>
      <c r="Z263" s="28">
        <f>主要観光地別・年度計!Z275</f>
        <v>600</v>
      </c>
      <c r="AA263" s="28">
        <f>主要観光地別・年度計!AA275</f>
        <v>980</v>
      </c>
      <c r="AB263" s="28">
        <f>主要観光地別・年度計!AB275</f>
        <v>810</v>
      </c>
      <c r="AC263" s="28">
        <f>主要観光地別・年度計!AC275</f>
        <v>2100</v>
      </c>
      <c r="AD263" s="28">
        <f>主要観光地別・年度計!AD275</f>
        <v>5750</v>
      </c>
      <c r="AE263" s="28">
        <f>主要観光地別・年度計!AE275</f>
        <v>4500</v>
      </c>
      <c r="AF263" s="28">
        <f>主要観光地別・年度計!AF275</f>
        <v>3600</v>
      </c>
      <c r="AG263" s="28">
        <f>主要観光地別・年度計!AG275</f>
        <v>4060</v>
      </c>
      <c r="AH263" s="28">
        <f>主要観光地別・年度計!AH275</f>
        <v>3660</v>
      </c>
      <c r="AI263" s="28">
        <f>主要観光地別・年度計!AI275</f>
        <v>3610</v>
      </c>
      <c r="AJ263" s="28">
        <f>主要観光地別・年度計!AJ275</f>
        <v>3460</v>
      </c>
      <c r="AK263" s="28">
        <f>主要観光地別・年度計!AK275</f>
        <v>2710</v>
      </c>
      <c r="AL263" s="28">
        <f>主要観光地別・年度計!AL275</f>
        <v>2690</v>
      </c>
      <c r="AM263" s="28">
        <f>主要観光地別・年度計!AM275</f>
        <v>3232</v>
      </c>
      <c r="AN263" s="28">
        <f>主要観光地別・年度計!AN275</f>
        <v>2914</v>
      </c>
      <c r="AO263" s="28">
        <f>主要観光地別・年度計!AO275</f>
        <v>2658</v>
      </c>
      <c r="AQ263" s="67">
        <v>3.8</v>
      </c>
      <c r="AR263" s="67">
        <v>4.0999999999999996</v>
      </c>
      <c r="AS263" s="67">
        <v>5</v>
      </c>
      <c r="AT263" s="67">
        <v>3.6</v>
      </c>
      <c r="AU263" s="67">
        <v>3.8</v>
      </c>
      <c r="AV263" s="67">
        <v>2.2999999999999998</v>
      </c>
      <c r="AW263" s="67">
        <v>1.2</v>
      </c>
      <c r="AX263" s="67">
        <v>1.9</v>
      </c>
      <c r="AY263" s="67">
        <v>1.6</v>
      </c>
      <c r="AZ263" s="67">
        <v>1.1000000000000001</v>
      </c>
      <c r="BA263" s="67">
        <v>0</v>
      </c>
      <c r="BB263" s="67">
        <v>0</v>
      </c>
      <c r="BC263" s="67">
        <v>0</v>
      </c>
      <c r="BD263" s="67">
        <v>0</v>
      </c>
      <c r="BE263" s="67">
        <v>0</v>
      </c>
      <c r="BF263" s="67">
        <v>0</v>
      </c>
      <c r="BG263" s="67">
        <v>0</v>
      </c>
      <c r="BH263" s="67">
        <v>0</v>
      </c>
      <c r="BI263" s="67">
        <v>0</v>
      </c>
      <c r="BJ263" s="67">
        <v>0</v>
      </c>
      <c r="BK263" s="67">
        <v>0</v>
      </c>
      <c r="BL263" s="67">
        <v>0</v>
      </c>
      <c r="BM263" s="67"/>
      <c r="BN263" s="67"/>
    </row>
    <row r="264" spans="1:66" ht="13.5" customHeight="1" x14ac:dyDescent="0.15">
      <c r="A264" s="51"/>
      <c r="B264" s="52"/>
      <c r="C264" s="122"/>
      <c r="D264" s="66" t="s">
        <v>8</v>
      </c>
      <c r="E264" s="90"/>
      <c r="F264" s="90"/>
      <c r="G264" s="90"/>
      <c r="H264" s="28"/>
      <c r="I264" s="28"/>
      <c r="J264" s="28"/>
      <c r="K264" s="28"/>
      <c r="L264" s="28"/>
      <c r="M264" s="28"/>
      <c r="N264" s="28"/>
      <c r="O264" s="28"/>
      <c r="P264" s="28"/>
      <c r="Q264" s="28"/>
      <c r="R264" s="28"/>
      <c r="S264" s="28"/>
      <c r="T264" s="28"/>
      <c r="U264" s="28"/>
      <c r="V264" s="28"/>
      <c r="W264" s="28">
        <f>主要観光地別・年度計!W276</f>
        <v>678670</v>
      </c>
      <c r="X264" s="28">
        <f>主要観光地別・年度計!X276</f>
        <v>602990</v>
      </c>
      <c r="Y264" s="28">
        <f>主要観光地別・年度計!Y276</f>
        <v>553180</v>
      </c>
      <c r="Z264" s="28">
        <f>主要観光地別・年度計!Z276</f>
        <v>567280</v>
      </c>
      <c r="AA264" s="28">
        <f>主要観光地別・年度計!AA276</f>
        <v>601950</v>
      </c>
      <c r="AB264" s="28">
        <f>主要観光地別・年度計!AB276</f>
        <v>558100</v>
      </c>
      <c r="AC264" s="28">
        <f>主要観光地別・年度計!AC276</f>
        <v>677750</v>
      </c>
      <c r="AD264" s="28">
        <f>主要観光地別・年度計!AD276</f>
        <v>580515</v>
      </c>
      <c r="AE264" s="28">
        <f>主要観光地別・年度計!AE276</f>
        <v>465250</v>
      </c>
      <c r="AF264" s="28">
        <f>主要観光地別・年度計!AF276</f>
        <v>431630</v>
      </c>
      <c r="AG264" s="28">
        <f>主要観光地別・年度計!AG276</f>
        <v>416160</v>
      </c>
      <c r="AH264" s="28">
        <f>主要観光地別・年度計!AH276</f>
        <v>441320</v>
      </c>
      <c r="AI264" s="28">
        <f>主要観光地別・年度計!AI276</f>
        <v>448730</v>
      </c>
      <c r="AJ264" s="28">
        <f>主要観光地別・年度計!AJ276</f>
        <v>460910</v>
      </c>
      <c r="AK264" s="28">
        <f>主要観光地別・年度計!AK276</f>
        <v>381340</v>
      </c>
      <c r="AL264" s="28">
        <f>主要観光地別・年度計!AL276</f>
        <v>360920</v>
      </c>
      <c r="AM264" s="28">
        <f>主要観光地別・年度計!AM276</f>
        <v>466688</v>
      </c>
      <c r="AN264" s="28">
        <f>主要観光地別・年度計!AN276</f>
        <v>431291</v>
      </c>
      <c r="AO264" s="28">
        <f>主要観光地別・年度計!AO276</f>
        <v>384603</v>
      </c>
      <c r="AQ264" s="67">
        <v>513.9</v>
      </c>
      <c r="AR264" s="67">
        <v>520.4</v>
      </c>
      <c r="AS264" s="67">
        <v>564.20000000000005</v>
      </c>
      <c r="AT264" s="67">
        <v>458.8</v>
      </c>
      <c r="AU264" s="67">
        <v>484</v>
      </c>
      <c r="AV264" s="67">
        <v>285.8</v>
      </c>
      <c r="AW264" s="67">
        <v>274.3</v>
      </c>
      <c r="AX264" s="67">
        <v>307.89999999999998</v>
      </c>
      <c r="AY264" s="67">
        <v>255.2</v>
      </c>
      <c r="AZ264" s="67">
        <v>278.8</v>
      </c>
      <c r="BA264" s="67">
        <v>0</v>
      </c>
      <c r="BB264" s="67">
        <v>0</v>
      </c>
      <c r="BC264" s="67">
        <v>0</v>
      </c>
      <c r="BD264" s="67">
        <v>0</v>
      </c>
      <c r="BE264" s="67">
        <v>0</v>
      </c>
      <c r="BF264" s="67">
        <v>0</v>
      </c>
      <c r="BG264" s="67">
        <v>0</v>
      </c>
      <c r="BH264" s="67">
        <v>0</v>
      </c>
      <c r="BI264" s="67">
        <v>0</v>
      </c>
      <c r="BJ264" s="67">
        <v>0</v>
      </c>
      <c r="BK264" s="67">
        <v>0</v>
      </c>
      <c r="BL264" s="67">
        <v>0</v>
      </c>
      <c r="BM264" s="67"/>
      <c r="BN264" s="67"/>
    </row>
    <row r="265" spans="1:66" ht="13.5" customHeight="1" x14ac:dyDescent="0.15">
      <c r="A265" s="51"/>
      <c r="B265" s="52"/>
      <c r="C265" s="122"/>
      <c r="D265" s="66" t="s">
        <v>9</v>
      </c>
      <c r="E265" s="90"/>
      <c r="F265" s="90"/>
      <c r="G265" s="90"/>
      <c r="H265" s="28"/>
      <c r="I265" s="28"/>
      <c r="J265" s="28"/>
      <c r="K265" s="28"/>
      <c r="L265" s="28"/>
      <c r="M265" s="28"/>
      <c r="N265" s="28"/>
      <c r="O265" s="28"/>
      <c r="P265" s="28"/>
      <c r="Q265" s="28"/>
      <c r="R265" s="28"/>
      <c r="S265" s="28"/>
      <c r="T265" s="28"/>
      <c r="U265" s="28"/>
      <c r="V265" s="28"/>
      <c r="W265" s="28">
        <f>主要観光地別・年度計!W277</f>
        <v>631580</v>
      </c>
      <c r="X265" s="28">
        <f>主要観光地別・年度計!X277</f>
        <v>559220</v>
      </c>
      <c r="Y265" s="28">
        <f>主要観光地別・年度計!Y277</f>
        <v>513045</v>
      </c>
      <c r="Z265" s="28">
        <f>主要観光地別・年度計!Z277</f>
        <v>502930</v>
      </c>
      <c r="AA265" s="28">
        <f>主要観光地別・年度計!AA277</f>
        <v>542730</v>
      </c>
      <c r="AB265" s="28">
        <f>主要観光地別・年度計!AB277</f>
        <v>528333</v>
      </c>
      <c r="AC265" s="28">
        <f>主要観光地別・年度計!AC277</f>
        <v>477559</v>
      </c>
      <c r="AD265" s="28">
        <f>主要観光地別・年度計!AD277</f>
        <v>411661</v>
      </c>
      <c r="AE265" s="28">
        <f>主要観光地別・年度計!AE277</f>
        <v>354560</v>
      </c>
      <c r="AF265" s="28">
        <f>主要観光地別・年度計!AF277</f>
        <v>327332</v>
      </c>
      <c r="AG265" s="28">
        <f>主要観光地別・年度計!AG277</f>
        <v>321635</v>
      </c>
      <c r="AH265" s="28">
        <f>主要観光地別・年度計!AH277</f>
        <v>323725</v>
      </c>
      <c r="AI265" s="28">
        <f>主要観光地別・年度計!AI277</f>
        <v>352990</v>
      </c>
      <c r="AJ265" s="28">
        <f>主要観光地別・年度計!AJ277</f>
        <v>380380</v>
      </c>
      <c r="AK265" s="28">
        <f>主要観光地別・年度計!AK277</f>
        <v>339510</v>
      </c>
      <c r="AL265" s="28">
        <f>主要観光地別・年度計!AL277</f>
        <v>324770</v>
      </c>
      <c r="AM265" s="28">
        <f>主要観光地別・年度計!AM277</f>
        <v>427118</v>
      </c>
      <c r="AN265" s="28">
        <f>主要観光地別・年度計!AN277</f>
        <v>334553</v>
      </c>
      <c r="AO265" s="28">
        <f>主要観光地別・年度計!AO277</f>
        <v>275053</v>
      </c>
      <c r="AQ265" s="67">
        <v>374.2</v>
      </c>
      <c r="AR265" s="67">
        <v>401.9</v>
      </c>
      <c r="AS265" s="67">
        <v>453.4</v>
      </c>
      <c r="AT265" s="67">
        <v>361</v>
      </c>
      <c r="AU265" s="67">
        <v>386.9</v>
      </c>
      <c r="AV265" s="67">
        <v>191.3</v>
      </c>
      <c r="AW265" s="67">
        <v>201.3</v>
      </c>
      <c r="AX265" s="67">
        <v>220</v>
      </c>
      <c r="AY265" s="67">
        <v>174.4</v>
      </c>
      <c r="AZ265" s="67">
        <v>193.9</v>
      </c>
      <c r="BA265" s="67">
        <v>0</v>
      </c>
      <c r="BB265" s="67">
        <v>0</v>
      </c>
      <c r="BC265" s="67">
        <v>0</v>
      </c>
      <c r="BD265" s="67">
        <v>0</v>
      </c>
      <c r="BE265" s="67">
        <v>0</v>
      </c>
      <c r="BF265" s="67">
        <v>0</v>
      </c>
      <c r="BG265" s="67">
        <v>0</v>
      </c>
      <c r="BH265" s="67">
        <v>0</v>
      </c>
      <c r="BI265" s="67">
        <v>0</v>
      </c>
      <c r="BJ265" s="67">
        <v>0</v>
      </c>
      <c r="BK265" s="67">
        <v>0</v>
      </c>
      <c r="BL265" s="67">
        <v>0</v>
      </c>
      <c r="BM265" s="67"/>
      <c r="BN265" s="67"/>
    </row>
    <row r="266" spans="1:66" ht="13.5" customHeight="1" x14ac:dyDescent="0.15">
      <c r="A266" s="51"/>
      <c r="B266" s="52"/>
      <c r="C266" s="122"/>
      <c r="D266" s="66" t="s">
        <v>10</v>
      </c>
      <c r="E266" s="90"/>
      <c r="F266" s="90"/>
      <c r="G266" s="90"/>
      <c r="H266" s="28"/>
      <c r="I266" s="28"/>
      <c r="J266" s="28"/>
      <c r="K266" s="28"/>
      <c r="L266" s="28"/>
      <c r="M266" s="28"/>
      <c r="N266" s="28"/>
      <c r="O266" s="28"/>
      <c r="P266" s="28"/>
      <c r="Q266" s="28"/>
      <c r="R266" s="28"/>
      <c r="S266" s="28"/>
      <c r="T266" s="28"/>
      <c r="U266" s="28"/>
      <c r="V266" s="28"/>
      <c r="W266" s="28">
        <f>主要観光地別・年度計!W278</f>
        <v>47770</v>
      </c>
      <c r="X266" s="28">
        <f>主要観光地別・年度計!X278</f>
        <v>44370</v>
      </c>
      <c r="Y266" s="28">
        <f>主要観光地別・年度計!Y278</f>
        <v>40530</v>
      </c>
      <c r="Z266" s="28">
        <f>主要観光地別・年度計!Z278</f>
        <v>64950</v>
      </c>
      <c r="AA266" s="28">
        <f>主要観光地別・年度計!AA278</f>
        <v>60200</v>
      </c>
      <c r="AB266" s="28">
        <f>主要観光地別・年度計!AB278</f>
        <v>30577</v>
      </c>
      <c r="AC266" s="28">
        <f>主要観光地別・年度計!AC278</f>
        <v>202291</v>
      </c>
      <c r="AD266" s="28">
        <f>主要観光地別・年度計!AD278</f>
        <v>174604</v>
      </c>
      <c r="AE266" s="28">
        <f>主要観光地別・年度計!AE278</f>
        <v>115190</v>
      </c>
      <c r="AF266" s="28">
        <f>主要観光地別・年度計!AF278</f>
        <v>107898</v>
      </c>
      <c r="AG266" s="28">
        <f>主要観光地別・年度計!AG278</f>
        <v>98585</v>
      </c>
      <c r="AH266" s="28">
        <f>主要観光地別・年度計!AH278</f>
        <v>121255</v>
      </c>
      <c r="AI266" s="28">
        <f>主要観光地別・年度計!AI278</f>
        <v>99350</v>
      </c>
      <c r="AJ266" s="28">
        <f>主要観光地別・年度計!AJ278</f>
        <v>83990</v>
      </c>
      <c r="AK266" s="28">
        <f>主要観光地別・年度計!AK278</f>
        <v>44540</v>
      </c>
      <c r="AL266" s="28">
        <f>主要観光地別・年度計!AL278</f>
        <v>38840</v>
      </c>
      <c r="AM266" s="28">
        <f>主要観光地別・年度計!AM278</f>
        <v>42802</v>
      </c>
      <c r="AN266" s="28">
        <f>主要観光地別・年度計!AN278</f>
        <v>99652</v>
      </c>
      <c r="AO266" s="28">
        <f>主要観光地別・年度計!AO278</f>
        <v>112208</v>
      </c>
      <c r="AQ266" s="67">
        <v>143.5</v>
      </c>
      <c r="AR266" s="67">
        <v>122.6</v>
      </c>
      <c r="AS266" s="67">
        <v>115.8</v>
      </c>
      <c r="AT266" s="67">
        <v>101.4</v>
      </c>
      <c r="AU266" s="67">
        <v>100.9</v>
      </c>
      <c r="AV266" s="67">
        <v>96.8</v>
      </c>
      <c r="AW266" s="67">
        <v>74.2</v>
      </c>
      <c r="AX266" s="67">
        <v>89.8</v>
      </c>
      <c r="AY266" s="67">
        <v>82.4</v>
      </c>
      <c r="AZ266" s="67">
        <v>86</v>
      </c>
      <c r="BA266" s="67">
        <v>0</v>
      </c>
      <c r="BB266" s="67">
        <v>0</v>
      </c>
      <c r="BC266" s="67">
        <v>0</v>
      </c>
      <c r="BD266" s="67">
        <v>0</v>
      </c>
      <c r="BE266" s="67">
        <v>0</v>
      </c>
      <c r="BF266" s="67">
        <v>0</v>
      </c>
      <c r="BG266" s="67">
        <v>0</v>
      </c>
      <c r="BH266" s="67">
        <v>0</v>
      </c>
      <c r="BI266" s="67">
        <v>0</v>
      </c>
      <c r="BJ266" s="67">
        <v>0</v>
      </c>
      <c r="BK266" s="67">
        <v>0</v>
      </c>
      <c r="BL266" s="67">
        <v>0</v>
      </c>
      <c r="BM266" s="67"/>
      <c r="BN266" s="67"/>
    </row>
    <row r="267" spans="1:66" ht="13.5" customHeight="1" thickBot="1" x14ac:dyDescent="0.2">
      <c r="A267" s="51"/>
      <c r="B267" s="52"/>
      <c r="C267" s="123"/>
      <c r="D267" s="68" t="s">
        <v>11</v>
      </c>
      <c r="E267" s="91"/>
      <c r="F267" s="91"/>
      <c r="G267" s="91"/>
      <c r="H267" s="29"/>
      <c r="I267" s="29"/>
      <c r="J267" s="29"/>
      <c r="K267" s="29"/>
      <c r="L267" s="29"/>
      <c r="M267" s="29"/>
      <c r="N267" s="29"/>
      <c r="O267" s="29"/>
      <c r="P267" s="29"/>
      <c r="Q267" s="29"/>
      <c r="R267" s="29"/>
      <c r="S267" s="29"/>
      <c r="T267" s="29"/>
      <c r="U267" s="29"/>
      <c r="V267" s="29"/>
      <c r="W267" s="29">
        <f>主要観光地別・年度計!W279</f>
        <v>47770</v>
      </c>
      <c r="X267" s="29">
        <f>主要観光地別・年度計!X279</f>
        <v>44370</v>
      </c>
      <c r="Y267" s="29">
        <f>主要観光地別・年度計!Y279</f>
        <v>40530</v>
      </c>
      <c r="Z267" s="29">
        <f>主要観光地別・年度計!Z279</f>
        <v>64950</v>
      </c>
      <c r="AA267" s="29">
        <f>主要観光地別・年度計!AA279</f>
        <v>60200</v>
      </c>
      <c r="AB267" s="29">
        <f>主要観光地別・年度計!AB279</f>
        <v>30577</v>
      </c>
      <c r="AC267" s="29">
        <f>主要観光地別・年度計!AC279</f>
        <v>202291</v>
      </c>
      <c r="AD267" s="29">
        <f>主要観光地別・年度計!AD279</f>
        <v>174604</v>
      </c>
      <c r="AE267" s="29">
        <f>主要観光地別・年度計!AE279</f>
        <v>115190</v>
      </c>
      <c r="AF267" s="29">
        <f>主要観光地別・年度計!AF279</f>
        <v>107898</v>
      </c>
      <c r="AG267" s="29">
        <f>主要観光地別・年度計!AG279</f>
        <v>98585</v>
      </c>
      <c r="AH267" s="29">
        <f>主要観光地別・年度計!AH279</f>
        <v>121255</v>
      </c>
      <c r="AI267" s="29">
        <f>主要観光地別・年度計!AI279</f>
        <v>99350</v>
      </c>
      <c r="AJ267" s="29">
        <f>主要観光地別・年度計!AJ279</f>
        <v>83990</v>
      </c>
      <c r="AK267" s="29">
        <f>主要観光地別・年度計!AK279</f>
        <v>44540</v>
      </c>
      <c r="AL267" s="29">
        <f>主要観光地別・年度計!AL279</f>
        <v>38960</v>
      </c>
      <c r="AM267" s="29">
        <f>主要観光地別・年度計!AM279</f>
        <v>42802</v>
      </c>
      <c r="AN267" s="29">
        <f>主要観光地別・年度計!AN279</f>
        <v>88652</v>
      </c>
      <c r="AO267" s="29">
        <f>主要観光地別・年度計!AO279</f>
        <v>112208</v>
      </c>
      <c r="AQ267" s="69">
        <v>143.5</v>
      </c>
      <c r="AR267" s="69">
        <v>122.6</v>
      </c>
      <c r="AS267" s="69">
        <v>115.8</v>
      </c>
      <c r="AT267" s="69">
        <v>101.4</v>
      </c>
      <c r="AU267" s="69">
        <v>100.9</v>
      </c>
      <c r="AV267" s="69">
        <v>96.8</v>
      </c>
      <c r="AW267" s="69">
        <v>74.2</v>
      </c>
      <c r="AX267" s="69">
        <v>89.8</v>
      </c>
      <c r="AY267" s="69">
        <v>82.4</v>
      </c>
      <c r="AZ267" s="69">
        <v>86</v>
      </c>
      <c r="BA267" s="69">
        <v>0</v>
      </c>
      <c r="BB267" s="69">
        <v>0</v>
      </c>
      <c r="BC267" s="69">
        <v>0</v>
      </c>
      <c r="BD267" s="69">
        <v>0</v>
      </c>
      <c r="BE267" s="69">
        <v>0</v>
      </c>
      <c r="BF267" s="69">
        <v>0</v>
      </c>
      <c r="BG267" s="69">
        <v>0</v>
      </c>
      <c r="BH267" s="69">
        <v>0</v>
      </c>
      <c r="BI267" s="69">
        <v>0</v>
      </c>
      <c r="BJ267" s="69">
        <v>0</v>
      </c>
      <c r="BK267" s="69">
        <v>0</v>
      </c>
      <c r="BL267" s="69">
        <v>0</v>
      </c>
      <c r="BM267" s="69"/>
      <c r="BN267" s="69"/>
    </row>
    <row r="268" spans="1:66" ht="13.5" customHeight="1" x14ac:dyDescent="0.15">
      <c r="A268" s="50"/>
      <c r="B268" s="42" t="s">
        <v>54</v>
      </c>
      <c r="C268" s="44"/>
      <c r="D268" s="64" t="s">
        <v>6</v>
      </c>
      <c r="E268" s="89"/>
      <c r="F268" s="89"/>
      <c r="G268" s="89"/>
      <c r="H268" s="26"/>
      <c r="I268" s="26"/>
      <c r="J268" s="26"/>
      <c r="K268" s="26"/>
      <c r="L268" s="26"/>
      <c r="M268" s="26"/>
      <c r="N268" s="26"/>
      <c r="O268" s="26"/>
      <c r="P268" s="26"/>
      <c r="Q268" s="26"/>
      <c r="R268" s="26"/>
      <c r="S268" s="26"/>
      <c r="T268" s="26"/>
      <c r="U268" s="26"/>
      <c r="V268" s="26"/>
      <c r="W268" s="26"/>
      <c r="X268" s="26"/>
      <c r="Y268" s="26"/>
      <c r="Z268" s="26"/>
      <c r="AA268" s="26"/>
      <c r="AB268" s="26"/>
      <c r="AC268" s="26"/>
      <c r="AD268" s="26"/>
      <c r="AE268" s="26"/>
      <c r="AF268" s="26"/>
      <c r="AG268" s="26"/>
      <c r="AH268" s="26"/>
      <c r="AI268" s="26"/>
      <c r="AJ268" s="26"/>
      <c r="AK268" s="26"/>
      <c r="AL268" s="26"/>
      <c r="AM268" s="26"/>
      <c r="AN268" s="26"/>
      <c r="AO268" s="26"/>
      <c r="AQ268" s="65">
        <v>23212</v>
      </c>
      <c r="AR268" s="65">
        <v>23497.9</v>
      </c>
      <c r="AS268" s="65">
        <v>26320.9</v>
      </c>
      <c r="AT268" s="65">
        <v>24513.8</v>
      </c>
      <c r="AU268" s="65">
        <v>25500.400000000001</v>
      </c>
      <c r="AV268" s="65">
        <v>24393.5</v>
      </c>
      <c r="AW268" s="65">
        <v>23383.9</v>
      </c>
      <c r="AX268" s="65">
        <v>22450.5</v>
      </c>
      <c r="AY268" s="65">
        <v>22084.400000000001</v>
      </c>
      <c r="AZ268" s="65">
        <v>21892.3</v>
      </c>
      <c r="BA268" s="65">
        <v>21430.7</v>
      </c>
      <c r="BB268" s="65">
        <v>20704.400000000001</v>
      </c>
      <c r="BC268" s="65">
        <v>20181.099999999999</v>
      </c>
      <c r="BD268" s="65">
        <v>19736.599999999999</v>
      </c>
      <c r="BE268" s="65">
        <v>18557.7</v>
      </c>
      <c r="BF268" s="65">
        <v>19306.5</v>
      </c>
      <c r="BG268" s="65">
        <v>20354.800000000003</v>
      </c>
      <c r="BH268" s="65">
        <v>21002.1</v>
      </c>
      <c r="BI268" s="65">
        <v>23000.7</v>
      </c>
      <c r="BJ268" s="65">
        <v>22604.300000000007</v>
      </c>
      <c r="BK268" s="65">
        <v>23000.899999999998</v>
      </c>
      <c r="BL268" s="65">
        <v>22272.5</v>
      </c>
      <c r="BM268" s="65">
        <v>21419.100000000002</v>
      </c>
      <c r="BN268" s="65"/>
    </row>
    <row r="269" spans="1:66" ht="13.5" customHeight="1" x14ac:dyDescent="0.15">
      <c r="A269" s="51"/>
      <c r="B269" s="45"/>
      <c r="C269" s="46"/>
      <c r="D269" s="66" t="s">
        <v>7</v>
      </c>
      <c r="E269" s="90"/>
      <c r="F269" s="90"/>
      <c r="G269" s="90"/>
      <c r="H269" s="28"/>
      <c r="I269" s="28"/>
      <c r="J269" s="28"/>
      <c r="K269" s="28"/>
      <c r="L269" s="28"/>
      <c r="M269" s="28"/>
      <c r="N269" s="28"/>
      <c r="O269" s="28"/>
      <c r="P269" s="28"/>
      <c r="Q269" s="28"/>
      <c r="R269" s="28"/>
      <c r="S269" s="28"/>
      <c r="T269" s="28"/>
      <c r="U269" s="28"/>
      <c r="V269" s="28"/>
      <c r="W269" s="28"/>
      <c r="X269" s="28"/>
      <c r="Y269" s="28"/>
      <c r="Z269" s="28"/>
      <c r="AA269" s="28"/>
      <c r="AB269" s="28"/>
      <c r="AC269" s="28"/>
      <c r="AD269" s="28"/>
      <c r="AE269" s="28"/>
      <c r="AF269" s="28"/>
      <c r="AG269" s="28"/>
      <c r="AH269" s="28"/>
      <c r="AI269" s="28"/>
      <c r="AJ269" s="28"/>
      <c r="AK269" s="28"/>
      <c r="AL269" s="28"/>
      <c r="AM269" s="28"/>
      <c r="AN269" s="28"/>
      <c r="AO269" s="28"/>
      <c r="AQ269" s="67">
        <v>5567.7</v>
      </c>
      <c r="AR269" s="67">
        <v>5832</v>
      </c>
      <c r="AS269" s="67">
        <v>6893.6</v>
      </c>
      <c r="AT269" s="67">
        <v>6181.9</v>
      </c>
      <c r="AU269" s="67">
        <v>6432.9</v>
      </c>
      <c r="AV269" s="67">
        <v>6396.1</v>
      </c>
      <c r="AW269" s="67">
        <v>5944.3</v>
      </c>
      <c r="AX269" s="67">
        <v>5797.9</v>
      </c>
      <c r="AY269" s="67">
        <v>5696.6</v>
      </c>
      <c r="AZ269" s="67">
        <v>5820.5</v>
      </c>
      <c r="BA269" s="67">
        <v>5393.8</v>
      </c>
      <c r="BB269" s="67">
        <v>5060.7</v>
      </c>
      <c r="BC269" s="67">
        <v>4851.1000000000004</v>
      </c>
      <c r="BD269" s="67">
        <v>4913</v>
      </c>
      <c r="BE269" s="67">
        <v>4720.6000000000004</v>
      </c>
      <c r="BF269" s="67">
        <v>5170.2596099999992</v>
      </c>
      <c r="BG269" s="67">
        <v>5552.10041</v>
      </c>
      <c r="BH269" s="67">
        <v>5975.8</v>
      </c>
      <c r="BI269" s="67">
        <v>6626.0999999999995</v>
      </c>
      <c r="BJ269" s="67">
        <v>6650.8</v>
      </c>
      <c r="BK269" s="67">
        <v>6868.9000000000005</v>
      </c>
      <c r="BL269" s="67">
        <v>6927.699999999998</v>
      </c>
      <c r="BM269" s="67">
        <v>6520.3999999999987</v>
      </c>
      <c r="BN269" s="67"/>
    </row>
    <row r="270" spans="1:66" ht="13.5" customHeight="1" x14ac:dyDescent="0.15">
      <c r="A270" s="51" t="s">
        <v>50</v>
      </c>
      <c r="B270" s="45"/>
      <c r="C270" s="46"/>
      <c r="D270" s="66" t="s">
        <v>8</v>
      </c>
      <c r="E270" s="90"/>
      <c r="F270" s="90"/>
      <c r="G270" s="90"/>
      <c r="H270" s="28"/>
      <c r="I270" s="28"/>
      <c r="J270" s="28"/>
      <c r="K270" s="28"/>
      <c r="L270" s="28"/>
      <c r="M270" s="28"/>
      <c r="N270" s="28"/>
      <c r="O270" s="28"/>
      <c r="P270" s="28"/>
      <c r="Q270" s="28"/>
      <c r="R270" s="28"/>
      <c r="S270" s="28"/>
      <c r="T270" s="28"/>
      <c r="U270" s="28"/>
      <c r="V270" s="28"/>
      <c r="W270" s="28"/>
      <c r="X270" s="28"/>
      <c r="Y270" s="28"/>
      <c r="Z270" s="28"/>
      <c r="AA270" s="28"/>
      <c r="AB270" s="28"/>
      <c r="AC270" s="28"/>
      <c r="AD270" s="28"/>
      <c r="AE270" s="28"/>
      <c r="AF270" s="28"/>
      <c r="AG270" s="28"/>
      <c r="AH270" s="28"/>
      <c r="AI270" s="28"/>
      <c r="AJ270" s="28"/>
      <c r="AK270" s="28"/>
      <c r="AL270" s="28"/>
      <c r="AM270" s="28"/>
      <c r="AN270" s="28"/>
      <c r="AO270" s="28"/>
      <c r="AQ270" s="67">
        <v>17644.3</v>
      </c>
      <c r="AR270" s="67">
        <v>17665.900000000001</v>
      </c>
      <c r="AS270" s="67">
        <v>19427.3</v>
      </c>
      <c r="AT270" s="67">
        <v>18331.900000000001</v>
      </c>
      <c r="AU270" s="67">
        <v>19067.5</v>
      </c>
      <c r="AV270" s="67">
        <v>17997.400000000001</v>
      </c>
      <c r="AW270" s="67">
        <v>17439.599999999999</v>
      </c>
      <c r="AX270" s="67">
        <v>16652.599999999999</v>
      </c>
      <c r="AY270" s="67">
        <v>16387.8</v>
      </c>
      <c r="AZ270" s="67">
        <v>16071.8</v>
      </c>
      <c r="BA270" s="67">
        <v>16036.9</v>
      </c>
      <c r="BB270" s="67">
        <v>15643.7</v>
      </c>
      <c r="BC270" s="67">
        <v>15330</v>
      </c>
      <c r="BD270" s="67">
        <v>14823.6</v>
      </c>
      <c r="BE270" s="67">
        <v>13837.1</v>
      </c>
      <c r="BF270" s="67">
        <v>14136.240390000001</v>
      </c>
      <c r="BG270" s="67">
        <v>14802.699590000002</v>
      </c>
      <c r="BH270" s="67">
        <v>15026.3</v>
      </c>
      <c r="BI270" s="67">
        <v>16374.599999999999</v>
      </c>
      <c r="BJ270" s="67">
        <v>15953.5</v>
      </c>
      <c r="BK270" s="67">
        <v>16131.999999999996</v>
      </c>
      <c r="BL270" s="67">
        <v>15344.800000000003</v>
      </c>
      <c r="BM270" s="67">
        <v>14898.700000000003</v>
      </c>
      <c r="BN270" s="67"/>
    </row>
    <row r="271" spans="1:66" ht="13.5" customHeight="1" x14ac:dyDescent="0.15">
      <c r="A271" s="51"/>
      <c r="B271" s="45"/>
      <c r="C271" s="46"/>
      <c r="D271" s="66" t="s">
        <v>9</v>
      </c>
      <c r="E271" s="90"/>
      <c r="F271" s="90"/>
      <c r="G271" s="90"/>
      <c r="H271" s="28"/>
      <c r="I271" s="28"/>
      <c r="J271" s="28"/>
      <c r="K271" s="28"/>
      <c r="L271" s="28"/>
      <c r="M271" s="28"/>
      <c r="N271" s="28"/>
      <c r="O271" s="28"/>
      <c r="P271" s="28"/>
      <c r="Q271" s="28"/>
      <c r="R271" s="28"/>
      <c r="S271" s="28"/>
      <c r="T271" s="28"/>
      <c r="U271" s="28"/>
      <c r="V271" s="28"/>
      <c r="W271" s="28"/>
      <c r="X271" s="28"/>
      <c r="Y271" s="28"/>
      <c r="Z271" s="28"/>
      <c r="AA271" s="28"/>
      <c r="AB271" s="28"/>
      <c r="AC271" s="28"/>
      <c r="AD271" s="28"/>
      <c r="AE271" s="28"/>
      <c r="AF271" s="28"/>
      <c r="AG271" s="28"/>
      <c r="AH271" s="28"/>
      <c r="AI271" s="28"/>
      <c r="AJ271" s="28"/>
      <c r="AK271" s="28"/>
      <c r="AL271" s="28"/>
      <c r="AM271" s="28"/>
      <c r="AN271" s="28"/>
      <c r="AO271" s="28"/>
      <c r="AQ271" s="67">
        <v>20478.7</v>
      </c>
      <c r="AR271" s="67">
        <v>20639.900000000001</v>
      </c>
      <c r="AS271" s="67">
        <v>23290.799999999999</v>
      </c>
      <c r="AT271" s="67">
        <v>21518.5</v>
      </c>
      <c r="AU271" s="67">
        <v>22531</v>
      </c>
      <c r="AV271" s="67">
        <v>21505.1</v>
      </c>
      <c r="AW271" s="67">
        <v>20605.400000000001</v>
      </c>
      <c r="AX271" s="67">
        <v>19720.900000000001</v>
      </c>
      <c r="AY271" s="67">
        <v>19527.2</v>
      </c>
      <c r="AZ271" s="67">
        <v>19348.3</v>
      </c>
      <c r="BA271" s="67">
        <v>18909.599999999999</v>
      </c>
      <c r="BB271" s="67">
        <v>18162.099999999999</v>
      </c>
      <c r="BC271" s="67">
        <v>17745.5</v>
      </c>
      <c r="BD271" s="67">
        <v>17494.899999999998</v>
      </c>
      <c r="BE271" s="67">
        <v>16268.800000000003</v>
      </c>
      <c r="BF271" s="67">
        <v>16932.5</v>
      </c>
      <c r="BG271" s="67">
        <v>17832.599999999999</v>
      </c>
      <c r="BH271" s="67">
        <v>18526.7</v>
      </c>
      <c r="BI271" s="67">
        <v>20390.499999999996</v>
      </c>
      <c r="BJ271" s="67">
        <v>19966</v>
      </c>
      <c r="BK271" s="67">
        <v>20622.600000000002</v>
      </c>
      <c r="BL271" s="67">
        <v>19829.199999999997</v>
      </c>
      <c r="BM271" s="67">
        <v>19126.5</v>
      </c>
      <c r="BN271" s="67"/>
    </row>
    <row r="272" spans="1:66" ht="13.5" customHeight="1" x14ac:dyDescent="0.15">
      <c r="A272" s="51"/>
      <c r="B272" s="45"/>
      <c r="C272" s="46"/>
      <c r="D272" s="66" t="s">
        <v>10</v>
      </c>
      <c r="E272" s="90"/>
      <c r="F272" s="90"/>
      <c r="G272" s="90"/>
      <c r="H272" s="28"/>
      <c r="I272" s="28"/>
      <c r="J272" s="28"/>
      <c r="K272" s="28"/>
      <c r="L272" s="28"/>
      <c r="M272" s="28"/>
      <c r="N272" s="28"/>
      <c r="O272" s="28"/>
      <c r="P272" s="28"/>
      <c r="Q272" s="28"/>
      <c r="R272" s="28"/>
      <c r="S272" s="28"/>
      <c r="T272" s="28"/>
      <c r="U272" s="28"/>
      <c r="V272" s="28"/>
      <c r="W272" s="28"/>
      <c r="X272" s="28"/>
      <c r="Y272" s="28"/>
      <c r="Z272" s="28"/>
      <c r="AA272" s="28"/>
      <c r="AB272" s="28"/>
      <c r="AC272" s="28"/>
      <c r="AD272" s="28"/>
      <c r="AE272" s="28"/>
      <c r="AF272" s="28"/>
      <c r="AG272" s="28"/>
      <c r="AH272" s="28"/>
      <c r="AI272" s="28"/>
      <c r="AJ272" s="28"/>
      <c r="AK272" s="28"/>
      <c r="AL272" s="28"/>
      <c r="AM272" s="28"/>
      <c r="AN272" s="28"/>
      <c r="AO272" s="28"/>
      <c r="AQ272" s="67">
        <v>2733.3</v>
      </c>
      <c r="AR272" s="67">
        <v>2858</v>
      </c>
      <c r="AS272" s="67">
        <v>3030.1</v>
      </c>
      <c r="AT272" s="67">
        <v>2995.3</v>
      </c>
      <c r="AU272" s="67">
        <v>2969.4</v>
      </c>
      <c r="AV272" s="67">
        <v>2888.4</v>
      </c>
      <c r="AW272" s="67">
        <v>2778.5</v>
      </c>
      <c r="AX272" s="67">
        <v>2729.6</v>
      </c>
      <c r="AY272" s="67">
        <v>2557.1999999999998</v>
      </c>
      <c r="AZ272" s="67">
        <v>2544</v>
      </c>
      <c r="BA272" s="67">
        <v>2521.1</v>
      </c>
      <c r="BB272" s="67">
        <v>2542.3000000000002</v>
      </c>
      <c r="BC272" s="67">
        <v>2435.6</v>
      </c>
      <c r="BD272" s="67">
        <v>2241.7000000000003</v>
      </c>
      <c r="BE272" s="67">
        <v>2288.9</v>
      </c>
      <c r="BF272" s="67">
        <v>2374.0000000000005</v>
      </c>
      <c r="BG272" s="67">
        <v>2522.1999999999998</v>
      </c>
      <c r="BH272" s="67">
        <v>2475.4000000000005</v>
      </c>
      <c r="BI272" s="67">
        <v>2610.2000000000003</v>
      </c>
      <c r="BJ272" s="67">
        <v>2638.2999999999997</v>
      </c>
      <c r="BK272" s="67">
        <v>2378.3000000000002</v>
      </c>
      <c r="BL272" s="67">
        <v>2443.400000000001</v>
      </c>
      <c r="BM272" s="67">
        <v>2292.6</v>
      </c>
      <c r="BN272" s="67"/>
    </row>
    <row r="273" spans="1:66" ht="13.5" customHeight="1" thickBot="1" x14ac:dyDescent="0.2">
      <c r="A273" s="51"/>
      <c r="B273" s="47"/>
      <c r="C273" s="49"/>
      <c r="D273" s="68" t="s">
        <v>11</v>
      </c>
      <c r="E273" s="91"/>
      <c r="F273" s="91"/>
      <c r="G273" s="91"/>
      <c r="H273" s="29"/>
      <c r="I273" s="29"/>
      <c r="J273" s="29"/>
      <c r="K273" s="29"/>
      <c r="L273" s="29"/>
      <c r="M273" s="29"/>
      <c r="N273" s="29"/>
      <c r="O273" s="29"/>
      <c r="P273" s="29"/>
      <c r="Q273" s="29"/>
      <c r="R273" s="29"/>
      <c r="S273" s="29"/>
      <c r="T273" s="29"/>
      <c r="U273" s="29"/>
      <c r="V273" s="29"/>
      <c r="W273" s="29"/>
      <c r="X273" s="29"/>
      <c r="Y273" s="29"/>
      <c r="Z273" s="29"/>
      <c r="AA273" s="29"/>
      <c r="AB273" s="29"/>
      <c r="AC273" s="29"/>
      <c r="AD273" s="29"/>
      <c r="AE273" s="29"/>
      <c r="AF273" s="29"/>
      <c r="AG273" s="29"/>
      <c r="AH273" s="29"/>
      <c r="AI273" s="29"/>
      <c r="AJ273" s="29"/>
      <c r="AK273" s="29"/>
      <c r="AL273" s="29"/>
      <c r="AM273" s="29"/>
      <c r="AN273" s="29"/>
      <c r="AO273" s="29"/>
      <c r="AQ273" s="69">
        <v>3190.5</v>
      </c>
      <c r="AR273" s="69">
        <v>3380.2</v>
      </c>
      <c r="AS273" s="69">
        <v>3722.7</v>
      </c>
      <c r="AT273" s="69">
        <v>3673.1</v>
      </c>
      <c r="AU273" s="69">
        <v>3553.3</v>
      </c>
      <c r="AV273" s="69">
        <v>3462</v>
      </c>
      <c r="AW273" s="69">
        <v>3329.3</v>
      </c>
      <c r="AX273" s="69">
        <v>3269.5</v>
      </c>
      <c r="AY273" s="69">
        <v>3186.7</v>
      </c>
      <c r="AZ273" s="69">
        <v>3135</v>
      </c>
      <c r="BA273" s="69">
        <v>3079.8</v>
      </c>
      <c r="BB273" s="69">
        <v>3016.4</v>
      </c>
      <c r="BC273" s="69">
        <v>2823.1</v>
      </c>
      <c r="BD273" s="69">
        <v>2721.1</v>
      </c>
      <c r="BE273" s="69">
        <v>3045.2999999999997</v>
      </c>
      <c r="BF273" s="69">
        <v>3031.5</v>
      </c>
      <c r="BG273" s="69">
        <v>3221.0000000000005</v>
      </c>
      <c r="BH273" s="69">
        <v>3323.0000000000009</v>
      </c>
      <c r="BI273" s="69">
        <v>3520.1000000000004</v>
      </c>
      <c r="BJ273" s="69">
        <v>3855.4000000000005</v>
      </c>
      <c r="BK273" s="69">
        <v>3761.8999999999996</v>
      </c>
      <c r="BL273" s="69">
        <v>3663.6000000000004</v>
      </c>
      <c r="BM273" s="69">
        <v>3440.9</v>
      </c>
      <c r="BN273" s="69"/>
    </row>
    <row r="274" spans="1:66" ht="13.5" customHeight="1" x14ac:dyDescent="0.15">
      <c r="A274" s="51"/>
      <c r="B274" s="52"/>
      <c r="C274" s="115" t="s">
        <v>458</v>
      </c>
      <c r="D274" s="64" t="s">
        <v>6</v>
      </c>
      <c r="E274" s="89"/>
      <c r="F274" s="89"/>
      <c r="G274" s="89"/>
      <c r="H274" s="26">
        <f t="shared" ref="H274" si="263">SUM(H275:H276)</f>
        <v>1327899</v>
      </c>
      <c r="I274" s="26">
        <f t="shared" ref="I274" si="264">SUM(I275:I276)</f>
        <v>1394287</v>
      </c>
      <c r="J274" s="26">
        <f t="shared" ref="J274" si="265">SUM(J275:J276)</f>
        <v>1870800</v>
      </c>
      <c r="K274" s="26">
        <f t="shared" ref="K274" si="266">SUM(K275:K276)</f>
        <v>2169204</v>
      </c>
      <c r="L274" s="26">
        <f t="shared" ref="L274" si="267">SUM(L275:L276)</f>
        <v>2269358</v>
      </c>
      <c r="M274" s="26">
        <f t="shared" ref="M274" si="268">SUM(M275:M276)</f>
        <v>2253955</v>
      </c>
      <c r="N274" s="26">
        <f t="shared" ref="N274" si="269">SUM(N275:N276)</f>
        <v>2257168</v>
      </c>
      <c r="O274" s="26">
        <f t="shared" ref="O274" si="270">SUM(O275:O276)</f>
        <v>2297526</v>
      </c>
      <c r="P274" s="26">
        <f t="shared" ref="P274" si="271">SUM(P275:P276)</f>
        <v>2339268</v>
      </c>
      <c r="Q274" s="26">
        <f t="shared" ref="Q274" si="272">SUM(Q275:Q276)</f>
        <v>2381482</v>
      </c>
      <c r="R274" s="26">
        <f t="shared" ref="R274" si="273">SUM(R275:R276)</f>
        <v>2411858</v>
      </c>
      <c r="S274" s="26">
        <f t="shared" ref="S274" si="274">SUM(S275:S276)</f>
        <v>2442897</v>
      </c>
      <c r="T274" s="26">
        <f t="shared" ref="T274" si="275">SUM(T275:T276)</f>
        <v>2342814</v>
      </c>
      <c r="U274" s="26">
        <f t="shared" ref="U274" si="276">SUM(U275:U276)</f>
        <v>2383514</v>
      </c>
      <c r="V274" s="26">
        <f t="shared" ref="V274" si="277">SUM(V275:V276)</f>
        <v>2377086</v>
      </c>
      <c r="W274" s="26">
        <f t="shared" ref="W274" si="278">SUM(W275:W276)</f>
        <v>2483775</v>
      </c>
      <c r="X274" s="26">
        <f t="shared" ref="X274" si="279">SUM(X275:X276)</f>
        <v>2453029</v>
      </c>
      <c r="Y274" s="26">
        <f t="shared" ref="Y274" si="280">SUM(Y275:Y276)</f>
        <v>2438978</v>
      </c>
      <c r="Z274" s="26">
        <f t="shared" ref="Z274" si="281">SUM(Z275:Z276)</f>
        <v>2437652</v>
      </c>
      <c r="AA274" s="26">
        <f t="shared" ref="AA274" si="282">SUM(AA275:AA276)</f>
        <v>2662695</v>
      </c>
      <c r="AB274" s="26">
        <f t="shared" ref="AB274" si="283">SUM(AB275:AB276)</f>
        <v>2562124</v>
      </c>
      <c r="AC274" s="26">
        <f t="shared" ref="AC274" si="284">SUM(AC275:AC276)</f>
        <v>3392089</v>
      </c>
      <c r="AD274" s="26">
        <f t="shared" ref="AD274" si="285">SUM(AD275:AD276)</f>
        <v>2724019</v>
      </c>
      <c r="AE274" s="26">
        <f t="shared" ref="AE274" si="286">SUM(AE275:AE276)</f>
        <v>2733992</v>
      </c>
      <c r="AF274" s="26">
        <f t="shared" ref="AF274" si="287">SUM(AF275:AF276)</f>
        <v>2945117</v>
      </c>
      <c r="AG274" s="26">
        <f t="shared" ref="AG274" si="288">SUM(AG275:AG276)</f>
        <v>3400865</v>
      </c>
      <c r="AH274" s="26">
        <f t="shared" ref="AH274" si="289">SUM(AH275:AH276)</f>
        <v>3845759</v>
      </c>
      <c r="AI274" s="26">
        <f t="shared" ref="AI274" si="290">SUM(AI275:AI276)</f>
        <v>4362662</v>
      </c>
      <c r="AJ274" s="26">
        <f t="shared" ref="AJ274" si="291">SUM(AJ275:AJ276)</f>
        <v>4933734</v>
      </c>
      <c r="AK274" s="26">
        <f t="shared" ref="AK274" si="292">SUM(AK275:AK276)</f>
        <v>5374084</v>
      </c>
      <c r="AL274" s="26">
        <f t="shared" ref="AL274" si="293">SUM(AL275:AL276)</f>
        <v>5086564</v>
      </c>
      <c r="AM274" s="26">
        <f t="shared" ref="AM274" si="294">SUM(AM275:AM276)</f>
        <v>5860129</v>
      </c>
      <c r="AN274" s="26">
        <f t="shared" ref="AN274" si="295">SUM(AN275:AN276)</f>
        <v>5624374</v>
      </c>
      <c r="AO274" s="26">
        <f t="shared" ref="AO274" si="296">SUM(AO275:AO276)</f>
        <v>5511346</v>
      </c>
      <c r="AQ274" s="65">
        <v>6064.3</v>
      </c>
      <c r="AR274" s="65">
        <v>6656.1</v>
      </c>
      <c r="AS274" s="65">
        <v>9729.6</v>
      </c>
      <c r="AT274" s="65">
        <v>8593</v>
      </c>
      <c r="AU274" s="65">
        <v>8933.7999999999993</v>
      </c>
      <c r="AV274" s="65">
        <v>8476.2999999999993</v>
      </c>
      <c r="AW274" s="65">
        <v>8002</v>
      </c>
      <c r="AX274" s="65">
        <v>7540.3</v>
      </c>
      <c r="AY274" s="65">
        <v>7560.4</v>
      </c>
      <c r="AZ274" s="65">
        <v>7696.5</v>
      </c>
      <c r="BA274" s="65">
        <v>7405.8</v>
      </c>
      <c r="BB274" s="65">
        <v>7144.5</v>
      </c>
      <c r="BC274" s="65">
        <v>6870.1</v>
      </c>
      <c r="BD274" s="65">
        <v>6677.7000000000007</v>
      </c>
      <c r="BE274" s="65">
        <v>6036</v>
      </c>
      <c r="BF274" s="65">
        <v>6599</v>
      </c>
      <c r="BG274" s="65">
        <v>7107.7000000000007</v>
      </c>
      <c r="BH274" s="65">
        <v>7447.7999999999993</v>
      </c>
      <c r="BI274" s="65">
        <v>7949.3</v>
      </c>
      <c r="BJ274" s="65">
        <v>7907.6999999999989</v>
      </c>
      <c r="BK274" s="65">
        <v>8061.6000000000013</v>
      </c>
      <c r="BL274" s="65">
        <v>7814.2</v>
      </c>
      <c r="BM274" s="65">
        <v>6991.7999999999993</v>
      </c>
      <c r="BN274" s="65"/>
    </row>
    <row r="275" spans="1:66" ht="13.5" customHeight="1" x14ac:dyDescent="0.15">
      <c r="A275" s="51"/>
      <c r="B275" s="52"/>
      <c r="C275" s="116"/>
      <c r="D275" s="66" t="s">
        <v>7</v>
      </c>
      <c r="E275" s="90"/>
      <c r="F275" s="90"/>
      <c r="G275" s="90"/>
      <c r="H275" s="28">
        <f>主要観光地別・年度計!H287+主要観光地別・年度計!H293</f>
        <v>52826</v>
      </c>
      <c r="I275" s="28">
        <f>主要観光地別・年度計!I287+主要観光地別・年度計!I293</f>
        <v>55467</v>
      </c>
      <c r="J275" s="28">
        <f>主要観光地別・年度計!J287+主要観光地別・年度計!J293</f>
        <v>563666</v>
      </c>
      <c r="K275" s="28">
        <f>主要観光地別・年度計!K287+主要観光地別・年度計!K293</f>
        <v>477285</v>
      </c>
      <c r="L275" s="28">
        <f>主要観光地別・年度計!L287+主要観光地別・年度計!L293</f>
        <v>568713</v>
      </c>
      <c r="M275" s="28">
        <f>主要観光地別・年度計!M287+主要観光地別・年度計!M293</f>
        <v>553417</v>
      </c>
      <c r="N275" s="28">
        <f>主要観光地別・年度計!N287+主要観光地別・年度計!N293</f>
        <v>554846</v>
      </c>
      <c r="O275" s="28">
        <f>主要観光地別・年度計!O287+主要観光地別・年度計!O293</f>
        <v>574535</v>
      </c>
      <c r="P275" s="28">
        <f>主要観光地別・年度計!P287+主要観光地別・年度計!P293</f>
        <v>596642</v>
      </c>
      <c r="Q275" s="28">
        <f>主要観光地別・年度計!Q287+主要観光地別・年度計!Q293</f>
        <v>629882</v>
      </c>
      <c r="R275" s="28">
        <f>主要観光地別・年度計!R287+主要観光地別・年度計!R293</f>
        <v>632995</v>
      </c>
      <c r="S275" s="28">
        <f>主要観光地別・年度計!S287+主要観光地別・年度計!S293</f>
        <v>623304</v>
      </c>
      <c r="T275" s="28">
        <f>主要観光地別・年度計!T287+主要観光地別・年度計!T293</f>
        <v>572230</v>
      </c>
      <c r="U275" s="28">
        <f>主要観光地別・年度計!U287+主要観光地別・年度計!U293</f>
        <v>584117</v>
      </c>
      <c r="V275" s="28">
        <f>主要観光地別・年度計!V287+主要観光地別・年度計!V293</f>
        <v>541472</v>
      </c>
      <c r="W275" s="28">
        <f>主要観光地別・年度計!W287+主要観光地別・年度計!W293</f>
        <v>446759</v>
      </c>
      <c r="X275" s="28">
        <f>主要観光地別・年度計!X287+主要観光地別・年度計!X293</f>
        <v>434219</v>
      </c>
      <c r="Y275" s="28">
        <f>主要観光地別・年度計!Y287+主要観光地別・年度計!Y293</f>
        <v>423951</v>
      </c>
      <c r="Z275" s="28">
        <f>主要観光地別・年度計!Z287+主要観光地別・年度計!Z293</f>
        <v>410921</v>
      </c>
      <c r="AA275" s="28">
        <f>主要観光地別・年度計!AA287+主要観光地別・年度計!AA293</f>
        <v>358382</v>
      </c>
      <c r="AB275" s="28">
        <f>主要観光地別・年度計!AB287+主要観光地別・年度計!AB293</f>
        <v>347625</v>
      </c>
      <c r="AC275" s="28">
        <f>主要観光地別・年度計!AC287+主要観光地別・年度計!AC293</f>
        <v>357803</v>
      </c>
      <c r="AD275" s="28">
        <f>主要観光地別・年度計!AD287+主要観光地別・年度計!AD293</f>
        <v>354363</v>
      </c>
      <c r="AE275" s="28">
        <f>主要観光地別・年度計!AE287+主要観光地別・年度計!AE293</f>
        <v>367926</v>
      </c>
      <c r="AF275" s="28">
        <f>主要観光地別・年度計!AF287+主要観光地別・年度計!AF293</f>
        <v>474434</v>
      </c>
      <c r="AG275" s="28">
        <f>主要観光地別・年度計!AG287+主要観光地別・年度計!AG293</f>
        <v>573290</v>
      </c>
      <c r="AH275" s="28">
        <f>主要観光地別・年度計!AH287+主要観光地別・年度計!AH293</f>
        <v>684621</v>
      </c>
      <c r="AI275" s="28">
        <f>主要観光地別・年度計!AI287+主要観光地別・年度計!AI293</f>
        <v>820249</v>
      </c>
      <c r="AJ275" s="28">
        <f>主要観光地別・年度計!AJ287+主要観光地別・年度計!AJ293</f>
        <v>1080216</v>
      </c>
      <c r="AK275" s="28">
        <f>主要観光地別・年度計!AK287+主要観光地別・年度計!AK293</f>
        <v>1344169</v>
      </c>
      <c r="AL275" s="28">
        <f>主要観光地別・年度計!AL287+主要観光地別・年度計!AL293</f>
        <v>1308353</v>
      </c>
      <c r="AM275" s="28">
        <f>主要観光地別・年度計!AM287+主要観光地別・年度計!AM293</f>
        <v>1366079</v>
      </c>
      <c r="AN275" s="28">
        <f>主要観光地別・年度計!AN287+主要観光地別・年度計!AN293</f>
        <v>1443769</v>
      </c>
      <c r="AO275" s="28">
        <f>主要観光地別・年度計!AO287+主要観光地別・年度計!AO293</f>
        <v>1527785</v>
      </c>
      <c r="AQ275" s="67">
        <v>1583</v>
      </c>
      <c r="AR275" s="67">
        <v>1630</v>
      </c>
      <c r="AS275" s="67">
        <v>2674.4</v>
      </c>
      <c r="AT275" s="67">
        <v>2322.6999999999998</v>
      </c>
      <c r="AU275" s="67">
        <v>2363.6999999999998</v>
      </c>
      <c r="AV275" s="67">
        <v>2363.6999999999998</v>
      </c>
      <c r="AW275" s="67">
        <v>2215.3000000000002</v>
      </c>
      <c r="AX275" s="67">
        <v>2174.4</v>
      </c>
      <c r="AY275" s="67">
        <v>2171.6</v>
      </c>
      <c r="AZ275" s="67">
        <v>2251.1</v>
      </c>
      <c r="BA275" s="67">
        <v>2224.1999999999998</v>
      </c>
      <c r="BB275" s="67">
        <v>2007.9</v>
      </c>
      <c r="BC275" s="67">
        <v>1894.8</v>
      </c>
      <c r="BD275" s="67">
        <v>1837.6000000000001</v>
      </c>
      <c r="BE275" s="67">
        <v>1669.9</v>
      </c>
      <c r="BF275" s="67">
        <v>1893.6000000000001</v>
      </c>
      <c r="BG275" s="67">
        <v>1993.4</v>
      </c>
      <c r="BH275" s="67">
        <v>2264.4</v>
      </c>
      <c r="BI275" s="67">
        <v>2591.6999999999998</v>
      </c>
      <c r="BJ275" s="67">
        <v>2792.6000000000004</v>
      </c>
      <c r="BK275" s="67">
        <v>3131.2000000000003</v>
      </c>
      <c r="BL275" s="67">
        <v>3172.2</v>
      </c>
      <c r="BM275" s="67">
        <v>3002.2</v>
      </c>
      <c r="BN275" s="67"/>
    </row>
    <row r="276" spans="1:66" ht="13.5" customHeight="1" x14ac:dyDescent="0.15">
      <c r="A276" s="51"/>
      <c r="B276" s="52"/>
      <c r="C276" s="116"/>
      <c r="D276" s="66" t="s">
        <v>8</v>
      </c>
      <c r="E276" s="90"/>
      <c r="F276" s="90"/>
      <c r="G276" s="90"/>
      <c r="H276" s="28">
        <f>主要観光地別・年度計!H288+主要観光地別・年度計!H294</f>
        <v>1275073</v>
      </c>
      <c r="I276" s="28">
        <f>主要観光地別・年度計!I288+主要観光地別・年度計!I294</f>
        <v>1338820</v>
      </c>
      <c r="J276" s="28">
        <f>主要観光地別・年度計!J288+主要観光地別・年度計!J294</f>
        <v>1307134</v>
      </c>
      <c r="K276" s="28">
        <f>主要観光地別・年度計!K288+主要観光地別・年度計!K294</f>
        <v>1691919</v>
      </c>
      <c r="L276" s="28">
        <f>主要観光地別・年度計!L288+主要観光地別・年度計!L294</f>
        <v>1700645</v>
      </c>
      <c r="M276" s="28">
        <f>主要観光地別・年度計!M288+主要観光地別・年度計!M294</f>
        <v>1700538</v>
      </c>
      <c r="N276" s="28">
        <f>主要観光地別・年度計!N288+主要観光地別・年度計!N294</f>
        <v>1702322</v>
      </c>
      <c r="O276" s="28">
        <f>主要観光地別・年度計!O288+主要観光地別・年度計!O294</f>
        <v>1722991</v>
      </c>
      <c r="P276" s="28">
        <f>主要観光地別・年度計!P288+主要観光地別・年度計!P294</f>
        <v>1742626</v>
      </c>
      <c r="Q276" s="28">
        <f>主要観光地別・年度計!Q288+主要観光地別・年度計!Q294</f>
        <v>1751600</v>
      </c>
      <c r="R276" s="28">
        <f>主要観光地別・年度計!R288+主要観光地別・年度計!R294</f>
        <v>1778863</v>
      </c>
      <c r="S276" s="28">
        <f>主要観光地別・年度計!S288+主要観光地別・年度計!S294</f>
        <v>1819593</v>
      </c>
      <c r="T276" s="28">
        <f>主要観光地別・年度計!T288+主要観光地別・年度計!T294</f>
        <v>1770584</v>
      </c>
      <c r="U276" s="28">
        <f>主要観光地別・年度計!U288+主要観光地別・年度計!U294</f>
        <v>1799397</v>
      </c>
      <c r="V276" s="28">
        <f>主要観光地別・年度計!V288+主要観光地別・年度計!V294</f>
        <v>1835614</v>
      </c>
      <c r="W276" s="28">
        <f>主要観光地別・年度計!W288+主要観光地別・年度計!W294</f>
        <v>2037016</v>
      </c>
      <c r="X276" s="28">
        <f>主要観光地別・年度計!X288+主要観光地別・年度計!X294</f>
        <v>2018810</v>
      </c>
      <c r="Y276" s="28">
        <f>主要観光地別・年度計!Y288+主要観光地別・年度計!Y294</f>
        <v>2015027</v>
      </c>
      <c r="Z276" s="28">
        <f>主要観光地別・年度計!Z288+主要観光地別・年度計!Z294</f>
        <v>2026731</v>
      </c>
      <c r="AA276" s="28">
        <f>主要観光地別・年度計!AA288+主要観光地別・年度計!AA294</f>
        <v>2304313</v>
      </c>
      <c r="AB276" s="28">
        <f>主要観光地別・年度計!AB288+主要観光地別・年度計!AB294</f>
        <v>2214499</v>
      </c>
      <c r="AC276" s="28">
        <f>主要観光地別・年度計!AC288+主要観光地別・年度計!AC294</f>
        <v>3034286</v>
      </c>
      <c r="AD276" s="28">
        <f>主要観光地別・年度計!AD288+主要観光地別・年度計!AD294</f>
        <v>2369656</v>
      </c>
      <c r="AE276" s="28">
        <f>主要観光地別・年度計!AE288+主要観光地別・年度計!AE294</f>
        <v>2366066</v>
      </c>
      <c r="AF276" s="28">
        <f>主要観光地別・年度計!AF288+主要観光地別・年度計!AF294</f>
        <v>2470683</v>
      </c>
      <c r="AG276" s="28">
        <f>主要観光地別・年度計!AG288+主要観光地別・年度計!AG294</f>
        <v>2827575</v>
      </c>
      <c r="AH276" s="28">
        <f>主要観光地別・年度計!AH288+主要観光地別・年度計!AH294</f>
        <v>3161138</v>
      </c>
      <c r="AI276" s="28">
        <f>主要観光地別・年度計!AI288+主要観光地別・年度計!AI294</f>
        <v>3542413</v>
      </c>
      <c r="AJ276" s="28">
        <f>主要観光地別・年度計!AJ288+主要観光地別・年度計!AJ294</f>
        <v>3853518</v>
      </c>
      <c r="AK276" s="28">
        <f>主要観光地別・年度計!AK288+主要観光地別・年度計!AK294</f>
        <v>4029915</v>
      </c>
      <c r="AL276" s="28">
        <f>主要観光地別・年度計!AL288+主要観光地別・年度計!AL294</f>
        <v>3778211</v>
      </c>
      <c r="AM276" s="28">
        <f>主要観光地別・年度計!AM288+主要観光地別・年度計!AM294</f>
        <v>4494050</v>
      </c>
      <c r="AN276" s="28">
        <f>主要観光地別・年度計!AN288+主要観光地別・年度計!AN294</f>
        <v>4180605</v>
      </c>
      <c r="AO276" s="28">
        <f>主要観光地別・年度計!AO288+主要観光地別・年度計!AO294</f>
        <v>3983561</v>
      </c>
      <c r="AQ276" s="67">
        <v>4481.3</v>
      </c>
      <c r="AR276" s="67">
        <v>5026.1000000000004</v>
      </c>
      <c r="AS276" s="67">
        <v>7055.2</v>
      </c>
      <c r="AT276" s="67">
        <v>6270.3</v>
      </c>
      <c r="AU276" s="67">
        <v>6570.1</v>
      </c>
      <c r="AV276" s="67">
        <v>6112.6</v>
      </c>
      <c r="AW276" s="67">
        <v>5786.7</v>
      </c>
      <c r="AX276" s="67">
        <v>5365.9</v>
      </c>
      <c r="AY276" s="67">
        <v>5388.8</v>
      </c>
      <c r="AZ276" s="67">
        <v>5445.4</v>
      </c>
      <c r="BA276" s="67">
        <v>5181.6000000000004</v>
      </c>
      <c r="BB276" s="67">
        <v>5136.6000000000004</v>
      </c>
      <c r="BC276" s="67">
        <v>4975.3</v>
      </c>
      <c r="BD276" s="67">
        <v>4840.1000000000004</v>
      </c>
      <c r="BE276" s="67">
        <v>4366.1000000000004</v>
      </c>
      <c r="BF276" s="67">
        <v>4705.3999999999996</v>
      </c>
      <c r="BG276" s="67">
        <v>5114.3</v>
      </c>
      <c r="BH276" s="67">
        <v>5183.3999999999996</v>
      </c>
      <c r="BI276" s="67">
        <v>5357.6</v>
      </c>
      <c r="BJ276" s="67">
        <v>5115.1000000000004</v>
      </c>
      <c r="BK276" s="67">
        <v>4930.3999999999996</v>
      </c>
      <c r="BL276" s="67">
        <v>4642</v>
      </c>
      <c r="BM276" s="67">
        <v>3989.6000000000004</v>
      </c>
      <c r="BN276" s="67"/>
    </row>
    <row r="277" spans="1:66" ht="13.5" customHeight="1" x14ac:dyDescent="0.15">
      <c r="A277" s="51"/>
      <c r="B277" s="52"/>
      <c r="C277" s="116"/>
      <c r="D277" s="66" t="s">
        <v>9</v>
      </c>
      <c r="E277" s="90"/>
      <c r="F277" s="90"/>
      <c r="G277" s="90"/>
      <c r="H277" s="28">
        <f>主要観光地別・年度計!H289+主要観光地別・年度計!H295</f>
        <v>1235386</v>
      </c>
      <c r="I277" s="28">
        <f>主要観光地別・年度計!I289+主要観光地別・年度計!I295</f>
        <v>1297149</v>
      </c>
      <c r="J277" s="28">
        <f>主要観光地別・年度計!J289+主要観光地別・年度計!J295</f>
        <v>1645396</v>
      </c>
      <c r="K277" s="28">
        <f>主要観光地別・年度計!K289+主要観光地別・年度計!K295</f>
        <v>1944817</v>
      </c>
      <c r="L277" s="28">
        <f>主要観光地別・年度計!L289+主要観光地別・年度計!L295</f>
        <v>1949578</v>
      </c>
      <c r="M277" s="28">
        <f>主要観光地別・年度計!M289+主要観光地別・年度計!M295</f>
        <v>1916708</v>
      </c>
      <c r="N277" s="28">
        <f>主要観光地別・年度計!N289+主要観光地別・年度計!N295</f>
        <v>1919852</v>
      </c>
      <c r="O277" s="28">
        <f>主要観光地別・年度計!O289+主要観光地別・年度計!O295</f>
        <v>1968629</v>
      </c>
      <c r="P277" s="28">
        <f>主要観光地別・年度計!P289+主要観光地別・年度計!P295</f>
        <v>2004178</v>
      </c>
      <c r="Q277" s="28">
        <f>主要観光地別・年度計!Q289+主要観光地別・年度計!Q295</f>
        <v>2042642</v>
      </c>
      <c r="R277" s="28">
        <f>主要観光地別・年度計!R289+主要観光地別・年度計!R295</f>
        <v>2067474</v>
      </c>
      <c r="S277" s="28">
        <f>主要観光地別・年度計!S289+主要観光地別・年度計!S295</f>
        <v>2081622</v>
      </c>
      <c r="T277" s="28">
        <f>主要観光地別・年度計!T289+主要観光地別・年度計!T295</f>
        <v>1969839</v>
      </c>
      <c r="U277" s="28">
        <f>主要観光地別・年度計!U289+主要観光地別・年度計!U295</f>
        <v>2028723</v>
      </c>
      <c r="V277" s="28">
        <f>主要観光地別・年度計!V289+主要観光地別・年度計!V295</f>
        <v>2017276</v>
      </c>
      <c r="W277" s="28">
        <f>主要観光地別・年度計!W289+主要観光地別・年度計!W295</f>
        <v>2147364</v>
      </c>
      <c r="X277" s="28">
        <f>主要観光地別・年度計!X289+主要観光地別・年度計!X295</f>
        <v>2137331</v>
      </c>
      <c r="Y277" s="28">
        <f>主要観光地別・年度計!Y289+主要観光地別・年度計!Y295</f>
        <v>2150827</v>
      </c>
      <c r="Z277" s="28">
        <f>主要観光地別・年度計!Z289+主要観光地別・年度計!Z295</f>
        <v>2157996</v>
      </c>
      <c r="AA277" s="28">
        <f>主要観光地別・年度計!AA289+主要観光地別・年度計!AA295</f>
        <v>2394882</v>
      </c>
      <c r="AB277" s="28">
        <f>主要観光地別・年度計!AB289+主要観光地別・年度計!AB295</f>
        <v>2318955</v>
      </c>
      <c r="AC277" s="28">
        <f>主要観光地別・年度計!AC289+主要観光地別・年度計!AC295</f>
        <v>3127015</v>
      </c>
      <c r="AD277" s="28">
        <f>主要観光地別・年度計!AD289+主要観光地別・年度計!AD295</f>
        <v>2493995</v>
      </c>
      <c r="AE277" s="28">
        <f>主要観光地別・年度計!AE289+主要観光地別・年度計!AE295</f>
        <v>2472715</v>
      </c>
      <c r="AF277" s="28">
        <f>主要観光地別・年度計!AF289+主要観光地別・年度計!AF295</f>
        <v>2647967</v>
      </c>
      <c r="AG277" s="28">
        <f>主要観光地別・年度計!AG289+主要観光地別・年度計!AG295</f>
        <v>3067227</v>
      </c>
      <c r="AH277" s="28">
        <f>主要観光地別・年度計!AH289+主要観光地別・年度計!AH295</f>
        <v>3466556</v>
      </c>
      <c r="AI277" s="28">
        <f>主要観光地別・年度計!AI289+主要観光地別・年度計!AI295</f>
        <v>3909416</v>
      </c>
      <c r="AJ277" s="28">
        <f>主要観光地別・年度計!AJ289+主要観光地別・年度計!AJ295</f>
        <v>4433031</v>
      </c>
      <c r="AK277" s="28">
        <f>主要観光地別・年度計!AK289+主要観光地別・年度計!AK295</f>
        <v>4802397</v>
      </c>
      <c r="AL277" s="28">
        <f>主要観光地別・年度計!AL289+主要観光地別・年度計!AL295</f>
        <v>4528602</v>
      </c>
      <c r="AM277" s="28">
        <f>主要観光地別・年度計!AM289+主要観光地別・年度計!AM295</f>
        <v>5306355</v>
      </c>
      <c r="AN277" s="28">
        <f>主要観光地別・年度計!AN289+主要観光地別・年度計!AN295</f>
        <v>5083015</v>
      </c>
      <c r="AO277" s="28">
        <f>主要観光地別・年度計!AO289+主要観光地別・年度計!AO295</f>
        <v>4940057</v>
      </c>
      <c r="AQ277" s="67">
        <v>5474.5</v>
      </c>
      <c r="AR277" s="67">
        <v>5987.9</v>
      </c>
      <c r="AS277" s="67">
        <v>8945.7999999999993</v>
      </c>
      <c r="AT277" s="67">
        <v>7802.8</v>
      </c>
      <c r="AU277" s="67">
        <v>8158.5</v>
      </c>
      <c r="AV277" s="67">
        <v>7734.4</v>
      </c>
      <c r="AW277" s="67">
        <v>7268.2</v>
      </c>
      <c r="AX277" s="67">
        <v>6808.2</v>
      </c>
      <c r="AY277" s="67">
        <v>6847.7</v>
      </c>
      <c r="AZ277" s="67">
        <v>7000.6</v>
      </c>
      <c r="BA277" s="67">
        <v>6738.2</v>
      </c>
      <c r="BB277" s="67">
        <v>6507.3</v>
      </c>
      <c r="BC277" s="67">
        <v>6254</v>
      </c>
      <c r="BD277" s="67">
        <v>6093.2000000000007</v>
      </c>
      <c r="BE277" s="67">
        <v>5472.4999999999991</v>
      </c>
      <c r="BF277" s="67">
        <v>5986.4999999999991</v>
      </c>
      <c r="BG277" s="67">
        <v>6461.7999999999993</v>
      </c>
      <c r="BH277" s="67">
        <v>6783.8999999999987</v>
      </c>
      <c r="BI277" s="67">
        <v>7249.0999999999995</v>
      </c>
      <c r="BJ277" s="67">
        <v>7171.4999999999991</v>
      </c>
      <c r="BK277" s="67">
        <v>7304.0999999999995</v>
      </c>
      <c r="BL277" s="67">
        <v>7017.4</v>
      </c>
      <c r="BM277" s="67">
        <v>6200.0999999999995</v>
      </c>
      <c r="BN277" s="67"/>
    </row>
    <row r="278" spans="1:66" ht="13.5" customHeight="1" x14ac:dyDescent="0.15">
      <c r="A278" s="51"/>
      <c r="B278" s="52"/>
      <c r="C278" s="116"/>
      <c r="D278" s="66" t="s">
        <v>10</v>
      </c>
      <c r="E278" s="90"/>
      <c r="F278" s="90"/>
      <c r="G278" s="90"/>
      <c r="H278" s="28">
        <f>主要観光地別・年度計!H290+主要観光地別・年度計!H296</f>
        <v>92513</v>
      </c>
      <c r="I278" s="28">
        <f>主要観光地別・年度計!I290+主要観光地別・年度計!I296</f>
        <v>97138</v>
      </c>
      <c r="J278" s="28">
        <f>主要観光地別・年度計!J290+主要観光地別・年度計!J296</f>
        <v>225404</v>
      </c>
      <c r="K278" s="28">
        <f>主要観光地別・年度計!K290+主要観光地別・年度計!K296</f>
        <v>224387</v>
      </c>
      <c r="L278" s="28">
        <f>主要観光地別・年度計!L290+主要観光地別・年度計!L296</f>
        <v>319780</v>
      </c>
      <c r="M278" s="28">
        <f>主要観光地別・年度計!M290+主要観光地別・年度計!M296</f>
        <v>337247</v>
      </c>
      <c r="N278" s="28">
        <f>主要観光地別・年度計!N290+主要観光地別・年度計!N296</f>
        <v>337307</v>
      </c>
      <c r="O278" s="28">
        <f>主要観光地別・年度計!O290+主要観光地別・年度計!O296</f>
        <v>328897</v>
      </c>
      <c r="P278" s="28">
        <f>主要観光地別・年度計!P290+主要観光地別・年度計!P296</f>
        <v>335090</v>
      </c>
      <c r="Q278" s="28">
        <f>主要観光地別・年度計!Q290+主要観光地別・年度計!Q296</f>
        <v>338840</v>
      </c>
      <c r="R278" s="28">
        <f>主要観光地別・年度計!R290+主要観光地別・年度計!R296</f>
        <v>344384</v>
      </c>
      <c r="S278" s="28">
        <f>主要観光地別・年度計!S290+主要観光地別・年度計!S296</f>
        <v>361275</v>
      </c>
      <c r="T278" s="28">
        <f>主要観光地別・年度計!T290+主要観光地別・年度計!T296</f>
        <v>372975</v>
      </c>
      <c r="U278" s="28">
        <f>主要観光地別・年度計!U290+主要観光地別・年度計!U296</f>
        <v>354791</v>
      </c>
      <c r="V278" s="28">
        <f>主要観光地別・年度計!V290+主要観光地別・年度計!V296</f>
        <v>359810</v>
      </c>
      <c r="W278" s="28">
        <f>主要観光地別・年度計!W290+主要観光地別・年度計!W296</f>
        <v>336411</v>
      </c>
      <c r="X278" s="28">
        <f>主要観光地別・年度計!X290+主要観光地別・年度計!X296</f>
        <v>315698</v>
      </c>
      <c r="Y278" s="28">
        <f>主要観光地別・年度計!Y290+主要観光地別・年度計!Y296</f>
        <v>288151</v>
      </c>
      <c r="Z278" s="28">
        <f>主要観光地別・年度計!Z290+主要観光地別・年度計!Z296</f>
        <v>279656</v>
      </c>
      <c r="AA278" s="28">
        <f>主要観光地別・年度計!AA290+主要観光地別・年度計!AA296</f>
        <v>267813</v>
      </c>
      <c r="AB278" s="28">
        <f>主要観光地別・年度計!AB290+主要観光地別・年度計!AB296</f>
        <v>243169</v>
      </c>
      <c r="AC278" s="28">
        <f>主要観光地別・年度計!AC290+主要観光地別・年度計!AC296</f>
        <v>265074</v>
      </c>
      <c r="AD278" s="28">
        <f>主要観光地別・年度計!AD290+主要観光地別・年度計!AD296</f>
        <v>230024</v>
      </c>
      <c r="AE278" s="28">
        <f>主要観光地別・年度計!AE290+主要観光地別・年度計!AE296</f>
        <v>261277</v>
      </c>
      <c r="AF278" s="28">
        <f>主要観光地別・年度計!AF290+主要観光地別・年度計!AF296</f>
        <v>297150</v>
      </c>
      <c r="AG278" s="28">
        <f>主要観光地別・年度計!AG290+主要観光地別・年度計!AG296</f>
        <v>333638</v>
      </c>
      <c r="AH278" s="28">
        <f>主要観光地別・年度計!AH290+主要観光地別・年度計!AH296</f>
        <v>379203</v>
      </c>
      <c r="AI278" s="28">
        <f>主要観光地別・年度計!AI290+主要観光地別・年度計!AI296</f>
        <v>453246</v>
      </c>
      <c r="AJ278" s="28">
        <f>主要観光地別・年度計!AJ290+主要観光地別・年度計!AJ296</f>
        <v>500703</v>
      </c>
      <c r="AK278" s="28">
        <f>主要観光地別・年度計!AK290+主要観光地別・年度計!AK296</f>
        <v>571687</v>
      </c>
      <c r="AL278" s="28">
        <f>主要観光地別・年度計!AL290+主要観光地別・年度計!AL296</f>
        <v>557962</v>
      </c>
      <c r="AM278" s="28">
        <f>主要観光地別・年度計!AM290+主要観光地別・年度計!AM296</f>
        <v>553774</v>
      </c>
      <c r="AN278" s="28">
        <f>主要観光地別・年度計!AN290+主要観光地別・年度計!AN296</f>
        <v>541359</v>
      </c>
      <c r="AO278" s="28">
        <f>主要観光地別・年度計!AO290+主要観光地別・年度計!AO296</f>
        <v>571289</v>
      </c>
      <c r="AQ278" s="67">
        <v>589.79999999999995</v>
      </c>
      <c r="AR278" s="67">
        <v>668.2</v>
      </c>
      <c r="AS278" s="67">
        <v>783.8</v>
      </c>
      <c r="AT278" s="67">
        <v>790.2</v>
      </c>
      <c r="AU278" s="67">
        <v>775.3</v>
      </c>
      <c r="AV278" s="67">
        <v>741.9</v>
      </c>
      <c r="AW278" s="67">
        <v>733.8</v>
      </c>
      <c r="AX278" s="67">
        <v>732.1</v>
      </c>
      <c r="AY278" s="67">
        <v>712.7</v>
      </c>
      <c r="AZ278" s="67">
        <v>695.9</v>
      </c>
      <c r="BA278" s="67">
        <v>667.6</v>
      </c>
      <c r="BB278" s="67">
        <v>637.20000000000005</v>
      </c>
      <c r="BC278" s="67">
        <v>616.1</v>
      </c>
      <c r="BD278" s="67">
        <v>584.50000000000011</v>
      </c>
      <c r="BE278" s="67">
        <v>563.5</v>
      </c>
      <c r="BF278" s="67">
        <v>612.50000000000011</v>
      </c>
      <c r="BG278" s="67">
        <v>645.9</v>
      </c>
      <c r="BH278" s="67">
        <v>663.9</v>
      </c>
      <c r="BI278" s="67">
        <v>700.2</v>
      </c>
      <c r="BJ278" s="67">
        <v>736.19999999999993</v>
      </c>
      <c r="BK278" s="67">
        <v>757.50000000000011</v>
      </c>
      <c r="BL278" s="67">
        <v>796.8</v>
      </c>
      <c r="BM278" s="67">
        <v>791.69999999999993</v>
      </c>
      <c r="BN278" s="67"/>
    </row>
    <row r="279" spans="1:66" ht="13.5" customHeight="1" thickBot="1" x14ac:dyDescent="0.2">
      <c r="A279" s="51"/>
      <c r="B279" s="52"/>
      <c r="C279" s="117"/>
      <c r="D279" s="68" t="s">
        <v>11</v>
      </c>
      <c r="E279" s="91"/>
      <c r="F279" s="91"/>
      <c r="G279" s="91"/>
      <c r="H279" s="29"/>
      <c r="I279" s="29">
        <f>主要観光地別・年度計!I291+主要観光地別・年度計!I297</f>
        <v>97138</v>
      </c>
      <c r="J279" s="29">
        <f>主要観光地別・年度計!J291+主要観光地別・年度計!J297</f>
        <v>424289</v>
      </c>
      <c r="K279" s="29">
        <f>主要観光地別・年度計!K291+主要観光地別・年度計!K297</f>
        <v>396323</v>
      </c>
      <c r="L279" s="29">
        <f>主要観光地別・年度計!L291+主要観光地別・年度計!L297</f>
        <v>534422</v>
      </c>
      <c r="M279" s="29">
        <f>主要観光地別・年度計!M291+主要観光地別・年度計!M297</f>
        <v>623967</v>
      </c>
      <c r="N279" s="29">
        <f>主要観光地別・年度計!N291+主要観光地別・年度計!N297</f>
        <v>561608</v>
      </c>
      <c r="O279" s="29">
        <f>主要観光地別・年度計!O291+主要観光地別・年度計!O297</f>
        <v>486715</v>
      </c>
      <c r="P279" s="29">
        <f>主要観光地別・年度計!P291+主要観光地別・年度計!P297</f>
        <v>356069</v>
      </c>
      <c r="Q279" s="29">
        <f>主要観光地別・年度計!Q291+主要観光地別・年度計!Q297</f>
        <v>498791</v>
      </c>
      <c r="R279" s="29">
        <f>主要観光地別・年度計!R291+主要観光地別・年度計!R297</f>
        <v>508373</v>
      </c>
      <c r="S279" s="29">
        <f>主要観光地別・年度計!S291+主要観光地別・年度計!S297</f>
        <v>547418</v>
      </c>
      <c r="T279" s="29">
        <f>主要観光地別・年度計!T291+主要観光地別・年度計!T297</f>
        <v>530365</v>
      </c>
      <c r="U279" s="29">
        <f>主要観光地別・年度計!U291+主要観光地別・年度計!U297</f>
        <v>425551</v>
      </c>
      <c r="V279" s="29">
        <f>主要観光地別・年度計!V291+主要観光地別・年度計!V297</f>
        <v>412313</v>
      </c>
      <c r="W279" s="29">
        <f>主要観光地別・年度計!W291+主要観光地別・年度計!W297</f>
        <v>385303</v>
      </c>
      <c r="X279" s="29">
        <f>主要観光地別・年度計!X291+主要観光地別・年度計!X297</f>
        <v>349453</v>
      </c>
      <c r="Y279" s="29">
        <f>主要観光地別・年度計!Y291+主要観光地別・年度計!Y297</f>
        <v>321123</v>
      </c>
      <c r="Z279" s="29">
        <f>主要観光地別・年度計!Z291+主要観光地別・年度計!Z297</f>
        <v>305102</v>
      </c>
      <c r="AA279" s="29">
        <f>主要観光地別・年度計!AA291+主要観光地別・年度計!AA297</f>
        <v>288826</v>
      </c>
      <c r="AB279" s="29">
        <f>主要観光地別・年度計!AB291+主要観光地別・年度計!AB297</f>
        <v>258486</v>
      </c>
      <c r="AC279" s="29">
        <f>主要観光地別・年度計!AC291+主要観光地別・年度計!AC297</f>
        <v>282857</v>
      </c>
      <c r="AD279" s="29">
        <f>主要観光地別・年度計!AD291+主要観光地別・年度計!AD297</f>
        <v>255374</v>
      </c>
      <c r="AE279" s="29">
        <f>主要観光地別・年度計!AE291+主要観光地別・年度計!AE297</f>
        <v>278656</v>
      </c>
      <c r="AF279" s="29">
        <f>主要観光地別・年度計!AF291+主要観光地別・年度計!AF297</f>
        <v>318070</v>
      </c>
      <c r="AG279" s="29">
        <f>主要観光地別・年度計!AG291+主要観光地別・年度計!AG297</f>
        <v>352133</v>
      </c>
      <c r="AH279" s="29">
        <f>主要観光地別・年度計!AH291+主要観光地別・年度計!AH297</f>
        <v>408339</v>
      </c>
      <c r="AI279" s="29">
        <f>主要観光地別・年度計!AI291+主要観光地別・年度計!AI297</f>
        <v>355981</v>
      </c>
      <c r="AJ279" s="29">
        <f>主要観光地別・年度計!AJ291+主要観光地別・年度計!AJ297</f>
        <v>555998</v>
      </c>
      <c r="AK279" s="29">
        <f>主要観光地別・年度計!AK291+主要観光地別・年度計!AK297</f>
        <v>615603</v>
      </c>
      <c r="AL279" s="29">
        <f>主要観光地別・年度計!AL291+主要観光地別・年度計!AL297</f>
        <v>599333</v>
      </c>
      <c r="AM279" s="29">
        <f>主要観光地別・年度計!AM291+主要観光地別・年度計!AM297</f>
        <v>591828</v>
      </c>
      <c r="AN279" s="29">
        <f>主要観光地別・年度計!AN291+主要観光地別・年度計!AN297</f>
        <v>576574</v>
      </c>
      <c r="AO279" s="29">
        <f>主要観光地別・年度計!AO291+主要観光地別・年度計!AO297</f>
        <v>610821</v>
      </c>
      <c r="AQ279" s="69">
        <v>631.5</v>
      </c>
      <c r="AR279" s="69">
        <v>722.7</v>
      </c>
      <c r="AS279" s="69">
        <v>843.2</v>
      </c>
      <c r="AT279" s="69">
        <v>864.9</v>
      </c>
      <c r="AU279" s="69">
        <v>857.6</v>
      </c>
      <c r="AV279" s="69">
        <v>814.7</v>
      </c>
      <c r="AW279" s="69">
        <v>799.6</v>
      </c>
      <c r="AX279" s="69">
        <v>797.5</v>
      </c>
      <c r="AY279" s="69">
        <v>786.8</v>
      </c>
      <c r="AZ279" s="69">
        <v>773.2</v>
      </c>
      <c r="BA279" s="69">
        <v>733.6</v>
      </c>
      <c r="BB279" s="69">
        <v>701</v>
      </c>
      <c r="BC279" s="69">
        <v>684</v>
      </c>
      <c r="BD279" s="69">
        <v>663.30000000000007</v>
      </c>
      <c r="BE279" s="69">
        <v>643.59999999999991</v>
      </c>
      <c r="BF279" s="69">
        <v>709.19999999999993</v>
      </c>
      <c r="BG279" s="69">
        <v>753.30000000000007</v>
      </c>
      <c r="BH279" s="69">
        <v>783.00000000000011</v>
      </c>
      <c r="BI279" s="69">
        <v>823.7</v>
      </c>
      <c r="BJ279" s="69">
        <v>872.1</v>
      </c>
      <c r="BK279" s="69">
        <v>885.09999999999991</v>
      </c>
      <c r="BL279" s="69">
        <v>948.2</v>
      </c>
      <c r="BM279" s="69">
        <v>943.40000000000009</v>
      </c>
      <c r="BN279" s="69"/>
    </row>
    <row r="280" spans="1:66" ht="13.5" customHeight="1" x14ac:dyDescent="0.15">
      <c r="A280" s="51"/>
      <c r="B280" s="52"/>
      <c r="C280" s="53" t="s">
        <v>57</v>
      </c>
      <c r="D280" s="64" t="s">
        <v>6</v>
      </c>
      <c r="E280" s="89"/>
      <c r="F280" s="89"/>
      <c r="G280" s="89"/>
      <c r="H280" s="26"/>
      <c r="I280" s="26"/>
      <c r="J280" s="26"/>
      <c r="K280" s="26"/>
      <c r="L280" s="26"/>
      <c r="M280" s="26"/>
      <c r="N280" s="26"/>
      <c r="O280" s="26"/>
      <c r="P280" s="26"/>
      <c r="Q280" s="26"/>
      <c r="R280" s="26"/>
      <c r="S280" s="26"/>
      <c r="T280" s="26"/>
      <c r="U280" s="26"/>
      <c r="V280" s="26"/>
      <c r="W280" s="26"/>
      <c r="X280" s="26"/>
      <c r="Y280" s="26"/>
      <c r="Z280" s="26"/>
      <c r="AA280" s="26"/>
      <c r="AB280" s="26"/>
      <c r="AC280" s="26"/>
      <c r="AD280" s="26"/>
      <c r="AE280" s="26"/>
      <c r="AF280" s="26"/>
      <c r="AG280" s="26"/>
      <c r="AH280" s="26"/>
      <c r="AI280" s="26"/>
      <c r="AJ280" s="26"/>
      <c r="AK280" s="26"/>
      <c r="AL280" s="26"/>
      <c r="AM280" s="26"/>
      <c r="AN280" s="26"/>
      <c r="AO280" s="26"/>
      <c r="AQ280" s="65">
        <v>0</v>
      </c>
      <c r="AR280" s="65">
        <v>0</v>
      </c>
      <c r="AS280" s="65">
        <v>222.3</v>
      </c>
      <c r="AT280" s="65">
        <v>186.1</v>
      </c>
      <c r="AU280" s="65">
        <v>172.1</v>
      </c>
      <c r="AV280" s="65">
        <v>160.4</v>
      </c>
      <c r="AW280" s="65">
        <v>136</v>
      </c>
      <c r="AX280" s="65">
        <v>117.2</v>
      </c>
      <c r="AY280" s="65">
        <v>114.6</v>
      </c>
      <c r="AZ280" s="65">
        <v>110.5</v>
      </c>
      <c r="BA280" s="65">
        <v>102</v>
      </c>
      <c r="BB280" s="65">
        <v>88.8</v>
      </c>
      <c r="BC280" s="65">
        <v>105.3</v>
      </c>
      <c r="BD280" s="65">
        <v>71.399999999999991</v>
      </c>
      <c r="BE280" s="65">
        <v>99.899999999999991</v>
      </c>
      <c r="BF280" s="65">
        <v>84.100000000000009</v>
      </c>
      <c r="BG280" s="65">
        <v>88.7</v>
      </c>
      <c r="BH280" s="65">
        <v>74.09999999999998</v>
      </c>
      <c r="BI280" s="65">
        <v>64.600000000000009</v>
      </c>
      <c r="BJ280" s="65">
        <v>78.999999999999986</v>
      </c>
      <c r="BK280" s="65">
        <v>68.399999999999991</v>
      </c>
      <c r="BL280" s="65">
        <v>60.3</v>
      </c>
      <c r="BM280" s="65">
        <v>54.600000000000009</v>
      </c>
      <c r="BN280" s="65"/>
    </row>
    <row r="281" spans="1:66" ht="13.5" customHeight="1" x14ac:dyDescent="0.15">
      <c r="A281" s="51"/>
      <c r="B281" s="52"/>
      <c r="C281" s="54"/>
      <c r="D281" s="66" t="s">
        <v>7</v>
      </c>
      <c r="E281" s="90"/>
      <c r="F281" s="90"/>
      <c r="G281" s="90"/>
      <c r="H281" s="28"/>
      <c r="I281" s="28"/>
      <c r="J281" s="28"/>
      <c r="K281" s="28"/>
      <c r="L281" s="28"/>
      <c r="M281" s="28"/>
      <c r="N281" s="28"/>
      <c r="O281" s="28"/>
      <c r="P281" s="28"/>
      <c r="Q281" s="28"/>
      <c r="R281" s="28"/>
      <c r="S281" s="28"/>
      <c r="T281" s="28"/>
      <c r="U281" s="28"/>
      <c r="V281" s="28"/>
      <c r="W281" s="28"/>
      <c r="X281" s="28"/>
      <c r="Y281" s="28"/>
      <c r="Z281" s="28"/>
      <c r="AA281" s="28"/>
      <c r="AB281" s="28"/>
      <c r="AC281" s="28"/>
      <c r="AD281" s="28"/>
      <c r="AE281" s="28"/>
      <c r="AF281" s="28"/>
      <c r="AG281" s="28"/>
      <c r="AH281" s="28"/>
      <c r="AI281" s="28"/>
      <c r="AJ281" s="28"/>
      <c r="AK281" s="28"/>
      <c r="AL281" s="28"/>
      <c r="AM281" s="28"/>
      <c r="AN281" s="28"/>
      <c r="AO281" s="28"/>
      <c r="AQ281" s="67">
        <v>0</v>
      </c>
      <c r="AR281" s="67">
        <v>0</v>
      </c>
      <c r="AS281" s="67">
        <v>39.5</v>
      </c>
      <c r="AT281" s="67">
        <v>32.5</v>
      </c>
      <c r="AU281" s="67">
        <v>29.9</v>
      </c>
      <c r="AV281" s="67">
        <v>27.9</v>
      </c>
      <c r="AW281" s="67">
        <v>23.9</v>
      </c>
      <c r="AX281" s="67">
        <v>20.5</v>
      </c>
      <c r="AY281" s="67">
        <v>20.2</v>
      </c>
      <c r="AZ281" s="67">
        <v>19.2</v>
      </c>
      <c r="BA281" s="67">
        <v>17.7</v>
      </c>
      <c r="BB281" s="67">
        <v>15.3</v>
      </c>
      <c r="BC281" s="67">
        <v>18.600000000000001</v>
      </c>
      <c r="BD281" s="67">
        <v>12.299999999999997</v>
      </c>
      <c r="BE281" s="67">
        <v>17.500000000000004</v>
      </c>
      <c r="BF281" s="67">
        <v>14.799999999999997</v>
      </c>
      <c r="BG281" s="67">
        <v>15.7</v>
      </c>
      <c r="BH281" s="67">
        <v>12.899999999999997</v>
      </c>
      <c r="BI281" s="67">
        <v>11.199999999999998</v>
      </c>
      <c r="BJ281" s="67">
        <v>13.799999999999997</v>
      </c>
      <c r="BK281" s="67">
        <v>11.799999999999999</v>
      </c>
      <c r="BL281" s="67">
        <v>11.9</v>
      </c>
      <c r="BM281" s="67">
        <v>11.200000000000001</v>
      </c>
      <c r="BN281" s="67"/>
    </row>
    <row r="282" spans="1:66" ht="13.5" customHeight="1" x14ac:dyDescent="0.15">
      <c r="A282" s="51"/>
      <c r="B282" s="52"/>
      <c r="C282" s="54"/>
      <c r="D282" s="66" t="s">
        <v>8</v>
      </c>
      <c r="E282" s="90"/>
      <c r="F282" s="90"/>
      <c r="G282" s="90"/>
      <c r="H282" s="28"/>
      <c r="I282" s="28"/>
      <c r="J282" s="28"/>
      <c r="K282" s="28"/>
      <c r="L282" s="28"/>
      <c r="M282" s="28"/>
      <c r="N282" s="28"/>
      <c r="O282" s="28"/>
      <c r="P282" s="28"/>
      <c r="Q282" s="28"/>
      <c r="R282" s="28"/>
      <c r="S282" s="28"/>
      <c r="T282" s="28"/>
      <c r="U282" s="28"/>
      <c r="V282" s="28"/>
      <c r="W282" s="28"/>
      <c r="X282" s="28"/>
      <c r="Y282" s="28"/>
      <c r="Z282" s="28"/>
      <c r="AA282" s="28"/>
      <c r="AB282" s="28"/>
      <c r="AC282" s="28"/>
      <c r="AD282" s="28"/>
      <c r="AE282" s="28"/>
      <c r="AF282" s="28"/>
      <c r="AG282" s="28"/>
      <c r="AH282" s="28"/>
      <c r="AI282" s="28"/>
      <c r="AJ282" s="28"/>
      <c r="AK282" s="28"/>
      <c r="AL282" s="28"/>
      <c r="AM282" s="28"/>
      <c r="AN282" s="28"/>
      <c r="AO282" s="28"/>
      <c r="AQ282" s="67">
        <v>0</v>
      </c>
      <c r="AR282" s="67">
        <v>0</v>
      </c>
      <c r="AS282" s="67">
        <v>182.8</v>
      </c>
      <c r="AT282" s="67">
        <v>153.6</v>
      </c>
      <c r="AU282" s="67">
        <v>142.19999999999999</v>
      </c>
      <c r="AV282" s="67">
        <v>132.5</v>
      </c>
      <c r="AW282" s="67">
        <v>112.1</v>
      </c>
      <c r="AX282" s="67">
        <v>96.7</v>
      </c>
      <c r="AY282" s="67">
        <v>94.4</v>
      </c>
      <c r="AZ282" s="67">
        <v>91.3</v>
      </c>
      <c r="BA282" s="67">
        <v>84.3</v>
      </c>
      <c r="BB282" s="67">
        <v>73.5</v>
      </c>
      <c r="BC282" s="67">
        <v>86.7</v>
      </c>
      <c r="BD282" s="67">
        <v>59.100000000000009</v>
      </c>
      <c r="BE282" s="67">
        <v>82.399999999999991</v>
      </c>
      <c r="BF282" s="67">
        <v>69.3</v>
      </c>
      <c r="BG282" s="67">
        <v>72.999999999999986</v>
      </c>
      <c r="BH282" s="67">
        <v>61.2</v>
      </c>
      <c r="BI282" s="67">
        <v>53.4</v>
      </c>
      <c r="BJ282" s="67">
        <v>65.2</v>
      </c>
      <c r="BK282" s="67">
        <v>56.600000000000009</v>
      </c>
      <c r="BL282" s="67">
        <v>48.4</v>
      </c>
      <c r="BM282" s="67">
        <v>43.400000000000006</v>
      </c>
      <c r="BN282" s="67"/>
    </row>
    <row r="283" spans="1:66" ht="13.5" customHeight="1" x14ac:dyDescent="0.15">
      <c r="A283" s="51"/>
      <c r="B283" s="52"/>
      <c r="C283" s="54"/>
      <c r="D283" s="66" t="s">
        <v>9</v>
      </c>
      <c r="E283" s="90"/>
      <c r="F283" s="90"/>
      <c r="G283" s="90"/>
      <c r="H283" s="28"/>
      <c r="I283" s="28"/>
      <c r="J283" s="28"/>
      <c r="K283" s="28"/>
      <c r="L283" s="28"/>
      <c r="M283" s="28"/>
      <c r="N283" s="28"/>
      <c r="O283" s="28"/>
      <c r="P283" s="28"/>
      <c r="Q283" s="28"/>
      <c r="R283" s="28"/>
      <c r="S283" s="28"/>
      <c r="T283" s="28"/>
      <c r="U283" s="28"/>
      <c r="V283" s="28"/>
      <c r="W283" s="28"/>
      <c r="X283" s="28"/>
      <c r="Y283" s="28"/>
      <c r="Z283" s="28"/>
      <c r="AA283" s="28"/>
      <c r="AB283" s="28"/>
      <c r="AC283" s="28"/>
      <c r="AD283" s="28"/>
      <c r="AE283" s="28"/>
      <c r="AF283" s="28"/>
      <c r="AG283" s="28"/>
      <c r="AH283" s="28"/>
      <c r="AI283" s="28"/>
      <c r="AJ283" s="28"/>
      <c r="AK283" s="28"/>
      <c r="AL283" s="28"/>
      <c r="AM283" s="28"/>
      <c r="AN283" s="28"/>
      <c r="AO283" s="28"/>
      <c r="AQ283" s="67">
        <v>0</v>
      </c>
      <c r="AR283" s="67">
        <v>0</v>
      </c>
      <c r="AS283" s="67">
        <v>169.6</v>
      </c>
      <c r="AT283" s="67">
        <v>146.9</v>
      </c>
      <c r="AU283" s="67">
        <v>135.1</v>
      </c>
      <c r="AV283" s="67">
        <v>129.5</v>
      </c>
      <c r="AW283" s="67">
        <v>111.7</v>
      </c>
      <c r="AX283" s="67">
        <v>99.4</v>
      </c>
      <c r="AY283" s="67">
        <v>98</v>
      </c>
      <c r="AZ283" s="67">
        <v>93.8</v>
      </c>
      <c r="BA283" s="67">
        <v>86.6</v>
      </c>
      <c r="BB283" s="67">
        <v>70.599999999999994</v>
      </c>
      <c r="BC283" s="67">
        <v>86.6</v>
      </c>
      <c r="BD283" s="67">
        <v>60.2</v>
      </c>
      <c r="BE283" s="67">
        <v>81.199999999999989</v>
      </c>
      <c r="BF283" s="67">
        <v>66.900000000000006</v>
      </c>
      <c r="BG283" s="67">
        <v>71.399999999999991</v>
      </c>
      <c r="BH283" s="67">
        <v>59.800000000000004</v>
      </c>
      <c r="BI283" s="67">
        <v>52.2</v>
      </c>
      <c r="BJ283" s="67">
        <v>64.5</v>
      </c>
      <c r="BK283" s="67">
        <v>55.1</v>
      </c>
      <c r="BL283" s="67">
        <v>47.6</v>
      </c>
      <c r="BM283" s="67">
        <v>42.5</v>
      </c>
      <c r="BN283" s="67"/>
    </row>
    <row r="284" spans="1:66" ht="13.5" customHeight="1" x14ac:dyDescent="0.15">
      <c r="A284" s="51"/>
      <c r="B284" s="52"/>
      <c r="C284" s="54"/>
      <c r="D284" s="66" t="s">
        <v>10</v>
      </c>
      <c r="E284" s="90"/>
      <c r="F284" s="90"/>
      <c r="G284" s="90"/>
      <c r="H284" s="28"/>
      <c r="I284" s="28"/>
      <c r="J284" s="28"/>
      <c r="K284" s="28"/>
      <c r="L284" s="28"/>
      <c r="M284" s="28"/>
      <c r="N284" s="28"/>
      <c r="O284" s="28"/>
      <c r="P284" s="28"/>
      <c r="Q284" s="28"/>
      <c r="R284" s="28"/>
      <c r="S284" s="28"/>
      <c r="T284" s="28"/>
      <c r="U284" s="28"/>
      <c r="V284" s="28"/>
      <c r="W284" s="28"/>
      <c r="X284" s="28"/>
      <c r="Y284" s="28"/>
      <c r="Z284" s="28"/>
      <c r="AA284" s="28"/>
      <c r="AB284" s="28"/>
      <c r="AC284" s="28"/>
      <c r="AD284" s="28"/>
      <c r="AE284" s="28"/>
      <c r="AF284" s="28"/>
      <c r="AG284" s="28"/>
      <c r="AH284" s="28"/>
      <c r="AI284" s="28"/>
      <c r="AJ284" s="28"/>
      <c r="AK284" s="28"/>
      <c r="AL284" s="28"/>
      <c r="AM284" s="28"/>
      <c r="AN284" s="28"/>
      <c r="AO284" s="28"/>
      <c r="AQ284" s="67">
        <v>0</v>
      </c>
      <c r="AR284" s="67">
        <v>0</v>
      </c>
      <c r="AS284" s="67">
        <v>52.7</v>
      </c>
      <c r="AT284" s="67">
        <v>39.200000000000003</v>
      </c>
      <c r="AU284" s="67">
        <v>37</v>
      </c>
      <c r="AV284" s="67">
        <v>30.9</v>
      </c>
      <c r="AW284" s="67">
        <v>24.3</v>
      </c>
      <c r="AX284" s="67">
        <v>17.8</v>
      </c>
      <c r="AY284" s="67">
        <v>16.600000000000001</v>
      </c>
      <c r="AZ284" s="67">
        <v>16.7</v>
      </c>
      <c r="BA284" s="67">
        <v>15.4</v>
      </c>
      <c r="BB284" s="67">
        <v>18.2</v>
      </c>
      <c r="BC284" s="67">
        <v>18.7</v>
      </c>
      <c r="BD284" s="67">
        <v>11.2</v>
      </c>
      <c r="BE284" s="67">
        <v>18.700000000000006</v>
      </c>
      <c r="BF284" s="67">
        <v>17.200000000000006</v>
      </c>
      <c r="BG284" s="67">
        <v>17.300000000000008</v>
      </c>
      <c r="BH284" s="67">
        <v>14.299999999999999</v>
      </c>
      <c r="BI284" s="67">
        <v>12.399999999999999</v>
      </c>
      <c r="BJ284" s="67">
        <v>14.499999999999998</v>
      </c>
      <c r="BK284" s="67">
        <v>13.3</v>
      </c>
      <c r="BL284" s="67">
        <v>12.7</v>
      </c>
      <c r="BM284" s="67">
        <v>12.099999999999998</v>
      </c>
      <c r="BN284" s="67"/>
    </row>
    <row r="285" spans="1:66" ht="13.5" customHeight="1" thickBot="1" x14ac:dyDescent="0.2">
      <c r="A285" s="51"/>
      <c r="B285" s="52"/>
      <c r="C285" s="55"/>
      <c r="D285" s="68" t="s">
        <v>11</v>
      </c>
      <c r="E285" s="91"/>
      <c r="F285" s="91"/>
      <c r="G285" s="91"/>
      <c r="H285" s="29"/>
      <c r="I285" s="29"/>
      <c r="J285" s="29"/>
      <c r="K285" s="29"/>
      <c r="L285" s="29"/>
      <c r="M285" s="29"/>
      <c r="N285" s="29"/>
      <c r="O285" s="29"/>
      <c r="P285" s="29"/>
      <c r="Q285" s="29"/>
      <c r="R285" s="29"/>
      <c r="S285" s="29"/>
      <c r="T285" s="29"/>
      <c r="U285" s="29"/>
      <c r="V285" s="29"/>
      <c r="W285" s="29"/>
      <c r="X285" s="29"/>
      <c r="Y285" s="29"/>
      <c r="Z285" s="29"/>
      <c r="AA285" s="29"/>
      <c r="AB285" s="29"/>
      <c r="AC285" s="29"/>
      <c r="AD285" s="29"/>
      <c r="AE285" s="29"/>
      <c r="AF285" s="29"/>
      <c r="AG285" s="29"/>
      <c r="AH285" s="29"/>
      <c r="AI285" s="29"/>
      <c r="AJ285" s="29"/>
      <c r="AK285" s="29"/>
      <c r="AL285" s="29"/>
      <c r="AM285" s="29"/>
      <c r="AN285" s="29"/>
      <c r="AO285" s="29"/>
      <c r="AQ285" s="69">
        <v>0</v>
      </c>
      <c r="AR285" s="69">
        <v>0</v>
      </c>
      <c r="AS285" s="69">
        <v>55.4</v>
      </c>
      <c r="AT285" s="69">
        <v>41.1</v>
      </c>
      <c r="AU285" s="69">
        <v>38.9</v>
      </c>
      <c r="AV285" s="69">
        <v>32.6</v>
      </c>
      <c r="AW285" s="69">
        <v>26</v>
      </c>
      <c r="AX285" s="69">
        <v>18.5</v>
      </c>
      <c r="AY285" s="69">
        <v>19.899999999999999</v>
      </c>
      <c r="AZ285" s="69">
        <v>17.399999999999999</v>
      </c>
      <c r="BA285" s="69">
        <v>16</v>
      </c>
      <c r="BB285" s="69">
        <v>20.2</v>
      </c>
      <c r="BC285" s="69">
        <v>19.8</v>
      </c>
      <c r="BD285" s="69">
        <v>11.899999999999999</v>
      </c>
      <c r="BE285" s="69">
        <v>19.900000000000006</v>
      </c>
      <c r="BF285" s="69">
        <v>18.000000000000004</v>
      </c>
      <c r="BG285" s="69">
        <v>18.599999999999994</v>
      </c>
      <c r="BH285" s="69">
        <v>15.199999999999998</v>
      </c>
      <c r="BI285" s="69">
        <v>13.200000000000001</v>
      </c>
      <c r="BJ285" s="69">
        <v>15.7</v>
      </c>
      <c r="BK285" s="69">
        <v>14.2</v>
      </c>
      <c r="BL285" s="69">
        <v>13.3</v>
      </c>
      <c r="BM285" s="69">
        <v>12.6</v>
      </c>
      <c r="BN285" s="69"/>
    </row>
    <row r="286" spans="1:66" ht="13.5" customHeight="1" x14ac:dyDescent="0.15">
      <c r="A286" s="51"/>
      <c r="B286" s="52"/>
      <c r="C286" s="53" t="s">
        <v>58</v>
      </c>
      <c r="D286" s="64" t="s">
        <v>6</v>
      </c>
      <c r="E286" s="89"/>
      <c r="F286" s="89"/>
      <c r="G286" s="89"/>
      <c r="H286" s="26"/>
      <c r="I286" s="26"/>
      <c r="J286" s="26"/>
      <c r="K286" s="26"/>
      <c r="L286" s="26"/>
      <c r="M286" s="26"/>
      <c r="N286" s="26"/>
      <c r="O286" s="26"/>
      <c r="P286" s="26"/>
      <c r="Q286" s="26"/>
      <c r="R286" s="26"/>
      <c r="S286" s="26"/>
      <c r="T286" s="26"/>
      <c r="U286" s="26"/>
      <c r="V286" s="26"/>
      <c r="W286" s="26"/>
      <c r="X286" s="26"/>
      <c r="Y286" s="26"/>
      <c r="Z286" s="26"/>
      <c r="AA286" s="26"/>
      <c r="AB286" s="26"/>
      <c r="AC286" s="26"/>
      <c r="AD286" s="26"/>
      <c r="AE286" s="26"/>
      <c r="AF286" s="26"/>
      <c r="AG286" s="26"/>
      <c r="AH286" s="26"/>
      <c r="AI286" s="26"/>
      <c r="AJ286" s="26"/>
      <c r="AK286" s="26"/>
      <c r="AL286" s="26"/>
      <c r="AM286" s="26"/>
      <c r="AN286" s="26"/>
      <c r="AO286" s="26"/>
      <c r="AQ286" s="65">
        <v>0</v>
      </c>
      <c r="AR286" s="65">
        <v>0</v>
      </c>
      <c r="AS286" s="65">
        <v>234.9</v>
      </c>
      <c r="AT286" s="65">
        <v>188.7</v>
      </c>
      <c r="AU286" s="65">
        <v>156.80000000000001</v>
      </c>
      <c r="AV286" s="65">
        <v>157.9</v>
      </c>
      <c r="AW286" s="65">
        <v>149.4</v>
      </c>
      <c r="AX286" s="65">
        <v>145.5</v>
      </c>
      <c r="AY286" s="65">
        <v>139.1</v>
      </c>
      <c r="AZ286" s="65">
        <v>144</v>
      </c>
      <c r="BA286" s="65">
        <v>148.1</v>
      </c>
      <c r="BB286" s="65">
        <v>177.2</v>
      </c>
      <c r="BC286" s="65">
        <v>188.2</v>
      </c>
      <c r="BD286" s="65">
        <v>183.9</v>
      </c>
      <c r="BE286" s="65">
        <v>182.60000000000002</v>
      </c>
      <c r="BF286" s="65">
        <v>179.29999999999998</v>
      </c>
      <c r="BG286" s="65">
        <v>174.6</v>
      </c>
      <c r="BH286" s="65">
        <v>196.60000000000002</v>
      </c>
      <c r="BI286" s="65">
        <v>210.60000000000002</v>
      </c>
      <c r="BJ286" s="65">
        <v>203.8</v>
      </c>
      <c r="BK286" s="65">
        <v>238.5</v>
      </c>
      <c r="BL286" s="65">
        <v>282.10000000000002</v>
      </c>
      <c r="BM286" s="65">
        <v>271.89999999999998</v>
      </c>
      <c r="BN286" s="65"/>
    </row>
    <row r="287" spans="1:66" ht="13.5" customHeight="1" x14ac:dyDescent="0.15">
      <c r="A287" s="51"/>
      <c r="B287" s="52"/>
      <c r="C287" s="54"/>
      <c r="D287" s="66" t="s">
        <v>7</v>
      </c>
      <c r="E287" s="90"/>
      <c r="F287" s="90"/>
      <c r="G287" s="90"/>
      <c r="H287" s="28"/>
      <c r="I287" s="28"/>
      <c r="J287" s="28"/>
      <c r="K287" s="28"/>
      <c r="L287" s="28"/>
      <c r="M287" s="28"/>
      <c r="N287" s="28"/>
      <c r="O287" s="28"/>
      <c r="P287" s="28"/>
      <c r="Q287" s="28"/>
      <c r="R287" s="28"/>
      <c r="S287" s="28"/>
      <c r="T287" s="28"/>
      <c r="U287" s="28"/>
      <c r="V287" s="28"/>
      <c r="W287" s="28"/>
      <c r="X287" s="28"/>
      <c r="Y287" s="28"/>
      <c r="Z287" s="28"/>
      <c r="AA287" s="28"/>
      <c r="AB287" s="28"/>
      <c r="AC287" s="28"/>
      <c r="AD287" s="28"/>
      <c r="AE287" s="28"/>
      <c r="AF287" s="28"/>
      <c r="AG287" s="28"/>
      <c r="AH287" s="28"/>
      <c r="AI287" s="28"/>
      <c r="AJ287" s="28"/>
      <c r="AK287" s="28"/>
      <c r="AL287" s="28"/>
      <c r="AM287" s="28"/>
      <c r="AN287" s="28"/>
      <c r="AO287" s="28"/>
      <c r="AQ287" s="67">
        <v>0</v>
      </c>
      <c r="AR287" s="67">
        <v>0</v>
      </c>
      <c r="AS287" s="67">
        <v>14.2</v>
      </c>
      <c r="AT287" s="67">
        <v>9.1</v>
      </c>
      <c r="AU287" s="67">
        <v>7.3</v>
      </c>
      <c r="AV287" s="67">
        <v>7.2</v>
      </c>
      <c r="AW287" s="67">
        <v>6.7</v>
      </c>
      <c r="AX287" s="67">
        <v>6.5</v>
      </c>
      <c r="AY287" s="67">
        <v>6.5</v>
      </c>
      <c r="AZ287" s="67">
        <v>7.6</v>
      </c>
      <c r="BA287" s="67">
        <v>7.5</v>
      </c>
      <c r="BB287" s="67">
        <v>7.2</v>
      </c>
      <c r="BC287" s="67">
        <v>7.6</v>
      </c>
      <c r="BD287" s="67">
        <v>7.0999999999999988</v>
      </c>
      <c r="BE287" s="67">
        <v>7.0999999999999988</v>
      </c>
      <c r="BF287" s="67">
        <v>7.0999999999999988</v>
      </c>
      <c r="BG287" s="67">
        <v>7.0999999999999988</v>
      </c>
      <c r="BH287" s="67">
        <v>9.1999999999999975</v>
      </c>
      <c r="BI287" s="67">
        <v>9.1999999999999993</v>
      </c>
      <c r="BJ287" s="67">
        <v>8.6999999999999993</v>
      </c>
      <c r="BK287" s="67">
        <v>9.7999999999999972</v>
      </c>
      <c r="BL287" s="67">
        <v>11.9</v>
      </c>
      <c r="BM287" s="67">
        <v>11.2</v>
      </c>
      <c r="BN287" s="67"/>
    </row>
    <row r="288" spans="1:66" ht="13.5" customHeight="1" x14ac:dyDescent="0.15">
      <c r="A288" s="51"/>
      <c r="B288" s="52"/>
      <c r="C288" s="54"/>
      <c r="D288" s="66" t="s">
        <v>8</v>
      </c>
      <c r="E288" s="90"/>
      <c r="F288" s="90"/>
      <c r="G288" s="90"/>
      <c r="H288" s="28"/>
      <c r="I288" s="28"/>
      <c r="J288" s="28"/>
      <c r="K288" s="28"/>
      <c r="L288" s="28"/>
      <c r="M288" s="28"/>
      <c r="N288" s="28"/>
      <c r="O288" s="28"/>
      <c r="P288" s="28"/>
      <c r="Q288" s="28"/>
      <c r="R288" s="28"/>
      <c r="S288" s="28"/>
      <c r="T288" s="28"/>
      <c r="U288" s="28"/>
      <c r="V288" s="28"/>
      <c r="W288" s="28"/>
      <c r="X288" s="28"/>
      <c r="Y288" s="28"/>
      <c r="Z288" s="28"/>
      <c r="AA288" s="28"/>
      <c r="AB288" s="28"/>
      <c r="AC288" s="28"/>
      <c r="AD288" s="28"/>
      <c r="AE288" s="28"/>
      <c r="AF288" s="28"/>
      <c r="AG288" s="28"/>
      <c r="AH288" s="28"/>
      <c r="AI288" s="28"/>
      <c r="AJ288" s="28"/>
      <c r="AK288" s="28"/>
      <c r="AL288" s="28"/>
      <c r="AM288" s="28"/>
      <c r="AN288" s="28"/>
      <c r="AO288" s="28"/>
      <c r="AQ288" s="67">
        <v>0</v>
      </c>
      <c r="AR288" s="67">
        <v>0</v>
      </c>
      <c r="AS288" s="67">
        <v>220.7</v>
      </c>
      <c r="AT288" s="67">
        <v>179.6</v>
      </c>
      <c r="AU288" s="67">
        <v>149.5</v>
      </c>
      <c r="AV288" s="67">
        <v>150.69999999999999</v>
      </c>
      <c r="AW288" s="67">
        <v>142.69999999999999</v>
      </c>
      <c r="AX288" s="67">
        <v>139</v>
      </c>
      <c r="AY288" s="67">
        <v>132.6</v>
      </c>
      <c r="AZ288" s="67">
        <v>136.4</v>
      </c>
      <c r="BA288" s="67">
        <v>140.6</v>
      </c>
      <c r="BB288" s="67">
        <v>170</v>
      </c>
      <c r="BC288" s="67">
        <v>180.6</v>
      </c>
      <c r="BD288" s="67">
        <v>176.8</v>
      </c>
      <c r="BE288" s="67">
        <v>175.50000000000003</v>
      </c>
      <c r="BF288" s="67">
        <v>172.2</v>
      </c>
      <c r="BG288" s="67">
        <v>167.50000000000003</v>
      </c>
      <c r="BH288" s="67">
        <v>187.39999999999995</v>
      </c>
      <c r="BI288" s="67">
        <v>201.39999999999998</v>
      </c>
      <c r="BJ288" s="67">
        <v>195.10000000000002</v>
      </c>
      <c r="BK288" s="67">
        <v>228.69999999999996</v>
      </c>
      <c r="BL288" s="67">
        <v>270.2</v>
      </c>
      <c r="BM288" s="67">
        <v>260.7</v>
      </c>
      <c r="BN288" s="67"/>
    </row>
    <row r="289" spans="1:66" ht="13.5" customHeight="1" x14ac:dyDescent="0.15">
      <c r="A289" s="51"/>
      <c r="B289" s="52"/>
      <c r="C289" s="54"/>
      <c r="D289" s="66" t="s">
        <v>9</v>
      </c>
      <c r="E289" s="90"/>
      <c r="F289" s="90"/>
      <c r="G289" s="90"/>
      <c r="H289" s="28"/>
      <c r="I289" s="28"/>
      <c r="J289" s="28"/>
      <c r="K289" s="28"/>
      <c r="L289" s="28"/>
      <c r="M289" s="28"/>
      <c r="N289" s="28"/>
      <c r="O289" s="28"/>
      <c r="P289" s="28"/>
      <c r="Q289" s="28"/>
      <c r="R289" s="28"/>
      <c r="S289" s="28"/>
      <c r="T289" s="28"/>
      <c r="U289" s="28"/>
      <c r="V289" s="28"/>
      <c r="W289" s="28"/>
      <c r="X289" s="28"/>
      <c r="Y289" s="28"/>
      <c r="Z289" s="28"/>
      <c r="AA289" s="28"/>
      <c r="AB289" s="28"/>
      <c r="AC289" s="28"/>
      <c r="AD289" s="28"/>
      <c r="AE289" s="28"/>
      <c r="AF289" s="28"/>
      <c r="AG289" s="28"/>
      <c r="AH289" s="28"/>
      <c r="AI289" s="28"/>
      <c r="AJ289" s="28"/>
      <c r="AK289" s="28"/>
      <c r="AL289" s="28"/>
      <c r="AM289" s="28"/>
      <c r="AN289" s="28"/>
      <c r="AO289" s="28"/>
      <c r="AQ289" s="67">
        <v>0</v>
      </c>
      <c r="AR289" s="67">
        <v>0</v>
      </c>
      <c r="AS289" s="67">
        <v>200.1</v>
      </c>
      <c r="AT289" s="67">
        <v>160.9</v>
      </c>
      <c r="AU289" s="67">
        <v>133.5</v>
      </c>
      <c r="AV289" s="67">
        <v>135</v>
      </c>
      <c r="AW289" s="67">
        <v>127.6</v>
      </c>
      <c r="AX289" s="67">
        <v>124.6</v>
      </c>
      <c r="AY289" s="67">
        <v>118.8</v>
      </c>
      <c r="AZ289" s="67">
        <v>123</v>
      </c>
      <c r="BA289" s="67">
        <v>126.2</v>
      </c>
      <c r="BB289" s="67">
        <v>151.30000000000001</v>
      </c>
      <c r="BC289" s="67">
        <v>160.9</v>
      </c>
      <c r="BD289" s="67">
        <v>157.20000000000002</v>
      </c>
      <c r="BE289" s="67">
        <v>155.89999999999998</v>
      </c>
      <c r="BF289" s="67">
        <v>153.1</v>
      </c>
      <c r="BG289" s="67">
        <v>149.19999999999996</v>
      </c>
      <c r="BH289" s="67">
        <v>168</v>
      </c>
      <c r="BI289" s="67">
        <v>180.1</v>
      </c>
      <c r="BJ289" s="67">
        <v>174.50000000000003</v>
      </c>
      <c r="BK289" s="67">
        <v>203.99999999999994</v>
      </c>
      <c r="BL289" s="67">
        <v>240.6</v>
      </c>
      <c r="BM289" s="67">
        <v>231.9</v>
      </c>
      <c r="BN289" s="67"/>
    </row>
    <row r="290" spans="1:66" ht="13.5" customHeight="1" x14ac:dyDescent="0.15">
      <c r="A290" s="51"/>
      <c r="B290" s="52"/>
      <c r="C290" s="54"/>
      <c r="D290" s="66" t="s">
        <v>10</v>
      </c>
      <c r="E290" s="90"/>
      <c r="F290" s="90"/>
      <c r="G290" s="90"/>
      <c r="H290" s="28"/>
      <c r="I290" s="28"/>
      <c r="J290" s="28"/>
      <c r="K290" s="28"/>
      <c r="L290" s="28"/>
      <c r="M290" s="28"/>
      <c r="N290" s="28"/>
      <c r="O290" s="28"/>
      <c r="P290" s="28"/>
      <c r="Q290" s="28"/>
      <c r="R290" s="28"/>
      <c r="S290" s="28"/>
      <c r="T290" s="28"/>
      <c r="U290" s="28"/>
      <c r="V290" s="28"/>
      <c r="W290" s="28"/>
      <c r="X290" s="28"/>
      <c r="Y290" s="28"/>
      <c r="Z290" s="28"/>
      <c r="AA290" s="28"/>
      <c r="AB290" s="28"/>
      <c r="AC290" s="28"/>
      <c r="AD290" s="28"/>
      <c r="AE290" s="28"/>
      <c r="AF290" s="28"/>
      <c r="AG290" s="28"/>
      <c r="AH290" s="28"/>
      <c r="AI290" s="28"/>
      <c r="AJ290" s="28"/>
      <c r="AK290" s="28"/>
      <c r="AL290" s="28"/>
      <c r="AM290" s="28"/>
      <c r="AN290" s="28"/>
      <c r="AO290" s="28"/>
      <c r="AQ290" s="67">
        <v>0</v>
      </c>
      <c r="AR290" s="67">
        <v>0</v>
      </c>
      <c r="AS290" s="67">
        <v>34.799999999999997</v>
      </c>
      <c r="AT290" s="67">
        <v>27.8</v>
      </c>
      <c r="AU290" s="67">
        <v>23.3</v>
      </c>
      <c r="AV290" s="67">
        <v>22.9</v>
      </c>
      <c r="AW290" s="67">
        <v>21.8</v>
      </c>
      <c r="AX290" s="67">
        <v>20.9</v>
      </c>
      <c r="AY290" s="67">
        <v>20.3</v>
      </c>
      <c r="AZ290" s="67">
        <v>21</v>
      </c>
      <c r="BA290" s="67">
        <v>21.9</v>
      </c>
      <c r="BB290" s="67">
        <v>25.9</v>
      </c>
      <c r="BC290" s="67">
        <v>27.3</v>
      </c>
      <c r="BD290" s="67">
        <v>26.699999999999996</v>
      </c>
      <c r="BE290" s="67">
        <v>26.700000000000003</v>
      </c>
      <c r="BF290" s="67">
        <v>26.199999999999996</v>
      </c>
      <c r="BG290" s="67">
        <v>25.4</v>
      </c>
      <c r="BH290" s="67">
        <v>28.599999999999998</v>
      </c>
      <c r="BI290" s="67">
        <v>30.5</v>
      </c>
      <c r="BJ290" s="67">
        <v>29.3</v>
      </c>
      <c r="BK290" s="67">
        <v>34.5</v>
      </c>
      <c r="BL290" s="67">
        <v>41.5</v>
      </c>
      <c r="BM290" s="67">
        <v>40</v>
      </c>
      <c r="BN290" s="67"/>
    </row>
    <row r="291" spans="1:66" ht="13.5" customHeight="1" thickBot="1" x14ac:dyDescent="0.2">
      <c r="A291" s="51"/>
      <c r="B291" s="52"/>
      <c r="C291" s="55"/>
      <c r="D291" s="68" t="s">
        <v>11</v>
      </c>
      <c r="E291" s="91"/>
      <c r="F291" s="91"/>
      <c r="G291" s="91"/>
      <c r="H291" s="29"/>
      <c r="I291" s="29"/>
      <c r="J291" s="29"/>
      <c r="K291" s="29"/>
      <c r="L291" s="29"/>
      <c r="M291" s="29"/>
      <c r="N291" s="29"/>
      <c r="O291" s="29"/>
      <c r="P291" s="29"/>
      <c r="Q291" s="29"/>
      <c r="R291" s="29"/>
      <c r="S291" s="29"/>
      <c r="T291" s="29"/>
      <c r="U291" s="29"/>
      <c r="V291" s="29"/>
      <c r="W291" s="29"/>
      <c r="X291" s="29"/>
      <c r="Y291" s="29"/>
      <c r="Z291" s="29"/>
      <c r="AA291" s="29"/>
      <c r="AB291" s="29"/>
      <c r="AC291" s="29"/>
      <c r="AD291" s="29"/>
      <c r="AE291" s="29"/>
      <c r="AF291" s="29"/>
      <c r="AG291" s="29"/>
      <c r="AH291" s="29"/>
      <c r="AI291" s="29"/>
      <c r="AJ291" s="29"/>
      <c r="AK291" s="29"/>
      <c r="AL291" s="29"/>
      <c r="AM291" s="29"/>
      <c r="AN291" s="29"/>
      <c r="AO291" s="29"/>
      <c r="AQ291" s="69">
        <v>0</v>
      </c>
      <c r="AR291" s="69">
        <v>0</v>
      </c>
      <c r="AS291" s="69">
        <v>36.700000000000003</v>
      </c>
      <c r="AT291" s="69">
        <v>29.2</v>
      </c>
      <c r="AU291" s="69">
        <v>25.7</v>
      </c>
      <c r="AV291" s="69">
        <v>26.3</v>
      </c>
      <c r="AW291" s="69">
        <v>24.8</v>
      </c>
      <c r="AX291" s="69">
        <v>24.1</v>
      </c>
      <c r="AY291" s="69">
        <v>23.6</v>
      </c>
      <c r="AZ291" s="69">
        <v>23.8</v>
      </c>
      <c r="BA291" s="69">
        <v>24.3</v>
      </c>
      <c r="BB291" s="69">
        <v>28</v>
      </c>
      <c r="BC291" s="69">
        <v>29.1</v>
      </c>
      <c r="BD291" s="69">
        <v>28.599999999999998</v>
      </c>
      <c r="BE291" s="69">
        <v>28.4</v>
      </c>
      <c r="BF291" s="69">
        <v>28.7</v>
      </c>
      <c r="BG291" s="69">
        <v>27.9</v>
      </c>
      <c r="BH291" s="69">
        <v>31.499999999999993</v>
      </c>
      <c r="BI291" s="69">
        <v>33.4</v>
      </c>
      <c r="BJ291" s="69">
        <v>31.799999999999997</v>
      </c>
      <c r="BK291" s="69">
        <v>36.799999999999997</v>
      </c>
      <c r="BL291" s="69">
        <v>43.6</v>
      </c>
      <c r="BM291" s="69">
        <v>42.000000000000007</v>
      </c>
      <c r="BN291" s="69"/>
    </row>
    <row r="292" spans="1:66" ht="13.5" customHeight="1" x14ac:dyDescent="0.15">
      <c r="A292" s="51"/>
      <c r="B292" s="52"/>
      <c r="C292" s="53" t="s">
        <v>59</v>
      </c>
      <c r="D292" s="64" t="s">
        <v>6</v>
      </c>
      <c r="E292" s="89"/>
      <c r="F292" s="89"/>
      <c r="G292" s="89"/>
      <c r="H292" s="26"/>
      <c r="I292" s="26"/>
      <c r="J292" s="26"/>
      <c r="K292" s="26"/>
      <c r="L292" s="26"/>
      <c r="M292" s="26"/>
      <c r="N292" s="26"/>
      <c r="O292" s="26"/>
      <c r="P292" s="26"/>
      <c r="Q292" s="26"/>
      <c r="R292" s="26"/>
      <c r="S292" s="26"/>
      <c r="T292" s="26"/>
      <c r="U292" s="26"/>
      <c r="V292" s="26"/>
      <c r="W292" s="26"/>
      <c r="X292" s="26"/>
      <c r="Y292" s="26"/>
      <c r="Z292" s="26"/>
      <c r="AA292" s="26"/>
      <c r="AB292" s="26"/>
      <c r="AC292" s="26"/>
      <c r="AD292" s="26"/>
      <c r="AE292" s="26"/>
      <c r="AF292" s="26"/>
      <c r="AG292" s="26"/>
      <c r="AH292" s="26"/>
      <c r="AI292" s="26"/>
      <c r="AJ292" s="26"/>
      <c r="AK292" s="26"/>
      <c r="AL292" s="26"/>
      <c r="AM292" s="26"/>
      <c r="AN292" s="26"/>
      <c r="AO292" s="26"/>
      <c r="AQ292" s="65"/>
      <c r="AR292" s="65">
        <v>0</v>
      </c>
      <c r="AS292" s="65">
        <v>0</v>
      </c>
      <c r="AT292" s="65">
        <v>182.2</v>
      </c>
      <c r="AU292" s="65">
        <v>176.6</v>
      </c>
      <c r="AV292" s="65">
        <v>169.4</v>
      </c>
      <c r="AW292" s="65">
        <v>170.6</v>
      </c>
      <c r="AX292" s="65">
        <v>173.4</v>
      </c>
      <c r="AY292" s="65">
        <v>140.6</v>
      </c>
      <c r="AZ292" s="65">
        <v>149.1</v>
      </c>
      <c r="BA292" s="65">
        <v>146.6</v>
      </c>
      <c r="BB292" s="65">
        <v>147.9</v>
      </c>
      <c r="BC292" s="65">
        <v>145.80000000000001</v>
      </c>
      <c r="BD292" s="65">
        <v>150.79999999999998</v>
      </c>
      <c r="BE292" s="65">
        <v>148.70000000000002</v>
      </c>
      <c r="BF292" s="65">
        <v>145.49999999999997</v>
      </c>
      <c r="BG292" s="65">
        <v>153.5</v>
      </c>
      <c r="BH292" s="65">
        <v>139.69999999999999</v>
      </c>
      <c r="BI292" s="65">
        <v>147.19999999999999</v>
      </c>
      <c r="BJ292" s="65">
        <v>152.50000000000003</v>
      </c>
      <c r="BK292" s="65">
        <v>346</v>
      </c>
      <c r="BL292" s="65">
        <v>315.8</v>
      </c>
      <c r="BM292" s="65">
        <v>356.4</v>
      </c>
      <c r="BN292" s="65"/>
    </row>
    <row r="293" spans="1:66" ht="13.5" customHeight="1" x14ac:dyDescent="0.15">
      <c r="A293" s="51"/>
      <c r="B293" s="52"/>
      <c r="C293" s="54"/>
      <c r="D293" s="66" t="s">
        <v>7</v>
      </c>
      <c r="E293" s="90"/>
      <c r="F293" s="90"/>
      <c r="G293" s="90"/>
      <c r="H293" s="28"/>
      <c r="I293" s="28"/>
      <c r="J293" s="28"/>
      <c r="K293" s="28"/>
      <c r="L293" s="28"/>
      <c r="M293" s="28"/>
      <c r="N293" s="28"/>
      <c r="O293" s="28"/>
      <c r="P293" s="28"/>
      <c r="Q293" s="28"/>
      <c r="R293" s="28"/>
      <c r="S293" s="28"/>
      <c r="T293" s="28"/>
      <c r="U293" s="28"/>
      <c r="V293" s="28"/>
      <c r="W293" s="28"/>
      <c r="X293" s="28"/>
      <c r="Y293" s="28"/>
      <c r="Z293" s="28"/>
      <c r="AA293" s="28"/>
      <c r="AB293" s="28"/>
      <c r="AC293" s="28"/>
      <c r="AD293" s="28"/>
      <c r="AE293" s="28"/>
      <c r="AF293" s="28"/>
      <c r="AG293" s="28"/>
      <c r="AH293" s="28"/>
      <c r="AI293" s="28"/>
      <c r="AJ293" s="28"/>
      <c r="AK293" s="28"/>
      <c r="AL293" s="28"/>
      <c r="AM293" s="28"/>
      <c r="AN293" s="28"/>
      <c r="AO293" s="28"/>
      <c r="AQ293" s="67"/>
      <c r="AR293" s="67">
        <v>0</v>
      </c>
      <c r="AS293" s="67">
        <v>0</v>
      </c>
      <c r="AT293" s="67">
        <v>8.3000000000000007</v>
      </c>
      <c r="AU293" s="67">
        <v>3.8</v>
      </c>
      <c r="AV293" s="67">
        <v>4.3</v>
      </c>
      <c r="AW293" s="67">
        <v>8.5</v>
      </c>
      <c r="AX293" s="67">
        <v>11.1</v>
      </c>
      <c r="AY293" s="67">
        <v>10.5</v>
      </c>
      <c r="AZ293" s="67">
        <v>10.7</v>
      </c>
      <c r="BA293" s="67">
        <v>9.9</v>
      </c>
      <c r="BB293" s="67">
        <v>15.2</v>
      </c>
      <c r="BC293" s="67">
        <v>14</v>
      </c>
      <c r="BD293" s="67">
        <v>12.900000000000002</v>
      </c>
      <c r="BE293" s="67">
        <v>13.399999999999999</v>
      </c>
      <c r="BF293" s="67">
        <v>11.7</v>
      </c>
      <c r="BG293" s="67">
        <v>26.499999999999996</v>
      </c>
      <c r="BH293" s="67">
        <v>12.9</v>
      </c>
      <c r="BI293" s="67">
        <v>11.5</v>
      </c>
      <c r="BJ293" s="67">
        <v>13.600000000000001</v>
      </c>
      <c r="BK293" s="67">
        <v>16.2</v>
      </c>
      <c r="BL293" s="67">
        <v>18.7</v>
      </c>
      <c r="BM293" s="67">
        <v>17.3</v>
      </c>
      <c r="BN293" s="67"/>
    </row>
    <row r="294" spans="1:66" ht="13.5" customHeight="1" x14ac:dyDescent="0.15">
      <c r="A294" s="51"/>
      <c r="B294" s="52"/>
      <c r="C294" s="54"/>
      <c r="D294" s="66" t="s">
        <v>8</v>
      </c>
      <c r="E294" s="90"/>
      <c r="F294" s="90"/>
      <c r="G294" s="90"/>
      <c r="H294" s="28"/>
      <c r="I294" s="28"/>
      <c r="J294" s="28"/>
      <c r="K294" s="28"/>
      <c r="L294" s="28"/>
      <c r="M294" s="28"/>
      <c r="N294" s="28"/>
      <c r="O294" s="28"/>
      <c r="P294" s="28"/>
      <c r="Q294" s="28"/>
      <c r="R294" s="28"/>
      <c r="S294" s="28"/>
      <c r="T294" s="28"/>
      <c r="U294" s="28"/>
      <c r="V294" s="28"/>
      <c r="W294" s="28"/>
      <c r="X294" s="28"/>
      <c r="Y294" s="28"/>
      <c r="Z294" s="28"/>
      <c r="AA294" s="28"/>
      <c r="AB294" s="28"/>
      <c r="AC294" s="28"/>
      <c r="AD294" s="28"/>
      <c r="AE294" s="28"/>
      <c r="AF294" s="28"/>
      <c r="AG294" s="28"/>
      <c r="AH294" s="28"/>
      <c r="AI294" s="28"/>
      <c r="AJ294" s="28"/>
      <c r="AK294" s="28"/>
      <c r="AL294" s="28"/>
      <c r="AM294" s="28"/>
      <c r="AN294" s="28"/>
      <c r="AO294" s="28"/>
      <c r="AQ294" s="67"/>
      <c r="AR294" s="67">
        <v>0</v>
      </c>
      <c r="AS294" s="67">
        <v>0</v>
      </c>
      <c r="AT294" s="67">
        <v>173.9</v>
      </c>
      <c r="AU294" s="67">
        <v>172.8</v>
      </c>
      <c r="AV294" s="67">
        <v>165.1</v>
      </c>
      <c r="AW294" s="67">
        <v>162.1</v>
      </c>
      <c r="AX294" s="67">
        <v>162.30000000000001</v>
      </c>
      <c r="AY294" s="67">
        <v>130.1</v>
      </c>
      <c r="AZ294" s="67">
        <v>138.4</v>
      </c>
      <c r="BA294" s="67">
        <v>136.69999999999999</v>
      </c>
      <c r="BB294" s="67">
        <v>132.69999999999999</v>
      </c>
      <c r="BC294" s="67">
        <v>131.80000000000001</v>
      </c>
      <c r="BD294" s="67">
        <v>137.89999999999998</v>
      </c>
      <c r="BE294" s="67">
        <v>135.30000000000001</v>
      </c>
      <c r="BF294" s="67">
        <v>133.80000000000001</v>
      </c>
      <c r="BG294" s="67">
        <v>126.99999999999997</v>
      </c>
      <c r="BH294" s="67">
        <v>126.80000000000001</v>
      </c>
      <c r="BI294" s="67">
        <v>135.69999999999999</v>
      </c>
      <c r="BJ294" s="67">
        <v>138.9</v>
      </c>
      <c r="BK294" s="67">
        <v>329.79999999999995</v>
      </c>
      <c r="BL294" s="67">
        <v>297.10000000000002</v>
      </c>
      <c r="BM294" s="67">
        <v>339.10000000000008</v>
      </c>
      <c r="BN294" s="67"/>
    </row>
    <row r="295" spans="1:66" ht="13.5" customHeight="1" x14ac:dyDescent="0.15">
      <c r="A295" s="51"/>
      <c r="B295" s="52"/>
      <c r="C295" s="54"/>
      <c r="D295" s="66" t="s">
        <v>9</v>
      </c>
      <c r="E295" s="90"/>
      <c r="F295" s="90"/>
      <c r="G295" s="90"/>
      <c r="H295" s="28"/>
      <c r="I295" s="28"/>
      <c r="J295" s="28"/>
      <c r="K295" s="28"/>
      <c r="L295" s="28"/>
      <c r="M295" s="28"/>
      <c r="N295" s="28"/>
      <c r="O295" s="28"/>
      <c r="P295" s="28"/>
      <c r="Q295" s="28"/>
      <c r="R295" s="28"/>
      <c r="S295" s="28"/>
      <c r="T295" s="28"/>
      <c r="U295" s="28"/>
      <c r="V295" s="28"/>
      <c r="W295" s="28"/>
      <c r="X295" s="28"/>
      <c r="Y295" s="28"/>
      <c r="Z295" s="28"/>
      <c r="AA295" s="28"/>
      <c r="AB295" s="28"/>
      <c r="AC295" s="28"/>
      <c r="AD295" s="28"/>
      <c r="AE295" s="28"/>
      <c r="AF295" s="28"/>
      <c r="AG295" s="28"/>
      <c r="AH295" s="28"/>
      <c r="AI295" s="28"/>
      <c r="AJ295" s="28"/>
      <c r="AK295" s="28"/>
      <c r="AL295" s="28"/>
      <c r="AM295" s="28"/>
      <c r="AN295" s="28"/>
      <c r="AO295" s="28"/>
      <c r="AQ295" s="67"/>
      <c r="AR295" s="67">
        <v>0</v>
      </c>
      <c r="AS295" s="67">
        <v>0</v>
      </c>
      <c r="AT295" s="67">
        <v>169.8</v>
      </c>
      <c r="AU295" s="67">
        <v>164.3</v>
      </c>
      <c r="AV295" s="67">
        <v>157.4</v>
      </c>
      <c r="AW295" s="67">
        <v>160.1</v>
      </c>
      <c r="AX295" s="67">
        <v>163.9</v>
      </c>
      <c r="AY295" s="67">
        <v>129.4</v>
      </c>
      <c r="AZ295" s="67">
        <v>137</v>
      </c>
      <c r="BA295" s="67">
        <v>134.9</v>
      </c>
      <c r="BB295" s="67">
        <v>129.9</v>
      </c>
      <c r="BC295" s="67">
        <v>134.4</v>
      </c>
      <c r="BD295" s="67">
        <v>139.5</v>
      </c>
      <c r="BE295" s="67">
        <v>137.6</v>
      </c>
      <c r="BF295" s="67">
        <v>133.60000000000002</v>
      </c>
      <c r="BG295" s="67">
        <v>142.99999999999997</v>
      </c>
      <c r="BH295" s="67">
        <v>131.4</v>
      </c>
      <c r="BI295" s="67">
        <v>137.79999999999998</v>
      </c>
      <c r="BJ295" s="67">
        <v>139.6</v>
      </c>
      <c r="BK295" s="67">
        <v>335.40000000000003</v>
      </c>
      <c r="BL295" s="67">
        <v>304.3</v>
      </c>
      <c r="BM295" s="67">
        <v>344.70000000000005</v>
      </c>
      <c r="BN295" s="67"/>
    </row>
    <row r="296" spans="1:66" ht="13.5" customHeight="1" x14ac:dyDescent="0.15">
      <c r="A296" s="51"/>
      <c r="B296" s="52"/>
      <c r="C296" s="54"/>
      <c r="D296" s="66" t="s">
        <v>10</v>
      </c>
      <c r="E296" s="90"/>
      <c r="F296" s="90"/>
      <c r="G296" s="90"/>
      <c r="H296" s="28"/>
      <c r="I296" s="28"/>
      <c r="J296" s="28"/>
      <c r="K296" s="28"/>
      <c r="L296" s="28"/>
      <c r="M296" s="28"/>
      <c r="N296" s="28"/>
      <c r="O296" s="28"/>
      <c r="P296" s="28"/>
      <c r="Q296" s="28"/>
      <c r="R296" s="28"/>
      <c r="S296" s="28"/>
      <c r="T296" s="28"/>
      <c r="U296" s="28"/>
      <c r="V296" s="28"/>
      <c r="W296" s="28"/>
      <c r="X296" s="28"/>
      <c r="Y296" s="28"/>
      <c r="Z296" s="28"/>
      <c r="AA296" s="28"/>
      <c r="AB296" s="28"/>
      <c r="AC296" s="28"/>
      <c r="AD296" s="28"/>
      <c r="AE296" s="28"/>
      <c r="AF296" s="28"/>
      <c r="AG296" s="28"/>
      <c r="AH296" s="28"/>
      <c r="AI296" s="28"/>
      <c r="AJ296" s="28"/>
      <c r="AK296" s="28"/>
      <c r="AL296" s="28"/>
      <c r="AM296" s="28"/>
      <c r="AN296" s="28"/>
      <c r="AO296" s="28"/>
      <c r="AQ296" s="67"/>
      <c r="AR296" s="67">
        <v>0</v>
      </c>
      <c r="AS296" s="67">
        <v>0</v>
      </c>
      <c r="AT296" s="67">
        <v>12.4</v>
      </c>
      <c r="AU296" s="67">
        <v>12.3</v>
      </c>
      <c r="AV296" s="67">
        <v>12</v>
      </c>
      <c r="AW296" s="67">
        <v>10.5</v>
      </c>
      <c r="AX296" s="67">
        <v>9.5</v>
      </c>
      <c r="AY296" s="67">
        <v>11.2</v>
      </c>
      <c r="AZ296" s="67">
        <v>12.1</v>
      </c>
      <c r="BA296" s="67">
        <v>11.7</v>
      </c>
      <c r="BB296" s="67">
        <v>18</v>
      </c>
      <c r="BC296" s="67">
        <v>11.4</v>
      </c>
      <c r="BD296" s="67">
        <v>11.3</v>
      </c>
      <c r="BE296" s="67">
        <v>11.100000000000001</v>
      </c>
      <c r="BF296" s="67">
        <v>11.9</v>
      </c>
      <c r="BG296" s="67">
        <v>10.500000000000002</v>
      </c>
      <c r="BH296" s="67">
        <v>8.2999999999999989</v>
      </c>
      <c r="BI296" s="67">
        <v>9.4</v>
      </c>
      <c r="BJ296" s="67">
        <v>12.9</v>
      </c>
      <c r="BK296" s="67">
        <v>10.600000000000001</v>
      </c>
      <c r="BL296" s="67">
        <v>11.5</v>
      </c>
      <c r="BM296" s="67">
        <v>11.700000000000001</v>
      </c>
      <c r="BN296" s="67"/>
    </row>
    <row r="297" spans="1:66" ht="13.5" customHeight="1" thickBot="1" x14ac:dyDescent="0.2">
      <c r="A297" s="51"/>
      <c r="B297" s="52"/>
      <c r="C297" s="55"/>
      <c r="D297" s="68" t="s">
        <v>11</v>
      </c>
      <c r="E297" s="91"/>
      <c r="F297" s="91"/>
      <c r="G297" s="91"/>
      <c r="H297" s="29"/>
      <c r="I297" s="29"/>
      <c r="J297" s="29"/>
      <c r="K297" s="29"/>
      <c r="L297" s="29"/>
      <c r="M297" s="29"/>
      <c r="N297" s="29"/>
      <c r="O297" s="29"/>
      <c r="P297" s="29"/>
      <c r="Q297" s="29"/>
      <c r="R297" s="29"/>
      <c r="S297" s="29"/>
      <c r="T297" s="29"/>
      <c r="U297" s="29"/>
      <c r="V297" s="29"/>
      <c r="W297" s="29"/>
      <c r="X297" s="29"/>
      <c r="Y297" s="29"/>
      <c r="Z297" s="29"/>
      <c r="AA297" s="29"/>
      <c r="AB297" s="29"/>
      <c r="AC297" s="29"/>
      <c r="AD297" s="29"/>
      <c r="AE297" s="29"/>
      <c r="AF297" s="29"/>
      <c r="AG297" s="29"/>
      <c r="AH297" s="29"/>
      <c r="AI297" s="29"/>
      <c r="AJ297" s="29"/>
      <c r="AK297" s="29"/>
      <c r="AL297" s="29"/>
      <c r="AM297" s="29"/>
      <c r="AN297" s="29"/>
      <c r="AO297" s="29"/>
      <c r="AQ297" s="69"/>
      <c r="AR297" s="69">
        <v>0</v>
      </c>
      <c r="AS297" s="69">
        <v>0</v>
      </c>
      <c r="AT297" s="69">
        <v>12.4</v>
      </c>
      <c r="AU297" s="69">
        <v>12.3</v>
      </c>
      <c r="AV297" s="69">
        <v>12</v>
      </c>
      <c r="AW297" s="69">
        <v>10.6</v>
      </c>
      <c r="AX297" s="69">
        <v>9.5</v>
      </c>
      <c r="AY297" s="69">
        <v>11.2</v>
      </c>
      <c r="AZ297" s="69">
        <v>12.1</v>
      </c>
      <c r="BA297" s="69">
        <v>11.7</v>
      </c>
      <c r="BB297" s="69">
        <v>18</v>
      </c>
      <c r="BC297" s="69">
        <v>11.4</v>
      </c>
      <c r="BD297" s="69">
        <v>11.3</v>
      </c>
      <c r="BE297" s="69">
        <v>11.100000000000001</v>
      </c>
      <c r="BF297" s="69">
        <v>11.9</v>
      </c>
      <c r="BG297" s="69">
        <v>10.500000000000002</v>
      </c>
      <c r="BH297" s="69">
        <v>10.700000000000003</v>
      </c>
      <c r="BI297" s="69">
        <v>9.4</v>
      </c>
      <c r="BJ297" s="69">
        <v>12.9</v>
      </c>
      <c r="BK297" s="69">
        <v>10.600000000000001</v>
      </c>
      <c r="BL297" s="69">
        <v>11.5</v>
      </c>
      <c r="BM297" s="69">
        <v>11.700000000000001</v>
      </c>
      <c r="BN297" s="69"/>
    </row>
    <row r="298" spans="1:66" ht="13.5" customHeight="1" x14ac:dyDescent="0.15">
      <c r="A298" s="51"/>
      <c r="B298" s="52"/>
      <c r="C298" s="124" t="s">
        <v>351</v>
      </c>
      <c r="D298" s="64" t="s">
        <v>6</v>
      </c>
      <c r="E298" s="89"/>
      <c r="F298" s="89"/>
      <c r="G298" s="89"/>
      <c r="H298" s="26"/>
      <c r="I298" s="26"/>
      <c r="J298" s="26"/>
      <c r="K298" s="26"/>
      <c r="L298" s="26"/>
      <c r="M298" s="26"/>
      <c r="N298" s="26"/>
      <c r="O298" s="26"/>
      <c r="P298" s="26"/>
      <c r="Q298" s="26"/>
      <c r="R298" s="26"/>
      <c r="S298" s="26"/>
      <c r="T298" s="26"/>
      <c r="U298" s="26"/>
      <c r="V298" s="26"/>
      <c r="W298" s="26"/>
      <c r="X298" s="26"/>
      <c r="Y298" s="26">
        <f t="shared" ref="Y298" si="297">SUM(Y299:Y300)</f>
        <v>216149</v>
      </c>
      <c r="Z298" s="26">
        <f t="shared" ref="Z298" si="298">SUM(Z299:Z300)</f>
        <v>225784</v>
      </c>
      <c r="AA298" s="26">
        <f t="shared" ref="AA298" si="299">SUM(AA299:AA300)</f>
        <v>255103</v>
      </c>
      <c r="AB298" s="26">
        <f t="shared" ref="AB298" si="300">SUM(AB299:AB300)</f>
        <v>250707</v>
      </c>
      <c r="AC298" s="26">
        <f t="shared" ref="AC298" si="301">SUM(AC299:AC300)</f>
        <v>257586</v>
      </c>
      <c r="AD298" s="26">
        <f t="shared" ref="AD298" si="302">SUM(AD299:AD300)</f>
        <v>318752</v>
      </c>
      <c r="AE298" s="26">
        <f t="shared" ref="AE298" si="303">SUM(AE299:AE300)</f>
        <v>382503</v>
      </c>
      <c r="AF298" s="26">
        <f t="shared" ref="AF298" si="304">SUM(AF299:AF300)</f>
        <v>424042</v>
      </c>
      <c r="AG298" s="26">
        <f t="shared" ref="AG298" si="305">SUM(AG299:AG300)</f>
        <v>445526</v>
      </c>
      <c r="AH298" s="26">
        <f t="shared" ref="AH298" si="306">SUM(AH299:AH300)</f>
        <v>493447</v>
      </c>
      <c r="AI298" s="26">
        <f t="shared" ref="AI298" si="307">SUM(AI299:AI300)</f>
        <v>535415</v>
      </c>
      <c r="AJ298" s="26">
        <f t="shared" ref="AJ298" si="308">SUM(AJ299:AJ300)</f>
        <v>583762</v>
      </c>
      <c r="AK298" s="26">
        <f t="shared" ref="AK298" si="309">SUM(AK299:AK300)</f>
        <v>549230</v>
      </c>
      <c r="AL298" s="26">
        <f t="shared" ref="AL298" si="310">SUM(AL299:AL300)</f>
        <v>503885</v>
      </c>
      <c r="AM298" s="26">
        <f t="shared" ref="AM298" si="311">SUM(AM299:AM300)</f>
        <v>527229</v>
      </c>
      <c r="AN298" s="26">
        <f t="shared" ref="AN298" si="312">SUM(AN299:AN300)</f>
        <v>553125</v>
      </c>
      <c r="AO298" s="26">
        <f t="shared" ref="AO298" si="313">SUM(AO299:AO300)</f>
        <v>611722</v>
      </c>
      <c r="AQ298" s="65">
        <v>601.69999999999993</v>
      </c>
      <c r="AR298" s="65">
        <v>670.6</v>
      </c>
      <c r="AS298" s="65">
        <v>726.6</v>
      </c>
      <c r="AT298" s="65">
        <v>757.4</v>
      </c>
      <c r="AU298" s="65">
        <v>809.2</v>
      </c>
      <c r="AV298" s="65">
        <v>850.8</v>
      </c>
      <c r="AW298" s="65">
        <v>800.8</v>
      </c>
      <c r="AX298" s="65">
        <v>884.3</v>
      </c>
      <c r="AY298" s="65">
        <v>863.1</v>
      </c>
      <c r="AZ298" s="65">
        <v>852.6</v>
      </c>
      <c r="BA298" s="65">
        <v>839.9</v>
      </c>
      <c r="BB298" s="65">
        <v>814.1</v>
      </c>
      <c r="BC298" s="65">
        <v>849</v>
      </c>
      <c r="BD298" s="65">
        <v>817.09999999999991</v>
      </c>
      <c r="BE298" s="65">
        <v>790.19999999999993</v>
      </c>
      <c r="BF298" s="65">
        <v>854.2</v>
      </c>
      <c r="BG298" s="65">
        <v>791.99999999999989</v>
      </c>
      <c r="BH298" s="65">
        <v>774.50000000000011</v>
      </c>
      <c r="BI298" s="65">
        <v>849.89999999999986</v>
      </c>
      <c r="BJ298" s="65">
        <v>829.00000000000011</v>
      </c>
      <c r="BK298" s="65">
        <v>814.19999999999993</v>
      </c>
      <c r="BL298" s="65">
        <v>723.4</v>
      </c>
      <c r="BM298" s="65">
        <v>781.80000000000007</v>
      </c>
      <c r="BN298" s="65"/>
    </row>
    <row r="299" spans="1:66" ht="13.5" customHeight="1" x14ac:dyDescent="0.15">
      <c r="A299" s="51"/>
      <c r="B299" s="52"/>
      <c r="C299" s="125"/>
      <c r="D299" s="66" t="s">
        <v>7</v>
      </c>
      <c r="E299" s="90"/>
      <c r="F299" s="90"/>
      <c r="G299" s="90"/>
      <c r="H299" s="28"/>
      <c r="I299" s="28"/>
      <c r="J299" s="28"/>
      <c r="K299" s="28"/>
      <c r="L299" s="28"/>
      <c r="M299" s="28"/>
      <c r="N299" s="28"/>
      <c r="O299" s="28"/>
      <c r="P299" s="28"/>
      <c r="Q299" s="28"/>
      <c r="R299" s="28"/>
      <c r="S299" s="28"/>
      <c r="T299" s="28"/>
      <c r="U299" s="28"/>
      <c r="V299" s="28"/>
      <c r="W299" s="28"/>
      <c r="X299" s="28"/>
      <c r="Y299" s="28">
        <f>主要観光地別・年度計!Y323</f>
        <v>47453</v>
      </c>
      <c r="Z299" s="28">
        <f>主要観光地別・年度計!Z323</f>
        <v>48701</v>
      </c>
      <c r="AA299" s="28">
        <f>主要観光地別・年度計!AA323</f>
        <v>54017</v>
      </c>
      <c r="AB299" s="28">
        <f>主要観光地別・年度計!AB323</f>
        <v>53123</v>
      </c>
      <c r="AC299" s="28">
        <f>主要観光地別・年度計!AC323</f>
        <v>47389</v>
      </c>
      <c r="AD299" s="28">
        <f>主要観光地別・年度計!AD323</f>
        <v>42722</v>
      </c>
      <c r="AE299" s="28">
        <f>主要観光地別・年度計!AE323</f>
        <v>51132</v>
      </c>
      <c r="AF299" s="28">
        <f>主要観光地別・年度計!AF323</f>
        <v>50977</v>
      </c>
      <c r="AG299" s="28">
        <f>主要観光地別・年度計!AG323</f>
        <v>55309</v>
      </c>
      <c r="AH299" s="28">
        <f>主要観光地別・年度計!AH323</f>
        <v>61417</v>
      </c>
      <c r="AI299" s="28">
        <f>主要観光地別・年度計!AI323</f>
        <v>70290</v>
      </c>
      <c r="AJ299" s="28">
        <f>主要観光地別・年度計!AJ323</f>
        <v>77967</v>
      </c>
      <c r="AK299" s="28">
        <f>主要観光地別・年度計!AK323</f>
        <v>72937</v>
      </c>
      <c r="AL299" s="28">
        <f>主要観光地別・年度計!AL323</f>
        <v>56643</v>
      </c>
      <c r="AM299" s="28">
        <f>主要観光地別・年度計!AM323</f>
        <v>50427</v>
      </c>
      <c r="AN299" s="28">
        <f>主要観光地別・年度計!AN323</f>
        <v>54323</v>
      </c>
      <c r="AO299" s="28">
        <f>主要観光地別・年度計!AO323</f>
        <v>62074</v>
      </c>
      <c r="AQ299" s="67">
        <v>61.4</v>
      </c>
      <c r="AR299" s="67">
        <v>83.9</v>
      </c>
      <c r="AS299" s="67">
        <v>86.5</v>
      </c>
      <c r="AT299" s="67">
        <v>74.3</v>
      </c>
      <c r="AU299" s="67">
        <v>98.1</v>
      </c>
      <c r="AV299" s="67">
        <v>80.599999999999994</v>
      </c>
      <c r="AW299" s="67">
        <v>97.1</v>
      </c>
      <c r="AX299" s="67">
        <v>122.5</v>
      </c>
      <c r="AY299" s="67">
        <v>126.9</v>
      </c>
      <c r="AZ299" s="67">
        <v>114</v>
      </c>
      <c r="BA299" s="67">
        <v>91.1</v>
      </c>
      <c r="BB299" s="67">
        <v>99.7</v>
      </c>
      <c r="BC299" s="67">
        <v>129.69999999999999</v>
      </c>
      <c r="BD299" s="67">
        <v>118.60000000000001</v>
      </c>
      <c r="BE299" s="67">
        <v>100.10000000000001</v>
      </c>
      <c r="BF299" s="67">
        <v>93</v>
      </c>
      <c r="BG299" s="67">
        <v>113</v>
      </c>
      <c r="BH299" s="67">
        <v>141</v>
      </c>
      <c r="BI299" s="67">
        <v>166.7</v>
      </c>
      <c r="BJ299" s="67">
        <v>138.6</v>
      </c>
      <c r="BK299" s="67">
        <v>123.70000000000002</v>
      </c>
      <c r="BL299" s="67">
        <v>119.2</v>
      </c>
      <c r="BM299" s="67">
        <v>139</v>
      </c>
      <c r="BN299" s="67"/>
    </row>
    <row r="300" spans="1:66" ht="13.5" customHeight="1" x14ac:dyDescent="0.15">
      <c r="A300" s="51"/>
      <c r="B300" s="52"/>
      <c r="C300" s="125"/>
      <c r="D300" s="66" t="s">
        <v>8</v>
      </c>
      <c r="E300" s="90"/>
      <c r="F300" s="90"/>
      <c r="G300" s="90"/>
      <c r="H300" s="28"/>
      <c r="I300" s="28"/>
      <c r="J300" s="28"/>
      <c r="K300" s="28"/>
      <c r="L300" s="28"/>
      <c r="M300" s="28"/>
      <c r="N300" s="28"/>
      <c r="O300" s="28"/>
      <c r="P300" s="28"/>
      <c r="Q300" s="28"/>
      <c r="R300" s="28"/>
      <c r="S300" s="28"/>
      <c r="T300" s="28"/>
      <c r="U300" s="28"/>
      <c r="V300" s="28"/>
      <c r="W300" s="28"/>
      <c r="X300" s="28"/>
      <c r="Y300" s="28">
        <f>主要観光地別・年度計!Y324</f>
        <v>168696</v>
      </c>
      <c r="Z300" s="28">
        <f>主要観光地別・年度計!Z324</f>
        <v>177083</v>
      </c>
      <c r="AA300" s="28">
        <f>主要観光地別・年度計!AA324</f>
        <v>201086</v>
      </c>
      <c r="AB300" s="28">
        <f>主要観光地別・年度計!AB324</f>
        <v>197584</v>
      </c>
      <c r="AC300" s="28">
        <f>主要観光地別・年度計!AC324</f>
        <v>210197</v>
      </c>
      <c r="AD300" s="28">
        <f>主要観光地別・年度計!AD324</f>
        <v>276030</v>
      </c>
      <c r="AE300" s="28">
        <f>主要観光地別・年度計!AE324</f>
        <v>331371</v>
      </c>
      <c r="AF300" s="28">
        <f>主要観光地別・年度計!AF324</f>
        <v>373065</v>
      </c>
      <c r="AG300" s="28">
        <f>主要観光地別・年度計!AG324</f>
        <v>390217</v>
      </c>
      <c r="AH300" s="28">
        <f>主要観光地別・年度計!AH324</f>
        <v>432030</v>
      </c>
      <c r="AI300" s="28">
        <f>主要観光地別・年度計!AI324</f>
        <v>465125</v>
      </c>
      <c r="AJ300" s="28">
        <f>主要観光地別・年度計!AJ324</f>
        <v>505795</v>
      </c>
      <c r="AK300" s="28">
        <f>主要観光地別・年度計!AK324</f>
        <v>476293</v>
      </c>
      <c r="AL300" s="28">
        <f>主要観光地別・年度計!AL324</f>
        <v>447242</v>
      </c>
      <c r="AM300" s="28">
        <f>主要観光地別・年度計!AM324</f>
        <v>476802</v>
      </c>
      <c r="AN300" s="28">
        <f>主要観光地別・年度計!AN324</f>
        <v>498802</v>
      </c>
      <c r="AO300" s="28">
        <f>主要観光地別・年度計!AO324</f>
        <v>549648</v>
      </c>
      <c r="AQ300" s="67">
        <v>540.29999999999995</v>
      </c>
      <c r="AR300" s="67">
        <v>586.70000000000005</v>
      </c>
      <c r="AS300" s="67">
        <v>640.1</v>
      </c>
      <c r="AT300" s="67">
        <v>683.1</v>
      </c>
      <c r="AU300" s="67">
        <v>711.1</v>
      </c>
      <c r="AV300" s="67">
        <v>770.2</v>
      </c>
      <c r="AW300" s="67">
        <v>703.7</v>
      </c>
      <c r="AX300" s="67">
        <v>761.8</v>
      </c>
      <c r="AY300" s="67">
        <v>736.2</v>
      </c>
      <c r="AZ300" s="67">
        <v>738.6</v>
      </c>
      <c r="BA300" s="67">
        <v>748.8</v>
      </c>
      <c r="BB300" s="67">
        <v>714.4</v>
      </c>
      <c r="BC300" s="67">
        <v>719.3</v>
      </c>
      <c r="BD300" s="67">
        <v>698.5</v>
      </c>
      <c r="BE300" s="67">
        <v>690.1</v>
      </c>
      <c r="BF300" s="67">
        <v>761.19999999999993</v>
      </c>
      <c r="BG300" s="67">
        <v>679.00000000000011</v>
      </c>
      <c r="BH300" s="67">
        <v>633.50000000000011</v>
      </c>
      <c r="BI300" s="67">
        <v>683.19999999999993</v>
      </c>
      <c r="BJ300" s="67">
        <v>690.4000000000002</v>
      </c>
      <c r="BK300" s="67">
        <v>690.50000000000011</v>
      </c>
      <c r="BL300" s="67">
        <v>604.20000000000005</v>
      </c>
      <c r="BM300" s="67">
        <v>642.79999999999995</v>
      </c>
      <c r="BN300" s="67"/>
    </row>
    <row r="301" spans="1:66" ht="13.5" customHeight="1" x14ac:dyDescent="0.15">
      <c r="A301" s="51"/>
      <c r="B301" s="52"/>
      <c r="C301" s="125"/>
      <c r="D301" s="66" t="s">
        <v>9</v>
      </c>
      <c r="E301" s="90"/>
      <c r="F301" s="90"/>
      <c r="G301" s="90"/>
      <c r="H301" s="28"/>
      <c r="I301" s="28"/>
      <c r="J301" s="28"/>
      <c r="K301" s="28"/>
      <c r="L301" s="28"/>
      <c r="M301" s="28"/>
      <c r="N301" s="28"/>
      <c r="O301" s="28"/>
      <c r="P301" s="28"/>
      <c r="Q301" s="28"/>
      <c r="R301" s="28"/>
      <c r="S301" s="28"/>
      <c r="T301" s="28"/>
      <c r="U301" s="28"/>
      <c r="V301" s="28"/>
      <c r="W301" s="28"/>
      <c r="X301" s="28"/>
      <c r="Y301" s="28">
        <f>主要観光地別・年度計!Y325</f>
        <v>121257</v>
      </c>
      <c r="Z301" s="28">
        <f>主要観光地別・年度計!Z325</f>
        <v>137717</v>
      </c>
      <c r="AA301" s="28">
        <f>主要観光地別・年度計!AA325</f>
        <v>160998</v>
      </c>
      <c r="AB301" s="28">
        <f>主要観光地別・年度計!AB325</f>
        <v>165103</v>
      </c>
      <c r="AC301" s="28">
        <f>主要観光地別・年度計!AC325</f>
        <v>152370</v>
      </c>
      <c r="AD301" s="28">
        <f>主要観光地別・年度計!AD325</f>
        <v>210860</v>
      </c>
      <c r="AE301" s="28">
        <f>主要観光地別・年度計!AE325</f>
        <v>249048</v>
      </c>
      <c r="AF301" s="28">
        <f>主要観光地別・年度計!AF325</f>
        <v>295356</v>
      </c>
      <c r="AG301" s="28">
        <f>主要観光地別・年度計!AG325</f>
        <v>306506</v>
      </c>
      <c r="AH301" s="28">
        <f>主要観光地別・年度計!AH325</f>
        <v>352167</v>
      </c>
      <c r="AI301" s="28">
        <f>主要観光地別・年度計!AI325</f>
        <v>383934</v>
      </c>
      <c r="AJ301" s="28">
        <f>主要観光地別・年度計!AJ325</f>
        <v>421854</v>
      </c>
      <c r="AK301" s="28">
        <f>主要観光地別・年度計!AK325</f>
        <v>397668</v>
      </c>
      <c r="AL301" s="28">
        <f>主要観光地別・年度計!AL325</f>
        <v>351564</v>
      </c>
      <c r="AM301" s="28">
        <f>主要観光地別・年度計!AM325</f>
        <v>395566</v>
      </c>
      <c r="AN301" s="28">
        <f>主要観光地別・年度計!AN325</f>
        <v>431117</v>
      </c>
      <c r="AO301" s="28">
        <f>主要観光地別・年度計!AO325</f>
        <v>499767</v>
      </c>
      <c r="AQ301" s="67">
        <v>484.3</v>
      </c>
      <c r="AR301" s="67">
        <v>548.20000000000005</v>
      </c>
      <c r="AS301" s="67">
        <v>589.70000000000005</v>
      </c>
      <c r="AT301" s="67">
        <v>618.9</v>
      </c>
      <c r="AU301" s="67">
        <v>673.6</v>
      </c>
      <c r="AV301" s="67">
        <v>709.9</v>
      </c>
      <c r="AW301" s="67">
        <v>651.20000000000005</v>
      </c>
      <c r="AX301" s="67">
        <v>709.4</v>
      </c>
      <c r="AY301" s="67">
        <v>764.3</v>
      </c>
      <c r="AZ301" s="67">
        <v>765.8</v>
      </c>
      <c r="BA301" s="67">
        <v>751.4</v>
      </c>
      <c r="BB301" s="67">
        <v>727.8</v>
      </c>
      <c r="BC301" s="67">
        <v>767</v>
      </c>
      <c r="BD301" s="67">
        <v>741.4</v>
      </c>
      <c r="BE301" s="67">
        <v>716.5</v>
      </c>
      <c r="BF301" s="67">
        <v>774.9</v>
      </c>
      <c r="BG301" s="67">
        <v>712.00000000000011</v>
      </c>
      <c r="BH301" s="67">
        <v>695.6</v>
      </c>
      <c r="BI301" s="67">
        <v>772.2</v>
      </c>
      <c r="BJ301" s="67">
        <v>756.19999999999993</v>
      </c>
      <c r="BK301" s="67">
        <v>746.89999999999986</v>
      </c>
      <c r="BL301" s="67">
        <v>655.20000000000005</v>
      </c>
      <c r="BM301" s="67">
        <v>704.5</v>
      </c>
      <c r="BN301" s="67"/>
    </row>
    <row r="302" spans="1:66" ht="13.5" customHeight="1" x14ac:dyDescent="0.15">
      <c r="A302" s="51"/>
      <c r="B302" s="52"/>
      <c r="C302" s="125"/>
      <c r="D302" s="66" t="s">
        <v>10</v>
      </c>
      <c r="E302" s="90"/>
      <c r="F302" s="90"/>
      <c r="G302" s="90"/>
      <c r="H302" s="28"/>
      <c r="I302" s="28"/>
      <c r="J302" s="28"/>
      <c r="K302" s="28"/>
      <c r="L302" s="28"/>
      <c r="M302" s="28"/>
      <c r="N302" s="28"/>
      <c r="O302" s="28"/>
      <c r="P302" s="28"/>
      <c r="Q302" s="28"/>
      <c r="R302" s="28"/>
      <c r="S302" s="28"/>
      <c r="T302" s="28"/>
      <c r="U302" s="28"/>
      <c r="V302" s="28"/>
      <c r="W302" s="28"/>
      <c r="X302" s="28"/>
      <c r="Y302" s="28">
        <f>主要観光地別・年度計!Y326</f>
        <v>94892</v>
      </c>
      <c r="Z302" s="28">
        <f>主要観光地別・年度計!Z326</f>
        <v>88067</v>
      </c>
      <c r="AA302" s="28">
        <f>主要観光地別・年度計!AA326</f>
        <v>94105</v>
      </c>
      <c r="AB302" s="28">
        <f>主要観光地別・年度計!AB326</f>
        <v>85604</v>
      </c>
      <c r="AC302" s="28">
        <f>主要観光地別・年度計!AC326</f>
        <v>105216</v>
      </c>
      <c r="AD302" s="28">
        <f>主要観光地別・年度計!AD326</f>
        <v>107892</v>
      </c>
      <c r="AE302" s="28">
        <f>主要観光地別・年度計!AE326</f>
        <v>133455</v>
      </c>
      <c r="AF302" s="28">
        <f>主要観光地別・年度計!AF326</f>
        <v>128686</v>
      </c>
      <c r="AG302" s="28">
        <f>主要観光地別・年度計!AG326</f>
        <v>139020</v>
      </c>
      <c r="AH302" s="28">
        <f>主要観光地別・年度計!AH326</f>
        <v>141280</v>
      </c>
      <c r="AI302" s="28">
        <f>主要観光地別・年度計!AI326</f>
        <v>151481</v>
      </c>
      <c r="AJ302" s="28">
        <f>主要観光地別・年度計!AJ326</f>
        <v>161908</v>
      </c>
      <c r="AK302" s="28">
        <f>主要観光地別・年度計!AK326</f>
        <v>151562</v>
      </c>
      <c r="AL302" s="28">
        <f>主要観光地別・年度計!AL326</f>
        <v>152321</v>
      </c>
      <c r="AM302" s="28">
        <f>主要観光地別・年度計!AM326</f>
        <v>131663</v>
      </c>
      <c r="AN302" s="28">
        <f>主要観光地別・年度計!AN326</f>
        <v>122008</v>
      </c>
      <c r="AO302" s="28">
        <f>主要観光地別・年度計!AO326</f>
        <v>111955</v>
      </c>
      <c r="AQ302" s="67">
        <v>117.4</v>
      </c>
      <c r="AR302" s="67">
        <v>122.4</v>
      </c>
      <c r="AS302" s="67">
        <v>136.9</v>
      </c>
      <c r="AT302" s="67">
        <v>138.5</v>
      </c>
      <c r="AU302" s="67">
        <v>135.6</v>
      </c>
      <c r="AV302" s="67">
        <v>140.9</v>
      </c>
      <c r="AW302" s="67">
        <v>149.6</v>
      </c>
      <c r="AX302" s="67">
        <v>174.9</v>
      </c>
      <c r="AY302" s="67">
        <v>98.8</v>
      </c>
      <c r="AZ302" s="67">
        <v>86.8</v>
      </c>
      <c r="BA302" s="67">
        <v>88.5</v>
      </c>
      <c r="BB302" s="67">
        <v>86.3</v>
      </c>
      <c r="BC302" s="67">
        <v>82</v>
      </c>
      <c r="BD302" s="67">
        <v>75.7</v>
      </c>
      <c r="BE302" s="67">
        <v>73.699999999999989</v>
      </c>
      <c r="BF302" s="67">
        <v>79.300000000000011</v>
      </c>
      <c r="BG302" s="67">
        <v>80.000000000000043</v>
      </c>
      <c r="BH302" s="67">
        <v>78.899999999999991</v>
      </c>
      <c r="BI302" s="67">
        <v>77.699999999999989</v>
      </c>
      <c r="BJ302" s="67">
        <v>72.800000000000026</v>
      </c>
      <c r="BK302" s="67">
        <v>67.3</v>
      </c>
      <c r="BL302" s="67">
        <v>68.2</v>
      </c>
      <c r="BM302" s="67">
        <v>77.300000000000011</v>
      </c>
      <c r="BN302" s="67"/>
    </row>
    <row r="303" spans="1:66" ht="13.5" customHeight="1" thickBot="1" x14ac:dyDescent="0.2">
      <c r="A303" s="51"/>
      <c r="B303" s="52"/>
      <c r="C303" s="126"/>
      <c r="D303" s="68" t="s">
        <v>11</v>
      </c>
      <c r="E303" s="91"/>
      <c r="F303" s="91"/>
      <c r="G303" s="91"/>
      <c r="H303" s="29"/>
      <c r="I303" s="29"/>
      <c r="J303" s="29"/>
      <c r="K303" s="29"/>
      <c r="L303" s="29"/>
      <c r="M303" s="29"/>
      <c r="N303" s="29"/>
      <c r="O303" s="29"/>
      <c r="P303" s="29"/>
      <c r="Q303" s="29"/>
      <c r="R303" s="29"/>
      <c r="S303" s="29"/>
      <c r="T303" s="29"/>
      <c r="U303" s="29"/>
      <c r="V303" s="29"/>
      <c r="W303" s="29"/>
      <c r="X303" s="29"/>
      <c r="Y303" s="29">
        <f>主要観光地別・年度計!Y327</f>
        <v>189781</v>
      </c>
      <c r="Z303" s="29">
        <f>主要観光地別・年度計!Z327</f>
        <v>175732</v>
      </c>
      <c r="AA303" s="29">
        <f>主要観光地別・年度計!AA327</f>
        <v>187937</v>
      </c>
      <c r="AB303" s="29">
        <f>主要観光地別・年度計!AB327</f>
        <v>128406</v>
      </c>
      <c r="AC303" s="29">
        <f>主要観光地別・年度計!AC327</f>
        <v>133593</v>
      </c>
      <c r="AD303" s="29">
        <f>主要観光地別・年度計!AD327</f>
        <v>201476</v>
      </c>
      <c r="AE303" s="29">
        <f>主要観光地別・年度計!AE327</f>
        <v>217121</v>
      </c>
      <c r="AF303" s="29">
        <f>主要観光地別・年度計!AF327</f>
        <v>188935</v>
      </c>
      <c r="AG303" s="29">
        <f>主要観光地別・年度計!AG327</f>
        <v>195932</v>
      </c>
      <c r="AH303" s="29">
        <f>主要観光地別・年度計!AH327</f>
        <v>194867</v>
      </c>
      <c r="AI303" s="29">
        <f>主要観光地別・年度計!AI327</f>
        <v>199376</v>
      </c>
      <c r="AJ303" s="29">
        <f>主要観光地別・年度計!AJ327</f>
        <v>208925</v>
      </c>
      <c r="AK303" s="29">
        <f>主要観光地別・年度計!AK327</f>
        <v>197025</v>
      </c>
      <c r="AL303" s="29">
        <f>主要観光地別・年度計!AL327</f>
        <v>178662</v>
      </c>
      <c r="AM303" s="29">
        <f>主要観光地別・年度計!AM327</f>
        <v>171154</v>
      </c>
      <c r="AN303" s="29">
        <f>主要観光地別・年度計!AN327</f>
        <v>158608</v>
      </c>
      <c r="AO303" s="29">
        <f>主要観光地別・年度計!AO327</f>
        <v>145544</v>
      </c>
      <c r="AQ303" s="69">
        <v>151.9</v>
      </c>
      <c r="AR303" s="69">
        <v>152.4</v>
      </c>
      <c r="AS303" s="69">
        <v>156.5</v>
      </c>
      <c r="AT303" s="69">
        <v>157.69999999999999</v>
      </c>
      <c r="AU303" s="69">
        <v>153.30000000000001</v>
      </c>
      <c r="AV303" s="69">
        <v>157.30000000000001</v>
      </c>
      <c r="AW303" s="69">
        <v>207.7</v>
      </c>
      <c r="AX303" s="69">
        <v>201.1</v>
      </c>
      <c r="AY303" s="69">
        <v>113.7</v>
      </c>
      <c r="AZ303" s="69">
        <v>99.8</v>
      </c>
      <c r="BA303" s="69">
        <v>101.8</v>
      </c>
      <c r="BB303" s="69">
        <v>99.3</v>
      </c>
      <c r="BC303" s="69">
        <v>94.3</v>
      </c>
      <c r="BD303" s="69">
        <v>87.1</v>
      </c>
      <c r="BE303" s="69">
        <v>84.9</v>
      </c>
      <c r="BF303" s="69">
        <v>91.199999999999989</v>
      </c>
      <c r="BG303" s="69">
        <v>92.1</v>
      </c>
      <c r="BH303" s="69">
        <v>94.700000000000017</v>
      </c>
      <c r="BI303" s="69">
        <v>93.1</v>
      </c>
      <c r="BJ303" s="69">
        <v>87.4</v>
      </c>
      <c r="BK303" s="69">
        <v>80.90000000000002</v>
      </c>
      <c r="BL303" s="69">
        <v>81.900000000000006</v>
      </c>
      <c r="BM303" s="69">
        <v>92.600000000000009</v>
      </c>
      <c r="BN303" s="69"/>
    </row>
    <row r="304" spans="1:66" ht="13.5" customHeight="1" x14ac:dyDescent="0.15">
      <c r="A304" s="51"/>
      <c r="B304" s="52"/>
      <c r="C304" s="124" t="s">
        <v>352</v>
      </c>
      <c r="D304" s="64" t="s">
        <v>6</v>
      </c>
      <c r="E304" s="89"/>
      <c r="F304" s="89"/>
      <c r="G304" s="89"/>
      <c r="H304" s="26"/>
      <c r="I304" s="26"/>
      <c r="J304" s="26"/>
      <c r="K304" s="26"/>
      <c r="L304" s="26"/>
      <c r="M304" s="26"/>
      <c r="N304" s="26"/>
      <c r="O304" s="26"/>
      <c r="P304" s="26"/>
      <c r="Q304" s="26"/>
      <c r="R304" s="26"/>
      <c r="S304" s="26"/>
      <c r="T304" s="26"/>
      <c r="U304" s="26"/>
      <c r="V304" s="26"/>
      <c r="W304" s="26"/>
      <c r="X304" s="26"/>
      <c r="Y304" s="26">
        <f t="shared" ref="Y304" si="314">SUM(Y305:Y306)</f>
        <v>622752</v>
      </c>
      <c r="Z304" s="26">
        <f t="shared" ref="Z304" si="315">SUM(Z305:Z306)</f>
        <v>629787</v>
      </c>
      <c r="AA304" s="26">
        <f t="shared" ref="AA304" si="316">SUM(AA305:AA306)</f>
        <v>783543</v>
      </c>
      <c r="AB304" s="26">
        <f t="shared" ref="AB304" si="317">SUM(AB305:AB306)</f>
        <v>783152</v>
      </c>
      <c r="AC304" s="26">
        <f t="shared" ref="AC304" si="318">SUM(AC305:AC306)</f>
        <v>886839</v>
      </c>
      <c r="AD304" s="26">
        <f t="shared" ref="AD304" si="319">SUM(AD305:AD306)</f>
        <v>902097</v>
      </c>
      <c r="AE304" s="26">
        <f t="shared" ref="AE304" si="320">SUM(AE305:AE306)</f>
        <v>982577</v>
      </c>
      <c r="AF304" s="26">
        <f t="shared" ref="AF304" si="321">SUM(AF305:AF306)</f>
        <v>1076101</v>
      </c>
      <c r="AG304" s="26">
        <f t="shared" ref="AG304" si="322">SUM(AG305:AG306)</f>
        <v>1195605</v>
      </c>
      <c r="AH304" s="26">
        <f t="shared" ref="AH304" si="323">SUM(AH305:AH306)</f>
        <v>1296968</v>
      </c>
      <c r="AI304" s="26">
        <f t="shared" ref="AI304" si="324">SUM(AI305:AI306)</f>
        <v>1375738</v>
      </c>
      <c r="AJ304" s="26">
        <f t="shared" ref="AJ304" si="325">SUM(AJ305:AJ306)</f>
        <v>1379401</v>
      </c>
      <c r="AK304" s="26">
        <f t="shared" ref="AK304" si="326">SUM(AK305:AK306)</f>
        <v>1292361</v>
      </c>
      <c r="AL304" s="26">
        <f t="shared" ref="AL304" si="327">SUM(AL305:AL306)</f>
        <v>1306895</v>
      </c>
      <c r="AM304" s="26">
        <f t="shared" ref="AM304" si="328">SUM(AM305:AM306)</f>
        <v>1342330</v>
      </c>
      <c r="AN304" s="26">
        <f t="shared" ref="AN304" si="329">SUM(AN305:AN306)</f>
        <v>1407391</v>
      </c>
      <c r="AO304" s="26">
        <f t="shared" ref="AO304" si="330">SUM(AO305:AO306)</f>
        <v>1303304</v>
      </c>
      <c r="AQ304" s="65">
        <v>1291.2</v>
      </c>
      <c r="AR304" s="65">
        <v>1403.5</v>
      </c>
      <c r="AS304" s="65">
        <v>1424.9</v>
      </c>
      <c r="AT304" s="65">
        <v>1451.1</v>
      </c>
      <c r="AU304" s="65">
        <v>1444.5</v>
      </c>
      <c r="AV304" s="65">
        <v>1439.5</v>
      </c>
      <c r="AW304" s="65">
        <v>1504.9</v>
      </c>
      <c r="AX304" s="65">
        <v>1510.1</v>
      </c>
      <c r="AY304" s="65">
        <v>1481.1</v>
      </c>
      <c r="AZ304" s="65">
        <v>1481.2</v>
      </c>
      <c r="BA304" s="65">
        <v>1490.4</v>
      </c>
      <c r="BB304" s="65">
        <v>1452.5</v>
      </c>
      <c r="BC304" s="65">
        <v>1530.8</v>
      </c>
      <c r="BD304" s="65">
        <v>1457.6</v>
      </c>
      <c r="BE304" s="65">
        <v>1353.1</v>
      </c>
      <c r="BF304" s="65">
        <v>1411.3999999999996</v>
      </c>
      <c r="BG304" s="65">
        <v>1569.1999999999998</v>
      </c>
      <c r="BH304" s="65">
        <v>1593.1</v>
      </c>
      <c r="BI304" s="65">
        <v>1693.1000000000001</v>
      </c>
      <c r="BJ304" s="65">
        <v>1671.3</v>
      </c>
      <c r="BK304" s="65">
        <v>1672.3999999999999</v>
      </c>
      <c r="BL304" s="65">
        <v>1668</v>
      </c>
      <c r="BM304" s="65">
        <v>1752.7</v>
      </c>
      <c r="BN304" s="65"/>
    </row>
    <row r="305" spans="1:66" ht="13.5" customHeight="1" x14ac:dyDescent="0.15">
      <c r="A305" s="51"/>
      <c r="B305" s="52"/>
      <c r="C305" s="125"/>
      <c r="D305" s="66" t="s">
        <v>7</v>
      </c>
      <c r="E305" s="90"/>
      <c r="F305" s="90"/>
      <c r="G305" s="90"/>
      <c r="H305" s="28"/>
      <c r="I305" s="28"/>
      <c r="J305" s="28"/>
      <c r="K305" s="28"/>
      <c r="L305" s="28"/>
      <c r="M305" s="28"/>
      <c r="N305" s="28"/>
      <c r="O305" s="28"/>
      <c r="P305" s="28"/>
      <c r="Q305" s="28"/>
      <c r="R305" s="28"/>
      <c r="S305" s="28"/>
      <c r="T305" s="28"/>
      <c r="U305" s="28"/>
      <c r="V305" s="28"/>
      <c r="W305" s="28"/>
      <c r="X305" s="28"/>
      <c r="Y305" s="28">
        <f>主要観光地別・年度計!Y329</f>
        <v>192785</v>
      </c>
      <c r="Z305" s="28">
        <f>主要観光地別・年度計!Z329</f>
        <v>189909</v>
      </c>
      <c r="AA305" s="28">
        <f>主要観光地別・年度計!AA329</f>
        <v>211189</v>
      </c>
      <c r="AB305" s="28">
        <f>主要観光地別・年度計!AB329</f>
        <v>177084</v>
      </c>
      <c r="AC305" s="28">
        <f>主要観光地別・年度計!AC329</f>
        <v>183519</v>
      </c>
      <c r="AD305" s="28">
        <f>主要観光地別・年度計!AD329</f>
        <v>148150</v>
      </c>
      <c r="AE305" s="28">
        <f>主要観光地別・年度計!AE329</f>
        <v>213730</v>
      </c>
      <c r="AF305" s="28">
        <f>主要観光地別・年度計!AF329</f>
        <v>255892</v>
      </c>
      <c r="AG305" s="28">
        <f>主要観光地別・年度計!AG329</f>
        <v>279151</v>
      </c>
      <c r="AH305" s="28">
        <f>主要観光地別・年度計!AH329</f>
        <v>312019</v>
      </c>
      <c r="AI305" s="28">
        <f>主要観光地別・年度計!AI329</f>
        <v>335715</v>
      </c>
      <c r="AJ305" s="28">
        <f>主要観光地別・年度計!AJ329</f>
        <v>338092</v>
      </c>
      <c r="AK305" s="28">
        <f>主要観光地別・年度計!AK329</f>
        <v>310167</v>
      </c>
      <c r="AL305" s="28">
        <f>主要観光地別・年度計!AL329</f>
        <v>332186</v>
      </c>
      <c r="AM305" s="28">
        <f>主要観光地別・年度計!AM329</f>
        <v>594167</v>
      </c>
      <c r="AN305" s="28">
        <f>主要観光地別・年度計!AN329</f>
        <v>640668</v>
      </c>
      <c r="AO305" s="28">
        <f>主要観光地別・年度計!AO329</f>
        <v>557672</v>
      </c>
      <c r="AQ305" s="67">
        <v>487.2</v>
      </c>
      <c r="AR305" s="67">
        <v>709.3</v>
      </c>
      <c r="AS305" s="67">
        <v>689.4</v>
      </c>
      <c r="AT305" s="67">
        <v>658.9</v>
      </c>
      <c r="AU305" s="67">
        <v>653.5</v>
      </c>
      <c r="AV305" s="67">
        <v>654.6</v>
      </c>
      <c r="AW305" s="67">
        <v>680.2</v>
      </c>
      <c r="AX305" s="67">
        <v>714.7</v>
      </c>
      <c r="AY305" s="67">
        <v>722.4</v>
      </c>
      <c r="AZ305" s="67">
        <v>724.1</v>
      </c>
      <c r="BA305" s="67">
        <v>727.3</v>
      </c>
      <c r="BB305" s="67">
        <v>718.6</v>
      </c>
      <c r="BC305" s="67">
        <v>689.4</v>
      </c>
      <c r="BD305" s="67">
        <v>734.7</v>
      </c>
      <c r="BE305" s="67">
        <v>683.4</v>
      </c>
      <c r="BF305" s="67">
        <v>737.59999999999991</v>
      </c>
      <c r="BG305" s="67">
        <v>804.90000000000009</v>
      </c>
      <c r="BH305" s="67">
        <v>823.5</v>
      </c>
      <c r="BI305" s="67">
        <v>862.90000000000009</v>
      </c>
      <c r="BJ305" s="67">
        <v>903.09999999999991</v>
      </c>
      <c r="BK305" s="67">
        <v>917</v>
      </c>
      <c r="BL305" s="67">
        <v>915</v>
      </c>
      <c r="BM305" s="67">
        <v>951.90000000000009</v>
      </c>
      <c r="BN305" s="67"/>
    </row>
    <row r="306" spans="1:66" ht="13.5" customHeight="1" x14ac:dyDescent="0.15">
      <c r="A306" s="51"/>
      <c r="B306" s="52"/>
      <c r="C306" s="125"/>
      <c r="D306" s="66" t="s">
        <v>8</v>
      </c>
      <c r="E306" s="90"/>
      <c r="F306" s="90"/>
      <c r="G306" s="90"/>
      <c r="H306" s="28"/>
      <c r="I306" s="28"/>
      <c r="J306" s="28"/>
      <c r="K306" s="28"/>
      <c r="L306" s="28"/>
      <c r="M306" s="28"/>
      <c r="N306" s="28"/>
      <c r="O306" s="28"/>
      <c r="P306" s="28"/>
      <c r="Q306" s="28"/>
      <c r="R306" s="28"/>
      <c r="S306" s="28"/>
      <c r="T306" s="28"/>
      <c r="U306" s="28"/>
      <c r="V306" s="28"/>
      <c r="W306" s="28"/>
      <c r="X306" s="28"/>
      <c r="Y306" s="28">
        <f>主要観光地別・年度計!Y330</f>
        <v>429967</v>
      </c>
      <c r="Z306" s="28">
        <f>主要観光地別・年度計!Z330</f>
        <v>439878</v>
      </c>
      <c r="AA306" s="28">
        <f>主要観光地別・年度計!AA330</f>
        <v>572354</v>
      </c>
      <c r="AB306" s="28">
        <f>主要観光地別・年度計!AB330</f>
        <v>606068</v>
      </c>
      <c r="AC306" s="28">
        <f>主要観光地別・年度計!AC330</f>
        <v>703320</v>
      </c>
      <c r="AD306" s="28">
        <f>主要観光地別・年度計!AD330</f>
        <v>753947</v>
      </c>
      <c r="AE306" s="28">
        <f>主要観光地別・年度計!AE330</f>
        <v>768847</v>
      </c>
      <c r="AF306" s="28">
        <f>主要観光地別・年度計!AF330</f>
        <v>820209</v>
      </c>
      <c r="AG306" s="28">
        <f>主要観光地別・年度計!AG330</f>
        <v>916454</v>
      </c>
      <c r="AH306" s="28">
        <f>主要観光地別・年度計!AH330</f>
        <v>984949</v>
      </c>
      <c r="AI306" s="28">
        <f>主要観光地別・年度計!AI330</f>
        <v>1040023</v>
      </c>
      <c r="AJ306" s="28">
        <f>主要観光地別・年度計!AJ330</f>
        <v>1041309</v>
      </c>
      <c r="AK306" s="28">
        <f>主要観光地別・年度計!AK330</f>
        <v>982194</v>
      </c>
      <c r="AL306" s="28">
        <f>主要観光地別・年度計!AL330</f>
        <v>974709</v>
      </c>
      <c r="AM306" s="28">
        <f>主要観光地別・年度計!AM330</f>
        <v>748163</v>
      </c>
      <c r="AN306" s="28">
        <f>主要観光地別・年度計!AN330</f>
        <v>766723</v>
      </c>
      <c r="AO306" s="28">
        <f>主要観光地別・年度計!AO330</f>
        <v>745632</v>
      </c>
      <c r="AQ306" s="67">
        <v>804</v>
      </c>
      <c r="AR306" s="67">
        <v>694.2</v>
      </c>
      <c r="AS306" s="67">
        <v>735.5</v>
      </c>
      <c r="AT306" s="67">
        <v>792.2</v>
      </c>
      <c r="AU306" s="67">
        <v>791</v>
      </c>
      <c r="AV306" s="67">
        <v>784.9</v>
      </c>
      <c r="AW306" s="67">
        <v>824.7</v>
      </c>
      <c r="AX306" s="67">
        <v>795.4</v>
      </c>
      <c r="AY306" s="67">
        <v>758.7</v>
      </c>
      <c r="AZ306" s="67">
        <v>757.1</v>
      </c>
      <c r="BA306" s="67">
        <v>763.1</v>
      </c>
      <c r="BB306" s="67">
        <v>733.9</v>
      </c>
      <c r="BC306" s="67">
        <v>841.4</v>
      </c>
      <c r="BD306" s="67">
        <v>722.9</v>
      </c>
      <c r="BE306" s="67">
        <v>669.7</v>
      </c>
      <c r="BF306" s="67">
        <v>673.8</v>
      </c>
      <c r="BG306" s="67">
        <v>764.3</v>
      </c>
      <c r="BH306" s="67">
        <v>769.6</v>
      </c>
      <c r="BI306" s="67">
        <v>830.19999999999982</v>
      </c>
      <c r="BJ306" s="67">
        <v>768.20000000000016</v>
      </c>
      <c r="BK306" s="67">
        <v>755.40000000000009</v>
      </c>
      <c r="BL306" s="67">
        <v>753</v>
      </c>
      <c r="BM306" s="67">
        <v>800.80000000000018</v>
      </c>
      <c r="BN306" s="67"/>
    </row>
    <row r="307" spans="1:66" ht="13.5" customHeight="1" x14ac:dyDescent="0.15">
      <c r="A307" s="51"/>
      <c r="B307" s="52"/>
      <c r="C307" s="125"/>
      <c r="D307" s="66" t="s">
        <v>9</v>
      </c>
      <c r="E307" s="90"/>
      <c r="F307" s="90"/>
      <c r="G307" s="90"/>
      <c r="H307" s="28"/>
      <c r="I307" s="28"/>
      <c r="J307" s="28"/>
      <c r="K307" s="28"/>
      <c r="L307" s="28"/>
      <c r="M307" s="28"/>
      <c r="N307" s="28"/>
      <c r="O307" s="28"/>
      <c r="P307" s="28"/>
      <c r="Q307" s="28"/>
      <c r="R307" s="28"/>
      <c r="S307" s="28"/>
      <c r="T307" s="28"/>
      <c r="U307" s="28"/>
      <c r="V307" s="28"/>
      <c r="W307" s="28"/>
      <c r="X307" s="28"/>
      <c r="Y307" s="28">
        <f>主要観光地別・年度計!Y331</f>
        <v>504325</v>
      </c>
      <c r="Z307" s="28">
        <f>主要観光地別・年度計!Z331</f>
        <v>512224</v>
      </c>
      <c r="AA307" s="28">
        <f>主要観光地別・年度計!AA331</f>
        <v>637758</v>
      </c>
      <c r="AB307" s="28">
        <f>主要観光地別・年度計!AB331</f>
        <v>627660</v>
      </c>
      <c r="AC307" s="28">
        <f>主要観光地別・年度計!AC331</f>
        <v>713530</v>
      </c>
      <c r="AD307" s="28">
        <f>主要観光地別・年度計!AD331</f>
        <v>745344</v>
      </c>
      <c r="AE307" s="28">
        <f>主要観光地別・年度計!AE331</f>
        <v>750381</v>
      </c>
      <c r="AF307" s="28">
        <f>主要観光地別・年度計!AF331</f>
        <v>815810</v>
      </c>
      <c r="AG307" s="28">
        <f>主要観光地別・年度計!AG331</f>
        <v>915130</v>
      </c>
      <c r="AH307" s="28">
        <f>主要観光地別・年度計!AH331</f>
        <v>966141</v>
      </c>
      <c r="AI307" s="28">
        <f>主要観光地別・年度計!AI331</f>
        <v>1026007</v>
      </c>
      <c r="AJ307" s="28">
        <f>主要観光地別・年度計!AJ331</f>
        <v>1030192</v>
      </c>
      <c r="AK307" s="28">
        <f>主要観光地別・年度計!AK331</f>
        <v>969271</v>
      </c>
      <c r="AL307" s="28">
        <f>主要観光地別・年度計!AL331</f>
        <v>966590</v>
      </c>
      <c r="AM307" s="28">
        <f>主要観光地別・年度計!AM331</f>
        <v>871625</v>
      </c>
      <c r="AN307" s="28">
        <f>主要観光地別・年度計!AN331</f>
        <v>931130</v>
      </c>
      <c r="AO307" s="28">
        <f>主要観光地別・年度計!AO331</f>
        <v>854156</v>
      </c>
      <c r="AQ307" s="67">
        <v>807.9</v>
      </c>
      <c r="AR307" s="67">
        <v>933.8</v>
      </c>
      <c r="AS307" s="67">
        <v>997.4</v>
      </c>
      <c r="AT307" s="67">
        <v>1002.8</v>
      </c>
      <c r="AU307" s="67">
        <v>981</v>
      </c>
      <c r="AV307" s="67">
        <v>1028.7</v>
      </c>
      <c r="AW307" s="67">
        <v>1091</v>
      </c>
      <c r="AX307" s="67">
        <v>1099.0999999999999</v>
      </c>
      <c r="AY307" s="67">
        <v>1095.3</v>
      </c>
      <c r="AZ307" s="67">
        <v>1102.0999999999999</v>
      </c>
      <c r="BA307" s="67">
        <v>1106.5999999999999</v>
      </c>
      <c r="BB307" s="67">
        <v>1078.7</v>
      </c>
      <c r="BC307" s="67">
        <v>1187.2</v>
      </c>
      <c r="BD307" s="67">
        <v>1180.8999999999999</v>
      </c>
      <c r="BE307" s="67">
        <v>1048.1000000000001</v>
      </c>
      <c r="BF307" s="67">
        <v>1108.8999999999999</v>
      </c>
      <c r="BG307" s="67">
        <v>1201.8999999999999</v>
      </c>
      <c r="BH307" s="67">
        <v>1250</v>
      </c>
      <c r="BI307" s="67">
        <v>1308.0999999999999</v>
      </c>
      <c r="BJ307" s="67">
        <v>1302.6000000000001</v>
      </c>
      <c r="BK307" s="67">
        <v>1311.3000000000002</v>
      </c>
      <c r="BL307" s="67">
        <v>1325</v>
      </c>
      <c r="BM307" s="67">
        <v>1418.9999999999998</v>
      </c>
      <c r="BN307" s="67"/>
    </row>
    <row r="308" spans="1:66" ht="13.5" customHeight="1" x14ac:dyDescent="0.15">
      <c r="A308" s="51"/>
      <c r="B308" s="52"/>
      <c r="C308" s="125"/>
      <c r="D308" s="66" t="s">
        <v>10</v>
      </c>
      <c r="E308" s="90"/>
      <c r="F308" s="90"/>
      <c r="G308" s="90"/>
      <c r="H308" s="28"/>
      <c r="I308" s="28"/>
      <c r="J308" s="28"/>
      <c r="K308" s="28"/>
      <c r="L308" s="28"/>
      <c r="M308" s="28"/>
      <c r="N308" s="28"/>
      <c r="O308" s="28"/>
      <c r="P308" s="28"/>
      <c r="Q308" s="28"/>
      <c r="R308" s="28"/>
      <c r="S308" s="28"/>
      <c r="T308" s="28"/>
      <c r="U308" s="28"/>
      <c r="V308" s="28"/>
      <c r="W308" s="28"/>
      <c r="X308" s="28"/>
      <c r="Y308" s="28">
        <f>主要観光地別・年度計!Y332</f>
        <v>118427</v>
      </c>
      <c r="Z308" s="28">
        <f>主要観光地別・年度計!Z332</f>
        <v>117563</v>
      </c>
      <c r="AA308" s="28">
        <f>主要観光地別・年度計!AA332</f>
        <v>145785</v>
      </c>
      <c r="AB308" s="28">
        <f>主要観光地別・年度計!AB332</f>
        <v>155492</v>
      </c>
      <c r="AC308" s="28">
        <f>主要観光地別・年度計!AC332</f>
        <v>173309</v>
      </c>
      <c r="AD308" s="28">
        <f>主要観光地別・年度計!AD332</f>
        <v>156753</v>
      </c>
      <c r="AE308" s="28">
        <f>主要観光地別・年度計!AE332</f>
        <v>232196</v>
      </c>
      <c r="AF308" s="28">
        <f>主要観光地別・年度計!AF332</f>
        <v>260291</v>
      </c>
      <c r="AG308" s="28">
        <f>主要観光地別・年度計!AG332</f>
        <v>280475</v>
      </c>
      <c r="AH308" s="28">
        <f>主要観光地別・年度計!AH332</f>
        <v>330827</v>
      </c>
      <c r="AI308" s="28">
        <f>主要観光地別・年度計!AI332</f>
        <v>349731</v>
      </c>
      <c r="AJ308" s="28">
        <f>主要観光地別・年度計!AJ332</f>
        <v>349209</v>
      </c>
      <c r="AK308" s="28">
        <f>主要観光地別・年度計!AK332</f>
        <v>323090</v>
      </c>
      <c r="AL308" s="28">
        <f>主要観光地別・年度計!AL332</f>
        <v>340305</v>
      </c>
      <c r="AM308" s="28">
        <f>主要観光地別・年度計!AM332</f>
        <v>470705</v>
      </c>
      <c r="AN308" s="28">
        <f>主要観光地別・年度計!AN332</f>
        <v>476261</v>
      </c>
      <c r="AO308" s="28">
        <f>主要観光地別・年度計!AO332</f>
        <v>449148</v>
      </c>
      <c r="AQ308" s="67">
        <v>483.3</v>
      </c>
      <c r="AR308" s="67">
        <v>469.7</v>
      </c>
      <c r="AS308" s="67">
        <v>427.5</v>
      </c>
      <c r="AT308" s="67">
        <v>448.3</v>
      </c>
      <c r="AU308" s="67">
        <v>463.5</v>
      </c>
      <c r="AV308" s="67">
        <v>410.8</v>
      </c>
      <c r="AW308" s="67">
        <v>413.9</v>
      </c>
      <c r="AX308" s="67">
        <v>411</v>
      </c>
      <c r="AY308" s="67">
        <v>385.8</v>
      </c>
      <c r="AZ308" s="67">
        <v>379.1</v>
      </c>
      <c r="BA308" s="67">
        <v>383.8</v>
      </c>
      <c r="BB308" s="67">
        <v>373.8</v>
      </c>
      <c r="BC308" s="67">
        <v>343.6</v>
      </c>
      <c r="BD308" s="67">
        <v>276.7</v>
      </c>
      <c r="BE308" s="67">
        <v>305</v>
      </c>
      <c r="BF308" s="67">
        <v>302.5</v>
      </c>
      <c r="BG308" s="67">
        <v>367.3</v>
      </c>
      <c r="BH308" s="67">
        <v>343.1</v>
      </c>
      <c r="BI308" s="67">
        <v>385</v>
      </c>
      <c r="BJ308" s="67">
        <v>368.7</v>
      </c>
      <c r="BK308" s="67">
        <v>361.1</v>
      </c>
      <c r="BL308" s="67">
        <v>343</v>
      </c>
      <c r="BM308" s="67">
        <v>333.7</v>
      </c>
      <c r="BN308" s="67"/>
    </row>
    <row r="309" spans="1:66" ht="13.5" customHeight="1" thickBot="1" x14ac:dyDescent="0.2">
      <c r="A309" s="51"/>
      <c r="B309" s="52"/>
      <c r="C309" s="126"/>
      <c r="D309" s="68" t="s">
        <v>11</v>
      </c>
      <c r="E309" s="91"/>
      <c r="F309" s="91"/>
      <c r="G309" s="91"/>
      <c r="H309" s="29"/>
      <c r="I309" s="29"/>
      <c r="J309" s="29"/>
      <c r="K309" s="29"/>
      <c r="L309" s="29"/>
      <c r="M309" s="29"/>
      <c r="N309" s="29"/>
      <c r="O309" s="29"/>
      <c r="P309" s="29"/>
      <c r="Q309" s="29"/>
      <c r="R309" s="29"/>
      <c r="S309" s="29"/>
      <c r="T309" s="29"/>
      <c r="U309" s="29"/>
      <c r="V309" s="29"/>
      <c r="W309" s="29"/>
      <c r="X309" s="29"/>
      <c r="Y309" s="29">
        <f>主要観光地別・年度計!Y333</f>
        <v>142626</v>
      </c>
      <c r="Z309" s="29">
        <f>主要観光地別・年度計!Z333</f>
        <v>135021</v>
      </c>
      <c r="AA309" s="29">
        <f>主要観光地別・年度計!AA333</f>
        <v>184886</v>
      </c>
      <c r="AB309" s="29">
        <f>主要観光地別・年度計!AB333</f>
        <v>180925</v>
      </c>
      <c r="AC309" s="29">
        <f>主要観光地別・年度計!AC333</f>
        <v>208620</v>
      </c>
      <c r="AD309" s="29">
        <f>主要観光地別・年度計!AD333</f>
        <v>194527</v>
      </c>
      <c r="AE309" s="29">
        <f>主要観光地別・年度計!AE333</f>
        <v>270501</v>
      </c>
      <c r="AF309" s="29">
        <f>主要観光地別・年度計!AF333</f>
        <v>302261</v>
      </c>
      <c r="AG309" s="29">
        <f>主要観光地別・年度計!AG333</f>
        <v>325421</v>
      </c>
      <c r="AH309" s="29">
        <f>主要観光地別・年度計!AH333</f>
        <v>382663</v>
      </c>
      <c r="AI309" s="29">
        <f>主要観光地別・年度計!AI333</f>
        <v>404688</v>
      </c>
      <c r="AJ309" s="29">
        <f>主要観光地別・年度計!AJ333</f>
        <v>403758</v>
      </c>
      <c r="AK309" s="29">
        <f>主要観光地別・年度計!AK333</f>
        <v>372455</v>
      </c>
      <c r="AL309" s="29">
        <f>主要観光地別・年度計!AL333</f>
        <v>382303</v>
      </c>
      <c r="AM309" s="29">
        <f>主要観光地別・年度計!AM333</f>
        <v>694602</v>
      </c>
      <c r="AN309" s="29">
        <f>主要観光地別・年度計!AN333</f>
        <v>812637</v>
      </c>
      <c r="AO309" s="29">
        <f>主要観光地別・年度計!AO333</f>
        <v>567370</v>
      </c>
      <c r="AQ309" s="69">
        <v>568.4</v>
      </c>
      <c r="AR309" s="69">
        <v>571.20000000000005</v>
      </c>
      <c r="AS309" s="69">
        <v>681.7</v>
      </c>
      <c r="AT309" s="69">
        <v>693.7</v>
      </c>
      <c r="AU309" s="69">
        <v>635.29999999999995</v>
      </c>
      <c r="AV309" s="69">
        <v>595.70000000000005</v>
      </c>
      <c r="AW309" s="69">
        <v>537.1</v>
      </c>
      <c r="AX309" s="69">
        <v>494.6</v>
      </c>
      <c r="AY309" s="69">
        <v>543.6</v>
      </c>
      <c r="AZ309" s="69">
        <v>539.5</v>
      </c>
      <c r="BA309" s="69">
        <v>525.70000000000005</v>
      </c>
      <c r="BB309" s="69">
        <v>538.5</v>
      </c>
      <c r="BC309" s="69">
        <v>391.5</v>
      </c>
      <c r="BD309" s="69">
        <v>391.3</v>
      </c>
      <c r="BE309" s="69">
        <v>409.59999999999997</v>
      </c>
      <c r="BF309" s="69">
        <v>449.7</v>
      </c>
      <c r="BG309" s="69">
        <v>541.70000000000005</v>
      </c>
      <c r="BH309" s="69">
        <v>606.00000000000011</v>
      </c>
      <c r="BI309" s="69">
        <v>646.1</v>
      </c>
      <c r="BJ309" s="69">
        <v>603.6</v>
      </c>
      <c r="BK309" s="69">
        <v>628.69999999999993</v>
      </c>
      <c r="BL309" s="69">
        <v>508</v>
      </c>
      <c r="BM309" s="69">
        <v>473.50000000000006</v>
      </c>
      <c r="BN309" s="69"/>
    </row>
    <row r="310" spans="1:66" ht="13.5" customHeight="1" x14ac:dyDescent="0.15">
      <c r="A310" s="51"/>
      <c r="B310" s="52"/>
      <c r="C310" s="124" t="s">
        <v>353</v>
      </c>
      <c r="D310" s="64" t="s">
        <v>6</v>
      </c>
      <c r="E310" s="89"/>
      <c r="F310" s="89"/>
      <c r="G310" s="89"/>
      <c r="H310" s="26"/>
      <c r="I310" s="26"/>
      <c r="J310" s="26"/>
      <c r="K310" s="26"/>
      <c r="L310" s="26"/>
      <c r="M310" s="26"/>
      <c r="N310" s="26"/>
      <c r="O310" s="26"/>
      <c r="P310" s="26"/>
      <c r="Q310" s="26"/>
      <c r="R310" s="26"/>
      <c r="S310" s="26"/>
      <c r="T310" s="26"/>
      <c r="U310" s="26"/>
      <c r="V310" s="26"/>
      <c r="W310" s="26"/>
      <c r="X310" s="26"/>
      <c r="Y310" s="26">
        <f t="shared" ref="Y310" si="331">SUM(Y311:Y312)</f>
        <v>21451</v>
      </c>
      <c r="Z310" s="26">
        <f t="shared" ref="Z310" si="332">SUM(Z311:Z312)</f>
        <v>38989</v>
      </c>
      <c r="AA310" s="26">
        <f t="shared" ref="AA310" si="333">SUM(AA311:AA312)</f>
        <v>63710</v>
      </c>
      <c r="AB310" s="26">
        <f t="shared" ref="AB310" si="334">SUM(AB311:AB312)</f>
        <v>68433</v>
      </c>
      <c r="AC310" s="26">
        <f t="shared" ref="AC310" si="335">SUM(AC311:AC312)</f>
        <v>78019</v>
      </c>
      <c r="AD310" s="26">
        <f t="shared" ref="AD310" si="336">SUM(AD311:AD312)</f>
        <v>84754</v>
      </c>
      <c r="AE310" s="26">
        <f t="shared" ref="AE310" si="337">SUM(AE311:AE312)</f>
        <v>105944</v>
      </c>
      <c r="AF310" s="26">
        <f t="shared" ref="AF310" si="338">SUM(AF311:AF312)</f>
        <v>102567</v>
      </c>
      <c r="AG310" s="26">
        <f t="shared" ref="AG310" si="339">SUM(AG311:AG312)</f>
        <v>104009</v>
      </c>
      <c r="AH310" s="26">
        <f t="shared" ref="AH310" si="340">SUM(AH311:AH312)</f>
        <v>90514</v>
      </c>
      <c r="AI310" s="26">
        <f t="shared" ref="AI310" si="341">SUM(AI311:AI312)</f>
        <v>119289</v>
      </c>
      <c r="AJ310" s="26">
        <f t="shared" ref="AJ310" si="342">SUM(AJ311:AJ312)</f>
        <v>126236</v>
      </c>
      <c r="AK310" s="26">
        <f t="shared" ref="AK310" si="343">SUM(AK311:AK312)</f>
        <v>125739</v>
      </c>
      <c r="AL310" s="26">
        <f t="shared" ref="AL310" si="344">SUM(AL311:AL312)</f>
        <v>171913</v>
      </c>
      <c r="AM310" s="26">
        <f t="shared" ref="AM310" si="345">SUM(AM311:AM312)</f>
        <v>321782</v>
      </c>
      <c r="AN310" s="26">
        <f t="shared" ref="AN310" si="346">SUM(AN311:AN312)</f>
        <v>355615</v>
      </c>
      <c r="AO310" s="26">
        <f t="shared" ref="AO310" si="347">SUM(AO311:AO312)</f>
        <v>333226</v>
      </c>
      <c r="AQ310" s="65">
        <v>411.2</v>
      </c>
      <c r="AR310" s="65">
        <v>425.4</v>
      </c>
      <c r="AS310" s="65">
        <v>438.9</v>
      </c>
      <c r="AT310" s="65">
        <v>429.5</v>
      </c>
      <c r="AU310" s="65">
        <v>480.1</v>
      </c>
      <c r="AV310" s="65">
        <v>476.8</v>
      </c>
      <c r="AW310" s="65">
        <v>432.8</v>
      </c>
      <c r="AX310" s="65">
        <v>406</v>
      </c>
      <c r="AY310" s="65">
        <v>412.9</v>
      </c>
      <c r="AZ310" s="65">
        <v>502.2</v>
      </c>
      <c r="BA310" s="65">
        <v>534.9</v>
      </c>
      <c r="BB310" s="65">
        <v>518</v>
      </c>
      <c r="BC310" s="65">
        <v>495</v>
      </c>
      <c r="BD310" s="65">
        <v>476.59999999999997</v>
      </c>
      <c r="BE310" s="65">
        <v>471.1</v>
      </c>
      <c r="BF310" s="65">
        <v>458.10000000000008</v>
      </c>
      <c r="BG310" s="65">
        <v>488.59999999999997</v>
      </c>
      <c r="BH310" s="65">
        <v>462.30000000000007</v>
      </c>
      <c r="BI310" s="65">
        <v>443</v>
      </c>
      <c r="BJ310" s="65">
        <v>409.89999999999992</v>
      </c>
      <c r="BK310" s="65">
        <v>441.2</v>
      </c>
      <c r="BL310" s="65">
        <v>444.2</v>
      </c>
      <c r="BM310" s="65">
        <v>414.5</v>
      </c>
      <c r="BN310" s="65"/>
    </row>
    <row r="311" spans="1:66" ht="13.5" customHeight="1" x14ac:dyDescent="0.15">
      <c r="A311" s="51"/>
      <c r="B311" s="52"/>
      <c r="C311" s="125"/>
      <c r="D311" s="66" t="s">
        <v>7</v>
      </c>
      <c r="E311" s="90"/>
      <c r="F311" s="90"/>
      <c r="G311" s="90"/>
      <c r="H311" s="28"/>
      <c r="I311" s="28"/>
      <c r="J311" s="28"/>
      <c r="K311" s="28"/>
      <c r="L311" s="28"/>
      <c r="M311" s="28"/>
      <c r="N311" s="28"/>
      <c r="O311" s="28"/>
      <c r="P311" s="28"/>
      <c r="Q311" s="28"/>
      <c r="R311" s="28"/>
      <c r="S311" s="28"/>
      <c r="T311" s="28"/>
      <c r="U311" s="28"/>
      <c r="V311" s="28"/>
      <c r="W311" s="28"/>
      <c r="X311" s="28"/>
      <c r="Y311" s="28">
        <f>主要観光地別・年度計!Y341</f>
        <v>884</v>
      </c>
      <c r="Z311" s="28">
        <f>主要観光地別・年度計!Z341</f>
        <v>1389</v>
      </c>
      <c r="AA311" s="28">
        <f>主要観光地別・年度計!AA341</f>
        <v>832</v>
      </c>
      <c r="AB311" s="28">
        <f>主要観光地別・年度計!AB341</f>
        <v>780</v>
      </c>
      <c r="AC311" s="28">
        <f>主要観光地別・年度計!AC341</f>
        <v>2750</v>
      </c>
      <c r="AD311" s="28">
        <f>主要観光地別・年度計!AD341</f>
        <v>1010</v>
      </c>
      <c r="AE311" s="28">
        <f>主要観光地別・年度計!AE341</f>
        <v>1462</v>
      </c>
      <c r="AF311" s="28">
        <f>主要観光地別・年度計!AF341</f>
        <v>3792</v>
      </c>
      <c r="AG311" s="28">
        <f>主要観光地別・年度計!AG341</f>
        <v>3521</v>
      </c>
      <c r="AH311" s="28">
        <f>主要観光地別・年度計!AH341</f>
        <v>6988</v>
      </c>
      <c r="AI311" s="28">
        <f>主要観光地別・年度計!AI341</f>
        <v>8682</v>
      </c>
      <c r="AJ311" s="28">
        <f>主要観光地別・年度計!AJ341</f>
        <v>9055</v>
      </c>
      <c r="AK311" s="28">
        <f>主要観光地別・年度計!AK341</f>
        <v>8542</v>
      </c>
      <c r="AL311" s="28">
        <f>主要観光地別・年度計!AL341</f>
        <v>10380</v>
      </c>
      <c r="AM311" s="28">
        <f>主要観光地別・年度計!AM341</f>
        <v>31857</v>
      </c>
      <c r="AN311" s="28">
        <f>主要観光地別・年度計!AN341</f>
        <v>20356</v>
      </c>
      <c r="AO311" s="28">
        <f>主要観光地別・年度計!AO341</f>
        <v>47488</v>
      </c>
      <c r="AQ311" s="67">
        <v>56.8</v>
      </c>
      <c r="AR311" s="67">
        <v>61</v>
      </c>
      <c r="AS311" s="67">
        <v>62.7</v>
      </c>
      <c r="AT311" s="67">
        <v>61.3</v>
      </c>
      <c r="AU311" s="67">
        <v>68.400000000000006</v>
      </c>
      <c r="AV311" s="67">
        <v>68</v>
      </c>
      <c r="AW311" s="67">
        <v>61.8</v>
      </c>
      <c r="AX311" s="67">
        <v>58</v>
      </c>
      <c r="AY311" s="67">
        <v>59.1</v>
      </c>
      <c r="AZ311" s="67">
        <v>71.900000000000006</v>
      </c>
      <c r="BA311" s="67">
        <v>89.5</v>
      </c>
      <c r="BB311" s="67">
        <v>85.9</v>
      </c>
      <c r="BC311" s="67">
        <v>82.2</v>
      </c>
      <c r="BD311" s="67">
        <v>77.900000000000006</v>
      </c>
      <c r="BE311" s="67">
        <v>77</v>
      </c>
      <c r="BF311" s="67">
        <v>75.099999999999994</v>
      </c>
      <c r="BG311" s="67">
        <v>79.8</v>
      </c>
      <c r="BH311" s="67">
        <v>75.099999999999994</v>
      </c>
      <c r="BI311" s="67">
        <v>71.8</v>
      </c>
      <c r="BJ311" s="67">
        <v>66.099999999999994</v>
      </c>
      <c r="BK311" s="67">
        <v>70.999999999999986</v>
      </c>
      <c r="BL311" s="67">
        <v>71.3</v>
      </c>
      <c r="BM311" s="67">
        <v>66.3</v>
      </c>
      <c r="BN311" s="67"/>
    </row>
    <row r="312" spans="1:66" ht="13.5" customHeight="1" x14ac:dyDescent="0.15">
      <c r="A312" s="51"/>
      <c r="B312" s="52"/>
      <c r="C312" s="125"/>
      <c r="D312" s="66" t="s">
        <v>8</v>
      </c>
      <c r="E312" s="90"/>
      <c r="F312" s="90"/>
      <c r="G312" s="90"/>
      <c r="H312" s="28"/>
      <c r="I312" s="28"/>
      <c r="J312" s="28"/>
      <c r="K312" s="28"/>
      <c r="L312" s="28"/>
      <c r="M312" s="28"/>
      <c r="N312" s="28"/>
      <c r="O312" s="28"/>
      <c r="P312" s="28"/>
      <c r="Q312" s="28"/>
      <c r="R312" s="28"/>
      <c r="S312" s="28"/>
      <c r="T312" s="28"/>
      <c r="U312" s="28"/>
      <c r="V312" s="28"/>
      <c r="W312" s="28"/>
      <c r="X312" s="28"/>
      <c r="Y312" s="28">
        <f>主要観光地別・年度計!Y342</f>
        <v>20567</v>
      </c>
      <c r="Z312" s="28">
        <f>主要観光地別・年度計!Z342</f>
        <v>37600</v>
      </c>
      <c r="AA312" s="28">
        <f>主要観光地別・年度計!AA342</f>
        <v>62878</v>
      </c>
      <c r="AB312" s="28">
        <f>主要観光地別・年度計!AB342</f>
        <v>67653</v>
      </c>
      <c r="AC312" s="28">
        <f>主要観光地別・年度計!AC342</f>
        <v>75269</v>
      </c>
      <c r="AD312" s="28">
        <f>主要観光地別・年度計!AD342</f>
        <v>83744</v>
      </c>
      <c r="AE312" s="28">
        <f>主要観光地別・年度計!AE342</f>
        <v>104482</v>
      </c>
      <c r="AF312" s="28">
        <f>主要観光地別・年度計!AF342</f>
        <v>98775</v>
      </c>
      <c r="AG312" s="28">
        <f>主要観光地別・年度計!AG342</f>
        <v>100488</v>
      </c>
      <c r="AH312" s="28">
        <f>主要観光地別・年度計!AH342</f>
        <v>83526</v>
      </c>
      <c r="AI312" s="28">
        <f>主要観光地別・年度計!AI342</f>
        <v>110607</v>
      </c>
      <c r="AJ312" s="28">
        <f>主要観光地別・年度計!AJ342</f>
        <v>117181</v>
      </c>
      <c r="AK312" s="28">
        <f>主要観光地別・年度計!AK342</f>
        <v>117197</v>
      </c>
      <c r="AL312" s="28">
        <f>主要観光地別・年度計!AL342</f>
        <v>161533</v>
      </c>
      <c r="AM312" s="28">
        <f>主要観光地別・年度計!AM342</f>
        <v>289925</v>
      </c>
      <c r="AN312" s="28">
        <f>主要観光地別・年度計!AN342</f>
        <v>335259</v>
      </c>
      <c r="AO312" s="28">
        <f>主要観光地別・年度計!AO342</f>
        <v>285738</v>
      </c>
      <c r="AQ312" s="67">
        <v>354.4</v>
      </c>
      <c r="AR312" s="67">
        <v>364.4</v>
      </c>
      <c r="AS312" s="67">
        <v>376.2</v>
      </c>
      <c r="AT312" s="67">
        <v>368.2</v>
      </c>
      <c r="AU312" s="67">
        <v>411.7</v>
      </c>
      <c r="AV312" s="67">
        <v>408.8</v>
      </c>
      <c r="AW312" s="67">
        <v>371</v>
      </c>
      <c r="AX312" s="67">
        <v>348</v>
      </c>
      <c r="AY312" s="67">
        <v>353.8</v>
      </c>
      <c r="AZ312" s="67">
        <v>430.3</v>
      </c>
      <c r="BA312" s="67">
        <v>445.4</v>
      </c>
      <c r="BB312" s="67">
        <v>432.1</v>
      </c>
      <c r="BC312" s="67">
        <v>412.8</v>
      </c>
      <c r="BD312" s="67">
        <v>398.7000000000001</v>
      </c>
      <c r="BE312" s="67">
        <v>394.09999999999997</v>
      </c>
      <c r="BF312" s="67">
        <v>383</v>
      </c>
      <c r="BG312" s="67">
        <v>408.79999999999995</v>
      </c>
      <c r="BH312" s="67">
        <v>387.20000000000005</v>
      </c>
      <c r="BI312" s="67">
        <v>371.19999999999993</v>
      </c>
      <c r="BJ312" s="67">
        <v>343.8</v>
      </c>
      <c r="BK312" s="67">
        <v>370.19999999999993</v>
      </c>
      <c r="BL312" s="67">
        <v>372.9</v>
      </c>
      <c r="BM312" s="67">
        <v>348.2</v>
      </c>
      <c r="BN312" s="67"/>
    </row>
    <row r="313" spans="1:66" ht="13.5" customHeight="1" x14ac:dyDescent="0.15">
      <c r="A313" s="51"/>
      <c r="B313" s="52"/>
      <c r="C313" s="125"/>
      <c r="D313" s="66" t="s">
        <v>9</v>
      </c>
      <c r="E313" s="90"/>
      <c r="F313" s="90"/>
      <c r="G313" s="90"/>
      <c r="H313" s="28"/>
      <c r="I313" s="28"/>
      <c r="J313" s="28"/>
      <c r="K313" s="28"/>
      <c r="L313" s="28"/>
      <c r="M313" s="28"/>
      <c r="N313" s="28"/>
      <c r="O313" s="28"/>
      <c r="P313" s="28"/>
      <c r="Q313" s="28"/>
      <c r="R313" s="28"/>
      <c r="S313" s="28"/>
      <c r="T313" s="28"/>
      <c r="U313" s="28"/>
      <c r="V313" s="28"/>
      <c r="W313" s="28"/>
      <c r="X313" s="28"/>
      <c r="Y313" s="28">
        <f>主要観光地別・年度計!Y343</f>
        <v>15105</v>
      </c>
      <c r="Z313" s="28">
        <f>主要観光地別・年度計!Z343</f>
        <v>26319</v>
      </c>
      <c r="AA313" s="28">
        <f>主要観光地別・年度計!AA343</f>
        <v>54056</v>
      </c>
      <c r="AB313" s="28">
        <f>主要観光地別・年度計!AB343</f>
        <v>57271</v>
      </c>
      <c r="AC313" s="28">
        <f>主要観光地別・年度計!AC343</f>
        <v>61568</v>
      </c>
      <c r="AD313" s="28">
        <f>主要観光地別・年度計!AD343</f>
        <v>78667</v>
      </c>
      <c r="AE313" s="28">
        <f>主要観光地別・年度計!AE343</f>
        <v>100937</v>
      </c>
      <c r="AF313" s="28">
        <f>主要観光地別・年度計!AF343</f>
        <v>94174</v>
      </c>
      <c r="AG313" s="28">
        <f>主要観光地別・年度計!AG343</f>
        <v>94745</v>
      </c>
      <c r="AH313" s="28">
        <f>主要観光地別・年度計!AH343</f>
        <v>79800</v>
      </c>
      <c r="AI313" s="28">
        <f>主要観光地別・年度計!AI343</f>
        <v>109645</v>
      </c>
      <c r="AJ313" s="28">
        <f>主要観光地別・年度計!AJ343</f>
        <v>113255</v>
      </c>
      <c r="AK313" s="28">
        <f>主要観光地別・年度計!AK343</f>
        <v>110961</v>
      </c>
      <c r="AL313" s="28">
        <f>主要観光地別・年度計!AL343</f>
        <v>155677</v>
      </c>
      <c r="AM313" s="28">
        <f>主要観光地別・年度計!AM343</f>
        <v>303656</v>
      </c>
      <c r="AN313" s="28">
        <f>主要観光地別・年度計!AN343</f>
        <v>335937</v>
      </c>
      <c r="AO313" s="28">
        <f>主要観光地別・年度計!AO343</f>
        <v>312777</v>
      </c>
      <c r="AQ313" s="67">
        <v>389</v>
      </c>
      <c r="AR313" s="67">
        <v>399.1</v>
      </c>
      <c r="AS313" s="67">
        <v>417.7</v>
      </c>
      <c r="AT313" s="67">
        <v>411</v>
      </c>
      <c r="AU313" s="67">
        <v>462.3</v>
      </c>
      <c r="AV313" s="67">
        <v>460.8</v>
      </c>
      <c r="AW313" s="67">
        <v>419.4</v>
      </c>
      <c r="AX313" s="67">
        <v>394</v>
      </c>
      <c r="AY313" s="67">
        <v>401.3</v>
      </c>
      <c r="AZ313" s="67">
        <v>492.4</v>
      </c>
      <c r="BA313" s="67">
        <v>525.79999999999995</v>
      </c>
      <c r="BB313" s="67">
        <v>509.1</v>
      </c>
      <c r="BC313" s="67">
        <v>485.4</v>
      </c>
      <c r="BD313" s="67">
        <v>466.5</v>
      </c>
      <c r="BE313" s="67">
        <v>462.29999999999995</v>
      </c>
      <c r="BF313" s="67">
        <v>448.6</v>
      </c>
      <c r="BG313" s="67">
        <v>478.1</v>
      </c>
      <c r="BH313" s="67">
        <v>452.1</v>
      </c>
      <c r="BI313" s="67">
        <v>430.8</v>
      </c>
      <c r="BJ313" s="67">
        <v>396.5</v>
      </c>
      <c r="BK313" s="67">
        <v>427.7</v>
      </c>
      <c r="BL313" s="67">
        <v>431.2</v>
      </c>
      <c r="BM313" s="67">
        <v>398.9</v>
      </c>
      <c r="BN313" s="67"/>
    </row>
    <row r="314" spans="1:66" ht="13.5" customHeight="1" x14ac:dyDescent="0.15">
      <c r="A314" s="51"/>
      <c r="B314" s="52"/>
      <c r="C314" s="125"/>
      <c r="D314" s="66" t="s">
        <v>10</v>
      </c>
      <c r="E314" s="90"/>
      <c r="F314" s="90"/>
      <c r="G314" s="90"/>
      <c r="H314" s="28"/>
      <c r="I314" s="28"/>
      <c r="J314" s="28"/>
      <c r="K314" s="28"/>
      <c r="L314" s="28"/>
      <c r="M314" s="28"/>
      <c r="N314" s="28"/>
      <c r="O314" s="28"/>
      <c r="P314" s="28"/>
      <c r="Q314" s="28"/>
      <c r="R314" s="28"/>
      <c r="S314" s="28"/>
      <c r="T314" s="28"/>
      <c r="U314" s="28"/>
      <c r="V314" s="28"/>
      <c r="W314" s="28"/>
      <c r="X314" s="28"/>
      <c r="Y314" s="28">
        <f>主要観光地別・年度計!Y344</f>
        <v>6346</v>
      </c>
      <c r="Z314" s="28">
        <f>主要観光地別・年度計!Z344</f>
        <v>12670</v>
      </c>
      <c r="AA314" s="28">
        <f>主要観光地別・年度計!AA344</f>
        <v>9654</v>
      </c>
      <c r="AB314" s="28">
        <f>主要観光地別・年度計!AB344</f>
        <v>11162</v>
      </c>
      <c r="AC314" s="28">
        <f>主要観光地別・年度計!AC344</f>
        <v>16451</v>
      </c>
      <c r="AD314" s="28">
        <f>主要観光地別・年度計!AD344</f>
        <v>6087</v>
      </c>
      <c r="AE314" s="28">
        <f>主要観光地別・年度計!AE344</f>
        <v>5007</v>
      </c>
      <c r="AF314" s="28">
        <f>主要観光地別・年度計!AF344</f>
        <v>8393</v>
      </c>
      <c r="AG314" s="28">
        <f>主要観光地別・年度計!AG344</f>
        <v>9264</v>
      </c>
      <c r="AH314" s="28">
        <f>主要観光地別・年度計!AH344</f>
        <v>10714</v>
      </c>
      <c r="AI314" s="28">
        <f>主要観光地別・年度計!AI344</f>
        <v>9644</v>
      </c>
      <c r="AJ314" s="28">
        <f>主要観光地別・年度計!AJ344</f>
        <v>12981</v>
      </c>
      <c r="AK314" s="28">
        <f>主要観光地別・年度計!AK344</f>
        <v>14778</v>
      </c>
      <c r="AL314" s="28">
        <f>主要観光地別・年度計!AL344</f>
        <v>16236</v>
      </c>
      <c r="AM314" s="28">
        <f>主要観光地別・年度計!AM344</f>
        <v>18126</v>
      </c>
      <c r="AN314" s="28">
        <f>主要観光地別・年度計!AN344</f>
        <v>18678</v>
      </c>
      <c r="AO314" s="28">
        <f>主要観光地別・年度計!AO344</f>
        <v>20449</v>
      </c>
      <c r="AQ314" s="67">
        <v>22.2</v>
      </c>
      <c r="AR314" s="67">
        <v>26.3</v>
      </c>
      <c r="AS314" s="67">
        <v>21.2</v>
      </c>
      <c r="AT314" s="67">
        <v>18.5</v>
      </c>
      <c r="AU314" s="67">
        <v>17.8</v>
      </c>
      <c r="AV314" s="67">
        <v>16</v>
      </c>
      <c r="AW314" s="67">
        <v>13.4</v>
      </c>
      <c r="AX314" s="67">
        <v>12</v>
      </c>
      <c r="AY314" s="67">
        <v>11.6</v>
      </c>
      <c r="AZ314" s="67">
        <v>9.8000000000000007</v>
      </c>
      <c r="BA314" s="67">
        <v>9.1</v>
      </c>
      <c r="BB314" s="67">
        <v>8.9</v>
      </c>
      <c r="BC314" s="67">
        <v>9.6</v>
      </c>
      <c r="BD314" s="67">
        <v>10.1</v>
      </c>
      <c r="BE314" s="67">
        <v>8.8000000000000007</v>
      </c>
      <c r="BF314" s="67">
        <v>9.5000000000000018</v>
      </c>
      <c r="BG314" s="67">
        <v>10.500000000000002</v>
      </c>
      <c r="BH314" s="67">
        <v>10.200000000000001</v>
      </c>
      <c r="BI314" s="67">
        <v>12.200000000000001</v>
      </c>
      <c r="BJ314" s="67">
        <v>13.400000000000002</v>
      </c>
      <c r="BK314" s="67">
        <v>13.5</v>
      </c>
      <c r="BL314" s="67">
        <v>13</v>
      </c>
      <c r="BM314" s="67">
        <v>15.6</v>
      </c>
      <c r="BN314" s="67"/>
    </row>
    <row r="315" spans="1:66" ht="13.5" customHeight="1" thickBot="1" x14ac:dyDescent="0.2">
      <c r="A315" s="51"/>
      <c r="B315" s="52"/>
      <c r="C315" s="126"/>
      <c r="D315" s="68" t="s">
        <v>11</v>
      </c>
      <c r="E315" s="91"/>
      <c r="F315" s="91"/>
      <c r="G315" s="91"/>
      <c r="H315" s="29"/>
      <c r="I315" s="29"/>
      <c r="J315" s="29"/>
      <c r="K315" s="29"/>
      <c r="L315" s="29"/>
      <c r="M315" s="29"/>
      <c r="N315" s="29"/>
      <c r="O315" s="29"/>
      <c r="P315" s="29"/>
      <c r="Q315" s="29"/>
      <c r="R315" s="29"/>
      <c r="S315" s="29"/>
      <c r="T315" s="29"/>
      <c r="U315" s="29"/>
      <c r="V315" s="29"/>
      <c r="W315" s="29"/>
      <c r="X315" s="29"/>
      <c r="Y315" s="29">
        <f>主要観光地別・年度計!Y345</f>
        <v>6346</v>
      </c>
      <c r="Z315" s="29">
        <f>主要観光地別・年度計!Z345</f>
        <v>12731</v>
      </c>
      <c r="AA315" s="29">
        <f>主要観光地別・年度計!AA345</f>
        <v>10099</v>
      </c>
      <c r="AB315" s="29">
        <f>主要観光地別・年度計!AB345</f>
        <v>11478</v>
      </c>
      <c r="AC315" s="29">
        <f>主要観光地別・年度計!AC345</f>
        <v>16451</v>
      </c>
      <c r="AD315" s="29">
        <f>主要観光地別・年度計!AD345</f>
        <v>6087</v>
      </c>
      <c r="AE315" s="29">
        <f>主要観光地別・年度計!AE345</f>
        <v>5007</v>
      </c>
      <c r="AF315" s="29">
        <f>主要観光地別・年度計!AF345</f>
        <v>13878</v>
      </c>
      <c r="AG315" s="29">
        <f>主要観光地別・年度計!AG345</f>
        <v>14083</v>
      </c>
      <c r="AH315" s="29">
        <f>主要観光地別・年度計!AH345</f>
        <v>15604</v>
      </c>
      <c r="AI315" s="29">
        <f>主要観光地別・年度計!AI345</f>
        <v>12437</v>
      </c>
      <c r="AJ315" s="29">
        <f>主要観光地別・年度計!AJ345</f>
        <v>14889</v>
      </c>
      <c r="AK315" s="29">
        <f>主要観光地別・年度計!AK345</f>
        <v>16126</v>
      </c>
      <c r="AL315" s="29">
        <f>主要観光地別・年度計!AL345</f>
        <v>17622</v>
      </c>
      <c r="AM315" s="29">
        <f>主要観光地別・年度計!AM345</f>
        <v>18652</v>
      </c>
      <c r="AN315" s="29">
        <f>主要観光地別・年度計!AN345</f>
        <v>23534</v>
      </c>
      <c r="AO315" s="29">
        <f>主要観光地別・年度計!AO345</f>
        <v>23807</v>
      </c>
      <c r="AQ315" s="69">
        <v>23.6</v>
      </c>
      <c r="AR315" s="69">
        <v>26.4</v>
      </c>
      <c r="AS315" s="69">
        <v>21.5</v>
      </c>
      <c r="AT315" s="69">
        <v>18.7</v>
      </c>
      <c r="AU315" s="69">
        <v>18.2</v>
      </c>
      <c r="AV315" s="69">
        <v>16.2</v>
      </c>
      <c r="AW315" s="69">
        <v>13.6</v>
      </c>
      <c r="AX315" s="69">
        <v>12.1</v>
      </c>
      <c r="AY315" s="69">
        <v>11.6</v>
      </c>
      <c r="AZ315" s="69">
        <v>9.8000000000000007</v>
      </c>
      <c r="BA315" s="69">
        <v>9.1</v>
      </c>
      <c r="BB315" s="69">
        <v>8.9</v>
      </c>
      <c r="BC315" s="69">
        <v>9.6</v>
      </c>
      <c r="BD315" s="69">
        <v>10.1</v>
      </c>
      <c r="BE315" s="69">
        <v>8.8000000000000007</v>
      </c>
      <c r="BF315" s="69">
        <v>9.5000000000000018</v>
      </c>
      <c r="BG315" s="69">
        <v>10.500000000000002</v>
      </c>
      <c r="BH315" s="69">
        <v>10.200000000000001</v>
      </c>
      <c r="BI315" s="69">
        <v>12.200000000000001</v>
      </c>
      <c r="BJ315" s="69">
        <v>13.400000000000002</v>
      </c>
      <c r="BK315" s="69">
        <v>13.5</v>
      </c>
      <c r="BL315" s="69">
        <v>15.1</v>
      </c>
      <c r="BM315" s="69">
        <v>19.999999999999996</v>
      </c>
      <c r="BN315" s="69"/>
    </row>
    <row r="316" spans="1:66" ht="13.5" customHeight="1" x14ac:dyDescent="0.15">
      <c r="A316" s="51"/>
      <c r="B316" s="52"/>
      <c r="C316" s="124" t="s">
        <v>60</v>
      </c>
      <c r="D316" s="64" t="s">
        <v>6</v>
      </c>
      <c r="E316" s="89"/>
      <c r="F316" s="89"/>
      <c r="G316" s="89"/>
      <c r="H316" s="26"/>
      <c r="I316" s="26"/>
      <c r="J316" s="26"/>
      <c r="K316" s="26"/>
      <c r="L316" s="26"/>
      <c r="M316" s="26"/>
      <c r="N316" s="26"/>
      <c r="O316" s="26"/>
      <c r="P316" s="26"/>
      <c r="Q316" s="26"/>
      <c r="R316" s="26"/>
      <c r="S316" s="26"/>
      <c r="T316" s="26"/>
      <c r="U316" s="26"/>
      <c r="V316" s="26"/>
      <c r="W316" s="26"/>
      <c r="X316" s="26"/>
      <c r="Y316" s="26"/>
      <c r="Z316" s="26"/>
      <c r="AA316" s="26"/>
      <c r="AB316" s="26"/>
      <c r="AC316" s="26"/>
      <c r="AD316" s="26"/>
      <c r="AE316" s="26"/>
      <c r="AF316" s="26"/>
      <c r="AG316" s="26">
        <f t="shared" ref="AG316" si="348">SUM(AG317:AG318)</f>
        <v>1016296</v>
      </c>
      <c r="AH316" s="26">
        <f t="shared" ref="AH316" si="349">SUM(AH317:AH318)</f>
        <v>1255900</v>
      </c>
      <c r="AI316" s="26">
        <f t="shared" ref="AI316" si="350">SUM(AI317:AI318)</f>
        <v>1403000</v>
      </c>
      <c r="AJ316" s="26">
        <f t="shared" ref="AJ316" si="351">SUM(AJ317:AJ318)</f>
        <v>1466100</v>
      </c>
      <c r="AK316" s="26">
        <f t="shared" ref="AK316" si="352">SUM(AK317:AK318)</f>
        <v>1479600</v>
      </c>
      <c r="AL316" s="26">
        <f t="shared" ref="AL316" si="353">SUM(AL317:AL318)</f>
        <v>1493400</v>
      </c>
      <c r="AM316" s="26">
        <f t="shared" ref="AM316" si="354">SUM(AM317:AM318)</f>
        <v>1534800</v>
      </c>
      <c r="AN316" s="26">
        <f t="shared" ref="AN316" si="355">SUM(AN317:AN318)</f>
        <v>1572900</v>
      </c>
      <c r="AO316" s="26">
        <f t="shared" ref="AO316" si="356">SUM(AO317:AO318)</f>
        <v>1569100</v>
      </c>
      <c r="AQ316" s="65">
        <v>1581</v>
      </c>
      <c r="AR316" s="65">
        <v>1591.3</v>
      </c>
      <c r="AS316" s="65">
        <v>1544.5</v>
      </c>
      <c r="AT316" s="65">
        <v>1479.7</v>
      </c>
      <c r="AU316" s="65">
        <v>1490.5</v>
      </c>
      <c r="AV316" s="65">
        <v>1471.5</v>
      </c>
      <c r="AW316" s="65">
        <v>1424.7</v>
      </c>
      <c r="AX316" s="65">
        <v>1426</v>
      </c>
      <c r="AY316" s="65">
        <v>1390</v>
      </c>
      <c r="AZ316" s="65">
        <v>1371.1</v>
      </c>
      <c r="BA316" s="65">
        <v>1412.1</v>
      </c>
      <c r="BB316" s="65">
        <v>1334.7</v>
      </c>
      <c r="BC316" s="65">
        <v>1289.0999999999999</v>
      </c>
      <c r="BD316" s="65">
        <v>1310.3999999999999</v>
      </c>
      <c r="BE316" s="65">
        <v>1360</v>
      </c>
      <c r="BF316" s="65">
        <v>1402.4</v>
      </c>
      <c r="BG316" s="65">
        <v>1479.5</v>
      </c>
      <c r="BH316" s="65">
        <v>1483.6</v>
      </c>
      <c r="BI316" s="65">
        <v>1496.3</v>
      </c>
      <c r="BJ316" s="65">
        <v>1507.1000000000001</v>
      </c>
      <c r="BK316" s="65">
        <v>1510.1</v>
      </c>
      <c r="BL316" s="65">
        <v>1510.5</v>
      </c>
      <c r="BM316" s="65">
        <v>1370.2</v>
      </c>
      <c r="BN316" s="65"/>
    </row>
    <row r="317" spans="1:66" ht="13.5" customHeight="1" x14ac:dyDescent="0.15">
      <c r="A317" s="51"/>
      <c r="B317" s="52"/>
      <c r="C317" s="125"/>
      <c r="D317" s="66" t="s">
        <v>7</v>
      </c>
      <c r="E317" s="90"/>
      <c r="F317" s="90"/>
      <c r="G317" s="90"/>
      <c r="H317" s="28"/>
      <c r="I317" s="28"/>
      <c r="J317" s="28"/>
      <c r="K317" s="28"/>
      <c r="L317" s="28"/>
      <c r="M317" s="28"/>
      <c r="N317" s="28"/>
      <c r="O317" s="28"/>
      <c r="P317" s="28"/>
      <c r="Q317" s="28"/>
      <c r="R317" s="28"/>
      <c r="S317" s="28"/>
      <c r="T317" s="28"/>
      <c r="U317" s="28"/>
      <c r="V317" s="28"/>
      <c r="W317" s="28"/>
      <c r="X317" s="28"/>
      <c r="Y317" s="28"/>
      <c r="Z317" s="28"/>
      <c r="AA317" s="28"/>
      <c r="AB317" s="28"/>
      <c r="AC317" s="28"/>
      <c r="AD317" s="28"/>
      <c r="AE317" s="28"/>
      <c r="AF317" s="28"/>
      <c r="AG317" s="28">
        <f>主要観光地別・年度計!AG347</f>
        <v>202877</v>
      </c>
      <c r="AH317" s="28">
        <f>主要観光地別・年度計!AH347</f>
        <v>333400</v>
      </c>
      <c r="AI317" s="28">
        <f>主要観光地別・年度計!AI347</f>
        <v>422800</v>
      </c>
      <c r="AJ317" s="28">
        <f>主要観光地別・年度計!AJ347</f>
        <v>444000</v>
      </c>
      <c r="AK317" s="28">
        <f>主要観光地別・年度計!AK347</f>
        <v>464100</v>
      </c>
      <c r="AL317" s="28">
        <f>主要観光地別・年度計!AL347</f>
        <v>464900</v>
      </c>
      <c r="AM317" s="28">
        <f>主要観光地別・年度計!AM347</f>
        <v>485800</v>
      </c>
      <c r="AN317" s="28">
        <f>主要観光地別・年度計!AN347</f>
        <v>480800</v>
      </c>
      <c r="AO317" s="28">
        <f>主要観光地別・年度計!AO347</f>
        <v>486300</v>
      </c>
      <c r="AQ317" s="67">
        <v>506.6</v>
      </c>
      <c r="AR317" s="67">
        <v>525</v>
      </c>
      <c r="AS317" s="67">
        <v>520</v>
      </c>
      <c r="AT317" s="67">
        <v>505</v>
      </c>
      <c r="AU317" s="67">
        <v>517.70000000000005</v>
      </c>
      <c r="AV317" s="67">
        <v>663.5</v>
      </c>
      <c r="AW317" s="67">
        <v>486.9</v>
      </c>
      <c r="AX317" s="67">
        <v>503</v>
      </c>
      <c r="AY317" s="67">
        <v>478</v>
      </c>
      <c r="AZ317" s="67">
        <v>475.2</v>
      </c>
      <c r="BA317" s="67">
        <v>469.6</v>
      </c>
      <c r="BB317" s="67">
        <v>448.5</v>
      </c>
      <c r="BC317" s="67">
        <v>432.5</v>
      </c>
      <c r="BD317" s="67">
        <v>433.79999999999995</v>
      </c>
      <c r="BE317" s="67">
        <v>475.29999999999995</v>
      </c>
      <c r="BF317" s="67">
        <v>538.5</v>
      </c>
      <c r="BG317" s="67">
        <v>615.4</v>
      </c>
      <c r="BH317" s="67">
        <v>609</v>
      </c>
      <c r="BI317" s="67">
        <v>601</v>
      </c>
      <c r="BJ317" s="67">
        <v>586.4</v>
      </c>
      <c r="BK317" s="67">
        <v>563.9</v>
      </c>
      <c r="BL317" s="67">
        <v>546.70000000000005</v>
      </c>
      <c r="BM317" s="67">
        <v>434.5</v>
      </c>
      <c r="BN317" s="67"/>
    </row>
    <row r="318" spans="1:66" ht="13.5" customHeight="1" x14ac:dyDescent="0.15">
      <c r="A318" s="51"/>
      <c r="B318" s="52"/>
      <c r="C318" s="125"/>
      <c r="D318" s="66" t="s">
        <v>8</v>
      </c>
      <c r="E318" s="90"/>
      <c r="F318" s="90"/>
      <c r="G318" s="90"/>
      <c r="H318" s="28"/>
      <c r="I318" s="28"/>
      <c r="J318" s="28"/>
      <c r="K318" s="28"/>
      <c r="L318" s="28"/>
      <c r="M318" s="28"/>
      <c r="N318" s="28"/>
      <c r="O318" s="28"/>
      <c r="P318" s="28"/>
      <c r="Q318" s="28"/>
      <c r="R318" s="28"/>
      <c r="S318" s="28"/>
      <c r="T318" s="28"/>
      <c r="U318" s="28"/>
      <c r="V318" s="28"/>
      <c r="W318" s="28"/>
      <c r="X318" s="28"/>
      <c r="Y318" s="28"/>
      <c r="Z318" s="28"/>
      <c r="AA318" s="28"/>
      <c r="AB318" s="28"/>
      <c r="AC318" s="28"/>
      <c r="AD318" s="28"/>
      <c r="AE318" s="28"/>
      <c r="AF318" s="28"/>
      <c r="AG318" s="28">
        <f>主要観光地別・年度計!AG348</f>
        <v>813419</v>
      </c>
      <c r="AH318" s="28">
        <f>主要観光地別・年度計!AH348</f>
        <v>922500</v>
      </c>
      <c r="AI318" s="28">
        <f>主要観光地別・年度計!AI348</f>
        <v>980200</v>
      </c>
      <c r="AJ318" s="28">
        <f>主要観光地別・年度計!AJ348</f>
        <v>1022100</v>
      </c>
      <c r="AK318" s="28">
        <f>主要観光地別・年度計!AK348</f>
        <v>1015500</v>
      </c>
      <c r="AL318" s="28">
        <f>主要観光地別・年度計!AL348</f>
        <v>1028500</v>
      </c>
      <c r="AM318" s="28">
        <f>主要観光地別・年度計!AM348</f>
        <v>1049000</v>
      </c>
      <c r="AN318" s="28">
        <f>主要観光地別・年度計!AN348</f>
        <v>1092100</v>
      </c>
      <c r="AO318" s="28">
        <f>主要観光地別・年度計!AO348</f>
        <v>1082800</v>
      </c>
      <c r="AQ318" s="67">
        <v>1074.4000000000001</v>
      </c>
      <c r="AR318" s="67">
        <v>1066.3</v>
      </c>
      <c r="AS318" s="67">
        <v>1024.5</v>
      </c>
      <c r="AT318" s="67">
        <v>974.7</v>
      </c>
      <c r="AU318" s="67">
        <v>972.8</v>
      </c>
      <c r="AV318" s="67">
        <v>508</v>
      </c>
      <c r="AW318" s="67">
        <v>937.8</v>
      </c>
      <c r="AX318" s="67">
        <v>923</v>
      </c>
      <c r="AY318" s="67">
        <v>912</v>
      </c>
      <c r="AZ318" s="67">
        <v>895.9</v>
      </c>
      <c r="BA318" s="67">
        <v>942.5</v>
      </c>
      <c r="BB318" s="67">
        <v>886.2</v>
      </c>
      <c r="BC318" s="67">
        <v>856.6</v>
      </c>
      <c r="BD318" s="67">
        <v>876.60000000000014</v>
      </c>
      <c r="BE318" s="67">
        <v>884.7</v>
      </c>
      <c r="BF318" s="67">
        <v>863.90000000000009</v>
      </c>
      <c r="BG318" s="67">
        <v>864.09999999999991</v>
      </c>
      <c r="BH318" s="67">
        <v>874.6</v>
      </c>
      <c r="BI318" s="67">
        <v>895.30000000000007</v>
      </c>
      <c r="BJ318" s="67">
        <v>920.7</v>
      </c>
      <c r="BK318" s="67">
        <v>946.2</v>
      </c>
      <c r="BL318" s="67">
        <v>963.8</v>
      </c>
      <c r="BM318" s="67">
        <v>935.7</v>
      </c>
      <c r="BN318" s="67"/>
    </row>
    <row r="319" spans="1:66" ht="13.5" customHeight="1" x14ac:dyDescent="0.15">
      <c r="A319" s="51"/>
      <c r="B319" s="52"/>
      <c r="C319" s="125"/>
      <c r="D319" s="66" t="s">
        <v>9</v>
      </c>
      <c r="E319" s="90"/>
      <c r="F319" s="90"/>
      <c r="G319" s="90"/>
      <c r="H319" s="28"/>
      <c r="I319" s="28"/>
      <c r="J319" s="28"/>
      <c r="K319" s="28"/>
      <c r="L319" s="28"/>
      <c r="M319" s="28"/>
      <c r="N319" s="28"/>
      <c r="O319" s="28"/>
      <c r="P319" s="28"/>
      <c r="Q319" s="28"/>
      <c r="R319" s="28"/>
      <c r="S319" s="28"/>
      <c r="T319" s="28"/>
      <c r="U319" s="28"/>
      <c r="V319" s="28"/>
      <c r="W319" s="28"/>
      <c r="X319" s="28"/>
      <c r="Y319" s="28"/>
      <c r="Z319" s="28"/>
      <c r="AA319" s="28"/>
      <c r="AB319" s="28"/>
      <c r="AC319" s="28"/>
      <c r="AD319" s="28"/>
      <c r="AE319" s="28"/>
      <c r="AF319" s="28"/>
      <c r="AG319" s="28">
        <f>主要観光地別・年度計!AG349</f>
        <v>810639</v>
      </c>
      <c r="AH319" s="28">
        <f>主要観光地別・年度計!AH349</f>
        <v>975900</v>
      </c>
      <c r="AI319" s="28">
        <f>主要観光地別・年度計!AI349</f>
        <v>1044400</v>
      </c>
      <c r="AJ319" s="28">
        <f>主要観光地別・年度計!AJ349</f>
        <v>1091500</v>
      </c>
      <c r="AK319" s="28">
        <f>主要観光地別・年度計!AK349</f>
        <v>1102400</v>
      </c>
      <c r="AL319" s="28">
        <f>主要観光地別・年度計!AL349</f>
        <v>1096800</v>
      </c>
      <c r="AM319" s="28">
        <f>主要観光地別・年度計!AM349</f>
        <v>1123000</v>
      </c>
      <c r="AN319" s="28">
        <f>主要観光地別・年度計!AN349</f>
        <v>1159300</v>
      </c>
      <c r="AO319" s="28">
        <f>主要観光地別・年度計!AO349</f>
        <v>1156500</v>
      </c>
      <c r="AQ319" s="67">
        <v>1154.3</v>
      </c>
      <c r="AR319" s="67">
        <v>1156.7</v>
      </c>
      <c r="AS319" s="67">
        <v>1111.5999999999999</v>
      </c>
      <c r="AT319" s="67">
        <v>1053</v>
      </c>
      <c r="AU319" s="67">
        <v>1055.9000000000001</v>
      </c>
      <c r="AV319" s="67">
        <v>1029.8</v>
      </c>
      <c r="AW319" s="67">
        <v>1007.1</v>
      </c>
      <c r="AX319" s="67">
        <v>993.7</v>
      </c>
      <c r="AY319" s="67">
        <v>978.2</v>
      </c>
      <c r="AZ319" s="67">
        <v>977.1</v>
      </c>
      <c r="BA319" s="67">
        <v>1017.4</v>
      </c>
      <c r="BB319" s="67">
        <v>952</v>
      </c>
      <c r="BC319" s="67">
        <v>928.2</v>
      </c>
      <c r="BD319" s="67">
        <v>971.3</v>
      </c>
      <c r="BE319" s="67">
        <v>1018.4000000000001</v>
      </c>
      <c r="BF319" s="67">
        <v>1044.5999999999999</v>
      </c>
      <c r="BG319" s="67">
        <v>1100</v>
      </c>
      <c r="BH319" s="67">
        <v>1133.7</v>
      </c>
      <c r="BI319" s="67">
        <v>1214.9000000000001</v>
      </c>
      <c r="BJ319" s="67">
        <v>1226.8</v>
      </c>
      <c r="BK319" s="67">
        <v>1297.7</v>
      </c>
      <c r="BL319" s="67">
        <v>1302</v>
      </c>
      <c r="BM319" s="67">
        <v>1191.0999999999999</v>
      </c>
      <c r="BN319" s="67"/>
    </row>
    <row r="320" spans="1:66" ht="13.5" customHeight="1" x14ac:dyDescent="0.15">
      <c r="A320" s="51"/>
      <c r="B320" s="52"/>
      <c r="C320" s="125"/>
      <c r="D320" s="66" t="s">
        <v>10</v>
      </c>
      <c r="E320" s="90"/>
      <c r="F320" s="90"/>
      <c r="G320" s="90"/>
      <c r="H320" s="28"/>
      <c r="I320" s="28"/>
      <c r="J320" s="28"/>
      <c r="K320" s="28"/>
      <c r="L320" s="28"/>
      <c r="M320" s="28"/>
      <c r="N320" s="28"/>
      <c r="O320" s="28"/>
      <c r="P320" s="28"/>
      <c r="Q320" s="28"/>
      <c r="R320" s="28"/>
      <c r="S320" s="28"/>
      <c r="T320" s="28"/>
      <c r="U320" s="28"/>
      <c r="V320" s="28"/>
      <c r="W320" s="28"/>
      <c r="X320" s="28"/>
      <c r="Y320" s="28"/>
      <c r="Z320" s="28"/>
      <c r="AA320" s="28"/>
      <c r="AB320" s="28"/>
      <c r="AC320" s="28"/>
      <c r="AD320" s="28"/>
      <c r="AE320" s="28"/>
      <c r="AF320" s="28"/>
      <c r="AG320" s="28">
        <f>主要観光地別・年度計!AG350</f>
        <v>205657</v>
      </c>
      <c r="AH320" s="28">
        <f>主要観光地別・年度計!AH350</f>
        <v>280000</v>
      </c>
      <c r="AI320" s="28">
        <f>主要観光地別・年度計!AI350</f>
        <v>358600</v>
      </c>
      <c r="AJ320" s="28">
        <f>主要観光地別・年度計!AJ350</f>
        <v>374600</v>
      </c>
      <c r="AK320" s="28">
        <f>主要観光地別・年度計!AK350</f>
        <v>377200</v>
      </c>
      <c r="AL320" s="28">
        <f>主要観光地別・年度計!AL350</f>
        <v>396600</v>
      </c>
      <c r="AM320" s="28">
        <f>主要観光地別・年度計!AM350</f>
        <v>411800</v>
      </c>
      <c r="AN320" s="28">
        <f>主要観光地別・年度計!AN350</f>
        <v>413600</v>
      </c>
      <c r="AO320" s="28">
        <f>主要観光地別・年度計!AO350</f>
        <v>412600</v>
      </c>
      <c r="AQ320" s="67">
        <v>426.7</v>
      </c>
      <c r="AR320" s="67">
        <v>434.6</v>
      </c>
      <c r="AS320" s="67">
        <v>432.9</v>
      </c>
      <c r="AT320" s="67">
        <v>426.7</v>
      </c>
      <c r="AU320" s="67">
        <v>434.6</v>
      </c>
      <c r="AV320" s="67">
        <v>441.7</v>
      </c>
      <c r="AW320" s="67">
        <v>417.6</v>
      </c>
      <c r="AX320" s="67">
        <v>432.3</v>
      </c>
      <c r="AY320" s="67">
        <v>411.8</v>
      </c>
      <c r="AZ320" s="67">
        <v>394</v>
      </c>
      <c r="BA320" s="67">
        <v>394.7</v>
      </c>
      <c r="BB320" s="67">
        <v>382.7</v>
      </c>
      <c r="BC320" s="67">
        <v>360.9</v>
      </c>
      <c r="BD320" s="67">
        <v>339.1</v>
      </c>
      <c r="BE320" s="67">
        <v>341.6</v>
      </c>
      <c r="BF320" s="67">
        <v>357.79999999999995</v>
      </c>
      <c r="BG320" s="67">
        <v>379.49999999999994</v>
      </c>
      <c r="BH320" s="67">
        <v>349.90000000000003</v>
      </c>
      <c r="BI320" s="67">
        <v>281.39999999999998</v>
      </c>
      <c r="BJ320" s="67">
        <v>280.3</v>
      </c>
      <c r="BK320" s="67">
        <v>212.39999999999998</v>
      </c>
      <c r="BL320" s="67">
        <v>208.5</v>
      </c>
      <c r="BM320" s="67">
        <v>179.09999999999997</v>
      </c>
      <c r="BN320" s="67"/>
    </row>
    <row r="321" spans="1:66" ht="13.5" customHeight="1" thickBot="1" x14ac:dyDescent="0.2">
      <c r="A321" s="51"/>
      <c r="B321" s="56"/>
      <c r="C321" s="126"/>
      <c r="D321" s="68" t="s">
        <v>11</v>
      </c>
      <c r="E321" s="91"/>
      <c r="F321" s="91"/>
      <c r="G321" s="91"/>
      <c r="H321" s="29"/>
      <c r="I321" s="29"/>
      <c r="J321" s="29"/>
      <c r="K321" s="29"/>
      <c r="L321" s="29"/>
      <c r="M321" s="29"/>
      <c r="N321" s="29"/>
      <c r="O321" s="29"/>
      <c r="P321" s="29"/>
      <c r="Q321" s="29"/>
      <c r="R321" s="29"/>
      <c r="S321" s="29"/>
      <c r="T321" s="29"/>
      <c r="U321" s="29"/>
      <c r="V321" s="29"/>
      <c r="W321" s="29"/>
      <c r="X321" s="29"/>
      <c r="Y321" s="29"/>
      <c r="Z321" s="29"/>
      <c r="AA321" s="29"/>
      <c r="AB321" s="29"/>
      <c r="AC321" s="29"/>
      <c r="AD321" s="29"/>
      <c r="AE321" s="29"/>
      <c r="AF321" s="29"/>
      <c r="AG321" s="29">
        <f>主要観光地別・年度計!AG351</f>
        <v>222472</v>
      </c>
      <c r="AH321" s="29">
        <f>主要観光地別・年度計!AH351</f>
        <v>296800</v>
      </c>
      <c r="AI321" s="29">
        <f>主要観光地別・年度計!AI351</f>
        <v>370800</v>
      </c>
      <c r="AJ321" s="29">
        <f>主要観光地別・年度計!AJ351</f>
        <v>387600</v>
      </c>
      <c r="AK321" s="29">
        <f>主要観光地別・年度計!AK351</f>
        <v>392400</v>
      </c>
      <c r="AL321" s="29">
        <f>主要観光地別・年度計!AL351</f>
        <v>413100</v>
      </c>
      <c r="AM321" s="29">
        <f>主要観光地別・年度計!AM351</f>
        <v>428700</v>
      </c>
      <c r="AN321" s="29">
        <f>主要観光地別・年度計!AN351</f>
        <v>430700</v>
      </c>
      <c r="AO321" s="29">
        <f>主要観光地別・年度計!AO351</f>
        <v>428900</v>
      </c>
      <c r="AQ321" s="69">
        <v>449</v>
      </c>
      <c r="AR321" s="69">
        <v>456.3</v>
      </c>
      <c r="AS321" s="69">
        <v>446</v>
      </c>
      <c r="AT321" s="69">
        <v>448</v>
      </c>
      <c r="AU321" s="69">
        <v>450.9</v>
      </c>
      <c r="AV321" s="69">
        <v>459.9</v>
      </c>
      <c r="AW321" s="69">
        <v>434.1</v>
      </c>
      <c r="AX321" s="69">
        <v>449.9</v>
      </c>
      <c r="AY321" s="69">
        <v>428.8</v>
      </c>
      <c r="AZ321" s="69">
        <v>404.8</v>
      </c>
      <c r="BA321" s="69">
        <v>403.6</v>
      </c>
      <c r="BB321" s="69">
        <v>382.7</v>
      </c>
      <c r="BC321" s="69">
        <v>364</v>
      </c>
      <c r="BD321" s="69">
        <v>339.1</v>
      </c>
      <c r="BE321" s="69">
        <v>341.6</v>
      </c>
      <c r="BF321" s="69">
        <v>357.79999999999995</v>
      </c>
      <c r="BG321" s="69">
        <v>379.49999999999994</v>
      </c>
      <c r="BH321" s="69">
        <v>398.20000000000005</v>
      </c>
      <c r="BI321" s="69">
        <v>407.7</v>
      </c>
      <c r="BJ321" s="69">
        <v>396.4</v>
      </c>
      <c r="BK321" s="69">
        <v>390.2</v>
      </c>
      <c r="BL321" s="69">
        <v>384.3</v>
      </c>
      <c r="BM321" s="69">
        <v>342.3</v>
      </c>
      <c r="BN321" s="69"/>
    </row>
    <row r="322" spans="1:66" ht="13.5" customHeight="1" x14ac:dyDescent="0.15">
      <c r="A322" s="50"/>
      <c r="B322" s="52"/>
      <c r="C322" s="53" t="s">
        <v>61</v>
      </c>
      <c r="D322" s="64" t="s">
        <v>6</v>
      </c>
      <c r="E322" s="89"/>
      <c r="F322" s="89"/>
      <c r="G322" s="89"/>
      <c r="H322" s="26"/>
      <c r="I322" s="26"/>
      <c r="J322" s="26"/>
      <c r="K322" s="26"/>
      <c r="L322" s="26"/>
      <c r="M322" s="26"/>
      <c r="N322" s="26"/>
      <c r="O322" s="26"/>
      <c r="P322" s="26"/>
      <c r="Q322" s="26"/>
      <c r="R322" s="26"/>
      <c r="S322" s="26"/>
      <c r="T322" s="26"/>
      <c r="U322" s="26"/>
      <c r="V322" s="26"/>
      <c r="W322" s="26"/>
      <c r="X322" s="26"/>
      <c r="Y322" s="26"/>
      <c r="Z322" s="26"/>
      <c r="AA322" s="26"/>
      <c r="AB322" s="26"/>
      <c r="AC322" s="26"/>
      <c r="AD322" s="26"/>
      <c r="AE322" s="26"/>
      <c r="AF322" s="26"/>
      <c r="AG322" s="26"/>
      <c r="AH322" s="26"/>
      <c r="AI322" s="26"/>
      <c r="AJ322" s="26"/>
      <c r="AK322" s="26"/>
      <c r="AL322" s="26"/>
      <c r="AM322" s="26"/>
      <c r="AN322" s="26"/>
      <c r="AO322" s="26"/>
      <c r="AQ322" s="65">
        <v>0</v>
      </c>
      <c r="AR322" s="65">
        <v>0</v>
      </c>
      <c r="AS322" s="65">
        <v>4273.8</v>
      </c>
      <c r="AT322" s="65">
        <v>3819.9</v>
      </c>
      <c r="AU322" s="65">
        <v>4096.2</v>
      </c>
      <c r="AV322" s="65">
        <v>3685.8</v>
      </c>
      <c r="AW322" s="65">
        <v>3501.3</v>
      </c>
      <c r="AX322" s="65">
        <v>3282.6</v>
      </c>
      <c r="AY322" s="65">
        <v>3136.8</v>
      </c>
      <c r="AZ322" s="65">
        <v>2991.7</v>
      </c>
      <c r="BA322" s="65">
        <v>3002.3</v>
      </c>
      <c r="BB322" s="65">
        <v>3002.1</v>
      </c>
      <c r="BC322" s="65">
        <v>2758.9</v>
      </c>
      <c r="BD322" s="65">
        <v>2835.8</v>
      </c>
      <c r="BE322" s="65">
        <v>2724.6999999999994</v>
      </c>
      <c r="BF322" s="65">
        <v>2574.2000000000003</v>
      </c>
      <c r="BG322" s="65">
        <v>2644.5</v>
      </c>
      <c r="BH322" s="65">
        <v>2636.9999999999995</v>
      </c>
      <c r="BI322" s="65">
        <v>2763.9999999999995</v>
      </c>
      <c r="BJ322" s="65">
        <v>2552.8999999999996</v>
      </c>
      <c r="BK322" s="65">
        <v>2583.6</v>
      </c>
      <c r="BL322" s="65">
        <v>2447.6999999999998</v>
      </c>
      <c r="BM322" s="65">
        <v>2440.1999999999998</v>
      </c>
      <c r="BN322" s="65"/>
    </row>
    <row r="323" spans="1:66" ht="13.5" customHeight="1" x14ac:dyDescent="0.15">
      <c r="A323" s="51"/>
      <c r="B323" s="52"/>
      <c r="C323" s="54"/>
      <c r="D323" s="66" t="s">
        <v>7</v>
      </c>
      <c r="E323" s="90"/>
      <c r="F323" s="90"/>
      <c r="G323" s="90"/>
      <c r="H323" s="28"/>
      <c r="I323" s="28"/>
      <c r="J323" s="28"/>
      <c r="K323" s="28"/>
      <c r="L323" s="28"/>
      <c r="M323" s="28"/>
      <c r="N323" s="28"/>
      <c r="O323" s="28"/>
      <c r="P323" s="28"/>
      <c r="Q323" s="28"/>
      <c r="R323" s="28"/>
      <c r="S323" s="28"/>
      <c r="T323" s="28"/>
      <c r="U323" s="28"/>
      <c r="V323" s="28"/>
      <c r="W323" s="28"/>
      <c r="X323" s="28"/>
      <c r="Y323" s="28"/>
      <c r="Z323" s="28"/>
      <c r="AA323" s="28"/>
      <c r="AB323" s="28"/>
      <c r="AC323" s="28"/>
      <c r="AD323" s="28"/>
      <c r="AE323" s="28"/>
      <c r="AF323" s="28"/>
      <c r="AG323" s="28"/>
      <c r="AH323" s="28"/>
      <c r="AI323" s="28"/>
      <c r="AJ323" s="28"/>
      <c r="AK323" s="28"/>
      <c r="AL323" s="28"/>
      <c r="AM323" s="28"/>
      <c r="AN323" s="28"/>
      <c r="AO323" s="28"/>
      <c r="AQ323" s="67">
        <v>0</v>
      </c>
      <c r="AR323" s="67">
        <v>0</v>
      </c>
      <c r="AS323" s="67">
        <v>1035.3</v>
      </c>
      <c r="AT323" s="67">
        <v>906.6</v>
      </c>
      <c r="AU323" s="67">
        <v>979</v>
      </c>
      <c r="AV323" s="67">
        <v>894.8</v>
      </c>
      <c r="AW323" s="67">
        <v>842.1</v>
      </c>
      <c r="AX323" s="67">
        <v>784.5</v>
      </c>
      <c r="AY323" s="67">
        <v>754.6</v>
      </c>
      <c r="AZ323" s="67">
        <v>693.9</v>
      </c>
      <c r="BA323" s="67">
        <v>293.7</v>
      </c>
      <c r="BB323" s="67">
        <v>294.2</v>
      </c>
      <c r="BC323" s="67">
        <v>270.39999999999998</v>
      </c>
      <c r="BD323" s="67">
        <v>277.89999999999998</v>
      </c>
      <c r="BE323" s="67">
        <v>268.09999999999997</v>
      </c>
      <c r="BF323" s="67">
        <v>252.55960999999999</v>
      </c>
      <c r="BG323" s="67">
        <v>259.50041000000004</v>
      </c>
      <c r="BH323" s="67">
        <v>254.39999999999998</v>
      </c>
      <c r="BI323" s="67">
        <v>323.2</v>
      </c>
      <c r="BJ323" s="67">
        <v>260.60000000000002</v>
      </c>
      <c r="BK323" s="67">
        <v>252.59999999999997</v>
      </c>
      <c r="BL323" s="67">
        <v>239.5</v>
      </c>
      <c r="BM323" s="67">
        <v>233.10000000000002</v>
      </c>
      <c r="BN323" s="67"/>
    </row>
    <row r="324" spans="1:66" ht="13.5" customHeight="1" x14ac:dyDescent="0.15">
      <c r="A324" s="51" t="s">
        <v>348</v>
      </c>
      <c r="B324" s="52" t="s">
        <v>63</v>
      </c>
      <c r="C324" s="54"/>
      <c r="D324" s="66" t="s">
        <v>8</v>
      </c>
      <c r="E324" s="90"/>
      <c r="F324" s="90"/>
      <c r="G324" s="90"/>
      <c r="H324" s="28"/>
      <c r="I324" s="28"/>
      <c r="J324" s="28"/>
      <c r="K324" s="28"/>
      <c r="L324" s="28"/>
      <c r="M324" s="28"/>
      <c r="N324" s="28"/>
      <c r="O324" s="28"/>
      <c r="P324" s="28"/>
      <c r="Q324" s="28"/>
      <c r="R324" s="28"/>
      <c r="S324" s="28"/>
      <c r="T324" s="28"/>
      <c r="U324" s="28"/>
      <c r="V324" s="28"/>
      <c r="W324" s="28"/>
      <c r="X324" s="28"/>
      <c r="Y324" s="28"/>
      <c r="Z324" s="28"/>
      <c r="AA324" s="28"/>
      <c r="AB324" s="28"/>
      <c r="AC324" s="28"/>
      <c r="AD324" s="28"/>
      <c r="AE324" s="28"/>
      <c r="AF324" s="28"/>
      <c r="AG324" s="28"/>
      <c r="AH324" s="28"/>
      <c r="AI324" s="28"/>
      <c r="AJ324" s="28"/>
      <c r="AK324" s="28"/>
      <c r="AL324" s="28"/>
      <c r="AM324" s="28"/>
      <c r="AN324" s="28"/>
      <c r="AO324" s="28"/>
      <c r="AQ324" s="67">
        <v>0</v>
      </c>
      <c r="AR324" s="67">
        <v>0</v>
      </c>
      <c r="AS324" s="67">
        <v>3238.5</v>
      </c>
      <c r="AT324" s="67">
        <v>2913.3</v>
      </c>
      <c r="AU324" s="67">
        <v>3117.2</v>
      </c>
      <c r="AV324" s="67">
        <v>2791</v>
      </c>
      <c r="AW324" s="67">
        <v>2659.2</v>
      </c>
      <c r="AX324" s="67">
        <v>2498.1</v>
      </c>
      <c r="AY324" s="67">
        <v>2382.1999999999998</v>
      </c>
      <c r="AZ324" s="67">
        <v>2297.8000000000002</v>
      </c>
      <c r="BA324" s="67">
        <v>2708.6</v>
      </c>
      <c r="BB324" s="67">
        <v>2707.9</v>
      </c>
      <c r="BC324" s="67">
        <v>2488.5</v>
      </c>
      <c r="BD324" s="67">
        <v>2557.8999999999996</v>
      </c>
      <c r="BE324" s="67">
        <v>2456.6000000000004</v>
      </c>
      <c r="BF324" s="67">
        <v>2321.6403899999996</v>
      </c>
      <c r="BG324" s="67">
        <v>2384.9995900000004</v>
      </c>
      <c r="BH324" s="67">
        <v>2382.6</v>
      </c>
      <c r="BI324" s="67">
        <v>2440.7999999999997</v>
      </c>
      <c r="BJ324" s="67">
        <v>2292.3000000000002</v>
      </c>
      <c r="BK324" s="67">
        <v>2331</v>
      </c>
      <c r="BL324" s="67">
        <v>2208.1999999999998</v>
      </c>
      <c r="BM324" s="67">
        <v>2207.0999999999995</v>
      </c>
      <c r="BN324" s="67"/>
    </row>
    <row r="325" spans="1:66" ht="13.5" customHeight="1" x14ac:dyDescent="0.15">
      <c r="A325" s="51"/>
      <c r="B325" s="52"/>
      <c r="C325" s="54"/>
      <c r="D325" s="66" t="s">
        <v>9</v>
      </c>
      <c r="E325" s="90"/>
      <c r="F325" s="90"/>
      <c r="G325" s="90"/>
      <c r="H325" s="28"/>
      <c r="I325" s="28"/>
      <c r="J325" s="28"/>
      <c r="K325" s="28"/>
      <c r="L325" s="28"/>
      <c r="M325" s="28"/>
      <c r="N325" s="28"/>
      <c r="O325" s="28"/>
      <c r="P325" s="28"/>
      <c r="Q325" s="28"/>
      <c r="R325" s="28"/>
      <c r="S325" s="28"/>
      <c r="T325" s="28"/>
      <c r="U325" s="28"/>
      <c r="V325" s="28"/>
      <c r="W325" s="28"/>
      <c r="X325" s="28"/>
      <c r="Y325" s="28"/>
      <c r="Z325" s="28"/>
      <c r="AA325" s="28"/>
      <c r="AB325" s="28"/>
      <c r="AC325" s="28"/>
      <c r="AD325" s="28"/>
      <c r="AE325" s="28"/>
      <c r="AF325" s="28"/>
      <c r="AG325" s="28"/>
      <c r="AH325" s="28"/>
      <c r="AI325" s="28"/>
      <c r="AJ325" s="28"/>
      <c r="AK325" s="28"/>
      <c r="AL325" s="28"/>
      <c r="AM325" s="28"/>
      <c r="AN325" s="28"/>
      <c r="AO325" s="28"/>
      <c r="AQ325" s="67">
        <v>0</v>
      </c>
      <c r="AR325" s="67">
        <v>0</v>
      </c>
      <c r="AS325" s="67">
        <v>4267.2</v>
      </c>
      <c r="AT325" s="67">
        <v>3818.1</v>
      </c>
      <c r="AU325" s="67">
        <v>4095.6</v>
      </c>
      <c r="AV325" s="67">
        <v>3685.8</v>
      </c>
      <c r="AW325" s="67">
        <v>3500.9</v>
      </c>
      <c r="AX325" s="67">
        <v>3281.7</v>
      </c>
      <c r="AY325" s="67">
        <v>3135.7</v>
      </c>
      <c r="AZ325" s="67">
        <v>2990.6</v>
      </c>
      <c r="BA325" s="67">
        <v>3001.2</v>
      </c>
      <c r="BB325" s="67">
        <v>3000.7</v>
      </c>
      <c r="BC325" s="67">
        <v>2758.7</v>
      </c>
      <c r="BD325" s="67">
        <v>2835.8</v>
      </c>
      <c r="BE325" s="67">
        <v>2724.6999999999994</v>
      </c>
      <c r="BF325" s="67">
        <v>2574.2000000000003</v>
      </c>
      <c r="BG325" s="67">
        <v>2644.5</v>
      </c>
      <c r="BH325" s="67">
        <v>2636.9999999999995</v>
      </c>
      <c r="BI325" s="67">
        <v>2763.9999999999995</v>
      </c>
      <c r="BJ325" s="67">
        <v>2552.8999999999996</v>
      </c>
      <c r="BK325" s="67">
        <v>2583.6</v>
      </c>
      <c r="BL325" s="67">
        <v>2447.6999999999998</v>
      </c>
      <c r="BM325" s="67">
        <v>2440.1999999999998</v>
      </c>
      <c r="BN325" s="67"/>
    </row>
    <row r="326" spans="1:66" ht="13.5" customHeight="1" x14ac:dyDescent="0.15">
      <c r="A326" s="51"/>
      <c r="B326" s="52"/>
      <c r="C326" s="54"/>
      <c r="D326" s="66" t="s">
        <v>10</v>
      </c>
      <c r="E326" s="90"/>
      <c r="F326" s="90"/>
      <c r="G326" s="90"/>
      <c r="H326" s="28"/>
      <c r="I326" s="28"/>
      <c r="J326" s="28"/>
      <c r="K326" s="28"/>
      <c r="L326" s="28"/>
      <c r="M326" s="28"/>
      <c r="N326" s="28"/>
      <c r="O326" s="28"/>
      <c r="P326" s="28"/>
      <c r="Q326" s="28"/>
      <c r="R326" s="28"/>
      <c r="S326" s="28"/>
      <c r="T326" s="28"/>
      <c r="U326" s="28"/>
      <c r="V326" s="28"/>
      <c r="W326" s="28"/>
      <c r="X326" s="28"/>
      <c r="Y326" s="28"/>
      <c r="Z326" s="28"/>
      <c r="AA326" s="28"/>
      <c r="AB326" s="28"/>
      <c r="AC326" s="28"/>
      <c r="AD326" s="28"/>
      <c r="AE326" s="28"/>
      <c r="AF326" s="28"/>
      <c r="AG326" s="28"/>
      <c r="AH326" s="28"/>
      <c r="AI326" s="28"/>
      <c r="AJ326" s="28"/>
      <c r="AK326" s="28"/>
      <c r="AL326" s="28"/>
      <c r="AM326" s="28"/>
      <c r="AN326" s="28"/>
      <c r="AO326" s="28"/>
      <c r="AQ326" s="67">
        <v>0</v>
      </c>
      <c r="AR326" s="67">
        <v>0</v>
      </c>
      <c r="AS326" s="67">
        <v>6.6</v>
      </c>
      <c r="AT326" s="67">
        <v>1.8</v>
      </c>
      <c r="AU326" s="67">
        <v>0.6</v>
      </c>
      <c r="AV326" s="67">
        <v>0</v>
      </c>
      <c r="AW326" s="67">
        <v>0.4</v>
      </c>
      <c r="AX326" s="67">
        <v>0.9</v>
      </c>
      <c r="AY326" s="67">
        <v>1.1000000000000001</v>
      </c>
      <c r="AZ326" s="67">
        <v>1.1000000000000001</v>
      </c>
      <c r="BA326" s="67">
        <v>1.1000000000000001</v>
      </c>
      <c r="BB326" s="67">
        <v>1.4</v>
      </c>
      <c r="BC326" s="67">
        <v>0.2</v>
      </c>
      <c r="BD326" s="67">
        <v>0</v>
      </c>
      <c r="BE326" s="67">
        <v>0</v>
      </c>
      <c r="BF326" s="67">
        <v>0</v>
      </c>
      <c r="BG326" s="67">
        <v>0</v>
      </c>
      <c r="BH326" s="67">
        <v>0</v>
      </c>
      <c r="BI326" s="67">
        <v>0</v>
      </c>
      <c r="BJ326" s="67">
        <v>0</v>
      </c>
      <c r="BK326" s="67">
        <v>0</v>
      </c>
      <c r="BL326" s="67">
        <v>0</v>
      </c>
      <c r="BM326" s="67">
        <v>0</v>
      </c>
      <c r="BN326" s="67"/>
    </row>
    <row r="327" spans="1:66" ht="13.5" customHeight="1" thickBot="1" x14ac:dyDescent="0.2">
      <c r="A327" s="51"/>
      <c r="B327" s="52"/>
      <c r="C327" s="55"/>
      <c r="D327" s="68" t="s">
        <v>11</v>
      </c>
      <c r="E327" s="91"/>
      <c r="F327" s="91"/>
      <c r="G327" s="91"/>
      <c r="H327" s="29"/>
      <c r="I327" s="29"/>
      <c r="J327" s="29"/>
      <c r="K327" s="29"/>
      <c r="L327" s="29"/>
      <c r="M327" s="29"/>
      <c r="N327" s="29"/>
      <c r="O327" s="29"/>
      <c r="P327" s="29"/>
      <c r="Q327" s="29"/>
      <c r="R327" s="29"/>
      <c r="S327" s="29"/>
      <c r="T327" s="29"/>
      <c r="U327" s="29"/>
      <c r="V327" s="29"/>
      <c r="W327" s="29"/>
      <c r="X327" s="29"/>
      <c r="Y327" s="29"/>
      <c r="Z327" s="29"/>
      <c r="AA327" s="29"/>
      <c r="AB327" s="29"/>
      <c r="AC327" s="29"/>
      <c r="AD327" s="29"/>
      <c r="AE327" s="29"/>
      <c r="AF327" s="29"/>
      <c r="AG327" s="29"/>
      <c r="AH327" s="29"/>
      <c r="AI327" s="29"/>
      <c r="AJ327" s="29"/>
      <c r="AK327" s="29"/>
      <c r="AL327" s="29"/>
      <c r="AM327" s="29"/>
      <c r="AN327" s="29"/>
      <c r="AO327" s="29"/>
      <c r="AQ327" s="69">
        <v>0</v>
      </c>
      <c r="AR327" s="69">
        <v>0</v>
      </c>
      <c r="AS327" s="69">
        <v>6.6</v>
      </c>
      <c r="AT327" s="69">
        <v>1.8</v>
      </c>
      <c r="AU327" s="69">
        <v>0.6</v>
      </c>
      <c r="AV327" s="69">
        <v>0</v>
      </c>
      <c r="AW327" s="69">
        <v>0.6</v>
      </c>
      <c r="AX327" s="69">
        <v>0.9</v>
      </c>
      <c r="AY327" s="69">
        <v>1.1000000000000001</v>
      </c>
      <c r="AZ327" s="69">
        <v>1.2</v>
      </c>
      <c r="BA327" s="69">
        <v>1.8</v>
      </c>
      <c r="BB327" s="69">
        <v>1.4</v>
      </c>
      <c r="BC327" s="69">
        <v>0.2</v>
      </c>
      <c r="BD327" s="69">
        <v>0</v>
      </c>
      <c r="BE327" s="69">
        <v>0</v>
      </c>
      <c r="BF327" s="69">
        <v>0</v>
      </c>
      <c r="BG327" s="69">
        <v>0</v>
      </c>
      <c r="BH327" s="69">
        <v>0</v>
      </c>
      <c r="BI327" s="69">
        <v>0</v>
      </c>
      <c r="BJ327" s="69">
        <v>0</v>
      </c>
      <c r="BK327" s="69">
        <v>0</v>
      </c>
      <c r="BL327" s="69">
        <v>0</v>
      </c>
      <c r="BM327" s="69">
        <v>0</v>
      </c>
      <c r="BN327" s="69"/>
    </row>
    <row r="328" spans="1:66" ht="13.5" customHeight="1" x14ac:dyDescent="0.15">
      <c r="A328" s="51"/>
      <c r="B328" s="52"/>
      <c r="C328" s="124" t="s">
        <v>62</v>
      </c>
      <c r="D328" s="64" t="s">
        <v>6</v>
      </c>
      <c r="E328" s="89"/>
      <c r="F328" s="89"/>
      <c r="G328" s="89"/>
      <c r="H328" s="26"/>
      <c r="I328" s="26"/>
      <c r="J328" s="26"/>
      <c r="K328" s="26"/>
      <c r="L328" s="26"/>
      <c r="M328" s="26"/>
      <c r="N328" s="26"/>
      <c r="O328" s="26"/>
      <c r="P328" s="26"/>
      <c r="Q328" s="26"/>
      <c r="R328" s="26"/>
      <c r="S328" s="26"/>
      <c r="T328" s="26"/>
      <c r="U328" s="26"/>
      <c r="V328" s="26"/>
      <c r="W328" s="26"/>
      <c r="X328" s="26"/>
      <c r="Y328" s="26">
        <f t="shared" ref="Y328" si="357">SUM(Y329:Y330)</f>
        <v>33533</v>
      </c>
      <c r="Z328" s="26">
        <f t="shared" ref="Z328" si="358">SUM(Z329:Z330)</f>
        <v>34582</v>
      </c>
      <c r="AA328" s="26">
        <f t="shared" ref="AA328" si="359">SUM(AA329:AA330)</f>
        <v>38108</v>
      </c>
      <c r="AB328" s="26">
        <f t="shared" ref="AB328" si="360">SUM(AB329:AB330)</f>
        <v>42192</v>
      </c>
      <c r="AC328" s="26">
        <f t="shared" ref="AC328" si="361">SUM(AC329:AC330)</f>
        <v>44529</v>
      </c>
      <c r="AD328" s="26">
        <f t="shared" ref="AD328" si="362">SUM(AD329:AD330)</f>
        <v>82120</v>
      </c>
      <c r="AE328" s="26">
        <f t="shared" ref="AE328" si="363">SUM(AE329:AE330)</f>
        <v>97990</v>
      </c>
      <c r="AF328" s="26">
        <f t="shared" ref="AF328" si="364">SUM(AF329:AF330)</f>
        <v>240922</v>
      </c>
      <c r="AG328" s="26">
        <f t="shared" ref="AG328" si="365">SUM(AG329:AG330)</f>
        <v>258863</v>
      </c>
      <c r="AH328" s="26">
        <f t="shared" ref="AH328" si="366">SUM(AH329:AH330)</f>
        <v>317969</v>
      </c>
      <c r="AI328" s="26">
        <f t="shared" ref="AI328" si="367">SUM(AI329:AI330)</f>
        <v>485774</v>
      </c>
      <c r="AJ328" s="26">
        <f t="shared" ref="AJ328" si="368">SUM(AJ329:AJ330)</f>
        <v>704032</v>
      </c>
      <c r="AK328" s="26">
        <f t="shared" ref="AK328" si="369">SUM(AK329:AK330)</f>
        <v>876902</v>
      </c>
      <c r="AL328" s="26">
        <f t="shared" ref="AL328" si="370">SUM(AL329:AL330)</f>
        <v>893363</v>
      </c>
      <c r="AM328" s="26">
        <f t="shared" ref="AM328" si="371">SUM(AM329:AM330)</f>
        <v>957260</v>
      </c>
      <c r="AN328" s="26">
        <f t="shared" ref="AN328" si="372">SUM(AN329:AN330)</f>
        <v>910476</v>
      </c>
      <c r="AO328" s="26">
        <f t="shared" ref="AO328" si="373">SUM(AO329:AO330)</f>
        <v>917952</v>
      </c>
      <c r="AQ328" s="65">
        <v>918.3</v>
      </c>
      <c r="AR328" s="65">
        <v>1022</v>
      </c>
      <c r="AS328" s="65">
        <v>1036.9000000000001</v>
      </c>
      <c r="AT328" s="65">
        <v>898.8</v>
      </c>
      <c r="AU328" s="65">
        <v>1028.4000000000001</v>
      </c>
      <c r="AV328" s="65">
        <v>1004.7</v>
      </c>
      <c r="AW328" s="65">
        <v>951.1</v>
      </c>
      <c r="AX328" s="65">
        <v>858</v>
      </c>
      <c r="AY328" s="65">
        <v>821.6</v>
      </c>
      <c r="AZ328" s="65">
        <v>794.7</v>
      </c>
      <c r="BA328" s="65">
        <v>825</v>
      </c>
      <c r="BB328" s="65">
        <v>712.7</v>
      </c>
      <c r="BC328" s="65">
        <v>754.1</v>
      </c>
      <c r="BD328" s="65">
        <v>773.5</v>
      </c>
      <c r="BE328" s="65">
        <v>702.7</v>
      </c>
      <c r="BF328" s="65">
        <v>755.30000000000007</v>
      </c>
      <c r="BG328" s="65">
        <v>759.19999999999993</v>
      </c>
      <c r="BH328" s="65">
        <v>841.20000000000016</v>
      </c>
      <c r="BI328" s="65">
        <v>784.09999999999991</v>
      </c>
      <c r="BJ328" s="65">
        <v>846.9</v>
      </c>
      <c r="BK328" s="65">
        <v>812.5</v>
      </c>
      <c r="BL328" s="65">
        <v>944.6</v>
      </c>
      <c r="BM328" s="65">
        <v>906.19999999999982</v>
      </c>
      <c r="BN328" s="65"/>
    </row>
    <row r="329" spans="1:66" ht="13.5" customHeight="1" x14ac:dyDescent="0.15">
      <c r="A329" s="51"/>
      <c r="B329" s="52"/>
      <c r="C329" s="125"/>
      <c r="D329" s="66" t="s">
        <v>7</v>
      </c>
      <c r="E329" s="90"/>
      <c r="F329" s="90"/>
      <c r="G329" s="90"/>
      <c r="H329" s="28"/>
      <c r="I329" s="28"/>
      <c r="J329" s="28"/>
      <c r="K329" s="28"/>
      <c r="L329" s="28"/>
      <c r="M329" s="28"/>
      <c r="N329" s="28"/>
      <c r="O329" s="28"/>
      <c r="P329" s="28"/>
      <c r="Q329" s="28"/>
      <c r="R329" s="28"/>
      <c r="S329" s="28"/>
      <c r="T329" s="28"/>
      <c r="U329" s="28"/>
      <c r="V329" s="28"/>
      <c r="W329" s="28"/>
      <c r="X329" s="28"/>
      <c r="Y329" s="28">
        <f>主要観光地別・年度計!Y359</f>
        <v>2925</v>
      </c>
      <c r="Z329" s="28">
        <f>主要観光地別・年度計!Z359</f>
        <v>3018</v>
      </c>
      <c r="AA329" s="28">
        <f>主要観光地別・年度計!AA359</f>
        <v>1555</v>
      </c>
      <c r="AB329" s="28">
        <f>主要観光地別・年度計!AB359</f>
        <v>1467</v>
      </c>
      <c r="AC329" s="28">
        <f>主要観光地別・年度計!AC359</f>
        <v>1700</v>
      </c>
      <c r="AD329" s="28">
        <f>主要観光地別・年度計!AD359</f>
        <v>4050</v>
      </c>
      <c r="AE329" s="28">
        <f>主要観光地別・年度計!AE359</f>
        <v>5320</v>
      </c>
      <c r="AF329" s="28">
        <f>主要観光地別・年度計!AF359</f>
        <v>9497</v>
      </c>
      <c r="AG329" s="28">
        <f>主要観光地別・年度計!AG359</f>
        <v>9751</v>
      </c>
      <c r="AH329" s="28">
        <f>主要観光地別・年度計!AH359</f>
        <v>11788</v>
      </c>
      <c r="AI329" s="28">
        <f>主要観光地別・年度計!AI359</f>
        <v>30902</v>
      </c>
      <c r="AJ329" s="28">
        <f>主要観光地別・年度計!AJ359</f>
        <v>40665</v>
      </c>
      <c r="AK329" s="28">
        <f>主要観光地別・年度計!AK359</f>
        <v>94187</v>
      </c>
      <c r="AL329" s="28">
        <f>主要観光地別・年度計!AL359</f>
        <v>55192</v>
      </c>
      <c r="AM329" s="28">
        <f>主要観光地別・年度計!AM359</f>
        <v>63316</v>
      </c>
      <c r="AN329" s="28">
        <f>主要観光地別・年度計!AN359</f>
        <v>61467</v>
      </c>
      <c r="AO329" s="28">
        <f>主要観光地別・年度計!AO359</f>
        <v>332517</v>
      </c>
      <c r="AQ329" s="67">
        <v>394.2</v>
      </c>
      <c r="AR329" s="67">
        <v>406.8</v>
      </c>
      <c r="AS329" s="67">
        <v>389.7</v>
      </c>
      <c r="AT329" s="67">
        <v>308.60000000000002</v>
      </c>
      <c r="AU329" s="67">
        <v>370.1</v>
      </c>
      <c r="AV329" s="67">
        <v>369.4</v>
      </c>
      <c r="AW329" s="67">
        <v>343.6</v>
      </c>
      <c r="AX329" s="67">
        <v>305.8</v>
      </c>
      <c r="AY329" s="67">
        <v>290.60000000000002</v>
      </c>
      <c r="AZ329" s="67">
        <v>341.3</v>
      </c>
      <c r="BA329" s="67">
        <v>358</v>
      </c>
      <c r="BB329" s="67">
        <v>274.60000000000002</v>
      </c>
      <c r="BC329" s="67">
        <v>225.4</v>
      </c>
      <c r="BD329" s="67">
        <v>227.3</v>
      </c>
      <c r="BE329" s="67">
        <v>195.6</v>
      </c>
      <c r="BF329" s="67">
        <v>225.2</v>
      </c>
      <c r="BG329" s="67">
        <v>223.5</v>
      </c>
      <c r="BH329" s="67">
        <v>273.7</v>
      </c>
      <c r="BI329" s="67">
        <v>265.99999999999994</v>
      </c>
      <c r="BJ329" s="67">
        <v>275.40000000000003</v>
      </c>
      <c r="BK329" s="67">
        <v>315.59999999999997</v>
      </c>
      <c r="BL329" s="67">
        <v>277.89999999999998</v>
      </c>
      <c r="BM329" s="67">
        <v>189</v>
      </c>
      <c r="BN329" s="67"/>
    </row>
    <row r="330" spans="1:66" ht="13.5" customHeight="1" x14ac:dyDescent="0.15">
      <c r="A330" s="51"/>
      <c r="B330" s="52"/>
      <c r="C330" s="125"/>
      <c r="D330" s="66" t="s">
        <v>8</v>
      </c>
      <c r="E330" s="90"/>
      <c r="F330" s="90"/>
      <c r="G330" s="90"/>
      <c r="H330" s="28"/>
      <c r="I330" s="28"/>
      <c r="J330" s="28"/>
      <c r="K330" s="28"/>
      <c r="L330" s="28"/>
      <c r="M330" s="28"/>
      <c r="N330" s="28"/>
      <c r="O330" s="28"/>
      <c r="P330" s="28"/>
      <c r="Q330" s="28"/>
      <c r="R330" s="28"/>
      <c r="S330" s="28"/>
      <c r="T330" s="28"/>
      <c r="U330" s="28"/>
      <c r="V330" s="28"/>
      <c r="W330" s="28"/>
      <c r="X330" s="28"/>
      <c r="Y330" s="28">
        <f>主要観光地別・年度計!Y360</f>
        <v>30608</v>
      </c>
      <c r="Z330" s="28">
        <f>主要観光地別・年度計!Z360</f>
        <v>31564</v>
      </c>
      <c r="AA330" s="28">
        <f>主要観光地別・年度計!AA360</f>
        <v>36553</v>
      </c>
      <c r="AB330" s="28">
        <f>主要観光地別・年度計!AB360</f>
        <v>40725</v>
      </c>
      <c r="AC330" s="28">
        <f>主要観光地別・年度計!AC360</f>
        <v>42829</v>
      </c>
      <c r="AD330" s="28">
        <f>主要観光地別・年度計!AD360</f>
        <v>78070</v>
      </c>
      <c r="AE330" s="28">
        <f>主要観光地別・年度計!AE360</f>
        <v>92670</v>
      </c>
      <c r="AF330" s="28">
        <f>主要観光地別・年度計!AF360</f>
        <v>231425</v>
      </c>
      <c r="AG330" s="28">
        <f>主要観光地別・年度計!AG360</f>
        <v>249112</v>
      </c>
      <c r="AH330" s="28">
        <f>主要観光地別・年度計!AH360</f>
        <v>306181</v>
      </c>
      <c r="AI330" s="28">
        <f>主要観光地別・年度計!AI360</f>
        <v>454872</v>
      </c>
      <c r="AJ330" s="28">
        <f>主要観光地別・年度計!AJ360</f>
        <v>663367</v>
      </c>
      <c r="AK330" s="28">
        <f>主要観光地別・年度計!AK360</f>
        <v>782715</v>
      </c>
      <c r="AL330" s="28">
        <f>主要観光地別・年度計!AL360</f>
        <v>838171</v>
      </c>
      <c r="AM330" s="28">
        <f>主要観光地別・年度計!AM360</f>
        <v>893944</v>
      </c>
      <c r="AN330" s="28">
        <f>主要観光地別・年度計!AN360</f>
        <v>849009</v>
      </c>
      <c r="AO330" s="28">
        <f>主要観光地別・年度計!AO360</f>
        <v>585435</v>
      </c>
      <c r="AQ330" s="67">
        <v>524.1</v>
      </c>
      <c r="AR330" s="67">
        <v>615.20000000000005</v>
      </c>
      <c r="AS330" s="67">
        <v>647.20000000000005</v>
      </c>
      <c r="AT330" s="67">
        <v>590.20000000000005</v>
      </c>
      <c r="AU330" s="67">
        <v>658.3</v>
      </c>
      <c r="AV330" s="67">
        <v>635.29999999999995</v>
      </c>
      <c r="AW330" s="67">
        <v>607.5</v>
      </c>
      <c r="AX330" s="67">
        <v>552.20000000000005</v>
      </c>
      <c r="AY330" s="67">
        <v>531</v>
      </c>
      <c r="AZ330" s="67">
        <v>453.4</v>
      </c>
      <c r="BA330" s="67">
        <v>467</v>
      </c>
      <c r="BB330" s="67">
        <v>438.1</v>
      </c>
      <c r="BC330" s="67">
        <v>528.70000000000005</v>
      </c>
      <c r="BD330" s="67">
        <v>546.20000000000005</v>
      </c>
      <c r="BE330" s="67">
        <v>507.1</v>
      </c>
      <c r="BF330" s="67">
        <v>530.09999999999991</v>
      </c>
      <c r="BG330" s="67">
        <v>535.69999999999993</v>
      </c>
      <c r="BH330" s="67">
        <v>567.5</v>
      </c>
      <c r="BI330" s="67">
        <v>518.1</v>
      </c>
      <c r="BJ330" s="67">
        <v>571.5</v>
      </c>
      <c r="BK330" s="67">
        <v>496.89999999999992</v>
      </c>
      <c r="BL330" s="67">
        <v>666.7</v>
      </c>
      <c r="BM330" s="67">
        <v>717.19999999999993</v>
      </c>
      <c r="BN330" s="67"/>
    </row>
    <row r="331" spans="1:66" ht="13.5" customHeight="1" x14ac:dyDescent="0.15">
      <c r="A331" s="51"/>
      <c r="B331" s="52"/>
      <c r="C331" s="125"/>
      <c r="D331" s="66" t="s">
        <v>9</v>
      </c>
      <c r="E331" s="90"/>
      <c r="F331" s="90"/>
      <c r="G331" s="90"/>
      <c r="H331" s="28"/>
      <c r="I331" s="28"/>
      <c r="J331" s="28"/>
      <c r="K331" s="28"/>
      <c r="L331" s="28"/>
      <c r="M331" s="28"/>
      <c r="N331" s="28"/>
      <c r="O331" s="28"/>
      <c r="P331" s="28"/>
      <c r="Q331" s="28"/>
      <c r="R331" s="28"/>
      <c r="S331" s="28"/>
      <c r="T331" s="28"/>
      <c r="U331" s="28"/>
      <c r="V331" s="28"/>
      <c r="W331" s="28"/>
      <c r="X331" s="28"/>
      <c r="Y331" s="28">
        <f>主要観光地別・年度計!Y361</f>
        <v>30468</v>
      </c>
      <c r="Z331" s="28">
        <f>主要観光地別・年度計!Z361</f>
        <v>31453</v>
      </c>
      <c r="AA331" s="28">
        <f>主要観光地別・年度計!AA361</f>
        <v>35434</v>
      </c>
      <c r="AB331" s="28">
        <f>主要観光地別・年度計!AB361</f>
        <v>39451</v>
      </c>
      <c r="AC331" s="28">
        <f>主要観光地別・年度計!AC361</f>
        <v>41134</v>
      </c>
      <c r="AD331" s="28">
        <f>主要観光地別・年度計!AD361</f>
        <v>78267</v>
      </c>
      <c r="AE331" s="28">
        <f>主要観光地別・年度計!AE361</f>
        <v>94006</v>
      </c>
      <c r="AF331" s="28">
        <f>主要観光地別・年度計!AF361</f>
        <v>235532</v>
      </c>
      <c r="AG331" s="28">
        <f>主要観光地別・年度計!AG361</f>
        <v>253369</v>
      </c>
      <c r="AH331" s="28">
        <f>主要観光地別・年度計!AH361</f>
        <v>311202</v>
      </c>
      <c r="AI331" s="28">
        <f>主要観光地別・年度計!AI361</f>
        <v>478425</v>
      </c>
      <c r="AJ331" s="28">
        <f>主要観光地別・年度計!AJ361</f>
        <v>696380</v>
      </c>
      <c r="AK331" s="28">
        <f>主要観光地別・年度計!AK361</f>
        <v>868519</v>
      </c>
      <c r="AL331" s="28">
        <f>主要観光地別・年度計!AL361</f>
        <v>881289</v>
      </c>
      <c r="AM331" s="28">
        <f>主要観光地別・年度計!AM361</f>
        <v>945218</v>
      </c>
      <c r="AN331" s="28">
        <f>主要観光地別・年度計!AN361</f>
        <v>898817</v>
      </c>
      <c r="AO331" s="28">
        <f>主要観光地別・年度計!AO361</f>
        <v>909073</v>
      </c>
      <c r="AQ331" s="67">
        <v>913</v>
      </c>
      <c r="AR331" s="67">
        <v>1015.5</v>
      </c>
      <c r="AS331" s="67">
        <v>1030.5</v>
      </c>
      <c r="AT331" s="67">
        <v>892.2</v>
      </c>
      <c r="AU331" s="67">
        <v>1019.9</v>
      </c>
      <c r="AV331" s="67">
        <v>996.7</v>
      </c>
      <c r="AW331" s="67">
        <v>943.6</v>
      </c>
      <c r="AX331" s="67">
        <v>850.8</v>
      </c>
      <c r="AY331" s="67">
        <v>813.1</v>
      </c>
      <c r="AZ331" s="67">
        <v>785</v>
      </c>
      <c r="BA331" s="67">
        <v>814.7</v>
      </c>
      <c r="BB331" s="67">
        <v>702.3</v>
      </c>
      <c r="BC331" s="67">
        <v>746.1</v>
      </c>
      <c r="BD331" s="67">
        <v>765.6</v>
      </c>
      <c r="BE331" s="67">
        <v>694.69999999999993</v>
      </c>
      <c r="BF331" s="67">
        <v>744.90000000000009</v>
      </c>
      <c r="BG331" s="67">
        <v>749.4</v>
      </c>
      <c r="BH331" s="67">
        <v>832.3</v>
      </c>
      <c r="BI331" s="67">
        <v>773.90000000000009</v>
      </c>
      <c r="BJ331" s="67">
        <v>836.30000000000007</v>
      </c>
      <c r="BK331" s="67">
        <v>799.70000000000016</v>
      </c>
      <c r="BL331" s="67">
        <v>932.5</v>
      </c>
      <c r="BM331" s="67">
        <v>894.39999999999986</v>
      </c>
      <c r="BN331" s="67"/>
    </row>
    <row r="332" spans="1:66" ht="13.5" customHeight="1" x14ac:dyDescent="0.15">
      <c r="A332" s="51"/>
      <c r="B332" s="52"/>
      <c r="C332" s="125"/>
      <c r="D332" s="66" t="s">
        <v>10</v>
      </c>
      <c r="E332" s="90"/>
      <c r="F332" s="90"/>
      <c r="G332" s="90"/>
      <c r="H332" s="28"/>
      <c r="I332" s="28"/>
      <c r="J332" s="28"/>
      <c r="K332" s="28"/>
      <c r="L332" s="28"/>
      <c r="M332" s="28"/>
      <c r="N332" s="28"/>
      <c r="O332" s="28"/>
      <c r="P332" s="28"/>
      <c r="Q332" s="28"/>
      <c r="R332" s="28"/>
      <c r="S332" s="28"/>
      <c r="T332" s="28"/>
      <c r="U332" s="28"/>
      <c r="V332" s="28"/>
      <c r="W332" s="28"/>
      <c r="X332" s="28"/>
      <c r="Y332" s="28">
        <f>主要観光地別・年度計!Y362</f>
        <v>3065</v>
      </c>
      <c r="Z332" s="28">
        <f>主要観光地別・年度計!Z362</f>
        <v>3129</v>
      </c>
      <c r="AA332" s="28">
        <f>主要観光地別・年度計!AA362</f>
        <v>2674</v>
      </c>
      <c r="AB332" s="28">
        <f>主要観光地別・年度計!AB362</f>
        <v>2741</v>
      </c>
      <c r="AC332" s="28">
        <f>主要観光地別・年度計!AC362</f>
        <v>3395</v>
      </c>
      <c r="AD332" s="28">
        <f>主要観光地別・年度計!AD362</f>
        <v>3853</v>
      </c>
      <c r="AE332" s="28">
        <f>主要観光地別・年度計!AE362</f>
        <v>3984</v>
      </c>
      <c r="AF332" s="28">
        <f>主要観光地別・年度計!AF362</f>
        <v>5390</v>
      </c>
      <c r="AG332" s="28">
        <f>主要観光地別・年度計!AG362</f>
        <v>5494</v>
      </c>
      <c r="AH332" s="28">
        <f>主要観光地別・年度計!AH362</f>
        <v>6767</v>
      </c>
      <c r="AI332" s="28">
        <f>主要観光地別・年度計!AI362</f>
        <v>7349</v>
      </c>
      <c r="AJ332" s="28">
        <f>主要観光地別・年度計!AJ362</f>
        <v>7652</v>
      </c>
      <c r="AK332" s="28">
        <f>主要観光地別・年度計!AK362</f>
        <v>8383</v>
      </c>
      <c r="AL332" s="28">
        <f>主要観光地別・年度計!AL362</f>
        <v>12074</v>
      </c>
      <c r="AM332" s="28">
        <f>主要観光地別・年度計!AM362</f>
        <v>12042</v>
      </c>
      <c r="AN332" s="28">
        <f>主要観光地別・年度計!AN362</f>
        <v>11659</v>
      </c>
      <c r="AO332" s="28">
        <f>主要観光地別・年度計!AO362</f>
        <v>8879</v>
      </c>
      <c r="AQ332" s="67">
        <v>5.3</v>
      </c>
      <c r="AR332" s="67">
        <v>6.5</v>
      </c>
      <c r="AS332" s="67">
        <v>6.4</v>
      </c>
      <c r="AT332" s="67">
        <v>6.6</v>
      </c>
      <c r="AU332" s="67">
        <v>8.5</v>
      </c>
      <c r="AV332" s="67">
        <v>8</v>
      </c>
      <c r="AW332" s="67">
        <v>7.5</v>
      </c>
      <c r="AX332" s="67">
        <v>7.2</v>
      </c>
      <c r="AY332" s="67">
        <v>8.5</v>
      </c>
      <c r="AZ332" s="67">
        <v>9.6999999999999993</v>
      </c>
      <c r="BA332" s="67">
        <v>10.3</v>
      </c>
      <c r="BB332" s="67">
        <v>10.4</v>
      </c>
      <c r="BC332" s="67">
        <v>8</v>
      </c>
      <c r="BD332" s="67">
        <v>7.9000000000000021</v>
      </c>
      <c r="BE332" s="67">
        <v>8</v>
      </c>
      <c r="BF332" s="67">
        <v>10.4</v>
      </c>
      <c r="BG332" s="67">
        <v>9.7999999999999989</v>
      </c>
      <c r="BH332" s="67">
        <v>8.8999999999999986</v>
      </c>
      <c r="BI332" s="67">
        <v>10.200000000000001</v>
      </c>
      <c r="BJ332" s="67">
        <v>10.600000000000001</v>
      </c>
      <c r="BK332" s="67">
        <v>12.800000000000002</v>
      </c>
      <c r="BL332" s="67">
        <v>12.1</v>
      </c>
      <c r="BM332" s="67">
        <v>11.799999999999999</v>
      </c>
      <c r="BN332" s="67"/>
    </row>
    <row r="333" spans="1:66" ht="13.5" customHeight="1" thickBot="1" x14ac:dyDescent="0.2">
      <c r="A333" s="51"/>
      <c r="B333" s="52"/>
      <c r="C333" s="126"/>
      <c r="D333" s="68" t="s">
        <v>11</v>
      </c>
      <c r="E333" s="91"/>
      <c r="F333" s="91"/>
      <c r="G333" s="91"/>
      <c r="H333" s="29"/>
      <c r="I333" s="29"/>
      <c r="J333" s="29"/>
      <c r="K333" s="29"/>
      <c r="L333" s="29"/>
      <c r="M333" s="29"/>
      <c r="N333" s="29"/>
      <c r="O333" s="29"/>
      <c r="P333" s="29"/>
      <c r="Q333" s="29"/>
      <c r="R333" s="29"/>
      <c r="S333" s="29"/>
      <c r="T333" s="29"/>
      <c r="U333" s="29"/>
      <c r="V333" s="29"/>
      <c r="W333" s="29"/>
      <c r="X333" s="29"/>
      <c r="Y333" s="29">
        <f>主要観光地別・年度計!Y363</f>
        <v>4274</v>
      </c>
      <c r="Z333" s="29">
        <f>主要観光地別・年度計!Z363</f>
        <v>4379</v>
      </c>
      <c r="AA333" s="29">
        <f>主要観光地別・年度計!AA363</f>
        <v>5118</v>
      </c>
      <c r="AB333" s="29">
        <f>主要観光地別・年度計!AB363</f>
        <v>5348</v>
      </c>
      <c r="AC333" s="29">
        <f>主要観光地別・年度計!AC363</f>
        <v>5948</v>
      </c>
      <c r="AD333" s="29">
        <f>主要観光地別・年度計!AD363</f>
        <v>4985</v>
      </c>
      <c r="AE333" s="29">
        <f>主要観光地別・年度計!AE363</f>
        <v>5141</v>
      </c>
      <c r="AF333" s="29">
        <f>主要観光地別・年度計!AF363</f>
        <v>6252</v>
      </c>
      <c r="AG333" s="29">
        <f>主要観光地別・年度計!AG363</f>
        <v>6422</v>
      </c>
      <c r="AH333" s="29">
        <f>主要観光地別・年度計!AH363</f>
        <v>7797</v>
      </c>
      <c r="AI333" s="29">
        <f>主要観光地別・年度計!AI363</f>
        <v>8979</v>
      </c>
      <c r="AJ333" s="29">
        <f>主要観光地別・年度計!AJ363</f>
        <v>8423</v>
      </c>
      <c r="AK333" s="29">
        <f>主要観光地別・年度計!AK363</f>
        <v>11075</v>
      </c>
      <c r="AL333" s="29">
        <f>主要観光地別・年度計!AL363</f>
        <v>15168</v>
      </c>
      <c r="AM333" s="29">
        <f>主要観光地別・年度計!AM363</f>
        <v>14652</v>
      </c>
      <c r="AN333" s="29">
        <f>主要観光地別・年度計!AN363</f>
        <v>13928</v>
      </c>
      <c r="AO333" s="29">
        <f>主要観光地別・年度計!AO363</f>
        <v>10488</v>
      </c>
      <c r="AQ333" s="69">
        <v>5.3</v>
      </c>
      <c r="AR333" s="69">
        <v>6.5</v>
      </c>
      <c r="AS333" s="69">
        <v>6.4</v>
      </c>
      <c r="AT333" s="69">
        <v>6.6</v>
      </c>
      <c r="AU333" s="69">
        <v>8.5</v>
      </c>
      <c r="AV333" s="69">
        <v>8</v>
      </c>
      <c r="AW333" s="69">
        <v>7.6</v>
      </c>
      <c r="AX333" s="69">
        <v>7.2</v>
      </c>
      <c r="AY333" s="69">
        <v>8.5</v>
      </c>
      <c r="AZ333" s="69">
        <v>9.6999999999999993</v>
      </c>
      <c r="BA333" s="69">
        <v>10.3</v>
      </c>
      <c r="BB333" s="69">
        <v>10.4</v>
      </c>
      <c r="BC333" s="69">
        <v>8</v>
      </c>
      <c r="BD333" s="69">
        <v>7.9000000000000021</v>
      </c>
      <c r="BE333" s="69">
        <v>8</v>
      </c>
      <c r="BF333" s="69">
        <v>10.4</v>
      </c>
      <c r="BG333" s="69">
        <v>9.7999999999999989</v>
      </c>
      <c r="BH333" s="69">
        <v>8.8999999999999986</v>
      </c>
      <c r="BI333" s="69">
        <v>10.200000000000001</v>
      </c>
      <c r="BJ333" s="69">
        <v>10.700000000000001</v>
      </c>
      <c r="BK333" s="69">
        <v>12.800000000000002</v>
      </c>
      <c r="BL333" s="69">
        <v>12.1</v>
      </c>
      <c r="BM333" s="69">
        <v>11.799999999999999</v>
      </c>
      <c r="BN333" s="69"/>
    </row>
    <row r="334" spans="1:66" ht="13.5" customHeight="1" x14ac:dyDescent="0.15">
      <c r="A334" s="51"/>
      <c r="B334" s="52"/>
      <c r="C334" s="115" t="s">
        <v>430</v>
      </c>
      <c r="D334" s="64" t="s">
        <v>6</v>
      </c>
      <c r="E334" s="89"/>
      <c r="F334" s="89"/>
      <c r="G334" s="89"/>
      <c r="H334" s="75">
        <f t="shared" ref="H334:I334" si="374">SUM(H335:H336)</f>
        <v>82007</v>
      </c>
      <c r="I334" s="75">
        <f t="shared" si="374"/>
        <v>219604</v>
      </c>
      <c r="J334" s="75">
        <f t="shared" ref="J334" si="375">SUM(J335:J336)</f>
        <v>479104</v>
      </c>
      <c r="K334" s="75">
        <f t="shared" ref="K334" si="376">SUM(K335:K336)</f>
        <v>615041</v>
      </c>
      <c r="L334" s="75">
        <f t="shared" ref="L334" si="377">SUM(L335:L336)</f>
        <v>879898</v>
      </c>
      <c r="M334" s="75">
        <f t="shared" ref="M334" si="378">SUM(M335:M336)</f>
        <v>893570</v>
      </c>
      <c r="N334" s="75">
        <f t="shared" ref="N334" si="379">SUM(N335:N336)</f>
        <v>1076822</v>
      </c>
      <c r="O334" s="75">
        <f t="shared" ref="O334" si="380">SUM(O335:O336)</f>
        <v>731037</v>
      </c>
      <c r="P334" s="75">
        <f t="shared" ref="P334" si="381">SUM(P335:P336)</f>
        <v>812778</v>
      </c>
      <c r="Q334" s="75">
        <f t="shared" ref="Q334" si="382">SUM(Q335:Q336)</f>
        <v>877855</v>
      </c>
      <c r="R334" s="75">
        <f t="shared" ref="R334" si="383">SUM(R335:R336)</f>
        <v>883939</v>
      </c>
      <c r="S334" s="75">
        <f t="shared" ref="S334" si="384">SUM(S335:S336)</f>
        <v>1791762</v>
      </c>
      <c r="T334" s="75">
        <f t="shared" ref="T334" si="385">SUM(T335:T336)</f>
        <v>1935110</v>
      </c>
      <c r="U334" s="75">
        <f t="shared" ref="U334" si="386">SUM(U335:U336)</f>
        <v>1988978</v>
      </c>
      <c r="V334" s="75">
        <f t="shared" ref="V334" si="387">SUM(V335:V336)</f>
        <v>1943767</v>
      </c>
      <c r="W334" s="75">
        <f t="shared" ref="W334" si="388">SUM(W335:W336)</f>
        <v>1936227</v>
      </c>
      <c r="X334" s="75">
        <f t="shared" ref="X334" si="389">SUM(X335:X336)</f>
        <v>1973516</v>
      </c>
      <c r="Y334" s="26">
        <f t="shared" ref="Y334" si="390">SUM(Y335:Y336)</f>
        <v>1097449</v>
      </c>
      <c r="Z334" s="26">
        <f t="shared" ref="Z334" si="391">SUM(Z335:Z336)</f>
        <v>1094635</v>
      </c>
      <c r="AA334" s="26">
        <f t="shared" ref="AA334" si="392">SUM(AA335:AA336)</f>
        <v>1130249</v>
      </c>
      <c r="AB334" s="26">
        <f t="shared" ref="AB334" si="393">SUM(AB335:AB336)</f>
        <v>1072616</v>
      </c>
      <c r="AC334" s="26">
        <f t="shared" ref="AC334" si="394">SUM(AC335:AC336)</f>
        <v>1068453</v>
      </c>
      <c r="AD334" s="26">
        <f t="shared" ref="AD334" si="395">SUM(AD335:AD336)</f>
        <v>1148264</v>
      </c>
      <c r="AE334" s="26">
        <f t="shared" ref="AE334" si="396">SUM(AE335:AE336)</f>
        <v>1245505</v>
      </c>
      <c r="AF334" s="26">
        <f t="shared" ref="AF334" si="397">SUM(AF335:AF336)</f>
        <v>1420190</v>
      </c>
      <c r="AG334" s="26">
        <f t="shared" ref="AG334" si="398">SUM(AG335:AG336)</f>
        <v>1517860</v>
      </c>
      <c r="AH334" s="26">
        <f t="shared" ref="AH334" si="399">SUM(AH335:AH336)</f>
        <v>1603965</v>
      </c>
      <c r="AI334" s="26">
        <f t="shared" ref="AI334" si="400">SUM(AI335:AI336)</f>
        <v>1712040</v>
      </c>
      <c r="AJ334" s="26">
        <f t="shared" ref="AJ334" si="401">SUM(AJ335:AJ336)</f>
        <v>1704230</v>
      </c>
      <c r="AK334" s="26">
        <f t="shared" ref="AK334" si="402">SUM(AK335:AK336)</f>
        <v>1609530</v>
      </c>
      <c r="AL334" s="26">
        <f t="shared" ref="AL334" si="403">SUM(AL335:AL336)</f>
        <v>1377660</v>
      </c>
      <c r="AM334" s="26">
        <f t="shared" ref="AM334" si="404">SUM(AM335:AM336)</f>
        <v>1396285</v>
      </c>
      <c r="AN334" s="26">
        <f t="shared" ref="AN334" si="405">SUM(AN335:AN336)</f>
        <v>1309630</v>
      </c>
      <c r="AO334" s="26">
        <f t="shared" ref="AO334" si="406">SUM(AO335:AO336)</f>
        <v>1360470</v>
      </c>
      <c r="AQ334" s="65">
        <v>1402</v>
      </c>
      <c r="AR334" s="65">
        <v>1454.4</v>
      </c>
      <c r="AS334" s="65">
        <v>1472.9</v>
      </c>
      <c r="AT334" s="65">
        <v>1455.5</v>
      </c>
      <c r="AU334" s="65">
        <v>1458</v>
      </c>
      <c r="AV334" s="65">
        <v>1459.9</v>
      </c>
      <c r="AW334" s="65">
        <v>1413.6</v>
      </c>
      <c r="AX334" s="65">
        <v>1481</v>
      </c>
      <c r="AY334" s="65">
        <v>1501.8</v>
      </c>
      <c r="AZ334" s="65">
        <v>1509.4</v>
      </c>
      <c r="BA334" s="65">
        <v>1520.2</v>
      </c>
      <c r="BB334" s="65">
        <v>1512.8</v>
      </c>
      <c r="BC334" s="65">
        <v>1502.5</v>
      </c>
      <c r="BD334" s="65">
        <v>1499.8000000000002</v>
      </c>
      <c r="BE334" s="65">
        <v>1425.5</v>
      </c>
      <c r="BF334" s="65">
        <v>1481.3</v>
      </c>
      <c r="BG334" s="65">
        <v>1533.9000000000003</v>
      </c>
      <c r="BH334" s="65">
        <v>1539.6</v>
      </c>
      <c r="BI334" s="65">
        <v>1623.1</v>
      </c>
      <c r="BJ334" s="65">
        <v>1564.9</v>
      </c>
      <c r="BK334" s="65">
        <v>1614.0999999999997</v>
      </c>
      <c r="BL334" s="65">
        <v>1646.6</v>
      </c>
      <c r="BM334" s="65">
        <v>1493.3999999999999</v>
      </c>
      <c r="BN334" s="65"/>
    </row>
    <row r="335" spans="1:66" ht="13.5" customHeight="1" x14ac:dyDescent="0.15">
      <c r="A335" s="51"/>
      <c r="B335" s="52"/>
      <c r="C335" s="116"/>
      <c r="D335" s="66" t="s">
        <v>7</v>
      </c>
      <c r="E335" s="90"/>
      <c r="F335" s="90"/>
      <c r="G335" s="90"/>
      <c r="H335" s="76">
        <f>主要観光地別・年度計!H317</f>
        <v>17501</v>
      </c>
      <c r="I335" s="76">
        <f>主要観光地別・年度計!I317</f>
        <v>33510</v>
      </c>
      <c r="J335" s="76">
        <f>主要観光地別・年度計!J317</f>
        <v>112065</v>
      </c>
      <c r="K335" s="76">
        <f>主要観光地別・年度計!K317</f>
        <v>86040</v>
      </c>
      <c r="L335" s="76">
        <f>主要観光地別・年度計!L317</f>
        <v>248886</v>
      </c>
      <c r="M335" s="76">
        <f>主要観光地別・年度計!M317</f>
        <v>178028</v>
      </c>
      <c r="N335" s="76">
        <f>主要観光地別・年度計!N317</f>
        <v>154504</v>
      </c>
      <c r="O335" s="76">
        <f>主要観光地別・年度計!O317</f>
        <v>108521</v>
      </c>
      <c r="P335" s="76">
        <f>主要観光地別・年度計!P317</f>
        <v>179663</v>
      </c>
      <c r="Q335" s="76">
        <f>主要観光地別・年度計!Q317</f>
        <v>181473</v>
      </c>
      <c r="R335" s="76">
        <f>主要観光地別・年度計!R317</f>
        <v>156322</v>
      </c>
      <c r="S335" s="76">
        <f>主要観光地別・年度計!S317</f>
        <v>275369</v>
      </c>
      <c r="T335" s="76">
        <f>主要観光地別・年度計!T317</f>
        <v>364495</v>
      </c>
      <c r="U335" s="76">
        <f>主要観光地別・年度計!U317</f>
        <v>379718</v>
      </c>
      <c r="V335" s="76">
        <f>主要観光地別・年度計!V317</f>
        <v>367586</v>
      </c>
      <c r="W335" s="76">
        <f>主要観光地別・年度計!W317</f>
        <v>374385</v>
      </c>
      <c r="X335" s="76">
        <f>主要観光地別・年度計!X317</f>
        <v>419092</v>
      </c>
      <c r="Y335" s="28">
        <f>主要観光地別・年度計!Y365+主要観光地別・年度計!Y371</f>
        <v>174992</v>
      </c>
      <c r="Z335" s="28">
        <f>主要観光地別・年度計!Z365+主要観光地別・年度計!Z371</f>
        <v>177680</v>
      </c>
      <c r="AA335" s="28">
        <f>主要観光地別・年度計!AA365+主要観光地別・年度計!AA371</f>
        <v>187158</v>
      </c>
      <c r="AB335" s="28">
        <f>主要観光地別・年度計!AB365+主要観光地別・年度計!AB371</f>
        <v>181574</v>
      </c>
      <c r="AC335" s="28">
        <f>主要観光地別・年度計!AC365+主要観光地別・年度計!AC371</f>
        <v>177283</v>
      </c>
      <c r="AD335" s="28">
        <f>主要観光地別・年度計!AD365+主要観光地別・年度計!AD371</f>
        <v>191080</v>
      </c>
      <c r="AE335" s="28">
        <f>主要観光地別・年度計!AE365+主要観光地別・年度計!AE371</f>
        <v>234017</v>
      </c>
      <c r="AF335" s="28">
        <f>主要観光地別・年度計!AF365+主要観光地別・年度計!AF371</f>
        <v>278178</v>
      </c>
      <c r="AG335" s="28">
        <f>主要観光地別・年度計!AG365+主要観光地別・年度計!AG371</f>
        <v>299685</v>
      </c>
      <c r="AH335" s="28">
        <f>主要観光地別・年度計!AH365+主要観光地別・年度計!AH371</f>
        <v>314875</v>
      </c>
      <c r="AI335" s="28">
        <f>主要観光地別・年度計!AI365+主要観光地別・年度計!AI371</f>
        <v>340990</v>
      </c>
      <c r="AJ335" s="28">
        <f>主要観光地別・年度計!AJ365+主要観光地別・年度計!AJ371</f>
        <v>334775</v>
      </c>
      <c r="AK335" s="28">
        <f>主要観光地別・年度計!AK365+主要観光地別・年度計!AK371</f>
        <v>267830</v>
      </c>
      <c r="AL335" s="28">
        <f>主要観光地別・年度計!AL365+主要観光地別・年度計!AL371</f>
        <v>211363</v>
      </c>
      <c r="AM335" s="28">
        <f>主要観光地別・年度計!AM365+主要観光地別・年度計!AM371</f>
        <v>184800</v>
      </c>
      <c r="AN335" s="28">
        <f>主要観光地別・年度計!AN365+主要観光地別・年度計!AN371</f>
        <v>212140</v>
      </c>
      <c r="AO335" s="28">
        <f>主要観光地別・年度計!AO365+主要観光地別・年度計!AO371</f>
        <v>247440</v>
      </c>
      <c r="AQ335" s="67">
        <v>433.8</v>
      </c>
      <c r="AR335" s="67">
        <v>455</v>
      </c>
      <c r="AS335" s="67">
        <v>460.4</v>
      </c>
      <c r="AT335" s="67">
        <v>451.2</v>
      </c>
      <c r="AU335" s="67">
        <v>463.8</v>
      </c>
      <c r="AV335" s="67">
        <v>490.8</v>
      </c>
      <c r="AW335" s="67">
        <v>478.7</v>
      </c>
      <c r="AX335" s="67">
        <v>501</v>
      </c>
      <c r="AY335" s="67">
        <v>514.1</v>
      </c>
      <c r="AZ335" s="67">
        <v>520.20000000000005</v>
      </c>
      <c r="BA335" s="67">
        <v>523.9</v>
      </c>
      <c r="BB335" s="67">
        <v>527.5</v>
      </c>
      <c r="BC335" s="67">
        <v>544.70000000000005</v>
      </c>
      <c r="BD335" s="67">
        <v>574.20000000000005</v>
      </c>
      <c r="BE335" s="67">
        <v>571.20000000000005</v>
      </c>
      <c r="BF335" s="67">
        <v>585.1</v>
      </c>
      <c r="BG335" s="67">
        <v>607</v>
      </c>
      <c r="BH335" s="67">
        <v>634.5</v>
      </c>
      <c r="BI335" s="67">
        <v>689.5</v>
      </c>
      <c r="BJ335" s="67">
        <v>583.50000000000011</v>
      </c>
      <c r="BK335" s="67">
        <v>622.69999999999993</v>
      </c>
      <c r="BL335" s="67">
        <v>681.9</v>
      </c>
      <c r="BM335" s="67">
        <v>588.4</v>
      </c>
      <c r="BN335" s="67"/>
    </row>
    <row r="336" spans="1:66" ht="13.5" customHeight="1" x14ac:dyDescent="0.15">
      <c r="A336" s="51"/>
      <c r="B336" s="52"/>
      <c r="C336" s="116"/>
      <c r="D336" s="66" t="s">
        <v>8</v>
      </c>
      <c r="E336" s="90"/>
      <c r="F336" s="90"/>
      <c r="G336" s="90"/>
      <c r="H336" s="76">
        <f>主要観光地別・年度計!H318</f>
        <v>64506</v>
      </c>
      <c r="I336" s="76">
        <f>主要観光地別・年度計!I318</f>
        <v>186094</v>
      </c>
      <c r="J336" s="76">
        <f>主要観光地別・年度計!J318</f>
        <v>367039</v>
      </c>
      <c r="K336" s="76">
        <f>主要観光地別・年度計!K318</f>
        <v>529001</v>
      </c>
      <c r="L336" s="76">
        <f>主要観光地別・年度計!L318</f>
        <v>631012</v>
      </c>
      <c r="M336" s="76">
        <f>主要観光地別・年度計!M318</f>
        <v>715542</v>
      </c>
      <c r="N336" s="76">
        <f>主要観光地別・年度計!N318</f>
        <v>922318</v>
      </c>
      <c r="O336" s="76">
        <f>主要観光地別・年度計!O318</f>
        <v>622516</v>
      </c>
      <c r="P336" s="76">
        <f>主要観光地別・年度計!P318</f>
        <v>633115</v>
      </c>
      <c r="Q336" s="76">
        <f>主要観光地別・年度計!Q318</f>
        <v>696382</v>
      </c>
      <c r="R336" s="76">
        <f>主要観光地別・年度計!R318</f>
        <v>727617</v>
      </c>
      <c r="S336" s="76">
        <f>主要観光地別・年度計!S318</f>
        <v>1516393</v>
      </c>
      <c r="T336" s="76">
        <f>主要観光地別・年度計!T318</f>
        <v>1570615</v>
      </c>
      <c r="U336" s="76">
        <f>主要観光地別・年度計!U318</f>
        <v>1609260</v>
      </c>
      <c r="V336" s="76">
        <f>主要観光地別・年度計!V318</f>
        <v>1576181</v>
      </c>
      <c r="W336" s="76">
        <f>主要観光地別・年度計!W318</f>
        <v>1561842</v>
      </c>
      <c r="X336" s="76">
        <f>主要観光地別・年度計!X318</f>
        <v>1554424</v>
      </c>
      <c r="Y336" s="28">
        <f>主要観光地別・年度計!Y366+主要観光地別・年度計!Y372</f>
        <v>922457</v>
      </c>
      <c r="Z336" s="28">
        <f>主要観光地別・年度計!Z366+主要観光地別・年度計!Z372</f>
        <v>916955</v>
      </c>
      <c r="AA336" s="28">
        <f>主要観光地別・年度計!AA366+主要観光地別・年度計!AA372</f>
        <v>943091</v>
      </c>
      <c r="AB336" s="28">
        <f>主要観光地別・年度計!AB366+主要観光地別・年度計!AB372</f>
        <v>891042</v>
      </c>
      <c r="AC336" s="28">
        <f>主要観光地別・年度計!AC366+主要観光地別・年度計!AC372</f>
        <v>891170</v>
      </c>
      <c r="AD336" s="28">
        <f>主要観光地別・年度計!AD366+主要観光地別・年度計!AD372</f>
        <v>957184</v>
      </c>
      <c r="AE336" s="28">
        <f>主要観光地別・年度計!AE366+主要観光地別・年度計!AE372</f>
        <v>1011488</v>
      </c>
      <c r="AF336" s="28">
        <f>主要観光地別・年度計!AF366+主要観光地別・年度計!AF372</f>
        <v>1142012</v>
      </c>
      <c r="AG336" s="28">
        <f>主要観光地別・年度計!AG366+主要観光地別・年度計!AG372</f>
        <v>1218175</v>
      </c>
      <c r="AH336" s="28">
        <f>主要観光地別・年度計!AH366+主要観光地別・年度計!AH372</f>
        <v>1289090</v>
      </c>
      <c r="AI336" s="28">
        <f>主要観光地別・年度計!AI366+主要観光地別・年度計!AI372</f>
        <v>1371050</v>
      </c>
      <c r="AJ336" s="28">
        <f>主要観光地別・年度計!AJ366+主要観光地別・年度計!AJ372</f>
        <v>1369455</v>
      </c>
      <c r="AK336" s="28">
        <f>主要観光地別・年度計!AK366+主要観光地別・年度計!AK372</f>
        <v>1341700</v>
      </c>
      <c r="AL336" s="28">
        <f>主要観光地別・年度計!AL366+主要観光地別・年度計!AL372</f>
        <v>1166297</v>
      </c>
      <c r="AM336" s="28">
        <f>主要観光地別・年度計!AM366+主要観光地別・年度計!AM372</f>
        <v>1211485</v>
      </c>
      <c r="AN336" s="28">
        <f>主要観光地別・年度計!AN366+主要観光地別・年度計!AN372</f>
        <v>1097490</v>
      </c>
      <c r="AO336" s="28">
        <f>主要観光地別・年度計!AO366+主要観光地別・年度計!AO372</f>
        <v>1113030</v>
      </c>
      <c r="AQ336" s="67">
        <v>968.2</v>
      </c>
      <c r="AR336" s="67">
        <v>999.4</v>
      </c>
      <c r="AS336" s="67">
        <v>1012.5</v>
      </c>
      <c r="AT336" s="67">
        <v>1004.3</v>
      </c>
      <c r="AU336" s="67">
        <v>994.2</v>
      </c>
      <c r="AV336" s="67">
        <v>969.1</v>
      </c>
      <c r="AW336" s="67">
        <v>934.9</v>
      </c>
      <c r="AX336" s="67">
        <v>980</v>
      </c>
      <c r="AY336" s="67">
        <v>987.7</v>
      </c>
      <c r="AZ336" s="67">
        <v>989.2</v>
      </c>
      <c r="BA336" s="67">
        <v>996.3</v>
      </c>
      <c r="BB336" s="67">
        <v>985.3</v>
      </c>
      <c r="BC336" s="67">
        <v>957.8</v>
      </c>
      <c r="BD336" s="67">
        <v>925.60000000000014</v>
      </c>
      <c r="BE336" s="67">
        <v>854.3</v>
      </c>
      <c r="BF336" s="67">
        <v>896.2</v>
      </c>
      <c r="BG336" s="67">
        <v>926.90000000000009</v>
      </c>
      <c r="BH336" s="67">
        <v>905.09999999999991</v>
      </c>
      <c r="BI336" s="67">
        <v>933.60000000000014</v>
      </c>
      <c r="BJ336" s="67">
        <v>981.4</v>
      </c>
      <c r="BK336" s="67">
        <v>991.4</v>
      </c>
      <c r="BL336" s="67">
        <v>964.7</v>
      </c>
      <c r="BM336" s="67">
        <v>905</v>
      </c>
      <c r="BN336" s="67"/>
    </row>
    <row r="337" spans="1:66" ht="13.5" customHeight="1" x14ac:dyDescent="0.15">
      <c r="A337" s="51"/>
      <c r="B337" s="52"/>
      <c r="C337" s="116"/>
      <c r="D337" s="66" t="s">
        <v>9</v>
      </c>
      <c r="E337" s="90"/>
      <c r="F337" s="90"/>
      <c r="G337" s="90"/>
      <c r="H337" s="76">
        <f>主要観光地別・年度計!H319</f>
        <v>42867</v>
      </c>
      <c r="I337" s="76">
        <f>主要観光地別・年度計!I319</f>
        <v>119447</v>
      </c>
      <c r="J337" s="76">
        <f>主要観光地別・年度計!J319</f>
        <v>288422</v>
      </c>
      <c r="K337" s="76">
        <f>主要観光地別・年度計!K319</f>
        <v>412920</v>
      </c>
      <c r="L337" s="76">
        <f>主要観光地別・年度計!L319</f>
        <v>651058</v>
      </c>
      <c r="M337" s="76">
        <f>主要観光地別・年度計!M319</f>
        <v>695491</v>
      </c>
      <c r="N337" s="76">
        <f>主要観光地別・年度計!N319</f>
        <v>801151</v>
      </c>
      <c r="O337" s="76">
        <f>主要観光地別・年度計!O319</f>
        <v>500958</v>
      </c>
      <c r="P337" s="76">
        <f>主要観光地別・年度計!P319</f>
        <v>539200</v>
      </c>
      <c r="Q337" s="76">
        <f>主要観光地別・年度計!Q319</f>
        <v>611417</v>
      </c>
      <c r="R337" s="76">
        <f>主要観光地別・年度計!R319</f>
        <v>689024</v>
      </c>
      <c r="S337" s="76">
        <f>主要観光地別・年度計!S319</f>
        <v>1479503</v>
      </c>
      <c r="T337" s="76">
        <f>主要観光地別・年度計!T319</f>
        <v>1576729</v>
      </c>
      <c r="U337" s="76">
        <f>主要観光地別・年度計!U319</f>
        <v>1615636</v>
      </c>
      <c r="V337" s="76">
        <f>主要観光地別・年度計!V319</f>
        <v>1576202</v>
      </c>
      <c r="W337" s="76">
        <f>主要観光地別・年度計!W319</f>
        <v>1569123</v>
      </c>
      <c r="X337" s="76">
        <f>主要観光地別・年度計!X319</f>
        <v>1572249</v>
      </c>
      <c r="Y337" s="28">
        <f>主要観光地別・年度計!Y367+主要観光地別・年度計!Y373</f>
        <v>919144</v>
      </c>
      <c r="Z337" s="28">
        <f>主要観光地別・年度計!Z367+主要観光地別・年度計!Z373</f>
        <v>917524</v>
      </c>
      <c r="AA337" s="28">
        <f>主要観光地別・年度計!AA367+主要観光地別・年度計!AA373</f>
        <v>949339</v>
      </c>
      <c r="AB337" s="28">
        <f>主要観光地別・年度計!AB367+主要観光地別・年度計!AB373</f>
        <v>898677</v>
      </c>
      <c r="AC337" s="28">
        <f>主要観光地別・年度計!AC367+主要観光地別・年度計!AC373</f>
        <v>898145</v>
      </c>
      <c r="AD337" s="28">
        <f>主要観光地別・年度計!AD367+主要観光地別・年度計!AD373</f>
        <v>963493</v>
      </c>
      <c r="AE337" s="28">
        <f>主要観光地別・年度計!AE367+主要観光地別・年度計!AE373</f>
        <v>1020662</v>
      </c>
      <c r="AF337" s="28">
        <f>主要観光地別・年度計!AF367+主要観光地別・年度計!AF373</f>
        <v>1117058</v>
      </c>
      <c r="AG337" s="28">
        <f>主要観光地別・年度計!AG367+主要観光地別・年度計!AG373</f>
        <v>1183670</v>
      </c>
      <c r="AH337" s="28">
        <f>主要観光地別・年度計!AH367+主要観光地別・年度計!AH373</f>
        <v>1254095</v>
      </c>
      <c r="AI337" s="28">
        <f>主要観光地別・年度計!AI367+主要観光地別・年度計!AI373</f>
        <v>1337970</v>
      </c>
      <c r="AJ337" s="28">
        <f>主要観光地別・年度計!AJ367+主要観光地別・年度計!AJ373</f>
        <v>1332440</v>
      </c>
      <c r="AK337" s="28">
        <f>主要観光地別・年度計!AK367+主要観光地別・年度計!AK373</f>
        <v>1300550</v>
      </c>
      <c r="AL337" s="28">
        <f>主要観光地別・年度計!AL367+主要観光地別・年度計!AL373</f>
        <v>1130722</v>
      </c>
      <c r="AM337" s="28">
        <f>主要観光地別・年度計!AM367+主要観光地別・年度計!AM373</f>
        <v>1117665</v>
      </c>
      <c r="AN337" s="28">
        <f>主要観光地別・年度計!AN367+主要観光地別・年度計!AN373</f>
        <v>975410</v>
      </c>
      <c r="AO337" s="28">
        <f>主要観光地別・年度計!AO367+主要観光地別・年度計!AO373</f>
        <v>941480</v>
      </c>
      <c r="AQ337" s="67">
        <v>977.5</v>
      </c>
      <c r="AR337" s="67">
        <v>1006.3</v>
      </c>
      <c r="AS337" s="67">
        <v>1020.2</v>
      </c>
      <c r="AT337" s="67">
        <v>1008.1</v>
      </c>
      <c r="AU337" s="67">
        <v>1013.4</v>
      </c>
      <c r="AV337" s="67">
        <v>1006.4</v>
      </c>
      <c r="AW337" s="67">
        <v>977.1</v>
      </c>
      <c r="AX337" s="67">
        <v>1018.4</v>
      </c>
      <c r="AY337" s="67">
        <v>1036.3</v>
      </c>
      <c r="AZ337" s="67">
        <v>1028.4000000000001</v>
      </c>
      <c r="BA337" s="67">
        <v>1018.3</v>
      </c>
      <c r="BB337" s="67">
        <v>996.1</v>
      </c>
      <c r="BC337" s="67">
        <v>1009.8</v>
      </c>
      <c r="BD337" s="67">
        <v>1023.1</v>
      </c>
      <c r="BE337" s="67">
        <v>936.5999999999998</v>
      </c>
      <c r="BF337" s="67">
        <v>989.30000000000007</v>
      </c>
      <c r="BG337" s="67">
        <v>1017.5</v>
      </c>
      <c r="BH337" s="67">
        <v>945.49999999999989</v>
      </c>
      <c r="BI337" s="67">
        <v>966.09999999999991</v>
      </c>
      <c r="BJ337" s="67">
        <v>956.4</v>
      </c>
      <c r="BK337" s="67">
        <v>1046.8999999999999</v>
      </c>
      <c r="BL337" s="67">
        <v>1067.0999999999999</v>
      </c>
      <c r="BM337" s="67">
        <v>1008.8000000000002</v>
      </c>
      <c r="BN337" s="67"/>
    </row>
    <row r="338" spans="1:66" ht="13.5" customHeight="1" x14ac:dyDescent="0.15">
      <c r="A338" s="51"/>
      <c r="B338" s="52"/>
      <c r="C338" s="116"/>
      <c r="D338" s="66" t="s">
        <v>10</v>
      </c>
      <c r="E338" s="90"/>
      <c r="F338" s="90"/>
      <c r="G338" s="90"/>
      <c r="H338" s="76">
        <f>主要観光地別・年度計!H320</f>
        <v>39140</v>
      </c>
      <c r="I338" s="76">
        <f>主要観光地別・年度計!I320</f>
        <v>100157</v>
      </c>
      <c r="J338" s="76">
        <f>主要観光地別・年度計!J320</f>
        <v>190682</v>
      </c>
      <c r="K338" s="76">
        <f>主要観光地別・年度計!K320</f>
        <v>202121</v>
      </c>
      <c r="L338" s="76">
        <f>主要観光地別・年度計!L320</f>
        <v>228840</v>
      </c>
      <c r="M338" s="76">
        <f>主要観光地別・年度計!M320</f>
        <v>198079</v>
      </c>
      <c r="N338" s="76">
        <f>主要観光地別・年度計!N320</f>
        <v>275671</v>
      </c>
      <c r="O338" s="76">
        <f>主要観光地別・年度計!O320</f>
        <v>230079</v>
      </c>
      <c r="P338" s="76">
        <f>主要観光地別・年度計!P320</f>
        <v>273578</v>
      </c>
      <c r="Q338" s="76">
        <f>主要観光地別・年度計!Q320</f>
        <v>266438</v>
      </c>
      <c r="R338" s="76">
        <f>主要観光地別・年度計!R320</f>
        <v>194913</v>
      </c>
      <c r="S338" s="76">
        <f>主要観光地別・年度計!S320</f>
        <v>312259</v>
      </c>
      <c r="T338" s="76">
        <f>主要観光地別・年度計!T320</f>
        <v>358381</v>
      </c>
      <c r="U338" s="76">
        <f>主要観光地別・年度計!U320</f>
        <v>373342</v>
      </c>
      <c r="V338" s="76">
        <f>主要観光地別・年度計!V320</f>
        <v>367565</v>
      </c>
      <c r="W338" s="76">
        <f>主要観光地別・年度計!W320</f>
        <v>367104</v>
      </c>
      <c r="X338" s="76">
        <f>主要観光地別・年度計!X320</f>
        <v>401267</v>
      </c>
      <c r="Y338" s="28">
        <f>主要観光地別・年度計!Y368+主要観光地別・年度計!Y374</f>
        <v>178305</v>
      </c>
      <c r="Z338" s="28">
        <f>主要観光地別・年度計!Z368+主要観光地別・年度計!Z374</f>
        <v>177111</v>
      </c>
      <c r="AA338" s="28">
        <f>主要観光地別・年度計!AA368+主要観光地別・年度計!AA374</f>
        <v>180910</v>
      </c>
      <c r="AB338" s="28">
        <f>主要観光地別・年度計!AB368+主要観光地別・年度計!AB374</f>
        <v>173939</v>
      </c>
      <c r="AC338" s="28">
        <f>主要観光地別・年度計!AC368+主要観光地別・年度計!AC374</f>
        <v>170308</v>
      </c>
      <c r="AD338" s="28">
        <f>主要観光地別・年度計!AD368+主要観光地別・年度計!AD374</f>
        <v>184771</v>
      </c>
      <c r="AE338" s="28">
        <f>主要観光地別・年度計!AE368+主要観光地別・年度計!AE374</f>
        <v>224843</v>
      </c>
      <c r="AF338" s="28">
        <f>主要観光地別・年度計!AF368+主要観光地別・年度計!AF374</f>
        <v>303132</v>
      </c>
      <c r="AG338" s="28">
        <f>主要観光地別・年度計!AG368+主要観光地別・年度計!AG374</f>
        <v>334190</v>
      </c>
      <c r="AH338" s="28">
        <f>主要観光地別・年度計!AH368+主要観光地別・年度計!AH374</f>
        <v>349870</v>
      </c>
      <c r="AI338" s="28">
        <f>主要観光地別・年度計!AI368+主要観光地別・年度計!AI374</f>
        <v>374070</v>
      </c>
      <c r="AJ338" s="28">
        <f>主要観光地別・年度計!AJ368+主要観光地別・年度計!AJ374</f>
        <v>371790</v>
      </c>
      <c r="AK338" s="28">
        <f>主要観光地別・年度計!AK368+主要観光地別・年度計!AK374</f>
        <v>308980</v>
      </c>
      <c r="AL338" s="28">
        <f>主要観光地別・年度計!AL368+主要観光地別・年度計!AL374</f>
        <v>246938</v>
      </c>
      <c r="AM338" s="28">
        <f>主要観光地別・年度計!AM368+主要観光地別・年度計!AM374</f>
        <v>278620</v>
      </c>
      <c r="AN338" s="28">
        <f>主要観光地別・年度計!AN368+主要観光地別・年度計!AN374</f>
        <v>334220</v>
      </c>
      <c r="AO338" s="28">
        <f>主要観光地別・年度計!AO368+主要観光地別・年度計!AO374</f>
        <v>418990</v>
      </c>
      <c r="AQ338" s="67">
        <v>424.5</v>
      </c>
      <c r="AR338" s="67">
        <v>448.1</v>
      </c>
      <c r="AS338" s="67">
        <v>452.7</v>
      </c>
      <c r="AT338" s="67">
        <v>447.4</v>
      </c>
      <c r="AU338" s="67">
        <v>444.6</v>
      </c>
      <c r="AV338" s="67">
        <v>453.5</v>
      </c>
      <c r="AW338" s="67">
        <v>436.5</v>
      </c>
      <c r="AX338" s="67">
        <v>462.6</v>
      </c>
      <c r="AY338" s="67">
        <v>465.5</v>
      </c>
      <c r="AZ338" s="67">
        <v>481</v>
      </c>
      <c r="BA338" s="67">
        <v>501.9</v>
      </c>
      <c r="BB338" s="67">
        <v>516.70000000000005</v>
      </c>
      <c r="BC338" s="67">
        <v>492.7</v>
      </c>
      <c r="BD338" s="67">
        <v>476.70000000000005</v>
      </c>
      <c r="BE338" s="67">
        <v>488.90000000000003</v>
      </c>
      <c r="BF338" s="67">
        <v>492</v>
      </c>
      <c r="BG338" s="67">
        <v>516.4</v>
      </c>
      <c r="BH338" s="67">
        <v>594.09999999999991</v>
      </c>
      <c r="BI338" s="67">
        <v>657</v>
      </c>
      <c r="BJ338" s="67">
        <v>608.5</v>
      </c>
      <c r="BK338" s="67">
        <v>567.20000000000005</v>
      </c>
      <c r="BL338" s="67">
        <v>579.5</v>
      </c>
      <c r="BM338" s="67">
        <v>484.6</v>
      </c>
      <c r="BN338" s="67"/>
    </row>
    <row r="339" spans="1:66" ht="13.5" customHeight="1" thickBot="1" x14ac:dyDescent="0.2">
      <c r="A339" s="51"/>
      <c r="B339" s="52"/>
      <c r="C339" s="117"/>
      <c r="D339" s="68" t="s">
        <v>11</v>
      </c>
      <c r="E339" s="91"/>
      <c r="F339" s="91"/>
      <c r="G339" s="91"/>
      <c r="H339" s="77"/>
      <c r="I339" s="77">
        <f>主要観光地別・年度計!I321</f>
        <v>222416</v>
      </c>
      <c r="J339" s="77">
        <f>主要観光地別・年度計!J321</f>
        <v>210531</v>
      </c>
      <c r="K339" s="77">
        <f>主要観光地別・年度計!K321</f>
        <v>231327</v>
      </c>
      <c r="L339" s="77">
        <f>主要観光地別・年度計!L321</f>
        <v>271617</v>
      </c>
      <c r="M339" s="77">
        <f>主要観光地別・年度計!M321</f>
        <v>239053</v>
      </c>
      <c r="N339" s="77">
        <f>主要観光地別・年度計!N321</f>
        <v>306723</v>
      </c>
      <c r="O339" s="77">
        <f>主要観光地別・年度計!O321</f>
        <v>248775</v>
      </c>
      <c r="P339" s="77">
        <f>主要観光地別・年度計!P321</f>
        <v>282410</v>
      </c>
      <c r="Q339" s="77">
        <f>主要観光地別・年度計!Q321</f>
        <v>312078</v>
      </c>
      <c r="R339" s="77">
        <f>主要観光地別・年度計!R321</f>
        <v>276959</v>
      </c>
      <c r="S339" s="77">
        <f>主要観光地別・年度計!S321</f>
        <v>554269</v>
      </c>
      <c r="T339" s="77">
        <f>主要観光地別・年度計!T321</f>
        <v>646542</v>
      </c>
      <c r="U339" s="77">
        <f>主要観光地別・年度計!U321</f>
        <v>729622</v>
      </c>
      <c r="V339" s="77">
        <f>主要観光地別・年度計!V321</f>
        <v>722091</v>
      </c>
      <c r="W339" s="77">
        <f>主要観光地別・年度計!W321</f>
        <v>689368</v>
      </c>
      <c r="X339" s="77">
        <f>主要観光地別・年度計!X321</f>
        <v>716922</v>
      </c>
      <c r="Y339" s="29">
        <f>主要観光地別・年度計!Y369+主要観光地別・年度計!Y375</f>
        <v>387195</v>
      </c>
      <c r="Z339" s="29">
        <f>主要観光地別・年度計!Z369+主要観光地別・年度計!Z375</f>
        <v>378435</v>
      </c>
      <c r="AA339" s="29">
        <f>主要観光地別・年度計!AA369+主要観光地別・年度計!AA375</f>
        <v>406645</v>
      </c>
      <c r="AB339" s="29">
        <f>主要観光地別・年度計!AB369+主要観光地別・年度計!AB375</f>
        <v>396281</v>
      </c>
      <c r="AC339" s="29">
        <f>主要観光地別・年度計!AC369+主要観光地別・年度計!AC375</f>
        <v>385859</v>
      </c>
      <c r="AD339" s="29">
        <f>主要観光地別・年度計!AD369+主要観光地別・年度計!AD375</f>
        <v>430081</v>
      </c>
      <c r="AE339" s="29">
        <f>主要観光地別・年度計!AE369+主要観光地別・年度計!AE375</f>
        <v>470585</v>
      </c>
      <c r="AF339" s="29">
        <f>主要観光地別・年度計!AF369+主要観光地別・年度計!AF375</f>
        <v>540740</v>
      </c>
      <c r="AG339" s="29">
        <f>主要観光地別・年度計!AG369+主要観光地別・年度計!AG375</f>
        <v>591530</v>
      </c>
      <c r="AH339" s="29">
        <f>主要観光地別・年度計!AH369+主要観光地別・年度計!AH375</f>
        <v>611850</v>
      </c>
      <c r="AI339" s="29">
        <f>主要観光地別・年度計!AI369+主要観光地別・年度計!AI375</f>
        <v>649640</v>
      </c>
      <c r="AJ339" s="29">
        <f>主要観光地別・年度計!AJ369+主要観光地別・年度計!AJ375</f>
        <v>643680</v>
      </c>
      <c r="AK339" s="29">
        <f>主要観光地別・年度計!AK369+主要観光地別・年度計!AK375</f>
        <v>522680</v>
      </c>
      <c r="AL339" s="29">
        <f>主要観光地別・年度計!AL369+主要観光地別・年度計!AL375</f>
        <v>428148</v>
      </c>
      <c r="AM339" s="29">
        <f>主要観光地別・年度計!AM369+主要観光地別・年度計!AM375</f>
        <v>457230</v>
      </c>
      <c r="AN339" s="29">
        <f>主要観光地別・年度計!AN369+主要観光地別・年度計!AN375</f>
        <v>517240</v>
      </c>
      <c r="AO339" s="29">
        <f>主要観光地別・年度計!AO369+主要観光地別・年度計!AO375</f>
        <v>606565</v>
      </c>
      <c r="AQ339" s="69">
        <v>599.1</v>
      </c>
      <c r="AR339" s="69">
        <v>627.5</v>
      </c>
      <c r="AS339" s="69">
        <v>640.29999999999995</v>
      </c>
      <c r="AT339" s="69">
        <v>626.1</v>
      </c>
      <c r="AU339" s="69">
        <v>609.9</v>
      </c>
      <c r="AV339" s="69">
        <v>612.29999999999995</v>
      </c>
      <c r="AW339" s="69">
        <v>611</v>
      </c>
      <c r="AX339" s="69">
        <v>647.70000000000005</v>
      </c>
      <c r="AY339" s="69">
        <v>654</v>
      </c>
      <c r="AZ339" s="69">
        <v>682.2</v>
      </c>
      <c r="BA339" s="69">
        <v>714.7</v>
      </c>
      <c r="BB339" s="69">
        <v>713.7</v>
      </c>
      <c r="BC339" s="69">
        <v>686</v>
      </c>
      <c r="BD339" s="69">
        <v>695</v>
      </c>
      <c r="BE339" s="69">
        <v>1024.3999999999999</v>
      </c>
      <c r="BF339" s="69">
        <v>873.59999999999991</v>
      </c>
      <c r="BG339" s="69">
        <v>893.09999999999991</v>
      </c>
      <c r="BH339" s="69">
        <v>967.2</v>
      </c>
      <c r="BI339" s="69">
        <v>1014.8</v>
      </c>
      <c r="BJ339" s="69">
        <v>1248.1000000000001</v>
      </c>
      <c r="BK339" s="69">
        <v>1273</v>
      </c>
      <c r="BL339" s="69">
        <v>1276</v>
      </c>
      <c r="BM339" s="69">
        <v>1142.1999999999998</v>
      </c>
      <c r="BN339" s="69"/>
    </row>
    <row r="340" spans="1:66" ht="13.5" customHeight="1" x14ac:dyDescent="0.15">
      <c r="A340" s="51"/>
      <c r="B340" s="52"/>
      <c r="C340" s="124" t="s">
        <v>355</v>
      </c>
      <c r="D340" s="64" t="s">
        <v>6</v>
      </c>
      <c r="E340" s="89"/>
      <c r="F340" s="89"/>
      <c r="G340" s="89"/>
      <c r="H340" s="26"/>
      <c r="I340" s="26"/>
      <c r="J340" s="26"/>
      <c r="K340" s="26"/>
      <c r="L340" s="26"/>
      <c r="M340" s="26"/>
      <c r="N340" s="26"/>
      <c r="O340" s="26"/>
      <c r="P340" s="26"/>
      <c r="Q340" s="26"/>
      <c r="R340" s="26"/>
      <c r="S340" s="26"/>
      <c r="T340" s="26"/>
      <c r="U340" s="26"/>
      <c r="V340" s="26"/>
      <c r="W340" s="26"/>
      <c r="X340" s="26"/>
      <c r="Y340" s="26">
        <f t="shared" ref="Y340" si="407">SUM(Y341:Y342)</f>
        <v>92800</v>
      </c>
      <c r="Z340" s="26">
        <f t="shared" ref="Z340" si="408">SUM(Z341:Z342)</f>
        <v>99769</v>
      </c>
      <c r="AA340" s="26">
        <f t="shared" ref="AA340" si="409">SUM(AA341:AA342)</f>
        <v>108925</v>
      </c>
      <c r="AB340" s="26">
        <f t="shared" ref="AB340" si="410">SUM(AB341:AB342)</f>
        <v>116873</v>
      </c>
      <c r="AC340" s="26">
        <f t="shared" ref="AC340" si="411">SUM(AC341:AC342)</f>
        <v>122640</v>
      </c>
      <c r="AD340" s="26">
        <f t="shared" ref="AD340" si="412">SUM(AD341:AD342)</f>
        <v>138543</v>
      </c>
      <c r="AE340" s="26">
        <f t="shared" ref="AE340" si="413">SUM(AE341:AE342)</f>
        <v>148970</v>
      </c>
      <c r="AF340" s="26">
        <f t="shared" ref="AF340" si="414">SUM(AF341:AF342)</f>
        <v>161671</v>
      </c>
      <c r="AG340" s="26">
        <f t="shared" ref="AG340" si="415">SUM(AG341:AG342)</f>
        <v>173558</v>
      </c>
      <c r="AH340" s="26">
        <f t="shared" ref="AH340" si="416">SUM(AH341:AH342)</f>
        <v>184975</v>
      </c>
      <c r="AI340" s="26">
        <f t="shared" ref="AI340" si="417">SUM(AI341:AI342)</f>
        <v>189447</v>
      </c>
      <c r="AJ340" s="26">
        <f t="shared" ref="AJ340" si="418">SUM(AJ341:AJ342)</f>
        <v>192370</v>
      </c>
      <c r="AK340" s="26">
        <f t="shared" ref="AK340" si="419">SUM(AK341:AK342)</f>
        <v>199386</v>
      </c>
      <c r="AL340" s="26">
        <f t="shared" ref="AL340" si="420">SUM(AL341:AL342)</f>
        <v>206834</v>
      </c>
      <c r="AM340" s="26">
        <f t="shared" ref="AM340" si="421">SUM(AM341:AM342)</f>
        <v>235223</v>
      </c>
      <c r="AN340" s="26">
        <f t="shared" ref="AN340" si="422">SUM(AN341:AN342)</f>
        <v>272512</v>
      </c>
      <c r="AO340" s="26">
        <f t="shared" ref="AO340" si="423">SUM(AO341:AO342)</f>
        <v>206715</v>
      </c>
      <c r="AQ340" s="65">
        <v>159.69999999999999</v>
      </c>
      <c r="AR340" s="65">
        <v>177.8</v>
      </c>
      <c r="AS340" s="65">
        <v>192.5</v>
      </c>
      <c r="AT340" s="65">
        <v>208.3</v>
      </c>
      <c r="AU340" s="65">
        <v>215.1</v>
      </c>
      <c r="AV340" s="65">
        <v>236.7</v>
      </c>
      <c r="AW340" s="65">
        <v>243.4</v>
      </c>
      <c r="AX340" s="65">
        <v>294.5</v>
      </c>
      <c r="AY340" s="65">
        <v>250.7</v>
      </c>
      <c r="AZ340" s="65">
        <v>234.9</v>
      </c>
      <c r="BA340" s="65">
        <v>261.89999999999998</v>
      </c>
      <c r="BB340" s="65">
        <v>228.5</v>
      </c>
      <c r="BC340" s="65">
        <v>210.6</v>
      </c>
      <c r="BD340" s="65">
        <v>196.70000000000002</v>
      </c>
      <c r="BE340" s="65">
        <v>178.79999999999998</v>
      </c>
      <c r="BF340" s="65">
        <v>175.30000000000004</v>
      </c>
      <c r="BG340" s="65">
        <v>178.8</v>
      </c>
      <c r="BH340" s="65">
        <v>191.10000000000002</v>
      </c>
      <c r="BI340" s="65">
        <v>175.7</v>
      </c>
      <c r="BJ340" s="65">
        <v>191.2</v>
      </c>
      <c r="BK340" s="65">
        <v>213.00000000000003</v>
      </c>
      <c r="BL340" s="65">
        <v>198.2</v>
      </c>
      <c r="BM340" s="65">
        <v>190.4</v>
      </c>
      <c r="BN340" s="65"/>
    </row>
    <row r="341" spans="1:66" ht="13.5" customHeight="1" x14ac:dyDescent="0.15">
      <c r="A341" s="51"/>
      <c r="B341" s="52"/>
      <c r="C341" s="125"/>
      <c r="D341" s="66" t="s">
        <v>7</v>
      </c>
      <c r="E341" s="90"/>
      <c r="F341" s="90"/>
      <c r="G341" s="90"/>
      <c r="H341" s="28"/>
      <c r="I341" s="28"/>
      <c r="J341" s="28"/>
      <c r="K341" s="28"/>
      <c r="L341" s="28"/>
      <c r="M341" s="28"/>
      <c r="N341" s="28"/>
      <c r="O341" s="28"/>
      <c r="P341" s="28"/>
      <c r="Q341" s="28"/>
      <c r="R341" s="28"/>
      <c r="S341" s="28"/>
      <c r="T341" s="28"/>
      <c r="U341" s="28"/>
      <c r="V341" s="28"/>
      <c r="W341" s="28"/>
      <c r="X341" s="28"/>
      <c r="Y341" s="28">
        <f>主要観光地別・年度計!Y377</f>
        <v>6953</v>
      </c>
      <c r="Z341" s="28">
        <f>主要観光地別・年度計!Z377</f>
        <v>13114</v>
      </c>
      <c r="AA341" s="28">
        <f>主要観光地別・年度計!AA377</f>
        <v>13449</v>
      </c>
      <c r="AB341" s="28">
        <f>主要観光地別・年度計!AB377</f>
        <v>14006</v>
      </c>
      <c r="AC341" s="28">
        <f>主要観光地別・年度計!AC377</f>
        <v>14202</v>
      </c>
      <c r="AD341" s="28">
        <f>主要観光地別・年度計!AD377</f>
        <v>21631</v>
      </c>
      <c r="AE341" s="28">
        <f>主要観光地別・年度計!AE377</f>
        <v>28392</v>
      </c>
      <c r="AF341" s="28">
        <f>主要観光地別・年度計!AF377</f>
        <v>37581</v>
      </c>
      <c r="AG341" s="28">
        <f>主要観光地別・年度計!AG377</f>
        <v>36417</v>
      </c>
      <c r="AH341" s="28">
        <f>主要観光地別・年度計!AH377</f>
        <v>38554</v>
      </c>
      <c r="AI341" s="28">
        <f>主要観光地別・年度計!AI377</f>
        <v>36390</v>
      </c>
      <c r="AJ341" s="28">
        <f>主要観光地別・年度計!AJ377</f>
        <v>28958</v>
      </c>
      <c r="AK341" s="28">
        <f>主要観光地別・年度計!AK377</f>
        <v>31450</v>
      </c>
      <c r="AL341" s="28">
        <f>主要観光地別・年度計!AL377</f>
        <v>38133</v>
      </c>
      <c r="AM341" s="28">
        <f>主要観光地別・年度計!AM377</f>
        <v>47045</v>
      </c>
      <c r="AN341" s="28">
        <f>主要観光地別・年度計!AN377</f>
        <v>54503</v>
      </c>
      <c r="AO341" s="28">
        <f>主要観光地別・年度計!AO377</f>
        <v>41342</v>
      </c>
      <c r="AQ341" s="67">
        <v>43.3</v>
      </c>
      <c r="AR341" s="67">
        <v>39.4</v>
      </c>
      <c r="AS341" s="67">
        <v>28.2</v>
      </c>
      <c r="AT341" s="67">
        <v>30.5</v>
      </c>
      <c r="AU341" s="67">
        <v>31.8</v>
      </c>
      <c r="AV341" s="67">
        <v>32.5</v>
      </c>
      <c r="AW341" s="67">
        <v>29.6</v>
      </c>
      <c r="AX341" s="67">
        <v>39.799999999999997</v>
      </c>
      <c r="AY341" s="67">
        <v>35.700000000000003</v>
      </c>
      <c r="AZ341" s="67">
        <v>27.3</v>
      </c>
      <c r="BA341" s="67">
        <v>30.8</v>
      </c>
      <c r="BB341" s="67">
        <v>26.3</v>
      </c>
      <c r="BC341" s="67">
        <v>24</v>
      </c>
      <c r="BD341" s="67">
        <v>23.600000000000005</v>
      </c>
      <c r="BE341" s="67">
        <v>21.800000000000004</v>
      </c>
      <c r="BF341" s="67">
        <v>21.100000000000005</v>
      </c>
      <c r="BG341" s="67">
        <v>22.8</v>
      </c>
      <c r="BH341" s="67">
        <v>22.800000000000004</v>
      </c>
      <c r="BI341" s="67">
        <v>22.400000000000002</v>
      </c>
      <c r="BJ341" s="67">
        <v>24.300000000000004</v>
      </c>
      <c r="BK341" s="67">
        <v>26.700000000000003</v>
      </c>
      <c r="BL341" s="67">
        <v>26</v>
      </c>
      <c r="BM341" s="67">
        <v>24.900000000000002</v>
      </c>
      <c r="BN341" s="67"/>
    </row>
    <row r="342" spans="1:66" ht="13.5" customHeight="1" x14ac:dyDescent="0.15">
      <c r="A342" s="51"/>
      <c r="B342" s="52"/>
      <c r="C342" s="125"/>
      <c r="D342" s="66" t="s">
        <v>8</v>
      </c>
      <c r="E342" s="90"/>
      <c r="F342" s="90"/>
      <c r="G342" s="90"/>
      <c r="H342" s="28"/>
      <c r="I342" s="28"/>
      <c r="J342" s="28"/>
      <c r="K342" s="28"/>
      <c r="L342" s="28"/>
      <c r="M342" s="28"/>
      <c r="N342" s="28"/>
      <c r="O342" s="28"/>
      <c r="P342" s="28"/>
      <c r="Q342" s="28"/>
      <c r="R342" s="28"/>
      <c r="S342" s="28"/>
      <c r="T342" s="28"/>
      <c r="U342" s="28"/>
      <c r="V342" s="28"/>
      <c r="W342" s="28"/>
      <c r="X342" s="28"/>
      <c r="Y342" s="28">
        <f>主要観光地別・年度計!Y378</f>
        <v>85847</v>
      </c>
      <c r="Z342" s="28">
        <f>主要観光地別・年度計!Z378</f>
        <v>86655</v>
      </c>
      <c r="AA342" s="28">
        <f>主要観光地別・年度計!AA378</f>
        <v>95476</v>
      </c>
      <c r="AB342" s="28">
        <f>主要観光地別・年度計!AB378</f>
        <v>102867</v>
      </c>
      <c r="AC342" s="28">
        <f>主要観光地別・年度計!AC378</f>
        <v>108438</v>
      </c>
      <c r="AD342" s="28">
        <f>主要観光地別・年度計!AD378</f>
        <v>116912</v>
      </c>
      <c r="AE342" s="28">
        <f>主要観光地別・年度計!AE378</f>
        <v>120578</v>
      </c>
      <c r="AF342" s="28">
        <f>主要観光地別・年度計!AF378</f>
        <v>124090</v>
      </c>
      <c r="AG342" s="28">
        <f>主要観光地別・年度計!AG378</f>
        <v>137141</v>
      </c>
      <c r="AH342" s="28">
        <f>主要観光地別・年度計!AH378</f>
        <v>146421</v>
      </c>
      <c r="AI342" s="28">
        <f>主要観光地別・年度計!AI378</f>
        <v>153057</v>
      </c>
      <c r="AJ342" s="28">
        <f>主要観光地別・年度計!AJ378</f>
        <v>163412</v>
      </c>
      <c r="AK342" s="28">
        <f>主要観光地別・年度計!AK378</f>
        <v>167936</v>
      </c>
      <c r="AL342" s="28">
        <f>主要観光地別・年度計!AL378</f>
        <v>168701</v>
      </c>
      <c r="AM342" s="28">
        <f>主要観光地別・年度計!AM378</f>
        <v>188178</v>
      </c>
      <c r="AN342" s="28">
        <f>主要観光地別・年度計!AN378</f>
        <v>218009</v>
      </c>
      <c r="AO342" s="28">
        <f>主要観光地別・年度計!AO378</f>
        <v>165373</v>
      </c>
      <c r="AQ342" s="67">
        <v>116.4</v>
      </c>
      <c r="AR342" s="67">
        <v>138.4</v>
      </c>
      <c r="AS342" s="67">
        <v>164.3</v>
      </c>
      <c r="AT342" s="67">
        <v>177.8</v>
      </c>
      <c r="AU342" s="67">
        <v>183.3</v>
      </c>
      <c r="AV342" s="67">
        <v>204.2</v>
      </c>
      <c r="AW342" s="67">
        <v>213.8</v>
      </c>
      <c r="AX342" s="67">
        <v>254.7</v>
      </c>
      <c r="AY342" s="67">
        <v>215</v>
      </c>
      <c r="AZ342" s="67">
        <v>207.6</v>
      </c>
      <c r="BA342" s="67">
        <v>231.1</v>
      </c>
      <c r="BB342" s="67">
        <v>202.2</v>
      </c>
      <c r="BC342" s="67">
        <v>186.6</v>
      </c>
      <c r="BD342" s="67">
        <v>173.10000000000002</v>
      </c>
      <c r="BE342" s="67">
        <v>156.99999999999997</v>
      </c>
      <c r="BF342" s="67">
        <v>154.20000000000002</v>
      </c>
      <c r="BG342" s="67">
        <v>155.99999999999997</v>
      </c>
      <c r="BH342" s="67">
        <v>168.29999999999998</v>
      </c>
      <c r="BI342" s="67">
        <v>153.30000000000001</v>
      </c>
      <c r="BJ342" s="67">
        <v>166.9</v>
      </c>
      <c r="BK342" s="67">
        <v>186.29999999999998</v>
      </c>
      <c r="BL342" s="67">
        <v>172.2</v>
      </c>
      <c r="BM342" s="67">
        <v>165.49999999999997</v>
      </c>
      <c r="BN342" s="67"/>
    </row>
    <row r="343" spans="1:66" ht="13.5" customHeight="1" x14ac:dyDescent="0.15">
      <c r="A343" s="51"/>
      <c r="B343" s="52"/>
      <c r="C343" s="125"/>
      <c r="D343" s="66" t="s">
        <v>9</v>
      </c>
      <c r="E343" s="90"/>
      <c r="F343" s="90"/>
      <c r="G343" s="90"/>
      <c r="H343" s="28"/>
      <c r="I343" s="28"/>
      <c r="J343" s="28"/>
      <c r="K343" s="28"/>
      <c r="L343" s="28"/>
      <c r="M343" s="28"/>
      <c r="N343" s="28"/>
      <c r="O343" s="28"/>
      <c r="P343" s="28"/>
      <c r="Q343" s="28"/>
      <c r="R343" s="28"/>
      <c r="S343" s="28"/>
      <c r="T343" s="28"/>
      <c r="U343" s="28"/>
      <c r="V343" s="28"/>
      <c r="W343" s="28"/>
      <c r="X343" s="28"/>
      <c r="Y343" s="28">
        <f>主要観光地別・年度計!Y379</f>
        <v>89440</v>
      </c>
      <c r="Z343" s="28">
        <f>主要観光地別・年度計!Z379</f>
        <v>97549</v>
      </c>
      <c r="AA343" s="28">
        <f>主要観光地別・年度計!AA379</f>
        <v>106116</v>
      </c>
      <c r="AB343" s="28">
        <f>主要観光地別・年度計!AB379</f>
        <v>115160</v>
      </c>
      <c r="AC343" s="28">
        <f>主要観光地別・年度計!AC379</f>
        <v>119212</v>
      </c>
      <c r="AD343" s="28">
        <f>主要観光地別・年度計!AD379</f>
        <v>134754</v>
      </c>
      <c r="AE343" s="28">
        <f>主要観光地別・年度計!AE379</f>
        <v>144943</v>
      </c>
      <c r="AF343" s="28">
        <f>主要観光地別・年度計!AF379</f>
        <v>157534</v>
      </c>
      <c r="AG343" s="28">
        <f>主要観光地別・年度計!AG379</f>
        <v>169837</v>
      </c>
      <c r="AH343" s="28">
        <f>主要観光地別・年度計!AH379</f>
        <v>181050</v>
      </c>
      <c r="AI343" s="28">
        <f>主要観光地別・年度計!AI379</f>
        <v>183901</v>
      </c>
      <c r="AJ343" s="28">
        <f>主要観光地別・年度計!AJ379</f>
        <v>183386</v>
      </c>
      <c r="AK343" s="28">
        <f>主要観光地別・年度計!AK379</f>
        <v>192420</v>
      </c>
      <c r="AL343" s="28">
        <f>主要観光地別・年度計!AL379</f>
        <v>194372</v>
      </c>
      <c r="AM343" s="28">
        <f>主要観光地別・年度計!AM379</f>
        <v>215367</v>
      </c>
      <c r="AN343" s="28">
        <f>主要観光地別・年度計!AN379</f>
        <v>242408</v>
      </c>
      <c r="AO343" s="28">
        <f>主要観光地別・年度計!AO379</f>
        <v>182529</v>
      </c>
      <c r="AQ343" s="67">
        <v>151.5</v>
      </c>
      <c r="AR343" s="67">
        <v>176.1</v>
      </c>
      <c r="AS343" s="67">
        <v>190.7</v>
      </c>
      <c r="AT343" s="67">
        <v>206.8</v>
      </c>
      <c r="AU343" s="67">
        <v>213.2</v>
      </c>
      <c r="AV343" s="67">
        <v>234.7</v>
      </c>
      <c r="AW343" s="67">
        <v>241.1</v>
      </c>
      <c r="AX343" s="67">
        <v>287.5</v>
      </c>
      <c r="AY343" s="67">
        <v>242.3</v>
      </c>
      <c r="AZ343" s="67">
        <v>225.7</v>
      </c>
      <c r="BA343" s="67">
        <v>249.4</v>
      </c>
      <c r="BB343" s="67">
        <v>217.1</v>
      </c>
      <c r="BC343" s="67">
        <v>200.7</v>
      </c>
      <c r="BD343" s="67">
        <v>187.6</v>
      </c>
      <c r="BE343" s="67">
        <v>170.49999999999997</v>
      </c>
      <c r="BF343" s="67">
        <v>167.20000000000002</v>
      </c>
      <c r="BG343" s="67">
        <v>170.6</v>
      </c>
      <c r="BH343" s="67">
        <v>182.79999999999998</v>
      </c>
      <c r="BI343" s="67">
        <v>167.39999999999998</v>
      </c>
      <c r="BJ343" s="67">
        <v>181.70000000000002</v>
      </c>
      <c r="BK343" s="67">
        <v>203.10000000000002</v>
      </c>
      <c r="BL343" s="67">
        <v>188.9</v>
      </c>
      <c r="BM343" s="67">
        <v>181.6</v>
      </c>
      <c r="BN343" s="67"/>
    </row>
    <row r="344" spans="1:66" ht="13.5" customHeight="1" x14ac:dyDescent="0.15">
      <c r="A344" s="51"/>
      <c r="B344" s="52"/>
      <c r="C344" s="125"/>
      <c r="D344" s="66" t="s">
        <v>10</v>
      </c>
      <c r="E344" s="90"/>
      <c r="F344" s="90"/>
      <c r="G344" s="90"/>
      <c r="H344" s="28"/>
      <c r="I344" s="28"/>
      <c r="J344" s="28"/>
      <c r="K344" s="28"/>
      <c r="L344" s="28"/>
      <c r="M344" s="28"/>
      <c r="N344" s="28"/>
      <c r="O344" s="28"/>
      <c r="P344" s="28"/>
      <c r="Q344" s="28"/>
      <c r="R344" s="28"/>
      <c r="S344" s="28"/>
      <c r="T344" s="28"/>
      <c r="U344" s="28"/>
      <c r="V344" s="28"/>
      <c r="W344" s="28"/>
      <c r="X344" s="28"/>
      <c r="Y344" s="28">
        <f>主要観光地別・年度計!Y380</f>
        <v>3360</v>
      </c>
      <c r="Z344" s="28">
        <f>主要観光地別・年度計!Z380</f>
        <v>2220</v>
      </c>
      <c r="AA344" s="28">
        <f>主要観光地別・年度計!AA380</f>
        <v>2809</v>
      </c>
      <c r="AB344" s="28">
        <f>主要観光地別・年度計!AB380</f>
        <v>1713</v>
      </c>
      <c r="AC344" s="28">
        <f>主要観光地別・年度計!AC380</f>
        <v>3428</v>
      </c>
      <c r="AD344" s="28">
        <f>主要観光地別・年度計!AD380</f>
        <v>3789</v>
      </c>
      <c r="AE344" s="28">
        <f>主要観光地別・年度計!AE380</f>
        <v>4027</v>
      </c>
      <c r="AF344" s="28">
        <f>主要観光地別・年度計!AF380</f>
        <v>4137</v>
      </c>
      <c r="AG344" s="28">
        <f>主要観光地別・年度計!AG380</f>
        <v>3721</v>
      </c>
      <c r="AH344" s="28">
        <f>主要観光地別・年度計!AH380</f>
        <v>3925</v>
      </c>
      <c r="AI344" s="28">
        <f>主要観光地別・年度計!AI380</f>
        <v>5546</v>
      </c>
      <c r="AJ344" s="28">
        <f>主要観光地別・年度計!AJ380</f>
        <v>8984</v>
      </c>
      <c r="AK344" s="28">
        <f>主要観光地別・年度計!AK380</f>
        <v>6966</v>
      </c>
      <c r="AL344" s="28">
        <f>主要観光地別・年度計!AL380</f>
        <v>12462</v>
      </c>
      <c r="AM344" s="28">
        <f>主要観光地別・年度計!AM380</f>
        <v>19856</v>
      </c>
      <c r="AN344" s="28">
        <f>主要観光地別・年度計!AN380</f>
        <v>30104</v>
      </c>
      <c r="AO344" s="28">
        <f>主要観光地別・年度計!AO380</f>
        <v>24186</v>
      </c>
      <c r="AQ344" s="67">
        <v>8.1999999999999993</v>
      </c>
      <c r="AR344" s="67">
        <v>1.7</v>
      </c>
      <c r="AS344" s="67">
        <v>1.8</v>
      </c>
      <c r="AT344" s="67">
        <v>1.5</v>
      </c>
      <c r="AU344" s="67">
        <v>1.9</v>
      </c>
      <c r="AV344" s="67">
        <v>2</v>
      </c>
      <c r="AW344" s="67">
        <v>2.2999999999999998</v>
      </c>
      <c r="AX344" s="67">
        <v>7</v>
      </c>
      <c r="AY344" s="67">
        <v>8.4</v>
      </c>
      <c r="AZ344" s="67">
        <v>9.1999999999999993</v>
      </c>
      <c r="BA344" s="67">
        <v>12.5</v>
      </c>
      <c r="BB344" s="67">
        <v>11.4</v>
      </c>
      <c r="BC344" s="67">
        <v>9.9</v>
      </c>
      <c r="BD344" s="67">
        <v>9.0999999999999979</v>
      </c>
      <c r="BE344" s="67">
        <v>8.2999999999999989</v>
      </c>
      <c r="BF344" s="67">
        <v>8.1</v>
      </c>
      <c r="BG344" s="67">
        <v>8.2000000000000011</v>
      </c>
      <c r="BH344" s="67">
        <v>8.2999999999999989</v>
      </c>
      <c r="BI344" s="67">
        <v>8.2999999999999989</v>
      </c>
      <c r="BJ344" s="67">
        <v>9.4999999999999982</v>
      </c>
      <c r="BK344" s="67">
        <v>9.8999999999999986</v>
      </c>
      <c r="BL344" s="67">
        <v>9.3000000000000007</v>
      </c>
      <c r="BM344" s="67">
        <v>8.7999999999999989</v>
      </c>
      <c r="BN344" s="67"/>
    </row>
    <row r="345" spans="1:66" ht="13.5" customHeight="1" thickBot="1" x14ac:dyDescent="0.2">
      <c r="A345" s="51"/>
      <c r="B345" s="52"/>
      <c r="C345" s="126"/>
      <c r="D345" s="68" t="s">
        <v>11</v>
      </c>
      <c r="E345" s="91"/>
      <c r="F345" s="91"/>
      <c r="G345" s="91"/>
      <c r="H345" s="29"/>
      <c r="I345" s="29"/>
      <c r="J345" s="29"/>
      <c r="K345" s="29"/>
      <c r="L345" s="29"/>
      <c r="M345" s="29"/>
      <c r="N345" s="29"/>
      <c r="O345" s="29"/>
      <c r="P345" s="29"/>
      <c r="Q345" s="29"/>
      <c r="R345" s="29"/>
      <c r="S345" s="29"/>
      <c r="T345" s="29"/>
      <c r="U345" s="29"/>
      <c r="V345" s="29"/>
      <c r="W345" s="29"/>
      <c r="X345" s="29"/>
      <c r="Y345" s="29">
        <f>主要観光地別・年度計!Y381</f>
        <v>3737</v>
      </c>
      <c r="Z345" s="29">
        <f>主要観光地別・年度計!Z381</f>
        <v>2457</v>
      </c>
      <c r="AA345" s="29">
        <f>主要観光地別・年度計!AA381</f>
        <v>3209</v>
      </c>
      <c r="AB345" s="29">
        <f>主要観光地別・年度計!AB381</f>
        <v>7291</v>
      </c>
      <c r="AC345" s="29">
        <f>主要観光地別・年度計!AC381</f>
        <v>6178</v>
      </c>
      <c r="AD345" s="29">
        <f>主要観光地別・年度計!AD381</f>
        <v>6677</v>
      </c>
      <c r="AE345" s="29">
        <f>主要観光地別・年度計!AE381</f>
        <v>6849</v>
      </c>
      <c r="AF345" s="29">
        <f>主要観光地別・年度計!AF381</f>
        <v>7298</v>
      </c>
      <c r="AG345" s="29">
        <f>主要観光地別・年度計!AG381</f>
        <v>7301</v>
      </c>
      <c r="AH345" s="29">
        <f>主要観光地別・年度計!AH381</f>
        <v>5988</v>
      </c>
      <c r="AI345" s="29">
        <f>主要観光地別・年度計!AI381</f>
        <v>7918</v>
      </c>
      <c r="AJ345" s="29">
        <f>主要観光地別・年度計!AJ381</f>
        <v>11161</v>
      </c>
      <c r="AK345" s="29">
        <f>主要観光地別・年度計!AK381</f>
        <v>19344</v>
      </c>
      <c r="AL345" s="29">
        <f>主要観光地別・年度計!AL381</f>
        <v>13708</v>
      </c>
      <c r="AM345" s="29">
        <f>主要観光地別・年度計!AM381</f>
        <v>21837</v>
      </c>
      <c r="AN345" s="29">
        <f>主要観光地別・年度計!AN381</f>
        <v>33108</v>
      </c>
      <c r="AO345" s="29">
        <f>主要観光地別・年度計!AO381</f>
        <v>26604</v>
      </c>
      <c r="AQ345" s="69">
        <v>9.5</v>
      </c>
      <c r="AR345" s="69">
        <v>3.8</v>
      </c>
      <c r="AS345" s="69">
        <v>3.8</v>
      </c>
      <c r="AT345" s="69">
        <v>3.1</v>
      </c>
      <c r="AU345" s="69">
        <v>3.5</v>
      </c>
      <c r="AV345" s="69">
        <v>3.3</v>
      </c>
      <c r="AW345" s="69">
        <v>2.8</v>
      </c>
      <c r="AX345" s="69">
        <v>7.3</v>
      </c>
      <c r="AY345" s="69">
        <v>8.5</v>
      </c>
      <c r="AZ345" s="69">
        <v>9.4</v>
      </c>
      <c r="BA345" s="69">
        <v>12.7</v>
      </c>
      <c r="BB345" s="69">
        <v>11.6</v>
      </c>
      <c r="BC345" s="69">
        <v>11.2</v>
      </c>
      <c r="BD345" s="69">
        <v>9.6</v>
      </c>
      <c r="BE345" s="69">
        <v>9.5</v>
      </c>
      <c r="BF345" s="69">
        <v>9.4999999999999982</v>
      </c>
      <c r="BG345" s="69">
        <v>9.7999999999999989</v>
      </c>
      <c r="BH345" s="69">
        <v>9.7999999999999989</v>
      </c>
      <c r="BI345" s="69">
        <v>9.8000000000000025</v>
      </c>
      <c r="BJ345" s="69">
        <v>11.299999999999999</v>
      </c>
      <c r="BK345" s="69">
        <v>11.499999999999998</v>
      </c>
      <c r="BL345" s="69">
        <v>10.9</v>
      </c>
      <c r="BM345" s="69">
        <v>9.5</v>
      </c>
      <c r="BN345" s="69"/>
    </row>
    <row r="346" spans="1:66" ht="13.5" customHeight="1" x14ac:dyDescent="0.15">
      <c r="A346" s="51"/>
      <c r="B346" s="52"/>
      <c r="C346" s="124" t="s">
        <v>356</v>
      </c>
      <c r="D346" s="64" t="s">
        <v>6</v>
      </c>
      <c r="E346" s="89"/>
      <c r="F346" s="89"/>
      <c r="G346" s="89"/>
      <c r="H346" s="26"/>
      <c r="I346" s="26">
        <f t="shared" ref="I346" si="424">SUM(I347:I348)</f>
        <v>215385</v>
      </c>
      <c r="J346" s="26">
        <f t="shared" ref="J346" si="425">SUM(J347:J348)</f>
        <v>209270</v>
      </c>
      <c r="K346" s="26">
        <f t="shared" ref="K346" si="426">SUM(K347:K348)</f>
        <v>302607</v>
      </c>
      <c r="L346" s="26">
        <f t="shared" ref="L346" si="427">SUM(L347:L348)</f>
        <v>272433</v>
      </c>
      <c r="M346" s="26">
        <f t="shared" ref="M346" si="428">SUM(M347:M348)</f>
        <v>336863</v>
      </c>
      <c r="N346" s="26">
        <f t="shared" ref="N346" si="429">SUM(N347:N348)</f>
        <v>206710</v>
      </c>
      <c r="O346" s="26">
        <f t="shared" ref="O346" si="430">SUM(O347:O348)</f>
        <v>314423</v>
      </c>
      <c r="P346" s="26">
        <f t="shared" ref="P346" si="431">SUM(P347:P348)</f>
        <v>271394</v>
      </c>
      <c r="Q346" s="26">
        <f t="shared" ref="Q346" si="432">SUM(Q347:Q348)</f>
        <v>309094</v>
      </c>
      <c r="R346" s="26">
        <f t="shared" ref="R346" si="433">SUM(R347:R348)</f>
        <v>397479</v>
      </c>
      <c r="S346" s="26">
        <f t="shared" ref="S346" si="434">SUM(S347:S348)</f>
        <v>407237</v>
      </c>
      <c r="T346" s="26">
        <f t="shared" ref="T346" si="435">SUM(T347:T348)</f>
        <v>383654</v>
      </c>
      <c r="U346" s="26">
        <f t="shared" ref="U346" si="436">SUM(U347:U348)</f>
        <v>396180</v>
      </c>
      <c r="V346" s="26">
        <f t="shared" ref="V346" si="437">SUM(V347:V348)</f>
        <v>428217</v>
      </c>
      <c r="W346" s="26">
        <f t="shared" ref="W346" si="438">SUM(W347:W348)</f>
        <v>447018</v>
      </c>
      <c r="X346" s="26">
        <f t="shared" ref="X346" si="439">SUM(X347:X348)</f>
        <v>413806</v>
      </c>
      <c r="Y346" s="26">
        <f t="shared" ref="Y346" si="440">SUM(Y347:Y348)</f>
        <v>481720</v>
      </c>
      <c r="Z346" s="26">
        <f t="shared" ref="Z346" si="441">SUM(Z347:Z348)</f>
        <v>531087</v>
      </c>
      <c r="AA346" s="26">
        <f t="shared" ref="AA346" si="442">SUM(AA347:AA348)</f>
        <v>547129</v>
      </c>
      <c r="AB346" s="26">
        <f t="shared" ref="AB346" si="443">SUM(AB347:AB348)</f>
        <v>512254</v>
      </c>
      <c r="AC346" s="26">
        <f t="shared" ref="AC346" si="444">SUM(AC347:AC348)</f>
        <v>509540</v>
      </c>
      <c r="AD346" s="26">
        <f t="shared" ref="AD346" si="445">SUM(AD347:AD348)</f>
        <v>526230</v>
      </c>
      <c r="AE346" s="26">
        <f t="shared" ref="AE346" si="446">SUM(AE347:AE348)</f>
        <v>536163</v>
      </c>
      <c r="AF346" s="26">
        <f t="shared" ref="AF346" si="447">SUM(AF347:AF348)</f>
        <v>528994</v>
      </c>
      <c r="AG346" s="26">
        <f t="shared" ref="AG346" si="448">SUM(AG347:AG348)</f>
        <v>555315</v>
      </c>
      <c r="AH346" s="26">
        <f t="shared" ref="AH346" si="449">SUM(AH347:AH348)</f>
        <v>568951</v>
      </c>
      <c r="AI346" s="26">
        <f t="shared" ref="AI346" si="450">SUM(AI347:AI348)</f>
        <v>654815</v>
      </c>
      <c r="AJ346" s="26">
        <f t="shared" ref="AJ346" si="451">SUM(AJ347:AJ348)</f>
        <v>639452</v>
      </c>
      <c r="AK346" s="26">
        <f t="shared" ref="AK346" si="452">SUM(AK347:AK348)</f>
        <v>603625</v>
      </c>
      <c r="AL346" s="26">
        <f t="shared" ref="AL346" si="453">SUM(AL347:AL348)</f>
        <v>587850</v>
      </c>
      <c r="AM346" s="26">
        <f t="shared" ref="AM346" si="454">SUM(AM347:AM348)</f>
        <v>622845</v>
      </c>
      <c r="AN346" s="26">
        <f t="shared" ref="AN346" si="455">SUM(AN347:AN348)</f>
        <v>672046</v>
      </c>
      <c r="AO346" s="26">
        <f t="shared" ref="AO346" si="456">SUM(AO347:AO348)</f>
        <v>629641</v>
      </c>
      <c r="AQ346" s="65">
        <v>662.6</v>
      </c>
      <c r="AR346" s="65">
        <v>684.5</v>
      </c>
      <c r="AS346" s="65">
        <v>740.6</v>
      </c>
      <c r="AT346" s="65">
        <v>742.5</v>
      </c>
      <c r="AU346" s="65">
        <v>757.1</v>
      </c>
      <c r="AV346" s="65">
        <v>669.5</v>
      </c>
      <c r="AW346" s="65">
        <v>625.1</v>
      </c>
      <c r="AX346" s="65">
        <v>616.9</v>
      </c>
      <c r="AY346" s="65">
        <v>593</v>
      </c>
      <c r="AZ346" s="65">
        <v>599.70000000000005</v>
      </c>
      <c r="BA346" s="65">
        <v>542.1</v>
      </c>
      <c r="BB346" s="65">
        <v>459.2</v>
      </c>
      <c r="BC346" s="65">
        <v>462.2</v>
      </c>
      <c r="BD346" s="65">
        <v>449.2</v>
      </c>
      <c r="BE346" s="65">
        <v>431.9</v>
      </c>
      <c r="BF346" s="65">
        <v>421.9</v>
      </c>
      <c r="BG346" s="65">
        <v>457.7</v>
      </c>
      <c r="BH346" s="65">
        <v>451.49999999999994</v>
      </c>
      <c r="BI346" s="65">
        <v>447.7</v>
      </c>
      <c r="BJ346" s="65">
        <v>431.89999999999992</v>
      </c>
      <c r="BK346" s="65">
        <v>410.79999999999995</v>
      </c>
      <c r="BL346" s="65">
        <v>376.6</v>
      </c>
      <c r="BM346" s="65">
        <v>362.99999999999994</v>
      </c>
      <c r="BN346" s="65"/>
    </row>
    <row r="347" spans="1:66" ht="13.5" customHeight="1" x14ac:dyDescent="0.15">
      <c r="A347" s="51"/>
      <c r="B347" s="52"/>
      <c r="C347" s="125"/>
      <c r="D347" s="66" t="s">
        <v>7</v>
      </c>
      <c r="E347" s="90"/>
      <c r="F347" s="90"/>
      <c r="G347" s="90"/>
      <c r="H347" s="28"/>
      <c r="I347" s="28">
        <f>主要観光地別・年度計!I383</f>
        <v>15908</v>
      </c>
      <c r="J347" s="28">
        <f>主要観光地別・年度計!J383</f>
        <v>6214</v>
      </c>
      <c r="K347" s="28">
        <f>主要観光地別・年度計!K383</f>
        <v>7593</v>
      </c>
      <c r="L347" s="28">
        <f>主要観光地別・年度計!L383</f>
        <v>4476</v>
      </c>
      <c r="M347" s="28">
        <f>主要観光地別・年度計!M383</f>
        <v>8049</v>
      </c>
      <c r="N347" s="28">
        <f>主要観光地別・年度計!N383</f>
        <v>5554</v>
      </c>
      <c r="O347" s="28">
        <f>主要観光地別・年度計!O383</f>
        <v>7292</v>
      </c>
      <c r="P347" s="28">
        <f>主要観光地別・年度計!P383</f>
        <v>8331</v>
      </c>
      <c r="Q347" s="28">
        <f>主要観光地別・年度計!Q383</f>
        <v>9199</v>
      </c>
      <c r="R347" s="28">
        <f>主要観光地別・年度計!R383</f>
        <v>14894</v>
      </c>
      <c r="S347" s="28">
        <f>主要観光地別・年度計!S383</f>
        <v>11940</v>
      </c>
      <c r="T347" s="28">
        <f>主要観光地別・年度計!T383</f>
        <v>12643</v>
      </c>
      <c r="U347" s="28">
        <f>主要観光地別・年度計!U383</f>
        <v>14751</v>
      </c>
      <c r="V347" s="28">
        <f>主要観光地別・年度計!V383</f>
        <v>18136</v>
      </c>
      <c r="W347" s="28">
        <f>主要観光地別・年度計!W383</f>
        <v>133845</v>
      </c>
      <c r="X347" s="28">
        <f>主要観光地別・年度計!X383</f>
        <v>10769</v>
      </c>
      <c r="Y347" s="28">
        <f>主要観光地別・年度計!Y383</f>
        <v>7441</v>
      </c>
      <c r="Z347" s="28">
        <f>主要観光地別・年度計!Z383</f>
        <v>12522</v>
      </c>
      <c r="AA347" s="28">
        <f>主要観光地別・年度計!AA383</f>
        <v>12113</v>
      </c>
      <c r="AB347" s="28">
        <f>主要観光地別・年度計!AB383</f>
        <v>7184</v>
      </c>
      <c r="AC347" s="28">
        <f>主要観光地別・年度計!AC383</f>
        <v>16204</v>
      </c>
      <c r="AD347" s="28">
        <f>主要観光地別・年度計!AD383</f>
        <v>16704</v>
      </c>
      <c r="AE347" s="28">
        <f>主要観光地別・年度計!AE383</f>
        <v>17253</v>
      </c>
      <c r="AF347" s="28">
        <f>主要観光地別・年度計!AF383</f>
        <v>18255</v>
      </c>
      <c r="AG347" s="28">
        <f>主要観光地別・年度計!AG383</f>
        <v>21958</v>
      </c>
      <c r="AH347" s="28">
        <f>主要観光地別・年度計!AH383</f>
        <v>13398</v>
      </c>
      <c r="AI347" s="28">
        <f>主要観光地別・年度計!AI383</f>
        <v>21907</v>
      </c>
      <c r="AJ347" s="28">
        <f>主要観光地別・年度計!AJ383</f>
        <v>23839</v>
      </c>
      <c r="AK347" s="28">
        <f>主要観光地別・年度計!AK383</f>
        <v>40538</v>
      </c>
      <c r="AL347" s="28">
        <f>主要観光地別・年度計!AL383</f>
        <v>23645</v>
      </c>
      <c r="AM347" s="28">
        <f>主要観光地別・年度計!AM383</f>
        <v>21665</v>
      </c>
      <c r="AN347" s="28">
        <f>主要観光地別・年度計!AN383</f>
        <v>46265</v>
      </c>
      <c r="AO347" s="28">
        <f>主要観光地別・年度計!AO383</f>
        <v>12427</v>
      </c>
      <c r="AQ347" s="67">
        <v>16.5</v>
      </c>
      <c r="AR347" s="67">
        <v>44.6</v>
      </c>
      <c r="AS347" s="67">
        <v>60.6</v>
      </c>
      <c r="AT347" s="67">
        <v>28</v>
      </c>
      <c r="AU347" s="67">
        <v>25.4</v>
      </c>
      <c r="AV347" s="67">
        <v>10.6</v>
      </c>
      <c r="AW347" s="67">
        <v>14.5</v>
      </c>
      <c r="AX347" s="67">
        <v>14.9</v>
      </c>
      <c r="AY347" s="67">
        <v>16.2</v>
      </c>
      <c r="AZ347" s="67">
        <v>17.2</v>
      </c>
      <c r="BA347" s="67">
        <v>29.1</v>
      </c>
      <c r="BB347" s="67">
        <v>32.799999999999997</v>
      </c>
      <c r="BC347" s="67">
        <v>26.5</v>
      </c>
      <c r="BD347" s="67">
        <v>26.7</v>
      </c>
      <c r="BE347" s="67">
        <v>24.1</v>
      </c>
      <c r="BF347" s="67">
        <v>31.7</v>
      </c>
      <c r="BG347" s="67">
        <v>38.700000000000003</v>
      </c>
      <c r="BH347" s="67">
        <v>33.4</v>
      </c>
      <c r="BI347" s="67">
        <v>34.700000000000003</v>
      </c>
      <c r="BJ347" s="67">
        <v>32.799999999999997</v>
      </c>
      <c r="BK347" s="67">
        <v>26.4</v>
      </c>
      <c r="BL347" s="67">
        <v>17.8</v>
      </c>
      <c r="BM347" s="67">
        <v>16.3</v>
      </c>
      <c r="BN347" s="67"/>
    </row>
    <row r="348" spans="1:66" ht="13.5" customHeight="1" x14ac:dyDescent="0.15">
      <c r="A348" s="51"/>
      <c r="B348" s="52"/>
      <c r="C348" s="125"/>
      <c r="D348" s="66" t="s">
        <v>8</v>
      </c>
      <c r="E348" s="90"/>
      <c r="F348" s="90"/>
      <c r="G348" s="90"/>
      <c r="H348" s="28"/>
      <c r="I348" s="28">
        <f>主要観光地別・年度計!I384</f>
        <v>199477</v>
      </c>
      <c r="J348" s="28">
        <f>主要観光地別・年度計!J384</f>
        <v>203056</v>
      </c>
      <c r="K348" s="28">
        <f>主要観光地別・年度計!K384</f>
        <v>295014</v>
      </c>
      <c r="L348" s="28">
        <f>主要観光地別・年度計!L384</f>
        <v>267957</v>
      </c>
      <c r="M348" s="28">
        <f>主要観光地別・年度計!M384</f>
        <v>328814</v>
      </c>
      <c r="N348" s="28">
        <f>主要観光地別・年度計!N384</f>
        <v>201156</v>
      </c>
      <c r="O348" s="28">
        <f>主要観光地別・年度計!O384</f>
        <v>307131</v>
      </c>
      <c r="P348" s="28">
        <f>主要観光地別・年度計!P384</f>
        <v>263063</v>
      </c>
      <c r="Q348" s="28">
        <f>主要観光地別・年度計!Q384</f>
        <v>299895</v>
      </c>
      <c r="R348" s="28">
        <f>主要観光地別・年度計!R384</f>
        <v>382585</v>
      </c>
      <c r="S348" s="28">
        <f>主要観光地別・年度計!S384</f>
        <v>395297</v>
      </c>
      <c r="T348" s="28">
        <f>主要観光地別・年度計!T384</f>
        <v>371011</v>
      </c>
      <c r="U348" s="28">
        <f>主要観光地別・年度計!U384</f>
        <v>381429</v>
      </c>
      <c r="V348" s="28">
        <f>主要観光地別・年度計!V384</f>
        <v>410081</v>
      </c>
      <c r="W348" s="28">
        <f>主要観光地別・年度計!W384</f>
        <v>313173</v>
      </c>
      <c r="X348" s="28">
        <f>主要観光地別・年度計!X384</f>
        <v>403037</v>
      </c>
      <c r="Y348" s="28">
        <f>主要観光地別・年度計!Y384</f>
        <v>474279</v>
      </c>
      <c r="Z348" s="28">
        <f>主要観光地別・年度計!Z384</f>
        <v>518565</v>
      </c>
      <c r="AA348" s="28">
        <f>主要観光地別・年度計!AA384</f>
        <v>535016</v>
      </c>
      <c r="AB348" s="28">
        <f>主要観光地別・年度計!AB384</f>
        <v>505070</v>
      </c>
      <c r="AC348" s="28">
        <f>主要観光地別・年度計!AC384</f>
        <v>493336</v>
      </c>
      <c r="AD348" s="28">
        <f>主要観光地別・年度計!AD384</f>
        <v>509526</v>
      </c>
      <c r="AE348" s="28">
        <f>主要観光地別・年度計!AE384</f>
        <v>518910</v>
      </c>
      <c r="AF348" s="28">
        <f>主要観光地別・年度計!AF384</f>
        <v>510739</v>
      </c>
      <c r="AG348" s="28">
        <f>主要観光地別・年度計!AG384</f>
        <v>533357</v>
      </c>
      <c r="AH348" s="28">
        <f>主要観光地別・年度計!AH384</f>
        <v>555553</v>
      </c>
      <c r="AI348" s="28">
        <f>主要観光地別・年度計!AI384</f>
        <v>632908</v>
      </c>
      <c r="AJ348" s="28">
        <f>主要観光地別・年度計!AJ384</f>
        <v>615613</v>
      </c>
      <c r="AK348" s="28">
        <f>主要観光地別・年度計!AK384</f>
        <v>563087</v>
      </c>
      <c r="AL348" s="28">
        <f>主要観光地別・年度計!AL384</f>
        <v>564205</v>
      </c>
      <c r="AM348" s="28">
        <f>主要観光地別・年度計!AM384</f>
        <v>601180</v>
      </c>
      <c r="AN348" s="28">
        <f>主要観光地別・年度計!AN384</f>
        <v>625781</v>
      </c>
      <c r="AO348" s="28">
        <f>主要観光地別・年度計!AO384</f>
        <v>617214</v>
      </c>
      <c r="AQ348" s="67">
        <v>646.1</v>
      </c>
      <c r="AR348" s="67">
        <v>639.9</v>
      </c>
      <c r="AS348" s="67">
        <v>680</v>
      </c>
      <c r="AT348" s="67">
        <v>714.5</v>
      </c>
      <c r="AU348" s="67">
        <v>731.7</v>
      </c>
      <c r="AV348" s="67">
        <v>658.9</v>
      </c>
      <c r="AW348" s="67">
        <v>610.6</v>
      </c>
      <c r="AX348" s="67">
        <v>602</v>
      </c>
      <c r="AY348" s="67">
        <v>576.79999999999995</v>
      </c>
      <c r="AZ348" s="67">
        <v>582.5</v>
      </c>
      <c r="BA348" s="67">
        <v>513</v>
      </c>
      <c r="BB348" s="67">
        <v>426.4</v>
      </c>
      <c r="BC348" s="67">
        <v>435.7</v>
      </c>
      <c r="BD348" s="67">
        <v>422.50000000000011</v>
      </c>
      <c r="BE348" s="67">
        <v>407.80000000000007</v>
      </c>
      <c r="BF348" s="67">
        <v>390.19999999999993</v>
      </c>
      <c r="BG348" s="67">
        <v>418.99999999999989</v>
      </c>
      <c r="BH348" s="67">
        <v>418.09999999999997</v>
      </c>
      <c r="BI348" s="67">
        <v>413.00000000000006</v>
      </c>
      <c r="BJ348" s="67">
        <v>399.09999999999997</v>
      </c>
      <c r="BK348" s="67">
        <v>384.4</v>
      </c>
      <c r="BL348" s="67">
        <v>358.8</v>
      </c>
      <c r="BM348" s="67">
        <v>346.7</v>
      </c>
      <c r="BN348" s="67"/>
    </row>
    <row r="349" spans="1:66" ht="13.5" customHeight="1" x14ac:dyDescent="0.15">
      <c r="A349" s="51"/>
      <c r="B349" s="52"/>
      <c r="C349" s="125"/>
      <c r="D349" s="66" t="s">
        <v>9</v>
      </c>
      <c r="E349" s="90"/>
      <c r="F349" s="90"/>
      <c r="G349" s="90"/>
      <c r="H349" s="28"/>
      <c r="I349" s="28">
        <f>主要観光地別・年度計!I385</f>
        <v>181739</v>
      </c>
      <c r="J349" s="28">
        <f>主要観光地別・年度計!J385</f>
        <v>156025</v>
      </c>
      <c r="K349" s="28">
        <f>主要観光地別・年度計!K385</f>
        <v>192752</v>
      </c>
      <c r="L349" s="28">
        <f>主要観光地別・年度計!L385</f>
        <v>145972</v>
      </c>
      <c r="M349" s="28">
        <f>主要観光地別・年度計!M385</f>
        <v>166015</v>
      </c>
      <c r="N349" s="28">
        <f>主要観光地別・年度計!N385</f>
        <v>135207</v>
      </c>
      <c r="O349" s="28">
        <f>主要観光地別・年度計!O385</f>
        <v>238645</v>
      </c>
      <c r="P349" s="28">
        <f>主要観光地別・年度計!P385</f>
        <v>201639</v>
      </c>
      <c r="Q349" s="28">
        <f>主要観光地別・年度計!Q385</f>
        <v>236397</v>
      </c>
      <c r="R349" s="28">
        <f>主要観光地別・年度計!R385</f>
        <v>320995</v>
      </c>
      <c r="S349" s="28">
        <f>主要観光地別・年度計!S385</f>
        <v>336775</v>
      </c>
      <c r="T349" s="28">
        <f>主要観光地別・年度計!T385</f>
        <v>308039</v>
      </c>
      <c r="U349" s="28">
        <f>主要観光地別・年度計!U385</f>
        <v>331757</v>
      </c>
      <c r="V349" s="28">
        <f>主要観光地別・年度計!V385</f>
        <v>341262</v>
      </c>
      <c r="W349" s="28">
        <f>主要観光地別・年度計!W385</f>
        <v>253816</v>
      </c>
      <c r="X349" s="28">
        <f>主要観光地別・年度計!X385</f>
        <v>326741</v>
      </c>
      <c r="Y349" s="28">
        <f>主要観光地別・年度計!Y385</f>
        <v>387402</v>
      </c>
      <c r="Z349" s="28">
        <f>主要観光地別・年度計!Z385</f>
        <v>448407</v>
      </c>
      <c r="AA349" s="28">
        <f>主要観光地別・年度計!AA385</f>
        <v>467343</v>
      </c>
      <c r="AB349" s="28">
        <f>主要観光地別・年度計!AB385</f>
        <v>423367</v>
      </c>
      <c r="AC349" s="28">
        <f>主要観光地別・年度計!AC385</f>
        <v>422223</v>
      </c>
      <c r="AD349" s="28">
        <f>主要観光地別・年度計!AD385</f>
        <v>444864</v>
      </c>
      <c r="AE349" s="28">
        <f>主要観光地別・年度計!AE385</f>
        <v>439026</v>
      </c>
      <c r="AF349" s="28">
        <f>主要観光地別・年度計!AF385</f>
        <v>435674</v>
      </c>
      <c r="AG349" s="28">
        <f>主要観光地別・年度計!AG385</f>
        <v>458393</v>
      </c>
      <c r="AH349" s="28">
        <f>主要観光地別・年度計!AH385</f>
        <v>467609</v>
      </c>
      <c r="AI349" s="28">
        <f>主要観光地別・年度計!AI385</f>
        <v>540783</v>
      </c>
      <c r="AJ349" s="28">
        <f>主要観光地別・年度計!AJ385</f>
        <v>531747</v>
      </c>
      <c r="AK349" s="28">
        <f>主要観光地別・年度計!AK385</f>
        <v>495208</v>
      </c>
      <c r="AL349" s="28">
        <f>主要観光地別・年度計!AL385</f>
        <v>488693</v>
      </c>
      <c r="AM349" s="28">
        <f>主要観光地別・年度計!AM385</f>
        <v>526902</v>
      </c>
      <c r="AN349" s="28">
        <f>主要観光地別・年度計!AN385</f>
        <v>558485</v>
      </c>
      <c r="AO349" s="28">
        <f>主要観光地別・年度計!AO385</f>
        <v>530096</v>
      </c>
      <c r="AQ349" s="67">
        <v>559.29999999999995</v>
      </c>
      <c r="AR349" s="67">
        <v>595.79999999999995</v>
      </c>
      <c r="AS349" s="67">
        <v>635.4</v>
      </c>
      <c r="AT349" s="67">
        <v>626.9</v>
      </c>
      <c r="AU349" s="67">
        <v>645.5</v>
      </c>
      <c r="AV349" s="67">
        <v>567.20000000000005</v>
      </c>
      <c r="AW349" s="67">
        <v>509.7</v>
      </c>
      <c r="AX349" s="67">
        <v>518.79999999999995</v>
      </c>
      <c r="AY349" s="67">
        <v>494.9</v>
      </c>
      <c r="AZ349" s="67">
        <v>500.2</v>
      </c>
      <c r="BA349" s="67">
        <v>426.7</v>
      </c>
      <c r="BB349" s="67">
        <v>344.1</v>
      </c>
      <c r="BC349" s="67">
        <v>362.2</v>
      </c>
      <c r="BD349" s="67">
        <v>345.49999999999994</v>
      </c>
      <c r="BE349" s="67">
        <v>328.70000000000005</v>
      </c>
      <c r="BF349" s="67">
        <v>313.60000000000002</v>
      </c>
      <c r="BG349" s="67">
        <v>333.2</v>
      </c>
      <c r="BH349" s="67">
        <v>337.70000000000005</v>
      </c>
      <c r="BI349" s="67">
        <v>341.80000000000007</v>
      </c>
      <c r="BJ349" s="67">
        <v>329.7</v>
      </c>
      <c r="BK349" s="67">
        <v>346</v>
      </c>
      <c r="BL349" s="67">
        <v>322.7</v>
      </c>
      <c r="BM349" s="67">
        <v>284.69999999999993</v>
      </c>
      <c r="BN349" s="67"/>
    </row>
    <row r="350" spans="1:66" ht="13.5" customHeight="1" x14ac:dyDescent="0.15">
      <c r="A350" s="51"/>
      <c r="B350" s="52"/>
      <c r="C350" s="125"/>
      <c r="D350" s="66" t="s">
        <v>10</v>
      </c>
      <c r="E350" s="90"/>
      <c r="F350" s="90"/>
      <c r="G350" s="90"/>
      <c r="H350" s="28"/>
      <c r="I350" s="28">
        <f>主要観光地別・年度計!I386</f>
        <v>33646</v>
      </c>
      <c r="J350" s="28">
        <f>主要観光地別・年度計!J386</f>
        <v>53245</v>
      </c>
      <c r="K350" s="28">
        <f>主要観光地別・年度計!K386</f>
        <v>109855</v>
      </c>
      <c r="L350" s="28">
        <f>主要観光地別・年度計!L386</f>
        <v>126461</v>
      </c>
      <c r="M350" s="28">
        <f>主要観光地別・年度計!M386</f>
        <v>170848</v>
      </c>
      <c r="N350" s="28">
        <f>主要観光地別・年度計!N386</f>
        <v>71503</v>
      </c>
      <c r="O350" s="28">
        <f>主要観光地別・年度計!O386</f>
        <v>75778</v>
      </c>
      <c r="P350" s="28">
        <f>主要観光地別・年度計!P386</f>
        <v>69755</v>
      </c>
      <c r="Q350" s="28">
        <f>主要観光地別・年度計!Q386</f>
        <v>72697</v>
      </c>
      <c r="R350" s="28">
        <f>主要観光地別・年度計!R386</f>
        <v>76484</v>
      </c>
      <c r="S350" s="28">
        <f>主要観光地別・年度計!S386</f>
        <v>70462</v>
      </c>
      <c r="T350" s="28">
        <f>主要観光地別・年度計!T386</f>
        <v>75615</v>
      </c>
      <c r="U350" s="28">
        <f>主要観光地別・年度計!U386</f>
        <v>64423</v>
      </c>
      <c r="V350" s="28">
        <f>主要観光地別・年度計!V386</f>
        <v>86955</v>
      </c>
      <c r="W350" s="28">
        <f>主要観光地別・年度計!W386</f>
        <v>193202</v>
      </c>
      <c r="X350" s="28">
        <f>主要観光地別・年度計!X386</f>
        <v>87065</v>
      </c>
      <c r="Y350" s="28">
        <f>主要観光地別・年度計!Y386</f>
        <v>94318</v>
      </c>
      <c r="Z350" s="28">
        <f>主要観光地別・年度計!Z386</f>
        <v>82680</v>
      </c>
      <c r="AA350" s="28">
        <f>主要観光地別・年度計!AA386</f>
        <v>79786</v>
      </c>
      <c r="AB350" s="28">
        <f>主要観光地別・年度計!AB386</f>
        <v>88887</v>
      </c>
      <c r="AC350" s="28">
        <f>主要観光地別・年度計!AC386</f>
        <v>87317</v>
      </c>
      <c r="AD350" s="28">
        <f>主要観光地別・年度計!AD386</f>
        <v>81366</v>
      </c>
      <c r="AE350" s="28">
        <f>主要観光地別・年度計!AE386</f>
        <v>97137</v>
      </c>
      <c r="AF350" s="28">
        <f>主要観光地別・年度計!AF386</f>
        <v>93320</v>
      </c>
      <c r="AG350" s="28">
        <f>主要観光地別・年度計!AG386</f>
        <v>96922</v>
      </c>
      <c r="AH350" s="28">
        <f>主要観光地別・年度計!AH386</f>
        <v>101342</v>
      </c>
      <c r="AI350" s="28">
        <f>主要観光地別・年度計!AI386</f>
        <v>114032</v>
      </c>
      <c r="AJ350" s="28">
        <f>主要観光地別・年度計!AJ386</f>
        <v>107705</v>
      </c>
      <c r="AK350" s="28">
        <f>主要観光地別・年度計!AK386</f>
        <v>108417</v>
      </c>
      <c r="AL350" s="28">
        <f>主要観光地別・年度計!AL386</f>
        <v>99157</v>
      </c>
      <c r="AM350" s="28">
        <f>主要観光地別・年度計!AM386</f>
        <v>95943</v>
      </c>
      <c r="AN350" s="28">
        <f>主要観光地別・年度計!AN386</f>
        <v>113561</v>
      </c>
      <c r="AO350" s="28">
        <f>主要観光地別・年度計!AO386</f>
        <v>99545</v>
      </c>
      <c r="AQ350" s="67">
        <v>103.3</v>
      </c>
      <c r="AR350" s="67">
        <v>88.7</v>
      </c>
      <c r="AS350" s="67">
        <v>105.2</v>
      </c>
      <c r="AT350" s="67">
        <v>115.6</v>
      </c>
      <c r="AU350" s="67">
        <v>111.6</v>
      </c>
      <c r="AV350" s="67">
        <v>102.3</v>
      </c>
      <c r="AW350" s="67">
        <v>115.4</v>
      </c>
      <c r="AX350" s="67">
        <v>98.1</v>
      </c>
      <c r="AY350" s="67">
        <v>98.1</v>
      </c>
      <c r="AZ350" s="67">
        <v>99.5</v>
      </c>
      <c r="BA350" s="67">
        <v>115.4</v>
      </c>
      <c r="BB350" s="67">
        <v>115.1</v>
      </c>
      <c r="BC350" s="67">
        <v>100</v>
      </c>
      <c r="BD350" s="67">
        <v>103.70000000000002</v>
      </c>
      <c r="BE350" s="67">
        <v>103.19999999999999</v>
      </c>
      <c r="BF350" s="67">
        <v>108.29999999999998</v>
      </c>
      <c r="BG350" s="67">
        <v>124.5</v>
      </c>
      <c r="BH350" s="67">
        <v>113.79999999999998</v>
      </c>
      <c r="BI350" s="67">
        <v>105.89999999999999</v>
      </c>
      <c r="BJ350" s="67">
        <v>102.2</v>
      </c>
      <c r="BK350" s="67">
        <v>64.800000000000011</v>
      </c>
      <c r="BL350" s="67">
        <v>53.9</v>
      </c>
      <c r="BM350" s="67">
        <v>78.299999999999983</v>
      </c>
      <c r="BN350" s="67"/>
    </row>
    <row r="351" spans="1:66" ht="13.5" customHeight="1" thickBot="1" x14ac:dyDescent="0.2">
      <c r="A351" s="51"/>
      <c r="B351" s="52"/>
      <c r="C351" s="126"/>
      <c r="D351" s="68" t="s">
        <v>11</v>
      </c>
      <c r="E351" s="91"/>
      <c r="F351" s="91"/>
      <c r="G351" s="91"/>
      <c r="H351" s="29"/>
      <c r="I351" s="29">
        <f>主要観光地別・年度計!I387</f>
        <v>35181</v>
      </c>
      <c r="J351" s="29">
        <f>主要観光地別・年度計!J387</f>
        <v>54713</v>
      </c>
      <c r="K351" s="29">
        <f>主要観光地別・年度計!K387</f>
        <v>110404</v>
      </c>
      <c r="L351" s="29">
        <f>主要観光地別・年度計!L387</f>
        <v>132953</v>
      </c>
      <c r="M351" s="29">
        <f>主要観光地別・年度計!M387</f>
        <v>182799</v>
      </c>
      <c r="N351" s="29">
        <f>主要観光地別・年度計!N387</f>
        <v>77220</v>
      </c>
      <c r="O351" s="29">
        <f>主要観光地別・年度計!O387</f>
        <v>79546</v>
      </c>
      <c r="P351" s="29">
        <f>主要観光地別・年度計!P387</f>
        <v>117402</v>
      </c>
      <c r="Q351" s="29">
        <f>主要観光地別・年度計!Q387</f>
        <v>72697</v>
      </c>
      <c r="R351" s="29">
        <f>主要観光地別・年度計!R387</f>
        <v>76484</v>
      </c>
      <c r="S351" s="29">
        <f>主要観光地別・年度計!S387</f>
        <v>70462</v>
      </c>
      <c r="T351" s="29">
        <f>主要観光地別・年度計!T387</f>
        <v>75615</v>
      </c>
      <c r="U351" s="29">
        <f>主要観光地別・年度計!U387</f>
        <v>64423</v>
      </c>
      <c r="V351" s="29">
        <f>主要観光地別・年度計!V387</f>
        <v>86955</v>
      </c>
      <c r="W351" s="29">
        <f>主要観光地別・年度計!W387</f>
        <v>207142</v>
      </c>
      <c r="X351" s="29">
        <f>主要観光地別・年度計!X387</f>
        <v>87300</v>
      </c>
      <c r="Y351" s="29">
        <f>主要観光地別・年度計!Y387</f>
        <v>95597</v>
      </c>
      <c r="Z351" s="29">
        <f>主要観光地別・年度計!Z387</f>
        <v>83502</v>
      </c>
      <c r="AA351" s="29">
        <f>主要観光地別・年度計!AA387</f>
        <v>80579</v>
      </c>
      <c r="AB351" s="29">
        <f>主要観光地別・年度計!AB387</f>
        <v>89706</v>
      </c>
      <c r="AC351" s="29">
        <f>主要観光地別・年度計!AC387</f>
        <v>90504</v>
      </c>
      <c r="AD351" s="29">
        <f>主要観光地別・年度計!AD387</f>
        <v>97009</v>
      </c>
      <c r="AE351" s="29">
        <f>主要観光地別・年度計!AE387</f>
        <v>107645</v>
      </c>
      <c r="AF351" s="29">
        <f>主要観光地別・年度計!AF387</f>
        <v>103146</v>
      </c>
      <c r="AG351" s="29">
        <f>主要観光地別・年度計!AG387</f>
        <v>106603</v>
      </c>
      <c r="AH351" s="29">
        <f>主要観光地別・年度計!AH387</f>
        <v>111475</v>
      </c>
      <c r="AI351" s="29">
        <f>主要観光地別・年度計!AI387</f>
        <v>125731</v>
      </c>
      <c r="AJ351" s="29">
        <f>主要観光地別・年度計!AJ387</f>
        <v>118469</v>
      </c>
      <c r="AK351" s="29">
        <f>主要観光地別・年度計!AK387</f>
        <v>119254</v>
      </c>
      <c r="AL351" s="29">
        <f>主要観光地別・年度計!AL387</f>
        <v>109067</v>
      </c>
      <c r="AM351" s="29">
        <f>主要観光地別・年度計!AM387</f>
        <v>105535</v>
      </c>
      <c r="AN351" s="29">
        <f>主要観光地別・年度計!AN387</f>
        <v>124910</v>
      </c>
      <c r="AO351" s="29">
        <f>主要観光地別・年度計!AO387</f>
        <v>109491</v>
      </c>
      <c r="AQ351" s="69">
        <v>113.7</v>
      </c>
      <c r="AR351" s="69">
        <v>97.5</v>
      </c>
      <c r="AS351" s="69">
        <v>115.7</v>
      </c>
      <c r="AT351" s="69">
        <v>127.2</v>
      </c>
      <c r="AU351" s="69">
        <v>123</v>
      </c>
      <c r="AV351" s="69">
        <v>112.7</v>
      </c>
      <c r="AW351" s="69">
        <v>126.8</v>
      </c>
      <c r="AX351" s="69">
        <v>107.7</v>
      </c>
      <c r="AY351" s="69">
        <v>107.9</v>
      </c>
      <c r="AZ351" s="69">
        <v>109.2</v>
      </c>
      <c r="BA351" s="69">
        <v>125.3</v>
      </c>
      <c r="BB351" s="69">
        <v>126.6</v>
      </c>
      <c r="BC351" s="69">
        <v>110</v>
      </c>
      <c r="BD351" s="69">
        <v>114.1</v>
      </c>
      <c r="BE351" s="69">
        <v>113.6</v>
      </c>
      <c r="BF351" s="69">
        <v>119.39999999999999</v>
      </c>
      <c r="BG351" s="69">
        <v>137</v>
      </c>
      <c r="BH351" s="69">
        <v>125.30000000000001</v>
      </c>
      <c r="BI351" s="69">
        <v>116.40000000000002</v>
      </c>
      <c r="BJ351" s="69">
        <v>112.4</v>
      </c>
      <c r="BK351" s="69">
        <v>71</v>
      </c>
      <c r="BL351" s="69">
        <v>53.9</v>
      </c>
      <c r="BM351" s="69">
        <v>78.299999999999983</v>
      </c>
      <c r="BN351" s="69"/>
    </row>
    <row r="352" spans="1:66" ht="13.5" customHeight="1" x14ac:dyDescent="0.15">
      <c r="A352" s="51"/>
      <c r="B352" s="52"/>
      <c r="C352" s="53" t="s">
        <v>64</v>
      </c>
      <c r="D352" s="64" t="s">
        <v>6</v>
      </c>
      <c r="E352" s="89"/>
      <c r="F352" s="89"/>
      <c r="G352" s="89"/>
      <c r="H352" s="26"/>
      <c r="I352" s="26"/>
      <c r="J352" s="26"/>
      <c r="K352" s="26"/>
      <c r="L352" s="26"/>
      <c r="M352" s="26"/>
      <c r="N352" s="26"/>
      <c r="O352" s="26"/>
      <c r="P352" s="26"/>
      <c r="Q352" s="26"/>
      <c r="R352" s="26"/>
      <c r="S352" s="26"/>
      <c r="T352" s="26"/>
      <c r="U352" s="26"/>
      <c r="V352" s="26"/>
      <c r="W352" s="26"/>
      <c r="X352" s="26"/>
      <c r="Y352" s="26"/>
      <c r="Z352" s="26"/>
      <c r="AA352" s="26"/>
      <c r="AB352" s="26"/>
      <c r="AC352" s="26"/>
      <c r="AD352" s="26"/>
      <c r="AE352" s="26"/>
      <c r="AF352" s="26"/>
      <c r="AG352" s="26"/>
      <c r="AH352" s="26"/>
      <c r="AI352" s="26"/>
      <c r="AJ352" s="26"/>
      <c r="AK352" s="26"/>
      <c r="AL352" s="26"/>
      <c r="AM352" s="26"/>
      <c r="AN352" s="26"/>
      <c r="AO352" s="26"/>
      <c r="AQ352" s="65">
        <v>0</v>
      </c>
      <c r="AR352" s="65">
        <v>0</v>
      </c>
      <c r="AS352" s="65">
        <v>268.60000000000002</v>
      </c>
      <c r="AT352" s="65">
        <v>277.3</v>
      </c>
      <c r="AU352" s="65">
        <v>337.5</v>
      </c>
      <c r="AV352" s="65">
        <v>338.8</v>
      </c>
      <c r="AW352" s="65">
        <v>309.3</v>
      </c>
      <c r="AX352" s="65">
        <v>315.3</v>
      </c>
      <c r="AY352" s="65">
        <v>280.3</v>
      </c>
      <c r="AZ352" s="65">
        <v>269.5</v>
      </c>
      <c r="BA352" s="65">
        <v>268</v>
      </c>
      <c r="BB352" s="65">
        <v>260.8</v>
      </c>
      <c r="BC352" s="65">
        <v>271.10000000000002</v>
      </c>
      <c r="BD352" s="65">
        <v>245.7</v>
      </c>
      <c r="BE352" s="65">
        <v>229.7</v>
      </c>
      <c r="BF352" s="65">
        <v>200.8</v>
      </c>
      <c r="BG352" s="65">
        <v>211.40000000000003</v>
      </c>
      <c r="BH352" s="65">
        <v>188.39999999999998</v>
      </c>
      <c r="BI352" s="65">
        <v>179.5</v>
      </c>
      <c r="BJ352" s="65">
        <v>110.4</v>
      </c>
      <c r="BK352" s="65">
        <v>105.10000000000001</v>
      </c>
      <c r="BL352" s="65">
        <v>92.4</v>
      </c>
      <c r="BM352" s="65">
        <v>98.90000000000002</v>
      </c>
      <c r="BN352" s="65"/>
    </row>
    <row r="353" spans="1:66" ht="13.5" customHeight="1" x14ac:dyDescent="0.15">
      <c r="A353" s="51"/>
      <c r="B353" s="52"/>
      <c r="C353" s="54"/>
      <c r="D353" s="66" t="s">
        <v>7</v>
      </c>
      <c r="E353" s="90"/>
      <c r="F353" s="90"/>
      <c r="G353" s="90"/>
      <c r="H353" s="28"/>
      <c r="I353" s="28"/>
      <c r="J353" s="28"/>
      <c r="K353" s="28"/>
      <c r="L353" s="28"/>
      <c r="M353" s="28"/>
      <c r="N353" s="28"/>
      <c r="O353" s="28"/>
      <c r="P353" s="28"/>
      <c r="Q353" s="28"/>
      <c r="R353" s="28"/>
      <c r="S353" s="28"/>
      <c r="T353" s="28"/>
      <c r="U353" s="28"/>
      <c r="V353" s="28"/>
      <c r="W353" s="28"/>
      <c r="X353" s="28"/>
      <c r="Y353" s="28"/>
      <c r="Z353" s="28"/>
      <c r="AA353" s="28"/>
      <c r="AB353" s="28"/>
      <c r="AC353" s="28"/>
      <c r="AD353" s="28"/>
      <c r="AE353" s="28"/>
      <c r="AF353" s="28"/>
      <c r="AG353" s="28"/>
      <c r="AH353" s="28"/>
      <c r="AI353" s="28"/>
      <c r="AJ353" s="28"/>
      <c r="AK353" s="28"/>
      <c r="AL353" s="28"/>
      <c r="AM353" s="28"/>
      <c r="AN353" s="28"/>
      <c r="AO353" s="28"/>
      <c r="AQ353" s="67">
        <v>0</v>
      </c>
      <c r="AR353" s="67">
        <v>0</v>
      </c>
      <c r="AS353" s="67">
        <v>7.9</v>
      </c>
      <c r="AT353" s="67">
        <v>8.1999999999999993</v>
      </c>
      <c r="AU353" s="67">
        <v>10.1</v>
      </c>
      <c r="AV353" s="67">
        <v>10.199999999999999</v>
      </c>
      <c r="AW353" s="67">
        <v>7.4</v>
      </c>
      <c r="AX353" s="67">
        <v>5.3</v>
      </c>
      <c r="AY353" s="67">
        <v>4.4000000000000004</v>
      </c>
      <c r="AZ353" s="67">
        <v>2.2000000000000002</v>
      </c>
      <c r="BA353" s="67">
        <v>3.7</v>
      </c>
      <c r="BB353" s="67">
        <v>6.6</v>
      </c>
      <c r="BC353" s="67">
        <v>3</v>
      </c>
      <c r="BD353" s="67">
        <v>3.2</v>
      </c>
      <c r="BE353" s="67">
        <v>3.2</v>
      </c>
      <c r="BF353" s="67">
        <v>1.4000000000000004</v>
      </c>
      <c r="BG353" s="67">
        <v>2.8000000000000003</v>
      </c>
      <c r="BH353" s="67">
        <v>10.3</v>
      </c>
      <c r="BI353" s="67">
        <v>10</v>
      </c>
      <c r="BJ353" s="67">
        <v>1.9</v>
      </c>
      <c r="BK353" s="67">
        <v>1.3</v>
      </c>
      <c r="BL353" s="67">
        <v>3.7</v>
      </c>
      <c r="BM353" s="67">
        <v>2.4000000000000004</v>
      </c>
      <c r="BN353" s="67"/>
    </row>
    <row r="354" spans="1:66" ht="13.5" customHeight="1" x14ac:dyDescent="0.15">
      <c r="A354" s="51"/>
      <c r="B354" s="52"/>
      <c r="C354" s="54"/>
      <c r="D354" s="66" t="s">
        <v>8</v>
      </c>
      <c r="E354" s="90"/>
      <c r="F354" s="90"/>
      <c r="G354" s="90"/>
      <c r="H354" s="28"/>
      <c r="I354" s="28"/>
      <c r="J354" s="28"/>
      <c r="K354" s="28"/>
      <c r="L354" s="28"/>
      <c r="M354" s="28"/>
      <c r="N354" s="28"/>
      <c r="O354" s="28"/>
      <c r="P354" s="28"/>
      <c r="Q354" s="28"/>
      <c r="R354" s="28"/>
      <c r="S354" s="28"/>
      <c r="T354" s="28"/>
      <c r="U354" s="28"/>
      <c r="V354" s="28"/>
      <c r="W354" s="28"/>
      <c r="X354" s="28"/>
      <c r="Y354" s="28"/>
      <c r="Z354" s="28"/>
      <c r="AA354" s="28"/>
      <c r="AB354" s="28"/>
      <c r="AC354" s="28"/>
      <c r="AD354" s="28"/>
      <c r="AE354" s="28"/>
      <c r="AF354" s="28"/>
      <c r="AG354" s="28"/>
      <c r="AH354" s="28"/>
      <c r="AI354" s="28"/>
      <c r="AJ354" s="28"/>
      <c r="AK354" s="28"/>
      <c r="AL354" s="28"/>
      <c r="AM354" s="28"/>
      <c r="AN354" s="28"/>
      <c r="AO354" s="28"/>
      <c r="AQ354" s="67">
        <v>0</v>
      </c>
      <c r="AR354" s="67">
        <v>0</v>
      </c>
      <c r="AS354" s="67">
        <v>260.7</v>
      </c>
      <c r="AT354" s="67">
        <v>269.10000000000002</v>
      </c>
      <c r="AU354" s="67">
        <v>327.39999999999998</v>
      </c>
      <c r="AV354" s="67">
        <v>328.6</v>
      </c>
      <c r="AW354" s="67">
        <v>301.89999999999998</v>
      </c>
      <c r="AX354" s="67">
        <v>310</v>
      </c>
      <c r="AY354" s="67">
        <v>275.89999999999998</v>
      </c>
      <c r="AZ354" s="67">
        <v>267.3</v>
      </c>
      <c r="BA354" s="67">
        <v>264.3</v>
      </c>
      <c r="BB354" s="67">
        <v>254.2</v>
      </c>
      <c r="BC354" s="67">
        <v>268.10000000000002</v>
      </c>
      <c r="BD354" s="67">
        <v>242.5</v>
      </c>
      <c r="BE354" s="67">
        <v>226.5</v>
      </c>
      <c r="BF354" s="67">
        <v>199.40000000000003</v>
      </c>
      <c r="BG354" s="67">
        <v>208.60000000000002</v>
      </c>
      <c r="BH354" s="67">
        <v>178.1</v>
      </c>
      <c r="BI354" s="67">
        <v>169.50000000000003</v>
      </c>
      <c r="BJ354" s="67">
        <v>108.50000000000001</v>
      </c>
      <c r="BK354" s="67">
        <v>103.8</v>
      </c>
      <c r="BL354" s="67">
        <v>88.7</v>
      </c>
      <c r="BM354" s="67">
        <v>96.500000000000028</v>
      </c>
      <c r="BN354" s="67"/>
    </row>
    <row r="355" spans="1:66" ht="13.5" customHeight="1" x14ac:dyDescent="0.15">
      <c r="A355" s="51"/>
      <c r="B355" s="52"/>
      <c r="C355" s="54"/>
      <c r="D355" s="66" t="s">
        <v>9</v>
      </c>
      <c r="E355" s="90"/>
      <c r="F355" s="90"/>
      <c r="G355" s="90"/>
      <c r="H355" s="28"/>
      <c r="I355" s="28"/>
      <c r="J355" s="28"/>
      <c r="K355" s="28"/>
      <c r="L355" s="28"/>
      <c r="M355" s="28"/>
      <c r="N355" s="28"/>
      <c r="O355" s="28"/>
      <c r="P355" s="28"/>
      <c r="Q355" s="28"/>
      <c r="R355" s="28"/>
      <c r="S355" s="28"/>
      <c r="T355" s="28"/>
      <c r="U355" s="28"/>
      <c r="V355" s="28"/>
      <c r="W355" s="28"/>
      <c r="X355" s="28"/>
      <c r="Y355" s="28"/>
      <c r="Z355" s="28"/>
      <c r="AA355" s="28"/>
      <c r="AB355" s="28"/>
      <c r="AC355" s="28"/>
      <c r="AD355" s="28"/>
      <c r="AE355" s="28"/>
      <c r="AF355" s="28"/>
      <c r="AG355" s="28"/>
      <c r="AH355" s="28"/>
      <c r="AI355" s="28"/>
      <c r="AJ355" s="28"/>
      <c r="AK355" s="28"/>
      <c r="AL355" s="28"/>
      <c r="AM355" s="28"/>
      <c r="AN355" s="28"/>
      <c r="AO355" s="28"/>
      <c r="AQ355" s="67">
        <v>0</v>
      </c>
      <c r="AR355" s="67">
        <v>0</v>
      </c>
      <c r="AS355" s="67">
        <v>244.2</v>
      </c>
      <c r="AT355" s="67">
        <v>250.2</v>
      </c>
      <c r="AU355" s="67">
        <v>311.60000000000002</v>
      </c>
      <c r="AV355" s="67">
        <v>314.60000000000002</v>
      </c>
      <c r="AW355" s="67">
        <v>288.8</v>
      </c>
      <c r="AX355" s="67">
        <v>287.5</v>
      </c>
      <c r="AY355" s="67">
        <v>262.7</v>
      </c>
      <c r="AZ355" s="67">
        <v>251.7</v>
      </c>
      <c r="BA355" s="67">
        <v>249.1</v>
      </c>
      <c r="BB355" s="67">
        <v>246.3</v>
      </c>
      <c r="BC355" s="67">
        <v>218.8</v>
      </c>
      <c r="BD355" s="67">
        <v>233.7</v>
      </c>
      <c r="BE355" s="67">
        <v>218.60000000000002</v>
      </c>
      <c r="BF355" s="67">
        <v>191.79999999999998</v>
      </c>
      <c r="BG355" s="67">
        <v>205.4</v>
      </c>
      <c r="BH355" s="67">
        <v>172.1</v>
      </c>
      <c r="BI355" s="67">
        <v>170.79999999999998</v>
      </c>
      <c r="BJ355" s="67">
        <v>107.89999999999999</v>
      </c>
      <c r="BK355" s="67">
        <v>102.89999999999998</v>
      </c>
      <c r="BL355" s="67">
        <v>90.3</v>
      </c>
      <c r="BM355" s="67">
        <v>96.300000000000011</v>
      </c>
      <c r="BN355" s="67"/>
    </row>
    <row r="356" spans="1:66" ht="13.5" customHeight="1" x14ac:dyDescent="0.15">
      <c r="A356" s="51"/>
      <c r="B356" s="52"/>
      <c r="C356" s="54"/>
      <c r="D356" s="66" t="s">
        <v>10</v>
      </c>
      <c r="E356" s="90"/>
      <c r="F356" s="90"/>
      <c r="G356" s="90"/>
      <c r="H356" s="28"/>
      <c r="I356" s="28"/>
      <c r="J356" s="28"/>
      <c r="K356" s="28"/>
      <c r="L356" s="28"/>
      <c r="M356" s="28"/>
      <c r="N356" s="28"/>
      <c r="O356" s="28"/>
      <c r="P356" s="28"/>
      <c r="Q356" s="28"/>
      <c r="R356" s="28"/>
      <c r="S356" s="28"/>
      <c r="T356" s="28"/>
      <c r="U356" s="28"/>
      <c r="V356" s="28"/>
      <c r="W356" s="28"/>
      <c r="X356" s="28"/>
      <c r="Y356" s="28"/>
      <c r="Z356" s="28"/>
      <c r="AA356" s="28"/>
      <c r="AB356" s="28"/>
      <c r="AC356" s="28"/>
      <c r="AD356" s="28"/>
      <c r="AE356" s="28"/>
      <c r="AF356" s="28"/>
      <c r="AG356" s="28"/>
      <c r="AH356" s="28"/>
      <c r="AI356" s="28"/>
      <c r="AJ356" s="28"/>
      <c r="AK356" s="28"/>
      <c r="AL356" s="28"/>
      <c r="AM356" s="28"/>
      <c r="AN356" s="28"/>
      <c r="AO356" s="28"/>
      <c r="AQ356" s="67">
        <v>0</v>
      </c>
      <c r="AR356" s="67">
        <v>0</v>
      </c>
      <c r="AS356" s="67">
        <v>24.4</v>
      </c>
      <c r="AT356" s="67">
        <v>27.1</v>
      </c>
      <c r="AU356" s="67">
        <v>25.9</v>
      </c>
      <c r="AV356" s="67">
        <v>24.2</v>
      </c>
      <c r="AW356" s="67">
        <v>20.5</v>
      </c>
      <c r="AX356" s="67">
        <v>27.8</v>
      </c>
      <c r="AY356" s="67">
        <v>17.600000000000001</v>
      </c>
      <c r="AZ356" s="67">
        <v>17.8</v>
      </c>
      <c r="BA356" s="67">
        <v>18.899999999999999</v>
      </c>
      <c r="BB356" s="67">
        <v>14.5</v>
      </c>
      <c r="BC356" s="67">
        <v>52.3</v>
      </c>
      <c r="BD356" s="67">
        <v>12</v>
      </c>
      <c r="BE356" s="67">
        <v>11.100000000000001</v>
      </c>
      <c r="BF356" s="67">
        <v>9</v>
      </c>
      <c r="BG356" s="67">
        <v>6.0000000000000009</v>
      </c>
      <c r="BH356" s="67">
        <v>16.299999999999997</v>
      </c>
      <c r="BI356" s="67">
        <v>8.7000000000000011</v>
      </c>
      <c r="BJ356" s="67">
        <v>2.5000000000000004</v>
      </c>
      <c r="BK356" s="67">
        <v>2.2000000000000002</v>
      </c>
      <c r="BL356" s="67">
        <v>2.1</v>
      </c>
      <c r="BM356" s="67">
        <v>2.6000000000000005</v>
      </c>
      <c r="BN356" s="67"/>
    </row>
    <row r="357" spans="1:66" ht="13.5" customHeight="1" thickBot="1" x14ac:dyDescent="0.2">
      <c r="A357" s="51"/>
      <c r="B357" s="52"/>
      <c r="C357" s="55"/>
      <c r="D357" s="68" t="s">
        <v>11</v>
      </c>
      <c r="E357" s="91"/>
      <c r="F357" s="91"/>
      <c r="G357" s="91"/>
      <c r="H357" s="29"/>
      <c r="I357" s="29"/>
      <c r="J357" s="29"/>
      <c r="K357" s="29"/>
      <c r="L357" s="29"/>
      <c r="M357" s="29"/>
      <c r="N357" s="29"/>
      <c r="O357" s="29"/>
      <c r="P357" s="29"/>
      <c r="Q357" s="29"/>
      <c r="R357" s="29"/>
      <c r="S357" s="29"/>
      <c r="T357" s="29"/>
      <c r="U357" s="29"/>
      <c r="V357" s="29"/>
      <c r="W357" s="29"/>
      <c r="X357" s="29"/>
      <c r="Y357" s="29"/>
      <c r="Z357" s="29"/>
      <c r="AA357" s="29"/>
      <c r="AB357" s="29"/>
      <c r="AC357" s="29"/>
      <c r="AD357" s="29"/>
      <c r="AE357" s="29"/>
      <c r="AF357" s="29"/>
      <c r="AG357" s="29"/>
      <c r="AH357" s="29"/>
      <c r="AI357" s="29"/>
      <c r="AJ357" s="29"/>
      <c r="AK357" s="29"/>
      <c r="AL357" s="29"/>
      <c r="AM357" s="29"/>
      <c r="AN357" s="29"/>
      <c r="AO357" s="29"/>
      <c r="AQ357" s="69">
        <v>0</v>
      </c>
      <c r="AR357" s="69">
        <v>0</v>
      </c>
      <c r="AS357" s="69">
        <v>24.4</v>
      </c>
      <c r="AT357" s="69">
        <v>27.1</v>
      </c>
      <c r="AU357" s="69">
        <v>25.9</v>
      </c>
      <c r="AV357" s="69">
        <v>24.2</v>
      </c>
      <c r="AW357" s="69">
        <v>20.6</v>
      </c>
      <c r="AX357" s="69">
        <v>27.8</v>
      </c>
      <c r="AY357" s="69">
        <v>17.600000000000001</v>
      </c>
      <c r="AZ357" s="69">
        <v>17.8</v>
      </c>
      <c r="BA357" s="69">
        <v>18.899999999999999</v>
      </c>
      <c r="BB357" s="69">
        <v>14.5</v>
      </c>
      <c r="BC357" s="69">
        <v>52.3</v>
      </c>
      <c r="BD357" s="69">
        <v>12</v>
      </c>
      <c r="BE357" s="69">
        <v>11.100000000000001</v>
      </c>
      <c r="BF357" s="69">
        <v>9</v>
      </c>
      <c r="BG357" s="69">
        <v>6.0000000000000009</v>
      </c>
      <c r="BH357" s="69">
        <v>16.299999999999997</v>
      </c>
      <c r="BI357" s="69">
        <v>8.7000000000000011</v>
      </c>
      <c r="BJ357" s="69">
        <v>2.5000000000000004</v>
      </c>
      <c r="BK357" s="69">
        <v>2.2000000000000002</v>
      </c>
      <c r="BL357" s="69">
        <v>2.1</v>
      </c>
      <c r="BM357" s="69">
        <v>2.6000000000000005</v>
      </c>
      <c r="BN357" s="69"/>
    </row>
    <row r="358" spans="1:66" ht="13.5" customHeight="1" x14ac:dyDescent="0.15">
      <c r="A358" s="51"/>
      <c r="B358" s="52"/>
      <c r="C358" s="53" t="s">
        <v>357</v>
      </c>
      <c r="D358" s="64" t="s">
        <v>6</v>
      </c>
      <c r="E358" s="89"/>
      <c r="F358" s="89"/>
      <c r="G358" s="89"/>
      <c r="H358" s="26"/>
      <c r="I358" s="26"/>
      <c r="J358" s="26"/>
      <c r="K358" s="26"/>
      <c r="L358" s="26"/>
      <c r="M358" s="26"/>
      <c r="N358" s="26"/>
      <c r="O358" s="26"/>
      <c r="P358" s="26"/>
      <c r="Q358" s="26"/>
      <c r="R358" s="26"/>
      <c r="S358" s="26"/>
      <c r="T358" s="26"/>
      <c r="U358" s="26"/>
      <c r="V358" s="26"/>
      <c r="W358" s="26"/>
      <c r="X358" s="26"/>
      <c r="Y358" s="26"/>
      <c r="Z358" s="26"/>
      <c r="AA358" s="26"/>
      <c r="AB358" s="26"/>
      <c r="AC358" s="26"/>
      <c r="AD358" s="26"/>
      <c r="AE358" s="26"/>
      <c r="AF358" s="26"/>
      <c r="AG358" s="26"/>
      <c r="AH358" s="26"/>
      <c r="AI358" s="26"/>
      <c r="AJ358" s="26"/>
      <c r="AK358" s="26"/>
      <c r="AL358" s="26"/>
      <c r="AM358" s="26"/>
      <c r="AN358" s="26"/>
      <c r="AO358" s="26"/>
      <c r="AQ358" s="65">
        <v>0</v>
      </c>
      <c r="AR358" s="65">
        <v>0</v>
      </c>
      <c r="AS358" s="65">
        <v>555.20000000000005</v>
      </c>
      <c r="AT358" s="65">
        <v>502.6</v>
      </c>
      <c r="AU358" s="65">
        <v>506.3</v>
      </c>
      <c r="AV358" s="65">
        <v>397</v>
      </c>
      <c r="AW358" s="65">
        <v>366.2</v>
      </c>
      <c r="AX358" s="65">
        <v>301.7</v>
      </c>
      <c r="AY358" s="65">
        <v>245.5</v>
      </c>
      <c r="AZ358" s="65">
        <v>203</v>
      </c>
      <c r="BA358" s="65">
        <v>165.8</v>
      </c>
      <c r="BB358" s="65">
        <v>177.4</v>
      </c>
      <c r="BC358" s="65">
        <v>154</v>
      </c>
      <c r="BD358" s="65">
        <v>172.5</v>
      </c>
      <c r="BE358" s="65">
        <v>145.60000000000002</v>
      </c>
      <c r="BF358" s="65">
        <v>180.4</v>
      </c>
      <c r="BG358" s="65">
        <v>178.00000000000003</v>
      </c>
      <c r="BH358" s="65">
        <v>174.10000000000002</v>
      </c>
      <c r="BI358" s="65">
        <v>180.39999999999998</v>
      </c>
      <c r="BJ358" s="65">
        <v>195.9</v>
      </c>
      <c r="BK358" s="65">
        <v>208.39999999999995</v>
      </c>
      <c r="BL358" s="65">
        <v>197.6</v>
      </c>
      <c r="BM358" s="65">
        <v>199.70000000000002</v>
      </c>
      <c r="BN358" s="65"/>
    </row>
    <row r="359" spans="1:66" ht="13.5" customHeight="1" x14ac:dyDescent="0.15">
      <c r="A359" s="51"/>
      <c r="B359" s="52"/>
      <c r="C359" s="54"/>
      <c r="D359" s="66" t="s">
        <v>7</v>
      </c>
      <c r="E359" s="90"/>
      <c r="F359" s="90"/>
      <c r="G359" s="90"/>
      <c r="H359" s="28"/>
      <c r="I359" s="28"/>
      <c r="J359" s="28"/>
      <c r="K359" s="28"/>
      <c r="L359" s="28"/>
      <c r="M359" s="28"/>
      <c r="N359" s="28"/>
      <c r="O359" s="28"/>
      <c r="P359" s="28"/>
      <c r="Q359" s="28"/>
      <c r="R359" s="28"/>
      <c r="S359" s="28"/>
      <c r="T359" s="28"/>
      <c r="U359" s="28"/>
      <c r="V359" s="28"/>
      <c r="W359" s="28"/>
      <c r="X359" s="28"/>
      <c r="Y359" s="28"/>
      <c r="Z359" s="28"/>
      <c r="AA359" s="28"/>
      <c r="AB359" s="28"/>
      <c r="AC359" s="28"/>
      <c r="AD359" s="28"/>
      <c r="AE359" s="28"/>
      <c r="AF359" s="28"/>
      <c r="AG359" s="28"/>
      <c r="AH359" s="28"/>
      <c r="AI359" s="28"/>
      <c r="AJ359" s="28"/>
      <c r="AK359" s="28"/>
      <c r="AL359" s="28"/>
      <c r="AM359" s="28"/>
      <c r="AN359" s="28"/>
      <c r="AO359" s="28"/>
      <c r="AQ359" s="67">
        <v>0</v>
      </c>
      <c r="AR359" s="67">
        <v>0</v>
      </c>
      <c r="AS359" s="67">
        <v>112.6</v>
      </c>
      <c r="AT359" s="67">
        <v>75.7</v>
      </c>
      <c r="AU359" s="67">
        <v>90</v>
      </c>
      <c r="AV359" s="67">
        <v>58.9</v>
      </c>
      <c r="AW359" s="67">
        <v>64.7</v>
      </c>
      <c r="AX359" s="67">
        <v>28.7</v>
      </c>
      <c r="AY359" s="67">
        <v>3.7</v>
      </c>
      <c r="AZ359" s="67">
        <v>17.899999999999999</v>
      </c>
      <c r="BA359" s="67">
        <v>9.9</v>
      </c>
      <c r="BB359" s="67">
        <v>7.2</v>
      </c>
      <c r="BC359" s="67">
        <v>4.7</v>
      </c>
      <c r="BD359" s="67">
        <v>4.7</v>
      </c>
      <c r="BE359" s="67">
        <v>3.8000000000000003</v>
      </c>
      <c r="BF359" s="67">
        <v>5.3999999999999995</v>
      </c>
      <c r="BG359" s="67">
        <v>5.8</v>
      </c>
      <c r="BH359" s="67">
        <v>5.5999999999999988</v>
      </c>
      <c r="BI359" s="67">
        <v>7.7000000000000011</v>
      </c>
      <c r="BJ359" s="67">
        <v>14.199999999999998</v>
      </c>
      <c r="BK359" s="67">
        <v>12.000000000000004</v>
      </c>
      <c r="BL359" s="67">
        <v>27</v>
      </c>
      <c r="BM359" s="67">
        <v>12.700000000000001</v>
      </c>
      <c r="BN359" s="67"/>
    </row>
    <row r="360" spans="1:66" ht="13.5" customHeight="1" x14ac:dyDescent="0.15">
      <c r="A360" s="51"/>
      <c r="B360" s="52"/>
      <c r="C360" s="54"/>
      <c r="D360" s="66" t="s">
        <v>8</v>
      </c>
      <c r="E360" s="90"/>
      <c r="F360" s="90"/>
      <c r="G360" s="90"/>
      <c r="H360" s="28"/>
      <c r="I360" s="28"/>
      <c r="J360" s="28"/>
      <c r="K360" s="28"/>
      <c r="L360" s="28"/>
      <c r="M360" s="28"/>
      <c r="N360" s="28"/>
      <c r="O360" s="28"/>
      <c r="P360" s="28"/>
      <c r="Q360" s="28"/>
      <c r="R360" s="28"/>
      <c r="S360" s="28"/>
      <c r="T360" s="28"/>
      <c r="U360" s="28"/>
      <c r="V360" s="28"/>
      <c r="W360" s="28"/>
      <c r="X360" s="28"/>
      <c r="Y360" s="28"/>
      <c r="Z360" s="28"/>
      <c r="AA360" s="28"/>
      <c r="AB360" s="28"/>
      <c r="AC360" s="28"/>
      <c r="AD360" s="28"/>
      <c r="AE360" s="28"/>
      <c r="AF360" s="28"/>
      <c r="AG360" s="28"/>
      <c r="AH360" s="28"/>
      <c r="AI360" s="28"/>
      <c r="AJ360" s="28"/>
      <c r="AK360" s="28"/>
      <c r="AL360" s="28"/>
      <c r="AM360" s="28"/>
      <c r="AN360" s="28"/>
      <c r="AO360" s="28"/>
      <c r="AQ360" s="67">
        <v>0</v>
      </c>
      <c r="AR360" s="67">
        <v>0</v>
      </c>
      <c r="AS360" s="67">
        <v>442.6</v>
      </c>
      <c r="AT360" s="67">
        <v>426.9</v>
      </c>
      <c r="AU360" s="67">
        <v>416.3</v>
      </c>
      <c r="AV360" s="67">
        <v>338.1</v>
      </c>
      <c r="AW360" s="67">
        <v>301.5</v>
      </c>
      <c r="AX360" s="67">
        <v>273</v>
      </c>
      <c r="AY360" s="67">
        <v>241.8</v>
      </c>
      <c r="AZ360" s="67">
        <v>185.1</v>
      </c>
      <c r="BA360" s="67">
        <v>155.9</v>
      </c>
      <c r="BB360" s="67">
        <v>170.2</v>
      </c>
      <c r="BC360" s="67">
        <v>149.30000000000001</v>
      </c>
      <c r="BD360" s="67">
        <v>167.8</v>
      </c>
      <c r="BE360" s="67">
        <v>141.79999999999998</v>
      </c>
      <c r="BF360" s="67">
        <v>175.00000000000003</v>
      </c>
      <c r="BG360" s="67">
        <v>172.19999999999996</v>
      </c>
      <c r="BH360" s="67">
        <v>168.5</v>
      </c>
      <c r="BI360" s="67">
        <v>172.70000000000002</v>
      </c>
      <c r="BJ360" s="67">
        <v>181.70000000000002</v>
      </c>
      <c r="BK360" s="67">
        <v>196.4</v>
      </c>
      <c r="BL360" s="67">
        <v>170.6</v>
      </c>
      <c r="BM360" s="67">
        <v>187.00000000000003</v>
      </c>
      <c r="BN360" s="67"/>
    </row>
    <row r="361" spans="1:66" ht="13.5" customHeight="1" x14ac:dyDescent="0.15">
      <c r="A361" s="51"/>
      <c r="B361" s="52"/>
      <c r="C361" s="54"/>
      <c r="D361" s="66" t="s">
        <v>9</v>
      </c>
      <c r="E361" s="90"/>
      <c r="F361" s="90"/>
      <c r="G361" s="90"/>
      <c r="H361" s="28"/>
      <c r="I361" s="28"/>
      <c r="J361" s="28"/>
      <c r="K361" s="28"/>
      <c r="L361" s="28"/>
      <c r="M361" s="28"/>
      <c r="N361" s="28"/>
      <c r="O361" s="28"/>
      <c r="P361" s="28"/>
      <c r="Q361" s="28"/>
      <c r="R361" s="28"/>
      <c r="S361" s="28"/>
      <c r="T361" s="28"/>
      <c r="U361" s="28"/>
      <c r="V361" s="28"/>
      <c r="W361" s="28"/>
      <c r="X361" s="28"/>
      <c r="Y361" s="28"/>
      <c r="Z361" s="28"/>
      <c r="AA361" s="28"/>
      <c r="AB361" s="28"/>
      <c r="AC361" s="28"/>
      <c r="AD361" s="28"/>
      <c r="AE361" s="28"/>
      <c r="AF361" s="28"/>
      <c r="AG361" s="28"/>
      <c r="AH361" s="28"/>
      <c r="AI361" s="28"/>
      <c r="AJ361" s="28"/>
      <c r="AK361" s="28"/>
      <c r="AL361" s="28"/>
      <c r="AM361" s="28"/>
      <c r="AN361" s="28"/>
      <c r="AO361" s="28"/>
      <c r="AQ361" s="67">
        <v>0</v>
      </c>
      <c r="AR361" s="67">
        <v>0</v>
      </c>
      <c r="AS361" s="67">
        <v>508.8</v>
      </c>
      <c r="AT361" s="67">
        <v>451.4</v>
      </c>
      <c r="AU361" s="67">
        <v>460.6</v>
      </c>
      <c r="AV361" s="67">
        <v>358.7</v>
      </c>
      <c r="AW361" s="67">
        <v>333.6</v>
      </c>
      <c r="AX361" s="67">
        <v>266.5</v>
      </c>
      <c r="AY361" s="67">
        <v>225.4</v>
      </c>
      <c r="AZ361" s="67">
        <v>185.3</v>
      </c>
      <c r="BA361" s="67">
        <v>147.30000000000001</v>
      </c>
      <c r="BB361" s="67">
        <v>164</v>
      </c>
      <c r="BC361" s="67">
        <v>144.19999999999999</v>
      </c>
      <c r="BD361" s="67">
        <v>161.09999999999997</v>
      </c>
      <c r="BE361" s="67">
        <v>139.19999999999999</v>
      </c>
      <c r="BF361" s="67">
        <v>174.3</v>
      </c>
      <c r="BG361" s="67">
        <v>171.40000000000003</v>
      </c>
      <c r="BH361" s="67">
        <v>168.20000000000002</v>
      </c>
      <c r="BI361" s="67">
        <v>174.89999999999998</v>
      </c>
      <c r="BJ361" s="67">
        <v>188.20000000000002</v>
      </c>
      <c r="BK361" s="67">
        <v>200.7</v>
      </c>
      <c r="BL361" s="67">
        <v>192.3</v>
      </c>
      <c r="BM361" s="67">
        <v>192.7</v>
      </c>
      <c r="BN361" s="67"/>
    </row>
    <row r="362" spans="1:66" ht="13.5" customHeight="1" x14ac:dyDescent="0.15">
      <c r="A362" s="51"/>
      <c r="B362" s="52"/>
      <c r="C362" s="54"/>
      <c r="D362" s="66" t="s">
        <v>10</v>
      </c>
      <c r="E362" s="90"/>
      <c r="F362" s="90"/>
      <c r="G362" s="90"/>
      <c r="H362" s="28"/>
      <c r="I362" s="28"/>
      <c r="J362" s="28"/>
      <c r="K362" s="28"/>
      <c r="L362" s="28"/>
      <c r="M362" s="28"/>
      <c r="N362" s="28"/>
      <c r="O362" s="28"/>
      <c r="P362" s="28"/>
      <c r="Q362" s="28"/>
      <c r="R362" s="28"/>
      <c r="S362" s="28"/>
      <c r="T362" s="28"/>
      <c r="U362" s="28"/>
      <c r="V362" s="28"/>
      <c r="W362" s="28"/>
      <c r="X362" s="28"/>
      <c r="Y362" s="28"/>
      <c r="Z362" s="28"/>
      <c r="AA362" s="28"/>
      <c r="AB362" s="28"/>
      <c r="AC362" s="28"/>
      <c r="AD362" s="28"/>
      <c r="AE362" s="28"/>
      <c r="AF362" s="28"/>
      <c r="AG362" s="28"/>
      <c r="AH362" s="28"/>
      <c r="AI362" s="28"/>
      <c r="AJ362" s="28"/>
      <c r="AK362" s="28"/>
      <c r="AL362" s="28"/>
      <c r="AM362" s="28"/>
      <c r="AN362" s="28"/>
      <c r="AO362" s="28"/>
      <c r="AQ362" s="67">
        <v>0</v>
      </c>
      <c r="AR362" s="67">
        <v>0</v>
      </c>
      <c r="AS362" s="67">
        <v>46.4</v>
      </c>
      <c r="AT362" s="67">
        <v>51.2</v>
      </c>
      <c r="AU362" s="67">
        <v>45.7</v>
      </c>
      <c r="AV362" s="67">
        <v>38.299999999999997</v>
      </c>
      <c r="AW362" s="67">
        <v>32.6</v>
      </c>
      <c r="AX362" s="67">
        <v>35.200000000000003</v>
      </c>
      <c r="AY362" s="67">
        <v>20.100000000000001</v>
      </c>
      <c r="AZ362" s="67">
        <v>17.7</v>
      </c>
      <c r="BA362" s="67">
        <v>18.5</v>
      </c>
      <c r="BB362" s="67">
        <v>13.4</v>
      </c>
      <c r="BC362" s="67">
        <v>9.8000000000000007</v>
      </c>
      <c r="BD362" s="67">
        <v>11.399999999999999</v>
      </c>
      <c r="BE362" s="67">
        <v>6.3999999999999977</v>
      </c>
      <c r="BF362" s="67">
        <v>6.0999999999999979</v>
      </c>
      <c r="BG362" s="67">
        <v>6.5999999999999979</v>
      </c>
      <c r="BH362" s="67">
        <v>5.8999999999999986</v>
      </c>
      <c r="BI362" s="67">
        <v>5.4999999999999982</v>
      </c>
      <c r="BJ362" s="67">
        <v>7.6999999999999993</v>
      </c>
      <c r="BK362" s="67">
        <v>7.6999999999999993</v>
      </c>
      <c r="BL362" s="67">
        <v>5.3</v>
      </c>
      <c r="BM362" s="67">
        <v>7</v>
      </c>
      <c r="BN362" s="67"/>
    </row>
    <row r="363" spans="1:66" ht="13.5" customHeight="1" thickBot="1" x14ac:dyDescent="0.2">
      <c r="A363" s="51"/>
      <c r="B363" s="52"/>
      <c r="C363" s="55"/>
      <c r="D363" s="68" t="s">
        <v>11</v>
      </c>
      <c r="E363" s="91"/>
      <c r="F363" s="91"/>
      <c r="G363" s="91"/>
      <c r="H363" s="29"/>
      <c r="I363" s="29"/>
      <c r="J363" s="29"/>
      <c r="K363" s="29"/>
      <c r="L363" s="29"/>
      <c r="M363" s="29"/>
      <c r="N363" s="29"/>
      <c r="O363" s="29"/>
      <c r="P363" s="29"/>
      <c r="Q363" s="29"/>
      <c r="R363" s="29"/>
      <c r="S363" s="29"/>
      <c r="T363" s="29"/>
      <c r="U363" s="29"/>
      <c r="V363" s="29"/>
      <c r="W363" s="29"/>
      <c r="X363" s="29"/>
      <c r="Y363" s="29"/>
      <c r="Z363" s="29"/>
      <c r="AA363" s="29"/>
      <c r="AB363" s="29"/>
      <c r="AC363" s="29"/>
      <c r="AD363" s="29"/>
      <c r="AE363" s="29"/>
      <c r="AF363" s="29"/>
      <c r="AG363" s="29"/>
      <c r="AH363" s="29"/>
      <c r="AI363" s="29"/>
      <c r="AJ363" s="29"/>
      <c r="AK363" s="29"/>
      <c r="AL363" s="29"/>
      <c r="AM363" s="29"/>
      <c r="AN363" s="29"/>
      <c r="AO363" s="29"/>
      <c r="AQ363" s="69">
        <v>0</v>
      </c>
      <c r="AR363" s="69">
        <v>0</v>
      </c>
      <c r="AS363" s="69">
        <v>79.400000000000006</v>
      </c>
      <c r="AT363" s="69">
        <v>87.2</v>
      </c>
      <c r="AU363" s="69">
        <v>82.3</v>
      </c>
      <c r="AV363" s="69">
        <v>72.8</v>
      </c>
      <c r="AW363" s="69">
        <v>64.599999999999994</v>
      </c>
      <c r="AX363" s="69">
        <v>68.3</v>
      </c>
      <c r="AY363" s="69">
        <v>39.299999999999997</v>
      </c>
      <c r="AZ363" s="69">
        <v>36.299999999999997</v>
      </c>
      <c r="BA363" s="69">
        <v>38</v>
      </c>
      <c r="BB363" s="69">
        <v>27.1</v>
      </c>
      <c r="BC363" s="69">
        <v>18.100000000000001</v>
      </c>
      <c r="BD363" s="69">
        <v>21</v>
      </c>
      <c r="BE363" s="69">
        <v>11.899999999999997</v>
      </c>
      <c r="BF363" s="69">
        <v>12</v>
      </c>
      <c r="BG363" s="69">
        <v>12.299999999999997</v>
      </c>
      <c r="BH363" s="69">
        <v>10.499999999999998</v>
      </c>
      <c r="BI363" s="69">
        <v>10.1</v>
      </c>
      <c r="BJ363" s="69">
        <v>15.399999999999999</v>
      </c>
      <c r="BK363" s="69">
        <v>14.4</v>
      </c>
      <c r="BL363" s="69">
        <v>9.9</v>
      </c>
      <c r="BM363" s="69">
        <v>13.4</v>
      </c>
      <c r="BN363" s="69"/>
    </row>
    <row r="364" spans="1:66" ht="13.5" customHeight="1" x14ac:dyDescent="0.15">
      <c r="A364" s="51"/>
      <c r="B364" s="52"/>
      <c r="C364" s="115" t="s">
        <v>431</v>
      </c>
      <c r="D364" s="64" t="s">
        <v>6</v>
      </c>
      <c r="E364" s="89"/>
      <c r="F364" s="89"/>
      <c r="G364" s="89"/>
      <c r="H364" s="75">
        <f t="shared" ref="H364:I364" si="457">SUM(H365:H366)</f>
        <v>202390</v>
      </c>
      <c r="I364" s="75">
        <f t="shared" si="457"/>
        <v>192086</v>
      </c>
      <c r="J364" s="75">
        <f t="shared" ref="J364" si="458">SUM(J365:J366)</f>
        <v>362999</v>
      </c>
      <c r="K364" s="75">
        <f t="shared" ref="K364" si="459">SUM(K365:K366)</f>
        <v>338348</v>
      </c>
      <c r="L364" s="75">
        <f t="shared" ref="L364" si="460">SUM(L365:L366)</f>
        <v>440849</v>
      </c>
      <c r="M364" s="75">
        <f t="shared" ref="M364" si="461">SUM(M365:M366)</f>
        <v>461128</v>
      </c>
      <c r="N364" s="75">
        <f t="shared" ref="N364" si="462">SUM(N365:N366)</f>
        <v>415938</v>
      </c>
      <c r="O364" s="75">
        <f t="shared" ref="O364" si="463">SUM(O365:O366)</f>
        <v>518622</v>
      </c>
      <c r="P364" s="75">
        <f t="shared" ref="P364" si="464">SUM(P365:P366)</f>
        <v>572458</v>
      </c>
      <c r="Q364" s="75">
        <f t="shared" ref="Q364" si="465">SUM(Q365:Q366)</f>
        <v>647434</v>
      </c>
      <c r="R364" s="75">
        <f t="shared" ref="R364" si="466">SUM(R365:R366)</f>
        <v>716056</v>
      </c>
      <c r="S364" s="75">
        <f t="shared" ref="S364" si="467">SUM(S365:S366)</f>
        <v>738850</v>
      </c>
      <c r="T364" s="75">
        <f t="shared" ref="T364" si="468">SUM(T365:T366)</f>
        <v>772713</v>
      </c>
      <c r="U364" s="75">
        <f t="shared" ref="U364" si="469">SUM(U365:U366)</f>
        <v>736758</v>
      </c>
      <c r="V364" s="75">
        <f t="shared" ref="V364" si="470">SUM(V365:V366)</f>
        <v>754687</v>
      </c>
      <c r="W364" s="75">
        <f t="shared" ref="W364" si="471">SUM(W365:W366)</f>
        <v>783245</v>
      </c>
      <c r="X364" s="75">
        <f t="shared" ref="X364:Y364" si="472">SUM(X365:X366)</f>
        <v>806373</v>
      </c>
      <c r="Y364" s="26">
        <f t="shared" si="472"/>
        <v>651533</v>
      </c>
      <c r="Z364" s="26">
        <f t="shared" ref="Z364" si="473">SUM(Z365:Z366)</f>
        <v>532045</v>
      </c>
      <c r="AA364" s="26">
        <f t="shared" ref="AA364" si="474">SUM(AA365:AA366)</f>
        <v>679343</v>
      </c>
      <c r="AB364" s="26">
        <f t="shared" ref="AB364" si="475">SUM(AB365:AB366)</f>
        <v>635676</v>
      </c>
      <c r="AC364" s="26">
        <f t="shared" ref="AC364" si="476">SUM(AC365:AC366)</f>
        <v>758746</v>
      </c>
      <c r="AD364" s="26">
        <f t="shared" ref="AD364" si="477">SUM(AD365:AD366)</f>
        <v>712865</v>
      </c>
      <c r="AE364" s="26">
        <f t="shared" ref="AE364" si="478">SUM(AE365:AE366)</f>
        <v>668318</v>
      </c>
      <c r="AF364" s="26">
        <f t="shared" ref="AF364" si="479">SUM(AF365:AF366)</f>
        <v>659795</v>
      </c>
      <c r="AG364" s="26">
        <f t="shared" ref="AG364" si="480">SUM(AG365:AG366)</f>
        <v>674449</v>
      </c>
      <c r="AH364" s="26">
        <f t="shared" ref="AH364" si="481">SUM(AH365:AH366)</f>
        <v>727254</v>
      </c>
      <c r="AI364" s="26">
        <f t="shared" ref="AI364" si="482">SUM(AI365:AI366)</f>
        <v>745204</v>
      </c>
      <c r="AJ364" s="26">
        <f t="shared" ref="AJ364" si="483">SUM(AJ365:AJ366)</f>
        <v>686762</v>
      </c>
      <c r="AK364" s="26">
        <f t="shared" ref="AK364" si="484">SUM(AK365:AK366)</f>
        <v>765835</v>
      </c>
      <c r="AL364" s="26">
        <f t="shared" ref="AL364" si="485">SUM(AL365:AL366)</f>
        <v>660838</v>
      </c>
      <c r="AM364" s="26">
        <f t="shared" ref="AM364" si="486">SUM(AM365:AM366)</f>
        <v>960329</v>
      </c>
      <c r="AN364" s="26">
        <f t="shared" ref="AN364" si="487">SUM(AN365:AN366)</f>
        <v>786067</v>
      </c>
      <c r="AO364" s="26">
        <f t="shared" ref="AO364" si="488">SUM(AO365:AO366)</f>
        <v>538551</v>
      </c>
      <c r="AQ364" s="65">
        <v>1683.2</v>
      </c>
      <c r="AR364" s="65">
        <v>1253.1000000000001</v>
      </c>
      <c r="AS364" s="65">
        <v>1292.9000000000001</v>
      </c>
      <c r="AT364" s="65">
        <v>1325.1</v>
      </c>
      <c r="AU364" s="65">
        <v>1292.2</v>
      </c>
      <c r="AV364" s="65">
        <v>1314.1</v>
      </c>
      <c r="AW364" s="65">
        <v>1291.8</v>
      </c>
      <c r="AX364" s="65">
        <v>1261.0999999999999</v>
      </c>
      <c r="AY364" s="65">
        <v>1204.4000000000001</v>
      </c>
      <c r="AZ364" s="65">
        <v>1165.7</v>
      </c>
      <c r="BA364" s="65">
        <v>1137.7</v>
      </c>
      <c r="BB364" s="65">
        <v>971.2</v>
      </c>
      <c r="BC364" s="65">
        <v>1014.9</v>
      </c>
      <c r="BD364" s="65">
        <v>922.70000000000016</v>
      </c>
      <c r="BE364" s="65">
        <v>896.30000000000007</v>
      </c>
      <c r="BF364" s="65">
        <v>839</v>
      </c>
      <c r="BG364" s="65">
        <v>973.90000000000009</v>
      </c>
      <c r="BH364" s="65">
        <v>927.80000000000018</v>
      </c>
      <c r="BI364" s="65">
        <v>1010.8000000000002</v>
      </c>
      <c r="BJ364" s="65">
        <v>1220.2</v>
      </c>
      <c r="BK364" s="65">
        <v>1058.5999999999999</v>
      </c>
      <c r="BL364" s="65">
        <v>1036.8</v>
      </c>
      <c r="BM364" s="65">
        <v>1226.7</v>
      </c>
      <c r="BN364" s="65"/>
    </row>
    <row r="365" spans="1:66" ht="13.5" customHeight="1" x14ac:dyDescent="0.15">
      <c r="A365" s="51"/>
      <c r="B365" s="52"/>
      <c r="C365" s="116"/>
      <c r="D365" s="66" t="s">
        <v>7</v>
      </c>
      <c r="E365" s="90"/>
      <c r="F365" s="90"/>
      <c r="G365" s="90"/>
      <c r="H365" s="76">
        <f>主要観光地別・年度計!H401</f>
        <v>47390</v>
      </c>
      <c r="I365" s="76">
        <f>主要観光地別・年度計!I401</f>
        <v>14530</v>
      </c>
      <c r="J365" s="76">
        <f>主要観光地別・年度計!J401</f>
        <v>52690</v>
      </c>
      <c r="K365" s="76">
        <f>主要観光地別・年度計!K401</f>
        <v>75543</v>
      </c>
      <c r="L365" s="76">
        <f>主要観光地別・年度計!L401</f>
        <v>125221</v>
      </c>
      <c r="M365" s="76">
        <f>主要観光地別・年度計!M401</f>
        <v>143768</v>
      </c>
      <c r="N365" s="76">
        <f>主要観光地別・年度計!N401</f>
        <v>112740</v>
      </c>
      <c r="O365" s="76">
        <f>主要観光地別・年度計!O401</f>
        <v>123407</v>
      </c>
      <c r="P365" s="76">
        <f>主要観光地別・年度計!P401</f>
        <v>88381</v>
      </c>
      <c r="Q365" s="76">
        <f>主要観光地別・年度計!Q401</f>
        <v>52771</v>
      </c>
      <c r="R365" s="76">
        <f>主要観光地別・年度計!R401</f>
        <v>70613</v>
      </c>
      <c r="S365" s="76">
        <f>主要観光地別・年度計!S401</f>
        <v>89875</v>
      </c>
      <c r="T365" s="76">
        <f>主要観光地別・年度計!T401</f>
        <v>87341</v>
      </c>
      <c r="U365" s="76">
        <f>主要観光地別・年度計!U401</f>
        <v>87782</v>
      </c>
      <c r="V365" s="76">
        <f>主要観光地別・年度計!V401</f>
        <v>87185</v>
      </c>
      <c r="W365" s="76">
        <f>主要観光地別・年度計!W401</f>
        <v>94629</v>
      </c>
      <c r="X365" s="76">
        <f>主要観光地別・年度計!X401</f>
        <v>97740</v>
      </c>
      <c r="Y365" s="28">
        <f>主要観光地別・年度計!Y407</f>
        <v>75245</v>
      </c>
      <c r="Z365" s="28">
        <f>主要観光地別・年度計!Z407</f>
        <v>84630</v>
      </c>
      <c r="AA365" s="28">
        <f>主要観光地別・年度計!AA407</f>
        <v>68608</v>
      </c>
      <c r="AB365" s="28">
        <f>主要観光地別・年度計!AB407</f>
        <v>76905</v>
      </c>
      <c r="AC365" s="28">
        <f>主要観光地別・年度計!AC407</f>
        <v>96228</v>
      </c>
      <c r="AD365" s="28">
        <f>主要観光地別・年度計!AD407</f>
        <v>80366</v>
      </c>
      <c r="AE365" s="28">
        <f>主要観光地別・年度計!AE407</f>
        <v>75917</v>
      </c>
      <c r="AF365" s="28">
        <f>主要観光地別・年度計!AF407</f>
        <v>81072</v>
      </c>
      <c r="AG365" s="28">
        <f>主要観光地別・年度計!AG407</f>
        <v>82766</v>
      </c>
      <c r="AH365" s="28">
        <f>主要観光地別・年度計!AH407</f>
        <v>92928</v>
      </c>
      <c r="AI365" s="28">
        <f>主要観光地別・年度計!AI407</f>
        <v>90516</v>
      </c>
      <c r="AJ365" s="28">
        <f>主要観光地別・年度計!AJ407</f>
        <v>85230</v>
      </c>
      <c r="AK365" s="28">
        <f>主要観光地別・年度計!AK407</f>
        <v>84749</v>
      </c>
      <c r="AL365" s="28">
        <f>主要観光地別・年度計!AL407</f>
        <v>60943</v>
      </c>
      <c r="AM365" s="28">
        <f>主要観光地別・年度計!AM407</f>
        <v>88612</v>
      </c>
      <c r="AN365" s="28">
        <f>主要観光地別・年度計!AN407</f>
        <v>93980</v>
      </c>
      <c r="AO365" s="28">
        <f>主要観光地別・年度計!AO407</f>
        <v>53335</v>
      </c>
      <c r="AQ365" s="67">
        <v>114.2</v>
      </c>
      <c r="AR365" s="67">
        <v>80.7</v>
      </c>
      <c r="AS365" s="67">
        <v>91</v>
      </c>
      <c r="AT365" s="67">
        <v>142.30000000000001</v>
      </c>
      <c r="AU365" s="67">
        <v>134.19999999999999</v>
      </c>
      <c r="AV365" s="67">
        <v>132.19999999999999</v>
      </c>
      <c r="AW365" s="67">
        <v>128.6</v>
      </c>
      <c r="AX365" s="67">
        <v>123.5</v>
      </c>
      <c r="AY365" s="67">
        <v>143.30000000000001</v>
      </c>
      <c r="AZ365" s="67">
        <v>139.9</v>
      </c>
      <c r="BA365" s="67">
        <v>137.30000000000001</v>
      </c>
      <c r="BB365" s="67">
        <v>117.5</v>
      </c>
      <c r="BC365" s="67">
        <v>125.5</v>
      </c>
      <c r="BD365" s="67">
        <v>116.6</v>
      </c>
      <c r="BE365" s="67">
        <v>113.99999999999999</v>
      </c>
      <c r="BF365" s="67">
        <v>104.89999999999998</v>
      </c>
      <c r="BG365" s="67">
        <v>125.8</v>
      </c>
      <c r="BH365" s="67">
        <v>117.49999999999997</v>
      </c>
      <c r="BI365" s="67">
        <v>129.1</v>
      </c>
      <c r="BJ365" s="67">
        <v>285.00000000000006</v>
      </c>
      <c r="BK365" s="67">
        <v>131.19999999999999</v>
      </c>
      <c r="BL365" s="67">
        <v>128.9</v>
      </c>
      <c r="BM365" s="67">
        <v>153.39999999999998</v>
      </c>
      <c r="BN365" s="67"/>
    </row>
    <row r="366" spans="1:66" ht="13.5" customHeight="1" x14ac:dyDescent="0.15">
      <c r="A366" s="51"/>
      <c r="B366" s="52"/>
      <c r="C366" s="116"/>
      <c r="D366" s="66" t="s">
        <v>8</v>
      </c>
      <c r="E366" s="90"/>
      <c r="F366" s="90"/>
      <c r="G366" s="90"/>
      <c r="H366" s="76">
        <f>主要観光地別・年度計!H402</f>
        <v>155000</v>
      </c>
      <c r="I366" s="76">
        <f>主要観光地別・年度計!I402</f>
        <v>177556</v>
      </c>
      <c r="J366" s="76">
        <f>主要観光地別・年度計!J402</f>
        <v>310309</v>
      </c>
      <c r="K366" s="76">
        <f>主要観光地別・年度計!K402</f>
        <v>262805</v>
      </c>
      <c r="L366" s="76">
        <f>主要観光地別・年度計!L402</f>
        <v>315628</v>
      </c>
      <c r="M366" s="76">
        <f>主要観光地別・年度計!M402</f>
        <v>317360</v>
      </c>
      <c r="N366" s="76">
        <f>主要観光地別・年度計!N402</f>
        <v>303198</v>
      </c>
      <c r="O366" s="76">
        <f>主要観光地別・年度計!O402</f>
        <v>395215</v>
      </c>
      <c r="P366" s="76">
        <f>主要観光地別・年度計!P402</f>
        <v>484077</v>
      </c>
      <c r="Q366" s="76">
        <f>主要観光地別・年度計!Q402</f>
        <v>594663</v>
      </c>
      <c r="R366" s="76">
        <f>主要観光地別・年度計!R402</f>
        <v>645443</v>
      </c>
      <c r="S366" s="76">
        <f>主要観光地別・年度計!S402</f>
        <v>648975</v>
      </c>
      <c r="T366" s="76">
        <f>主要観光地別・年度計!T402</f>
        <v>685372</v>
      </c>
      <c r="U366" s="76">
        <f>主要観光地別・年度計!U402</f>
        <v>648976</v>
      </c>
      <c r="V366" s="76">
        <f>主要観光地別・年度計!V402</f>
        <v>667502</v>
      </c>
      <c r="W366" s="76">
        <f>主要観光地別・年度計!W402</f>
        <v>688616</v>
      </c>
      <c r="X366" s="76">
        <f>主要観光地別・年度計!X402</f>
        <v>708633</v>
      </c>
      <c r="Y366" s="28">
        <f>主要観光地別・年度計!Y408</f>
        <v>576288</v>
      </c>
      <c r="Z366" s="28">
        <f>主要観光地別・年度計!Z408</f>
        <v>447415</v>
      </c>
      <c r="AA366" s="28">
        <f>主要観光地別・年度計!AA408</f>
        <v>610735</v>
      </c>
      <c r="AB366" s="28">
        <f>主要観光地別・年度計!AB408</f>
        <v>558771</v>
      </c>
      <c r="AC366" s="28">
        <f>主要観光地別・年度計!AC408</f>
        <v>662518</v>
      </c>
      <c r="AD366" s="28">
        <f>主要観光地別・年度計!AD408</f>
        <v>632499</v>
      </c>
      <c r="AE366" s="28">
        <f>主要観光地別・年度計!AE408</f>
        <v>592401</v>
      </c>
      <c r="AF366" s="28">
        <f>主要観光地別・年度計!AF408</f>
        <v>578723</v>
      </c>
      <c r="AG366" s="28">
        <f>主要観光地別・年度計!AG408</f>
        <v>591683</v>
      </c>
      <c r="AH366" s="28">
        <f>主要観光地別・年度計!AH408</f>
        <v>634326</v>
      </c>
      <c r="AI366" s="28">
        <f>主要観光地別・年度計!AI408</f>
        <v>654688</v>
      </c>
      <c r="AJ366" s="28">
        <f>主要観光地別・年度計!AJ408</f>
        <v>601532</v>
      </c>
      <c r="AK366" s="28">
        <f>主要観光地別・年度計!AK408</f>
        <v>681086</v>
      </c>
      <c r="AL366" s="28">
        <f>主要観光地別・年度計!AL408</f>
        <v>599895</v>
      </c>
      <c r="AM366" s="28">
        <f>主要観光地別・年度計!AM408</f>
        <v>871717</v>
      </c>
      <c r="AN366" s="28">
        <f>主要観光地別・年度計!AN408</f>
        <v>692087</v>
      </c>
      <c r="AO366" s="28">
        <f>主要観光地別・年度計!AO408</f>
        <v>485216</v>
      </c>
      <c r="AQ366" s="67">
        <v>1569</v>
      </c>
      <c r="AR366" s="67">
        <v>1172.4000000000001</v>
      </c>
      <c r="AS366" s="67">
        <v>1201.9000000000001</v>
      </c>
      <c r="AT366" s="67">
        <v>1182.8</v>
      </c>
      <c r="AU366" s="67">
        <v>1158</v>
      </c>
      <c r="AV366" s="67">
        <v>1181.9000000000001</v>
      </c>
      <c r="AW366" s="67">
        <v>1163.2</v>
      </c>
      <c r="AX366" s="67">
        <v>1137.5999999999999</v>
      </c>
      <c r="AY366" s="67">
        <v>1061.0999999999999</v>
      </c>
      <c r="AZ366" s="67">
        <v>1025.8</v>
      </c>
      <c r="BA366" s="67">
        <v>1000.4</v>
      </c>
      <c r="BB366" s="67">
        <v>853.7</v>
      </c>
      <c r="BC366" s="67">
        <v>889.4</v>
      </c>
      <c r="BD366" s="67">
        <v>806.1</v>
      </c>
      <c r="BE366" s="67">
        <v>782.3</v>
      </c>
      <c r="BF366" s="67">
        <v>734.1</v>
      </c>
      <c r="BG366" s="67">
        <v>848.10000000000014</v>
      </c>
      <c r="BH366" s="67">
        <v>810.3</v>
      </c>
      <c r="BI366" s="67">
        <v>881.69999999999993</v>
      </c>
      <c r="BJ366" s="67">
        <v>935.19999999999982</v>
      </c>
      <c r="BK366" s="67">
        <v>927.4000000000002</v>
      </c>
      <c r="BL366" s="67">
        <v>907.9</v>
      </c>
      <c r="BM366" s="67">
        <v>1073.3</v>
      </c>
      <c r="BN366" s="67"/>
    </row>
    <row r="367" spans="1:66" ht="13.5" customHeight="1" x14ac:dyDescent="0.15">
      <c r="A367" s="51"/>
      <c r="B367" s="52"/>
      <c r="C367" s="116"/>
      <c r="D367" s="66" t="s">
        <v>9</v>
      </c>
      <c r="E367" s="90"/>
      <c r="F367" s="90"/>
      <c r="G367" s="90"/>
      <c r="H367" s="76">
        <f>主要観光地別・年度計!H403</f>
        <v>113000</v>
      </c>
      <c r="I367" s="76">
        <f>主要観光地別・年度計!I403</f>
        <v>112136</v>
      </c>
      <c r="J367" s="76">
        <f>主要観光地別・年度計!J403</f>
        <v>309490</v>
      </c>
      <c r="K367" s="76">
        <f>主要観光地別・年度計!K403</f>
        <v>270634</v>
      </c>
      <c r="L367" s="76">
        <f>主要観光地別・年度計!L403</f>
        <v>346868</v>
      </c>
      <c r="M367" s="76">
        <f>主要観光地別・年度計!M403</f>
        <v>349961</v>
      </c>
      <c r="N367" s="76">
        <f>主要観光地別・年度計!N403</f>
        <v>302526</v>
      </c>
      <c r="O367" s="76">
        <f>主要観光地別・年度計!O403</f>
        <v>394350</v>
      </c>
      <c r="P367" s="76">
        <f>主要観光地別・年度計!P403</f>
        <v>434478</v>
      </c>
      <c r="Q367" s="76">
        <f>主要観光地別・年度計!Q403</f>
        <v>507819</v>
      </c>
      <c r="R367" s="76">
        <f>主要観光地別・年度計!R403</f>
        <v>553994</v>
      </c>
      <c r="S367" s="76">
        <f>主要観光地別・年度計!S403</f>
        <v>574854</v>
      </c>
      <c r="T367" s="76">
        <f>主要観光地別・年度計!T403</f>
        <v>617322</v>
      </c>
      <c r="U367" s="76">
        <f>主要観光地別・年度計!U403</f>
        <v>589697</v>
      </c>
      <c r="V367" s="76">
        <f>主要観光地別・年度計!V403</f>
        <v>609178</v>
      </c>
      <c r="W367" s="76">
        <f>主要観光地別・年度計!W403</f>
        <v>620811</v>
      </c>
      <c r="X367" s="76">
        <f>主要観光地別・年度計!X403</f>
        <v>646171</v>
      </c>
      <c r="Y367" s="28">
        <f>主要観光地別・年度計!Y409</f>
        <v>519874</v>
      </c>
      <c r="Z367" s="28">
        <f>主要観光地別・年度計!Z409</f>
        <v>412161</v>
      </c>
      <c r="AA367" s="28">
        <f>主要観光地別・年度計!AA409</f>
        <v>557483</v>
      </c>
      <c r="AB367" s="28">
        <f>主要観光地別・年度計!AB409</f>
        <v>534989</v>
      </c>
      <c r="AC367" s="28">
        <f>主要観光地別・年度計!AC409</f>
        <v>628609</v>
      </c>
      <c r="AD367" s="28">
        <f>主要観光地別・年度計!AD409</f>
        <v>589200</v>
      </c>
      <c r="AE367" s="28">
        <f>主要観光地別・年度計!AE409</f>
        <v>553441</v>
      </c>
      <c r="AF367" s="28">
        <f>主要観光地別・年度計!AF409</f>
        <v>545817</v>
      </c>
      <c r="AG367" s="28">
        <f>主要観光地別・年度計!AG409</f>
        <v>558618</v>
      </c>
      <c r="AH367" s="28">
        <f>主要観光地別・年度計!AH409</f>
        <v>602241</v>
      </c>
      <c r="AI367" s="28">
        <f>主要観光地別・年度計!AI409</f>
        <v>643934</v>
      </c>
      <c r="AJ367" s="28">
        <f>主要観光地別・年度計!AJ409</f>
        <v>588407</v>
      </c>
      <c r="AK367" s="28">
        <f>主要観光地別・年度計!AK409</f>
        <v>682791</v>
      </c>
      <c r="AL367" s="28">
        <f>主要観光地別・年度計!AL409</f>
        <v>594842</v>
      </c>
      <c r="AM367" s="28">
        <f>主要観光地別・年度計!AM409</f>
        <v>883105</v>
      </c>
      <c r="AN367" s="28">
        <f>主要観光地別・年度計!AN409</f>
        <v>718620</v>
      </c>
      <c r="AO367" s="28">
        <f>主要観光地別・年度計!AO409</f>
        <v>503038</v>
      </c>
      <c r="AQ367" s="67">
        <v>1596.4</v>
      </c>
      <c r="AR367" s="67">
        <v>1169.7</v>
      </c>
      <c r="AS367" s="67">
        <v>1178.5999999999999</v>
      </c>
      <c r="AT367" s="67">
        <v>1234.8</v>
      </c>
      <c r="AU367" s="67">
        <v>1212.3</v>
      </c>
      <c r="AV367" s="67">
        <v>1235.2</v>
      </c>
      <c r="AW367" s="67">
        <v>1213.9000000000001</v>
      </c>
      <c r="AX367" s="67">
        <v>1182.2</v>
      </c>
      <c r="AY367" s="67">
        <v>1129.8</v>
      </c>
      <c r="AZ367" s="67">
        <v>1091.4000000000001</v>
      </c>
      <c r="BA367" s="67">
        <v>1066.0999999999999</v>
      </c>
      <c r="BB367" s="67">
        <v>909.5</v>
      </c>
      <c r="BC367" s="67">
        <v>949.2</v>
      </c>
      <c r="BD367" s="67">
        <v>862.80000000000007</v>
      </c>
      <c r="BE367" s="67">
        <v>832.49999999999989</v>
      </c>
      <c r="BF367" s="67">
        <v>783.8</v>
      </c>
      <c r="BG367" s="67">
        <v>908.90000000000009</v>
      </c>
      <c r="BH367" s="67">
        <v>865.49999999999989</v>
      </c>
      <c r="BI367" s="67">
        <v>942</v>
      </c>
      <c r="BJ367" s="67">
        <v>1037.8000000000002</v>
      </c>
      <c r="BK367" s="67">
        <v>988.90000000000009</v>
      </c>
      <c r="BL367" s="67">
        <v>968.3</v>
      </c>
      <c r="BM367" s="67">
        <v>1145.2999999999997</v>
      </c>
      <c r="BN367" s="67"/>
    </row>
    <row r="368" spans="1:66" ht="13.5" customHeight="1" x14ac:dyDescent="0.15">
      <c r="A368" s="51"/>
      <c r="B368" s="52"/>
      <c r="C368" s="116"/>
      <c r="D368" s="66" t="s">
        <v>10</v>
      </c>
      <c r="E368" s="90"/>
      <c r="F368" s="90"/>
      <c r="G368" s="90"/>
      <c r="H368" s="76">
        <f>主要観光地別・年度計!H404</f>
        <v>89390</v>
      </c>
      <c r="I368" s="76">
        <f>主要観光地別・年度計!I404</f>
        <v>79950</v>
      </c>
      <c r="J368" s="76">
        <f>主要観光地別・年度計!J404</f>
        <v>53509</v>
      </c>
      <c r="K368" s="76">
        <f>主要観光地別・年度計!K404</f>
        <v>67714</v>
      </c>
      <c r="L368" s="76">
        <f>主要観光地別・年度計!L404</f>
        <v>93981</v>
      </c>
      <c r="M368" s="76">
        <f>主要観光地別・年度計!M404</f>
        <v>111167</v>
      </c>
      <c r="N368" s="76">
        <f>主要観光地別・年度計!N404</f>
        <v>113412</v>
      </c>
      <c r="O368" s="76">
        <f>主要観光地別・年度計!O404</f>
        <v>124272</v>
      </c>
      <c r="P368" s="76">
        <f>主要観光地別・年度計!P404</f>
        <v>137980</v>
      </c>
      <c r="Q368" s="76">
        <f>主要観光地別・年度計!Q404</f>
        <v>139615</v>
      </c>
      <c r="R368" s="76">
        <f>主要観光地別・年度計!R404</f>
        <v>162062</v>
      </c>
      <c r="S368" s="76">
        <f>主要観光地別・年度計!S404</f>
        <v>163996</v>
      </c>
      <c r="T368" s="76">
        <f>主要観光地別・年度計!T404</f>
        <v>155391</v>
      </c>
      <c r="U368" s="76">
        <f>主要観光地別・年度計!U404</f>
        <v>147061</v>
      </c>
      <c r="V368" s="76">
        <f>主要観光地別・年度計!V404</f>
        <v>145509</v>
      </c>
      <c r="W368" s="76">
        <f>主要観光地別・年度計!W404</f>
        <v>162434</v>
      </c>
      <c r="X368" s="76">
        <f>主要観光地別・年度計!X404</f>
        <v>160202</v>
      </c>
      <c r="Y368" s="28">
        <f>主要観光地別・年度計!Y410</f>
        <v>131659</v>
      </c>
      <c r="Z368" s="28">
        <f>主要観光地別・年度計!Z410</f>
        <v>119884</v>
      </c>
      <c r="AA368" s="28">
        <f>主要観光地別・年度計!AA410</f>
        <v>121860</v>
      </c>
      <c r="AB368" s="28">
        <f>主要観光地別・年度計!AB410</f>
        <v>100687</v>
      </c>
      <c r="AC368" s="28">
        <f>主要観光地別・年度計!AC410</f>
        <v>130137</v>
      </c>
      <c r="AD368" s="28">
        <f>主要観光地別・年度計!AD410</f>
        <v>123665</v>
      </c>
      <c r="AE368" s="28">
        <f>主要観光地別・年度計!AE410</f>
        <v>114877</v>
      </c>
      <c r="AF368" s="28">
        <f>主要観光地別・年度計!AF410</f>
        <v>113978</v>
      </c>
      <c r="AG368" s="28">
        <f>主要観光地別・年度計!AG410</f>
        <v>115831</v>
      </c>
      <c r="AH368" s="28">
        <f>主要観光地別・年度計!AH410</f>
        <v>125013</v>
      </c>
      <c r="AI368" s="28">
        <f>主要観光地別・年度計!AI410</f>
        <v>101270</v>
      </c>
      <c r="AJ368" s="28">
        <f>主要観光地別・年度計!AJ410</f>
        <v>98355</v>
      </c>
      <c r="AK368" s="28">
        <f>主要観光地別・年度計!AK410</f>
        <v>83044</v>
      </c>
      <c r="AL368" s="28">
        <f>主要観光地別・年度計!AL410</f>
        <v>65996</v>
      </c>
      <c r="AM368" s="28">
        <f>主要観光地別・年度計!AM410</f>
        <v>77224</v>
      </c>
      <c r="AN368" s="28">
        <f>主要観光地別・年度計!AN410</f>
        <v>67447</v>
      </c>
      <c r="AO368" s="28">
        <f>主要観光地別・年度計!AO410</f>
        <v>35513</v>
      </c>
      <c r="AQ368" s="67">
        <v>86.8</v>
      </c>
      <c r="AR368" s="67">
        <v>83.4</v>
      </c>
      <c r="AS368" s="67">
        <v>114.3</v>
      </c>
      <c r="AT368" s="67">
        <v>90.3</v>
      </c>
      <c r="AU368" s="67">
        <v>79.900000000000006</v>
      </c>
      <c r="AV368" s="67">
        <v>78.900000000000006</v>
      </c>
      <c r="AW368" s="67">
        <v>77.900000000000006</v>
      </c>
      <c r="AX368" s="67">
        <v>78.900000000000006</v>
      </c>
      <c r="AY368" s="67">
        <v>74.599999999999994</v>
      </c>
      <c r="AZ368" s="67">
        <v>74.3</v>
      </c>
      <c r="BA368" s="67">
        <v>71.599999999999994</v>
      </c>
      <c r="BB368" s="67">
        <v>61.7</v>
      </c>
      <c r="BC368" s="67">
        <v>65.7</v>
      </c>
      <c r="BD368" s="67">
        <v>59.9</v>
      </c>
      <c r="BE368" s="67">
        <v>63.800000000000004</v>
      </c>
      <c r="BF368" s="67">
        <v>55.20000000000001</v>
      </c>
      <c r="BG368" s="67">
        <v>64.999999999999972</v>
      </c>
      <c r="BH368" s="67">
        <v>62.300000000000004</v>
      </c>
      <c r="BI368" s="67">
        <v>68.799999999999983</v>
      </c>
      <c r="BJ368" s="67">
        <v>182.40000000000003</v>
      </c>
      <c r="BK368" s="67">
        <v>69.7</v>
      </c>
      <c r="BL368" s="67">
        <v>68.599999999999994</v>
      </c>
      <c r="BM368" s="67">
        <v>81.399999999999991</v>
      </c>
      <c r="BN368" s="67"/>
    </row>
    <row r="369" spans="1:66" ht="13.5" customHeight="1" thickBot="1" x14ac:dyDescent="0.2">
      <c r="A369" s="51"/>
      <c r="B369" s="52"/>
      <c r="C369" s="117"/>
      <c r="D369" s="68" t="s">
        <v>11</v>
      </c>
      <c r="E369" s="91"/>
      <c r="F369" s="91"/>
      <c r="G369" s="91"/>
      <c r="H369" s="77"/>
      <c r="I369" s="77">
        <f>主要観光地別・年度計!I405</f>
        <v>192910</v>
      </c>
      <c r="J369" s="77">
        <f>主要観光地別・年度計!J405</f>
        <v>73540</v>
      </c>
      <c r="K369" s="77">
        <f>主要観光地別・年度計!K405</f>
        <v>69413</v>
      </c>
      <c r="L369" s="77">
        <f>主要観光地別・年度計!L405</f>
        <v>94974</v>
      </c>
      <c r="M369" s="77">
        <f>主要観光地別・年度計!M405</f>
        <v>112452</v>
      </c>
      <c r="N369" s="77">
        <f>主要観光地別・年度計!N405</f>
        <v>114354</v>
      </c>
      <c r="O369" s="77">
        <f>主要観光地別・年度計!O405</f>
        <v>125274</v>
      </c>
      <c r="P369" s="77">
        <f>主要観光地別・年度計!P405</f>
        <v>138973</v>
      </c>
      <c r="Q369" s="77">
        <f>主要観光地別・年度計!Q405</f>
        <v>140959</v>
      </c>
      <c r="R369" s="77">
        <f>主要観光地別・年度計!R405</f>
        <v>163560</v>
      </c>
      <c r="S369" s="77">
        <f>主要観光地別・年度計!S405</f>
        <v>165467</v>
      </c>
      <c r="T369" s="77">
        <f>主要観光地別・年度計!T405</f>
        <v>157029</v>
      </c>
      <c r="U369" s="77">
        <f>主要観光地別・年度計!U405</f>
        <v>148526</v>
      </c>
      <c r="V369" s="77">
        <f>主要観光地別・年度計!V405</f>
        <v>151504</v>
      </c>
      <c r="W369" s="77">
        <f>主要観光地別・年度計!W405</f>
        <v>163847</v>
      </c>
      <c r="X369" s="77">
        <f>主要観光地別・年度計!X405</f>
        <v>161515</v>
      </c>
      <c r="Y369" s="29">
        <f>主要観光地別・年度計!Y411</f>
        <v>133022</v>
      </c>
      <c r="Z369" s="29">
        <f>主要観光地別・年度計!Z411</f>
        <v>121600</v>
      </c>
      <c r="AA369" s="29">
        <f>主要観光地別・年度計!AA411</f>
        <v>122618</v>
      </c>
      <c r="AB369" s="29">
        <f>主要観光地別・年度計!AB411</f>
        <v>119971</v>
      </c>
      <c r="AC369" s="29">
        <f>主要観光地別・年度計!AC411</f>
        <v>130682</v>
      </c>
      <c r="AD369" s="29">
        <f>主要観光地別・年度計!AD411</f>
        <v>124149</v>
      </c>
      <c r="AE369" s="29">
        <f>主要観光地別・年度計!AE411</f>
        <v>114967</v>
      </c>
      <c r="AF369" s="29">
        <f>主要観光地別・年度計!AF411</f>
        <v>114042</v>
      </c>
      <c r="AG369" s="29">
        <f>主要観光地別・年度計!AG411</f>
        <v>115952</v>
      </c>
      <c r="AH369" s="29">
        <f>主要観光地別・年度計!AH411</f>
        <v>125054</v>
      </c>
      <c r="AI369" s="29">
        <f>主要観光地別・年度計!AI411</f>
        <v>102542</v>
      </c>
      <c r="AJ369" s="29">
        <f>主要観光地別・年度計!AJ411</f>
        <v>99483</v>
      </c>
      <c r="AK369" s="29">
        <f>主要観光地別・年度計!AK411</f>
        <v>83773</v>
      </c>
      <c r="AL369" s="29">
        <f>主要観光地別・年度計!AL411</f>
        <v>66993</v>
      </c>
      <c r="AM369" s="29">
        <f>主要観光地別・年度計!AM411</f>
        <v>77714</v>
      </c>
      <c r="AN369" s="29">
        <f>主要観光地別・年度計!AN411</f>
        <v>68757</v>
      </c>
      <c r="AO369" s="29">
        <f>主要観光地別・年度計!AO411</f>
        <v>36355</v>
      </c>
      <c r="AQ369" s="69">
        <v>94.2</v>
      </c>
      <c r="AR369" s="69">
        <v>92.6</v>
      </c>
      <c r="AS369" s="69">
        <v>129.1</v>
      </c>
      <c r="AT369" s="69">
        <v>102.2</v>
      </c>
      <c r="AU369" s="69">
        <v>88.8</v>
      </c>
      <c r="AV369" s="69">
        <v>87.2</v>
      </c>
      <c r="AW369" s="69">
        <v>84.1</v>
      </c>
      <c r="AX369" s="69">
        <v>81.7</v>
      </c>
      <c r="AY369" s="69">
        <v>77.5</v>
      </c>
      <c r="AZ369" s="69">
        <v>77.2</v>
      </c>
      <c r="BA369" s="69">
        <v>74.2</v>
      </c>
      <c r="BB369" s="69">
        <v>63.9</v>
      </c>
      <c r="BC369" s="69">
        <v>67.900000000000006</v>
      </c>
      <c r="BD369" s="69">
        <v>61.9</v>
      </c>
      <c r="BE369" s="69">
        <v>65.999999999999972</v>
      </c>
      <c r="BF369" s="69">
        <v>57.000000000000007</v>
      </c>
      <c r="BG369" s="69">
        <v>66.999999999999986</v>
      </c>
      <c r="BH369" s="69">
        <v>64.699999999999974</v>
      </c>
      <c r="BI369" s="69">
        <v>70.899999999999977</v>
      </c>
      <c r="BJ369" s="69">
        <v>189.6</v>
      </c>
      <c r="BK369" s="69">
        <v>72.399999999999991</v>
      </c>
      <c r="BL369" s="69">
        <v>71.3</v>
      </c>
      <c r="BM369" s="69">
        <v>84.199999999999974</v>
      </c>
      <c r="BN369" s="69"/>
    </row>
    <row r="370" spans="1:66" ht="13.5" customHeight="1" x14ac:dyDescent="0.15">
      <c r="A370" s="51"/>
      <c r="B370" s="52"/>
      <c r="C370" s="124" t="s">
        <v>67</v>
      </c>
      <c r="D370" s="64" t="s">
        <v>6</v>
      </c>
      <c r="E370" s="89"/>
      <c r="F370" s="89"/>
      <c r="G370" s="89"/>
      <c r="H370" s="26"/>
      <c r="I370" s="26"/>
      <c r="J370" s="26"/>
      <c r="K370" s="26"/>
      <c r="L370" s="26"/>
      <c r="M370" s="26"/>
      <c r="N370" s="26"/>
      <c r="O370" s="26"/>
      <c r="P370" s="26"/>
      <c r="Q370" s="26"/>
      <c r="R370" s="26"/>
      <c r="S370" s="26"/>
      <c r="T370" s="26"/>
      <c r="U370" s="26"/>
      <c r="V370" s="26"/>
      <c r="W370" s="26"/>
      <c r="X370" s="26"/>
      <c r="Y370" s="26">
        <f t="shared" ref="Y370" si="489">SUM(Y371:Y372)</f>
        <v>100180</v>
      </c>
      <c r="Z370" s="26">
        <f t="shared" ref="Z370" si="490">SUM(Z371:Z372)</f>
        <v>96350</v>
      </c>
      <c r="AA370" s="26">
        <f t="shared" ref="AA370" si="491">SUM(AA371:AA372)</f>
        <v>92560</v>
      </c>
      <c r="AB370" s="26">
        <f t="shared" ref="AB370" si="492">SUM(AB371:AB372)</f>
        <v>79675</v>
      </c>
      <c r="AC370" s="26">
        <f t="shared" ref="AC370" si="493">SUM(AC371:AC372)</f>
        <v>117960</v>
      </c>
      <c r="AD370" s="26">
        <f t="shared" ref="AD370" si="494">SUM(AD371:AD372)</f>
        <v>133293</v>
      </c>
      <c r="AE370" s="26">
        <f t="shared" ref="AE370" si="495">SUM(AE371:AE372)</f>
        <v>130584</v>
      </c>
      <c r="AF370" s="26">
        <f t="shared" ref="AF370" si="496">SUM(AF371:AF372)</f>
        <v>126057</v>
      </c>
      <c r="AG370" s="26">
        <f t="shared" ref="AG370" si="497">SUM(AG371:AG372)</f>
        <v>137670</v>
      </c>
      <c r="AH370" s="26">
        <f t="shared" ref="AH370" si="498">SUM(AH371:AH372)</f>
        <v>142931</v>
      </c>
      <c r="AI370" s="26">
        <f t="shared" ref="AI370" si="499">SUM(AI371:AI372)</f>
        <v>145200</v>
      </c>
      <c r="AJ370" s="26">
        <f t="shared" ref="AJ370" si="500">SUM(AJ371:AJ372)</f>
        <v>156941</v>
      </c>
      <c r="AK370" s="26">
        <f t="shared" ref="AK370" si="501">SUM(AK371:AK372)</f>
        <v>140400</v>
      </c>
      <c r="AL370" s="26">
        <f t="shared" ref="AL370" si="502">SUM(AL371:AL372)</f>
        <v>137454</v>
      </c>
      <c r="AM370" s="26">
        <f t="shared" ref="AM370" si="503">SUM(AM371:AM372)</f>
        <v>142154</v>
      </c>
      <c r="AN370" s="26">
        <f t="shared" ref="AN370" si="504">SUM(AN371:AN372)</f>
        <v>137995</v>
      </c>
      <c r="AO370" s="26">
        <f t="shared" ref="AO370" si="505">SUM(AO371:AO372)</f>
        <v>76762</v>
      </c>
      <c r="AQ370" s="65">
        <v>137.6</v>
      </c>
      <c r="AR370" s="65">
        <v>123.2</v>
      </c>
      <c r="AS370" s="65">
        <v>88.1</v>
      </c>
      <c r="AT370" s="65">
        <v>87.4</v>
      </c>
      <c r="AU370" s="65">
        <v>87.2</v>
      </c>
      <c r="AV370" s="65">
        <v>89.5</v>
      </c>
      <c r="AW370" s="65">
        <v>98</v>
      </c>
      <c r="AX370" s="65">
        <v>83.6</v>
      </c>
      <c r="AY370" s="65">
        <v>83.1</v>
      </c>
      <c r="AZ370" s="65">
        <v>85.7</v>
      </c>
      <c r="BA370" s="65">
        <v>83.1</v>
      </c>
      <c r="BB370" s="65">
        <v>81.3</v>
      </c>
      <c r="BC370" s="65">
        <v>71</v>
      </c>
      <c r="BD370" s="65">
        <v>68.899999999999991</v>
      </c>
      <c r="BE370" s="65">
        <v>89.4</v>
      </c>
      <c r="BF370" s="65">
        <v>88.700000000000017</v>
      </c>
      <c r="BG370" s="65">
        <v>85.499999999999986</v>
      </c>
      <c r="BH370" s="65">
        <v>82.500000000000014</v>
      </c>
      <c r="BI370" s="65">
        <v>88.9</v>
      </c>
      <c r="BJ370" s="65">
        <v>86.5</v>
      </c>
      <c r="BK370" s="65">
        <v>86.399999999999991</v>
      </c>
      <c r="BL370" s="65">
        <v>84.5</v>
      </c>
      <c r="BM370" s="65">
        <v>87.1</v>
      </c>
      <c r="BN370" s="65"/>
    </row>
    <row r="371" spans="1:66" ht="13.5" customHeight="1" x14ac:dyDescent="0.15">
      <c r="A371" s="51"/>
      <c r="B371" s="52"/>
      <c r="C371" s="125"/>
      <c r="D371" s="66" t="s">
        <v>7</v>
      </c>
      <c r="E371" s="90"/>
      <c r="F371" s="90"/>
      <c r="G371" s="90"/>
      <c r="H371" s="28"/>
      <c r="I371" s="28"/>
      <c r="J371" s="28"/>
      <c r="K371" s="28"/>
      <c r="L371" s="28"/>
      <c r="M371" s="28"/>
      <c r="N371" s="28"/>
      <c r="O371" s="28"/>
      <c r="P371" s="28"/>
      <c r="Q371" s="28"/>
      <c r="R371" s="28"/>
      <c r="S371" s="28"/>
      <c r="T371" s="28"/>
      <c r="U371" s="28"/>
      <c r="V371" s="28"/>
      <c r="W371" s="28"/>
      <c r="X371" s="28"/>
      <c r="Y371" s="28">
        <f>主要観光地別・年度計!Y413</f>
        <v>20330</v>
      </c>
      <c r="Z371" s="28">
        <f>主要観光地別・年度計!Z413</f>
        <v>7305</v>
      </c>
      <c r="AA371" s="28">
        <f>主要観光地別・年度計!AA413</f>
        <v>7075</v>
      </c>
      <c r="AB371" s="28">
        <f>主要観光地別・年度計!AB413</f>
        <v>6105</v>
      </c>
      <c r="AC371" s="28">
        <f>主要観光地別・年度計!AC413</f>
        <v>7830</v>
      </c>
      <c r="AD371" s="28">
        <f>主要観光地別・年度計!AD413</f>
        <v>8812</v>
      </c>
      <c r="AE371" s="28">
        <f>主要観光地別・年度計!AE413</f>
        <v>8887</v>
      </c>
      <c r="AF371" s="28">
        <f>主要観光地別・年度計!AF413</f>
        <v>9591</v>
      </c>
      <c r="AG371" s="28">
        <f>主要観光地別・年度計!AG413</f>
        <v>11849</v>
      </c>
      <c r="AH371" s="28">
        <f>主要観光地別・年度計!AH413</f>
        <v>12734</v>
      </c>
      <c r="AI371" s="28">
        <f>主要観光地別・年度計!AI413</f>
        <v>13063</v>
      </c>
      <c r="AJ371" s="28">
        <f>主要観光地別・年度計!AJ413</f>
        <v>13181</v>
      </c>
      <c r="AK371" s="28">
        <f>主要観光地別・年度計!AK413</f>
        <v>11128</v>
      </c>
      <c r="AL371" s="28">
        <f>主要観光地別・年度計!AL413</f>
        <v>9834</v>
      </c>
      <c r="AM371" s="28">
        <f>主要観光地別・年度計!AM413</f>
        <v>8048</v>
      </c>
      <c r="AN371" s="28">
        <f>主要観光地別・年度計!AN413</f>
        <v>7846</v>
      </c>
      <c r="AO371" s="28">
        <f>主要観光地別・年度計!AO413</f>
        <v>4491</v>
      </c>
      <c r="AQ371" s="67">
        <v>18.100000000000001</v>
      </c>
      <c r="AR371" s="67">
        <v>17.7</v>
      </c>
      <c r="AS371" s="67">
        <v>16.899999999999999</v>
      </c>
      <c r="AT371" s="67">
        <v>3.7</v>
      </c>
      <c r="AU371" s="67">
        <v>3.5</v>
      </c>
      <c r="AV371" s="67">
        <v>3.7</v>
      </c>
      <c r="AW371" s="67">
        <v>3.8</v>
      </c>
      <c r="AX371" s="67">
        <v>2.8</v>
      </c>
      <c r="AY371" s="67">
        <v>2.8</v>
      </c>
      <c r="AZ371" s="67">
        <v>3.2</v>
      </c>
      <c r="BA371" s="67">
        <v>2.4</v>
      </c>
      <c r="BB371" s="67">
        <v>2.5</v>
      </c>
      <c r="BC371" s="67">
        <v>2</v>
      </c>
      <c r="BD371" s="67">
        <v>2.0000000000000004</v>
      </c>
      <c r="BE371" s="67">
        <v>2.7000000000000006</v>
      </c>
      <c r="BF371" s="67">
        <v>2.7000000000000006</v>
      </c>
      <c r="BG371" s="67">
        <v>2.5000000000000004</v>
      </c>
      <c r="BH371" s="67">
        <v>2.3000000000000003</v>
      </c>
      <c r="BI371" s="67">
        <v>2.6000000000000005</v>
      </c>
      <c r="BJ371" s="67">
        <v>2.5000000000000004</v>
      </c>
      <c r="BK371" s="67">
        <v>2.5000000000000004</v>
      </c>
      <c r="BL371" s="67">
        <v>2.5</v>
      </c>
      <c r="BM371" s="67">
        <v>2.5000000000000004</v>
      </c>
      <c r="BN371" s="67"/>
    </row>
    <row r="372" spans="1:66" ht="13.5" customHeight="1" x14ac:dyDescent="0.15">
      <c r="A372" s="51"/>
      <c r="B372" s="52"/>
      <c r="C372" s="125"/>
      <c r="D372" s="66" t="s">
        <v>8</v>
      </c>
      <c r="E372" s="90"/>
      <c r="F372" s="90"/>
      <c r="G372" s="90"/>
      <c r="H372" s="28"/>
      <c r="I372" s="28"/>
      <c r="J372" s="28"/>
      <c r="K372" s="28"/>
      <c r="L372" s="28"/>
      <c r="M372" s="28"/>
      <c r="N372" s="28"/>
      <c r="O372" s="28"/>
      <c r="P372" s="28"/>
      <c r="Q372" s="28"/>
      <c r="R372" s="28"/>
      <c r="S372" s="28"/>
      <c r="T372" s="28"/>
      <c r="U372" s="28"/>
      <c r="V372" s="28"/>
      <c r="W372" s="28"/>
      <c r="X372" s="28"/>
      <c r="Y372" s="28">
        <f>主要観光地別・年度計!Y414</f>
        <v>79850</v>
      </c>
      <c r="Z372" s="28">
        <f>主要観光地別・年度計!Z414</f>
        <v>89045</v>
      </c>
      <c r="AA372" s="28">
        <f>主要観光地別・年度計!AA414</f>
        <v>85485</v>
      </c>
      <c r="AB372" s="28">
        <f>主要観光地別・年度計!AB414</f>
        <v>73570</v>
      </c>
      <c r="AC372" s="28">
        <f>主要観光地別・年度計!AC414</f>
        <v>110130</v>
      </c>
      <c r="AD372" s="28">
        <f>主要観光地別・年度計!AD414</f>
        <v>124481</v>
      </c>
      <c r="AE372" s="28">
        <f>主要観光地別・年度計!AE414</f>
        <v>121697</v>
      </c>
      <c r="AF372" s="28">
        <f>主要観光地別・年度計!AF414</f>
        <v>116466</v>
      </c>
      <c r="AG372" s="28">
        <f>主要観光地別・年度計!AG414</f>
        <v>125821</v>
      </c>
      <c r="AH372" s="28">
        <f>主要観光地別・年度計!AH414</f>
        <v>130197</v>
      </c>
      <c r="AI372" s="28">
        <f>主要観光地別・年度計!AI414</f>
        <v>132137</v>
      </c>
      <c r="AJ372" s="28">
        <f>主要観光地別・年度計!AJ414</f>
        <v>143760</v>
      </c>
      <c r="AK372" s="28">
        <f>主要観光地別・年度計!AK414</f>
        <v>129272</v>
      </c>
      <c r="AL372" s="28">
        <f>主要観光地別・年度計!AL414</f>
        <v>127620</v>
      </c>
      <c r="AM372" s="28">
        <f>主要観光地別・年度計!AM414</f>
        <v>134106</v>
      </c>
      <c r="AN372" s="28">
        <f>主要観光地別・年度計!AN414</f>
        <v>130149</v>
      </c>
      <c r="AO372" s="28">
        <f>主要観光地別・年度計!AO414</f>
        <v>72271</v>
      </c>
      <c r="AQ372" s="67">
        <v>119.5</v>
      </c>
      <c r="AR372" s="67">
        <v>105.5</v>
      </c>
      <c r="AS372" s="67">
        <v>71.2</v>
      </c>
      <c r="AT372" s="67">
        <v>83.7</v>
      </c>
      <c r="AU372" s="67">
        <v>83.7</v>
      </c>
      <c r="AV372" s="67">
        <v>85.8</v>
      </c>
      <c r="AW372" s="67">
        <v>94.2</v>
      </c>
      <c r="AX372" s="67">
        <v>80.8</v>
      </c>
      <c r="AY372" s="67">
        <v>80.3</v>
      </c>
      <c r="AZ372" s="67">
        <v>82.5</v>
      </c>
      <c r="BA372" s="67">
        <v>80.7</v>
      </c>
      <c r="BB372" s="67">
        <v>78.8</v>
      </c>
      <c r="BC372" s="67">
        <v>69</v>
      </c>
      <c r="BD372" s="67">
        <v>66.900000000000006</v>
      </c>
      <c r="BE372" s="67">
        <v>86.7</v>
      </c>
      <c r="BF372" s="67">
        <v>85.999999999999986</v>
      </c>
      <c r="BG372" s="67">
        <v>83</v>
      </c>
      <c r="BH372" s="67">
        <v>80.2</v>
      </c>
      <c r="BI372" s="67">
        <v>86.3</v>
      </c>
      <c r="BJ372" s="67">
        <v>84.000000000000014</v>
      </c>
      <c r="BK372" s="67">
        <v>83.9</v>
      </c>
      <c r="BL372" s="67">
        <v>82</v>
      </c>
      <c r="BM372" s="67">
        <v>84.600000000000023</v>
      </c>
      <c r="BN372" s="67"/>
    </row>
    <row r="373" spans="1:66" ht="13.5" customHeight="1" x14ac:dyDescent="0.15">
      <c r="A373" s="51"/>
      <c r="B373" s="52"/>
      <c r="C373" s="125"/>
      <c r="D373" s="66" t="s">
        <v>9</v>
      </c>
      <c r="E373" s="90"/>
      <c r="F373" s="90"/>
      <c r="G373" s="90"/>
      <c r="H373" s="28"/>
      <c r="I373" s="28"/>
      <c r="J373" s="28"/>
      <c r="K373" s="28"/>
      <c r="L373" s="28"/>
      <c r="M373" s="28"/>
      <c r="N373" s="28"/>
      <c r="O373" s="28"/>
      <c r="P373" s="28"/>
      <c r="Q373" s="28"/>
      <c r="R373" s="28"/>
      <c r="S373" s="28"/>
      <c r="T373" s="28"/>
      <c r="U373" s="28"/>
      <c r="V373" s="28"/>
      <c r="W373" s="28"/>
      <c r="X373" s="28"/>
      <c r="Y373" s="28">
        <f>主要観光地別・年度計!Y415</f>
        <v>73200</v>
      </c>
      <c r="Z373" s="28">
        <f>主要観光地別・年度計!Z415</f>
        <v>67220</v>
      </c>
      <c r="AA373" s="28">
        <f>主要観光地別・年度計!AA415</f>
        <v>65950</v>
      </c>
      <c r="AB373" s="28">
        <f>主要観光地別・年度計!AB415</f>
        <v>57900</v>
      </c>
      <c r="AC373" s="28">
        <f>主要観光地別・年度計!AC415</f>
        <v>91780</v>
      </c>
      <c r="AD373" s="28">
        <f>主要観光地別・年度計!AD415</f>
        <v>97992</v>
      </c>
      <c r="AE373" s="28">
        <f>主要観光地別・年度計!AE415</f>
        <v>93933</v>
      </c>
      <c r="AF373" s="28">
        <f>主要観光地別・年度計!AF415</f>
        <v>82213</v>
      </c>
      <c r="AG373" s="28">
        <f>主要観光地別・年度計!AG415</f>
        <v>88361</v>
      </c>
      <c r="AH373" s="28">
        <f>主要観光地別・年度計!AH415</f>
        <v>92848</v>
      </c>
      <c r="AI373" s="28">
        <f>主要観光地別・年度計!AI415</f>
        <v>92645</v>
      </c>
      <c r="AJ373" s="28">
        <f>主要観光地別・年度計!AJ415</f>
        <v>104127</v>
      </c>
      <c r="AK373" s="28">
        <f>主要観光地別・年度計!AK415</f>
        <v>95072</v>
      </c>
      <c r="AL373" s="28">
        <f>主要観光地別・年度計!AL415</f>
        <v>92831</v>
      </c>
      <c r="AM373" s="28">
        <f>主要観光地別・年度計!AM415</f>
        <v>94234</v>
      </c>
      <c r="AN373" s="28">
        <f>主要観光地別・年度計!AN415</f>
        <v>91601</v>
      </c>
      <c r="AO373" s="28">
        <f>主要観光地別・年度計!AO415</f>
        <v>53736</v>
      </c>
      <c r="AQ373" s="67">
        <v>98.4</v>
      </c>
      <c r="AR373" s="67">
        <v>92.4</v>
      </c>
      <c r="AS373" s="67">
        <v>65.5</v>
      </c>
      <c r="AT373" s="67">
        <v>61.2</v>
      </c>
      <c r="AU373" s="67">
        <v>61.5</v>
      </c>
      <c r="AV373" s="67">
        <v>66.400000000000006</v>
      </c>
      <c r="AW373" s="67">
        <v>76.2</v>
      </c>
      <c r="AX373" s="67">
        <v>58.6</v>
      </c>
      <c r="AY373" s="67">
        <v>55.9</v>
      </c>
      <c r="AZ373" s="67">
        <v>58.7</v>
      </c>
      <c r="BA373" s="67">
        <v>73.900000000000006</v>
      </c>
      <c r="BB373" s="67">
        <v>71</v>
      </c>
      <c r="BC373" s="67">
        <v>63.2</v>
      </c>
      <c r="BD373" s="67">
        <v>60.7</v>
      </c>
      <c r="BE373" s="67">
        <v>80.7</v>
      </c>
      <c r="BF373" s="67">
        <v>75.899999999999991</v>
      </c>
      <c r="BG373" s="67">
        <v>74.7</v>
      </c>
      <c r="BH373" s="67">
        <v>72.3</v>
      </c>
      <c r="BI373" s="67">
        <v>78</v>
      </c>
      <c r="BJ373" s="67">
        <v>75.7</v>
      </c>
      <c r="BK373" s="67">
        <v>76</v>
      </c>
      <c r="BL373" s="67">
        <v>75.2</v>
      </c>
      <c r="BM373" s="67">
        <v>77.600000000000009</v>
      </c>
      <c r="BN373" s="67"/>
    </row>
    <row r="374" spans="1:66" ht="13.5" customHeight="1" x14ac:dyDescent="0.15">
      <c r="A374" s="51"/>
      <c r="B374" s="56"/>
      <c r="C374" s="125"/>
      <c r="D374" s="66" t="s">
        <v>10</v>
      </c>
      <c r="E374" s="90"/>
      <c r="F374" s="90"/>
      <c r="G374" s="90"/>
      <c r="H374" s="28"/>
      <c r="I374" s="28"/>
      <c r="J374" s="28"/>
      <c r="K374" s="28"/>
      <c r="L374" s="28"/>
      <c r="M374" s="28"/>
      <c r="N374" s="28"/>
      <c r="O374" s="28"/>
      <c r="P374" s="28"/>
      <c r="Q374" s="28"/>
      <c r="R374" s="28"/>
      <c r="S374" s="28"/>
      <c r="T374" s="28"/>
      <c r="U374" s="28"/>
      <c r="V374" s="28"/>
      <c r="W374" s="28"/>
      <c r="X374" s="28"/>
      <c r="Y374" s="28">
        <f>主要観光地別・年度計!Y416</f>
        <v>26980</v>
      </c>
      <c r="Z374" s="28">
        <f>主要観光地別・年度計!Z416</f>
        <v>29130</v>
      </c>
      <c r="AA374" s="28">
        <f>主要観光地別・年度計!AA416</f>
        <v>26610</v>
      </c>
      <c r="AB374" s="28">
        <f>主要観光地別・年度計!AB416</f>
        <v>21775</v>
      </c>
      <c r="AC374" s="28">
        <f>主要観光地別・年度計!AC416</f>
        <v>26180</v>
      </c>
      <c r="AD374" s="28">
        <f>主要観光地別・年度計!AD416</f>
        <v>35301</v>
      </c>
      <c r="AE374" s="28">
        <f>主要観光地別・年度計!AE416</f>
        <v>36651</v>
      </c>
      <c r="AF374" s="28">
        <f>主要観光地別・年度計!AF416</f>
        <v>43844</v>
      </c>
      <c r="AG374" s="28">
        <f>主要観光地別・年度計!AG416</f>
        <v>49309</v>
      </c>
      <c r="AH374" s="28">
        <f>主要観光地別・年度計!AH416</f>
        <v>50083</v>
      </c>
      <c r="AI374" s="28">
        <f>主要観光地別・年度計!AI416</f>
        <v>52555</v>
      </c>
      <c r="AJ374" s="28">
        <f>主要観光地別・年度計!AJ416</f>
        <v>52814</v>
      </c>
      <c r="AK374" s="28">
        <f>主要観光地別・年度計!AK416</f>
        <v>45328</v>
      </c>
      <c r="AL374" s="28">
        <f>主要観光地別・年度計!AL416</f>
        <v>44623</v>
      </c>
      <c r="AM374" s="28">
        <f>主要観光地別・年度計!AM416</f>
        <v>47920</v>
      </c>
      <c r="AN374" s="28">
        <f>主要観光地別・年度計!AN416</f>
        <v>46394</v>
      </c>
      <c r="AO374" s="28">
        <f>主要観光地別・年度計!AO416</f>
        <v>23026</v>
      </c>
      <c r="AQ374" s="67">
        <v>39.200000000000003</v>
      </c>
      <c r="AR374" s="67">
        <v>30.8</v>
      </c>
      <c r="AS374" s="67">
        <v>22.6</v>
      </c>
      <c r="AT374" s="67">
        <v>26.2</v>
      </c>
      <c r="AU374" s="67">
        <v>25.7</v>
      </c>
      <c r="AV374" s="67">
        <v>23.1</v>
      </c>
      <c r="AW374" s="67">
        <v>21.8</v>
      </c>
      <c r="AX374" s="67">
        <v>25</v>
      </c>
      <c r="AY374" s="67">
        <v>27.2</v>
      </c>
      <c r="AZ374" s="67">
        <v>27</v>
      </c>
      <c r="BA374" s="67">
        <v>9.1999999999999993</v>
      </c>
      <c r="BB374" s="67">
        <v>10.3</v>
      </c>
      <c r="BC374" s="67">
        <v>7.8</v>
      </c>
      <c r="BD374" s="67">
        <v>8.1999999999999993</v>
      </c>
      <c r="BE374" s="67">
        <v>8.6999999999999975</v>
      </c>
      <c r="BF374" s="67">
        <v>12.799999999999997</v>
      </c>
      <c r="BG374" s="67">
        <v>10.799999999999997</v>
      </c>
      <c r="BH374" s="67">
        <v>10.199999999999998</v>
      </c>
      <c r="BI374" s="67">
        <v>10.899999999999997</v>
      </c>
      <c r="BJ374" s="67">
        <v>10.799999999999997</v>
      </c>
      <c r="BK374" s="67">
        <v>10.399999999999997</v>
      </c>
      <c r="BL374" s="67">
        <v>9.3000000000000007</v>
      </c>
      <c r="BM374" s="67">
        <v>9.4999999999999982</v>
      </c>
      <c r="BN374" s="67"/>
    </row>
    <row r="375" spans="1:66" ht="13.5" customHeight="1" thickBot="1" x14ac:dyDescent="0.2">
      <c r="A375" s="51"/>
      <c r="B375" s="56"/>
      <c r="C375" s="126"/>
      <c r="D375" s="68" t="s">
        <v>11</v>
      </c>
      <c r="E375" s="91"/>
      <c r="F375" s="91"/>
      <c r="G375" s="91"/>
      <c r="H375" s="29"/>
      <c r="I375" s="29"/>
      <c r="J375" s="29"/>
      <c r="K375" s="29"/>
      <c r="L375" s="29"/>
      <c r="M375" s="29"/>
      <c r="N375" s="29"/>
      <c r="O375" s="29"/>
      <c r="P375" s="29"/>
      <c r="Q375" s="29"/>
      <c r="R375" s="29"/>
      <c r="S375" s="29"/>
      <c r="T375" s="29"/>
      <c r="U375" s="29"/>
      <c r="V375" s="29"/>
      <c r="W375" s="29"/>
      <c r="X375" s="29"/>
      <c r="Y375" s="29">
        <f>主要観光地別・年度計!Y417</f>
        <v>26980</v>
      </c>
      <c r="Z375" s="29">
        <f>主要観光地別・年度計!Z417</f>
        <v>29130</v>
      </c>
      <c r="AA375" s="29">
        <f>主要観光地別・年度計!AA417</f>
        <v>27085</v>
      </c>
      <c r="AB375" s="29">
        <f>主要観光地別・年度計!AB417</f>
        <v>22470</v>
      </c>
      <c r="AC375" s="29">
        <f>主要観光地別・年度計!AC417</f>
        <v>26665</v>
      </c>
      <c r="AD375" s="29">
        <f>主要観光地別・年度計!AD417</f>
        <v>35681</v>
      </c>
      <c r="AE375" s="29">
        <f>主要観光地別・年度計!AE417</f>
        <v>38056</v>
      </c>
      <c r="AF375" s="29">
        <f>主要観光地別・年度計!AF417</f>
        <v>45173</v>
      </c>
      <c r="AG375" s="29">
        <f>主要観光地別・年度計!AG417</f>
        <v>50698</v>
      </c>
      <c r="AH375" s="29">
        <f>主要観光地別・年度計!AH417</f>
        <v>51488</v>
      </c>
      <c r="AI375" s="29">
        <f>主要観光地別・年度計!AI417</f>
        <v>53938</v>
      </c>
      <c r="AJ375" s="29">
        <f>主要観光地別・年度計!AJ417</f>
        <v>54098</v>
      </c>
      <c r="AK375" s="29">
        <f>主要観光地別・年度計!AK417</f>
        <v>45941</v>
      </c>
      <c r="AL375" s="29">
        <f>主要観光地別・年度計!AL417</f>
        <v>45260</v>
      </c>
      <c r="AM375" s="29">
        <f>主要観光地別・年度計!AM417</f>
        <v>48388</v>
      </c>
      <c r="AN375" s="29">
        <f>主要観光地別・年度計!AN417</f>
        <v>46891</v>
      </c>
      <c r="AO375" s="29">
        <f>主要観光地別・年度計!AO417</f>
        <v>23327</v>
      </c>
      <c r="AQ375" s="69">
        <v>40.700000000000003</v>
      </c>
      <c r="AR375" s="69">
        <v>41.3</v>
      </c>
      <c r="AS375" s="69">
        <v>31.4</v>
      </c>
      <c r="AT375" s="69">
        <v>31.4</v>
      </c>
      <c r="AU375" s="69">
        <v>30.6</v>
      </c>
      <c r="AV375" s="69">
        <v>25.1</v>
      </c>
      <c r="AW375" s="69">
        <v>23.6</v>
      </c>
      <c r="AX375" s="69">
        <v>27.1</v>
      </c>
      <c r="AY375" s="69">
        <v>29.7</v>
      </c>
      <c r="AZ375" s="69">
        <v>32.1</v>
      </c>
      <c r="BA375" s="69">
        <v>10.6</v>
      </c>
      <c r="BB375" s="69">
        <v>11.8</v>
      </c>
      <c r="BC375" s="69">
        <v>9.1999999999999993</v>
      </c>
      <c r="BD375" s="69">
        <v>9.5999999999999979</v>
      </c>
      <c r="BE375" s="69">
        <v>10.299999999999995</v>
      </c>
      <c r="BF375" s="69">
        <v>14.999999999999996</v>
      </c>
      <c r="BG375" s="69">
        <v>12.599999999999998</v>
      </c>
      <c r="BH375" s="69">
        <v>11.999999999999996</v>
      </c>
      <c r="BI375" s="69">
        <v>12.599999999999998</v>
      </c>
      <c r="BJ375" s="69">
        <v>12.799999999999997</v>
      </c>
      <c r="BK375" s="69">
        <v>12.099999999999996</v>
      </c>
      <c r="BL375" s="69">
        <v>10.6</v>
      </c>
      <c r="BM375" s="69">
        <v>10.899999999999997</v>
      </c>
      <c r="BN375" s="69"/>
    </row>
    <row r="376" spans="1:66" ht="13.5" customHeight="1" x14ac:dyDescent="0.15">
      <c r="A376" s="51"/>
      <c r="B376" s="56"/>
      <c r="C376" s="53" t="s">
        <v>68</v>
      </c>
      <c r="D376" s="64" t="s">
        <v>6</v>
      </c>
      <c r="E376" s="89"/>
      <c r="F376" s="89"/>
      <c r="G376" s="89"/>
      <c r="H376" s="26"/>
      <c r="I376" s="26"/>
      <c r="J376" s="26"/>
      <c r="K376" s="26"/>
      <c r="L376" s="26"/>
      <c r="M376" s="26"/>
      <c r="N376" s="26"/>
      <c r="O376" s="26"/>
      <c r="P376" s="26"/>
      <c r="Q376" s="26"/>
      <c r="R376" s="26"/>
      <c r="S376" s="26"/>
      <c r="T376" s="26"/>
      <c r="U376" s="26"/>
      <c r="V376" s="26"/>
      <c r="W376" s="26"/>
      <c r="X376" s="26"/>
      <c r="Y376" s="26"/>
      <c r="Z376" s="26"/>
      <c r="AA376" s="26"/>
      <c r="AB376" s="26"/>
      <c r="AC376" s="26"/>
      <c r="AD376" s="26"/>
      <c r="AE376" s="26"/>
      <c r="AF376" s="26"/>
      <c r="AG376" s="26"/>
      <c r="AH376" s="26"/>
      <c r="AI376" s="26"/>
      <c r="AJ376" s="26"/>
      <c r="AK376" s="26"/>
      <c r="AL376" s="26"/>
      <c r="AM376" s="26"/>
      <c r="AN376" s="26"/>
      <c r="AO376" s="26"/>
      <c r="AQ376" s="65">
        <v>0</v>
      </c>
      <c r="AR376" s="65">
        <v>0</v>
      </c>
      <c r="AS376" s="65">
        <v>271.7</v>
      </c>
      <c r="AT376" s="65">
        <v>303</v>
      </c>
      <c r="AU376" s="65">
        <v>376.4</v>
      </c>
      <c r="AV376" s="65">
        <v>334.4</v>
      </c>
      <c r="AW376" s="65">
        <v>352.2</v>
      </c>
      <c r="AX376" s="65">
        <v>287.39999999999998</v>
      </c>
      <c r="AY376" s="65">
        <v>335</v>
      </c>
      <c r="AZ376" s="65">
        <v>299.5</v>
      </c>
      <c r="BA376" s="65">
        <v>279.2</v>
      </c>
      <c r="BB376" s="65">
        <v>233.5</v>
      </c>
      <c r="BC376" s="65">
        <v>222.5</v>
      </c>
      <c r="BD376" s="65">
        <v>179.70000000000002</v>
      </c>
      <c r="BE376" s="65">
        <v>193.80000000000004</v>
      </c>
      <c r="BF376" s="65">
        <v>225.8</v>
      </c>
      <c r="BG376" s="65">
        <v>220.3</v>
      </c>
      <c r="BH376" s="65">
        <v>239.20000000000002</v>
      </c>
      <c r="BI376" s="65">
        <v>224.39999999999998</v>
      </c>
      <c r="BJ376" s="65">
        <v>220.4</v>
      </c>
      <c r="BK376" s="65">
        <v>240.70000000000002</v>
      </c>
      <c r="BL376" s="65">
        <v>210.9</v>
      </c>
      <c r="BM376" s="65">
        <v>231.60000000000002</v>
      </c>
      <c r="BN376" s="65"/>
    </row>
    <row r="377" spans="1:66" ht="13.5" customHeight="1" x14ac:dyDescent="0.15">
      <c r="A377" s="51"/>
      <c r="B377" s="56"/>
      <c r="C377" s="54"/>
      <c r="D377" s="66" t="s">
        <v>7</v>
      </c>
      <c r="E377" s="90"/>
      <c r="F377" s="90"/>
      <c r="G377" s="90"/>
      <c r="H377" s="28"/>
      <c r="I377" s="28"/>
      <c r="J377" s="28"/>
      <c r="K377" s="28"/>
      <c r="L377" s="28"/>
      <c r="M377" s="28"/>
      <c r="N377" s="28"/>
      <c r="O377" s="28"/>
      <c r="P377" s="28"/>
      <c r="Q377" s="28"/>
      <c r="R377" s="28"/>
      <c r="S377" s="28"/>
      <c r="T377" s="28"/>
      <c r="U377" s="28"/>
      <c r="V377" s="28"/>
      <c r="W377" s="28"/>
      <c r="X377" s="28"/>
      <c r="Y377" s="28"/>
      <c r="Z377" s="28"/>
      <c r="AA377" s="28"/>
      <c r="AB377" s="28"/>
      <c r="AC377" s="28"/>
      <c r="AD377" s="28"/>
      <c r="AE377" s="28"/>
      <c r="AF377" s="28"/>
      <c r="AG377" s="28"/>
      <c r="AH377" s="28"/>
      <c r="AI377" s="28"/>
      <c r="AJ377" s="28"/>
      <c r="AK377" s="28"/>
      <c r="AL377" s="28"/>
      <c r="AM377" s="28"/>
      <c r="AN377" s="28"/>
      <c r="AO377" s="28"/>
      <c r="AQ377" s="67">
        <v>0</v>
      </c>
      <c r="AR377" s="67">
        <v>0</v>
      </c>
      <c r="AS377" s="67">
        <v>25.9</v>
      </c>
      <c r="AT377" s="67">
        <v>29.2</v>
      </c>
      <c r="AU377" s="67">
        <v>35.5</v>
      </c>
      <c r="AV377" s="67">
        <v>1.4</v>
      </c>
      <c r="AW377" s="67">
        <v>0.7</v>
      </c>
      <c r="AX377" s="67">
        <v>0.3</v>
      </c>
      <c r="AY377" s="67">
        <v>0.1</v>
      </c>
      <c r="AZ377" s="67">
        <v>30.9</v>
      </c>
      <c r="BA377" s="67">
        <v>19.600000000000001</v>
      </c>
      <c r="BB377" s="67">
        <v>16.600000000000001</v>
      </c>
      <c r="BC377" s="67">
        <v>15.9</v>
      </c>
      <c r="BD377" s="67">
        <v>13.600000000000001</v>
      </c>
      <c r="BE377" s="67">
        <v>14.600000000000001</v>
      </c>
      <c r="BF377" s="67">
        <v>17.000000000000004</v>
      </c>
      <c r="BG377" s="67">
        <v>16.400000000000002</v>
      </c>
      <c r="BH377" s="67">
        <v>13.3</v>
      </c>
      <c r="BI377" s="67">
        <v>16.399999999999999</v>
      </c>
      <c r="BJ377" s="67">
        <v>1.6</v>
      </c>
      <c r="BK377" s="67">
        <v>1.6</v>
      </c>
      <c r="BL377" s="67">
        <v>1.7</v>
      </c>
      <c r="BM377" s="67">
        <v>1.6</v>
      </c>
      <c r="BN377" s="67"/>
    </row>
    <row r="378" spans="1:66" ht="13.5" customHeight="1" x14ac:dyDescent="0.15">
      <c r="A378" s="51"/>
      <c r="B378" s="56"/>
      <c r="C378" s="54"/>
      <c r="D378" s="66" t="s">
        <v>8</v>
      </c>
      <c r="E378" s="90"/>
      <c r="F378" s="90"/>
      <c r="G378" s="90"/>
      <c r="H378" s="28"/>
      <c r="I378" s="28"/>
      <c r="J378" s="28"/>
      <c r="K378" s="28"/>
      <c r="L378" s="28"/>
      <c r="M378" s="28"/>
      <c r="N378" s="28"/>
      <c r="O378" s="28"/>
      <c r="P378" s="28"/>
      <c r="Q378" s="28"/>
      <c r="R378" s="28"/>
      <c r="S378" s="28"/>
      <c r="T378" s="28"/>
      <c r="U378" s="28"/>
      <c r="V378" s="28"/>
      <c r="W378" s="28"/>
      <c r="X378" s="28"/>
      <c r="Y378" s="28"/>
      <c r="Z378" s="28"/>
      <c r="AA378" s="28"/>
      <c r="AB378" s="28"/>
      <c r="AC378" s="28"/>
      <c r="AD378" s="28"/>
      <c r="AE378" s="28"/>
      <c r="AF378" s="28"/>
      <c r="AG378" s="28"/>
      <c r="AH378" s="28"/>
      <c r="AI378" s="28"/>
      <c r="AJ378" s="28"/>
      <c r="AK378" s="28"/>
      <c r="AL378" s="28"/>
      <c r="AM378" s="28"/>
      <c r="AN378" s="28"/>
      <c r="AO378" s="28"/>
      <c r="AQ378" s="67">
        <v>0</v>
      </c>
      <c r="AR378" s="67">
        <v>0</v>
      </c>
      <c r="AS378" s="67">
        <v>245.8</v>
      </c>
      <c r="AT378" s="67">
        <v>273.8</v>
      </c>
      <c r="AU378" s="67">
        <v>340.9</v>
      </c>
      <c r="AV378" s="67">
        <v>333</v>
      </c>
      <c r="AW378" s="67">
        <v>351.5</v>
      </c>
      <c r="AX378" s="67">
        <v>287.10000000000002</v>
      </c>
      <c r="AY378" s="67">
        <v>334.9</v>
      </c>
      <c r="AZ378" s="67">
        <v>268.60000000000002</v>
      </c>
      <c r="BA378" s="67">
        <v>259.60000000000002</v>
      </c>
      <c r="BB378" s="67">
        <v>216.9</v>
      </c>
      <c r="BC378" s="67">
        <v>206.6</v>
      </c>
      <c r="BD378" s="67">
        <v>166.10000000000002</v>
      </c>
      <c r="BE378" s="67">
        <v>179.20000000000002</v>
      </c>
      <c r="BF378" s="67">
        <v>208.79999999999998</v>
      </c>
      <c r="BG378" s="67">
        <v>203.89999999999998</v>
      </c>
      <c r="BH378" s="67">
        <v>225.9</v>
      </c>
      <c r="BI378" s="67">
        <v>207.99999999999997</v>
      </c>
      <c r="BJ378" s="67">
        <v>218.79999999999998</v>
      </c>
      <c r="BK378" s="67">
        <v>239.10000000000005</v>
      </c>
      <c r="BL378" s="67">
        <v>209.2</v>
      </c>
      <c r="BM378" s="67">
        <v>230</v>
      </c>
      <c r="BN378" s="67"/>
    </row>
    <row r="379" spans="1:66" ht="13.5" customHeight="1" x14ac:dyDescent="0.15">
      <c r="A379" s="51"/>
      <c r="B379" s="52"/>
      <c r="C379" s="54"/>
      <c r="D379" s="66" t="s">
        <v>9</v>
      </c>
      <c r="E379" s="90"/>
      <c r="F379" s="90"/>
      <c r="G379" s="90"/>
      <c r="H379" s="28"/>
      <c r="I379" s="28"/>
      <c r="J379" s="28"/>
      <c r="K379" s="28"/>
      <c r="L379" s="28"/>
      <c r="M379" s="28"/>
      <c r="N379" s="28"/>
      <c r="O379" s="28"/>
      <c r="P379" s="28"/>
      <c r="Q379" s="28"/>
      <c r="R379" s="28"/>
      <c r="S379" s="28"/>
      <c r="T379" s="28"/>
      <c r="U379" s="28"/>
      <c r="V379" s="28"/>
      <c r="W379" s="28"/>
      <c r="X379" s="28"/>
      <c r="Y379" s="28"/>
      <c r="Z379" s="28"/>
      <c r="AA379" s="28"/>
      <c r="AB379" s="28"/>
      <c r="AC379" s="28"/>
      <c r="AD379" s="28"/>
      <c r="AE379" s="28"/>
      <c r="AF379" s="28"/>
      <c r="AG379" s="28"/>
      <c r="AH379" s="28"/>
      <c r="AI379" s="28"/>
      <c r="AJ379" s="28"/>
      <c r="AK379" s="28"/>
      <c r="AL379" s="28"/>
      <c r="AM379" s="28"/>
      <c r="AN379" s="28"/>
      <c r="AO379" s="28"/>
      <c r="AQ379" s="67">
        <v>0</v>
      </c>
      <c r="AR379" s="67">
        <v>0</v>
      </c>
      <c r="AS379" s="67">
        <v>267.3</v>
      </c>
      <c r="AT379" s="67">
        <v>299.10000000000002</v>
      </c>
      <c r="AU379" s="67">
        <v>375</v>
      </c>
      <c r="AV379" s="67">
        <v>332.8</v>
      </c>
      <c r="AW379" s="67">
        <v>350.8</v>
      </c>
      <c r="AX379" s="67">
        <v>286.10000000000002</v>
      </c>
      <c r="AY379" s="67">
        <v>333.8</v>
      </c>
      <c r="AZ379" s="67">
        <v>298.2</v>
      </c>
      <c r="BA379" s="67">
        <v>277.8</v>
      </c>
      <c r="BB379" s="67">
        <v>232.3</v>
      </c>
      <c r="BC379" s="67">
        <v>221.4</v>
      </c>
      <c r="BD379" s="67">
        <v>178.70000000000002</v>
      </c>
      <c r="BE379" s="67">
        <v>192.80000000000004</v>
      </c>
      <c r="BF379" s="67">
        <v>224.7</v>
      </c>
      <c r="BG379" s="67">
        <v>219.00000000000003</v>
      </c>
      <c r="BH379" s="67">
        <v>237.9</v>
      </c>
      <c r="BI379" s="67">
        <v>223.09999999999997</v>
      </c>
      <c r="BJ379" s="67">
        <v>218.89999999999998</v>
      </c>
      <c r="BK379" s="67">
        <v>239.20000000000005</v>
      </c>
      <c r="BL379" s="67">
        <v>209.6</v>
      </c>
      <c r="BM379" s="67">
        <v>229.8</v>
      </c>
      <c r="BN379" s="67"/>
    </row>
    <row r="380" spans="1:66" ht="13.5" customHeight="1" x14ac:dyDescent="0.15">
      <c r="A380" s="51"/>
      <c r="B380" s="52"/>
      <c r="C380" s="54"/>
      <c r="D380" s="66" t="s">
        <v>10</v>
      </c>
      <c r="E380" s="90"/>
      <c r="F380" s="90"/>
      <c r="G380" s="90"/>
      <c r="H380" s="28"/>
      <c r="I380" s="28"/>
      <c r="J380" s="28"/>
      <c r="K380" s="28"/>
      <c r="L380" s="28"/>
      <c r="M380" s="28"/>
      <c r="N380" s="28"/>
      <c r="O380" s="28"/>
      <c r="P380" s="28"/>
      <c r="Q380" s="28"/>
      <c r="R380" s="28"/>
      <c r="S380" s="28"/>
      <c r="T380" s="28"/>
      <c r="U380" s="28"/>
      <c r="V380" s="28"/>
      <c r="W380" s="28"/>
      <c r="X380" s="28"/>
      <c r="Y380" s="28"/>
      <c r="Z380" s="28"/>
      <c r="AA380" s="28"/>
      <c r="AB380" s="28"/>
      <c r="AC380" s="28"/>
      <c r="AD380" s="28"/>
      <c r="AE380" s="28"/>
      <c r="AF380" s="28"/>
      <c r="AG380" s="28"/>
      <c r="AH380" s="28"/>
      <c r="AI380" s="28"/>
      <c r="AJ380" s="28"/>
      <c r="AK380" s="28"/>
      <c r="AL380" s="28"/>
      <c r="AM380" s="28"/>
      <c r="AN380" s="28"/>
      <c r="AO380" s="28"/>
      <c r="AQ380" s="67">
        <v>0</v>
      </c>
      <c r="AR380" s="67">
        <v>0</v>
      </c>
      <c r="AS380" s="67">
        <v>4.4000000000000004</v>
      </c>
      <c r="AT380" s="67">
        <v>3.9</v>
      </c>
      <c r="AU380" s="67">
        <v>1.4</v>
      </c>
      <c r="AV380" s="67">
        <v>1.6</v>
      </c>
      <c r="AW380" s="67">
        <v>1.4</v>
      </c>
      <c r="AX380" s="67">
        <v>1.3</v>
      </c>
      <c r="AY380" s="67">
        <v>1.2</v>
      </c>
      <c r="AZ380" s="67">
        <v>1.3</v>
      </c>
      <c r="BA380" s="67">
        <v>1.4</v>
      </c>
      <c r="BB380" s="67">
        <v>1.2</v>
      </c>
      <c r="BC380" s="67">
        <v>1.1000000000000001</v>
      </c>
      <c r="BD380" s="67">
        <v>0.99999999999999989</v>
      </c>
      <c r="BE380" s="67">
        <v>1.0000000000000002</v>
      </c>
      <c r="BF380" s="67">
        <v>1.1000000000000001</v>
      </c>
      <c r="BG380" s="67">
        <v>1.3</v>
      </c>
      <c r="BH380" s="67">
        <v>1.3</v>
      </c>
      <c r="BI380" s="67">
        <v>1.3</v>
      </c>
      <c r="BJ380" s="67">
        <v>1.5</v>
      </c>
      <c r="BK380" s="67">
        <v>1.5000000000000002</v>
      </c>
      <c r="BL380" s="67">
        <v>1.3</v>
      </c>
      <c r="BM380" s="67">
        <v>1.8</v>
      </c>
      <c r="BN380" s="67"/>
    </row>
    <row r="381" spans="1:66" ht="13.5" customHeight="1" thickBot="1" x14ac:dyDescent="0.2">
      <c r="A381" s="51"/>
      <c r="B381" s="52"/>
      <c r="C381" s="55"/>
      <c r="D381" s="68" t="s">
        <v>11</v>
      </c>
      <c r="E381" s="91"/>
      <c r="F381" s="91"/>
      <c r="G381" s="91"/>
      <c r="H381" s="29"/>
      <c r="I381" s="29"/>
      <c r="J381" s="29"/>
      <c r="K381" s="29"/>
      <c r="L381" s="29"/>
      <c r="M381" s="29"/>
      <c r="N381" s="29"/>
      <c r="O381" s="29"/>
      <c r="P381" s="29"/>
      <c r="Q381" s="29"/>
      <c r="R381" s="29"/>
      <c r="S381" s="29"/>
      <c r="T381" s="29"/>
      <c r="U381" s="29"/>
      <c r="V381" s="29"/>
      <c r="W381" s="29"/>
      <c r="X381" s="29"/>
      <c r="Y381" s="29"/>
      <c r="Z381" s="29"/>
      <c r="AA381" s="29"/>
      <c r="AB381" s="29"/>
      <c r="AC381" s="29"/>
      <c r="AD381" s="29"/>
      <c r="AE381" s="29"/>
      <c r="AF381" s="29"/>
      <c r="AG381" s="29"/>
      <c r="AH381" s="29"/>
      <c r="AI381" s="29"/>
      <c r="AJ381" s="29"/>
      <c r="AK381" s="29"/>
      <c r="AL381" s="29"/>
      <c r="AM381" s="29"/>
      <c r="AN381" s="29"/>
      <c r="AO381" s="29"/>
      <c r="AQ381" s="69">
        <v>0</v>
      </c>
      <c r="AR381" s="69">
        <v>0</v>
      </c>
      <c r="AS381" s="69">
        <v>8.8000000000000007</v>
      </c>
      <c r="AT381" s="69">
        <v>7.6</v>
      </c>
      <c r="AU381" s="69">
        <v>1.7</v>
      </c>
      <c r="AV381" s="69">
        <v>1.6</v>
      </c>
      <c r="AW381" s="69">
        <v>1.4</v>
      </c>
      <c r="AX381" s="69">
        <v>1.5</v>
      </c>
      <c r="AY381" s="69">
        <v>1.4</v>
      </c>
      <c r="AZ381" s="69">
        <v>3.1</v>
      </c>
      <c r="BA381" s="69">
        <v>1.9</v>
      </c>
      <c r="BB381" s="69">
        <v>1.2</v>
      </c>
      <c r="BC381" s="69">
        <v>1.1000000000000001</v>
      </c>
      <c r="BD381" s="69">
        <v>0.99999999999999989</v>
      </c>
      <c r="BE381" s="69">
        <v>1.0000000000000002</v>
      </c>
      <c r="BF381" s="69">
        <v>1.1000000000000001</v>
      </c>
      <c r="BG381" s="69">
        <v>1.3</v>
      </c>
      <c r="BH381" s="69">
        <v>1.3</v>
      </c>
      <c r="BI381" s="69">
        <v>1.3</v>
      </c>
      <c r="BJ381" s="69">
        <v>1.5</v>
      </c>
      <c r="BK381" s="69">
        <v>1.5000000000000002</v>
      </c>
      <c r="BL381" s="69">
        <v>1.3</v>
      </c>
      <c r="BM381" s="69">
        <v>1.8</v>
      </c>
      <c r="BN381" s="69"/>
    </row>
    <row r="382" spans="1:66" ht="13.5" customHeight="1" x14ac:dyDescent="0.15">
      <c r="A382" s="51"/>
      <c r="B382" s="52"/>
      <c r="C382" s="53" t="s">
        <v>69</v>
      </c>
      <c r="D382" s="64" t="s">
        <v>6</v>
      </c>
      <c r="E382" s="89"/>
      <c r="F382" s="89"/>
      <c r="G382" s="89"/>
      <c r="H382" s="26"/>
      <c r="I382" s="26"/>
      <c r="J382" s="26"/>
      <c r="K382" s="26"/>
      <c r="L382" s="26"/>
      <c r="M382" s="26"/>
      <c r="N382" s="26"/>
      <c r="O382" s="26"/>
      <c r="P382" s="26"/>
      <c r="Q382" s="26"/>
      <c r="R382" s="26"/>
      <c r="S382" s="26"/>
      <c r="T382" s="26"/>
      <c r="U382" s="26"/>
      <c r="V382" s="26"/>
      <c r="W382" s="26"/>
      <c r="X382" s="26"/>
      <c r="Y382" s="26"/>
      <c r="Z382" s="26"/>
      <c r="AA382" s="26"/>
      <c r="AB382" s="26"/>
      <c r="AC382" s="26"/>
      <c r="AD382" s="26"/>
      <c r="AE382" s="26"/>
      <c r="AF382" s="26"/>
      <c r="AG382" s="26"/>
      <c r="AH382" s="26"/>
      <c r="AI382" s="26"/>
      <c r="AJ382" s="26"/>
      <c r="AK382" s="26"/>
      <c r="AL382" s="26"/>
      <c r="AM382" s="26"/>
      <c r="AN382" s="26"/>
      <c r="AO382" s="26"/>
      <c r="AQ382" s="65">
        <v>0</v>
      </c>
      <c r="AR382" s="65">
        <v>0</v>
      </c>
      <c r="AS382" s="65">
        <v>921.5</v>
      </c>
      <c r="AT382" s="65">
        <v>1011.3</v>
      </c>
      <c r="AU382" s="65">
        <v>1072.5999999999999</v>
      </c>
      <c r="AV382" s="65">
        <v>1074.5999999999999</v>
      </c>
      <c r="AW382" s="65">
        <v>1098.3</v>
      </c>
      <c r="AX382" s="65">
        <v>1092.4000000000001</v>
      </c>
      <c r="AY382" s="65">
        <v>1136.3</v>
      </c>
      <c r="AZ382" s="65">
        <v>1003.5</v>
      </c>
      <c r="BA382" s="65">
        <v>876.2</v>
      </c>
      <c r="BB382" s="65">
        <v>787.7</v>
      </c>
      <c r="BC382" s="65">
        <v>828</v>
      </c>
      <c r="BD382" s="65">
        <v>817</v>
      </c>
      <c r="BE382" s="65">
        <v>795.7</v>
      </c>
      <c r="BF382" s="65">
        <v>812.59999999999991</v>
      </c>
      <c r="BG382" s="65">
        <v>858.69999999999993</v>
      </c>
      <c r="BH382" s="65">
        <v>1248.5000000000002</v>
      </c>
      <c r="BI382" s="65">
        <v>1590.5999999999997</v>
      </c>
      <c r="BJ382" s="65">
        <v>1282.7</v>
      </c>
      <c r="BK382" s="65">
        <v>1163.6000000000001</v>
      </c>
      <c r="BL382" s="65">
        <v>1085</v>
      </c>
      <c r="BM382" s="65">
        <v>1135</v>
      </c>
      <c r="BN382" s="65"/>
    </row>
    <row r="383" spans="1:66" ht="13.5" customHeight="1" x14ac:dyDescent="0.15">
      <c r="A383" s="51"/>
      <c r="B383" s="52"/>
      <c r="C383" s="54"/>
      <c r="D383" s="66" t="s">
        <v>7</v>
      </c>
      <c r="E383" s="90"/>
      <c r="F383" s="90"/>
      <c r="G383" s="90"/>
      <c r="H383" s="28"/>
      <c r="I383" s="28"/>
      <c r="J383" s="28"/>
      <c r="K383" s="28"/>
      <c r="L383" s="28"/>
      <c r="M383" s="28"/>
      <c r="N383" s="28"/>
      <c r="O383" s="28"/>
      <c r="P383" s="28"/>
      <c r="Q383" s="28"/>
      <c r="R383" s="28"/>
      <c r="S383" s="28"/>
      <c r="T383" s="28"/>
      <c r="U383" s="28"/>
      <c r="V383" s="28"/>
      <c r="W383" s="28"/>
      <c r="X383" s="28"/>
      <c r="Y383" s="28"/>
      <c r="Z383" s="28"/>
      <c r="AA383" s="28"/>
      <c r="AB383" s="28"/>
      <c r="AC383" s="28"/>
      <c r="AD383" s="28"/>
      <c r="AE383" s="28"/>
      <c r="AF383" s="28"/>
      <c r="AG383" s="28"/>
      <c r="AH383" s="28"/>
      <c r="AI383" s="28"/>
      <c r="AJ383" s="28"/>
      <c r="AK383" s="28"/>
      <c r="AL383" s="28"/>
      <c r="AM383" s="28"/>
      <c r="AN383" s="28"/>
      <c r="AO383" s="28"/>
      <c r="AQ383" s="67">
        <v>0</v>
      </c>
      <c r="AR383" s="67">
        <v>0</v>
      </c>
      <c r="AS383" s="67">
        <v>141.5</v>
      </c>
      <c r="AT383" s="67">
        <v>175.2</v>
      </c>
      <c r="AU383" s="67">
        <v>197.3</v>
      </c>
      <c r="AV383" s="67">
        <v>188.9</v>
      </c>
      <c r="AW383" s="67">
        <v>162.9</v>
      </c>
      <c r="AX383" s="67">
        <v>169.8</v>
      </c>
      <c r="AY383" s="67">
        <v>163.30000000000001</v>
      </c>
      <c r="AZ383" s="67">
        <v>135.80000000000001</v>
      </c>
      <c r="BA383" s="67">
        <v>156</v>
      </c>
      <c r="BB383" s="67">
        <v>186.1</v>
      </c>
      <c r="BC383" s="67">
        <v>191</v>
      </c>
      <c r="BD383" s="67">
        <v>235.8</v>
      </c>
      <c r="BE383" s="67">
        <v>235.5</v>
      </c>
      <c r="BF383" s="67">
        <v>234.1</v>
      </c>
      <c r="BG383" s="67">
        <v>241</v>
      </c>
      <c r="BH383" s="67">
        <v>406.10000000000008</v>
      </c>
      <c r="BI383" s="67">
        <v>614.9</v>
      </c>
      <c r="BJ383" s="67">
        <v>490.6</v>
      </c>
      <c r="BK383" s="67">
        <v>435.7</v>
      </c>
      <c r="BL383" s="67">
        <v>433.5</v>
      </c>
      <c r="BM383" s="67">
        <v>451.7000000000001</v>
      </c>
      <c r="BN383" s="67"/>
    </row>
    <row r="384" spans="1:66" ht="13.5" customHeight="1" x14ac:dyDescent="0.15">
      <c r="A384" s="51" t="s">
        <v>348</v>
      </c>
      <c r="B384" s="52" t="s">
        <v>63</v>
      </c>
      <c r="C384" s="54"/>
      <c r="D384" s="66" t="s">
        <v>8</v>
      </c>
      <c r="E384" s="90"/>
      <c r="F384" s="90"/>
      <c r="G384" s="90"/>
      <c r="H384" s="28"/>
      <c r="I384" s="28"/>
      <c r="J384" s="28"/>
      <c r="K384" s="28"/>
      <c r="L384" s="28"/>
      <c r="M384" s="28"/>
      <c r="N384" s="28"/>
      <c r="O384" s="28"/>
      <c r="P384" s="28"/>
      <c r="Q384" s="28"/>
      <c r="R384" s="28"/>
      <c r="S384" s="28"/>
      <c r="T384" s="28"/>
      <c r="U384" s="28"/>
      <c r="V384" s="28"/>
      <c r="W384" s="28"/>
      <c r="X384" s="28"/>
      <c r="Y384" s="28"/>
      <c r="Z384" s="28"/>
      <c r="AA384" s="28"/>
      <c r="AB384" s="28"/>
      <c r="AC384" s="28"/>
      <c r="AD384" s="28"/>
      <c r="AE384" s="28"/>
      <c r="AF384" s="28"/>
      <c r="AG384" s="28"/>
      <c r="AH384" s="28"/>
      <c r="AI384" s="28"/>
      <c r="AJ384" s="28"/>
      <c r="AK384" s="28"/>
      <c r="AL384" s="28"/>
      <c r="AM384" s="28"/>
      <c r="AN384" s="28"/>
      <c r="AO384" s="28"/>
      <c r="AQ384" s="67">
        <v>0</v>
      </c>
      <c r="AR384" s="67">
        <v>0</v>
      </c>
      <c r="AS384" s="67">
        <v>780</v>
      </c>
      <c r="AT384" s="67">
        <v>836.1</v>
      </c>
      <c r="AU384" s="67">
        <v>875.3</v>
      </c>
      <c r="AV384" s="67">
        <v>885.7</v>
      </c>
      <c r="AW384" s="67">
        <v>935.4</v>
      </c>
      <c r="AX384" s="67">
        <v>922.6</v>
      </c>
      <c r="AY384" s="67">
        <v>973</v>
      </c>
      <c r="AZ384" s="67">
        <v>867.7</v>
      </c>
      <c r="BA384" s="67">
        <v>720.2</v>
      </c>
      <c r="BB384" s="67">
        <v>601.6</v>
      </c>
      <c r="BC384" s="67">
        <v>637</v>
      </c>
      <c r="BD384" s="67">
        <v>581.20000000000016</v>
      </c>
      <c r="BE384" s="67">
        <v>560.20000000000005</v>
      </c>
      <c r="BF384" s="67">
        <v>578.50000000000011</v>
      </c>
      <c r="BG384" s="67">
        <v>617.70000000000005</v>
      </c>
      <c r="BH384" s="67">
        <v>842.39999999999986</v>
      </c>
      <c r="BI384" s="67">
        <v>975.7</v>
      </c>
      <c r="BJ384" s="67">
        <v>792.10000000000025</v>
      </c>
      <c r="BK384" s="67">
        <v>727.90000000000009</v>
      </c>
      <c r="BL384" s="67">
        <v>651.5</v>
      </c>
      <c r="BM384" s="67">
        <v>683.3</v>
      </c>
      <c r="BN384" s="67"/>
    </row>
    <row r="385" spans="1:66" ht="13.5" customHeight="1" x14ac:dyDescent="0.15">
      <c r="A385" s="51"/>
      <c r="B385" s="52"/>
      <c r="C385" s="54"/>
      <c r="D385" s="66" t="s">
        <v>9</v>
      </c>
      <c r="E385" s="90"/>
      <c r="F385" s="90"/>
      <c r="G385" s="90"/>
      <c r="H385" s="28"/>
      <c r="I385" s="28"/>
      <c r="J385" s="28"/>
      <c r="K385" s="28"/>
      <c r="L385" s="28"/>
      <c r="M385" s="28"/>
      <c r="N385" s="28"/>
      <c r="O385" s="28"/>
      <c r="P385" s="28"/>
      <c r="Q385" s="28"/>
      <c r="R385" s="28"/>
      <c r="S385" s="28"/>
      <c r="T385" s="28"/>
      <c r="U385" s="28"/>
      <c r="V385" s="28"/>
      <c r="W385" s="28"/>
      <c r="X385" s="28"/>
      <c r="Y385" s="28"/>
      <c r="Z385" s="28"/>
      <c r="AA385" s="28"/>
      <c r="AB385" s="28"/>
      <c r="AC385" s="28"/>
      <c r="AD385" s="28"/>
      <c r="AE385" s="28"/>
      <c r="AF385" s="28"/>
      <c r="AG385" s="28"/>
      <c r="AH385" s="28"/>
      <c r="AI385" s="28"/>
      <c r="AJ385" s="28"/>
      <c r="AK385" s="28"/>
      <c r="AL385" s="28"/>
      <c r="AM385" s="28"/>
      <c r="AN385" s="28"/>
      <c r="AO385" s="28"/>
      <c r="AQ385" s="67">
        <v>0</v>
      </c>
      <c r="AR385" s="67">
        <v>0</v>
      </c>
      <c r="AS385" s="67">
        <v>895.5</v>
      </c>
      <c r="AT385" s="67">
        <v>988</v>
      </c>
      <c r="AU385" s="67">
        <v>1049.7</v>
      </c>
      <c r="AV385" s="67">
        <v>1050.4000000000001</v>
      </c>
      <c r="AW385" s="67">
        <v>1075.8</v>
      </c>
      <c r="AX385" s="67">
        <v>1070.0999999999999</v>
      </c>
      <c r="AY385" s="67">
        <v>1115.0999999999999</v>
      </c>
      <c r="AZ385" s="67">
        <v>984.9</v>
      </c>
      <c r="BA385" s="67">
        <v>856.4</v>
      </c>
      <c r="BB385" s="67">
        <v>770.1</v>
      </c>
      <c r="BC385" s="67">
        <v>808.7</v>
      </c>
      <c r="BD385" s="67">
        <v>796.09999999999991</v>
      </c>
      <c r="BE385" s="67">
        <v>773.6</v>
      </c>
      <c r="BF385" s="67">
        <v>786.3</v>
      </c>
      <c r="BG385" s="67">
        <v>832.6</v>
      </c>
      <c r="BH385" s="67">
        <v>1228.5</v>
      </c>
      <c r="BI385" s="67">
        <v>1568.4999999999998</v>
      </c>
      <c r="BJ385" s="67">
        <v>1263.2</v>
      </c>
      <c r="BK385" s="67">
        <v>1140.3000000000002</v>
      </c>
      <c r="BL385" s="67">
        <v>1062.0999999999999</v>
      </c>
      <c r="BM385" s="67">
        <v>1116.4000000000001</v>
      </c>
      <c r="BN385" s="67"/>
    </row>
    <row r="386" spans="1:66" ht="13.5" customHeight="1" x14ac:dyDescent="0.15">
      <c r="A386" s="51"/>
      <c r="B386" s="52"/>
      <c r="C386" s="54"/>
      <c r="D386" s="66" t="s">
        <v>10</v>
      </c>
      <c r="E386" s="90"/>
      <c r="F386" s="90"/>
      <c r="G386" s="90"/>
      <c r="H386" s="28"/>
      <c r="I386" s="28"/>
      <c r="J386" s="28"/>
      <c r="K386" s="28"/>
      <c r="L386" s="28"/>
      <c r="M386" s="28"/>
      <c r="N386" s="28"/>
      <c r="O386" s="28"/>
      <c r="P386" s="28"/>
      <c r="Q386" s="28"/>
      <c r="R386" s="28"/>
      <c r="S386" s="28"/>
      <c r="T386" s="28"/>
      <c r="U386" s="28"/>
      <c r="V386" s="28"/>
      <c r="W386" s="28"/>
      <c r="X386" s="28"/>
      <c r="Y386" s="28"/>
      <c r="Z386" s="28"/>
      <c r="AA386" s="28"/>
      <c r="AB386" s="28"/>
      <c r="AC386" s="28"/>
      <c r="AD386" s="28"/>
      <c r="AE386" s="28"/>
      <c r="AF386" s="28"/>
      <c r="AG386" s="28"/>
      <c r="AH386" s="28"/>
      <c r="AI386" s="28"/>
      <c r="AJ386" s="28"/>
      <c r="AK386" s="28"/>
      <c r="AL386" s="28"/>
      <c r="AM386" s="28"/>
      <c r="AN386" s="28"/>
      <c r="AO386" s="28"/>
      <c r="AQ386" s="67">
        <v>0</v>
      </c>
      <c r="AR386" s="67">
        <v>0</v>
      </c>
      <c r="AS386" s="67">
        <v>26</v>
      </c>
      <c r="AT386" s="67">
        <v>23.3</v>
      </c>
      <c r="AU386" s="67">
        <v>22.9</v>
      </c>
      <c r="AV386" s="67">
        <v>24.2</v>
      </c>
      <c r="AW386" s="67">
        <v>22.5</v>
      </c>
      <c r="AX386" s="67">
        <v>22.3</v>
      </c>
      <c r="AY386" s="67">
        <v>21.2</v>
      </c>
      <c r="AZ386" s="67">
        <v>18.600000000000001</v>
      </c>
      <c r="BA386" s="67">
        <v>19.8</v>
      </c>
      <c r="BB386" s="67">
        <v>17.600000000000001</v>
      </c>
      <c r="BC386" s="67">
        <v>19.3</v>
      </c>
      <c r="BD386" s="67">
        <v>20.900000000000002</v>
      </c>
      <c r="BE386" s="67">
        <v>22.099999999999998</v>
      </c>
      <c r="BF386" s="67">
        <v>26.299999999999997</v>
      </c>
      <c r="BG386" s="67">
        <v>26.1</v>
      </c>
      <c r="BH386" s="67">
        <v>20.000000000000004</v>
      </c>
      <c r="BI386" s="67">
        <v>22.099999999999998</v>
      </c>
      <c r="BJ386" s="67">
        <v>19.5</v>
      </c>
      <c r="BK386" s="67">
        <v>23.299999999999997</v>
      </c>
      <c r="BL386" s="67">
        <v>22.9</v>
      </c>
      <c r="BM386" s="67">
        <v>18.600000000000001</v>
      </c>
      <c r="BN386" s="67"/>
    </row>
    <row r="387" spans="1:66" ht="13.5" customHeight="1" thickBot="1" x14ac:dyDescent="0.2">
      <c r="A387" s="51"/>
      <c r="B387" s="52"/>
      <c r="C387" s="55"/>
      <c r="D387" s="68" t="s">
        <v>11</v>
      </c>
      <c r="E387" s="91"/>
      <c r="F387" s="91"/>
      <c r="G387" s="91"/>
      <c r="H387" s="29"/>
      <c r="I387" s="29"/>
      <c r="J387" s="29"/>
      <c r="K387" s="29"/>
      <c r="L387" s="29"/>
      <c r="M387" s="29"/>
      <c r="N387" s="29"/>
      <c r="O387" s="29"/>
      <c r="P387" s="29"/>
      <c r="Q387" s="29"/>
      <c r="R387" s="29"/>
      <c r="S387" s="29"/>
      <c r="T387" s="29"/>
      <c r="U387" s="29"/>
      <c r="V387" s="29"/>
      <c r="W387" s="29"/>
      <c r="X387" s="29"/>
      <c r="Y387" s="29"/>
      <c r="Z387" s="29"/>
      <c r="AA387" s="29"/>
      <c r="AB387" s="29"/>
      <c r="AC387" s="29"/>
      <c r="AD387" s="29"/>
      <c r="AE387" s="29"/>
      <c r="AF387" s="29"/>
      <c r="AG387" s="29"/>
      <c r="AH387" s="29"/>
      <c r="AI387" s="29"/>
      <c r="AJ387" s="29"/>
      <c r="AK387" s="29"/>
      <c r="AL387" s="29"/>
      <c r="AM387" s="29"/>
      <c r="AN387" s="29"/>
      <c r="AO387" s="29"/>
      <c r="AQ387" s="69">
        <v>0</v>
      </c>
      <c r="AR387" s="69">
        <v>0</v>
      </c>
      <c r="AS387" s="69">
        <v>26.2</v>
      </c>
      <c r="AT387" s="69">
        <v>23.3</v>
      </c>
      <c r="AU387" s="69">
        <v>22.9</v>
      </c>
      <c r="AV387" s="69">
        <v>24.2</v>
      </c>
      <c r="AW387" s="69">
        <v>22.5</v>
      </c>
      <c r="AX387" s="69">
        <v>26.2</v>
      </c>
      <c r="AY387" s="69">
        <v>25.2</v>
      </c>
      <c r="AZ387" s="69">
        <v>18.600000000000001</v>
      </c>
      <c r="BA387" s="69">
        <v>19.8</v>
      </c>
      <c r="BB387" s="69">
        <v>17.600000000000001</v>
      </c>
      <c r="BC387" s="69">
        <v>23.4</v>
      </c>
      <c r="BD387" s="69">
        <v>22.599999999999998</v>
      </c>
      <c r="BE387" s="69">
        <v>23.299999999999997</v>
      </c>
      <c r="BF387" s="69">
        <v>20.700000000000003</v>
      </c>
      <c r="BG387" s="69">
        <v>26.900000000000002</v>
      </c>
      <c r="BH387" s="69">
        <v>20.400000000000002</v>
      </c>
      <c r="BI387" s="69">
        <v>23.800000000000004</v>
      </c>
      <c r="BJ387" s="69">
        <v>20.200000000000003</v>
      </c>
      <c r="BK387" s="69">
        <v>25.400000000000002</v>
      </c>
      <c r="BL387" s="69">
        <v>25.7</v>
      </c>
      <c r="BM387" s="69">
        <v>21.1</v>
      </c>
      <c r="BN387" s="69"/>
    </row>
    <row r="388" spans="1:66" ht="13.5" customHeight="1" x14ac:dyDescent="0.15">
      <c r="A388" s="51"/>
      <c r="B388" s="52"/>
      <c r="C388" s="53" t="s">
        <v>70</v>
      </c>
      <c r="D388" s="64" t="s">
        <v>6</v>
      </c>
      <c r="E388" s="89"/>
      <c r="F388" s="89"/>
      <c r="G388" s="89"/>
      <c r="H388" s="26"/>
      <c r="I388" s="26"/>
      <c r="J388" s="26"/>
      <c r="K388" s="26"/>
      <c r="L388" s="26"/>
      <c r="M388" s="26"/>
      <c r="N388" s="26"/>
      <c r="O388" s="26"/>
      <c r="P388" s="26"/>
      <c r="Q388" s="26"/>
      <c r="R388" s="26"/>
      <c r="S388" s="26"/>
      <c r="T388" s="26"/>
      <c r="U388" s="26"/>
      <c r="V388" s="26"/>
      <c r="W388" s="26"/>
      <c r="X388" s="26"/>
      <c r="Y388" s="26"/>
      <c r="Z388" s="26"/>
      <c r="AA388" s="26"/>
      <c r="AB388" s="26"/>
      <c r="AC388" s="26"/>
      <c r="AD388" s="26"/>
      <c r="AE388" s="26"/>
      <c r="AF388" s="26"/>
      <c r="AG388" s="26"/>
      <c r="AH388" s="26"/>
      <c r="AI388" s="26"/>
      <c r="AJ388" s="26"/>
      <c r="AK388" s="26">
        <f t="shared" ref="AK388:AO388" si="506">SUM(AK389:AK390)</f>
        <v>520137</v>
      </c>
      <c r="AL388" s="26">
        <f t="shared" si="506"/>
        <v>589047</v>
      </c>
      <c r="AM388" s="26">
        <f t="shared" si="506"/>
        <v>630459</v>
      </c>
      <c r="AN388" s="26">
        <f t="shared" si="506"/>
        <v>552960</v>
      </c>
      <c r="AO388" s="26">
        <f t="shared" si="506"/>
        <v>634813</v>
      </c>
      <c r="AQ388" s="65">
        <v>820.09999999999991</v>
      </c>
      <c r="AR388" s="65">
        <v>771.40000000000009</v>
      </c>
      <c r="AS388" s="65">
        <v>691.8</v>
      </c>
      <c r="AT388" s="65">
        <v>614.4</v>
      </c>
      <c r="AU388" s="65">
        <v>609.79999999999995</v>
      </c>
      <c r="AV388" s="65">
        <v>585.9</v>
      </c>
      <c r="AW388" s="65">
        <v>512.4</v>
      </c>
      <c r="AX388" s="65">
        <v>373.2</v>
      </c>
      <c r="AY388" s="65">
        <v>394.1</v>
      </c>
      <c r="AZ388" s="65">
        <v>427.8</v>
      </c>
      <c r="BA388" s="65">
        <v>389.3</v>
      </c>
      <c r="BB388" s="65">
        <v>599.5</v>
      </c>
      <c r="BC388" s="65">
        <v>458</v>
      </c>
      <c r="BD388" s="65">
        <v>429.6</v>
      </c>
      <c r="BE388" s="65">
        <v>302</v>
      </c>
      <c r="BF388" s="65">
        <v>417.19999999999993</v>
      </c>
      <c r="BG388" s="65">
        <v>399.1</v>
      </c>
      <c r="BH388" s="65">
        <v>309.5</v>
      </c>
      <c r="BI388" s="65">
        <v>1077.5</v>
      </c>
      <c r="BJ388" s="65">
        <v>1140.1000000000001</v>
      </c>
      <c r="BK388" s="65">
        <v>1351.7</v>
      </c>
      <c r="BL388" s="65">
        <v>1133.0999999999999</v>
      </c>
      <c r="BM388" s="65">
        <v>1053</v>
      </c>
      <c r="BN388" s="65"/>
    </row>
    <row r="389" spans="1:66" ht="13.5" customHeight="1" x14ac:dyDescent="0.15">
      <c r="A389" s="51"/>
      <c r="B389" s="52"/>
      <c r="C389" s="54"/>
      <c r="D389" s="66" t="s">
        <v>7</v>
      </c>
      <c r="E389" s="90"/>
      <c r="F389" s="90"/>
      <c r="G389" s="90"/>
      <c r="H389" s="28"/>
      <c r="I389" s="28"/>
      <c r="J389" s="28"/>
      <c r="K389" s="28"/>
      <c r="L389" s="28"/>
      <c r="M389" s="28"/>
      <c r="N389" s="28"/>
      <c r="O389" s="28"/>
      <c r="P389" s="28"/>
      <c r="Q389" s="28"/>
      <c r="R389" s="28"/>
      <c r="S389" s="28"/>
      <c r="T389" s="28"/>
      <c r="U389" s="28"/>
      <c r="V389" s="28"/>
      <c r="W389" s="28"/>
      <c r="X389" s="28"/>
      <c r="Y389" s="28"/>
      <c r="Z389" s="28"/>
      <c r="AA389" s="28"/>
      <c r="AB389" s="28"/>
      <c r="AC389" s="28"/>
      <c r="AD389" s="28"/>
      <c r="AE389" s="28"/>
      <c r="AF389" s="28"/>
      <c r="AG389" s="28"/>
      <c r="AH389" s="28"/>
      <c r="AI389" s="28"/>
      <c r="AJ389" s="28"/>
      <c r="AK389" s="28">
        <f>主要観光地別・年度計!AK431</f>
        <v>87715</v>
      </c>
      <c r="AL389" s="28">
        <f>主要観光地別・年度計!AL431</f>
        <v>125371</v>
      </c>
      <c r="AM389" s="28">
        <f>主要観光地別・年度計!AM431</f>
        <v>171547</v>
      </c>
      <c r="AN389" s="28">
        <f>主要観光地別・年度計!AN431</f>
        <v>174333</v>
      </c>
      <c r="AO389" s="28">
        <f>主要観光地別・年度計!AO431</f>
        <v>171615</v>
      </c>
      <c r="AQ389" s="67">
        <v>268.7</v>
      </c>
      <c r="AR389" s="67">
        <v>247.2</v>
      </c>
      <c r="AS389" s="67">
        <v>432.9</v>
      </c>
      <c r="AT389" s="67">
        <v>350.6</v>
      </c>
      <c r="AU389" s="67">
        <v>349.8</v>
      </c>
      <c r="AV389" s="67">
        <v>332.9</v>
      </c>
      <c r="AW389" s="67">
        <v>287.3</v>
      </c>
      <c r="AX389" s="67">
        <v>210.8</v>
      </c>
      <c r="AY389" s="67">
        <v>172.6</v>
      </c>
      <c r="AZ389" s="67">
        <v>216.9</v>
      </c>
      <c r="BA389" s="67">
        <v>179.3</v>
      </c>
      <c r="BB389" s="67">
        <v>170.5</v>
      </c>
      <c r="BC389" s="67">
        <v>149.19999999999999</v>
      </c>
      <c r="BD389" s="67">
        <v>172.5</v>
      </c>
      <c r="BE389" s="67">
        <v>222.3</v>
      </c>
      <c r="BF389" s="67">
        <v>317.7</v>
      </c>
      <c r="BG389" s="67">
        <v>350.5</v>
      </c>
      <c r="BH389" s="67">
        <v>253.9</v>
      </c>
      <c r="BI389" s="67">
        <v>183.6</v>
      </c>
      <c r="BJ389" s="67">
        <v>155.5</v>
      </c>
      <c r="BK389" s="67">
        <v>196.00000000000003</v>
      </c>
      <c r="BL389" s="67">
        <v>220.4</v>
      </c>
      <c r="BM389" s="67">
        <v>210.8</v>
      </c>
      <c r="BN389" s="67"/>
    </row>
    <row r="390" spans="1:66" ht="13.5" customHeight="1" x14ac:dyDescent="0.15">
      <c r="A390" s="51"/>
      <c r="B390" s="52"/>
      <c r="C390" s="54"/>
      <c r="D390" s="66" t="s">
        <v>8</v>
      </c>
      <c r="E390" s="90"/>
      <c r="F390" s="90"/>
      <c r="G390" s="90"/>
      <c r="H390" s="28"/>
      <c r="I390" s="28"/>
      <c r="J390" s="28"/>
      <c r="K390" s="28"/>
      <c r="L390" s="28"/>
      <c r="M390" s="28"/>
      <c r="N390" s="28"/>
      <c r="O390" s="28"/>
      <c r="P390" s="28"/>
      <c r="Q390" s="28"/>
      <c r="R390" s="28"/>
      <c r="S390" s="28"/>
      <c r="T390" s="28"/>
      <c r="U390" s="28"/>
      <c r="V390" s="28"/>
      <c r="W390" s="28"/>
      <c r="X390" s="28"/>
      <c r="Y390" s="28"/>
      <c r="Z390" s="28"/>
      <c r="AA390" s="28"/>
      <c r="AB390" s="28"/>
      <c r="AC390" s="28"/>
      <c r="AD390" s="28"/>
      <c r="AE390" s="28"/>
      <c r="AF390" s="28"/>
      <c r="AG390" s="28"/>
      <c r="AH390" s="28"/>
      <c r="AI390" s="28"/>
      <c r="AJ390" s="28"/>
      <c r="AK390" s="28">
        <f>主要観光地別・年度計!AK432</f>
        <v>432422</v>
      </c>
      <c r="AL390" s="28">
        <f>主要観光地別・年度計!AL432</f>
        <v>463676</v>
      </c>
      <c r="AM390" s="28">
        <f>主要観光地別・年度計!AM432</f>
        <v>458912</v>
      </c>
      <c r="AN390" s="28">
        <f>主要観光地別・年度計!AN432</f>
        <v>378627</v>
      </c>
      <c r="AO390" s="28">
        <f>主要観光地別・年度計!AO432</f>
        <v>463198</v>
      </c>
      <c r="AQ390" s="67">
        <v>551.4</v>
      </c>
      <c r="AR390" s="67">
        <v>524.20000000000005</v>
      </c>
      <c r="AS390" s="67">
        <v>258.89999999999998</v>
      </c>
      <c r="AT390" s="67">
        <v>263.8</v>
      </c>
      <c r="AU390" s="67">
        <v>260</v>
      </c>
      <c r="AV390" s="67">
        <v>253</v>
      </c>
      <c r="AW390" s="67">
        <v>225.1</v>
      </c>
      <c r="AX390" s="67">
        <v>162.4</v>
      </c>
      <c r="AY390" s="67">
        <v>221.5</v>
      </c>
      <c r="AZ390" s="67">
        <v>210.9</v>
      </c>
      <c r="BA390" s="67">
        <v>210</v>
      </c>
      <c r="BB390" s="67">
        <v>429</v>
      </c>
      <c r="BC390" s="67">
        <v>308.8</v>
      </c>
      <c r="BD390" s="67">
        <v>257.10000000000002</v>
      </c>
      <c r="BE390" s="67">
        <v>79.699999999999989</v>
      </c>
      <c r="BF390" s="67">
        <v>99.5</v>
      </c>
      <c r="BG390" s="67">
        <v>48.600000000000009</v>
      </c>
      <c r="BH390" s="67">
        <v>55.599999999999994</v>
      </c>
      <c r="BI390" s="67">
        <v>893.9</v>
      </c>
      <c r="BJ390" s="67">
        <v>984.59999999999991</v>
      </c>
      <c r="BK390" s="67">
        <v>1155.7</v>
      </c>
      <c r="BL390" s="67">
        <v>912.7</v>
      </c>
      <c r="BM390" s="67">
        <v>842.2</v>
      </c>
      <c r="BN390" s="67"/>
    </row>
    <row r="391" spans="1:66" ht="13.5" customHeight="1" x14ac:dyDescent="0.15">
      <c r="A391" s="51"/>
      <c r="B391" s="52"/>
      <c r="C391" s="54"/>
      <c r="D391" s="66" t="s">
        <v>9</v>
      </c>
      <c r="E391" s="90"/>
      <c r="F391" s="90"/>
      <c r="G391" s="90"/>
      <c r="H391" s="28"/>
      <c r="I391" s="28"/>
      <c r="J391" s="28"/>
      <c r="K391" s="28"/>
      <c r="L391" s="28"/>
      <c r="M391" s="28"/>
      <c r="N391" s="28"/>
      <c r="O391" s="28"/>
      <c r="P391" s="28"/>
      <c r="Q391" s="28"/>
      <c r="R391" s="28"/>
      <c r="S391" s="28"/>
      <c r="T391" s="28"/>
      <c r="U391" s="28"/>
      <c r="V391" s="28"/>
      <c r="W391" s="28"/>
      <c r="X391" s="28"/>
      <c r="Y391" s="28"/>
      <c r="Z391" s="28"/>
      <c r="AA391" s="28"/>
      <c r="AB391" s="28"/>
      <c r="AC391" s="28"/>
      <c r="AD391" s="28"/>
      <c r="AE391" s="28"/>
      <c r="AF391" s="28"/>
      <c r="AG391" s="28"/>
      <c r="AH391" s="28"/>
      <c r="AI391" s="28"/>
      <c r="AJ391" s="28"/>
      <c r="AK391" s="28">
        <f>主要観光地別・年度計!AK433</f>
        <v>488120</v>
      </c>
      <c r="AL391" s="28">
        <f>主要観光地別・年度計!AL433</f>
        <v>508344</v>
      </c>
      <c r="AM391" s="28">
        <f>主要観光地別・年度計!AM433</f>
        <v>514272</v>
      </c>
      <c r="AN391" s="28">
        <f>主要観光地別・年度計!AN433</f>
        <v>424135</v>
      </c>
      <c r="AO391" s="28">
        <f>主要観光地別・年度計!AO433</f>
        <v>491666</v>
      </c>
      <c r="AQ391" s="67">
        <v>591.1</v>
      </c>
      <c r="AR391" s="67">
        <v>493.7</v>
      </c>
      <c r="AS391" s="67">
        <v>375.7</v>
      </c>
      <c r="AT391" s="67">
        <v>315.60000000000002</v>
      </c>
      <c r="AU391" s="67">
        <v>308.5</v>
      </c>
      <c r="AV391" s="67">
        <v>270.7</v>
      </c>
      <c r="AW391" s="67">
        <v>257.60000000000002</v>
      </c>
      <c r="AX391" s="67">
        <v>220.4</v>
      </c>
      <c r="AY391" s="67">
        <v>249.2</v>
      </c>
      <c r="AZ391" s="67">
        <v>256.39999999999998</v>
      </c>
      <c r="BA391" s="67">
        <v>241.5</v>
      </c>
      <c r="BB391" s="67">
        <v>381.9</v>
      </c>
      <c r="BC391" s="67">
        <v>258.8</v>
      </c>
      <c r="BD391" s="67">
        <v>234</v>
      </c>
      <c r="BE391" s="67">
        <v>83.700000000000017</v>
      </c>
      <c r="BF391" s="67">
        <v>189.39999999999998</v>
      </c>
      <c r="BG391" s="67">
        <v>188</v>
      </c>
      <c r="BH391" s="67">
        <v>172.39999999999998</v>
      </c>
      <c r="BI391" s="67">
        <v>874.8</v>
      </c>
      <c r="BJ391" s="67">
        <v>985.09999999999991</v>
      </c>
      <c r="BK391" s="67">
        <v>1213.0999999999999</v>
      </c>
      <c r="BL391" s="67">
        <v>949.2</v>
      </c>
      <c r="BM391" s="67">
        <v>926.00000000000011</v>
      </c>
      <c r="BN391" s="67"/>
    </row>
    <row r="392" spans="1:66" ht="13.5" customHeight="1" x14ac:dyDescent="0.15">
      <c r="A392" s="51"/>
      <c r="B392" s="52"/>
      <c r="C392" s="54"/>
      <c r="D392" s="66" t="s">
        <v>10</v>
      </c>
      <c r="E392" s="90"/>
      <c r="F392" s="90"/>
      <c r="G392" s="90"/>
      <c r="H392" s="28"/>
      <c r="I392" s="28"/>
      <c r="J392" s="28"/>
      <c r="K392" s="28"/>
      <c r="L392" s="28"/>
      <c r="M392" s="28"/>
      <c r="N392" s="28"/>
      <c r="O392" s="28"/>
      <c r="P392" s="28"/>
      <c r="Q392" s="28"/>
      <c r="R392" s="28"/>
      <c r="S392" s="28"/>
      <c r="T392" s="28"/>
      <c r="U392" s="28"/>
      <c r="V392" s="28"/>
      <c r="W392" s="28"/>
      <c r="X392" s="28"/>
      <c r="Y392" s="28"/>
      <c r="Z392" s="28"/>
      <c r="AA392" s="28"/>
      <c r="AB392" s="28"/>
      <c r="AC392" s="28"/>
      <c r="AD392" s="28"/>
      <c r="AE392" s="28"/>
      <c r="AF392" s="28"/>
      <c r="AG392" s="28"/>
      <c r="AH392" s="28"/>
      <c r="AI392" s="28"/>
      <c r="AJ392" s="28"/>
      <c r="AK392" s="28">
        <f>主要観光地別・年度計!AK434</f>
        <v>32017</v>
      </c>
      <c r="AL392" s="28">
        <f>主要観光地別・年度計!AL434</f>
        <v>80703</v>
      </c>
      <c r="AM392" s="28">
        <f>主要観光地別・年度計!AM434</f>
        <v>116187</v>
      </c>
      <c r="AN392" s="28">
        <f>主要観光地別・年度計!AN434</f>
        <v>128825</v>
      </c>
      <c r="AO392" s="28">
        <f>主要観光地別・年度計!AO434</f>
        <v>143147</v>
      </c>
      <c r="AQ392" s="67">
        <v>229</v>
      </c>
      <c r="AR392" s="67">
        <v>277.7</v>
      </c>
      <c r="AS392" s="67">
        <v>316.10000000000002</v>
      </c>
      <c r="AT392" s="67">
        <v>298.8</v>
      </c>
      <c r="AU392" s="67">
        <v>301.3</v>
      </c>
      <c r="AV392" s="67">
        <v>315.2</v>
      </c>
      <c r="AW392" s="67">
        <v>254.8</v>
      </c>
      <c r="AX392" s="67">
        <v>152.80000000000001</v>
      </c>
      <c r="AY392" s="67">
        <v>144.9</v>
      </c>
      <c r="AZ392" s="67">
        <v>171.4</v>
      </c>
      <c r="BA392" s="67">
        <v>147.80000000000001</v>
      </c>
      <c r="BB392" s="67">
        <v>217.6</v>
      </c>
      <c r="BC392" s="67">
        <v>199.2</v>
      </c>
      <c r="BD392" s="67">
        <v>195.60000000000002</v>
      </c>
      <c r="BE392" s="67">
        <v>218.3</v>
      </c>
      <c r="BF392" s="67">
        <v>227.8</v>
      </c>
      <c r="BG392" s="67">
        <v>211.1</v>
      </c>
      <c r="BH392" s="67">
        <v>137.1</v>
      </c>
      <c r="BI392" s="67">
        <v>202.7</v>
      </c>
      <c r="BJ392" s="67">
        <v>155</v>
      </c>
      <c r="BK392" s="67">
        <v>138.60000000000002</v>
      </c>
      <c r="BL392" s="67">
        <v>183.9</v>
      </c>
      <c r="BM392" s="67">
        <v>127</v>
      </c>
      <c r="BN392" s="67"/>
    </row>
    <row r="393" spans="1:66" ht="13.5" customHeight="1" thickBot="1" x14ac:dyDescent="0.2">
      <c r="A393" s="57"/>
      <c r="B393" s="58"/>
      <c r="C393" s="55"/>
      <c r="D393" s="68" t="s">
        <v>11</v>
      </c>
      <c r="E393" s="91"/>
      <c r="F393" s="91"/>
      <c r="G393" s="91"/>
      <c r="H393" s="29"/>
      <c r="I393" s="29"/>
      <c r="J393" s="29"/>
      <c r="K393" s="29"/>
      <c r="L393" s="29"/>
      <c r="M393" s="29"/>
      <c r="N393" s="29"/>
      <c r="O393" s="29"/>
      <c r="P393" s="29"/>
      <c r="Q393" s="29"/>
      <c r="R393" s="29"/>
      <c r="S393" s="29"/>
      <c r="T393" s="29"/>
      <c r="U393" s="29"/>
      <c r="V393" s="29"/>
      <c r="W393" s="29"/>
      <c r="X393" s="29"/>
      <c r="Y393" s="29"/>
      <c r="Z393" s="29"/>
      <c r="AA393" s="29"/>
      <c r="AB393" s="29"/>
      <c r="AC393" s="29"/>
      <c r="AD393" s="29"/>
      <c r="AE393" s="29"/>
      <c r="AF393" s="29"/>
      <c r="AG393" s="29"/>
      <c r="AH393" s="29"/>
      <c r="AI393" s="29"/>
      <c r="AJ393" s="29"/>
      <c r="AK393" s="29">
        <f>主要観光地別・年度計!AK435</f>
        <v>77282</v>
      </c>
      <c r="AL393" s="29">
        <f>主要観光地別・年度計!AL435</f>
        <v>138527</v>
      </c>
      <c r="AM393" s="29">
        <f>主要観光地別・年度計!AM435</f>
        <v>202458</v>
      </c>
      <c r="AN393" s="29">
        <f>主要観光地別・年度計!AN435</f>
        <v>211969</v>
      </c>
      <c r="AO393" s="29">
        <f>主要観光地別・年度計!AO435</f>
        <v>232734</v>
      </c>
      <c r="AQ393" s="69">
        <v>285.8</v>
      </c>
      <c r="AR393" s="69">
        <v>341</v>
      </c>
      <c r="AS393" s="69">
        <v>396.2</v>
      </c>
      <c r="AT393" s="69">
        <v>363.8</v>
      </c>
      <c r="AU393" s="69">
        <v>363.4</v>
      </c>
      <c r="AV393" s="69">
        <v>375.9</v>
      </c>
      <c r="AW393" s="69">
        <v>310.2</v>
      </c>
      <c r="AX393" s="69">
        <v>258.8</v>
      </c>
      <c r="AY393" s="69">
        <v>276.8</v>
      </c>
      <c r="AZ393" s="69">
        <v>257.8</v>
      </c>
      <c r="BA393" s="69">
        <v>225.8</v>
      </c>
      <c r="BB393" s="69">
        <v>220</v>
      </c>
      <c r="BC393" s="69">
        <v>232</v>
      </c>
      <c r="BD393" s="69">
        <v>223.7</v>
      </c>
      <c r="BE393" s="69">
        <v>218.3</v>
      </c>
      <c r="BF393" s="69">
        <v>227.8</v>
      </c>
      <c r="BG393" s="69">
        <v>211.1</v>
      </c>
      <c r="BH393" s="69">
        <v>137.1</v>
      </c>
      <c r="BI393" s="69">
        <v>202.7</v>
      </c>
      <c r="BJ393" s="69">
        <v>197.6</v>
      </c>
      <c r="BK393" s="69">
        <v>205.6</v>
      </c>
      <c r="BL393" s="69">
        <v>183.9</v>
      </c>
      <c r="BM393" s="69">
        <v>127</v>
      </c>
      <c r="BN393" s="69"/>
    </row>
    <row r="394" spans="1:66" ht="13.5" customHeight="1" x14ac:dyDescent="0.15">
      <c r="A394" s="50"/>
      <c r="B394" s="42" t="s">
        <v>71</v>
      </c>
      <c r="C394" s="44"/>
      <c r="D394" s="64" t="s">
        <v>6</v>
      </c>
      <c r="E394" s="89"/>
      <c r="F394" s="89"/>
      <c r="G394" s="89"/>
      <c r="H394" s="26"/>
      <c r="I394" s="26"/>
      <c r="J394" s="26"/>
      <c r="K394" s="26"/>
      <c r="L394" s="26"/>
      <c r="M394" s="26"/>
      <c r="N394" s="26"/>
      <c r="O394" s="26"/>
      <c r="P394" s="26"/>
      <c r="Q394" s="26"/>
      <c r="R394" s="26"/>
      <c r="S394" s="26"/>
      <c r="T394" s="26"/>
      <c r="U394" s="26"/>
      <c r="V394" s="26"/>
      <c r="W394" s="26"/>
      <c r="X394" s="26"/>
      <c r="Y394" s="26"/>
      <c r="Z394" s="26"/>
      <c r="AA394" s="26"/>
      <c r="AB394" s="26"/>
      <c r="AC394" s="26"/>
      <c r="AD394" s="26"/>
      <c r="AE394" s="26"/>
      <c r="AF394" s="26"/>
      <c r="AG394" s="26"/>
      <c r="AH394" s="26"/>
      <c r="AI394" s="26"/>
      <c r="AJ394" s="26"/>
      <c r="AK394" s="26"/>
      <c r="AL394" s="26"/>
      <c r="AM394" s="26"/>
      <c r="AN394" s="26"/>
      <c r="AO394" s="26"/>
      <c r="AQ394" s="65">
        <v>11750.099999999999</v>
      </c>
      <c r="AR394" s="65">
        <v>12043.3</v>
      </c>
      <c r="AS394" s="65">
        <v>12663.3</v>
      </c>
      <c r="AT394" s="65">
        <v>11955.4</v>
      </c>
      <c r="AU394" s="65">
        <v>11828.7</v>
      </c>
      <c r="AV394" s="65">
        <v>11936.4</v>
      </c>
      <c r="AW394" s="65">
        <v>12574.9</v>
      </c>
      <c r="AX394" s="65">
        <v>12675.9</v>
      </c>
      <c r="AY394" s="65">
        <v>12893.1</v>
      </c>
      <c r="AZ394" s="65">
        <v>13582.5</v>
      </c>
      <c r="BA394" s="65">
        <v>12861.8</v>
      </c>
      <c r="BB394" s="65">
        <v>12117.4</v>
      </c>
      <c r="BC394" s="65">
        <v>12607.2</v>
      </c>
      <c r="BD394" s="65">
        <v>11751.8</v>
      </c>
      <c r="BE394" s="65">
        <v>11651.500000000004</v>
      </c>
      <c r="BF394" s="65">
        <v>11810.099999999997</v>
      </c>
      <c r="BG394" s="65">
        <v>11867.2</v>
      </c>
      <c r="BH394" s="65">
        <v>11654.300000000001</v>
      </c>
      <c r="BI394" s="65">
        <v>11710.699999999999</v>
      </c>
      <c r="BJ394" s="65">
        <v>11383.800000000003</v>
      </c>
      <c r="BK394" s="65">
        <v>12037.199999999999</v>
      </c>
      <c r="BL394" s="65">
        <v>12178.3</v>
      </c>
      <c r="BM394" s="65">
        <v>12322.300000000003</v>
      </c>
      <c r="BN394" s="65"/>
    </row>
    <row r="395" spans="1:66" ht="13.5" customHeight="1" x14ac:dyDescent="0.15">
      <c r="A395" s="51"/>
      <c r="B395" s="45"/>
      <c r="C395" s="46"/>
      <c r="D395" s="66" t="s">
        <v>7</v>
      </c>
      <c r="E395" s="90"/>
      <c r="F395" s="90"/>
      <c r="G395" s="90"/>
      <c r="H395" s="28"/>
      <c r="I395" s="28"/>
      <c r="J395" s="28"/>
      <c r="K395" s="28"/>
      <c r="L395" s="28"/>
      <c r="M395" s="28"/>
      <c r="N395" s="28"/>
      <c r="O395" s="28"/>
      <c r="P395" s="28"/>
      <c r="Q395" s="28"/>
      <c r="R395" s="28"/>
      <c r="S395" s="28"/>
      <c r="T395" s="28"/>
      <c r="U395" s="28"/>
      <c r="V395" s="28"/>
      <c r="W395" s="28"/>
      <c r="X395" s="28"/>
      <c r="Y395" s="28"/>
      <c r="Z395" s="28"/>
      <c r="AA395" s="28"/>
      <c r="AB395" s="28"/>
      <c r="AC395" s="28"/>
      <c r="AD395" s="28"/>
      <c r="AE395" s="28"/>
      <c r="AF395" s="28"/>
      <c r="AG395" s="28"/>
      <c r="AH395" s="28"/>
      <c r="AI395" s="28"/>
      <c r="AJ395" s="28"/>
      <c r="AK395" s="28"/>
      <c r="AL395" s="28"/>
      <c r="AM395" s="28"/>
      <c r="AN395" s="28"/>
      <c r="AO395" s="28"/>
      <c r="AQ395" s="67">
        <v>1332.3</v>
      </c>
      <c r="AR395" s="67">
        <v>1321.8</v>
      </c>
      <c r="AS395" s="67">
        <v>1367</v>
      </c>
      <c r="AT395" s="67">
        <v>1167</v>
      </c>
      <c r="AU395" s="67">
        <v>1134.5</v>
      </c>
      <c r="AV395" s="67">
        <v>1312.6</v>
      </c>
      <c r="AW395" s="67">
        <v>1137.7</v>
      </c>
      <c r="AX395" s="67">
        <v>1125.5</v>
      </c>
      <c r="AY395" s="67">
        <v>1048.0999999999999</v>
      </c>
      <c r="AZ395" s="67">
        <v>1166.8</v>
      </c>
      <c r="BA395" s="67">
        <v>1008.1</v>
      </c>
      <c r="BB395" s="67">
        <v>997.8</v>
      </c>
      <c r="BC395" s="67">
        <v>995.3</v>
      </c>
      <c r="BD395" s="67">
        <v>960.9</v>
      </c>
      <c r="BE395" s="67">
        <v>908.50000000000011</v>
      </c>
      <c r="BF395" s="67">
        <v>888.7</v>
      </c>
      <c r="BG395" s="67">
        <v>896.4</v>
      </c>
      <c r="BH395" s="67">
        <v>820.50000000000011</v>
      </c>
      <c r="BI395" s="67">
        <v>822.4000000000002</v>
      </c>
      <c r="BJ395" s="67">
        <v>758</v>
      </c>
      <c r="BK395" s="67">
        <v>986.9</v>
      </c>
      <c r="BL395" s="67">
        <v>963.9000000000002</v>
      </c>
      <c r="BM395" s="67">
        <v>1005.4000000000002</v>
      </c>
      <c r="BN395" s="67"/>
    </row>
    <row r="396" spans="1:66" ht="13.5" customHeight="1" x14ac:dyDescent="0.15">
      <c r="A396" s="51" t="s">
        <v>50</v>
      </c>
      <c r="B396" s="45"/>
      <c r="C396" s="46"/>
      <c r="D396" s="66" t="s">
        <v>8</v>
      </c>
      <c r="E396" s="90"/>
      <c r="F396" s="90"/>
      <c r="G396" s="90"/>
      <c r="H396" s="28"/>
      <c r="I396" s="28"/>
      <c r="J396" s="28"/>
      <c r="K396" s="28"/>
      <c r="L396" s="28"/>
      <c r="M396" s="28"/>
      <c r="N396" s="28"/>
      <c r="O396" s="28"/>
      <c r="P396" s="28"/>
      <c r="Q396" s="28"/>
      <c r="R396" s="28"/>
      <c r="S396" s="28"/>
      <c r="T396" s="28"/>
      <c r="U396" s="28"/>
      <c r="V396" s="28"/>
      <c r="W396" s="28"/>
      <c r="X396" s="28"/>
      <c r="Y396" s="28"/>
      <c r="Z396" s="28"/>
      <c r="AA396" s="28"/>
      <c r="AB396" s="28"/>
      <c r="AC396" s="28"/>
      <c r="AD396" s="28"/>
      <c r="AE396" s="28"/>
      <c r="AF396" s="28"/>
      <c r="AG396" s="28"/>
      <c r="AH396" s="28"/>
      <c r="AI396" s="28"/>
      <c r="AJ396" s="28"/>
      <c r="AK396" s="28"/>
      <c r="AL396" s="28"/>
      <c r="AM396" s="28"/>
      <c r="AN396" s="28"/>
      <c r="AO396" s="28"/>
      <c r="AQ396" s="67">
        <v>10417.799999999999</v>
      </c>
      <c r="AR396" s="67">
        <v>10721.5</v>
      </c>
      <c r="AS396" s="67">
        <v>11296.3</v>
      </c>
      <c r="AT396" s="67">
        <v>10788.4</v>
      </c>
      <c r="AU396" s="67">
        <v>10694.2</v>
      </c>
      <c r="AV396" s="67">
        <v>10623.8</v>
      </c>
      <c r="AW396" s="67">
        <v>11437.2</v>
      </c>
      <c r="AX396" s="67">
        <v>11550.4</v>
      </c>
      <c r="AY396" s="67">
        <v>11845</v>
      </c>
      <c r="AZ396" s="67">
        <v>12415.7</v>
      </c>
      <c r="BA396" s="67">
        <v>11853.7</v>
      </c>
      <c r="BB396" s="67">
        <v>11119.6</v>
      </c>
      <c r="BC396" s="67">
        <v>11611.9</v>
      </c>
      <c r="BD396" s="67">
        <v>10790.900000000001</v>
      </c>
      <c r="BE396" s="67">
        <v>10742.999999999998</v>
      </c>
      <c r="BF396" s="67">
        <v>10921.400000000001</v>
      </c>
      <c r="BG396" s="67">
        <v>10970.800000000003</v>
      </c>
      <c r="BH396" s="67">
        <v>10833.800000000001</v>
      </c>
      <c r="BI396" s="67">
        <v>10888.3</v>
      </c>
      <c r="BJ396" s="67">
        <v>10625.8</v>
      </c>
      <c r="BK396" s="67">
        <v>11050.3</v>
      </c>
      <c r="BL396" s="67">
        <v>11214.400000000001</v>
      </c>
      <c r="BM396" s="67">
        <v>11316.900000000003</v>
      </c>
      <c r="BN396" s="67"/>
    </row>
    <row r="397" spans="1:66" ht="13.5" customHeight="1" x14ac:dyDescent="0.15">
      <c r="A397" s="51"/>
      <c r="B397" s="45"/>
      <c r="C397" s="46"/>
      <c r="D397" s="66" t="s">
        <v>9</v>
      </c>
      <c r="E397" s="90"/>
      <c r="F397" s="90"/>
      <c r="G397" s="90"/>
      <c r="H397" s="28"/>
      <c r="I397" s="28"/>
      <c r="J397" s="28"/>
      <c r="K397" s="28"/>
      <c r="L397" s="28"/>
      <c r="M397" s="28"/>
      <c r="N397" s="28"/>
      <c r="O397" s="28"/>
      <c r="P397" s="28"/>
      <c r="Q397" s="28"/>
      <c r="R397" s="28"/>
      <c r="S397" s="28"/>
      <c r="T397" s="28"/>
      <c r="U397" s="28"/>
      <c r="V397" s="28"/>
      <c r="W397" s="28"/>
      <c r="X397" s="28"/>
      <c r="Y397" s="28"/>
      <c r="Z397" s="28"/>
      <c r="AA397" s="28"/>
      <c r="AB397" s="28"/>
      <c r="AC397" s="28"/>
      <c r="AD397" s="28"/>
      <c r="AE397" s="28"/>
      <c r="AF397" s="28"/>
      <c r="AG397" s="28"/>
      <c r="AH397" s="28"/>
      <c r="AI397" s="28"/>
      <c r="AJ397" s="28"/>
      <c r="AK397" s="28"/>
      <c r="AL397" s="28"/>
      <c r="AM397" s="28"/>
      <c r="AN397" s="28"/>
      <c r="AO397" s="28"/>
      <c r="AQ397" s="67">
        <v>11086.6</v>
      </c>
      <c r="AR397" s="67">
        <v>11348.7</v>
      </c>
      <c r="AS397" s="67">
        <v>11991.6</v>
      </c>
      <c r="AT397" s="67">
        <v>11320.8</v>
      </c>
      <c r="AU397" s="67">
        <v>11216.9</v>
      </c>
      <c r="AV397" s="67">
        <v>11336.1</v>
      </c>
      <c r="AW397" s="67">
        <v>11999.2</v>
      </c>
      <c r="AX397" s="67">
        <v>12061.8</v>
      </c>
      <c r="AY397" s="67">
        <v>12289.8</v>
      </c>
      <c r="AZ397" s="67">
        <v>13011.8</v>
      </c>
      <c r="BA397" s="67">
        <v>12279.4</v>
      </c>
      <c r="BB397" s="67">
        <v>11644.9</v>
      </c>
      <c r="BC397" s="67">
        <v>12092.9</v>
      </c>
      <c r="BD397" s="67">
        <v>11286.2</v>
      </c>
      <c r="BE397" s="67">
        <v>11187.9</v>
      </c>
      <c r="BF397" s="67">
        <v>11317.800000000003</v>
      </c>
      <c r="BG397" s="67">
        <v>11364.000000000004</v>
      </c>
      <c r="BH397" s="67">
        <v>11178.599999999999</v>
      </c>
      <c r="BI397" s="67">
        <v>11216.800000000001</v>
      </c>
      <c r="BJ397" s="67">
        <v>10901.500000000002</v>
      </c>
      <c r="BK397" s="67">
        <v>11562.6</v>
      </c>
      <c r="BL397" s="67">
        <v>11692.199999999999</v>
      </c>
      <c r="BM397" s="67">
        <v>11872</v>
      </c>
      <c r="BN397" s="67"/>
    </row>
    <row r="398" spans="1:66" ht="13.5" customHeight="1" x14ac:dyDescent="0.15">
      <c r="A398" s="51"/>
      <c r="B398" s="45"/>
      <c r="C398" s="46"/>
      <c r="D398" s="66" t="s">
        <v>10</v>
      </c>
      <c r="E398" s="90"/>
      <c r="F398" s="90"/>
      <c r="G398" s="90"/>
      <c r="H398" s="28"/>
      <c r="I398" s="28"/>
      <c r="J398" s="28"/>
      <c r="K398" s="28"/>
      <c r="L398" s="28"/>
      <c r="M398" s="28"/>
      <c r="N398" s="28"/>
      <c r="O398" s="28"/>
      <c r="P398" s="28"/>
      <c r="Q398" s="28"/>
      <c r="R398" s="28"/>
      <c r="S398" s="28"/>
      <c r="T398" s="28"/>
      <c r="U398" s="28"/>
      <c r="V398" s="28"/>
      <c r="W398" s="28"/>
      <c r="X398" s="28"/>
      <c r="Y398" s="28"/>
      <c r="Z398" s="28"/>
      <c r="AA398" s="28"/>
      <c r="AB398" s="28"/>
      <c r="AC398" s="28"/>
      <c r="AD398" s="28"/>
      <c r="AE398" s="28"/>
      <c r="AF398" s="28"/>
      <c r="AG398" s="28"/>
      <c r="AH398" s="28"/>
      <c r="AI398" s="28"/>
      <c r="AJ398" s="28"/>
      <c r="AK398" s="28"/>
      <c r="AL398" s="28"/>
      <c r="AM398" s="28"/>
      <c r="AN398" s="28"/>
      <c r="AO398" s="28"/>
      <c r="AQ398" s="67">
        <v>663.5</v>
      </c>
      <c r="AR398" s="67">
        <v>694.6</v>
      </c>
      <c r="AS398" s="67">
        <v>671.7</v>
      </c>
      <c r="AT398" s="67">
        <v>634.6</v>
      </c>
      <c r="AU398" s="67">
        <v>611.9</v>
      </c>
      <c r="AV398" s="67">
        <v>600.29999999999995</v>
      </c>
      <c r="AW398" s="67">
        <v>575.70000000000005</v>
      </c>
      <c r="AX398" s="67">
        <v>614.1</v>
      </c>
      <c r="AY398" s="67">
        <v>603.29999999999995</v>
      </c>
      <c r="AZ398" s="67">
        <v>570.70000000000005</v>
      </c>
      <c r="BA398" s="67">
        <v>582.4</v>
      </c>
      <c r="BB398" s="67">
        <v>472.5</v>
      </c>
      <c r="BC398" s="67">
        <v>514.29999999999995</v>
      </c>
      <c r="BD398" s="67">
        <v>465.6</v>
      </c>
      <c r="BE398" s="67">
        <v>463.6</v>
      </c>
      <c r="BF398" s="67">
        <v>492.30000000000007</v>
      </c>
      <c r="BG398" s="67">
        <v>503.2</v>
      </c>
      <c r="BH398" s="67">
        <v>475.69999999999987</v>
      </c>
      <c r="BI398" s="67">
        <v>493.90000000000003</v>
      </c>
      <c r="BJ398" s="67">
        <v>482.30000000000007</v>
      </c>
      <c r="BK398" s="67">
        <v>474.60000000000014</v>
      </c>
      <c r="BL398" s="67">
        <v>486.09999999999997</v>
      </c>
      <c r="BM398" s="67">
        <v>450.29999999999995</v>
      </c>
      <c r="BN398" s="67"/>
    </row>
    <row r="399" spans="1:66" ht="13.5" customHeight="1" thickBot="1" x14ac:dyDescent="0.2">
      <c r="A399" s="51"/>
      <c r="B399" s="47"/>
      <c r="C399" s="49"/>
      <c r="D399" s="68" t="s">
        <v>11</v>
      </c>
      <c r="E399" s="91"/>
      <c r="F399" s="91"/>
      <c r="G399" s="91"/>
      <c r="H399" s="29"/>
      <c r="I399" s="29"/>
      <c r="J399" s="29"/>
      <c r="K399" s="29"/>
      <c r="L399" s="29"/>
      <c r="M399" s="29"/>
      <c r="N399" s="29"/>
      <c r="O399" s="29"/>
      <c r="P399" s="29"/>
      <c r="Q399" s="29"/>
      <c r="R399" s="29"/>
      <c r="S399" s="29"/>
      <c r="T399" s="29"/>
      <c r="U399" s="29"/>
      <c r="V399" s="29"/>
      <c r="W399" s="29"/>
      <c r="X399" s="29"/>
      <c r="Y399" s="29"/>
      <c r="Z399" s="29"/>
      <c r="AA399" s="29"/>
      <c r="AB399" s="29"/>
      <c r="AC399" s="29"/>
      <c r="AD399" s="29"/>
      <c r="AE399" s="29"/>
      <c r="AF399" s="29"/>
      <c r="AG399" s="29"/>
      <c r="AH399" s="29"/>
      <c r="AI399" s="29"/>
      <c r="AJ399" s="29"/>
      <c r="AK399" s="29"/>
      <c r="AL399" s="29"/>
      <c r="AM399" s="29"/>
      <c r="AN399" s="29"/>
      <c r="AO399" s="29"/>
      <c r="AQ399" s="69">
        <v>756.6</v>
      </c>
      <c r="AR399" s="69">
        <v>756.6</v>
      </c>
      <c r="AS399" s="69">
        <v>724.2</v>
      </c>
      <c r="AT399" s="69">
        <v>687.9</v>
      </c>
      <c r="AU399" s="69">
        <v>673.8</v>
      </c>
      <c r="AV399" s="69">
        <v>644.5</v>
      </c>
      <c r="AW399" s="69">
        <v>620.6</v>
      </c>
      <c r="AX399" s="69">
        <v>666.5</v>
      </c>
      <c r="AY399" s="69">
        <v>650.9</v>
      </c>
      <c r="AZ399" s="69">
        <v>623.20000000000005</v>
      </c>
      <c r="BA399" s="69">
        <v>638.4</v>
      </c>
      <c r="BB399" s="69">
        <v>547.1</v>
      </c>
      <c r="BC399" s="69">
        <v>564.1</v>
      </c>
      <c r="BD399" s="69">
        <v>512.19999999999993</v>
      </c>
      <c r="BE399" s="69">
        <v>509.3</v>
      </c>
      <c r="BF399" s="69">
        <v>563.1</v>
      </c>
      <c r="BG399" s="69">
        <v>559.5</v>
      </c>
      <c r="BH399" s="69">
        <v>560.99999999999989</v>
      </c>
      <c r="BI399" s="69">
        <v>585.80000000000018</v>
      </c>
      <c r="BJ399" s="69">
        <v>570.20000000000005</v>
      </c>
      <c r="BK399" s="69">
        <v>539.80000000000018</v>
      </c>
      <c r="BL399" s="69">
        <v>551.9</v>
      </c>
      <c r="BM399" s="69">
        <v>488.49999999999994</v>
      </c>
      <c r="BN399" s="69"/>
    </row>
    <row r="400" spans="1:66" ht="13.5" customHeight="1" x14ac:dyDescent="0.15">
      <c r="A400" s="51"/>
      <c r="B400" s="52"/>
      <c r="C400" s="124" t="s">
        <v>72</v>
      </c>
      <c r="D400" s="64" t="s">
        <v>6</v>
      </c>
      <c r="E400" s="89"/>
      <c r="F400" s="89"/>
      <c r="G400" s="89"/>
      <c r="H400" s="26"/>
      <c r="I400" s="26"/>
      <c r="J400" s="26">
        <f t="shared" ref="J400" si="507">SUM(J401:J402)</f>
        <v>17005</v>
      </c>
      <c r="K400" s="26">
        <f t="shared" ref="K400" si="508">SUM(K401:K402)</f>
        <v>16960</v>
      </c>
      <c r="L400" s="26">
        <f t="shared" ref="L400" si="509">SUM(L401:L402)</f>
        <v>49711</v>
      </c>
      <c r="M400" s="26">
        <f t="shared" ref="M400" si="510">SUM(M401:M402)</f>
        <v>54035</v>
      </c>
      <c r="N400" s="26">
        <f t="shared" ref="N400" si="511">SUM(N401:N402)</f>
        <v>54404</v>
      </c>
      <c r="O400" s="26">
        <f t="shared" ref="O400" si="512">SUM(O401:O402)</f>
        <v>54353</v>
      </c>
      <c r="P400" s="26">
        <f t="shared" ref="P400" si="513">SUM(P401:P402)</f>
        <v>54705</v>
      </c>
      <c r="Q400" s="26">
        <f t="shared" ref="Q400" si="514">SUM(Q401:Q402)</f>
        <v>114177</v>
      </c>
      <c r="R400" s="26">
        <f t="shared" ref="R400" si="515">SUM(R401:R402)</f>
        <v>223676</v>
      </c>
      <c r="S400" s="26">
        <f t="shared" ref="S400" si="516">SUM(S401:S402)</f>
        <v>379582</v>
      </c>
      <c r="T400" s="26">
        <f t="shared" ref="T400" si="517">SUM(T401:T402)</f>
        <v>261791</v>
      </c>
      <c r="U400" s="26">
        <f t="shared" ref="U400" si="518">SUM(U401:U402)</f>
        <v>349920</v>
      </c>
      <c r="V400" s="26">
        <f t="shared" ref="V400" si="519">SUM(V401:V402)</f>
        <v>370681</v>
      </c>
      <c r="W400" s="26">
        <f t="shared" ref="W400" si="520">SUM(W401:W402)</f>
        <v>410371</v>
      </c>
      <c r="X400" s="26">
        <f t="shared" ref="X400" si="521">SUM(X401:X402)</f>
        <v>444103</v>
      </c>
      <c r="Y400" s="26">
        <f t="shared" ref="Y400" si="522">SUM(Y401:Y402)</f>
        <v>552256</v>
      </c>
      <c r="Z400" s="26">
        <f t="shared" ref="Z400" si="523">SUM(Z401:Z402)</f>
        <v>571550</v>
      </c>
      <c r="AA400" s="26">
        <f t="shared" ref="AA400" si="524">SUM(AA401:AA402)</f>
        <v>619497</v>
      </c>
      <c r="AB400" s="26">
        <f t="shared" ref="AB400" si="525">SUM(AB401:AB402)</f>
        <v>1368032</v>
      </c>
      <c r="AC400" s="26">
        <f t="shared" ref="AC400" si="526">SUM(AC401:AC402)</f>
        <v>1679878</v>
      </c>
      <c r="AD400" s="26">
        <f t="shared" ref="AD400" si="527">SUM(AD401:AD402)</f>
        <v>1848784</v>
      </c>
      <c r="AE400" s="26">
        <f t="shared" ref="AE400" si="528">SUM(AE401:AE402)</f>
        <v>2076552</v>
      </c>
      <c r="AF400" s="26">
        <f t="shared" ref="AF400" si="529">SUM(AF401:AF402)</f>
        <v>2079113</v>
      </c>
      <c r="AG400" s="26">
        <f t="shared" ref="AG400" si="530">SUM(AG401:AG402)</f>
        <v>2016630</v>
      </c>
      <c r="AH400" s="26">
        <f t="shared" ref="AH400" si="531">SUM(AH401:AH402)</f>
        <v>1981261</v>
      </c>
      <c r="AI400" s="26">
        <f t="shared" ref="AI400" si="532">SUM(AI401:AI402)</f>
        <v>2022002</v>
      </c>
      <c r="AJ400" s="26">
        <f t="shared" ref="AJ400" si="533">SUM(AJ401:AJ402)</f>
        <v>2305421</v>
      </c>
      <c r="AK400" s="26">
        <f t="shared" ref="AK400" si="534">SUM(AK401:AK402)</f>
        <v>2147991</v>
      </c>
      <c r="AL400" s="26">
        <f t="shared" ref="AL400" si="535">SUM(AL401:AL402)</f>
        <v>2304545</v>
      </c>
      <c r="AM400" s="26">
        <f t="shared" ref="AM400" si="536">SUM(AM401:AM402)</f>
        <v>2126583</v>
      </c>
      <c r="AN400" s="26">
        <f t="shared" ref="AN400" si="537">SUM(AN401:AN402)</f>
        <v>2024900</v>
      </c>
      <c r="AO400" s="26">
        <f t="shared" ref="AO400" si="538">SUM(AO401:AO402)</f>
        <v>2002438</v>
      </c>
      <c r="AQ400" s="65">
        <v>1923.8</v>
      </c>
      <c r="AR400" s="65">
        <v>1990.5</v>
      </c>
      <c r="AS400" s="65">
        <v>2049.9</v>
      </c>
      <c r="AT400" s="65">
        <v>2010.9</v>
      </c>
      <c r="AU400" s="65">
        <v>1656.4</v>
      </c>
      <c r="AV400" s="65">
        <v>1659.8</v>
      </c>
      <c r="AW400" s="65">
        <v>1603</v>
      </c>
      <c r="AX400" s="65">
        <v>1522.9</v>
      </c>
      <c r="AY400" s="65">
        <v>1468.7</v>
      </c>
      <c r="AZ400" s="65">
        <v>1159.8</v>
      </c>
      <c r="BA400" s="65">
        <v>1151.8</v>
      </c>
      <c r="BB400" s="65">
        <v>664.4</v>
      </c>
      <c r="BC400" s="65">
        <v>934.1</v>
      </c>
      <c r="BD400" s="65">
        <v>771.50000000000011</v>
      </c>
      <c r="BE400" s="65">
        <v>776.49999999999989</v>
      </c>
      <c r="BF400" s="65">
        <v>623.69999999999993</v>
      </c>
      <c r="BG400" s="65">
        <v>622.1</v>
      </c>
      <c r="BH400" s="65">
        <v>597.40000000000009</v>
      </c>
      <c r="BI400" s="65">
        <v>551.19999999999993</v>
      </c>
      <c r="BJ400" s="65">
        <v>489.1</v>
      </c>
      <c r="BK400" s="65">
        <v>534.1</v>
      </c>
      <c r="BL400" s="65">
        <v>513</v>
      </c>
      <c r="BM400" s="65">
        <v>403.40000000000009</v>
      </c>
      <c r="BN400" s="65"/>
    </row>
    <row r="401" spans="1:66" ht="13.5" customHeight="1" x14ac:dyDescent="0.15">
      <c r="A401" s="51"/>
      <c r="B401" s="52"/>
      <c r="C401" s="125"/>
      <c r="D401" s="66" t="s">
        <v>7</v>
      </c>
      <c r="E401" s="90"/>
      <c r="F401" s="90"/>
      <c r="G401" s="90"/>
      <c r="H401" s="28"/>
      <c r="I401" s="28"/>
      <c r="J401" s="28">
        <f>主要観光地別・年度計!J443</f>
        <v>0</v>
      </c>
      <c r="K401" s="28">
        <f>主要観光地別・年度計!K443</f>
        <v>185</v>
      </c>
      <c r="L401" s="28">
        <f>主要観光地別・年度計!L443</f>
        <v>999</v>
      </c>
      <c r="M401" s="28">
        <f>主要観光地別・年度計!M443</f>
        <v>405</v>
      </c>
      <c r="N401" s="28">
        <f>主要観光地別・年度計!N443</f>
        <v>620</v>
      </c>
      <c r="O401" s="28">
        <f>主要観光地別・年度計!O443</f>
        <v>712</v>
      </c>
      <c r="P401" s="28">
        <f>主要観光地別・年度計!P443</f>
        <v>825</v>
      </c>
      <c r="Q401" s="28">
        <f>主要観光地別・年度計!Q443</f>
        <v>2485</v>
      </c>
      <c r="R401" s="28">
        <f>主要観光地別・年度計!R443</f>
        <v>10637</v>
      </c>
      <c r="S401" s="28">
        <f>主要観光地別・年度計!S443</f>
        <v>15409</v>
      </c>
      <c r="T401" s="28">
        <f>主要観光地別・年度計!T443</f>
        <v>19238</v>
      </c>
      <c r="U401" s="28">
        <f>主要観光地別・年度計!U443</f>
        <v>22239</v>
      </c>
      <c r="V401" s="28">
        <f>主要観光地別・年度計!V443</f>
        <v>14589</v>
      </c>
      <c r="W401" s="28">
        <f>主要観光地別・年度計!W443</f>
        <v>14975</v>
      </c>
      <c r="X401" s="28">
        <f>主要観光地別・年度計!X443</f>
        <v>16047</v>
      </c>
      <c r="Y401" s="28">
        <f>主要観光地別・年度計!Y443</f>
        <v>19606</v>
      </c>
      <c r="Z401" s="28">
        <f>主要観光地別・年度計!Z443</f>
        <v>19409</v>
      </c>
      <c r="AA401" s="28">
        <f>主要観光地別・年度計!AA443</f>
        <v>30976</v>
      </c>
      <c r="AB401" s="28">
        <f>主要観光地別・年度計!AB443</f>
        <v>68897</v>
      </c>
      <c r="AC401" s="28">
        <f>主要観光地別・年度計!AC443</f>
        <v>83991</v>
      </c>
      <c r="AD401" s="28">
        <f>主要観光地別・年度計!AD443</f>
        <v>75145</v>
      </c>
      <c r="AE401" s="28">
        <f>主要観光地別・年度計!AE443</f>
        <v>114211</v>
      </c>
      <c r="AF401" s="28">
        <f>主要観光地別・年度計!AF443</f>
        <v>114336</v>
      </c>
      <c r="AG401" s="28">
        <f>主要観光地別・年度計!AG443</f>
        <v>130748</v>
      </c>
      <c r="AH401" s="28">
        <f>主要観光地別・年度計!AH443</f>
        <v>99332</v>
      </c>
      <c r="AI401" s="28">
        <f>主要観光地別・年度計!AI443</f>
        <v>101100</v>
      </c>
      <c r="AJ401" s="28">
        <f>主要観光地別・年度計!AJ443</f>
        <v>138328</v>
      </c>
      <c r="AK401" s="28">
        <f>主要観光地別・年度計!AK443</f>
        <v>128878</v>
      </c>
      <c r="AL401" s="28">
        <f>主要観光地別・年度計!AL443</f>
        <v>138273</v>
      </c>
      <c r="AM401" s="28">
        <f>主要観光地別・年度計!AM443</f>
        <v>127596</v>
      </c>
      <c r="AN401" s="28">
        <f>主要観光地別・年度計!AN443</f>
        <v>121494</v>
      </c>
      <c r="AO401" s="28">
        <f>主要観光地別・年度計!AO443</f>
        <v>119846</v>
      </c>
      <c r="AQ401" s="67">
        <v>115.5</v>
      </c>
      <c r="AR401" s="67">
        <v>119.5</v>
      </c>
      <c r="AS401" s="67">
        <v>123</v>
      </c>
      <c r="AT401" s="67">
        <v>120.6</v>
      </c>
      <c r="AU401" s="67">
        <v>99.3</v>
      </c>
      <c r="AV401" s="67">
        <v>99.6</v>
      </c>
      <c r="AW401" s="67">
        <v>96.3</v>
      </c>
      <c r="AX401" s="67">
        <v>91.3</v>
      </c>
      <c r="AY401" s="67">
        <v>88.1</v>
      </c>
      <c r="AZ401" s="67">
        <v>69.5</v>
      </c>
      <c r="BA401" s="67">
        <v>69.099999999999994</v>
      </c>
      <c r="BB401" s="67">
        <v>37.1</v>
      </c>
      <c r="BC401" s="67">
        <v>50.6</v>
      </c>
      <c r="BD401" s="67">
        <v>47.099999999999994</v>
      </c>
      <c r="BE401" s="67">
        <v>49.599999999999994</v>
      </c>
      <c r="BF401" s="67">
        <v>38.199999999999996</v>
      </c>
      <c r="BG401" s="67">
        <v>39.600000000000009</v>
      </c>
      <c r="BH401" s="67">
        <v>37.900000000000006</v>
      </c>
      <c r="BI401" s="67">
        <v>34.9</v>
      </c>
      <c r="BJ401" s="67">
        <v>31.1</v>
      </c>
      <c r="BK401" s="67">
        <v>33.800000000000004</v>
      </c>
      <c r="BL401" s="67">
        <v>32.700000000000003</v>
      </c>
      <c r="BM401" s="67">
        <v>25.599999999999998</v>
      </c>
      <c r="BN401" s="67"/>
    </row>
    <row r="402" spans="1:66" ht="13.5" customHeight="1" x14ac:dyDescent="0.15">
      <c r="A402" s="51"/>
      <c r="B402" s="52"/>
      <c r="C402" s="125"/>
      <c r="D402" s="66" t="s">
        <v>8</v>
      </c>
      <c r="E402" s="90"/>
      <c r="F402" s="90"/>
      <c r="G402" s="90"/>
      <c r="H402" s="28"/>
      <c r="I402" s="28"/>
      <c r="J402" s="28">
        <f>主要観光地別・年度計!J444</f>
        <v>17005</v>
      </c>
      <c r="K402" s="28">
        <f>主要観光地別・年度計!K444</f>
        <v>16775</v>
      </c>
      <c r="L402" s="28">
        <f>主要観光地別・年度計!L444</f>
        <v>48712</v>
      </c>
      <c r="M402" s="28">
        <f>主要観光地別・年度計!M444</f>
        <v>53630</v>
      </c>
      <c r="N402" s="28">
        <f>主要観光地別・年度計!N444</f>
        <v>53784</v>
      </c>
      <c r="O402" s="28">
        <f>主要観光地別・年度計!O444</f>
        <v>53641</v>
      </c>
      <c r="P402" s="28">
        <f>主要観光地別・年度計!P444</f>
        <v>53880</v>
      </c>
      <c r="Q402" s="28">
        <f>主要観光地別・年度計!Q444</f>
        <v>111692</v>
      </c>
      <c r="R402" s="28">
        <f>主要観光地別・年度計!R444</f>
        <v>213039</v>
      </c>
      <c r="S402" s="28">
        <f>主要観光地別・年度計!S444</f>
        <v>364173</v>
      </c>
      <c r="T402" s="28">
        <f>主要観光地別・年度計!T444</f>
        <v>242553</v>
      </c>
      <c r="U402" s="28">
        <f>主要観光地別・年度計!U444</f>
        <v>327681</v>
      </c>
      <c r="V402" s="28">
        <f>主要観光地別・年度計!V444</f>
        <v>356092</v>
      </c>
      <c r="W402" s="28">
        <f>主要観光地別・年度計!W444</f>
        <v>395396</v>
      </c>
      <c r="X402" s="28">
        <f>主要観光地別・年度計!X444</f>
        <v>428056</v>
      </c>
      <c r="Y402" s="28">
        <f>主要観光地別・年度計!Y444</f>
        <v>532650</v>
      </c>
      <c r="Z402" s="28">
        <f>主要観光地別・年度計!Z444</f>
        <v>552141</v>
      </c>
      <c r="AA402" s="28">
        <f>主要観光地別・年度計!AA444</f>
        <v>588521</v>
      </c>
      <c r="AB402" s="28">
        <f>主要観光地別・年度計!AB444</f>
        <v>1299135</v>
      </c>
      <c r="AC402" s="28">
        <f>主要観光地別・年度計!AC444</f>
        <v>1595887</v>
      </c>
      <c r="AD402" s="28">
        <f>主要観光地別・年度計!AD444</f>
        <v>1773639</v>
      </c>
      <c r="AE402" s="28">
        <f>主要観光地別・年度計!AE444</f>
        <v>1962341</v>
      </c>
      <c r="AF402" s="28">
        <f>主要観光地別・年度計!AF444</f>
        <v>1964777</v>
      </c>
      <c r="AG402" s="28">
        <f>主要観光地別・年度計!AG444</f>
        <v>1885882</v>
      </c>
      <c r="AH402" s="28">
        <f>主要観光地別・年度計!AH444</f>
        <v>1881929</v>
      </c>
      <c r="AI402" s="28">
        <f>主要観光地別・年度計!AI444</f>
        <v>1920902</v>
      </c>
      <c r="AJ402" s="28">
        <f>主要観光地別・年度計!AJ444</f>
        <v>2167093</v>
      </c>
      <c r="AK402" s="28">
        <f>主要観光地別・年度計!AK444</f>
        <v>2019113</v>
      </c>
      <c r="AL402" s="28">
        <f>主要観光地別・年度計!AL444</f>
        <v>2166272</v>
      </c>
      <c r="AM402" s="28">
        <f>主要観光地別・年度計!AM444</f>
        <v>1998987</v>
      </c>
      <c r="AN402" s="28">
        <f>主要観光地別・年度計!AN444</f>
        <v>1903406</v>
      </c>
      <c r="AO402" s="28">
        <f>主要観光地別・年度計!AO444</f>
        <v>1882592</v>
      </c>
      <c r="AQ402" s="67">
        <v>1808.3</v>
      </c>
      <c r="AR402" s="67">
        <v>1871</v>
      </c>
      <c r="AS402" s="67">
        <v>1926.9</v>
      </c>
      <c r="AT402" s="67">
        <v>1890.3</v>
      </c>
      <c r="AU402" s="67">
        <v>1557.1</v>
      </c>
      <c r="AV402" s="67">
        <v>1560.2</v>
      </c>
      <c r="AW402" s="67">
        <v>1506.7</v>
      </c>
      <c r="AX402" s="67">
        <v>1431.6</v>
      </c>
      <c r="AY402" s="67">
        <v>1380.6</v>
      </c>
      <c r="AZ402" s="67">
        <v>1090.3</v>
      </c>
      <c r="BA402" s="67">
        <v>1082.7</v>
      </c>
      <c r="BB402" s="67">
        <v>627.29999999999995</v>
      </c>
      <c r="BC402" s="67">
        <v>883.5</v>
      </c>
      <c r="BD402" s="67">
        <v>724.40000000000009</v>
      </c>
      <c r="BE402" s="67">
        <v>726.9</v>
      </c>
      <c r="BF402" s="67">
        <v>585.5</v>
      </c>
      <c r="BG402" s="67">
        <v>582.5</v>
      </c>
      <c r="BH402" s="67">
        <v>559.5</v>
      </c>
      <c r="BI402" s="67">
        <v>516.29999999999995</v>
      </c>
      <c r="BJ402" s="67">
        <v>458</v>
      </c>
      <c r="BK402" s="67">
        <v>500.3</v>
      </c>
      <c r="BL402" s="67">
        <v>480.3</v>
      </c>
      <c r="BM402" s="67">
        <v>377.8</v>
      </c>
      <c r="BN402" s="67"/>
    </row>
    <row r="403" spans="1:66" ht="13.5" customHeight="1" x14ac:dyDescent="0.15">
      <c r="A403" s="51"/>
      <c r="B403" s="52"/>
      <c r="C403" s="125"/>
      <c r="D403" s="66" t="s">
        <v>9</v>
      </c>
      <c r="E403" s="90"/>
      <c r="F403" s="90"/>
      <c r="G403" s="90"/>
      <c r="H403" s="28"/>
      <c r="I403" s="28"/>
      <c r="J403" s="28">
        <f>主要観光地別・年度計!J445</f>
        <v>14610</v>
      </c>
      <c r="K403" s="28">
        <f>主要観光地別・年度計!K445</f>
        <v>14654</v>
      </c>
      <c r="L403" s="28">
        <f>主要観光地別・年度計!L445</f>
        <v>44449</v>
      </c>
      <c r="M403" s="28">
        <f>主要観光地別・年度計!M445</f>
        <v>51155</v>
      </c>
      <c r="N403" s="28">
        <f>主要観光地別・年度計!N445</f>
        <v>51618</v>
      </c>
      <c r="O403" s="28">
        <f>主要観光地別・年度計!O445</f>
        <v>52524</v>
      </c>
      <c r="P403" s="28">
        <f>主要観光地別・年度計!P445</f>
        <v>52954</v>
      </c>
      <c r="Q403" s="28">
        <f>主要観光地別・年度計!Q445</f>
        <v>87935</v>
      </c>
      <c r="R403" s="28">
        <f>主要観光地別・年度計!R445</f>
        <v>147128</v>
      </c>
      <c r="S403" s="28">
        <f>主要観光地別・年度計!S445</f>
        <v>284382</v>
      </c>
      <c r="T403" s="28">
        <f>主要観光地別・年度計!T445</f>
        <v>241385</v>
      </c>
      <c r="U403" s="28">
        <f>主要観光地別・年度計!U445</f>
        <v>324880</v>
      </c>
      <c r="V403" s="28">
        <f>主要観光地別・年度計!V445</f>
        <v>351938</v>
      </c>
      <c r="W403" s="28">
        <f>主要観光地別・年度計!W445</f>
        <v>388397</v>
      </c>
      <c r="X403" s="28">
        <f>主要観光地別・年度計!X445</f>
        <v>420679</v>
      </c>
      <c r="Y403" s="28">
        <f>主要観光地別・年度計!Y445</f>
        <v>525842</v>
      </c>
      <c r="Z403" s="28">
        <f>主要観光地別・年度計!Z445</f>
        <v>550244</v>
      </c>
      <c r="AA403" s="28">
        <f>主要観光地別・年度計!AA445</f>
        <v>592066</v>
      </c>
      <c r="AB403" s="28">
        <f>主要観光地別・年度計!AB445</f>
        <v>1309251</v>
      </c>
      <c r="AC403" s="28">
        <f>主要観光地別・年度計!AC445</f>
        <v>1572056</v>
      </c>
      <c r="AD403" s="28">
        <f>主要観光地別・年度計!AD445</f>
        <v>1812751</v>
      </c>
      <c r="AE403" s="28">
        <f>主要観光地別・年度計!AE445</f>
        <v>2003874</v>
      </c>
      <c r="AF403" s="28">
        <f>主要観光地別・年度計!AF445</f>
        <v>2012047</v>
      </c>
      <c r="AG403" s="28">
        <f>主要観光地別・年度計!AG445</f>
        <v>1948154</v>
      </c>
      <c r="AH403" s="28">
        <f>主要観光地別・年度計!AH445</f>
        <v>1913464</v>
      </c>
      <c r="AI403" s="28">
        <f>主要観光地別・年度計!AI445</f>
        <v>1935014</v>
      </c>
      <c r="AJ403" s="28">
        <f>主要観光地別・年度計!AJ445</f>
        <v>2212394</v>
      </c>
      <c r="AK403" s="28">
        <f>主要観光地別・年度計!AK445</f>
        <v>2050595</v>
      </c>
      <c r="AL403" s="28">
        <f>主要観光地別・年度計!AL445</f>
        <v>2211815</v>
      </c>
      <c r="AM403" s="28">
        <f>主要観光地別・年度計!AM445</f>
        <v>2031403</v>
      </c>
      <c r="AN403" s="28">
        <f>主要観光地別・年度計!AN445</f>
        <v>1923636</v>
      </c>
      <c r="AO403" s="28">
        <f>主要観光地別・年度計!AO445</f>
        <v>1897762</v>
      </c>
      <c r="AQ403" s="67">
        <v>1814.1</v>
      </c>
      <c r="AR403" s="67">
        <v>1859.2</v>
      </c>
      <c r="AS403" s="67">
        <v>1936.2</v>
      </c>
      <c r="AT403" s="67">
        <v>1904.4</v>
      </c>
      <c r="AU403" s="67">
        <v>1554.7</v>
      </c>
      <c r="AV403" s="67">
        <v>1556.7</v>
      </c>
      <c r="AW403" s="67">
        <v>1503.5</v>
      </c>
      <c r="AX403" s="67">
        <v>1398.9</v>
      </c>
      <c r="AY403" s="67">
        <v>1347.4</v>
      </c>
      <c r="AZ403" s="67">
        <v>1045.5</v>
      </c>
      <c r="BA403" s="67">
        <v>1050.4000000000001</v>
      </c>
      <c r="BB403" s="67">
        <v>610.5</v>
      </c>
      <c r="BC403" s="67">
        <v>866.1</v>
      </c>
      <c r="BD403" s="67">
        <v>704.1</v>
      </c>
      <c r="BE403" s="67">
        <v>705.59999999999991</v>
      </c>
      <c r="BF403" s="67">
        <v>516.4</v>
      </c>
      <c r="BG403" s="67">
        <v>536.4</v>
      </c>
      <c r="BH403" s="67">
        <v>515.5</v>
      </c>
      <c r="BI403" s="67">
        <v>465.90000000000003</v>
      </c>
      <c r="BJ403" s="67">
        <v>411.70000000000005</v>
      </c>
      <c r="BK403" s="67">
        <v>460.70000000000005</v>
      </c>
      <c r="BL403" s="67">
        <v>426.3</v>
      </c>
      <c r="BM403" s="67">
        <v>332.90000000000003</v>
      </c>
      <c r="BN403" s="67"/>
    </row>
    <row r="404" spans="1:66" ht="13.5" customHeight="1" x14ac:dyDescent="0.15">
      <c r="A404" s="51"/>
      <c r="B404" s="52"/>
      <c r="C404" s="125"/>
      <c r="D404" s="66" t="s">
        <v>10</v>
      </c>
      <c r="E404" s="90"/>
      <c r="F404" s="90"/>
      <c r="G404" s="90"/>
      <c r="H404" s="28"/>
      <c r="I404" s="28"/>
      <c r="J404" s="28">
        <f>主要観光地別・年度計!J446</f>
        <v>2395</v>
      </c>
      <c r="K404" s="28">
        <f>主要観光地別・年度計!K446</f>
        <v>2306</v>
      </c>
      <c r="L404" s="28">
        <f>主要観光地別・年度計!L446</f>
        <v>5262</v>
      </c>
      <c r="M404" s="28">
        <f>主要観光地別・年度計!M446</f>
        <v>2880</v>
      </c>
      <c r="N404" s="28">
        <f>主要観光地別・年度計!N446</f>
        <v>2786</v>
      </c>
      <c r="O404" s="28">
        <f>主要観光地別・年度計!O446</f>
        <v>1829</v>
      </c>
      <c r="P404" s="28">
        <f>主要観光地別・年度計!P446</f>
        <v>1751</v>
      </c>
      <c r="Q404" s="28">
        <f>主要観光地別・年度計!Q446</f>
        <v>26242</v>
      </c>
      <c r="R404" s="28">
        <f>主要観光地別・年度計!R446</f>
        <v>76548</v>
      </c>
      <c r="S404" s="28">
        <f>主要観光地別・年度計!S446</f>
        <v>95200</v>
      </c>
      <c r="T404" s="28">
        <f>主要観光地別・年度計!T446</f>
        <v>20406</v>
      </c>
      <c r="U404" s="28">
        <f>主要観光地別・年度計!U446</f>
        <v>25040</v>
      </c>
      <c r="V404" s="28">
        <f>主要観光地別・年度計!V446</f>
        <v>18743</v>
      </c>
      <c r="W404" s="28">
        <f>主要観光地別・年度計!W446</f>
        <v>21974</v>
      </c>
      <c r="X404" s="28">
        <f>主要観光地別・年度計!X446</f>
        <v>23424</v>
      </c>
      <c r="Y404" s="28">
        <f>主要観光地別・年度計!Y446</f>
        <v>26414</v>
      </c>
      <c r="Z404" s="28">
        <f>主要観光地別・年度計!Z446</f>
        <v>21306</v>
      </c>
      <c r="AA404" s="28">
        <f>主要観光地別・年度計!AA446</f>
        <v>27431</v>
      </c>
      <c r="AB404" s="28">
        <f>主要観光地別・年度計!AB446</f>
        <v>58781</v>
      </c>
      <c r="AC404" s="28">
        <f>主要観光地別・年度計!AC446</f>
        <v>107822</v>
      </c>
      <c r="AD404" s="28">
        <f>主要観光地別・年度計!AD446</f>
        <v>36033</v>
      </c>
      <c r="AE404" s="28">
        <f>主要観光地別・年度計!AE446</f>
        <v>72678</v>
      </c>
      <c r="AF404" s="28">
        <f>主要観光地別・年度計!AF446</f>
        <v>67066</v>
      </c>
      <c r="AG404" s="28">
        <f>主要観光地別・年度計!AG446</f>
        <v>68476</v>
      </c>
      <c r="AH404" s="28">
        <f>主要観光地別・年度計!AH446</f>
        <v>67797</v>
      </c>
      <c r="AI404" s="28">
        <f>主要観光地別・年度計!AI446</f>
        <v>86988</v>
      </c>
      <c r="AJ404" s="28">
        <f>主要観光地別・年度計!AJ446</f>
        <v>93027</v>
      </c>
      <c r="AK404" s="28">
        <f>主要観光地別・年度計!AK446</f>
        <v>97396</v>
      </c>
      <c r="AL404" s="28">
        <f>主要観光地別・年度計!AL446</f>
        <v>92730</v>
      </c>
      <c r="AM404" s="28">
        <f>主要観光地別・年度計!AM446</f>
        <v>95180</v>
      </c>
      <c r="AN404" s="28">
        <f>主要観光地別・年度計!AN446</f>
        <v>101264</v>
      </c>
      <c r="AO404" s="28">
        <f>主要観光地別・年度計!AO446</f>
        <v>104676</v>
      </c>
      <c r="AQ404" s="67">
        <v>109.7</v>
      </c>
      <c r="AR404" s="67">
        <v>131.30000000000001</v>
      </c>
      <c r="AS404" s="67">
        <v>113.7</v>
      </c>
      <c r="AT404" s="67">
        <v>106.5</v>
      </c>
      <c r="AU404" s="67">
        <v>101.7</v>
      </c>
      <c r="AV404" s="67">
        <v>103.1</v>
      </c>
      <c r="AW404" s="67">
        <v>99.5</v>
      </c>
      <c r="AX404" s="67">
        <v>124</v>
      </c>
      <c r="AY404" s="67">
        <v>121.3</v>
      </c>
      <c r="AZ404" s="67">
        <v>114.3</v>
      </c>
      <c r="BA404" s="67">
        <v>101.4</v>
      </c>
      <c r="BB404" s="67">
        <v>53.9</v>
      </c>
      <c r="BC404" s="67">
        <v>68</v>
      </c>
      <c r="BD404" s="67">
        <v>67.400000000000006</v>
      </c>
      <c r="BE404" s="67">
        <v>70.900000000000006</v>
      </c>
      <c r="BF404" s="67">
        <v>107.29999999999998</v>
      </c>
      <c r="BG404" s="67">
        <v>85.700000000000017</v>
      </c>
      <c r="BH404" s="67">
        <v>81.899999999999991</v>
      </c>
      <c r="BI404" s="67">
        <v>85.3</v>
      </c>
      <c r="BJ404" s="67">
        <v>77.399999999999991</v>
      </c>
      <c r="BK404" s="67">
        <v>73.399999999999991</v>
      </c>
      <c r="BL404" s="67">
        <v>86.7</v>
      </c>
      <c r="BM404" s="67">
        <v>70.5</v>
      </c>
      <c r="BN404" s="67"/>
    </row>
    <row r="405" spans="1:66" ht="13.5" customHeight="1" thickBot="1" x14ac:dyDescent="0.2">
      <c r="A405" s="51"/>
      <c r="B405" s="52"/>
      <c r="C405" s="126"/>
      <c r="D405" s="68" t="s">
        <v>11</v>
      </c>
      <c r="E405" s="91"/>
      <c r="F405" s="91"/>
      <c r="G405" s="91"/>
      <c r="H405" s="29"/>
      <c r="I405" s="29"/>
      <c r="J405" s="29">
        <f>主要観光地別・年度計!J447</f>
        <v>2395</v>
      </c>
      <c r="K405" s="29">
        <f>主要観光地別・年度計!K447</f>
        <v>2306</v>
      </c>
      <c r="L405" s="29">
        <f>主要観光地別・年度計!L447</f>
        <v>6712</v>
      </c>
      <c r="M405" s="29">
        <f>主要観光地別・年度計!M447</f>
        <v>3332</v>
      </c>
      <c r="N405" s="29">
        <f>主要観光地別・年度計!N447</f>
        <v>3576</v>
      </c>
      <c r="O405" s="29">
        <f>主要観光地別・年度計!O447</f>
        <v>2126</v>
      </c>
      <c r="P405" s="29">
        <f>主要観光地別・年度計!P447</f>
        <v>2040</v>
      </c>
      <c r="Q405" s="29">
        <f>主要観光地別・年度計!Q447</f>
        <v>26975</v>
      </c>
      <c r="R405" s="29">
        <f>主要観光地別・年度計!R447</f>
        <v>78714</v>
      </c>
      <c r="S405" s="29">
        <f>主要観光地別・年度計!S447</f>
        <v>98410</v>
      </c>
      <c r="T405" s="29">
        <f>主要観光地別・年度計!T447</f>
        <v>27145</v>
      </c>
      <c r="U405" s="29">
        <f>主要観光地別・年度計!U447</f>
        <v>26895</v>
      </c>
      <c r="V405" s="29">
        <f>主要観光地別・年度計!V447</f>
        <v>19498</v>
      </c>
      <c r="W405" s="29">
        <f>主要観光地別・年度計!W447</f>
        <v>22549</v>
      </c>
      <c r="X405" s="29">
        <f>主要観光地別・年度計!X447</f>
        <v>24128</v>
      </c>
      <c r="Y405" s="29">
        <f>主要観光地別・年度計!Y447</f>
        <v>26414</v>
      </c>
      <c r="Z405" s="29">
        <f>主要観光地別・年度計!Z447</f>
        <v>21306</v>
      </c>
      <c r="AA405" s="29">
        <f>主要観光地別・年度計!AA447</f>
        <v>27431</v>
      </c>
      <c r="AB405" s="29">
        <f>主要観光地別・年度計!AB447</f>
        <v>58781</v>
      </c>
      <c r="AC405" s="29">
        <f>主要観光地別・年度計!AC447</f>
        <v>107822</v>
      </c>
      <c r="AD405" s="29">
        <f>主要観光地別・年度計!AD447</f>
        <v>36033</v>
      </c>
      <c r="AE405" s="29">
        <f>主要観光地別・年度計!AE447</f>
        <v>72678</v>
      </c>
      <c r="AF405" s="29">
        <f>主要観光地別・年度計!AF447</f>
        <v>72761</v>
      </c>
      <c r="AG405" s="29">
        <f>主要観光地別・年度計!AG447</f>
        <v>75513</v>
      </c>
      <c r="AH405" s="29">
        <f>主要観光地別・年度計!AH447</f>
        <v>75334</v>
      </c>
      <c r="AI405" s="29">
        <f>主要観光地別・年度計!AI447</f>
        <v>96652</v>
      </c>
      <c r="AJ405" s="29">
        <f>主要観光地別・年度計!AJ447</f>
        <v>103363</v>
      </c>
      <c r="AK405" s="29">
        <f>主要観光地別・年度計!AK447</f>
        <v>108218</v>
      </c>
      <c r="AL405" s="29">
        <f>主要観光地別・年度計!AL447</f>
        <v>103035</v>
      </c>
      <c r="AM405" s="29">
        <f>主要観光地別・年度計!AM447</f>
        <v>105753</v>
      </c>
      <c r="AN405" s="29">
        <f>主要観光地別・年度計!AN447</f>
        <v>112515</v>
      </c>
      <c r="AO405" s="29">
        <f>主要観光地別・年度計!AO447</f>
        <v>116307</v>
      </c>
      <c r="AQ405" s="69">
        <v>120.7</v>
      </c>
      <c r="AR405" s="69">
        <v>144.5</v>
      </c>
      <c r="AS405" s="69">
        <v>125</v>
      </c>
      <c r="AT405" s="69">
        <v>117.8</v>
      </c>
      <c r="AU405" s="69">
        <v>112.8</v>
      </c>
      <c r="AV405" s="69">
        <v>113.9</v>
      </c>
      <c r="AW405" s="69">
        <v>110.4</v>
      </c>
      <c r="AX405" s="69">
        <v>137.6</v>
      </c>
      <c r="AY405" s="69">
        <v>134.69999999999999</v>
      </c>
      <c r="AZ405" s="69">
        <v>126.8</v>
      </c>
      <c r="BA405" s="69">
        <v>112.5</v>
      </c>
      <c r="BB405" s="69">
        <v>81.7</v>
      </c>
      <c r="BC405" s="69">
        <v>78.7</v>
      </c>
      <c r="BD405" s="69">
        <v>77.799999999999983</v>
      </c>
      <c r="BE405" s="69">
        <v>82.199999999999989</v>
      </c>
      <c r="BF405" s="69">
        <v>133.80000000000001</v>
      </c>
      <c r="BG405" s="69">
        <v>98.899999999999977</v>
      </c>
      <c r="BH405" s="69">
        <v>95.5</v>
      </c>
      <c r="BI405" s="69">
        <v>99.2</v>
      </c>
      <c r="BJ405" s="69">
        <v>90.3</v>
      </c>
      <c r="BK405" s="69">
        <v>85.300000000000011</v>
      </c>
      <c r="BL405" s="69">
        <v>100.8</v>
      </c>
      <c r="BM405" s="69">
        <v>81.8</v>
      </c>
      <c r="BN405" s="69"/>
    </row>
    <row r="406" spans="1:66" ht="13.5" customHeight="1" x14ac:dyDescent="0.15">
      <c r="A406" s="51"/>
      <c r="B406" s="52"/>
      <c r="C406" s="121" t="s">
        <v>457</v>
      </c>
      <c r="D406" s="64" t="s">
        <v>6</v>
      </c>
      <c r="E406" s="89"/>
      <c r="F406" s="89"/>
      <c r="G406" s="89"/>
      <c r="H406" s="26"/>
      <c r="I406" s="26"/>
      <c r="J406" s="26"/>
      <c r="K406" s="26"/>
      <c r="L406" s="26"/>
      <c r="M406" s="26"/>
      <c r="N406" s="26"/>
      <c r="O406" s="26"/>
      <c r="P406" s="26">
        <f t="shared" ref="P406" si="539">SUM(P407:P408)</f>
        <v>641413</v>
      </c>
      <c r="Q406" s="26">
        <f t="shared" ref="Q406" si="540">SUM(Q407:Q408)</f>
        <v>644271</v>
      </c>
      <c r="R406" s="26">
        <f t="shared" ref="R406" si="541">SUM(R407:R408)</f>
        <v>982319</v>
      </c>
      <c r="S406" s="26">
        <f t="shared" ref="S406" si="542">SUM(S407:S408)</f>
        <v>1029916</v>
      </c>
      <c r="T406" s="26">
        <f t="shared" ref="T406" si="543">SUM(T407:T408)</f>
        <v>1072064</v>
      </c>
      <c r="U406" s="26">
        <f t="shared" ref="U406" si="544">SUM(U407:U408)</f>
        <v>734368</v>
      </c>
      <c r="V406" s="26">
        <f t="shared" ref="V406" si="545">SUM(V407:V408)</f>
        <v>606838</v>
      </c>
      <c r="W406" s="26">
        <f t="shared" ref="W406" si="546">SUM(W407:W408)</f>
        <v>661501</v>
      </c>
      <c r="X406" s="26">
        <f t="shared" ref="X406" si="547">SUM(X407:X408)</f>
        <v>676662</v>
      </c>
      <c r="Y406" s="26">
        <f t="shared" ref="Y406" si="548">SUM(Y407:Y408)</f>
        <v>654076</v>
      </c>
      <c r="Z406" s="26">
        <f t="shared" ref="Z406" si="549">SUM(Z407:Z408)</f>
        <v>634985</v>
      </c>
      <c r="AA406" s="26">
        <f t="shared" ref="AA406" si="550">SUM(AA407:AA408)</f>
        <v>703832</v>
      </c>
      <c r="AB406" s="26">
        <f t="shared" ref="AB406" si="551">SUM(AB407:AB408)</f>
        <v>616493</v>
      </c>
      <c r="AC406" s="26">
        <f t="shared" ref="AC406" si="552">SUM(AC407:AC408)</f>
        <v>464667</v>
      </c>
      <c r="AD406" s="26">
        <f t="shared" ref="AD406" si="553">SUM(AD407:AD408)</f>
        <v>615122</v>
      </c>
      <c r="AE406" s="26">
        <f t="shared" ref="AE406" si="554">SUM(AE407:AE408)</f>
        <v>1791030</v>
      </c>
      <c r="AF406" s="26">
        <f t="shared" ref="AF406" si="555">SUM(AF407:AF408)</f>
        <v>890982</v>
      </c>
      <c r="AG406" s="26">
        <f t="shared" ref="AG406" si="556">SUM(AG407:AG408)</f>
        <v>1194257</v>
      </c>
      <c r="AH406" s="26">
        <f t="shared" ref="AH406" si="557">SUM(AH407:AH408)</f>
        <v>1168872</v>
      </c>
      <c r="AI406" s="26">
        <f t="shared" ref="AI406" si="558">SUM(AI407:AI408)</f>
        <v>1043755</v>
      </c>
      <c r="AJ406" s="26">
        <f t="shared" ref="AJ406" si="559">SUM(AJ407:AJ408)</f>
        <v>1208464</v>
      </c>
      <c r="AK406" s="26">
        <f t="shared" ref="AK406" si="560">SUM(AK407:AK408)</f>
        <v>1268524</v>
      </c>
      <c r="AL406" s="26">
        <f t="shared" ref="AL406" si="561">SUM(AL407:AL408)</f>
        <v>1271589</v>
      </c>
      <c r="AM406" s="26">
        <f t="shared" ref="AM406" si="562">SUM(AM407:AM408)</f>
        <v>1302754</v>
      </c>
      <c r="AN406" s="26">
        <f t="shared" ref="AN406" si="563">SUM(AN407:AN408)</f>
        <v>1289979</v>
      </c>
      <c r="AO406" s="26">
        <f t="shared" ref="AO406" si="564">SUM(AO407:AO408)</f>
        <v>1247349</v>
      </c>
      <c r="AQ406" s="65">
        <v>1282.8999999999999</v>
      </c>
      <c r="AR406" s="65">
        <v>1196.3</v>
      </c>
      <c r="AS406" s="65">
        <v>1155.2</v>
      </c>
      <c r="AT406" s="65">
        <v>945.1</v>
      </c>
      <c r="AU406" s="65">
        <v>1074.4000000000001</v>
      </c>
      <c r="AV406" s="65">
        <v>1039.3</v>
      </c>
      <c r="AW406" s="65">
        <v>1086.4000000000001</v>
      </c>
      <c r="AX406" s="65">
        <v>1222.8</v>
      </c>
      <c r="AY406" s="65">
        <v>1174.3</v>
      </c>
      <c r="AZ406" s="65">
        <v>1123.4000000000001</v>
      </c>
      <c r="BA406" s="65">
        <v>1192.9000000000001</v>
      </c>
      <c r="BB406" s="65">
        <v>1126</v>
      </c>
      <c r="BC406" s="65">
        <v>1125.5</v>
      </c>
      <c r="BD406" s="65">
        <v>1170.5999999999999</v>
      </c>
      <c r="BE406" s="65">
        <v>1127.5</v>
      </c>
      <c r="BF406" s="65">
        <v>1152.3999999999999</v>
      </c>
      <c r="BG406" s="65">
        <v>1115.3</v>
      </c>
      <c r="BH406" s="65">
        <v>1331.8</v>
      </c>
      <c r="BI406" s="65">
        <v>1290.8000000000002</v>
      </c>
      <c r="BJ406" s="65">
        <v>1194.9000000000001</v>
      </c>
      <c r="BK406" s="65">
        <v>1145.3999999999999</v>
      </c>
      <c r="BL406" s="65">
        <v>1084</v>
      </c>
      <c r="BM406" s="65">
        <v>1112.8</v>
      </c>
      <c r="BN406" s="65"/>
    </row>
    <row r="407" spans="1:66" ht="13.5" customHeight="1" x14ac:dyDescent="0.15">
      <c r="A407" s="51"/>
      <c r="B407" s="52"/>
      <c r="C407" s="122"/>
      <c r="D407" s="66" t="s">
        <v>7</v>
      </c>
      <c r="E407" s="90"/>
      <c r="F407" s="90"/>
      <c r="G407" s="90"/>
      <c r="H407" s="28"/>
      <c r="I407" s="28"/>
      <c r="J407" s="28"/>
      <c r="K407" s="28"/>
      <c r="L407" s="28"/>
      <c r="M407" s="28"/>
      <c r="N407" s="28"/>
      <c r="O407" s="28"/>
      <c r="P407" s="28">
        <f>主要観光地別・年度計!P449</f>
        <v>78</v>
      </c>
      <c r="Q407" s="28">
        <f>主要観光地別・年度計!Q449</f>
        <v>68</v>
      </c>
      <c r="R407" s="28">
        <f>主要観光地別・年度計!R449</f>
        <v>122</v>
      </c>
      <c r="S407" s="28">
        <f>主要観光地別・年度計!S449</f>
        <v>158</v>
      </c>
      <c r="T407" s="28">
        <f>主要観光地別・年度計!T449</f>
        <v>1195</v>
      </c>
      <c r="U407" s="28">
        <f>主要観光地別・年度計!U449</f>
        <v>8548</v>
      </c>
      <c r="V407" s="28">
        <f>主要観光地別・年度計!V449</f>
        <v>985</v>
      </c>
      <c r="W407" s="28">
        <f>主要観光地別・年度計!W449</f>
        <v>552</v>
      </c>
      <c r="X407" s="28">
        <f>主要観光地別・年度計!X449</f>
        <v>684</v>
      </c>
      <c r="Y407" s="28">
        <f>主要観光地別・年度計!Y449</f>
        <v>0</v>
      </c>
      <c r="Z407" s="28">
        <f>主要観光地別・年度計!Z449</f>
        <v>0</v>
      </c>
      <c r="AA407" s="28">
        <f>主要観光地別・年度計!AA449</f>
        <v>0</v>
      </c>
      <c r="AB407" s="28">
        <f>主要観光地別・年度計!AB449</f>
        <v>0</v>
      </c>
      <c r="AC407" s="28">
        <f>主要観光地別・年度計!AC449</f>
        <v>0</v>
      </c>
      <c r="AD407" s="28">
        <f>主要観光地別・年度計!AD449</f>
        <v>0</v>
      </c>
      <c r="AE407" s="28">
        <f>主要観光地別・年度計!AE449</f>
        <v>36092</v>
      </c>
      <c r="AF407" s="28">
        <f>主要観光地別・年度計!AF449</f>
        <v>6482</v>
      </c>
      <c r="AG407" s="28">
        <f>主要観光地別・年度計!AG449</f>
        <v>14421</v>
      </c>
      <c r="AH407" s="28">
        <f>主要観光地別・年度計!AH449</f>
        <v>12826</v>
      </c>
      <c r="AI407" s="28">
        <f>主要観光地別・年度計!AI449</f>
        <v>10373</v>
      </c>
      <c r="AJ407" s="28">
        <f>主要観光地別・年度計!AJ449</f>
        <v>20635</v>
      </c>
      <c r="AK407" s="28">
        <f>主要観光地別・年度計!AK449</f>
        <v>16661</v>
      </c>
      <c r="AL407" s="28">
        <f>主要観光地別・年度計!AL449</f>
        <v>42925</v>
      </c>
      <c r="AM407" s="28">
        <f>主要観光地別・年度計!AM449</f>
        <v>51780</v>
      </c>
      <c r="AN407" s="28">
        <f>主要観光地別・年度計!AN449</f>
        <v>48306</v>
      </c>
      <c r="AO407" s="28">
        <f>主要観光地別・年度計!AO449</f>
        <v>48811</v>
      </c>
      <c r="AQ407" s="67">
        <v>48.1</v>
      </c>
      <c r="AR407" s="67">
        <v>49.7</v>
      </c>
      <c r="AS407" s="67">
        <v>43.4</v>
      </c>
      <c r="AT407" s="67">
        <v>38.200000000000003</v>
      </c>
      <c r="AU407" s="67">
        <v>38.6</v>
      </c>
      <c r="AV407" s="67">
        <v>36.5</v>
      </c>
      <c r="AW407" s="67">
        <v>40.4</v>
      </c>
      <c r="AX407" s="67">
        <v>39.4</v>
      </c>
      <c r="AY407" s="67">
        <v>42.1</v>
      </c>
      <c r="AZ407" s="67">
        <v>37.6</v>
      </c>
      <c r="BA407" s="67">
        <v>34.299999999999997</v>
      </c>
      <c r="BB407" s="67">
        <v>34</v>
      </c>
      <c r="BC407" s="67">
        <v>32.6</v>
      </c>
      <c r="BD407" s="67">
        <v>34.6</v>
      </c>
      <c r="BE407" s="67">
        <v>34.300000000000004</v>
      </c>
      <c r="BF407" s="67">
        <v>34.900000000000006</v>
      </c>
      <c r="BG407" s="67">
        <v>36.1</v>
      </c>
      <c r="BH407" s="67">
        <v>50.4</v>
      </c>
      <c r="BI407" s="67">
        <v>56.199999999999996</v>
      </c>
      <c r="BJ407" s="67">
        <v>56.7</v>
      </c>
      <c r="BK407" s="67">
        <v>48.3</v>
      </c>
      <c r="BL407" s="67">
        <v>41.3</v>
      </c>
      <c r="BM407" s="67">
        <v>46.5</v>
      </c>
      <c r="BN407" s="67"/>
    </row>
    <row r="408" spans="1:66" ht="13.5" customHeight="1" x14ac:dyDescent="0.15">
      <c r="A408" s="51"/>
      <c r="B408" s="52"/>
      <c r="C408" s="122"/>
      <c r="D408" s="66" t="s">
        <v>8</v>
      </c>
      <c r="E408" s="90"/>
      <c r="F408" s="90"/>
      <c r="G408" s="90"/>
      <c r="H408" s="28"/>
      <c r="I408" s="28"/>
      <c r="J408" s="28"/>
      <c r="K408" s="28"/>
      <c r="L408" s="28"/>
      <c r="M408" s="28"/>
      <c r="N408" s="28"/>
      <c r="O408" s="28"/>
      <c r="P408" s="28">
        <f>主要観光地別・年度計!P450</f>
        <v>641335</v>
      </c>
      <c r="Q408" s="28">
        <f>主要観光地別・年度計!Q450</f>
        <v>644203</v>
      </c>
      <c r="R408" s="28">
        <f>主要観光地別・年度計!R450</f>
        <v>982197</v>
      </c>
      <c r="S408" s="28">
        <f>主要観光地別・年度計!S450</f>
        <v>1029758</v>
      </c>
      <c r="T408" s="28">
        <f>主要観光地別・年度計!T450</f>
        <v>1070869</v>
      </c>
      <c r="U408" s="28">
        <f>主要観光地別・年度計!U450</f>
        <v>725820</v>
      </c>
      <c r="V408" s="28">
        <f>主要観光地別・年度計!V450</f>
        <v>605853</v>
      </c>
      <c r="W408" s="28">
        <f>主要観光地別・年度計!W450</f>
        <v>660949</v>
      </c>
      <c r="X408" s="28">
        <f>主要観光地別・年度計!X450</f>
        <v>675978</v>
      </c>
      <c r="Y408" s="28">
        <f>主要観光地別・年度計!Y450</f>
        <v>654076</v>
      </c>
      <c r="Z408" s="28">
        <f>主要観光地別・年度計!Z450</f>
        <v>634985</v>
      </c>
      <c r="AA408" s="28">
        <f>主要観光地別・年度計!AA450</f>
        <v>703832</v>
      </c>
      <c r="AB408" s="28">
        <f>主要観光地別・年度計!AB450</f>
        <v>616493</v>
      </c>
      <c r="AC408" s="28">
        <f>主要観光地別・年度計!AC450</f>
        <v>464667</v>
      </c>
      <c r="AD408" s="28">
        <f>主要観光地別・年度計!AD450</f>
        <v>615122</v>
      </c>
      <c r="AE408" s="28">
        <f>主要観光地別・年度計!AE450</f>
        <v>1754938</v>
      </c>
      <c r="AF408" s="28">
        <f>主要観光地別・年度計!AF450</f>
        <v>884500</v>
      </c>
      <c r="AG408" s="28">
        <f>主要観光地別・年度計!AG450</f>
        <v>1179836</v>
      </c>
      <c r="AH408" s="28">
        <f>主要観光地別・年度計!AH450</f>
        <v>1156046</v>
      </c>
      <c r="AI408" s="28">
        <f>主要観光地別・年度計!AI450</f>
        <v>1033382</v>
      </c>
      <c r="AJ408" s="28">
        <f>主要観光地別・年度計!AJ450</f>
        <v>1187829</v>
      </c>
      <c r="AK408" s="28">
        <f>主要観光地別・年度計!AK450</f>
        <v>1251863</v>
      </c>
      <c r="AL408" s="28">
        <f>主要観光地別・年度計!AL450</f>
        <v>1228664</v>
      </c>
      <c r="AM408" s="28">
        <f>主要観光地別・年度計!AM450</f>
        <v>1250974</v>
      </c>
      <c r="AN408" s="28">
        <f>主要観光地別・年度計!AN450</f>
        <v>1241673</v>
      </c>
      <c r="AO408" s="28">
        <f>主要観光地別・年度計!AO450</f>
        <v>1198538</v>
      </c>
      <c r="AQ408" s="67">
        <v>1234.8</v>
      </c>
      <c r="AR408" s="67">
        <v>1146.5999999999999</v>
      </c>
      <c r="AS408" s="67">
        <v>1111.8</v>
      </c>
      <c r="AT408" s="67">
        <v>906.9</v>
      </c>
      <c r="AU408" s="67">
        <v>1035.8</v>
      </c>
      <c r="AV408" s="67">
        <v>1002.8</v>
      </c>
      <c r="AW408" s="67">
        <v>1046</v>
      </c>
      <c r="AX408" s="67">
        <v>1183.4000000000001</v>
      </c>
      <c r="AY408" s="67">
        <v>1132.2</v>
      </c>
      <c r="AZ408" s="67">
        <v>1085.8</v>
      </c>
      <c r="BA408" s="67">
        <v>1158.5999999999999</v>
      </c>
      <c r="BB408" s="67">
        <v>1092</v>
      </c>
      <c r="BC408" s="67">
        <v>1092.9000000000001</v>
      </c>
      <c r="BD408" s="67">
        <v>1136</v>
      </c>
      <c r="BE408" s="67">
        <v>1093.2</v>
      </c>
      <c r="BF408" s="67">
        <v>1117.5</v>
      </c>
      <c r="BG408" s="67">
        <v>1079.2</v>
      </c>
      <c r="BH408" s="67">
        <v>1281.3999999999996</v>
      </c>
      <c r="BI408" s="67">
        <v>1234.6000000000001</v>
      </c>
      <c r="BJ408" s="67">
        <v>1138.2000000000003</v>
      </c>
      <c r="BK408" s="67">
        <v>1097.0999999999999</v>
      </c>
      <c r="BL408" s="67">
        <v>1042.7</v>
      </c>
      <c r="BM408" s="67">
        <v>1066.2999999999997</v>
      </c>
      <c r="BN408" s="67"/>
    </row>
    <row r="409" spans="1:66" ht="13.5" customHeight="1" x14ac:dyDescent="0.15">
      <c r="A409" s="51"/>
      <c r="B409" s="52"/>
      <c r="C409" s="122"/>
      <c r="D409" s="66" t="s">
        <v>9</v>
      </c>
      <c r="E409" s="90"/>
      <c r="F409" s="90"/>
      <c r="G409" s="90"/>
      <c r="H409" s="28"/>
      <c r="I409" s="28"/>
      <c r="J409" s="28"/>
      <c r="K409" s="28"/>
      <c r="L409" s="28"/>
      <c r="M409" s="28"/>
      <c r="N409" s="28"/>
      <c r="O409" s="28"/>
      <c r="P409" s="28">
        <f>主要観光地別・年度計!P451</f>
        <v>633501</v>
      </c>
      <c r="Q409" s="28">
        <f>主要観光地別・年度計!Q451</f>
        <v>638609</v>
      </c>
      <c r="R409" s="28">
        <f>主要観光地別・年度計!R451</f>
        <v>964518</v>
      </c>
      <c r="S409" s="28">
        <f>主要観光地別・年度計!S451</f>
        <v>1011856</v>
      </c>
      <c r="T409" s="28">
        <f>主要観光地別・年度計!T451</f>
        <v>1055685</v>
      </c>
      <c r="U409" s="28">
        <f>主要観光地別・年度計!U451</f>
        <v>718903</v>
      </c>
      <c r="V409" s="28">
        <f>主要観光地別・年度計!V451</f>
        <v>593217</v>
      </c>
      <c r="W409" s="28">
        <f>主要観光地別・年度計!W451</f>
        <v>650086</v>
      </c>
      <c r="X409" s="28">
        <f>主要観光地別・年度計!X451</f>
        <v>663324</v>
      </c>
      <c r="Y409" s="28">
        <f>主要観光地別・年度計!Y451</f>
        <v>642615</v>
      </c>
      <c r="Z409" s="28">
        <f>主要観光地別・年度計!Z451</f>
        <v>625452</v>
      </c>
      <c r="AA409" s="28">
        <f>主要観光地別・年度計!AA451</f>
        <v>698547</v>
      </c>
      <c r="AB409" s="28">
        <f>主要観光地別・年度計!AB451</f>
        <v>610422</v>
      </c>
      <c r="AC409" s="28">
        <f>主要観光地別・年度計!AC451</f>
        <v>456780</v>
      </c>
      <c r="AD409" s="28">
        <f>主要観光地別・年度計!AD451</f>
        <v>610818</v>
      </c>
      <c r="AE409" s="28">
        <f>主要観光地別・年度計!AE451</f>
        <v>1770474</v>
      </c>
      <c r="AF409" s="28">
        <f>主要観光地別・年度計!AF451</f>
        <v>849408</v>
      </c>
      <c r="AG409" s="28">
        <f>主要観光地別・年度計!AG451</f>
        <v>1131070</v>
      </c>
      <c r="AH409" s="28">
        <f>主要観光地別・年度計!AH451</f>
        <v>1105192</v>
      </c>
      <c r="AI409" s="28">
        <f>主要観光地別・年度計!AI451</f>
        <v>983993</v>
      </c>
      <c r="AJ409" s="28">
        <f>主要観光地別・年度計!AJ451</f>
        <v>1147536</v>
      </c>
      <c r="AK409" s="28">
        <f>主要観光地別・年度計!AK451</f>
        <v>1207371</v>
      </c>
      <c r="AL409" s="28">
        <f>主要観光地別・年度計!AL451</f>
        <v>1213064</v>
      </c>
      <c r="AM409" s="28">
        <f>主要観光地別・年度計!AM451</f>
        <v>1240294</v>
      </c>
      <c r="AN409" s="28">
        <f>主要観光地別・年度計!AN451</f>
        <v>1225987</v>
      </c>
      <c r="AO409" s="28">
        <f>主要観光地別・年度計!AO451</f>
        <v>1178139</v>
      </c>
      <c r="AQ409" s="67">
        <v>1217.2</v>
      </c>
      <c r="AR409" s="67">
        <v>1130.4000000000001</v>
      </c>
      <c r="AS409" s="67">
        <v>1091.7</v>
      </c>
      <c r="AT409" s="67">
        <v>893.7</v>
      </c>
      <c r="AU409" s="67">
        <v>1023.3</v>
      </c>
      <c r="AV409" s="67">
        <v>986.2</v>
      </c>
      <c r="AW409" s="67">
        <v>1035.8</v>
      </c>
      <c r="AX409" s="67">
        <v>1172.8</v>
      </c>
      <c r="AY409" s="67">
        <v>1120.9000000000001</v>
      </c>
      <c r="AZ409" s="67">
        <v>1077.4000000000001</v>
      </c>
      <c r="BA409" s="67">
        <v>1138.2</v>
      </c>
      <c r="BB409" s="67">
        <v>1080.8</v>
      </c>
      <c r="BC409" s="67">
        <v>1082</v>
      </c>
      <c r="BD409" s="67">
        <v>1125.2</v>
      </c>
      <c r="BE409" s="67">
        <v>1081.1000000000001</v>
      </c>
      <c r="BF409" s="67">
        <v>1106.5</v>
      </c>
      <c r="BG409" s="67">
        <v>1067.4000000000001</v>
      </c>
      <c r="BH409" s="67">
        <v>1267.5999999999999</v>
      </c>
      <c r="BI409" s="67">
        <v>1228.7000000000003</v>
      </c>
      <c r="BJ409" s="67">
        <v>1135.7</v>
      </c>
      <c r="BK409" s="67">
        <v>1085.5</v>
      </c>
      <c r="BL409" s="67">
        <v>1030.8</v>
      </c>
      <c r="BM409" s="67">
        <v>1058.8</v>
      </c>
      <c r="BN409" s="67"/>
    </row>
    <row r="410" spans="1:66" ht="13.5" customHeight="1" x14ac:dyDescent="0.15">
      <c r="A410" s="51"/>
      <c r="B410" s="52"/>
      <c r="C410" s="122"/>
      <c r="D410" s="66" t="s">
        <v>10</v>
      </c>
      <c r="E410" s="90"/>
      <c r="F410" s="90"/>
      <c r="G410" s="90"/>
      <c r="H410" s="28"/>
      <c r="I410" s="28"/>
      <c r="J410" s="28"/>
      <c r="K410" s="28"/>
      <c r="L410" s="28"/>
      <c r="M410" s="28"/>
      <c r="N410" s="28"/>
      <c r="O410" s="28"/>
      <c r="P410" s="28">
        <f>主要観光地別・年度計!P452</f>
        <v>7912</v>
      </c>
      <c r="Q410" s="28">
        <f>主要観光地別・年度計!Q452</f>
        <v>5662</v>
      </c>
      <c r="R410" s="28">
        <f>主要観光地別・年度計!R452</f>
        <v>17801</v>
      </c>
      <c r="S410" s="28">
        <f>主要観光地別・年度計!S452</f>
        <v>18060</v>
      </c>
      <c r="T410" s="28">
        <f>主要観光地別・年度計!T452</f>
        <v>16379</v>
      </c>
      <c r="U410" s="28">
        <f>主要観光地別・年度計!U452</f>
        <v>15465</v>
      </c>
      <c r="V410" s="28">
        <f>主要観光地別・年度計!V452</f>
        <v>13621</v>
      </c>
      <c r="W410" s="28">
        <f>主要観光地別・年度計!W452</f>
        <v>11415</v>
      </c>
      <c r="X410" s="28">
        <f>主要観光地別・年度計!X452</f>
        <v>13338</v>
      </c>
      <c r="Y410" s="28">
        <f>主要観光地別・年度計!Y452</f>
        <v>11461</v>
      </c>
      <c r="Z410" s="28">
        <f>主要観光地別・年度計!Z452</f>
        <v>9533</v>
      </c>
      <c r="AA410" s="28">
        <f>主要観光地別・年度計!AA452</f>
        <v>5285</v>
      </c>
      <c r="AB410" s="28">
        <f>主要観光地別・年度計!AB452</f>
        <v>6071</v>
      </c>
      <c r="AC410" s="28">
        <f>主要観光地別・年度計!AC452</f>
        <v>7887</v>
      </c>
      <c r="AD410" s="28">
        <f>主要観光地別・年度計!AD452</f>
        <v>4304</v>
      </c>
      <c r="AE410" s="28">
        <f>主要観光地別・年度計!AE452</f>
        <v>20556</v>
      </c>
      <c r="AF410" s="28">
        <f>主要観光地別・年度計!AF452</f>
        <v>41574</v>
      </c>
      <c r="AG410" s="28">
        <f>主要観光地別・年度計!AG452</f>
        <v>63187</v>
      </c>
      <c r="AH410" s="28">
        <f>主要観光地別・年度計!AH452</f>
        <v>63660</v>
      </c>
      <c r="AI410" s="28">
        <f>主要観光地別・年度計!AI452</f>
        <v>59762</v>
      </c>
      <c r="AJ410" s="28">
        <f>主要観光地別・年度計!AJ452</f>
        <v>60928</v>
      </c>
      <c r="AK410" s="28">
        <f>主要観光地別・年度計!AK452</f>
        <v>61153</v>
      </c>
      <c r="AL410" s="28">
        <f>主要観光地別・年度計!AL452</f>
        <v>58525</v>
      </c>
      <c r="AM410" s="28">
        <f>主要観光地別・年度計!AM452</f>
        <v>62460</v>
      </c>
      <c r="AN410" s="28">
        <f>主要観光地別・年度計!AN452</f>
        <v>63992</v>
      </c>
      <c r="AO410" s="28">
        <f>主要観光地別・年度計!AO452</f>
        <v>69210</v>
      </c>
      <c r="AQ410" s="67">
        <v>65.7</v>
      </c>
      <c r="AR410" s="67">
        <v>65.900000000000006</v>
      </c>
      <c r="AS410" s="67">
        <v>63.5</v>
      </c>
      <c r="AT410" s="67">
        <v>51.4</v>
      </c>
      <c r="AU410" s="67">
        <v>51.1</v>
      </c>
      <c r="AV410" s="67">
        <v>53.1</v>
      </c>
      <c r="AW410" s="67">
        <v>50.6</v>
      </c>
      <c r="AX410" s="67">
        <v>50</v>
      </c>
      <c r="AY410" s="67">
        <v>53.4</v>
      </c>
      <c r="AZ410" s="67">
        <v>46</v>
      </c>
      <c r="BA410" s="67">
        <v>54.7</v>
      </c>
      <c r="BB410" s="67">
        <v>45.2</v>
      </c>
      <c r="BC410" s="67">
        <v>43.5</v>
      </c>
      <c r="BD410" s="67">
        <v>45.399999999999991</v>
      </c>
      <c r="BE410" s="67">
        <v>46.400000000000006</v>
      </c>
      <c r="BF410" s="67">
        <v>45.9</v>
      </c>
      <c r="BG410" s="67">
        <v>47.899999999999991</v>
      </c>
      <c r="BH410" s="67">
        <v>64.2</v>
      </c>
      <c r="BI410" s="67">
        <v>62.1</v>
      </c>
      <c r="BJ410" s="67">
        <v>59.20000000000001</v>
      </c>
      <c r="BK410" s="67">
        <v>59.9</v>
      </c>
      <c r="BL410" s="67">
        <v>53.2</v>
      </c>
      <c r="BM410" s="67">
        <v>54</v>
      </c>
      <c r="BN410" s="67"/>
    </row>
    <row r="411" spans="1:66" ht="13.5" customHeight="1" thickBot="1" x14ac:dyDescent="0.2">
      <c r="A411" s="51"/>
      <c r="B411" s="52"/>
      <c r="C411" s="123"/>
      <c r="D411" s="68" t="s">
        <v>11</v>
      </c>
      <c r="E411" s="91"/>
      <c r="F411" s="91"/>
      <c r="G411" s="91"/>
      <c r="H411" s="29"/>
      <c r="I411" s="29"/>
      <c r="J411" s="29"/>
      <c r="K411" s="29"/>
      <c r="L411" s="29"/>
      <c r="M411" s="29"/>
      <c r="N411" s="29"/>
      <c r="O411" s="29"/>
      <c r="P411" s="29">
        <f>主要観光地別・年度計!P453</f>
        <v>8983</v>
      </c>
      <c r="Q411" s="29">
        <f>主要観光地別・年度計!Q453</f>
        <v>5662</v>
      </c>
      <c r="R411" s="29">
        <f>主要観光地別・年度計!R453</f>
        <v>17801</v>
      </c>
      <c r="S411" s="29">
        <f>主要観光地別・年度計!S453</f>
        <v>18060</v>
      </c>
      <c r="T411" s="29">
        <f>主要観光地別・年度計!T453</f>
        <v>16379</v>
      </c>
      <c r="U411" s="29">
        <f>主要観光地別・年度計!U453</f>
        <v>15465</v>
      </c>
      <c r="V411" s="29">
        <f>主要観光地別・年度計!V453</f>
        <v>13621</v>
      </c>
      <c r="W411" s="29">
        <f>主要観光地別・年度計!W453</f>
        <v>11415</v>
      </c>
      <c r="X411" s="29">
        <f>主要観光地別・年度計!X453</f>
        <v>13338</v>
      </c>
      <c r="Y411" s="29">
        <f>主要観光地別・年度計!Y453</f>
        <v>11461</v>
      </c>
      <c r="Z411" s="29">
        <f>主要観光地別・年度計!Z453</f>
        <v>9533</v>
      </c>
      <c r="AA411" s="29">
        <f>主要観光地別・年度計!AA453</f>
        <v>5285</v>
      </c>
      <c r="AB411" s="29">
        <f>主要観光地別・年度計!AB453</f>
        <v>6071</v>
      </c>
      <c r="AC411" s="29">
        <f>主要観光地別・年度計!AC453</f>
        <v>7887</v>
      </c>
      <c r="AD411" s="29">
        <f>主要観光地別・年度計!AD453</f>
        <v>4304</v>
      </c>
      <c r="AE411" s="29">
        <f>主要観光地別・年度計!AE453</f>
        <v>20636</v>
      </c>
      <c r="AF411" s="29">
        <f>主要観光地別・年度計!AF453</f>
        <v>41574</v>
      </c>
      <c r="AG411" s="29">
        <f>主要観光地別・年度計!AG453</f>
        <v>63187</v>
      </c>
      <c r="AH411" s="29">
        <f>主要観光地別・年度計!AH453</f>
        <v>63680</v>
      </c>
      <c r="AI411" s="29">
        <f>主要観光地別・年度計!AI453</f>
        <v>59762</v>
      </c>
      <c r="AJ411" s="29">
        <f>主要観光地別・年度計!AJ453</f>
        <v>60928</v>
      </c>
      <c r="AK411" s="29">
        <f>主要観光地別・年度計!AK453</f>
        <v>61153</v>
      </c>
      <c r="AL411" s="29">
        <f>主要観光地別・年度計!AL453</f>
        <v>58525</v>
      </c>
      <c r="AM411" s="29">
        <f>主要観光地別・年度計!AM453</f>
        <v>62460</v>
      </c>
      <c r="AN411" s="29">
        <f>主要観光地別・年度計!AN453</f>
        <v>63992</v>
      </c>
      <c r="AO411" s="29">
        <f>主要観光地別・年度計!AO453</f>
        <v>69210</v>
      </c>
      <c r="AQ411" s="69">
        <v>65.7</v>
      </c>
      <c r="AR411" s="69">
        <v>65.900000000000006</v>
      </c>
      <c r="AS411" s="69">
        <v>63.5</v>
      </c>
      <c r="AT411" s="69">
        <v>51.4</v>
      </c>
      <c r="AU411" s="69">
        <v>51.1</v>
      </c>
      <c r="AV411" s="69">
        <v>53.1</v>
      </c>
      <c r="AW411" s="69">
        <v>50.6</v>
      </c>
      <c r="AX411" s="69">
        <v>50</v>
      </c>
      <c r="AY411" s="69">
        <v>53.4</v>
      </c>
      <c r="AZ411" s="69">
        <v>46</v>
      </c>
      <c r="BA411" s="69">
        <v>58.1</v>
      </c>
      <c r="BB411" s="69">
        <v>52.9</v>
      </c>
      <c r="BC411" s="69">
        <v>51</v>
      </c>
      <c r="BD411" s="69">
        <v>49.7</v>
      </c>
      <c r="BE411" s="69">
        <v>54.699999999999996</v>
      </c>
      <c r="BF411" s="69">
        <v>62.300000000000004</v>
      </c>
      <c r="BG411" s="69">
        <v>61.600000000000009</v>
      </c>
      <c r="BH411" s="69">
        <v>72.600000000000009</v>
      </c>
      <c r="BI411" s="69">
        <v>77.099999999999994</v>
      </c>
      <c r="BJ411" s="69">
        <v>73.800000000000011</v>
      </c>
      <c r="BK411" s="69">
        <v>69.899999999999991</v>
      </c>
      <c r="BL411" s="69">
        <v>64.7</v>
      </c>
      <c r="BM411" s="69">
        <v>64.600000000000009</v>
      </c>
      <c r="BN411" s="69"/>
    </row>
    <row r="412" spans="1:66" ht="13.5" customHeight="1" x14ac:dyDescent="0.15">
      <c r="A412" s="51"/>
      <c r="B412" s="52"/>
      <c r="C412" s="53" t="s">
        <v>74</v>
      </c>
      <c r="D412" s="64" t="s">
        <v>6</v>
      </c>
      <c r="E412" s="89"/>
      <c r="F412" s="89"/>
      <c r="G412" s="89"/>
      <c r="H412" s="26"/>
      <c r="I412" s="26"/>
      <c r="J412" s="26"/>
      <c r="K412" s="26"/>
      <c r="L412" s="26"/>
      <c r="M412" s="26"/>
      <c r="N412" s="26"/>
      <c r="O412" s="26"/>
      <c r="P412" s="26"/>
      <c r="Q412" s="26"/>
      <c r="R412" s="26"/>
      <c r="S412" s="26"/>
      <c r="T412" s="26"/>
      <c r="U412" s="26"/>
      <c r="V412" s="26"/>
      <c r="W412" s="26"/>
      <c r="X412" s="26"/>
      <c r="Y412" s="26"/>
      <c r="Z412" s="26"/>
      <c r="AA412" s="26"/>
      <c r="AB412" s="26"/>
      <c r="AC412" s="26"/>
      <c r="AD412" s="26"/>
      <c r="AE412" s="26"/>
      <c r="AF412" s="26"/>
      <c r="AG412" s="26"/>
      <c r="AH412" s="26"/>
      <c r="AI412" s="26"/>
      <c r="AJ412" s="26"/>
      <c r="AK412" s="26"/>
      <c r="AL412" s="26"/>
      <c r="AM412" s="26"/>
      <c r="AN412" s="26"/>
      <c r="AO412" s="26"/>
      <c r="AQ412" s="65">
        <v>0</v>
      </c>
      <c r="AR412" s="65">
        <v>0</v>
      </c>
      <c r="AS412" s="65">
        <v>178.6</v>
      </c>
      <c r="AT412" s="65">
        <v>187.8</v>
      </c>
      <c r="AU412" s="65">
        <v>174.8</v>
      </c>
      <c r="AV412" s="65">
        <v>180.4</v>
      </c>
      <c r="AW412" s="65">
        <v>269.39999999999998</v>
      </c>
      <c r="AX412" s="65">
        <v>235.3</v>
      </c>
      <c r="AY412" s="65">
        <v>362</v>
      </c>
      <c r="AZ412" s="65">
        <v>405.4</v>
      </c>
      <c r="BA412" s="65">
        <v>348.3</v>
      </c>
      <c r="BB412" s="65">
        <v>332.3</v>
      </c>
      <c r="BC412" s="65">
        <v>362.3</v>
      </c>
      <c r="BD412" s="65">
        <v>366</v>
      </c>
      <c r="BE412" s="65">
        <v>323.69999999999993</v>
      </c>
      <c r="BF412" s="65">
        <v>323.59999999999997</v>
      </c>
      <c r="BG412" s="65">
        <v>312.50000000000006</v>
      </c>
      <c r="BH412" s="65">
        <v>302.8</v>
      </c>
      <c r="BI412" s="65">
        <v>302.69999999999993</v>
      </c>
      <c r="BJ412" s="65">
        <v>300.79999999999995</v>
      </c>
      <c r="BK412" s="65">
        <v>302.29999999999995</v>
      </c>
      <c r="BL412" s="65">
        <v>311</v>
      </c>
      <c r="BM412" s="65">
        <v>396.59999999999997</v>
      </c>
      <c r="BN412" s="65"/>
    </row>
    <row r="413" spans="1:66" ht="13.5" customHeight="1" x14ac:dyDescent="0.15">
      <c r="A413" s="51"/>
      <c r="B413" s="52"/>
      <c r="C413" s="54"/>
      <c r="D413" s="66" t="s">
        <v>7</v>
      </c>
      <c r="E413" s="90"/>
      <c r="F413" s="90"/>
      <c r="G413" s="90"/>
      <c r="H413" s="28"/>
      <c r="I413" s="28"/>
      <c r="J413" s="28"/>
      <c r="K413" s="28"/>
      <c r="L413" s="28"/>
      <c r="M413" s="28"/>
      <c r="N413" s="28"/>
      <c r="O413" s="28"/>
      <c r="P413" s="28"/>
      <c r="Q413" s="28"/>
      <c r="R413" s="28"/>
      <c r="S413" s="28"/>
      <c r="T413" s="28"/>
      <c r="U413" s="28"/>
      <c r="V413" s="28"/>
      <c r="W413" s="28"/>
      <c r="X413" s="28"/>
      <c r="Y413" s="28"/>
      <c r="Z413" s="28"/>
      <c r="AA413" s="28"/>
      <c r="AB413" s="28"/>
      <c r="AC413" s="28"/>
      <c r="AD413" s="28"/>
      <c r="AE413" s="28"/>
      <c r="AF413" s="28"/>
      <c r="AG413" s="28"/>
      <c r="AH413" s="28"/>
      <c r="AI413" s="28"/>
      <c r="AJ413" s="28"/>
      <c r="AK413" s="28"/>
      <c r="AL413" s="28"/>
      <c r="AM413" s="28"/>
      <c r="AN413" s="28"/>
      <c r="AO413" s="28"/>
      <c r="AQ413" s="67">
        <v>0</v>
      </c>
      <c r="AR413" s="67">
        <v>0</v>
      </c>
      <c r="AS413" s="67">
        <v>0.6</v>
      </c>
      <c r="AT413" s="67">
        <v>2.5</v>
      </c>
      <c r="AU413" s="67">
        <v>2.4</v>
      </c>
      <c r="AV413" s="67">
        <v>3.2</v>
      </c>
      <c r="AW413" s="67">
        <v>3.8</v>
      </c>
      <c r="AX413" s="67">
        <v>2.8</v>
      </c>
      <c r="AY413" s="67">
        <v>2.6</v>
      </c>
      <c r="AZ413" s="67">
        <v>4.2</v>
      </c>
      <c r="BA413" s="67">
        <v>7.2</v>
      </c>
      <c r="BB413" s="67">
        <v>9.1</v>
      </c>
      <c r="BC413" s="67">
        <v>25.1</v>
      </c>
      <c r="BD413" s="67">
        <v>36.800000000000004</v>
      </c>
      <c r="BE413" s="67">
        <v>32.5</v>
      </c>
      <c r="BF413" s="67">
        <v>32.4</v>
      </c>
      <c r="BG413" s="67">
        <v>31.099999999999998</v>
      </c>
      <c r="BH413" s="67">
        <v>30.300000000000004</v>
      </c>
      <c r="BI413" s="67">
        <v>30.199999999999996</v>
      </c>
      <c r="BJ413" s="67">
        <v>29.9</v>
      </c>
      <c r="BK413" s="67">
        <v>30.1</v>
      </c>
      <c r="BL413" s="67">
        <v>10.4</v>
      </c>
      <c r="BM413" s="67">
        <v>23.8</v>
      </c>
      <c r="BN413" s="67"/>
    </row>
    <row r="414" spans="1:66" ht="13.5" customHeight="1" x14ac:dyDescent="0.15">
      <c r="A414" s="51"/>
      <c r="B414" s="52"/>
      <c r="C414" s="54"/>
      <c r="D414" s="66" t="s">
        <v>8</v>
      </c>
      <c r="E414" s="90"/>
      <c r="F414" s="90"/>
      <c r="G414" s="90"/>
      <c r="H414" s="28"/>
      <c r="I414" s="28"/>
      <c r="J414" s="28"/>
      <c r="K414" s="28"/>
      <c r="L414" s="28"/>
      <c r="M414" s="28"/>
      <c r="N414" s="28"/>
      <c r="O414" s="28"/>
      <c r="P414" s="28"/>
      <c r="Q414" s="28"/>
      <c r="R414" s="28"/>
      <c r="S414" s="28"/>
      <c r="T414" s="28"/>
      <c r="U414" s="28"/>
      <c r="V414" s="28"/>
      <c r="W414" s="28"/>
      <c r="X414" s="28"/>
      <c r="Y414" s="28"/>
      <c r="Z414" s="28"/>
      <c r="AA414" s="28"/>
      <c r="AB414" s="28"/>
      <c r="AC414" s="28"/>
      <c r="AD414" s="28"/>
      <c r="AE414" s="28"/>
      <c r="AF414" s="28"/>
      <c r="AG414" s="28"/>
      <c r="AH414" s="28"/>
      <c r="AI414" s="28"/>
      <c r="AJ414" s="28"/>
      <c r="AK414" s="28"/>
      <c r="AL414" s="28"/>
      <c r="AM414" s="28"/>
      <c r="AN414" s="28"/>
      <c r="AO414" s="28"/>
      <c r="AQ414" s="67">
        <v>0</v>
      </c>
      <c r="AR414" s="67">
        <v>0</v>
      </c>
      <c r="AS414" s="67">
        <v>178</v>
      </c>
      <c r="AT414" s="67">
        <v>185.3</v>
      </c>
      <c r="AU414" s="67">
        <v>172.4</v>
      </c>
      <c r="AV414" s="67">
        <v>177.2</v>
      </c>
      <c r="AW414" s="67">
        <v>265.60000000000002</v>
      </c>
      <c r="AX414" s="67">
        <v>232.5</v>
      </c>
      <c r="AY414" s="67">
        <v>359.4</v>
      </c>
      <c r="AZ414" s="67">
        <v>401.2</v>
      </c>
      <c r="BA414" s="67">
        <v>341.1</v>
      </c>
      <c r="BB414" s="67">
        <v>323.2</v>
      </c>
      <c r="BC414" s="67">
        <v>337.2</v>
      </c>
      <c r="BD414" s="67">
        <v>329.20000000000005</v>
      </c>
      <c r="BE414" s="67">
        <v>291.2</v>
      </c>
      <c r="BF414" s="67">
        <v>291.20000000000005</v>
      </c>
      <c r="BG414" s="67">
        <v>281.39999999999998</v>
      </c>
      <c r="BH414" s="67">
        <v>272.5</v>
      </c>
      <c r="BI414" s="67">
        <v>272.5</v>
      </c>
      <c r="BJ414" s="67">
        <v>270.89999999999998</v>
      </c>
      <c r="BK414" s="67">
        <v>272.19999999999993</v>
      </c>
      <c r="BL414" s="67">
        <v>300.60000000000002</v>
      </c>
      <c r="BM414" s="67">
        <v>372.79999999999995</v>
      </c>
      <c r="BN414" s="67"/>
    </row>
    <row r="415" spans="1:66" ht="13.5" customHeight="1" x14ac:dyDescent="0.15">
      <c r="A415" s="51"/>
      <c r="B415" s="52"/>
      <c r="C415" s="54"/>
      <c r="D415" s="66" t="s">
        <v>9</v>
      </c>
      <c r="E415" s="90"/>
      <c r="F415" s="90"/>
      <c r="G415" s="90"/>
      <c r="H415" s="28"/>
      <c r="I415" s="28"/>
      <c r="J415" s="28"/>
      <c r="K415" s="28"/>
      <c r="L415" s="28"/>
      <c r="M415" s="28"/>
      <c r="N415" s="28"/>
      <c r="O415" s="28"/>
      <c r="P415" s="28"/>
      <c r="Q415" s="28"/>
      <c r="R415" s="28"/>
      <c r="S415" s="28"/>
      <c r="T415" s="28"/>
      <c r="U415" s="28"/>
      <c r="V415" s="28"/>
      <c r="W415" s="28"/>
      <c r="X415" s="28"/>
      <c r="Y415" s="28"/>
      <c r="Z415" s="28"/>
      <c r="AA415" s="28"/>
      <c r="AB415" s="28"/>
      <c r="AC415" s="28"/>
      <c r="AD415" s="28"/>
      <c r="AE415" s="28"/>
      <c r="AF415" s="28"/>
      <c r="AG415" s="28"/>
      <c r="AH415" s="28"/>
      <c r="AI415" s="28"/>
      <c r="AJ415" s="28"/>
      <c r="AK415" s="28"/>
      <c r="AL415" s="28"/>
      <c r="AM415" s="28"/>
      <c r="AN415" s="28"/>
      <c r="AO415" s="28"/>
      <c r="AQ415" s="67">
        <v>0</v>
      </c>
      <c r="AR415" s="67">
        <v>0</v>
      </c>
      <c r="AS415" s="67">
        <v>161.6</v>
      </c>
      <c r="AT415" s="67">
        <v>170.8</v>
      </c>
      <c r="AU415" s="67">
        <v>161.5</v>
      </c>
      <c r="AV415" s="67">
        <v>168.6</v>
      </c>
      <c r="AW415" s="67">
        <v>253.9</v>
      </c>
      <c r="AX415" s="67">
        <v>200.3</v>
      </c>
      <c r="AY415" s="67">
        <v>330.3</v>
      </c>
      <c r="AZ415" s="67">
        <v>374.9</v>
      </c>
      <c r="BA415" s="67">
        <v>324.3</v>
      </c>
      <c r="BB415" s="67">
        <v>311.10000000000002</v>
      </c>
      <c r="BC415" s="67">
        <v>337.3</v>
      </c>
      <c r="BD415" s="67">
        <v>341.3</v>
      </c>
      <c r="BE415" s="67">
        <v>298.90000000000003</v>
      </c>
      <c r="BF415" s="67">
        <v>299.60000000000002</v>
      </c>
      <c r="BG415" s="67">
        <v>290.39999999999998</v>
      </c>
      <c r="BH415" s="67">
        <v>278.2</v>
      </c>
      <c r="BI415" s="67">
        <v>278.79999999999995</v>
      </c>
      <c r="BJ415" s="67">
        <v>276.8</v>
      </c>
      <c r="BK415" s="67">
        <v>276.90000000000003</v>
      </c>
      <c r="BL415" s="67">
        <v>283.7</v>
      </c>
      <c r="BM415" s="67">
        <v>370.6</v>
      </c>
      <c r="BN415" s="67"/>
    </row>
    <row r="416" spans="1:66" ht="13.5" customHeight="1" x14ac:dyDescent="0.15">
      <c r="A416" s="51"/>
      <c r="B416" s="52"/>
      <c r="C416" s="54"/>
      <c r="D416" s="66" t="s">
        <v>10</v>
      </c>
      <c r="E416" s="90"/>
      <c r="F416" s="90"/>
      <c r="G416" s="90"/>
      <c r="H416" s="28"/>
      <c r="I416" s="28"/>
      <c r="J416" s="28"/>
      <c r="K416" s="28"/>
      <c r="L416" s="28"/>
      <c r="M416" s="28"/>
      <c r="N416" s="28"/>
      <c r="O416" s="28"/>
      <c r="P416" s="28"/>
      <c r="Q416" s="28"/>
      <c r="R416" s="28"/>
      <c r="S416" s="28"/>
      <c r="T416" s="28"/>
      <c r="U416" s="28"/>
      <c r="V416" s="28"/>
      <c r="W416" s="28"/>
      <c r="X416" s="28"/>
      <c r="Y416" s="28"/>
      <c r="Z416" s="28"/>
      <c r="AA416" s="28"/>
      <c r="AB416" s="28"/>
      <c r="AC416" s="28"/>
      <c r="AD416" s="28"/>
      <c r="AE416" s="28"/>
      <c r="AF416" s="28"/>
      <c r="AG416" s="28"/>
      <c r="AH416" s="28"/>
      <c r="AI416" s="28"/>
      <c r="AJ416" s="28"/>
      <c r="AK416" s="28"/>
      <c r="AL416" s="28"/>
      <c r="AM416" s="28"/>
      <c r="AN416" s="28"/>
      <c r="AO416" s="28"/>
      <c r="AQ416" s="67">
        <v>0</v>
      </c>
      <c r="AR416" s="67">
        <v>0</v>
      </c>
      <c r="AS416" s="67">
        <v>17</v>
      </c>
      <c r="AT416" s="67">
        <v>17</v>
      </c>
      <c r="AU416" s="67">
        <v>13.3</v>
      </c>
      <c r="AV416" s="67">
        <v>11.8</v>
      </c>
      <c r="AW416" s="67">
        <v>15.5</v>
      </c>
      <c r="AX416" s="67">
        <v>35</v>
      </c>
      <c r="AY416" s="67">
        <v>31.7</v>
      </c>
      <c r="AZ416" s="67">
        <v>30.5</v>
      </c>
      <c r="BA416" s="67">
        <v>24</v>
      </c>
      <c r="BB416" s="67">
        <v>21.2</v>
      </c>
      <c r="BC416" s="67">
        <v>25</v>
      </c>
      <c r="BD416" s="67">
        <v>24.700000000000003</v>
      </c>
      <c r="BE416" s="67">
        <v>24.799999999999997</v>
      </c>
      <c r="BF416" s="67">
        <v>24</v>
      </c>
      <c r="BG416" s="67">
        <v>22.1</v>
      </c>
      <c r="BH416" s="67">
        <v>24.6</v>
      </c>
      <c r="BI416" s="67">
        <v>23.9</v>
      </c>
      <c r="BJ416" s="67">
        <v>24</v>
      </c>
      <c r="BK416" s="67">
        <v>25.4</v>
      </c>
      <c r="BL416" s="67">
        <v>27.3</v>
      </c>
      <c r="BM416" s="67">
        <v>26.000000000000004</v>
      </c>
      <c r="BN416" s="67"/>
    </row>
    <row r="417" spans="1:66" ht="13.5" customHeight="1" thickBot="1" x14ac:dyDescent="0.2">
      <c r="A417" s="51"/>
      <c r="B417" s="52"/>
      <c r="C417" s="55"/>
      <c r="D417" s="68" t="s">
        <v>11</v>
      </c>
      <c r="E417" s="91"/>
      <c r="F417" s="91"/>
      <c r="G417" s="91"/>
      <c r="H417" s="29"/>
      <c r="I417" s="29"/>
      <c r="J417" s="29"/>
      <c r="K417" s="29"/>
      <c r="L417" s="29"/>
      <c r="M417" s="29"/>
      <c r="N417" s="29"/>
      <c r="O417" s="29"/>
      <c r="P417" s="29"/>
      <c r="Q417" s="29"/>
      <c r="R417" s="29"/>
      <c r="S417" s="29"/>
      <c r="T417" s="29"/>
      <c r="U417" s="29"/>
      <c r="V417" s="29"/>
      <c r="W417" s="29"/>
      <c r="X417" s="29"/>
      <c r="Y417" s="29"/>
      <c r="Z417" s="29"/>
      <c r="AA417" s="29"/>
      <c r="AB417" s="29"/>
      <c r="AC417" s="29"/>
      <c r="AD417" s="29"/>
      <c r="AE417" s="29"/>
      <c r="AF417" s="29"/>
      <c r="AG417" s="29"/>
      <c r="AH417" s="29"/>
      <c r="AI417" s="29"/>
      <c r="AJ417" s="29"/>
      <c r="AK417" s="29"/>
      <c r="AL417" s="29"/>
      <c r="AM417" s="29"/>
      <c r="AN417" s="29"/>
      <c r="AO417" s="29"/>
      <c r="AQ417" s="69">
        <v>0</v>
      </c>
      <c r="AR417" s="69">
        <v>0</v>
      </c>
      <c r="AS417" s="69">
        <v>17</v>
      </c>
      <c r="AT417" s="69">
        <v>17</v>
      </c>
      <c r="AU417" s="69">
        <v>13.3</v>
      </c>
      <c r="AV417" s="69">
        <v>11.8</v>
      </c>
      <c r="AW417" s="69">
        <v>15.5</v>
      </c>
      <c r="AX417" s="69">
        <v>35</v>
      </c>
      <c r="AY417" s="69">
        <v>31.7</v>
      </c>
      <c r="AZ417" s="69">
        <v>30.5</v>
      </c>
      <c r="BA417" s="69">
        <v>24</v>
      </c>
      <c r="BB417" s="69">
        <v>21.3</v>
      </c>
      <c r="BC417" s="69">
        <v>25.5</v>
      </c>
      <c r="BD417" s="69">
        <v>24.700000000000003</v>
      </c>
      <c r="BE417" s="69">
        <v>24.799999999999997</v>
      </c>
      <c r="BF417" s="69">
        <v>24</v>
      </c>
      <c r="BG417" s="69">
        <v>22.1</v>
      </c>
      <c r="BH417" s="69">
        <v>24.6</v>
      </c>
      <c r="BI417" s="69">
        <v>23.9</v>
      </c>
      <c r="BJ417" s="69">
        <v>24</v>
      </c>
      <c r="BK417" s="69">
        <v>25.4</v>
      </c>
      <c r="BL417" s="69">
        <v>27.8</v>
      </c>
      <c r="BM417" s="69">
        <v>27.199999999999996</v>
      </c>
      <c r="BN417" s="69"/>
    </row>
    <row r="418" spans="1:66" ht="13.5" customHeight="1" x14ac:dyDescent="0.15">
      <c r="A418" s="51"/>
      <c r="B418" s="52"/>
      <c r="C418" s="124" t="s">
        <v>75</v>
      </c>
      <c r="D418" s="64" t="s">
        <v>6</v>
      </c>
      <c r="E418" s="89"/>
      <c r="F418" s="89"/>
      <c r="G418" s="89"/>
      <c r="H418" s="26"/>
      <c r="I418" s="26"/>
      <c r="J418" s="26"/>
      <c r="K418" s="26"/>
      <c r="L418" s="26"/>
      <c r="M418" s="26"/>
      <c r="N418" s="26"/>
      <c r="O418" s="26"/>
      <c r="P418" s="26"/>
      <c r="Q418" s="26"/>
      <c r="R418" s="26"/>
      <c r="S418" s="26"/>
      <c r="T418" s="26"/>
      <c r="U418" s="26"/>
      <c r="V418" s="26"/>
      <c r="W418" s="26"/>
      <c r="X418" s="26"/>
      <c r="Y418" s="26">
        <f t="shared" ref="Y418" si="565">SUM(Y419:Y420)</f>
        <v>1268860</v>
      </c>
      <c r="Z418" s="26">
        <f t="shared" ref="Z418" si="566">SUM(Z419:Z420)</f>
        <v>1170549</v>
      </c>
      <c r="AA418" s="26">
        <f t="shared" ref="AA418" si="567">SUM(AA419:AA420)</f>
        <v>1199940</v>
      </c>
      <c r="AB418" s="26">
        <f t="shared" ref="AB418" si="568">SUM(AB419:AB420)</f>
        <v>1220857</v>
      </c>
      <c r="AC418" s="26">
        <f t="shared" ref="AC418" si="569">SUM(AC419:AC420)</f>
        <v>1237530</v>
      </c>
      <c r="AD418" s="26">
        <f t="shared" ref="AD418" si="570">SUM(AD419:AD420)</f>
        <v>1489197</v>
      </c>
      <c r="AE418" s="26">
        <f t="shared" ref="AE418" si="571">SUM(AE419:AE420)</f>
        <v>1446277</v>
      </c>
      <c r="AF418" s="26">
        <f t="shared" ref="AF418" si="572">SUM(AF419:AF420)</f>
        <v>1439944</v>
      </c>
      <c r="AG418" s="26">
        <f t="shared" ref="AG418" si="573">SUM(AG419:AG420)</f>
        <v>1358313</v>
      </c>
      <c r="AH418" s="26">
        <f t="shared" ref="AH418" si="574">SUM(AH419:AH420)</f>
        <v>1415152</v>
      </c>
      <c r="AI418" s="26">
        <f t="shared" ref="AI418" si="575">SUM(AI419:AI420)</f>
        <v>1614572</v>
      </c>
      <c r="AJ418" s="26">
        <f t="shared" ref="AJ418" si="576">SUM(AJ419:AJ420)</f>
        <v>1715571</v>
      </c>
      <c r="AK418" s="26">
        <f t="shared" ref="AK418" si="577">SUM(AK419:AK420)</f>
        <v>1631261</v>
      </c>
      <c r="AL418" s="26">
        <f t="shared" ref="AL418" si="578">SUM(AL419:AL420)</f>
        <v>1566479</v>
      </c>
      <c r="AM418" s="26">
        <f t="shared" ref="AM418" si="579">SUM(AM419:AM420)</f>
        <v>1500194</v>
      </c>
      <c r="AN418" s="26">
        <f t="shared" ref="AN418" si="580">SUM(AN419:AN420)</f>
        <v>1501551</v>
      </c>
      <c r="AO418" s="26">
        <f t="shared" ref="AO418" si="581">SUM(AO419:AO420)</f>
        <v>1357315</v>
      </c>
      <c r="AQ418" s="65">
        <v>1220.4000000000001</v>
      </c>
      <c r="AR418" s="65">
        <v>1141.5999999999999</v>
      </c>
      <c r="AS418" s="65">
        <v>1009.7</v>
      </c>
      <c r="AT418" s="65">
        <v>1027.3</v>
      </c>
      <c r="AU418" s="65">
        <v>1008.7</v>
      </c>
      <c r="AV418" s="65">
        <v>1019</v>
      </c>
      <c r="AW418" s="65">
        <v>968.3</v>
      </c>
      <c r="AX418" s="65">
        <v>933.1</v>
      </c>
      <c r="AY418" s="65">
        <v>1008.3</v>
      </c>
      <c r="AZ418" s="65">
        <v>970.6</v>
      </c>
      <c r="BA418" s="65">
        <v>932.7</v>
      </c>
      <c r="BB418" s="65">
        <v>872.2</v>
      </c>
      <c r="BC418" s="65">
        <v>852.6</v>
      </c>
      <c r="BD418" s="65">
        <v>899.80000000000007</v>
      </c>
      <c r="BE418" s="65">
        <v>880.40000000000009</v>
      </c>
      <c r="BF418" s="65">
        <v>796.7</v>
      </c>
      <c r="BG418" s="65">
        <v>755.90000000000009</v>
      </c>
      <c r="BH418" s="65">
        <v>668.40000000000009</v>
      </c>
      <c r="BI418" s="65">
        <v>856.30000000000007</v>
      </c>
      <c r="BJ418" s="65">
        <v>909.6</v>
      </c>
      <c r="BK418" s="65">
        <v>904.30000000000007</v>
      </c>
      <c r="BL418" s="65">
        <v>919.1</v>
      </c>
      <c r="BM418" s="65">
        <v>863.80000000000007</v>
      </c>
      <c r="BN418" s="65"/>
    </row>
    <row r="419" spans="1:66" ht="13.5" customHeight="1" x14ac:dyDescent="0.15">
      <c r="A419" s="51"/>
      <c r="B419" s="52"/>
      <c r="C419" s="125"/>
      <c r="D419" s="66" t="s">
        <v>7</v>
      </c>
      <c r="E419" s="90"/>
      <c r="F419" s="90"/>
      <c r="G419" s="90"/>
      <c r="H419" s="28"/>
      <c r="I419" s="28"/>
      <c r="J419" s="28"/>
      <c r="K419" s="28"/>
      <c r="L419" s="28"/>
      <c r="M419" s="28"/>
      <c r="N419" s="28"/>
      <c r="O419" s="28"/>
      <c r="P419" s="28"/>
      <c r="Q419" s="28"/>
      <c r="R419" s="28"/>
      <c r="S419" s="28"/>
      <c r="T419" s="28"/>
      <c r="U419" s="28"/>
      <c r="V419" s="28"/>
      <c r="W419" s="28"/>
      <c r="X419" s="28"/>
      <c r="Y419" s="28">
        <f>主要観光地別・年度計!Y461</f>
        <v>10174</v>
      </c>
      <c r="Z419" s="28">
        <f>主要観光地別・年度計!Z461</f>
        <v>3972</v>
      </c>
      <c r="AA419" s="28">
        <f>主要観光地別・年度計!AA461</f>
        <v>3806</v>
      </c>
      <c r="AB419" s="28">
        <f>主要観光地別・年度計!AB461</f>
        <v>5967</v>
      </c>
      <c r="AC419" s="28">
        <f>主要観光地別・年度計!AC461</f>
        <v>6318</v>
      </c>
      <c r="AD419" s="28">
        <f>主要観光地別・年度計!AD461</f>
        <v>6944</v>
      </c>
      <c r="AE419" s="28">
        <f>主要観光地別・年度計!AE461</f>
        <v>6916</v>
      </c>
      <c r="AF419" s="28">
        <f>主要観光地別・年度計!AF461</f>
        <v>7028</v>
      </c>
      <c r="AG419" s="28">
        <f>主要観光地別・年度計!AG461</f>
        <v>6985</v>
      </c>
      <c r="AH419" s="28">
        <f>主要観光地別・年度計!AH461</f>
        <v>6623</v>
      </c>
      <c r="AI419" s="28">
        <f>主要観光地別・年度計!AI461</f>
        <v>17063</v>
      </c>
      <c r="AJ419" s="28">
        <f>主要観光地別・年度計!AJ461</f>
        <v>93400</v>
      </c>
      <c r="AK419" s="28">
        <f>主要観光地別・年度計!AK461</f>
        <v>80967</v>
      </c>
      <c r="AL419" s="28">
        <f>主要観光地別・年度計!AL461</f>
        <v>85407</v>
      </c>
      <c r="AM419" s="28">
        <f>主要観光地別・年度計!AM461</f>
        <v>67990</v>
      </c>
      <c r="AN419" s="28">
        <f>主要観光地別・年度計!AN461</f>
        <v>68219</v>
      </c>
      <c r="AO419" s="28">
        <f>主要観光地別・年度計!AO461</f>
        <v>88312</v>
      </c>
      <c r="AQ419" s="67">
        <v>82.5</v>
      </c>
      <c r="AR419" s="67">
        <v>65.3</v>
      </c>
      <c r="AS419" s="67">
        <v>79.099999999999994</v>
      </c>
      <c r="AT419" s="67">
        <v>79.7</v>
      </c>
      <c r="AU419" s="67">
        <v>82.3</v>
      </c>
      <c r="AV419" s="67">
        <v>79.599999999999994</v>
      </c>
      <c r="AW419" s="67">
        <v>67</v>
      </c>
      <c r="AX419" s="67">
        <v>60.8</v>
      </c>
      <c r="AY419" s="67">
        <v>49.1</v>
      </c>
      <c r="AZ419" s="67">
        <v>13.3</v>
      </c>
      <c r="BA419" s="67">
        <v>14.4</v>
      </c>
      <c r="BB419" s="67">
        <v>13.5</v>
      </c>
      <c r="BC419" s="67">
        <v>15.2</v>
      </c>
      <c r="BD419" s="67">
        <v>14.600000000000003</v>
      </c>
      <c r="BE419" s="67">
        <v>6.4999999999999991</v>
      </c>
      <c r="BF419" s="67">
        <v>9.2999999999999972</v>
      </c>
      <c r="BG419" s="67">
        <v>10.499999999999998</v>
      </c>
      <c r="BH419" s="67">
        <v>7.1000000000000005</v>
      </c>
      <c r="BI419" s="67">
        <v>15.2</v>
      </c>
      <c r="BJ419" s="67">
        <v>20.2</v>
      </c>
      <c r="BK419" s="67">
        <v>25</v>
      </c>
      <c r="BL419" s="67">
        <v>33.799999999999997</v>
      </c>
      <c r="BM419" s="67">
        <v>29.3</v>
      </c>
      <c r="BN419" s="67"/>
    </row>
    <row r="420" spans="1:66" ht="13.5" customHeight="1" x14ac:dyDescent="0.15">
      <c r="A420" s="51"/>
      <c r="B420" s="52"/>
      <c r="C420" s="125"/>
      <c r="D420" s="66" t="s">
        <v>8</v>
      </c>
      <c r="E420" s="90"/>
      <c r="F420" s="90"/>
      <c r="G420" s="90"/>
      <c r="H420" s="28"/>
      <c r="I420" s="28"/>
      <c r="J420" s="28"/>
      <c r="K420" s="28"/>
      <c r="L420" s="28"/>
      <c r="M420" s="28"/>
      <c r="N420" s="28"/>
      <c r="O420" s="28"/>
      <c r="P420" s="28"/>
      <c r="Q420" s="28"/>
      <c r="R420" s="28"/>
      <c r="S420" s="28"/>
      <c r="T420" s="28"/>
      <c r="U420" s="28"/>
      <c r="V420" s="28"/>
      <c r="W420" s="28"/>
      <c r="X420" s="28"/>
      <c r="Y420" s="28">
        <f>主要観光地別・年度計!Y462</f>
        <v>1258686</v>
      </c>
      <c r="Z420" s="28">
        <f>主要観光地別・年度計!Z462</f>
        <v>1166577</v>
      </c>
      <c r="AA420" s="28">
        <f>主要観光地別・年度計!AA462</f>
        <v>1196134</v>
      </c>
      <c r="AB420" s="28">
        <f>主要観光地別・年度計!AB462</f>
        <v>1214890</v>
      </c>
      <c r="AC420" s="28">
        <f>主要観光地別・年度計!AC462</f>
        <v>1231212</v>
      </c>
      <c r="AD420" s="28">
        <f>主要観光地別・年度計!AD462</f>
        <v>1482253</v>
      </c>
      <c r="AE420" s="28">
        <f>主要観光地別・年度計!AE462</f>
        <v>1439361</v>
      </c>
      <c r="AF420" s="28">
        <f>主要観光地別・年度計!AF462</f>
        <v>1432916</v>
      </c>
      <c r="AG420" s="28">
        <f>主要観光地別・年度計!AG462</f>
        <v>1351328</v>
      </c>
      <c r="AH420" s="28">
        <f>主要観光地別・年度計!AH462</f>
        <v>1408529</v>
      </c>
      <c r="AI420" s="28">
        <f>主要観光地別・年度計!AI462</f>
        <v>1597509</v>
      </c>
      <c r="AJ420" s="28">
        <f>主要観光地別・年度計!AJ462</f>
        <v>1622171</v>
      </c>
      <c r="AK420" s="28">
        <f>主要観光地別・年度計!AK462</f>
        <v>1550294</v>
      </c>
      <c r="AL420" s="28">
        <f>主要観光地別・年度計!AL462</f>
        <v>1481072</v>
      </c>
      <c r="AM420" s="28">
        <f>主要観光地別・年度計!AM462</f>
        <v>1432204</v>
      </c>
      <c r="AN420" s="28">
        <f>主要観光地別・年度計!AN462</f>
        <v>1433332</v>
      </c>
      <c r="AO420" s="28">
        <f>主要観光地別・年度計!AO462</f>
        <v>1269003</v>
      </c>
      <c r="AQ420" s="67">
        <v>1137.9000000000001</v>
      </c>
      <c r="AR420" s="67">
        <v>1076.3</v>
      </c>
      <c r="AS420" s="67">
        <v>930.6</v>
      </c>
      <c r="AT420" s="67">
        <v>947.6</v>
      </c>
      <c r="AU420" s="67">
        <v>926.4</v>
      </c>
      <c r="AV420" s="67">
        <v>939.4</v>
      </c>
      <c r="AW420" s="67">
        <v>901.3</v>
      </c>
      <c r="AX420" s="67">
        <v>872.3</v>
      </c>
      <c r="AY420" s="67">
        <v>959.2</v>
      </c>
      <c r="AZ420" s="67">
        <v>957.3</v>
      </c>
      <c r="BA420" s="67">
        <v>918.3</v>
      </c>
      <c r="BB420" s="67">
        <v>858.7</v>
      </c>
      <c r="BC420" s="67">
        <v>837.4</v>
      </c>
      <c r="BD420" s="67">
        <v>885.19999999999993</v>
      </c>
      <c r="BE420" s="67">
        <v>873.9</v>
      </c>
      <c r="BF420" s="67">
        <v>787.4</v>
      </c>
      <c r="BG420" s="67">
        <v>745.4</v>
      </c>
      <c r="BH420" s="67">
        <v>661.3</v>
      </c>
      <c r="BI420" s="67">
        <v>841.09999999999991</v>
      </c>
      <c r="BJ420" s="67">
        <v>889.40000000000009</v>
      </c>
      <c r="BK420" s="67">
        <v>879.30000000000007</v>
      </c>
      <c r="BL420" s="67">
        <v>885.3</v>
      </c>
      <c r="BM420" s="67">
        <v>834.5</v>
      </c>
      <c r="BN420" s="67"/>
    </row>
    <row r="421" spans="1:66" ht="13.5" customHeight="1" x14ac:dyDescent="0.15">
      <c r="A421" s="51"/>
      <c r="B421" s="52"/>
      <c r="C421" s="125"/>
      <c r="D421" s="66" t="s">
        <v>9</v>
      </c>
      <c r="E421" s="90"/>
      <c r="F421" s="90"/>
      <c r="G421" s="90"/>
      <c r="H421" s="28"/>
      <c r="I421" s="28"/>
      <c r="J421" s="28"/>
      <c r="K421" s="28"/>
      <c r="L421" s="28"/>
      <c r="M421" s="28"/>
      <c r="N421" s="28"/>
      <c r="O421" s="28"/>
      <c r="P421" s="28"/>
      <c r="Q421" s="28"/>
      <c r="R421" s="28"/>
      <c r="S421" s="28"/>
      <c r="T421" s="28"/>
      <c r="U421" s="28"/>
      <c r="V421" s="28"/>
      <c r="W421" s="28"/>
      <c r="X421" s="28"/>
      <c r="Y421" s="28">
        <f>主要観光地別・年度計!Y463</f>
        <v>1176805</v>
      </c>
      <c r="Z421" s="28">
        <f>主要観光地別・年度計!Z463</f>
        <v>1082633</v>
      </c>
      <c r="AA421" s="28">
        <f>主要観光地別・年度計!AA463</f>
        <v>1105520</v>
      </c>
      <c r="AB421" s="28">
        <f>主要観光地別・年度計!AB463</f>
        <v>1133061</v>
      </c>
      <c r="AC421" s="28">
        <f>主要観光地別・年度計!AC463</f>
        <v>1149768</v>
      </c>
      <c r="AD421" s="28">
        <f>主要観光地別・年度計!AD463</f>
        <v>1391806</v>
      </c>
      <c r="AE421" s="28">
        <f>主要観光地別・年度計!AE463</f>
        <v>1356532</v>
      </c>
      <c r="AF421" s="28">
        <f>主要観光地別・年度計!AF463</f>
        <v>1353424</v>
      </c>
      <c r="AG421" s="28">
        <f>主要観光地別・年度計!AG463</f>
        <v>1265897</v>
      </c>
      <c r="AH421" s="28">
        <f>主要観光地別・年度計!AH463</f>
        <v>1325974</v>
      </c>
      <c r="AI421" s="28">
        <f>主要観光地別・年度計!AI463</f>
        <v>1505072</v>
      </c>
      <c r="AJ421" s="28">
        <f>主要観光地別・年度計!AJ463</f>
        <v>1606416</v>
      </c>
      <c r="AK421" s="28">
        <f>主要観光地別・年度計!AK463</f>
        <v>1533225</v>
      </c>
      <c r="AL421" s="28">
        <f>主要観光地別・年度計!AL463</f>
        <v>1455397</v>
      </c>
      <c r="AM421" s="28">
        <f>主要観光地別・年度計!AM463</f>
        <v>1404753</v>
      </c>
      <c r="AN421" s="28">
        <f>主要観光地別・年度計!AN463</f>
        <v>1404454</v>
      </c>
      <c r="AO421" s="28">
        <f>主要観光地別・年度計!AO463</f>
        <v>1273276</v>
      </c>
      <c r="AQ421" s="67">
        <v>1144.4000000000001</v>
      </c>
      <c r="AR421" s="67">
        <v>1059.5999999999999</v>
      </c>
      <c r="AS421" s="67">
        <v>938.1</v>
      </c>
      <c r="AT421" s="67">
        <v>954.3</v>
      </c>
      <c r="AU421" s="67">
        <v>936.5</v>
      </c>
      <c r="AV421" s="67">
        <v>946.3</v>
      </c>
      <c r="AW421" s="67">
        <v>896.2</v>
      </c>
      <c r="AX421" s="67">
        <v>865.3</v>
      </c>
      <c r="AY421" s="67">
        <v>921.4</v>
      </c>
      <c r="AZ421" s="67">
        <v>900.2</v>
      </c>
      <c r="BA421" s="67">
        <v>836.5</v>
      </c>
      <c r="BB421" s="67">
        <v>808.4</v>
      </c>
      <c r="BC421" s="67">
        <v>764.2</v>
      </c>
      <c r="BD421" s="67">
        <v>847.4</v>
      </c>
      <c r="BE421" s="67">
        <v>838.5</v>
      </c>
      <c r="BF421" s="67">
        <v>759.7</v>
      </c>
      <c r="BG421" s="67">
        <v>724.69999999999982</v>
      </c>
      <c r="BH421" s="67">
        <v>636.9</v>
      </c>
      <c r="BI421" s="67">
        <v>822.69999999999993</v>
      </c>
      <c r="BJ421" s="67">
        <v>887.00000000000011</v>
      </c>
      <c r="BK421" s="67">
        <v>863.4000000000002</v>
      </c>
      <c r="BL421" s="67">
        <v>874.1</v>
      </c>
      <c r="BM421" s="67">
        <v>829.1</v>
      </c>
      <c r="BN421" s="67"/>
    </row>
    <row r="422" spans="1:66" ht="13.5" customHeight="1" x14ac:dyDescent="0.15">
      <c r="A422" s="51"/>
      <c r="B422" s="52"/>
      <c r="C422" s="125"/>
      <c r="D422" s="66" t="s">
        <v>10</v>
      </c>
      <c r="E422" s="90"/>
      <c r="F422" s="90"/>
      <c r="G422" s="90"/>
      <c r="H422" s="28"/>
      <c r="I422" s="28"/>
      <c r="J422" s="28"/>
      <c r="K422" s="28"/>
      <c r="L422" s="28"/>
      <c r="M422" s="28"/>
      <c r="N422" s="28"/>
      <c r="O422" s="28"/>
      <c r="P422" s="28"/>
      <c r="Q422" s="28"/>
      <c r="R422" s="28"/>
      <c r="S422" s="28"/>
      <c r="T422" s="28"/>
      <c r="U422" s="28"/>
      <c r="V422" s="28"/>
      <c r="W422" s="28"/>
      <c r="X422" s="28"/>
      <c r="Y422" s="28">
        <f>主要観光地別・年度計!Y464</f>
        <v>92055</v>
      </c>
      <c r="Z422" s="28">
        <f>主要観光地別・年度計!Z464</f>
        <v>87916</v>
      </c>
      <c r="AA422" s="28">
        <f>主要観光地別・年度計!AA464</f>
        <v>94420</v>
      </c>
      <c r="AB422" s="28">
        <f>主要観光地別・年度計!AB464</f>
        <v>87796</v>
      </c>
      <c r="AC422" s="28">
        <f>主要観光地別・年度計!AC464</f>
        <v>87762</v>
      </c>
      <c r="AD422" s="28">
        <f>主要観光地別・年度計!AD464</f>
        <v>97391</v>
      </c>
      <c r="AE422" s="28">
        <f>主要観光地別・年度計!AE464</f>
        <v>89745</v>
      </c>
      <c r="AF422" s="28">
        <f>主要観光地別・年度計!AF464</f>
        <v>86520</v>
      </c>
      <c r="AG422" s="28">
        <f>主要観光地別・年度計!AG464</f>
        <v>92416</v>
      </c>
      <c r="AH422" s="28">
        <f>主要観光地別・年度計!AH464</f>
        <v>89178</v>
      </c>
      <c r="AI422" s="28">
        <f>主要観光地別・年度計!AI464</f>
        <v>109500</v>
      </c>
      <c r="AJ422" s="28">
        <f>主要観光地別・年度計!AJ464</f>
        <v>109155</v>
      </c>
      <c r="AK422" s="28">
        <f>主要観光地別・年度計!AK464</f>
        <v>98036</v>
      </c>
      <c r="AL422" s="28">
        <f>主要観光地別・年度計!AL464</f>
        <v>111082</v>
      </c>
      <c r="AM422" s="28">
        <f>主要観光地別・年度計!AM464</f>
        <v>95441</v>
      </c>
      <c r="AN422" s="28">
        <f>主要観光地別・年度計!AN464</f>
        <v>97097</v>
      </c>
      <c r="AO422" s="28">
        <f>主要観光地別・年度計!AO464</f>
        <v>84039</v>
      </c>
      <c r="AQ422" s="67">
        <v>76</v>
      </c>
      <c r="AR422" s="67">
        <v>82</v>
      </c>
      <c r="AS422" s="67">
        <v>71.599999999999994</v>
      </c>
      <c r="AT422" s="67">
        <v>73</v>
      </c>
      <c r="AU422" s="67">
        <v>72.2</v>
      </c>
      <c r="AV422" s="67">
        <v>72.7</v>
      </c>
      <c r="AW422" s="67">
        <v>72.099999999999994</v>
      </c>
      <c r="AX422" s="67">
        <v>67.8</v>
      </c>
      <c r="AY422" s="67">
        <v>86.9</v>
      </c>
      <c r="AZ422" s="67">
        <v>70.400000000000006</v>
      </c>
      <c r="BA422" s="67">
        <v>96.2</v>
      </c>
      <c r="BB422" s="67">
        <v>63.8</v>
      </c>
      <c r="BC422" s="67">
        <v>88.4</v>
      </c>
      <c r="BD422" s="67">
        <v>52.4</v>
      </c>
      <c r="BE422" s="67">
        <v>41.900000000000006</v>
      </c>
      <c r="BF422" s="67">
        <v>37</v>
      </c>
      <c r="BG422" s="67">
        <v>31.2</v>
      </c>
      <c r="BH422" s="67">
        <v>31.500000000000004</v>
      </c>
      <c r="BI422" s="67">
        <v>33.599999999999994</v>
      </c>
      <c r="BJ422" s="67">
        <v>22.6</v>
      </c>
      <c r="BK422" s="67">
        <v>40.9</v>
      </c>
      <c r="BL422" s="67">
        <v>45</v>
      </c>
      <c r="BM422" s="67">
        <v>34.700000000000003</v>
      </c>
      <c r="BN422" s="67"/>
    </row>
    <row r="423" spans="1:66" ht="13.5" customHeight="1" thickBot="1" x14ac:dyDescent="0.2">
      <c r="A423" s="51"/>
      <c r="B423" s="52"/>
      <c r="C423" s="126"/>
      <c r="D423" s="68" t="s">
        <v>11</v>
      </c>
      <c r="E423" s="91"/>
      <c r="F423" s="91"/>
      <c r="G423" s="91"/>
      <c r="H423" s="29"/>
      <c r="I423" s="29"/>
      <c r="J423" s="29"/>
      <c r="K423" s="29"/>
      <c r="L423" s="29"/>
      <c r="M423" s="29"/>
      <c r="N423" s="29"/>
      <c r="O423" s="29"/>
      <c r="P423" s="29"/>
      <c r="Q423" s="29"/>
      <c r="R423" s="29"/>
      <c r="S423" s="29"/>
      <c r="T423" s="29"/>
      <c r="U423" s="29"/>
      <c r="V423" s="29"/>
      <c r="W423" s="29"/>
      <c r="X423" s="29"/>
      <c r="Y423" s="29">
        <f>主要観光地別・年度計!Y465</f>
        <v>96917</v>
      </c>
      <c r="Z423" s="29">
        <f>主要観光地別・年度計!Z465</f>
        <v>89422</v>
      </c>
      <c r="AA423" s="29">
        <f>主要観光地別・年度計!AA465</f>
        <v>94420</v>
      </c>
      <c r="AB423" s="29">
        <f>主要観光地別・年度計!AB465</f>
        <v>87796</v>
      </c>
      <c r="AC423" s="29">
        <f>主要観光地別・年度計!AC465</f>
        <v>87762</v>
      </c>
      <c r="AD423" s="29">
        <f>主要観光地別・年度計!AD465</f>
        <v>97391</v>
      </c>
      <c r="AE423" s="29">
        <f>主要観光地別・年度計!AE465</f>
        <v>94988</v>
      </c>
      <c r="AF423" s="29">
        <f>主要観光地別・年度計!AF465</f>
        <v>86520</v>
      </c>
      <c r="AG423" s="29">
        <f>主要観光地別・年度計!AG465</f>
        <v>92416</v>
      </c>
      <c r="AH423" s="29">
        <f>主要観光地別・年度計!AH465</f>
        <v>89178</v>
      </c>
      <c r="AI423" s="29">
        <f>主要観光地別・年度計!AI465</f>
        <v>109500</v>
      </c>
      <c r="AJ423" s="29">
        <f>主要観光地別・年度計!AJ465</f>
        <v>109155</v>
      </c>
      <c r="AK423" s="29">
        <f>主要観光地別・年度計!AK465</f>
        <v>98036</v>
      </c>
      <c r="AL423" s="29">
        <f>主要観光地別・年度計!AL465</f>
        <v>111082</v>
      </c>
      <c r="AM423" s="29">
        <f>主要観光地別・年度計!AM465</f>
        <v>95441</v>
      </c>
      <c r="AN423" s="29">
        <f>主要観光地別・年度計!AN465</f>
        <v>7097</v>
      </c>
      <c r="AO423" s="29">
        <f>主要観光地別・年度計!AO465</f>
        <v>84039</v>
      </c>
      <c r="AQ423" s="69">
        <v>76</v>
      </c>
      <c r="AR423" s="69">
        <v>82</v>
      </c>
      <c r="AS423" s="69">
        <v>71.599999999999994</v>
      </c>
      <c r="AT423" s="69">
        <v>73</v>
      </c>
      <c r="AU423" s="69">
        <v>72.2</v>
      </c>
      <c r="AV423" s="69">
        <v>72.7</v>
      </c>
      <c r="AW423" s="69">
        <v>72.099999999999994</v>
      </c>
      <c r="AX423" s="69">
        <v>67.8</v>
      </c>
      <c r="AY423" s="69">
        <v>90.1</v>
      </c>
      <c r="AZ423" s="69">
        <v>72.7</v>
      </c>
      <c r="BA423" s="69">
        <v>100.3</v>
      </c>
      <c r="BB423" s="69">
        <v>65.3</v>
      </c>
      <c r="BC423" s="69">
        <v>88.4</v>
      </c>
      <c r="BD423" s="69">
        <v>52.4</v>
      </c>
      <c r="BE423" s="69">
        <v>41.900000000000006</v>
      </c>
      <c r="BF423" s="69">
        <v>37</v>
      </c>
      <c r="BG423" s="69">
        <v>31.500000000000004</v>
      </c>
      <c r="BH423" s="69">
        <v>32.300000000000004</v>
      </c>
      <c r="BI423" s="69">
        <v>34.200000000000003</v>
      </c>
      <c r="BJ423" s="69">
        <v>23.1</v>
      </c>
      <c r="BK423" s="69">
        <v>40.9</v>
      </c>
      <c r="BL423" s="69">
        <v>45</v>
      </c>
      <c r="BM423" s="69">
        <v>34.700000000000003</v>
      </c>
      <c r="BN423" s="69"/>
    </row>
    <row r="424" spans="1:66" ht="13.5" customHeight="1" x14ac:dyDescent="0.15">
      <c r="A424" s="51"/>
      <c r="B424" s="52"/>
      <c r="C424" s="53" t="s">
        <v>76</v>
      </c>
      <c r="D424" s="64" t="s">
        <v>6</v>
      </c>
      <c r="E424" s="89"/>
      <c r="F424" s="89"/>
      <c r="G424" s="89"/>
      <c r="H424" s="26"/>
      <c r="I424" s="26"/>
      <c r="J424" s="26"/>
      <c r="K424" s="26"/>
      <c r="L424" s="26"/>
      <c r="M424" s="26"/>
      <c r="N424" s="26"/>
      <c r="O424" s="26"/>
      <c r="P424" s="26"/>
      <c r="Q424" s="26"/>
      <c r="R424" s="26"/>
      <c r="S424" s="26"/>
      <c r="T424" s="26"/>
      <c r="U424" s="26"/>
      <c r="V424" s="26"/>
      <c r="W424" s="26"/>
      <c r="X424" s="26"/>
      <c r="Y424" s="26"/>
      <c r="Z424" s="26"/>
      <c r="AA424" s="26"/>
      <c r="AB424" s="26"/>
      <c r="AC424" s="26"/>
      <c r="AD424" s="26"/>
      <c r="AE424" s="26"/>
      <c r="AF424" s="26"/>
      <c r="AG424" s="26"/>
      <c r="AH424" s="26"/>
      <c r="AI424" s="26"/>
      <c r="AJ424" s="26"/>
      <c r="AK424" s="26"/>
      <c r="AL424" s="26"/>
      <c r="AM424" s="26"/>
      <c r="AN424" s="26"/>
      <c r="AO424" s="26"/>
      <c r="AQ424" s="65">
        <v>0</v>
      </c>
      <c r="AR424" s="65">
        <v>0</v>
      </c>
      <c r="AS424" s="65">
        <v>262</v>
      </c>
      <c r="AT424" s="65">
        <v>241.2</v>
      </c>
      <c r="AU424" s="65">
        <v>258.89999999999998</v>
      </c>
      <c r="AV424" s="65">
        <v>294.5</v>
      </c>
      <c r="AW424" s="65">
        <v>269.89999999999998</v>
      </c>
      <c r="AX424" s="65">
        <v>252</v>
      </c>
      <c r="AY424" s="65">
        <v>238.8</v>
      </c>
      <c r="AZ424" s="65">
        <v>238.9</v>
      </c>
      <c r="BA424" s="65">
        <v>198.8</v>
      </c>
      <c r="BB424" s="65">
        <v>208.1</v>
      </c>
      <c r="BC424" s="65">
        <v>181.2</v>
      </c>
      <c r="BD424" s="65">
        <v>198.1</v>
      </c>
      <c r="BE424" s="65">
        <v>208.6</v>
      </c>
      <c r="BF424" s="65">
        <v>212.2</v>
      </c>
      <c r="BG424" s="65">
        <v>209.8</v>
      </c>
      <c r="BH424" s="65">
        <v>215.1</v>
      </c>
      <c r="BI424" s="65">
        <v>200.89999999999998</v>
      </c>
      <c r="BJ424" s="65">
        <v>229.4</v>
      </c>
      <c r="BK424" s="65">
        <v>240.2</v>
      </c>
      <c r="BL424" s="65">
        <v>223.6</v>
      </c>
      <c r="BM424" s="65">
        <v>232.79999999999995</v>
      </c>
      <c r="BN424" s="65"/>
    </row>
    <row r="425" spans="1:66" ht="13.5" customHeight="1" x14ac:dyDescent="0.15">
      <c r="A425" s="51"/>
      <c r="B425" s="52"/>
      <c r="C425" s="54"/>
      <c r="D425" s="66" t="s">
        <v>7</v>
      </c>
      <c r="E425" s="90"/>
      <c r="F425" s="90"/>
      <c r="G425" s="90"/>
      <c r="H425" s="28"/>
      <c r="I425" s="28"/>
      <c r="J425" s="28"/>
      <c r="K425" s="28"/>
      <c r="L425" s="28"/>
      <c r="M425" s="28"/>
      <c r="N425" s="28"/>
      <c r="O425" s="28"/>
      <c r="P425" s="28"/>
      <c r="Q425" s="28"/>
      <c r="R425" s="28"/>
      <c r="S425" s="28"/>
      <c r="T425" s="28"/>
      <c r="U425" s="28"/>
      <c r="V425" s="28"/>
      <c r="W425" s="28"/>
      <c r="X425" s="28"/>
      <c r="Y425" s="28"/>
      <c r="Z425" s="28"/>
      <c r="AA425" s="28"/>
      <c r="AB425" s="28"/>
      <c r="AC425" s="28"/>
      <c r="AD425" s="28"/>
      <c r="AE425" s="28"/>
      <c r="AF425" s="28"/>
      <c r="AG425" s="28"/>
      <c r="AH425" s="28"/>
      <c r="AI425" s="28"/>
      <c r="AJ425" s="28"/>
      <c r="AK425" s="28"/>
      <c r="AL425" s="28"/>
      <c r="AM425" s="28"/>
      <c r="AN425" s="28"/>
      <c r="AO425" s="28"/>
      <c r="AQ425" s="67">
        <v>0</v>
      </c>
      <c r="AR425" s="67">
        <v>0</v>
      </c>
      <c r="AS425" s="67">
        <v>0.2</v>
      </c>
      <c r="AT425" s="67">
        <v>0.2</v>
      </c>
      <c r="AU425" s="67">
        <v>0.2</v>
      </c>
      <c r="AV425" s="67">
        <v>0.3</v>
      </c>
      <c r="AW425" s="67">
        <v>0.3</v>
      </c>
      <c r="AX425" s="67">
        <v>0.2</v>
      </c>
      <c r="AY425" s="67">
        <v>0.3</v>
      </c>
      <c r="AZ425" s="67">
        <v>0.4</v>
      </c>
      <c r="BA425" s="67">
        <v>0.3</v>
      </c>
      <c r="BB425" s="67">
        <v>0.2</v>
      </c>
      <c r="BC425" s="67">
        <v>0.2</v>
      </c>
      <c r="BD425" s="67">
        <v>0.2</v>
      </c>
      <c r="BE425" s="67">
        <v>0.2</v>
      </c>
      <c r="BF425" s="67">
        <v>0.2</v>
      </c>
      <c r="BG425" s="67">
        <v>0.2</v>
      </c>
      <c r="BH425" s="67">
        <v>0.2</v>
      </c>
      <c r="BI425" s="67">
        <v>0.2</v>
      </c>
      <c r="BJ425" s="67">
        <v>0.2</v>
      </c>
      <c r="BK425" s="67">
        <v>0.2</v>
      </c>
      <c r="BL425" s="67">
        <v>0.2</v>
      </c>
      <c r="BM425" s="67">
        <v>0.2</v>
      </c>
      <c r="BN425" s="67"/>
    </row>
    <row r="426" spans="1:66" ht="13.5" customHeight="1" x14ac:dyDescent="0.15">
      <c r="A426" s="51"/>
      <c r="B426" s="52"/>
      <c r="C426" s="54"/>
      <c r="D426" s="66" t="s">
        <v>8</v>
      </c>
      <c r="E426" s="90"/>
      <c r="F426" s="90"/>
      <c r="G426" s="90"/>
      <c r="H426" s="28"/>
      <c r="I426" s="28"/>
      <c r="J426" s="28"/>
      <c r="K426" s="28"/>
      <c r="L426" s="28"/>
      <c r="M426" s="28"/>
      <c r="N426" s="28"/>
      <c r="O426" s="28"/>
      <c r="P426" s="28"/>
      <c r="Q426" s="28"/>
      <c r="R426" s="28"/>
      <c r="S426" s="28"/>
      <c r="T426" s="28"/>
      <c r="U426" s="28"/>
      <c r="V426" s="28"/>
      <c r="W426" s="28"/>
      <c r="X426" s="28"/>
      <c r="Y426" s="28"/>
      <c r="Z426" s="28"/>
      <c r="AA426" s="28"/>
      <c r="AB426" s="28"/>
      <c r="AC426" s="28"/>
      <c r="AD426" s="28"/>
      <c r="AE426" s="28"/>
      <c r="AF426" s="28"/>
      <c r="AG426" s="28"/>
      <c r="AH426" s="28"/>
      <c r="AI426" s="28"/>
      <c r="AJ426" s="28"/>
      <c r="AK426" s="28"/>
      <c r="AL426" s="28"/>
      <c r="AM426" s="28"/>
      <c r="AN426" s="28"/>
      <c r="AO426" s="28"/>
      <c r="AQ426" s="67">
        <v>0</v>
      </c>
      <c r="AR426" s="67">
        <v>0</v>
      </c>
      <c r="AS426" s="67">
        <v>261.8</v>
      </c>
      <c r="AT426" s="67">
        <v>241</v>
      </c>
      <c r="AU426" s="67">
        <v>258.7</v>
      </c>
      <c r="AV426" s="67">
        <v>294.2</v>
      </c>
      <c r="AW426" s="67">
        <v>269.60000000000002</v>
      </c>
      <c r="AX426" s="67">
        <v>251.8</v>
      </c>
      <c r="AY426" s="67">
        <v>238.5</v>
      </c>
      <c r="AZ426" s="67">
        <v>238.5</v>
      </c>
      <c r="BA426" s="67">
        <v>198.5</v>
      </c>
      <c r="BB426" s="67">
        <v>207.9</v>
      </c>
      <c r="BC426" s="67">
        <v>181</v>
      </c>
      <c r="BD426" s="67">
        <v>197.89999999999998</v>
      </c>
      <c r="BE426" s="67">
        <v>208.4</v>
      </c>
      <c r="BF426" s="67">
        <v>212</v>
      </c>
      <c r="BG426" s="67">
        <v>209.6</v>
      </c>
      <c r="BH426" s="67">
        <v>214.89999999999998</v>
      </c>
      <c r="BI426" s="67">
        <v>200.7</v>
      </c>
      <c r="BJ426" s="67">
        <v>229.20000000000002</v>
      </c>
      <c r="BK426" s="67">
        <v>239.99999999999997</v>
      </c>
      <c r="BL426" s="67">
        <v>223.4</v>
      </c>
      <c r="BM426" s="67">
        <v>232.59999999999997</v>
      </c>
      <c r="BN426" s="67"/>
    </row>
    <row r="427" spans="1:66" ht="13.5" customHeight="1" x14ac:dyDescent="0.15">
      <c r="A427" s="51"/>
      <c r="B427" s="52"/>
      <c r="C427" s="54"/>
      <c r="D427" s="66" t="s">
        <v>9</v>
      </c>
      <c r="E427" s="90"/>
      <c r="F427" s="90"/>
      <c r="G427" s="90"/>
      <c r="H427" s="28"/>
      <c r="I427" s="28"/>
      <c r="J427" s="28"/>
      <c r="K427" s="28"/>
      <c r="L427" s="28"/>
      <c r="M427" s="28"/>
      <c r="N427" s="28"/>
      <c r="O427" s="28"/>
      <c r="P427" s="28"/>
      <c r="Q427" s="28"/>
      <c r="R427" s="28"/>
      <c r="S427" s="28"/>
      <c r="T427" s="28"/>
      <c r="U427" s="28"/>
      <c r="V427" s="28"/>
      <c r="W427" s="28"/>
      <c r="X427" s="28"/>
      <c r="Y427" s="28"/>
      <c r="Z427" s="28"/>
      <c r="AA427" s="28"/>
      <c r="AB427" s="28"/>
      <c r="AC427" s="28"/>
      <c r="AD427" s="28"/>
      <c r="AE427" s="28"/>
      <c r="AF427" s="28"/>
      <c r="AG427" s="28"/>
      <c r="AH427" s="28"/>
      <c r="AI427" s="28"/>
      <c r="AJ427" s="28"/>
      <c r="AK427" s="28"/>
      <c r="AL427" s="28"/>
      <c r="AM427" s="28"/>
      <c r="AN427" s="28"/>
      <c r="AO427" s="28"/>
      <c r="AQ427" s="67">
        <v>0</v>
      </c>
      <c r="AR427" s="67">
        <v>0</v>
      </c>
      <c r="AS427" s="67">
        <v>255.7</v>
      </c>
      <c r="AT427" s="67">
        <v>231.6</v>
      </c>
      <c r="AU427" s="67">
        <v>249.2</v>
      </c>
      <c r="AV427" s="67">
        <v>277.10000000000002</v>
      </c>
      <c r="AW427" s="67">
        <v>251.7</v>
      </c>
      <c r="AX427" s="67">
        <v>236.1</v>
      </c>
      <c r="AY427" s="67">
        <v>221.6</v>
      </c>
      <c r="AZ427" s="67">
        <v>223.8</v>
      </c>
      <c r="BA427" s="67">
        <v>185.4</v>
      </c>
      <c r="BB427" s="67">
        <v>195.4</v>
      </c>
      <c r="BC427" s="67">
        <v>170.6</v>
      </c>
      <c r="BD427" s="67">
        <v>188.20000000000002</v>
      </c>
      <c r="BE427" s="67">
        <v>197.8</v>
      </c>
      <c r="BF427" s="67">
        <v>200.7</v>
      </c>
      <c r="BG427" s="67">
        <v>198.09999999999997</v>
      </c>
      <c r="BH427" s="67">
        <v>201.70000000000002</v>
      </c>
      <c r="BI427" s="67">
        <v>187.8</v>
      </c>
      <c r="BJ427" s="67">
        <v>216.80000000000007</v>
      </c>
      <c r="BK427" s="67">
        <v>226.29999999999995</v>
      </c>
      <c r="BL427" s="67">
        <v>211</v>
      </c>
      <c r="BM427" s="67">
        <v>216.59999999999997</v>
      </c>
      <c r="BN427" s="67"/>
    </row>
    <row r="428" spans="1:66" ht="13.5" customHeight="1" x14ac:dyDescent="0.15">
      <c r="A428" s="51"/>
      <c r="B428" s="52"/>
      <c r="C428" s="54"/>
      <c r="D428" s="66" t="s">
        <v>10</v>
      </c>
      <c r="E428" s="90"/>
      <c r="F428" s="90"/>
      <c r="G428" s="90"/>
      <c r="H428" s="28"/>
      <c r="I428" s="28"/>
      <c r="J428" s="28"/>
      <c r="K428" s="28"/>
      <c r="L428" s="28"/>
      <c r="M428" s="28"/>
      <c r="N428" s="28"/>
      <c r="O428" s="28"/>
      <c r="P428" s="28"/>
      <c r="Q428" s="28"/>
      <c r="R428" s="28"/>
      <c r="S428" s="28"/>
      <c r="T428" s="28"/>
      <c r="U428" s="28"/>
      <c r="V428" s="28"/>
      <c r="W428" s="28"/>
      <c r="X428" s="28"/>
      <c r="Y428" s="28"/>
      <c r="Z428" s="28"/>
      <c r="AA428" s="28"/>
      <c r="AB428" s="28"/>
      <c r="AC428" s="28"/>
      <c r="AD428" s="28"/>
      <c r="AE428" s="28"/>
      <c r="AF428" s="28"/>
      <c r="AG428" s="28"/>
      <c r="AH428" s="28"/>
      <c r="AI428" s="28"/>
      <c r="AJ428" s="28"/>
      <c r="AK428" s="28"/>
      <c r="AL428" s="28"/>
      <c r="AM428" s="28"/>
      <c r="AN428" s="28"/>
      <c r="AO428" s="28"/>
      <c r="AQ428" s="67">
        <v>0</v>
      </c>
      <c r="AR428" s="67">
        <v>0</v>
      </c>
      <c r="AS428" s="67">
        <v>6.3</v>
      </c>
      <c r="AT428" s="67">
        <v>9.6</v>
      </c>
      <c r="AU428" s="67">
        <v>9.6999999999999993</v>
      </c>
      <c r="AV428" s="67">
        <v>17.399999999999999</v>
      </c>
      <c r="AW428" s="67">
        <v>18.2</v>
      </c>
      <c r="AX428" s="67">
        <v>15.9</v>
      </c>
      <c r="AY428" s="67">
        <v>17.2</v>
      </c>
      <c r="AZ428" s="67">
        <v>15.1</v>
      </c>
      <c r="BA428" s="67">
        <v>13.4</v>
      </c>
      <c r="BB428" s="67">
        <v>12.7</v>
      </c>
      <c r="BC428" s="67">
        <v>10.6</v>
      </c>
      <c r="BD428" s="67">
        <v>9.8999999999999986</v>
      </c>
      <c r="BE428" s="67">
        <v>10.799999999999999</v>
      </c>
      <c r="BF428" s="67">
        <v>11.500000000000002</v>
      </c>
      <c r="BG428" s="67">
        <v>11.700000000000003</v>
      </c>
      <c r="BH428" s="67">
        <v>13.4</v>
      </c>
      <c r="BI428" s="67">
        <v>13.099999999999998</v>
      </c>
      <c r="BJ428" s="67">
        <v>12.599999999999998</v>
      </c>
      <c r="BK428" s="67">
        <v>13.900000000000002</v>
      </c>
      <c r="BL428" s="67">
        <v>12.6</v>
      </c>
      <c r="BM428" s="67">
        <v>16.2</v>
      </c>
      <c r="BN428" s="67"/>
    </row>
    <row r="429" spans="1:66" ht="13.5" customHeight="1" thickBot="1" x14ac:dyDescent="0.2">
      <c r="A429" s="51"/>
      <c r="B429" s="52"/>
      <c r="C429" s="55"/>
      <c r="D429" s="68" t="s">
        <v>11</v>
      </c>
      <c r="E429" s="91"/>
      <c r="F429" s="91"/>
      <c r="G429" s="91"/>
      <c r="H429" s="29"/>
      <c r="I429" s="29"/>
      <c r="J429" s="29"/>
      <c r="K429" s="29"/>
      <c r="L429" s="29"/>
      <c r="M429" s="29"/>
      <c r="N429" s="29"/>
      <c r="O429" s="29"/>
      <c r="P429" s="29"/>
      <c r="Q429" s="29"/>
      <c r="R429" s="29"/>
      <c r="S429" s="29"/>
      <c r="T429" s="29"/>
      <c r="U429" s="29"/>
      <c r="V429" s="29"/>
      <c r="W429" s="29"/>
      <c r="X429" s="29"/>
      <c r="Y429" s="29"/>
      <c r="Z429" s="29"/>
      <c r="AA429" s="29"/>
      <c r="AB429" s="29"/>
      <c r="AC429" s="29"/>
      <c r="AD429" s="29"/>
      <c r="AE429" s="29"/>
      <c r="AF429" s="29"/>
      <c r="AG429" s="29"/>
      <c r="AH429" s="29"/>
      <c r="AI429" s="29"/>
      <c r="AJ429" s="29"/>
      <c r="AK429" s="29"/>
      <c r="AL429" s="29"/>
      <c r="AM429" s="29"/>
      <c r="AN429" s="29"/>
      <c r="AO429" s="29"/>
      <c r="AQ429" s="69">
        <v>0</v>
      </c>
      <c r="AR429" s="69">
        <v>0</v>
      </c>
      <c r="AS429" s="69">
        <v>6.3</v>
      </c>
      <c r="AT429" s="69">
        <v>9.6</v>
      </c>
      <c r="AU429" s="69">
        <v>9.6999999999999993</v>
      </c>
      <c r="AV429" s="69">
        <v>17.399999999999999</v>
      </c>
      <c r="AW429" s="69">
        <v>18.2</v>
      </c>
      <c r="AX429" s="69">
        <v>15.9</v>
      </c>
      <c r="AY429" s="69">
        <v>17.2</v>
      </c>
      <c r="AZ429" s="69">
        <v>15.1</v>
      </c>
      <c r="BA429" s="69">
        <v>13.4</v>
      </c>
      <c r="BB429" s="69">
        <v>12.7</v>
      </c>
      <c r="BC429" s="69">
        <v>10.6</v>
      </c>
      <c r="BD429" s="69">
        <v>9.8999999999999986</v>
      </c>
      <c r="BE429" s="69">
        <v>10.799999999999999</v>
      </c>
      <c r="BF429" s="69">
        <v>11.500000000000002</v>
      </c>
      <c r="BG429" s="69">
        <v>11.700000000000003</v>
      </c>
      <c r="BH429" s="69">
        <v>13.4</v>
      </c>
      <c r="BI429" s="69">
        <v>13.099999999999998</v>
      </c>
      <c r="BJ429" s="69">
        <v>12.599999999999998</v>
      </c>
      <c r="BK429" s="69">
        <v>13.900000000000002</v>
      </c>
      <c r="BL429" s="69">
        <v>12.6</v>
      </c>
      <c r="BM429" s="69">
        <v>16.2</v>
      </c>
      <c r="BN429" s="69"/>
    </row>
    <row r="430" spans="1:66" ht="13.5" customHeight="1" x14ac:dyDescent="0.15">
      <c r="A430" s="51"/>
      <c r="B430" s="52"/>
      <c r="C430" s="53" t="s">
        <v>77</v>
      </c>
      <c r="D430" s="64" t="s">
        <v>6</v>
      </c>
      <c r="E430" s="89"/>
      <c r="F430" s="89"/>
      <c r="G430" s="89"/>
      <c r="H430" s="26"/>
      <c r="I430" s="26"/>
      <c r="J430" s="26"/>
      <c r="K430" s="26"/>
      <c r="L430" s="26"/>
      <c r="M430" s="26"/>
      <c r="N430" s="26"/>
      <c r="O430" s="26"/>
      <c r="P430" s="26"/>
      <c r="Q430" s="26"/>
      <c r="R430" s="26"/>
      <c r="S430" s="26"/>
      <c r="T430" s="26"/>
      <c r="U430" s="26"/>
      <c r="V430" s="26"/>
      <c r="W430" s="26"/>
      <c r="X430" s="26"/>
      <c r="Y430" s="26"/>
      <c r="Z430" s="26"/>
      <c r="AA430" s="26"/>
      <c r="AB430" s="26"/>
      <c r="AC430" s="26"/>
      <c r="AD430" s="26"/>
      <c r="AE430" s="26"/>
      <c r="AF430" s="26"/>
      <c r="AG430" s="26"/>
      <c r="AH430" s="26"/>
      <c r="AI430" s="26"/>
      <c r="AJ430" s="26"/>
      <c r="AK430" s="26"/>
      <c r="AL430" s="26"/>
      <c r="AM430" s="26"/>
      <c r="AN430" s="26"/>
      <c r="AO430" s="26"/>
      <c r="AQ430" s="65">
        <v>0</v>
      </c>
      <c r="AR430" s="65">
        <v>0</v>
      </c>
      <c r="AS430" s="65">
        <v>339.7</v>
      </c>
      <c r="AT430" s="65">
        <v>338.7</v>
      </c>
      <c r="AU430" s="65">
        <v>345</v>
      </c>
      <c r="AV430" s="65">
        <v>331.4</v>
      </c>
      <c r="AW430" s="65">
        <v>312.39999999999998</v>
      </c>
      <c r="AX430" s="65">
        <v>302.8</v>
      </c>
      <c r="AY430" s="65">
        <v>329.6</v>
      </c>
      <c r="AZ430" s="65">
        <v>483.2</v>
      </c>
      <c r="BA430" s="65">
        <v>448.7</v>
      </c>
      <c r="BB430" s="65">
        <v>456.1</v>
      </c>
      <c r="BC430" s="65">
        <v>718.2</v>
      </c>
      <c r="BD430" s="65">
        <v>680.60000000000014</v>
      </c>
      <c r="BE430" s="65">
        <v>858.10000000000014</v>
      </c>
      <c r="BF430" s="65">
        <v>908.19999999999993</v>
      </c>
      <c r="BG430" s="65">
        <v>880.50000000000011</v>
      </c>
      <c r="BH430" s="65">
        <v>951.8</v>
      </c>
      <c r="BI430" s="65">
        <v>994.80000000000007</v>
      </c>
      <c r="BJ430" s="65">
        <v>997.49999999999989</v>
      </c>
      <c r="BK430" s="65">
        <v>1283.4000000000001</v>
      </c>
      <c r="BL430" s="65">
        <v>1366.1</v>
      </c>
      <c r="BM430" s="65">
        <v>1377.1999999999998</v>
      </c>
      <c r="BN430" s="65"/>
    </row>
    <row r="431" spans="1:66" ht="13.5" customHeight="1" x14ac:dyDescent="0.15">
      <c r="A431" s="51"/>
      <c r="B431" s="52"/>
      <c r="C431" s="54"/>
      <c r="D431" s="66" t="s">
        <v>7</v>
      </c>
      <c r="E431" s="90"/>
      <c r="F431" s="90"/>
      <c r="G431" s="90"/>
      <c r="H431" s="28"/>
      <c r="I431" s="28"/>
      <c r="J431" s="28"/>
      <c r="K431" s="28"/>
      <c r="L431" s="28"/>
      <c r="M431" s="28"/>
      <c r="N431" s="28"/>
      <c r="O431" s="28"/>
      <c r="P431" s="28"/>
      <c r="Q431" s="28"/>
      <c r="R431" s="28"/>
      <c r="S431" s="28"/>
      <c r="T431" s="28"/>
      <c r="U431" s="28"/>
      <c r="V431" s="28"/>
      <c r="W431" s="28"/>
      <c r="X431" s="28"/>
      <c r="Y431" s="28"/>
      <c r="Z431" s="28"/>
      <c r="AA431" s="28"/>
      <c r="AB431" s="28"/>
      <c r="AC431" s="28"/>
      <c r="AD431" s="28"/>
      <c r="AE431" s="28"/>
      <c r="AF431" s="28"/>
      <c r="AG431" s="28"/>
      <c r="AH431" s="28"/>
      <c r="AI431" s="28"/>
      <c r="AJ431" s="28"/>
      <c r="AK431" s="28"/>
      <c r="AL431" s="28"/>
      <c r="AM431" s="28"/>
      <c r="AN431" s="28"/>
      <c r="AO431" s="28"/>
      <c r="AQ431" s="67">
        <v>0</v>
      </c>
      <c r="AR431" s="67">
        <v>0</v>
      </c>
      <c r="AS431" s="67">
        <v>23.6</v>
      </c>
      <c r="AT431" s="67">
        <v>23.7</v>
      </c>
      <c r="AU431" s="67">
        <v>24.2</v>
      </c>
      <c r="AV431" s="67">
        <v>23.2</v>
      </c>
      <c r="AW431" s="67">
        <v>21.9</v>
      </c>
      <c r="AX431" s="67">
        <v>21.2</v>
      </c>
      <c r="AY431" s="67">
        <v>22.9</v>
      </c>
      <c r="AZ431" s="67">
        <v>33.799999999999997</v>
      </c>
      <c r="BA431" s="67">
        <v>31.4</v>
      </c>
      <c r="BB431" s="67">
        <v>32</v>
      </c>
      <c r="BC431" s="67">
        <v>41.2</v>
      </c>
      <c r="BD431" s="67">
        <v>47.7</v>
      </c>
      <c r="BE431" s="67">
        <v>60</v>
      </c>
      <c r="BF431" s="67">
        <v>63.600000000000009</v>
      </c>
      <c r="BG431" s="67">
        <v>61.599999999999994</v>
      </c>
      <c r="BH431" s="67">
        <v>66.5</v>
      </c>
      <c r="BI431" s="67">
        <v>69.599999999999994</v>
      </c>
      <c r="BJ431" s="67">
        <v>70</v>
      </c>
      <c r="BK431" s="67">
        <v>89.899999999999991</v>
      </c>
      <c r="BL431" s="67">
        <v>95.7</v>
      </c>
      <c r="BM431" s="67">
        <v>96.199999999999989</v>
      </c>
      <c r="BN431" s="67"/>
    </row>
    <row r="432" spans="1:66" ht="13.5" customHeight="1" x14ac:dyDescent="0.15">
      <c r="A432" s="51"/>
      <c r="B432" s="52"/>
      <c r="C432" s="54"/>
      <c r="D432" s="66" t="s">
        <v>8</v>
      </c>
      <c r="E432" s="90"/>
      <c r="F432" s="90"/>
      <c r="G432" s="90"/>
      <c r="H432" s="28"/>
      <c r="I432" s="28"/>
      <c r="J432" s="28"/>
      <c r="K432" s="28"/>
      <c r="L432" s="28"/>
      <c r="M432" s="28"/>
      <c r="N432" s="28"/>
      <c r="O432" s="28"/>
      <c r="P432" s="28"/>
      <c r="Q432" s="28"/>
      <c r="R432" s="28"/>
      <c r="S432" s="28"/>
      <c r="T432" s="28"/>
      <c r="U432" s="28"/>
      <c r="V432" s="28"/>
      <c r="W432" s="28"/>
      <c r="X432" s="28"/>
      <c r="Y432" s="28"/>
      <c r="Z432" s="28"/>
      <c r="AA432" s="28"/>
      <c r="AB432" s="28"/>
      <c r="AC432" s="28"/>
      <c r="AD432" s="28"/>
      <c r="AE432" s="28"/>
      <c r="AF432" s="28"/>
      <c r="AG432" s="28"/>
      <c r="AH432" s="28"/>
      <c r="AI432" s="28"/>
      <c r="AJ432" s="28"/>
      <c r="AK432" s="28"/>
      <c r="AL432" s="28"/>
      <c r="AM432" s="28"/>
      <c r="AN432" s="28"/>
      <c r="AO432" s="28"/>
      <c r="AQ432" s="67">
        <v>0</v>
      </c>
      <c r="AR432" s="67">
        <v>0</v>
      </c>
      <c r="AS432" s="67">
        <v>316.10000000000002</v>
      </c>
      <c r="AT432" s="67">
        <v>315</v>
      </c>
      <c r="AU432" s="67">
        <v>320.8</v>
      </c>
      <c r="AV432" s="67">
        <v>308.2</v>
      </c>
      <c r="AW432" s="67">
        <v>290.5</v>
      </c>
      <c r="AX432" s="67">
        <v>281.60000000000002</v>
      </c>
      <c r="AY432" s="67">
        <v>306.7</v>
      </c>
      <c r="AZ432" s="67">
        <v>449.4</v>
      </c>
      <c r="BA432" s="67">
        <v>417.3</v>
      </c>
      <c r="BB432" s="67">
        <v>424.1</v>
      </c>
      <c r="BC432" s="67">
        <v>677</v>
      </c>
      <c r="BD432" s="67">
        <v>632.90000000000009</v>
      </c>
      <c r="BE432" s="67">
        <v>798.1</v>
      </c>
      <c r="BF432" s="67">
        <v>844.59999999999991</v>
      </c>
      <c r="BG432" s="67">
        <v>818.9</v>
      </c>
      <c r="BH432" s="67">
        <v>885.30000000000018</v>
      </c>
      <c r="BI432" s="67">
        <v>925.19999999999993</v>
      </c>
      <c r="BJ432" s="67">
        <v>927.50000000000011</v>
      </c>
      <c r="BK432" s="67">
        <v>1193.5</v>
      </c>
      <c r="BL432" s="67">
        <v>1270.4000000000001</v>
      </c>
      <c r="BM432" s="67">
        <v>1281</v>
      </c>
      <c r="BN432" s="67"/>
    </row>
    <row r="433" spans="1:66" ht="13.5" customHeight="1" x14ac:dyDescent="0.15">
      <c r="A433" s="51"/>
      <c r="B433" s="52"/>
      <c r="C433" s="54"/>
      <c r="D433" s="66" t="s">
        <v>9</v>
      </c>
      <c r="E433" s="90"/>
      <c r="F433" s="90"/>
      <c r="G433" s="90"/>
      <c r="H433" s="28"/>
      <c r="I433" s="28"/>
      <c r="J433" s="28"/>
      <c r="K433" s="28"/>
      <c r="L433" s="28"/>
      <c r="M433" s="28"/>
      <c r="N433" s="28"/>
      <c r="O433" s="28"/>
      <c r="P433" s="28"/>
      <c r="Q433" s="28"/>
      <c r="R433" s="28"/>
      <c r="S433" s="28"/>
      <c r="T433" s="28"/>
      <c r="U433" s="28"/>
      <c r="V433" s="28"/>
      <c r="W433" s="28"/>
      <c r="X433" s="28"/>
      <c r="Y433" s="28"/>
      <c r="Z433" s="28"/>
      <c r="AA433" s="28"/>
      <c r="AB433" s="28"/>
      <c r="AC433" s="28"/>
      <c r="AD433" s="28"/>
      <c r="AE433" s="28"/>
      <c r="AF433" s="28"/>
      <c r="AG433" s="28"/>
      <c r="AH433" s="28"/>
      <c r="AI433" s="28"/>
      <c r="AJ433" s="28"/>
      <c r="AK433" s="28"/>
      <c r="AL433" s="28"/>
      <c r="AM433" s="28"/>
      <c r="AN433" s="28"/>
      <c r="AO433" s="28"/>
      <c r="AQ433" s="67">
        <v>0</v>
      </c>
      <c r="AR433" s="67">
        <v>0</v>
      </c>
      <c r="AS433" s="67">
        <v>325.39999999999998</v>
      </c>
      <c r="AT433" s="67">
        <v>325.60000000000002</v>
      </c>
      <c r="AU433" s="67">
        <v>334.7</v>
      </c>
      <c r="AV433" s="67">
        <v>320</v>
      </c>
      <c r="AW433" s="67">
        <v>303.39999999999998</v>
      </c>
      <c r="AX433" s="67">
        <v>295.39999999999998</v>
      </c>
      <c r="AY433" s="67">
        <v>322.8</v>
      </c>
      <c r="AZ433" s="67">
        <v>476.4</v>
      </c>
      <c r="BA433" s="67">
        <v>442.8</v>
      </c>
      <c r="BB433" s="67">
        <v>450.6</v>
      </c>
      <c r="BC433" s="67">
        <v>702</v>
      </c>
      <c r="BD433" s="67">
        <v>660.2</v>
      </c>
      <c r="BE433" s="67">
        <v>832.3</v>
      </c>
      <c r="BF433" s="67">
        <v>881</v>
      </c>
      <c r="BG433" s="67">
        <v>854.10000000000014</v>
      </c>
      <c r="BH433" s="67">
        <v>923.19999999999993</v>
      </c>
      <c r="BI433" s="67">
        <v>964.90000000000009</v>
      </c>
      <c r="BJ433" s="67">
        <v>967.7</v>
      </c>
      <c r="BK433" s="67">
        <v>1257.9000000000001</v>
      </c>
      <c r="BL433" s="67">
        <v>1338.9</v>
      </c>
      <c r="BM433" s="67">
        <v>1354.8</v>
      </c>
      <c r="BN433" s="67"/>
    </row>
    <row r="434" spans="1:66" ht="13.5" customHeight="1" x14ac:dyDescent="0.15">
      <c r="A434" s="51"/>
      <c r="B434" s="52"/>
      <c r="C434" s="54"/>
      <c r="D434" s="66" t="s">
        <v>10</v>
      </c>
      <c r="E434" s="90"/>
      <c r="F434" s="90"/>
      <c r="G434" s="90"/>
      <c r="H434" s="28"/>
      <c r="I434" s="28"/>
      <c r="J434" s="28"/>
      <c r="K434" s="28"/>
      <c r="L434" s="28"/>
      <c r="M434" s="28"/>
      <c r="N434" s="28"/>
      <c r="O434" s="28"/>
      <c r="P434" s="28"/>
      <c r="Q434" s="28"/>
      <c r="R434" s="28"/>
      <c r="S434" s="28"/>
      <c r="T434" s="28"/>
      <c r="U434" s="28"/>
      <c r="V434" s="28"/>
      <c r="W434" s="28"/>
      <c r="X434" s="28"/>
      <c r="Y434" s="28"/>
      <c r="Z434" s="28"/>
      <c r="AA434" s="28"/>
      <c r="AB434" s="28"/>
      <c r="AC434" s="28"/>
      <c r="AD434" s="28"/>
      <c r="AE434" s="28"/>
      <c r="AF434" s="28"/>
      <c r="AG434" s="28"/>
      <c r="AH434" s="28"/>
      <c r="AI434" s="28"/>
      <c r="AJ434" s="28"/>
      <c r="AK434" s="28"/>
      <c r="AL434" s="28"/>
      <c r="AM434" s="28"/>
      <c r="AN434" s="28"/>
      <c r="AO434" s="28"/>
      <c r="AQ434" s="67">
        <v>0</v>
      </c>
      <c r="AR434" s="67">
        <v>0</v>
      </c>
      <c r="AS434" s="67">
        <v>14.3</v>
      </c>
      <c r="AT434" s="67">
        <v>13.1</v>
      </c>
      <c r="AU434" s="67">
        <v>10.3</v>
      </c>
      <c r="AV434" s="67">
        <v>11.4</v>
      </c>
      <c r="AW434" s="67">
        <v>9</v>
      </c>
      <c r="AX434" s="67">
        <v>7.4</v>
      </c>
      <c r="AY434" s="67">
        <v>6.8</v>
      </c>
      <c r="AZ434" s="67">
        <v>6.8</v>
      </c>
      <c r="BA434" s="67">
        <v>5.9</v>
      </c>
      <c r="BB434" s="67">
        <v>5.5</v>
      </c>
      <c r="BC434" s="67">
        <v>16.2</v>
      </c>
      <c r="BD434" s="67">
        <v>20.399999999999999</v>
      </c>
      <c r="BE434" s="67">
        <v>25.8</v>
      </c>
      <c r="BF434" s="67">
        <v>27.200000000000003</v>
      </c>
      <c r="BG434" s="67">
        <v>26.400000000000002</v>
      </c>
      <c r="BH434" s="67">
        <v>28.6</v>
      </c>
      <c r="BI434" s="67">
        <v>29.9</v>
      </c>
      <c r="BJ434" s="67">
        <v>29.8</v>
      </c>
      <c r="BK434" s="67">
        <v>25.500000000000004</v>
      </c>
      <c r="BL434" s="67">
        <v>27.2</v>
      </c>
      <c r="BM434" s="67">
        <v>22.4</v>
      </c>
      <c r="BN434" s="67"/>
    </row>
    <row r="435" spans="1:66" ht="13.5" customHeight="1" thickBot="1" x14ac:dyDescent="0.2">
      <c r="A435" s="51"/>
      <c r="B435" s="52"/>
      <c r="C435" s="55"/>
      <c r="D435" s="68" t="s">
        <v>11</v>
      </c>
      <c r="E435" s="91"/>
      <c r="F435" s="91"/>
      <c r="G435" s="91"/>
      <c r="H435" s="29"/>
      <c r="I435" s="29"/>
      <c r="J435" s="29"/>
      <c r="K435" s="29"/>
      <c r="L435" s="29"/>
      <c r="M435" s="29"/>
      <c r="N435" s="29"/>
      <c r="O435" s="29"/>
      <c r="P435" s="29"/>
      <c r="Q435" s="29"/>
      <c r="R435" s="29"/>
      <c r="S435" s="29"/>
      <c r="T435" s="29"/>
      <c r="U435" s="29"/>
      <c r="V435" s="29"/>
      <c r="W435" s="29"/>
      <c r="X435" s="29"/>
      <c r="Y435" s="29"/>
      <c r="Z435" s="29"/>
      <c r="AA435" s="29"/>
      <c r="AB435" s="29"/>
      <c r="AC435" s="29"/>
      <c r="AD435" s="29"/>
      <c r="AE435" s="29"/>
      <c r="AF435" s="29"/>
      <c r="AG435" s="29"/>
      <c r="AH435" s="29"/>
      <c r="AI435" s="29"/>
      <c r="AJ435" s="29"/>
      <c r="AK435" s="29"/>
      <c r="AL435" s="29"/>
      <c r="AM435" s="29"/>
      <c r="AN435" s="29"/>
      <c r="AO435" s="29"/>
      <c r="AQ435" s="69">
        <v>0</v>
      </c>
      <c r="AR435" s="69">
        <v>0</v>
      </c>
      <c r="AS435" s="69">
        <v>14.7</v>
      </c>
      <c r="AT435" s="69">
        <v>13.5</v>
      </c>
      <c r="AU435" s="69">
        <v>10.5</v>
      </c>
      <c r="AV435" s="69">
        <v>11.7</v>
      </c>
      <c r="AW435" s="69">
        <v>9.4</v>
      </c>
      <c r="AX435" s="69">
        <v>7.9</v>
      </c>
      <c r="AY435" s="69">
        <v>6.8</v>
      </c>
      <c r="AZ435" s="69">
        <v>6.9</v>
      </c>
      <c r="BA435" s="69">
        <v>5.9</v>
      </c>
      <c r="BB435" s="69">
        <v>5.5</v>
      </c>
      <c r="BC435" s="69">
        <v>16.2</v>
      </c>
      <c r="BD435" s="69">
        <v>20.399999999999999</v>
      </c>
      <c r="BE435" s="69">
        <v>25.8</v>
      </c>
      <c r="BF435" s="69">
        <v>27.200000000000003</v>
      </c>
      <c r="BG435" s="69">
        <v>26.400000000000002</v>
      </c>
      <c r="BH435" s="69">
        <v>28.6</v>
      </c>
      <c r="BI435" s="69">
        <v>29.9</v>
      </c>
      <c r="BJ435" s="69">
        <v>29.8</v>
      </c>
      <c r="BK435" s="69">
        <v>25.500000000000004</v>
      </c>
      <c r="BL435" s="69">
        <v>27.2</v>
      </c>
      <c r="BM435" s="69">
        <v>22.4</v>
      </c>
      <c r="BN435" s="69"/>
    </row>
    <row r="436" spans="1:66" ht="13.5" customHeight="1" x14ac:dyDescent="0.15">
      <c r="A436" s="51"/>
      <c r="B436" s="52"/>
      <c r="C436" s="53" t="s">
        <v>78</v>
      </c>
      <c r="D436" s="64" t="s">
        <v>6</v>
      </c>
      <c r="E436" s="89"/>
      <c r="F436" s="89"/>
      <c r="G436" s="89"/>
      <c r="H436" s="26"/>
      <c r="I436" s="26"/>
      <c r="J436" s="26"/>
      <c r="K436" s="26"/>
      <c r="L436" s="26"/>
      <c r="M436" s="26"/>
      <c r="N436" s="26"/>
      <c r="O436" s="26"/>
      <c r="P436" s="26"/>
      <c r="Q436" s="26"/>
      <c r="R436" s="26"/>
      <c r="S436" s="26"/>
      <c r="T436" s="26"/>
      <c r="U436" s="26"/>
      <c r="V436" s="26"/>
      <c r="W436" s="26"/>
      <c r="X436" s="26"/>
      <c r="Y436" s="26"/>
      <c r="Z436" s="26"/>
      <c r="AA436" s="26"/>
      <c r="AB436" s="26"/>
      <c r="AC436" s="26"/>
      <c r="AD436" s="26"/>
      <c r="AE436" s="26"/>
      <c r="AF436" s="26"/>
      <c r="AG436" s="26"/>
      <c r="AH436" s="26"/>
      <c r="AI436" s="26"/>
      <c r="AJ436" s="26"/>
      <c r="AK436" s="26"/>
      <c r="AL436" s="26"/>
      <c r="AM436" s="26"/>
      <c r="AN436" s="26"/>
      <c r="AO436" s="26"/>
      <c r="AQ436" s="65">
        <v>0</v>
      </c>
      <c r="AR436" s="65">
        <v>0</v>
      </c>
      <c r="AS436" s="65">
        <v>448.8</v>
      </c>
      <c r="AT436" s="65">
        <v>448.4</v>
      </c>
      <c r="AU436" s="65">
        <v>440.8</v>
      </c>
      <c r="AV436" s="65">
        <v>462.8</v>
      </c>
      <c r="AW436" s="65">
        <v>448.7</v>
      </c>
      <c r="AX436" s="65">
        <v>829.3</v>
      </c>
      <c r="AY436" s="65">
        <v>770.5</v>
      </c>
      <c r="AZ436" s="65">
        <v>907.4</v>
      </c>
      <c r="BA436" s="65">
        <v>862</v>
      </c>
      <c r="BB436" s="65">
        <v>802.8</v>
      </c>
      <c r="BC436" s="65">
        <v>779.3</v>
      </c>
      <c r="BD436" s="65">
        <v>704.09999999999991</v>
      </c>
      <c r="BE436" s="65">
        <v>747.49999999999989</v>
      </c>
      <c r="BF436" s="65">
        <v>750.7</v>
      </c>
      <c r="BG436" s="65">
        <v>669.09999999999991</v>
      </c>
      <c r="BH436" s="65">
        <v>716.00000000000011</v>
      </c>
      <c r="BI436" s="65">
        <v>745.9</v>
      </c>
      <c r="BJ436" s="65">
        <v>736.40000000000009</v>
      </c>
      <c r="BK436" s="65">
        <v>661.19999999999993</v>
      </c>
      <c r="BL436" s="65">
        <v>655.6</v>
      </c>
      <c r="BM436" s="65">
        <v>704.7</v>
      </c>
      <c r="BN436" s="65"/>
    </row>
    <row r="437" spans="1:66" ht="13.5" customHeight="1" x14ac:dyDescent="0.15">
      <c r="A437" s="51"/>
      <c r="B437" s="52"/>
      <c r="C437" s="54"/>
      <c r="D437" s="66" t="s">
        <v>7</v>
      </c>
      <c r="E437" s="90"/>
      <c r="F437" s="90"/>
      <c r="G437" s="90"/>
      <c r="H437" s="28"/>
      <c r="I437" s="28"/>
      <c r="J437" s="28"/>
      <c r="K437" s="28"/>
      <c r="L437" s="28"/>
      <c r="M437" s="28"/>
      <c r="N437" s="28"/>
      <c r="O437" s="28"/>
      <c r="P437" s="28"/>
      <c r="Q437" s="28"/>
      <c r="R437" s="28"/>
      <c r="S437" s="28"/>
      <c r="T437" s="28"/>
      <c r="U437" s="28"/>
      <c r="V437" s="28"/>
      <c r="W437" s="28"/>
      <c r="X437" s="28"/>
      <c r="Y437" s="28"/>
      <c r="Z437" s="28"/>
      <c r="AA437" s="28"/>
      <c r="AB437" s="28"/>
      <c r="AC437" s="28"/>
      <c r="AD437" s="28"/>
      <c r="AE437" s="28"/>
      <c r="AF437" s="28"/>
      <c r="AG437" s="28"/>
      <c r="AH437" s="28"/>
      <c r="AI437" s="28"/>
      <c r="AJ437" s="28"/>
      <c r="AK437" s="28"/>
      <c r="AL437" s="28"/>
      <c r="AM437" s="28"/>
      <c r="AN437" s="28"/>
      <c r="AO437" s="28"/>
      <c r="AQ437" s="67">
        <v>0</v>
      </c>
      <c r="AR437" s="67">
        <v>0</v>
      </c>
      <c r="AS437" s="67">
        <v>40.200000000000003</v>
      </c>
      <c r="AT437" s="67">
        <v>26.3</v>
      </c>
      <c r="AU437" s="67">
        <v>14.5</v>
      </c>
      <c r="AV437" s="67">
        <v>81.900000000000006</v>
      </c>
      <c r="AW437" s="67">
        <v>18.899999999999999</v>
      </c>
      <c r="AX437" s="67">
        <v>69.400000000000006</v>
      </c>
      <c r="AY437" s="67">
        <v>77.599999999999994</v>
      </c>
      <c r="AZ437" s="67">
        <v>63.4</v>
      </c>
      <c r="BA437" s="67">
        <v>56.6</v>
      </c>
      <c r="BB437" s="67">
        <v>80.7</v>
      </c>
      <c r="BC437" s="67">
        <v>79.7</v>
      </c>
      <c r="BD437" s="67">
        <v>70.2</v>
      </c>
      <c r="BE437" s="67">
        <v>70.799999999999983</v>
      </c>
      <c r="BF437" s="67">
        <v>74.7</v>
      </c>
      <c r="BG437" s="67">
        <v>67.5</v>
      </c>
      <c r="BH437" s="67">
        <v>67.8</v>
      </c>
      <c r="BI437" s="67">
        <v>68</v>
      </c>
      <c r="BJ437" s="67">
        <v>68.5</v>
      </c>
      <c r="BK437" s="67">
        <v>66.199999999999989</v>
      </c>
      <c r="BL437" s="67">
        <v>75.2</v>
      </c>
      <c r="BM437" s="67">
        <v>82.600000000000009</v>
      </c>
      <c r="BN437" s="67"/>
    </row>
    <row r="438" spans="1:66" ht="13.5" customHeight="1" x14ac:dyDescent="0.15">
      <c r="A438" s="51"/>
      <c r="B438" s="52"/>
      <c r="C438" s="54"/>
      <c r="D438" s="66" t="s">
        <v>8</v>
      </c>
      <c r="E438" s="90"/>
      <c r="F438" s="90"/>
      <c r="G438" s="90"/>
      <c r="H438" s="28"/>
      <c r="I438" s="28"/>
      <c r="J438" s="28"/>
      <c r="K438" s="28"/>
      <c r="L438" s="28"/>
      <c r="M438" s="28"/>
      <c r="N438" s="28"/>
      <c r="O438" s="28"/>
      <c r="P438" s="28"/>
      <c r="Q438" s="28"/>
      <c r="R438" s="28"/>
      <c r="S438" s="28"/>
      <c r="T438" s="28"/>
      <c r="U438" s="28"/>
      <c r="V438" s="28"/>
      <c r="W438" s="28"/>
      <c r="X438" s="28"/>
      <c r="Y438" s="28"/>
      <c r="Z438" s="28"/>
      <c r="AA438" s="28"/>
      <c r="AB438" s="28"/>
      <c r="AC438" s="28"/>
      <c r="AD438" s="28"/>
      <c r="AE438" s="28"/>
      <c r="AF438" s="28"/>
      <c r="AG438" s="28"/>
      <c r="AH438" s="28"/>
      <c r="AI438" s="28"/>
      <c r="AJ438" s="28"/>
      <c r="AK438" s="28"/>
      <c r="AL438" s="28"/>
      <c r="AM438" s="28"/>
      <c r="AN438" s="28"/>
      <c r="AO438" s="28"/>
      <c r="AQ438" s="67">
        <v>0</v>
      </c>
      <c r="AR438" s="67">
        <v>0</v>
      </c>
      <c r="AS438" s="67">
        <v>408.6</v>
      </c>
      <c r="AT438" s="67">
        <v>422.1</v>
      </c>
      <c r="AU438" s="67">
        <v>426.3</v>
      </c>
      <c r="AV438" s="67">
        <v>380.9</v>
      </c>
      <c r="AW438" s="67">
        <v>429.8</v>
      </c>
      <c r="AX438" s="67">
        <v>759.9</v>
      </c>
      <c r="AY438" s="67">
        <v>692.9</v>
      </c>
      <c r="AZ438" s="67">
        <v>844</v>
      </c>
      <c r="BA438" s="67">
        <v>805.4</v>
      </c>
      <c r="BB438" s="67">
        <v>722.1</v>
      </c>
      <c r="BC438" s="67">
        <v>699.6</v>
      </c>
      <c r="BD438" s="67">
        <v>633.90000000000009</v>
      </c>
      <c r="BE438" s="67">
        <v>676.69999999999993</v>
      </c>
      <c r="BF438" s="67">
        <v>675.99999999999989</v>
      </c>
      <c r="BG438" s="67">
        <v>601.59999999999991</v>
      </c>
      <c r="BH438" s="67">
        <v>648.19999999999993</v>
      </c>
      <c r="BI438" s="67">
        <v>677.89999999999986</v>
      </c>
      <c r="BJ438" s="67">
        <v>667.9</v>
      </c>
      <c r="BK438" s="67">
        <v>595.00000000000011</v>
      </c>
      <c r="BL438" s="67">
        <v>580.4</v>
      </c>
      <c r="BM438" s="67">
        <v>622.1</v>
      </c>
      <c r="BN438" s="67"/>
    </row>
    <row r="439" spans="1:66" ht="13.5" customHeight="1" x14ac:dyDescent="0.15">
      <c r="A439" s="51"/>
      <c r="B439" s="52"/>
      <c r="C439" s="54"/>
      <c r="D439" s="66" t="s">
        <v>9</v>
      </c>
      <c r="E439" s="90"/>
      <c r="F439" s="90"/>
      <c r="G439" s="90"/>
      <c r="H439" s="28"/>
      <c r="I439" s="28"/>
      <c r="J439" s="28"/>
      <c r="K439" s="28"/>
      <c r="L439" s="28"/>
      <c r="M439" s="28"/>
      <c r="N439" s="28"/>
      <c r="O439" s="28"/>
      <c r="P439" s="28"/>
      <c r="Q439" s="28"/>
      <c r="R439" s="28"/>
      <c r="S439" s="28"/>
      <c r="T439" s="28"/>
      <c r="U439" s="28"/>
      <c r="V439" s="28"/>
      <c r="W439" s="28"/>
      <c r="X439" s="28"/>
      <c r="Y439" s="28"/>
      <c r="Z439" s="28"/>
      <c r="AA439" s="28"/>
      <c r="AB439" s="28"/>
      <c r="AC439" s="28"/>
      <c r="AD439" s="28"/>
      <c r="AE439" s="28"/>
      <c r="AF439" s="28"/>
      <c r="AG439" s="28"/>
      <c r="AH439" s="28"/>
      <c r="AI439" s="28"/>
      <c r="AJ439" s="28"/>
      <c r="AK439" s="28"/>
      <c r="AL439" s="28"/>
      <c r="AM439" s="28"/>
      <c r="AN439" s="28"/>
      <c r="AO439" s="28"/>
      <c r="AQ439" s="67">
        <v>0</v>
      </c>
      <c r="AR439" s="67">
        <v>0</v>
      </c>
      <c r="AS439" s="67">
        <v>427.8</v>
      </c>
      <c r="AT439" s="67">
        <v>426.8</v>
      </c>
      <c r="AU439" s="67">
        <v>417.4</v>
      </c>
      <c r="AV439" s="67">
        <v>443.1</v>
      </c>
      <c r="AW439" s="67">
        <v>427.1</v>
      </c>
      <c r="AX439" s="67">
        <v>809.5</v>
      </c>
      <c r="AY439" s="67">
        <v>752.7</v>
      </c>
      <c r="AZ439" s="67">
        <v>886.2</v>
      </c>
      <c r="BA439" s="67">
        <v>837.7</v>
      </c>
      <c r="BB439" s="67">
        <v>784.1</v>
      </c>
      <c r="BC439" s="67">
        <v>763.3</v>
      </c>
      <c r="BD439" s="67">
        <v>689.2</v>
      </c>
      <c r="BE439" s="67">
        <v>731.1</v>
      </c>
      <c r="BF439" s="67">
        <v>732.59999999999991</v>
      </c>
      <c r="BG439" s="67">
        <v>653.6</v>
      </c>
      <c r="BH439" s="67">
        <v>699.09999999999991</v>
      </c>
      <c r="BI439" s="67">
        <v>728.9</v>
      </c>
      <c r="BJ439" s="67">
        <v>717.00000000000011</v>
      </c>
      <c r="BK439" s="67">
        <v>642.69999999999993</v>
      </c>
      <c r="BL439" s="67">
        <v>637.79999999999995</v>
      </c>
      <c r="BM439" s="67">
        <v>688.40000000000009</v>
      </c>
      <c r="BN439" s="67"/>
    </row>
    <row r="440" spans="1:66" ht="13.5" customHeight="1" x14ac:dyDescent="0.15">
      <c r="A440" s="51"/>
      <c r="B440" s="52"/>
      <c r="C440" s="54"/>
      <c r="D440" s="66" t="s">
        <v>10</v>
      </c>
      <c r="E440" s="90"/>
      <c r="F440" s="90"/>
      <c r="G440" s="90"/>
      <c r="H440" s="28"/>
      <c r="I440" s="28"/>
      <c r="J440" s="28"/>
      <c r="K440" s="28"/>
      <c r="L440" s="28"/>
      <c r="M440" s="28"/>
      <c r="N440" s="28"/>
      <c r="O440" s="28"/>
      <c r="P440" s="28"/>
      <c r="Q440" s="28"/>
      <c r="R440" s="28"/>
      <c r="S440" s="28"/>
      <c r="T440" s="28"/>
      <c r="U440" s="28"/>
      <c r="V440" s="28"/>
      <c r="W440" s="28"/>
      <c r="X440" s="28"/>
      <c r="Y440" s="28"/>
      <c r="Z440" s="28"/>
      <c r="AA440" s="28"/>
      <c r="AB440" s="28"/>
      <c r="AC440" s="28"/>
      <c r="AD440" s="28"/>
      <c r="AE440" s="28"/>
      <c r="AF440" s="28"/>
      <c r="AG440" s="28"/>
      <c r="AH440" s="28"/>
      <c r="AI440" s="28"/>
      <c r="AJ440" s="28"/>
      <c r="AK440" s="28"/>
      <c r="AL440" s="28"/>
      <c r="AM440" s="28"/>
      <c r="AN440" s="28"/>
      <c r="AO440" s="28"/>
      <c r="AQ440" s="67">
        <v>0</v>
      </c>
      <c r="AR440" s="67">
        <v>0</v>
      </c>
      <c r="AS440" s="67">
        <v>21</v>
      </c>
      <c r="AT440" s="67">
        <v>21.6</v>
      </c>
      <c r="AU440" s="67">
        <v>23.4</v>
      </c>
      <c r="AV440" s="67">
        <v>19.7</v>
      </c>
      <c r="AW440" s="67">
        <v>21.6</v>
      </c>
      <c r="AX440" s="67">
        <v>19.8</v>
      </c>
      <c r="AY440" s="67">
        <v>17.8</v>
      </c>
      <c r="AZ440" s="67">
        <v>21.2</v>
      </c>
      <c r="BA440" s="67">
        <v>24.3</v>
      </c>
      <c r="BB440" s="67">
        <v>18.7</v>
      </c>
      <c r="BC440" s="67">
        <v>16</v>
      </c>
      <c r="BD440" s="67">
        <v>14.9</v>
      </c>
      <c r="BE440" s="67">
        <v>16.400000000000002</v>
      </c>
      <c r="BF440" s="67">
        <v>18.099999999999998</v>
      </c>
      <c r="BG440" s="67">
        <v>15.499999999999998</v>
      </c>
      <c r="BH440" s="67">
        <v>16.899999999999999</v>
      </c>
      <c r="BI440" s="67">
        <v>17</v>
      </c>
      <c r="BJ440" s="67">
        <v>19.400000000000002</v>
      </c>
      <c r="BK440" s="67">
        <v>18.5</v>
      </c>
      <c r="BL440" s="67">
        <v>17.8</v>
      </c>
      <c r="BM440" s="67">
        <v>16.3</v>
      </c>
      <c r="BN440" s="67"/>
    </row>
    <row r="441" spans="1:66" ht="13.5" customHeight="1" thickBot="1" x14ac:dyDescent="0.2">
      <c r="A441" s="51"/>
      <c r="B441" s="52"/>
      <c r="C441" s="55"/>
      <c r="D441" s="68" t="s">
        <v>11</v>
      </c>
      <c r="E441" s="91"/>
      <c r="F441" s="91"/>
      <c r="G441" s="91"/>
      <c r="H441" s="29"/>
      <c r="I441" s="29"/>
      <c r="J441" s="29"/>
      <c r="K441" s="29"/>
      <c r="L441" s="29"/>
      <c r="M441" s="29"/>
      <c r="N441" s="29"/>
      <c r="O441" s="29"/>
      <c r="P441" s="29"/>
      <c r="Q441" s="29"/>
      <c r="R441" s="29"/>
      <c r="S441" s="29"/>
      <c r="T441" s="29"/>
      <c r="U441" s="29"/>
      <c r="V441" s="29"/>
      <c r="W441" s="29"/>
      <c r="X441" s="29"/>
      <c r="Y441" s="29"/>
      <c r="Z441" s="29"/>
      <c r="AA441" s="29"/>
      <c r="AB441" s="29"/>
      <c r="AC441" s="29"/>
      <c r="AD441" s="29"/>
      <c r="AE441" s="29"/>
      <c r="AF441" s="29"/>
      <c r="AG441" s="29"/>
      <c r="AH441" s="29"/>
      <c r="AI441" s="29"/>
      <c r="AJ441" s="29"/>
      <c r="AK441" s="29"/>
      <c r="AL441" s="29"/>
      <c r="AM441" s="29"/>
      <c r="AN441" s="29"/>
      <c r="AO441" s="29"/>
      <c r="AQ441" s="69">
        <v>0</v>
      </c>
      <c r="AR441" s="69">
        <v>0</v>
      </c>
      <c r="AS441" s="69">
        <v>23.5</v>
      </c>
      <c r="AT441" s="69">
        <v>23.3</v>
      </c>
      <c r="AU441" s="69">
        <v>26.4</v>
      </c>
      <c r="AV441" s="69">
        <v>22</v>
      </c>
      <c r="AW441" s="69">
        <v>24.4</v>
      </c>
      <c r="AX441" s="69">
        <v>22.6</v>
      </c>
      <c r="AY441" s="69">
        <v>20</v>
      </c>
      <c r="AZ441" s="69">
        <v>24.2</v>
      </c>
      <c r="BA441" s="69">
        <v>28</v>
      </c>
      <c r="BB441" s="69">
        <v>22.8</v>
      </c>
      <c r="BC441" s="69">
        <v>17.899999999999999</v>
      </c>
      <c r="BD441" s="69">
        <v>18.900000000000002</v>
      </c>
      <c r="BE441" s="69">
        <v>18.3</v>
      </c>
      <c r="BF441" s="69">
        <v>21</v>
      </c>
      <c r="BG441" s="69">
        <v>19.2</v>
      </c>
      <c r="BH441" s="69">
        <v>20.3</v>
      </c>
      <c r="BI441" s="69">
        <v>22</v>
      </c>
      <c r="BJ441" s="69">
        <v>22.499999999999993</v>
      </c>
      <c r="BK441" s="69">
        <v>22.8</v>
      </c>
      <c r="BL441" s="69">
        <v>21.3</v>
      </c>
      <c r="BM441" s="69">
        <v>19.8</v>
      </c>
      <c r="BN441" s="69"/>
    </row>
    <row r="442" spans="1:66" ht="13.5" customHeight="1" x14ac:dyDescent="0.15">
      <c r="A442" s="51"/>
      <c r="B442" s="52"/>
      <c r="C442" s="53" t="s">
        <v>79</v>
      </c>
      <c r="D442" s="64" t="s">
        <v>6</v>
      </c>
      <c r="E442" s="89"/>
      <c r="F442" s="89"/>
      <c r="G442" s="89"/>
      <c r="H442" s="26"/>
      <c r="I442" s="26"/>
      <c r="J442" s="26"/>
      <c r="K442" s="26"/>
      <c r="L442" s="26"/>
      <c r="M442" s="26"/>
      <c r="N442" s="26"/>
      <c r="O442" s="26"/>
      <c r="P442" s="26"/>
      <c r="Q442" s="26"/>
      <c r="R442" s="26"/>
      <c r="S442" s="26"/>
      <c r="T442" s="26"/>
      <c r="U442" s="26"/>
      <c r="V442" s="26"/>
      <c r="W442" s="26"/>
      <c r="X442" s="26"/>
      <c r="Y442" s="26"/>
      <c r="Z442" s="26"/>
      <c r="AA442" s="26"/>
      <c r="AB442" s="26"/>
      <c r="AC442" s="26"/>
      <c r="AD442" s="26"/>
      <c r="AE442" s="26"/>
      <c r="AF442" s="26"/>
      <c r="AG442" s="26"/>
      <c r="AH442" s="26"/>
      <c r="AI442" s="26"/>
      <c r="AJ442" s="26"/>
      <c r="AK442" s="26"/>
      <c r="AL442" s="26"/>
      <c r="AM442" s="26"/>
      <c r="AN442" s="26"/>
      <c r="AO442" s="26"/>
      <c r="AQ442" s="65">
        <v>0</v>
      </c>
      <c r="AR442" s="65">
        <v>0</v>
      </c>
      <c r="AS442" s="65">
        <v>1219.9000000000001</v>
      </c>
      <c r="AT442" s="65">
        <v>1040.3</v>
      </c>
      <c r="AU442" s="65">
        <v>1011</v>
      </c>
      <c r="AV442" s="65">
        <v>1027.0999999999999</v>
      </c>
      <c r="AW442" s="65">
        <v>931.2</v>
      </c>
      <c r="AX442" s="65">
        <v>902.1</v>
      </c>
      <c r="AY442" s="65">
        <v>1388.1</v>
      </c>
      <c r="AZ442" s="65">
        <v>1969.1</v>
      </c>
      <c r="BA442" s="65">
        <v>1954.9</v>
      </c>
      <c r="BB442" s="65">
        <v>1947.7</v>
      </c>
      <c r="BC442" s="65">
        <v>1873.1</v>
      </c>
      <c r="BD442" s="65">
        <v>1672</v>
      </c>
      <c r="BE442" s="65">
        <v>1436.3</v>
      </c>
      <c r="BF442" s="65">
        <v>1375.0000000000002</v>
      </c>
      <c r="BG442" s="65">
        <v>1367.3</v>
      </c>
      <c r="BH442" s="65">
        <v>1362</v>
      </c>
      <c r="BI442" s="65">
        <v>1267.9000000000001</v>
      </c>
      <c r="BJ442" s="65">
        <v>1209.2999999999997</v>
      </c>
      <c r="BK442" s="65">
        <v>1412.6999999999998</v>
      </c>
      <c r="BL442" s="65">
        <v>1622.7</v>
      </c>
      <c r="BM442" s="65">
        <v>1625.2000000000003</v>
      </c>
      <c r="BN442" s="65"/>
    </row>
    <row r="443" spans="1:66" ht="13.5" customHeight="1" x14ac:dyDescent="0.15">
      <c r="A443" s="51"/>
      <c r="B443" s="52"/>
      <c r="C443" s="54"/>
      <c r="D443" s="66" t="s">
        <v>7</v>
      </c>
      <c r="E443" s="90"/>
      <c r="F443" s="90"/>
      <c r="G443" s="90"/>
      <c r="H443" s="28"/>
      <c r="I443" s="28"/>
      <c r="J443" s="28"/>
      <c r="K443" s="28"/>
      <c r="L443" s="28"/>
      <c r="M443" s="28"/>
      <c r="N443" s="28"/>
      <c r="O443" s="28"/>
      <c r="P443" s="28"/>
      <c r="Q443" s="28"/>
      <c r="R443" s="28"/>
      <c r="S443" s="28"/>
      <c r="T443" s="28"/>
      <c r="U443" s="28"/>
      <c r="V443" s="28"/>
      <c r="W443" s="28"/>
      <c r="X443" s="28"/>
      <c r="Y443" s="28"/>
      <c r="Z443" s="28"/>
      <c r="AA443" s="28"/>
      <c r="AB443" s="28"/>
      <c r="AC443" s="28"/>
      <c r="AD443" s="28"/>
      <c r="AE443" s="28"/>
      <c r="AF443" s="28"/>
      <c r="AG443" s="28"/>
      <c r="AH443" s="28"/>
      <c r="AI443" s="28"/>
      <c r="AJ443" s="28"/>
      <c r="AK443" s="28"/>
      <c r="AL443" s="28"/>
      <c r="AM443" s="28"/>
      <c r="AN443" s="28"/>
      <c r="AO443" s="28"/>
      <c r="AQ443" s="67">
        <v>0</v>
      </c>
      <c r="AR443" s="67">
        <v>0</v>
      </c>
      <c r="AS443" s="67">
        <v>723.4</v>
      </c>
      <c r="AT443" s="67">
        <v>538.6</v>
      </c>
      <c r="AU443" s="67">
        <v>562.79999999999995</v>
      </c>
      <c r="AV443" s="67">
        <v>558.4</v>
      </c>
      <c r="AW443" s="67">
        <v>456.5</v>
      </c>
      <c r="AX443" s="67">
        <v>421.2</v>
      </c>
      <c r="AY443" s="67">
        <v>364.8</v>
      </c>
      <c r="AZ443" s="67">
        <v>482.5</v>
      </c>
      <c r="BA443" s="67">
        <v>432.7</v>
      </c>
      <c r="BB443" s="67">
        <v>430.3</v>
      </c>
      <c r="BC443" s="67">
        <v>401</v>
      </c>
      <c r="BD443" s="67">
        <v>397</v>
      </c>
      <c r="BE443" s="67">
        <v>337.3</v>
      </c>
      <c r="BF443" s="67">
        <v>320.10000000000002</v>
      </c>
      <c r="BG443" s="67">
        <v>324.10000000000002</v>
      </c>
      <c r="BH443" s="67">
        <v>312.20000000000005</v>
      </c>
      <c r="BI443" s="67">
        <v>273.2</v>
      </c>
      <c r="BJ443" s="67">
        <v>259.59999999999997</v>
      </c>
      <c r="BK443" s="67">
        <v>324.8</v>
      </c>
      <c r="BL443" s="67">
        <v>347.2</v>
      </c>
      <c r="BM443" s="67">
        <v>343</v>
      </c>
      <c r="BN443" s="67"/>
    </row>
    <row r="444" spans="1:66" ht="13.5" customHeight="1" x14ac:dyDescent="0.15">
      <c r="A444" s="51" t="s">
        <v>50</v>
      </c>
      <c r="B444" s="56" t="s">
        <v>359</v>
      </c>
      <c r="C444" s="54"/>
      <c r="D444" s="66" t="s">
        <v>8</v>
      </c>
      <c r="E444" s="90"/>
      <c r="F444" s="90"/>
      <c r="G444" s="90"/>
      <c r="H444" s="28"/>
      <c r="I444" s="28"/>
      <c r="J444" s="28"/>
      <c r="K444" s="28"/>
      <c r="L444" s="28"/>
      <c r="M444" s="28"/>
      <c r="N444" s="28"/>
      <c r="O444" s="28"/>
      <c r="P444" s="28"/>
      <c r="Q444" s="28"/>
      <c r="R444" s="28"/>
      <c r="S444" s="28"/>
      <c r="T444" s="28"/>
      <c r="U444" s="28"/>
      <c r="V444" s="28"/>
      <c r="W444" s="28"/>
      <c r="X444" s="28"/>
      <c r="Y444" s="28"/>
      <c r="Z444" s="28"/>
      <c r="AA444" s="28"/>
      <c r="AB444" s="28"/>
      <c r="AC444" s="28"/>
      <c r="AD444" s="28"/>
      <c r="AE444" s="28"/>
      <c r="AF444" s="28"/>
      <c r="AG444" s="28"/>
      <c r="AH444" s="28"/>
      <c r="AI444" s="28"/>
      <c r="AJ444" s="28"/>
      <c r="AK444" s="28"/>
      <c r="AL444" s="28"/>
      <c r="AM444" s="28"/>
      <c r="AN444" s="28"/>
      <c r="AO444" s="28"/>
      <c r="AQ444" s="67">
        <v>0</v>
      </c>
      <c r="AR444" s="67">
        <v>0</v>
      </c>
      <c r="AS444" s="67">
        <v>496.5</v>
      </c>
      <c r="AT444" s="67">
        <v>501.7</v>
      </c>
      <c r="AU444" s="67">
        <v>448.2</v>
      </c>
      <c r="AV444" s="67">
        <v>468.7</v>
      </c>
      <c r="AW444" s="67">
        <v>474.7</v>
      </c>
      <c r="AX444" s="67">
        <v>480.9</v>
      </c>
      <c r="AY444" s="67">
        <v>1023.3</v>
      </c>
      <c r="AZ444" s="67">
        <v>1486.6</v>
      </c>
      <c r="BA444" s="67">
        <v>1522.2</v>
      </c>
      <c r="BB444" s="67">
        <v>1517.4</v>
      </c>
      <c r="BC444" s="67">
        <v>1472.1</v>
      </c>
      <c r="BD444" s="67">
        <v>1275</v>
      </c>
      <c r="BE444" s="67">
        <v>1099</v>
      </c>
      <c r="BF444" s="67">
        <v>1054.9000000000001</v>
      </c>
      <c r="BG444" s="67">
        <v>1043.2000000000003</v>
      </c>
      <c r="BH444" s="67">
        <v>1049.8</v>
      </c>
      <c r="BI444" s="67">
        <v>994.7</v>
      </c>
      <c r="BJ444" s="67">
        <v>949.69999999999993</v>
      </c>
      <c r="BK444" s="67">
        <v>1087.9000000000001</v>
      </c>
      <c r="BL444" s="67">
        <v>1275.5</v>
      </c>
      <c r="BM444" s="67">
        <v>1282.2000000000003</v>
      </c>
      <c r="BN444" s="67"/>
    </row>
    <row r="445" spans="1:66" ht="13.5" customHeight="1" x14ac:dyDescent="0.15">
      <c r="A445" s="51"/>
      <c r="B445" s="56"/>
      <c r="C445" s="54"/>
      <c r="D445" s="66" t="s">
        <v>9</v>
      </c>
      <c r="E445" s="90"/>
      <c r="F445" s="90"/>
      <c r="G445" s="90"/>
      <c r="H445" s="28"/>
      <c r="I445" s="28"/>
      <c r="J445" s="28"/>
      <c r="K445" s="28"/>
      <c r="L445" s="28"/>
      <c r="M445" s="28"/>
      <c r="N445" s="28"/>
      <c r="O445" s="28"/>
      <c r="P445" s="28"/>
      <c r="Q445" s="28"/>
      <c r="R445" s="28"/>
      <c r="S445" s="28"/>
      <c r="T445" s="28"/>
      <c r="U445" s="28"/>
      <c r="V445" s="28"/>
      <c r="W445" s="28"/>
      <c r="X445" s="28"/>
      <c r="Y445" s="28"/>
      <c r="Z445" s="28"/>
      <c r="AA445" s="28"/>
      <c r="AB445" s="28"/>
      <c r="AC445" s="28"/>
      <c r="AD445" s="28"/>
      <c r="AE445" s="28"/>
      <c r="AF445" s="28"/>
      <c r="AG445" s="28"/>
      <c r="AH445" s="28"/>
      <c r="AI445" s="28"/>
      <c r="AJ445" s="28"/>
      <c r="AK445" s="28"/>
      <c r="AL445" s="28"/>
      <c r="AM445" s="28"/>
      <c r="AN445" s="28"/>
      <c r="AO445" s="28"/>
      <c r="AQ445" s="67">
        <v>0</v>
      </c>
      <c r="AR445" s="67">
        <v>0</v>
      </c>
      <c r="AS445" s="67">
        <v>1206.5</v>
      </c>
      <c r="AT445" s="67">
        <v>1029.0999999999999</v>
      </c>
      <c r="AU445" s="67">
        <v>999.2</v>
      </c>
      <c r="AV445" s="67">
        <v>1016.5</v>
      </c>
      <c r="AW445" s="67">
        <v>921.2</v>
      </c>
      <c r="AX445" s="67">
        <v>890.9</v>
      </c>
      <c r="AY445" s="67">
        <v>1376.9</v>
      </c>
      <c r="AZ445" s="67">
        <v>1951.2</v>
      </c>
      <c r="BA445" s="67">
        <v>1932.2</v>
      </c>
      <c r="BB445" s="67">
        <v>1925.5</v>
      </c>
      <c r="BC445" s="67">
        <v>1848.9</v>
      </c>
      <c r="BD445" s="67">
        <v>1646.6999999999998</v>
      </c>
      <c r="BE445" s="67">
        <v>1410.5</v>
      </c>
      <c r="BF445" s="67">
        <v>1349.4000000000003</v>
      </c>
      <c r="BG445" s="67">
        <v>1336.6</v>
      </c>
      <c r="BH445" s="67">
        <v>1329.5</v>
      </c>
      <c r="BI445" s="67">
        <v>1234.6000000000001</v>
      </c>
      <c r="BJ445" s="67">
        <v>1174.1000000000001</v>
      </c>
      <c r="BK445" s="67">
        <v>1400.1000000000001</v>
      </c>
      <c r="BL445" s="67">
        <v>1609.9</v>
      </c>
      <c r="BM445" s="67">
        <v>1612.4</v>
      </c>
      <c r="BN445" s="67"/>
    </row>
    <row r="446" spans="1:66" ht="13.5" customHeight="1" x14ac:dyDescent="0.15">
      <c r="A446" s="51"/>
      <c r="B446" s="56"/>
      <c r="C446" s="54"/>
      <c r="D446" s="66" t="s">
        <v>10</v>
      </c>
      <c r="E446" s="90"/>
      <c r="F446" s="90"/>
      <c r="G446" s="90"/>
      <c r="H446" s="28"/>
      <c r="I446" s="28"/>
      <c r="J446" s="28"/>
      <c r="K446" s="28"/>
      <c r="L446" s="28"/>
      <c r="M446" s="28"/>
      <c r="N446" s="28"/>
      <c r="O446" s="28"/>
      <c r="P446" s="28"/>
      <c r="Q446" s="28"/>
      <c r="R446" s="28"/>
      <c r="S446" s="28"/>
      <c r="T446" s="28"/>
      <c r="U446" s="28"/>
      <c r="V446" s="28"/>
      <c r="W446" s="28"/>
      <c r="X446" s="28"/>
      <c r="Y446" s="28"/>
      <c r="Z446" s="28"/>
      <c r="AA446" s="28"/>
      <c r="AB446" s="28"/>
      <c r="AC446" s="28"/>
      <c r="AD446" s="28"/>
      <c r="AE446" s="28"/>
      <c r="AF446" s="28"/>
      <c r="AG446" s="28"/>
      <c r="AH446" s="28"/>
      <c r="AI446" s="28"/>
      <c r="AJ446" s="28"/>
      <c r="AK446" s="28"/>
      <c r="AL446" s="28"/>
      <c r="AM446" s="28"/>
      <c r="AN446" s="28"/>
      <c r="AO446" s="28"/>
      <c r="AQ446" s="67">
        <v>0</v>
      </c>
      <c r="AR446" s="67">
        <v>0</v>
      </c>
      <c r="AS446" s="67">
        <v>13.4</v>
      </c>
      <c r="AT446" s="67">
        <v>11.2</v>
      </c>
      <c r="AU446" s="67">
        <v>11.8</v>
      </c>
      <c r="AV446" s="67">
        <v>10.6</v>
      </c>
      <c r="AW446" s="67">
        <v>10</v>
      </c>
      <c r="AX446" s="67">
        <v>11.2</v>
      </c>
      <c r="AY446" s="67">
        <v>11.2</v>
      </c>
      <c r="AZ446" s="67">
        <v>17.899999999999999</v>
      </c>
      <c r="BA446" s="67">
        <v>22.7</v>
      </c>
      <c r="BB446" s="67">
        <v>22.2</v>
      </c>
      <c r="BC446" s="67">
        <v>24.2</v>
      </c>
      <c r="BD446" s="67">
        <v>25.299999999999997</v>
      </c>
      <c r="BE446" s="67">
        <v>25.799999999999997</v>
      </c>
      <c r="BF446" s="67">
        <v>25.599999999999998</v>
      </c>
      <c r="BG446" s="67">
        <v>30.700000000000003</v>
      </c>
      <c r="BH446" s="67">
        <v>32.5</v>
      </c>
      <c r="BI446" s="67">
        <v>33.300000000000004</v>
      </c>
      <c r="BJ446" s="67">
        <v>35.200000000000003</v>
      </c>
      <c r="BK446" s="67">
        <v>12.6</v>
      </c>
      <c r="BL446" s="67">
        <v>12.8</v>
      </c>
      <c r="BM446" s="67">
        <v>12.799999999999999</v>
      </c>
      <c r="BN446" s="67"/>
    </row>
    <row r="447" spans="1:66" ht="13.5" customHeight="1" thickBot="1" x14ac:dyDescent="0.2">
      <c r="A447" s="51"/>
      <c r="B447" s="56"/>
      <c r="C447" s="55"/>
      <c r="D447" s="68" t="s">
        <v>11</v>
      </c>
      <c r="E447" s="91"/>
      <c r="F447" s="91"/>
      <c r="G447" s="91"/>
      <c r="H447" s="29"/>
      <c r="I447" s="29"/>
      <c r="J447" s="29"/>
      <c r="K447" s="29"/>
      <c r="L447" s="29"/>
      <c r="M447" s="29"/>
      <c r="N447" s="29"/>
      <c r="O447" s="29"/>
      <c r="P447" s="29"/>
      <c r="Q447" s="29"/>
      <c r="R447" s="29"/>
      <c r="S447" s="29"/>
      <c r="T447" s="29"/>
      <c r="U447" s="29"/>
      <c r="V447" s="29"/>
      <c r="W447" s="29"/>
      <c r="X447" s="29"/>
      <c r="Y447" s="29"/>
      <c r="Z447" s="29"/>
      <c r="AA447" s="29"/>
      <c r="AB447" s="29"/>
      <c r="AC447" s="29"/>
      <c r="AD447" s="29"/>
      <c r="AE447" s="29"/>
      <c r="AF447" s="29"/>
      <c r="AG447" s="29"/>
      <c r="AH447" s="29"/>
      <c r="AI447" s="29"/>
      <c r="AJ447" s="29"/>
      <c r="AK447" s="29"/>
      <c r="AL447" s="29"/>
      <c r="AM447" s="29"/>
      <c r="AN447" s="29"/>
      <c r="AO447" s="29"/>
      <c r="AQ447" s="69">
        <v>0</v>
      </c>
      <c r="AR447" s="69">
        <v>0</v>
      </c>
      <c r="AS447" s="69">
        <v>16.5</v>
      </c>
      <c r="AT447" s="69">
        <v>14.7</v>
      </c>
      <c r="AU447" s="69">
        <v>14.3</v>
      </c>
      <c r="AV447" s="69">
        <v>14.5</v>
      </c>
      <c r="AW447" s="69">
        <v>12.8</v>
      </c>
      <c r="AX447" s="69">
        <v>13.8</v>
      </c>
      <c r="AY447" s="69">
        <v>13.5</v>
      </c>
      <c r="AZ447" s="69">
        <v>31.8</v>
      </c>
      <c r="BA447" s="69">
        <v>37.6</v>
      </c>
      <c r="BB447" s="69">
        <v>38.9</v>
      </c>
      <c r="BC447" s="69">
        <v>42.5</v>
      </c>
      <c r="BD447" s="69">
        <v>42.1</v>
      </c>
      <c r="BE447" s="69">
        <v>42.199999999999996</v>
      </c>
      <c r="BF447" s="69">
        <v>42.8</v>
      </c>
      <c r="BG447" s="69">
        <v>49.9</v>
      </c>
      <c r="BH447" s="69">
        <v>48.8</v>
      </c>
      <c r="BI447" s="69">
        <v>49.800000000000004</v>
      </c>
      <c r="BJ447" s="69">
        <v>49.70000000000001</v>
      </c>
      <c r="BK447" s="69">
        <v>14.7</v>
      </c>
      <c r="BL447" s="69">
        <v>14.4</v>
      </c>
      <c r="BM447" s="69">
        <v>14.1</v>
      </c>
      <c r="BN447" s="69"/>
    </row>
    <row r="448" spans="1:66" ht="13.5" customHeight="1" x14ac:dyDescent="0.15">
      <c r="A448" s="51"/>
      <c r="B448" s="56"/>
      <c r="C448" s="53" t="s">
        <v>80</v>
      </c>
      <c r="D448" s="64" t="s">
        <v>6</v>
      </c>
      <c r="E448" s="89"/>
      <c r="F448" s="89"/>
      <c r="G448" s="89"/>
      <c r="H448" s="26"/>
      <c r="I448" s="26"/>
      <c r="J448" s="26"/>
      <c r="K448" s="26"/>
      <c r="L448" s="26"/>
      <c r="M448" s="26"/>
      <c r="N448" s="26"/>
      <c r="O448" s="26"/>
      <c r="P448" s="26"/>
      <c r="Q448" s="26"/>
      <c r="R448" s="26"/>
      <c r="S448" s="26"/>
      <c r="T448" s="26"/>
      <c r="U448" s="26"/>
      <c r="V448" s="26"/>
      <c r="W448" s="26"/>
      <c r="X448" s="26"/>
      <c r="Y448" s="26"/>
      <c r="Z448" s="26"/>
      <c r="AA448" s="26"/>
      <c r="AB448" s="26"/>
      <c r="AC448" s="26"/>
      <c r="AD448" s="26"/>
      <c r="AE448" s="26"/>
      <c r="AF448" s="26"/>
      <c r="AG448" s="26"/>
      <c r="AH448" s="26"/>
      <c r="AI448" s="26"/>
      <c r="AJ448" s="26"/>
      <c r="AK448" s="26"/>
      <c r="AL448" s="26"/>
      <c r="AM448" s="26"/>
      <c r="AN448" s="26"/>
      <c r="AO448" s="26"/>
      <c r="AQ448" s="65">
        <v>0</v>
      </c>
      <c r="AR448" s="65">
        <v>0</v>
      </c>
      <c r="AS448" s="65">
        <v>435.2</v>
      </c>
      <c r="AT448" s="65">
        <v>412.5</v>
      </c>
      <c r="AU448" s="65">
        <v>414.2</v>
      </c>
      <c r="AV448" s="65">
        <v>396.2</v>
      </c>
      <c r="AW448" s="65">
        <v>365.5</v>
      </c>
      <c r="AX448" s="65">
        <v>348.3</v>
      </c>
      <c r="AY448" s="65">
        <v>318.8</v>
      </c>
      <c r="AZ448" s="65">
        <v>310</v>
      </c>
      <c r="BA448" s="65">
        <v>280.7</v>
      </c>
      <c r="BB448" s="65">
        <v>528.5</v>
      </c>
      <c r="BC448" s="65">
        <v>494.1</v>
      </c>
      <c r="BD448" s="65">
        <v>412.3</v>
      </c>
      <c r="BE448" s="65">
        <v>397.5</v>
      </c>
      <c r="BF448" s="65">
        <v>384.20000000000005</v>
      </c>
      <c r="BG448" s="65">
        <v>724.39999999999986</v>
      </c>
      <c r="BH448" s="65">
        <v>367.6</v>
      </c>
      <c r="BI448" s="65">
        <v>365</v>
      </c>
      <c r="BJ448" s="65">
        <v>358</v>
      </c>
      <c r="BK448" s="65">
        <v>349.3</v>
      </c>
      <c r="BL448" s="65">
        <v>333.2</v>
      </c>
      <c r="BM448" s="65">
        <v>174.79999999999998</v>
      </c>
      <c r="BN448" s="65"/>
    </row>
    <row r="449" spans="1:66" ht="13.5" customHeight="1" x14ac:dyDescent="0.15">
      <c r="A449" s="51"/>
      <c r="B449" s="56"/>
      <c r="C449" s="54"/>
      <c r="D449" s="66" t="s">
        <v>7</v>
      </c>
      <c r="E449" s="90"/>
      <c r="F449" s="90"/>
      <c r="G449" s="90"/>
      <c r="H449" s="28"/>
      <c r="I449" s="28"/>
      <c r="J449" s="28"/>
      <c r="K449" s="28"/>
      <c r="L449" s="28"/>
      <c r="M449" s="28"/>
      <c r="N449" s="28"/>
      <c r="O449" s="28"/>
      <c r="P449" s="28"/>
      <c r="Q449" s="28"/>
      <c r="R449" s="28"/>
      <c r="S449" s="28"/>
      <c r="T449" s="28"/>
      <c r="U449" s="28"/>
      <c r="V449" s="28"/>
      <c r="W449" s="28"/>
      <c r="X449" s="28"/>
      <c r="Y449" s="28"/>
      <c r="Z449" s="28"/>
      <c r="AA449" s="28"/>
      <c r="AB449" s="28"/>
      <c r="AC449" s="28"/>
      <c r="AD449" s="28"/>
      <c r="AE449" s="28"/>
      <c r="AF449" s="28"/>
      <c r="AG449" s="28"/>
      <c r="AH449" s="28"/>
      <c r="AI449" s="28"/>
      <c r="AJ449" s="28"/>
      <c r="AK449" s="28"/>
      <c r="AL449" s="28"/>
      <c r="AM449" s="28"/>
      <c r="AN449" s="28"/>
      <c r="AO449" s="28"/>
      <c r="AQ449" s="67">
        <v>0</v>
      </c>
      <c r="AR449" s="67">
        <v>0</v>
      </c>
      <c r="AS449" s="67">
        <v>19</v>
      </c>
      <c r="AT449" s="67">
        <v>23.1</v>
      </c>
      <c r="AU449" s="67">
        <v>22</v>
      </c>
      <c r="AV449" s="67">
        <v>20.2</v>
      </c>
      <c r="AW449" s="67">
        <v>18.600000000000001</v>
      </c>
      <c r="AX449" s="67">
        <v>18.399999999999999</v>
      </c>
      <c r="AY449" s="67">
        <v>13.3</v>
      </c>
      <c r="AZ449" s="67">
        <v>16.100000000000001</v>
      </c>
      <c r="BA449" s="67">
        <v>6.4</v>
      </c>
      <c r="BB449" s="67">
        <v>10.9</v>
      </c>
      <c r="BC449" s="67">
        <v>7</v>
      </c>
      <c r="BD449" s="67">
        <v>6</v>
      </c>
      <c r="BE449" s="67">
        <v>7.6999999999999993</v>
      </c>
      <c r="BF449" s="67">
        <v>4.7</v>
      </c>
      <c r="BG449" s="67">
        <v>2.2999999999999998</v>
      </c>
      <c r="BH449" s="67">
        <v>2.3000000000000003</v>
      </c>
      <c r="BI449" s="67">
        <v>2.1</v>
      </c>
      <c r="BJ449" s="67">
        <v>2.5000000000000004</v>
      </c>
      <c r="BK449" s="67">
        <v>2.6000000000000005</v>
      </c>
      <c r="BL449" s="67">
        <v>2.4</v>
      </c>
      <c r="BM449" s="67">
        <v>0.99999999999999989</v>
      </c>
      <c r="BN449" s="67"/>
    </row>
    <row r="450" spans="1:66" ht="13.5" customHeight="1" x14ac:dyDescent="0.15">
      <c r="A450" s="51"/>
      <c r="B450" s="56"/>
      <c r="C450" s="54"/>
      <c r="D450" s="66" t="s">
        <v>8</v>
      </c>
      <c r="E450" s="90"/>
      <c r="F450" s="90"/>
      <c r="G450" s="90"/>
      <c r="H450" s="28"/>
      <c r="I450" s="28"/>
      <c r="J450" s="28"/>
      <c r="K450" s="28"/>
      <c r="L450" s="28"/>
      <c r="M450" s="28"/>
      <c r="N450" s="28"/>
      <c r="O450" s="28"/>
      <c r="P450" s="28"/>
      <c r="Q450" s="28"/>
      <c r="R450" s="28"/>
      <c r="S450" s="28"/>
      <c r="T450" s="28"/>
      <c r="U450" s="28"/>
      <c r="V450" s="28"/>
      <c r="W450" s="28"/>
      <c r="X450" s="28"/>
      <c r="Y450" s="28"/>
      <c r="Z450" s="28"/>
      <c r="AA450" s="28"/>
      <c r="AB450" s="28"/>
      <c r="AC450" s="28"/>
      <c r="AD450" s="28"/>
      <c r="AE450" s="28"/>
      <c r="AF450" s="28"/>
      <c r="AG450" s="28"/>
      <c r="AH450" s="28"/>
      <c r="AI450" s="28"/>
      <c r="AJ450" s="28"/>
      <c r="AK450" s="28"/>
      <c r="AL450" s="28"/>
      <c r="AM450" s="28"/>
      <c r="AN450" s="28"/>
      <c r="AO450" s="28"/>
      <c r="AQ450" s="67">
        <v>0</v>
      </c>
      <c r="AR450" s="67">
        <v>0</v>
      </c>
      <c r="AS450" s="67">
        <v>416.2</v>
      </c>
      <c r="AT450" s="67">
        <v>389.4</v>
      </c>
      <c r="AU450" s="67">
        <v>392.2</v>
      </c>
      <c r="AV450" s="67">
        <v>376</v>
      </c>
      <c r="AW450" s="67">
        <v>346.9</v>
      </c>
      <c r="AX450" s="67">
        <v>329.9</v>
      </c>
      <c r="AY450" s="67">
        <v>305.5</v>
      </c>
      <c r="AZ450" s="67">
        <v>293.89999999999998</v>
      </c>
      <c r="BA450" s="67">
        <v>274.3</v>
      </c>
      <c r="BB450" s="67">
        <v>517.6</v>
      </c>
      <c r="BC450" s="67">
        <v>487.1</v>
      </c>
      <c r="BD450" s="67">
        <v>406.2999999999999</v>
      </c>
      <c r="BE450" s="67">
        <v>389.79999999999995</v>
      </c>
      <c r="BF450" s="67">
        <v>379.5</v>
      </c>
      <c r="BG450" s="67">
        <v>722.1</v>
      </c>
      <c r="BH450" s="67">
        <v>365.29999999999995</v>
      </c>
      <c r="BI450" s="67">
        <v>362.90000000000003</v>
      </c>
      <c r="BJ450" s="67">
        <v>355.5</v>
      </c>
      <c r="BK450" s="67">
        <v>346.7</v>
      </c>
      <c r="BL450" s="67">
        <v>330.8</v>
      </c>
      <c r="BM450" s="67">
        <v>173.8</v>
      </c>
      <c r="BN450" s="67"/>
    </row>
    <row r="451" spans="1:66" ht="13.5" customHeight="1" x14ac:dyDescent="0.15">
      <c r="A451" s="51"/>
      <c r="B451" s="52"/>
      <c r="C451" s="54"/>
      <c r="D451" s="66" t="s">
        <v>9</v>
      </c>
      <c r="E451" s="90"/>
      <c r="F451" s="90"/>
      <c r="G451" s="90"/>
      <c r="H451" s="28"/>
      <c r="I451" s="28"/>
      <c r="J451" s="28"/>
      <c r="K451" s="28"/>
      <c r="L451" s="28"/>
      <c r="M451" s="28"/>
      <c r="N451" s="28"/>
      <c r="O451" s="28"/>
      <c r="P451" s="28"/>
      <c r="Q451" s="28"/>
      <c r="R451" s="28"/>
      <c r="S451" s="28"/>
      <c r="T451" s="28"/>
      <c r="U451" s="28"/>
      <c r="V451" s="28"/>
      <c r="W451" s="28"/>
      <c r="X451" s="28"/>
      <c r="Y451" s="28"/>
      <c r="Z451" s="28"/>
      <c r="AA451" s="28"/>
      <c r="AB451" s="28"/>
      <c r="AC451" s="28"/>
      <c r="AD451" s="28"/>
      <c r="AE451" s="28"/>
      <c r="AF451" s="28"/>
      <c r="AG451" s="28"/>
      <c r="AH451" s="28"/>
      <c r="AI451" s="28"/>
      <c r="AJ451" s="28"/>
      <c r="AK451" s="28"/>
      <c r="AL451" s="28"/>
      <c r="AM451" s="28"/>
      <c r="AN451" s="28"/>
      <c r="AO451" s="28"/>
      <c r="AQ451" s="67">
        <v>0</v>
      </c>
      <c r="AR451" s="67">
        <v>0</v>
      </c>
      <c r="AS451" s="67">
        <v>393.4</v>
      </c>
      <c r="AT451" s="67">
        <v>386.7</v>
      </c>
      <c r="AU451" s="67">
        <v>392.8</v>
      </c>
      <c r="AV451" s="67">
        <v>371.9</v>
      </c>
      <c r="AW451" s="67">
        <v>344.5</v>
      </c>
      <c r="AX451" s="67">
        <v>327.5</v>
      </c>
      <c r="AY451" s="67">
        <v>300.39999999999998</v>
      </c>
      <c r="AZ451" s="67">
        <v>294.39999999999998</v>
      </c>
      <c r="BA451" s="67">
        <v>265.3</v>
      </c>
      <c r="BB451" s="67">
        <v>511.4</v>
      </c>
      <c r="BC451" s="67">
        <v>478.3</v>
      </c>
      <c r="BD451" s="67">
        <v>399.5</v>
      </c>
      <c r="BE451" s="67">
        <v>383.29999999999995</v>
      </c>
      <c r="BF451" s="67">
        <v>368.70000000000005</v>
      </c>
      <c r="BG451" s="67">
        <v>708.8</v>
      </c>
      <c r="BH451" s="67">
        <v>351.8</v>
      </c>
      <c r="BI451" s="67">
        <v>350.09999999999997</v>
      </c>
      <c r="BJ451" s="67">
        <v>340.79999999999995</v>
      </c>
      <c r="BK451" s="67">
        <v>332.70000000000005</v>
      </c>
      <c r="BL451" s="67">
        <v>317.2</v>
      </c>
      <c r="BM451" s="67">
        <v>168.9</v>
      </c>
      <c r="BN451" s="67"/>
    </row>
    <row r="452" spans="1:66" ht="13.5" customHeight="1" x14ac:dyDescent="0.15">
      <c r="A452" s="51"/>
      <c r="B452" s="52"/>
      <c r="C452" s="54"/>
      <c r="D452" s="66" t="s">
        <v>10</v>
      </c>
      <c r="E452" s="90"/>
      <c r="F452" s="90"/>
      <c r="G452" s="90"/>
      <c r="H452" s="28"/>
      <c r="I452" s="28"/>
      <c r="J452" s="28"/>
      <c r="K452" s="28"/>
      <c r="L452" s="28"/>
      <c r="M452" s="28"/>
      <c r="N452" s="28"/>
      <c r="O452" s="28"/>
      <c r="P452" s="28"/>
      <c r="Q452" s="28"/>
      <c r="R452" s="28"/>
      <c r="S452" s="28"/>
      <c r="T452" s="28"/>
      <c r="U452" s="28"/>
      <c r="V452" s="28"/>
      <c r="W452" s="28"/>
      <c r="X452" s="28"/>
      <c r="Y452" s="28"/>
      <c r="Z452" s="28"/>
      <c r="AA452" s="28"/>
      <c r="AB452" s="28"/>
      <c r="AC452" s="28"/>
      <c r="AD452" s="28"/>
      <c r="AE452" s="28"/>
      <c r="AF452" s="28"/>
      <c r="AG452" s="28"/>
      <c r="AH452" s="28"/>
      <c r="AI452" s="28"/>
      <c r="AJ452" s="28"/>
      <c r="AK452" s="28"/>
      <c r="AL452" s="28"/>
      <c r="AM452" s="28"/>
      <c r="AN452" s="28"/>
      <c r="AO452" s="28"/>
      <c r="AQ452" s="67">
        <v>0</v>
      </c>
      <c r="AR452" s="67">
        <v>0</v>
      </c>
      <c r="AS452" s="67">
        <v>41.8</v>
      </c>
      <c r="AT452" s="67">
        <v>25.8</v>
      </c>
      <c r="AU452" s="67">
        <v>21.4</v>
      </c>
      <c r="AV452" s="67">
        <v>24.3</v>
      </c>
      <c r="AW452" s="67">
        <v>21</v>
      </c>
      <c r="AX452" s="67">
        <v>20.8</v>
      </c>
      <c r="AY452" s="67">
        <v>18.399999999999999</v>
      </c>
      <c r="AZ452" s="67">
        <v>15.6</v>
      </c>
      <c r="BA452" s="67">
        <v>15.4</v>
      </c>
      <c r="BB452" s="67">
        <v>17.100000000000001</v>
      </c>
      <c r="BC452" s="67">
        <v>15.8</v>
      </c>
      <c r="BD452" s="67">
        <v>12.8</v>
      </c>
      <c r="BE452" s="67">
        <v>14.200000000000001</v>
      </c>
      <c r="BF452" s="67">
        <v>15.499999999999998</v>
      </c>
      <c r="BG452" s="67">
        <v>15.599999999999998</v>
      </c>
      <c r="BH452" s="67">
        <v>15.799999999999999</v>
      </c>
      <c r="BI452" s="67">
        <v>14.9</v>
      </c>
      <c r="BJ452" s="67">
        <v>17.2</v>
      </c>
      <c r="BK452" s="67">
        <v>16.600000000000001</v>
      </c>
      <c r="BL452" s="67">
        <v>16</v>
      </c>
      <c r="BM452" s="67">
        <v>5.9</v>
      </c>
      <c r="BN452" s="67"/>
    </row>
    <row r="453" spans="1:66" ht="13.5" customHeight="1" thickBot="1" x14ac:dyDescent="0.2">
      <c r="A453" s="51"/>
      <c r="B453" s="52"/>
      <c r="C453" s="55"/>
      <c r="D453" s="68" t="s">
        <v>11</v>
      </c>
      <c r="E453" s="91"/>
      <c r="F453" s="91"/>
      <c r="G453" s="91"/>
      <c r="H453" s="29"/>
      <c r="I453" s="29"/>
      <c r="J453" s="29"/>
      <c r="K453" s="29"/>
      <c r="L453" s="29"/>
      <c r="M453" s="29"/>
      <c r="N453" s="29"/>
      <c r="O453" s="29"/>
      <c r="P453" s="29"/>
      <c r="Q453" s="29"/>
      <c r="R453" s="29"/>
      <c r="S453" s="29"/>
      <c r="T453" s="29"/>
      <c r="U453" s="29"/>
      <c r="V453" s="29"/>
      <c r="W453" s="29"/>
      <c r="X453" s="29"/>
      <c r="Y453" s="29"/>
      <c r="Z453" s="29"/>
      <c r="AA453" s="29"/>
      <c r="AB453" s="29"/>
      <c r="AC453" s="29"/>
      <c r="AD453" s="29"/>
      <c r="AE453" s="29"/>
      <c r="AF453" s="29"/>
      <c r="AG453" s="29"/>
      <c r="AH453" s="29"/>
      <c r="AI453" s="29"/>
      <c r="AJ453" s="29"/>
      <c r="AK453" s="29"/>
      <c r="AL453" s="29"/>
      <c r="AM453" s="29"/>
      <c r="AN453" s="29"/>
      <c r="AO453" s="29"/>
      <c r="AQ453" s="69">
        <v>0</v>
      </c>
      <c r="AR453" s="69">
        <v>0</v>
      </c>
      <c r="AS453" s="69">
        <v>41.8</v>
      </c>
      <c r="AT453" s="69">
        <v>25.8</v>
      </c>
      <c r="AU453" s="69">
        <v>21.4</v>
      </c>
      <c r="AV453" s="69">
        <v>24.3</v>
      </c>
      <c r="AW453" s="69">
        <v>21</v>
      </c>
      <c r="AX453" s="69">
        <v>20.8</v>
      </c>
      <c r="AY453" s="69">
        <v>18.399999999999999</v>
      </c>
      <c r="AZ453" s="69">
        <v>15.6</v>
      </c>
      <c r="BA453" s="69">
        <v>15.4</v>
      </c>
      <c r="BB453" s="69">
        <v>17.100000000000001</v>
      </c>
      <c r="BC453" s="69">
        <v>15.8</v>
      </c>
      <c r="BD453" s="69">
        <v>12.8</v>
      </c>
      <c r="BE453" s="69">
        <v>14.200000000000001</v>
      </c>
      <c r="BF453" s="69">
        <v>15.499999999999998</v>
      </c>
      <c r="BG453" s="69">
        <v>15.599999999999998</v>
      </c>
      <c r="BH453" s="69">
        <v>15.799999999999999</v>
      </c>
      <c r="BI453" s="69">
        <v>14.9</v>
      </c>
      <c r="BJ453" s="69">
        <v>17.2</v>
      </c>
      <c r="BK453" s="69">
        <v>16.600000000000001</v>
      </c>
      <c r="BL453" s="69">
        <v>16</v>
      </c>
      <c r="BM453" s="69">
        <v>5.9</v>
      </c>
      <c r="BN453" s="69"/>
    </row>
    <row r="454" spans="1:66" ht="13.5" customHeight="1" x14ac:dyDescent="0.15">
      <c r="A454" s="51"/>
      <c r="B454" s="52"/>
      <c r="C454" s="53" t="s">
        <v>81</v>
      </c>
      <c r="D454" s="64" t="s">
        <v>6</v>
      </c>
      <c r="E454" s="89"/>
      <c r="F454" s="89"/>
      <c r="G454" s="89"/>
      <c r="H454" s="26"/>
      <c r="I454" s="26"/>
      <c r="J454" s="26"/>
      <c r="K454" s="26"/>
      <c r="L454" s="26"/>
      <c r="M454" s="26"/>
      <c r="N454" s="26"/>
      <c r="O454" s="26"/>
      <c r="P454" s="26"/>
      <c r="Q454" s="26"/>
      <c r="R454" s="26"/>
      <c r="S454" s="26"/>
      <c r="T454" s="26"/>
      <c r="U454" s="26"/>
      <c r="V454" s="26"/>
      <c r="W454" s="26"/>
      <c r="X454" s="26"/>
      <c r="Y454" s="26"/>
      <c r="Z454" s="26"/>
      <c r="AA454" s="26"/>
      <c r="AB454" s="26"/>
      <c r="AC454" s="26"/>
      <c r="AD454" s="26"/>
      <c r="AE454" s="26"/>
      <c r="AF454" s="26"/>
      <c r="AG454" s="26"/>
      <c r="AH454" s="26"/>
      <c r="AI454" s="26"/>
      <c r="AJ454" s="26"/>
      <c r="AK454" s="26"/>
      <c r="AL454" s="26"/>
      <c r="AM454" s="26"/>
      <c r="AN454" s="26"/>
      <c r="AO454" s="26"/>
      <c r="AQ454" s="65">
        <v>0</v>
      </c>
      <c r="AR454" s="65">
        <v>0</v>
      </c>
      <c r="AS454" s="65">
        <v>232.3</v>
      </c>
      <c r="AT454" s="65">
        <v>267.39999999999998</v>
      </c>
      <c r="AU454" s="65">
        <v>244.5</v>
      </c>
      <c r="AV454" s="65">
        <v>232.8</v>
      </c>
      <c r="AW454" s="65">
        <v>817.3</v>
      </c>
      <c r="AX454" s="65">
        <v>1027.2</v>
      </c>
      <c r="AY454" s="65">
        <v>987</v>
      </c>
      <c r="AZ454" s="65">
        <v>1002.1</v>
      </c>
      <c r="BA454" s="65">
        <v>963.3</v>
      </c>
      <c r="BB454" s="65">
        <v>947.6</v>
      </c>
      <c r="BC454" s="65">
        <v>937.6</v>
      </c>
      <c r="BD454" s="65">
        <v>833.5</v>
      </c>
      <c r="BE454" s="65">
        <v>893.49999999999989</v>
      </c>
      <c r="BF454" s="65">
        <v>944.9</v>
      </c>
      <c r="BG454" s="65">
        <v>977.09999999999991</v>
      </c>
      <c r="BH454" s="65">
        <v>933.4</v>
      </c>
      <c r="BI454" s="65">
        <v>926.89999999999986</v>
      </c>
      <c r="BJ454" s="65">
        <v>912.4000000000002</v>
      </c>
      <c r="BK454" s="65">
        <v>938.5</v>
      </c>
      <c r="BL454" s="65">
        <v>907.3</v>
      </c>
      <c r="BM454" s="65">
        <v>931.30000000000007</v>
      </c>
      <c r="BN454" s="65"/>
    </row>
    <row r="455" spans="1:66" ht="13.5" customHeight="1" x14ac:dyDescent="0.15">
      <c r="A455" s="51"/>
      <c r="B455" s="52"/>
      <c r="C455" s="54"/>
      <c r="D455" s="66" t="s">
        <v>7</v>
      </c>
      <c r="E455" s="90"/>
      <c r="F455" s="90"/>
      <c r="G455" s="90"/>
      <c r="H455" s="28"/>
      <c r="I455" s="28"/>
      <c r="J455" s="28"/>
      <c r="K455" s="28"/>
      <c r="L455" s="28"/>
      <c r="M455" s="28"/>
      <c r="N455" s="28"/>
      <c r="O455" s="28"/>
      <c r="P455" s="28"/>
      <c r="Q455" s="28"/>
      <c r="R455" s="28"/>
      <c r="S455" s="28"/>
      <c r="T455" s="28"/>
      <c r="U455" s="28"/>
      <c r="V455" s="28"/>
      <c r="W455" s="28"/>
      <c r="X455" s="28"/>
      <c r="Y455" s="28"/>
      <c r="Z455" s="28"/>
      <c r="AA455" s="28"/>
      <c r="AB455" s="28"/>
      <c r="AC455" s="28"/>
      <c r="AD455" s="28"/>
      <c r="AE455" s="28"/>
      <c r="AF455" s="28"/>
      <c r="AG455" s="28"/>
      <c r="AH455" s="28"/>
      <c r="AI455" s="28"/>
      <c r="AJ455" s="28"/>
      <c r="AK455" s="28"/>
      <c r="AL455" s="28"/>
      <c r="AM455" s="28"/>
      <c r="AN455" s="28"/>
      <c r="AO455" s="28"/>
      <c r="AQ455" s="67">
        <v>0</v>
      </c>
      <c r="AR455" s="67">
        <v>0</v>
      </c>
      <c r="AS455" s="67">
        <v>8.9</v>
      </c>
      <c r="AT455" s="67">
        <v>14.6</v>
      </c>
      <c r="AU455" s="67">
        <v>14</v>
      </c>
      <c r="AV455" s="67">
        <v>17.100000000000001</v>
      </c>
      <c r="AW455" s="67">
        <v>72.099999999999994</v>
      </c>
      <c r="AX455" s="67">
        <v>86.8</v>
      </c>
      <c r="AY455" s="67">
        <v>86.2</v>
      </c>
      <c r="AZ455" s="67">
        <v>88.6</v>
      </c>
      <c r="BA455" s="67">
        <v>87.3</v>
      </c>
      <c r="BB455" s="67">
        <v>85.1</v>
      </c>
      <c r="BC455" s="67">
        <v>83.5</v>
      </c>
      <c r="BD455" s="67">
        <v>72.099999999999994</v>
      </c>
      <c r="BE455" s="67">
        <v>78.7</v>
      </c>
      <c r="BF455" s="67">
        <v>82.5</v>
      </c>
      <c r="BG455" s="67">
        <v>83</v>
      </c>
      <c r="BH455" s="67">
        <v>82.1</v>
      </c>
      <c r="BI455" s="67">
        <v>82.5</v>
      </c>
      <c r="BJ455" s="67">
        <v>83.3</v>
      </c>
      <c r="BK455" s="67">
        <v>83.4</v>
      </c>
      <c r="BL455" s="67">
        <v>79.7</v>
      </c>
      <c r="BM455" s="67">
        <v>84.7</v>
      </c>
      <c r="BN455" s="67"/>
    </row>
    <row r="456" spans="1:66" ht="13.5" customHeight="1" x14ac:dyDescent="0.15">
      <c r="A456" s="51"/>
      <c r="B456" s="52"/>
      <c r="C456" s="54"/>
      <c r="D456" s="66" t="s">
        <v>8</v>
      </c>
      <c r="E456" s="90"/>
      <c r="F456" s="90"/>
      <c r="G456" s="90"/>
      <c r="H456" s="28"/>
      <c r="I456" s="28"/>
      <c r="J456" s="28"/>
      <c r="K456" s="28"/>
      <c r="L456" s="28"/>
      <c r="M456" s="28"/>
      <c r="N456" s="28"/>
      <c r="O456" s="28"/>
      <c r="P456" s="28"/>
      <c r="Q456" s="28"/>
      <c r="R456" s="28"/>
      <c r="S456" s="28"/>
      <c r="T456" s="28"/>
      <c r="U456" s="28"/>
      <c r="V456" s="28"/>
      <c r="W456" s="28"/>
      <c r="X456" s="28"/>
      <c r="Y456" s="28"/>
      <c r="Z456" s="28"/>
      <c r="AA456" s="28"/>
      <c r="AB456" s="28"/>
      <c r="AC456" s="28"/>
      <c r="AD456" s="28"/>
      <c r="AE456" s="28"/>
      <c r="AF456" s="28"/>
      <c r="AG456" s="28"/>
      <c r="AH456" s="28"/>
      <c r="AI456" s="28"/>
      <c r="AJ456" s="28"/>
      <c r="AK456" s="28"/>
      <c r="AL456" s="28"/>
      <c r="AM456" s="28"/>
      <c r="AN456" s="28"/>
      <c r="AO456" s="28"/>
      <c r="AQ456" s="67">
        <v>0</v>
      </c>
      <c r="AR456" s="67">
        <v>0</v>
      </c>
      <c r="AS456" s="67">
        <v>223.4</v>
      </c>
      <c r="AT456" s="67">
        <v>252.8</v>
      </c>
      <c r="AU456" s="67">
        <v>230.5</v>
      </c>
      <c r="AV456" s="67">
        <v>215.7</v>
      </c>
      <c r="AW456" s="67">
        <v>745.2</v>
      </c>
      <c r="AX456" s="67">
        <v>940.4</v>
      </c>
      <c r="AY456" s="67">
        <v>900.8</v>
      </c>
      <c r="AZ456" s="67">
        <v>913.5</v>
      </c>
      <c r="BA456" s="67">
        <v>876</v>
      </c>
      <c r="BB456" s="67">
        <v>862.5</v>
      </c>
      <c r="BC456" s="67">
        <v>854.1</v>
      </c>
      <c r="BD456" s="67">
        <v>761.4</v>
      </c>
      <c r="BE456" s="67">
        <v>814.80000000000007</v>
      </c>
      <c r="BF456" s="67">
        <v>862.40000000000009</v>
      </c>
      <c r="BG456" s="67">
        <v>894.1</v>
      </c>
      <c r="BH456" s="67">
        <v>851.3</v>
      </c>
      <c r="BI456" s="67">
        <v>844.39999999999986</v>
      </c>
      <c r="BJ456" s="67">
        <v>829.1</v>
      </c>
      <c r="BK456" s="67">
        <v>855.09999999999991</v>
      </c>
      <c r="BL456" s="67">
        <v>827.6</v>
      </c>
      <c r="BM456" s="67">
        <v>846.60000000000014</v>
      </c>
      <c r="BN456" s="67"/>
    </row>
    <row r="457" spans="1:66" ht="13.5" customHeight="1" x14ac:dyDescent="0.15">
      <c r="A457" s="51"/>
      <c r="B457" s="52"/>
      <c r="C457" s="54"/>
      <c r="D457" s="66" t="s">
        <v>9</v>
      </c>
      <c r="E457" s="90"/>
      <c r="F457" s="90"/>
      <c r="G457" s="90"/>
      <c r="H457" s="28"/>
      <c r="I457" s="28"/>
      <c r="J457" s="28"/>
      <c r="K457" s="28"/>
      <c r="L457" s="28"/>
      <c r="M457" s="28"/>
      <c r="N457" s="28"/>
      <c r="O457" s="28"/>
      <c r="P457" s="28"/>
      <c r="Q457" s="28"/>
      <c r="R457" s="28"/>
      <c r="S457" s="28"/>
      <c r="T457" s="28"/>
      <c r="U457" s="28"/>
      <c r="V457" s="28"/>
      <c r="W457" s="28"/>
      <c r="X457" s="28"/>
      <c r="Y457" s="28"/>
      <c r="Z457" s="28"/>
      <c r="AA457" s="28"/>
      <c r="AB457" s="28"/>
      <c r="AC457" s="28"/>
      <c r="AD457" s="28"/>
      <c r="AE457" s="28"/>
      <c r="AF457" s="28"/>
      <c r="AG457" s="28"/>
      <c r="AH457" s="28"/>
      <c r="AI457" s="28"/>
      <c r="AJ457" s="28"/>
      <c r="AK457" s="28"/>
      <c r="AL457" s="28"/>
      <c r="AM457" s="28"/>
      <c r="AN457" s="28"/>
      <c r="AO457" s="28"/>
      <c r="AQ457" s="67">
        <v>0</v>
      </c>
      <c r="AR457" s="67">
        <v>0</v>
      </c>
      <c r="AS457" s="67">
        <v>218.1</v>
      </c>
      <c r="AT457" s="67">
        <v>252.3</v>
      </c>
      <c r="AU457" s="67">
        <v>227.2</v>
      </c>
      <c r="AV457" s="67">
        <v>215.6</v>
      </c>
      <c r="AW457" s="67">
        <v>798.1</v>
      </c>
      <c r="AX457" s="67">
        <v>1009.5</v>
      </c>
      <c r="AY457" s="67">
        <v>969.9</v>
      </c>
      <c r="AZ457" s="67">
        <v>987.3</v>
      </c>
      <c r="BA457" s="67">
        <v>950.6</v>
      </c>
      <c r="BB457" s="67">
        <v>934.5</v>
      </c>
      <c r="BC457" s="67">
        <v>925.7</v>
      </c>
      <c r="BD457" s="67">
        <v>822.5</v>
      </c>
      <c r="BE457" s="67">
        <v>882.59999999999991</v>
      </c>
      <c r="BF457" s="67">
        <v>933.6</v>
      </c>
      <c r="BG457" s="67">
        <v>965.80000000000018</v>
      </c>
      <c r="BH457" s="67">
        <v>921.30000000000007</v>
      </c>
      <c r="BI457" s="67">
        <v>914.70000000000016</v>
      </c>
      <c r="BJ457" s="67">
        <v>894.9</v>
      </c>
      <c r="BK457" s="67">
        <v>923.30000000000007</v>
      </c>
      <c r="BL457" s="67">
        <v>889.6</v>
      </c>
      <c r="BM457" s="67">
        <v>907.4</v>
      </c>
      <c r="BN457" s="67"/>
    </row>
    <row r="458" spans="1:66" ht="13.5" customHeight="1" x14ac:dyDescent="0.15">
      <c r="A458" s="51"/>
      <c r="B458" s="52"/>
      <c r="C458" s="54"/>
      <c r="D458" s="66" t="s">
        <v>10</v>
      </c>
      <c r="E458" s="90"/>
      <c r="F458" s="90"/>
      <c r="G458" s="90"/>
      <c r="H458" s="28"/>
      <c r="I458" s="28"/>
      <c r="J458" s="28"/>
      <c r="K458" s="28"/>
      <c r="L458" s="28"/>
      <c r="M458" s="28"/>
      <c r="N458" s="28"/>
      <c r="O458" s="28"/>
      <c r="P458" s="28"/>
      <c r="Q458" s="28"/>
      <c r="R458" s="28"/>
      <c r="S458" s="28"/>
      <c r="T458" s="28"/>
      <c r="U458" s="28"/>
      <c r="V458" s="28"/>
      <c r="W458" s="28"/>
      <c r="X458" s="28"/>
      <c r="Y458" s="28"/>
      <c r="Z458" s="28"/>
      <c r="AA458" s="28"/>
      <c r="AB458" s="28"/>
      <c r="AC458" s="28"/>
      <c r="AD458" s="28"/>
      <c r="AE458" s="28"/>
      <c r="AF458" s="28"/>
      <c r="AG458" s="28"/>
      <c r="AH458" s="28"/>
      <c r="AI458" s="28"/>
      <c r="AJ458" s="28"/>
      <c r="AK458" s="28"/>
      <c r="AL458" s="28"/>
      <c r="AM458" s="28"/>
      <c r="AN458" s="28"/>
      <c r="AO458" s="28"/>
      <c r="AQ458" s="67">
        <v>0</v>
      </c>
      <c r="AR458" s="67">
        <v>0</v>
      </c>
      <c r="AS458" s="67">
        <v>14.2</v>
      </c>
      <c r="AT458" s="67">
        <v>15.1</v>
      </c>
      <c r="AU458" s="67">
        <v>17.3</v>
      </c>
      <c r="AV458" s="67">
        <v>17.2</v>
      </c>
      <c r="AW458" s="67">
        <v>19.2</v>
      </c>
      <c r="AX458" s="67">
        <v>17.7</v>
      </c>
      <c r="AY458" s="67">
        <v>17.100000000000001</v>
      </c>
      <c r="AZ458" s="67">
        <v>14.8</v>
      </c>
      <c r="BA458" s="67">
        <v>12.7</v>
      </c>
      <c r="BB458" s="67">
        <v>13.1</v>
      </c>
      <c r="BC458" s="67">
        <v>11.9</v>
      </c>
      <c r="BD458" s="67">
        <v>11</v>
      </c>
      <c r="BE458" s="67">
        <v>10.900000000000002</v>
      </c>
      <c r="BF458" s="67">
        <v>11.3</v>
      </c>
      <c r="BG458" s="67">
        <v>11.3</v>
      </c>
      <c r="BH458" s="67">
        <v>12.100000000000001</v>
      </c>
      <c r="BI458" s="67">
        <v>12.200000000000001</v>
      </c>
      <c r="BJ458" s="67">
        <v>17.5</v>
      </c>
      <c r="BK458" s="67">
        <v>15.2</v>
      </c>
      <c r="BL458" s="67">
        <v>17.7</v>
      </c>
      <c r="BM458" s="67">
        <v>23.9</v>
      </c>
      <c r="BN458" s="67"/>
    </row>
    <row r="459" spans="1:66" ht="13.5" customHeight="1" thickBot="1" x14ac:dyDescent="0.2">
      <c r="A459" s="51"/>
      <c r="B459" s="52"/>
      <c r="C459" s="55"/>
      <c r="D459" s="68" t="s">
        <v>11</v>
      </c>
      <c r="E459" s="91"/>
      <c r="F459" s="91"/>
      <c r="G459" s="91"/>
      <c r="H459" s="29"/>
      <c r="I459" s="29"/>
      <c r="J459" s="29"/>
      <c r="K459" s="29"/>
      <c r="L459" s="29"/>
      <c r="M459" s="29"/>
      <c r="N459" s="29"/>
      <c r="O459" s="29"/>
      <c r="P459" s="29"/>
      <c r="Q459" s="29"/>
      <c r="R459" s="29"/>
      <c r="S459" s="29"/>
      <c r="T459" s="29"/>
      <c r="U459" s="29"/>
      <c r="V459" s="29"/>
      <c r="W459" s="29"/>
      <c r="X459" s="29"/>
      <c r="Y459" s="29"/>
      <c r="Z459" s="29"/>
      <c r="AA459" s="29"/>
      <c r="AB459" s="29"/>
      <c r="AC459" s="29"/>
      <c r="AD459" s="29"/>
      <c r="AE459" s="29"/>
      <c r="AF459" s="29"/>
      <c r="AG459" s="29"/>
      <c r="AH459" s="29"/>
      <c r="AI459" s="29"/>
      <c r="AJ459" s="29"/>
      <c r="AK459" s="29"/>
      <c r="AL459" s="29"/>
      <c r="AM459" s="29"/>
      <c r="AN459" s="29"/>
      <c r="AO459" s="29"/>
      <c r="AQ459" s="69">
        <v>0</v>
      </c>
      <c r="AR459" s="69">
        <v>0</v>
      </c>
      <c r="AS459" s="69">
        <v>16.399999999999999</v>
      </c>
      <c r="AT459" s="69">
        <v>18.8</v>
      </c>
      <c r="AU459" s="69">
        <v>22.4</v>
      </c>
      <c r="AV459" s="69">
        <v>24.7</v>
      </c>
      <c r="AW459" s="69">
        <v>24</v>
      </c>
      <c r="AX459" s="69">
        <v>32</v>
      </c>
      <c r="AY459" s="69">
        <v>24.7</v>
      </c>
      <c r="AZ459" s="69">
        <v>19.3</v>
      </c>
      <c r="BA459" s="69">
        <v>18</v>
      </c>
      <c r="BB459" s="69">
        <v>15.2</v>
      </c>
      <c r="BC459" s="69">
        <v>13.2</v>
      </c>
      <c r="BD459" s="69">
        <v>12.3</v>
      </c>
      <c r="BE459" s="69">
        <v>12.2</v>
      </c>
      <c r="BF459" s="69">
        <v>12.6</v>
      </c>
      <c r="BG459" s="69">
        <v>12.599999999999998</v>
      </c>
      <c r="BH459" s="69">
        <v>13.2</v>
      </c>
      <c r="BI459" s="69">
        <v>14</v>
      </c>
      <c r="BJ459" s="69">
        <v>19.5</v>
      </c>
      <c r="BK459" s="69">
        <v>16.899999999999999</v>
      </c>
      <c r="BL459" s="69">
        <v>19.7</v>
      </c>
      <c r="BM459" s="69">
        <v>31.7</v>
      </c>
      <c r="BN459" s="69"/>
    </row>
    <row r="460" spans="1:66" ht="13.5" customHeight="1" x14ac:dyDescent="0.15">
      <c r="A460" s="51"/>
      <c r="B460" s="52"/>
      <c r="C460" s="121" t="s">
        <v>360</v>
      </c>
      <c r="D460" s="64" t="s">
        <v>6</v>
      </c>
      <c r="E460" s="89"/>
      <c r="F460" s="89"/>
      <c r="G460" s="89"/>
      <c r="H460" s="26"/>
      <c r="I460" s="26"/>
      <c r="J460" s="26"/>
      <c r="K460" s="26"/>
      <c r="L460" s="26"/>
      <c r="M460" s="26"/>
      <c r="N460" s="26"/>
      <c r="O460" s="26"/>
      <c r="P460" s="26"/>
      <c r="Q460" s="26"/>
      <c r="R460" s="26"/>
      <c r="S460" s="26"/>
      <c r="T460" s="26"/>
      <c r="U460" s="26"/>
      <c r="V460" s="26"/>
      <c r="W460" s="26"/>
      <c r="X460" s="26"/>
      <c r="Y460" s="26"/>
      <c r="Z460" s="26"/>
      <c r="AA460" s="26"/>
      <c r="AB460" s="26"/>
      <c r="AC460" s="26"/>
      <c r="AD460" s="26"/>
      <c r="AE460" s="26"/>
      <c r="AF460" s="26"/>
      <c r="AG460" s="26"/>
      <c r="AH460" s="26"/>
      <c r="AI460" s="26"/>
      <c r="AJ460" s="26"/>
      <c r="AK460" s="26"/>
      <c r="AL460" s="26"/>
      <c r="AM460" s="26"/>
      <c r="AN460" s="26"/>
      <c r="AO460" s="26"/>
      <c r="AQ460" s="65">
        <v>0</v>
      </c>
      <c r="AR460" s="65">
        <v>0</v>
      </c>
      <c r="AS460" s="65">
        <v>286.60000000000002</v>
      </c>
      <c r="AT460" s="65">
        <v>279.2</v>
      </c>
      <c r="AU460" s="65">
        <v>303.7</v>
      </c>
      <c r="AV460" s="65">
        <v>298.2</v>
      </c>
      <c r="AW460" s="65">
        <v>305.3</v>
      </c>
      <c r="AX460" s="65">
        <v>269.10000000000002</v>
      </c>
      <c r="AY460" s="65">
        <v>271.7</v>
      </c>
      <c r="AZ460" s="65">
        <v>265.60000000000002</v>
      </c>
      <c r="BA460" s="65">
        <v>0</v>
      </c>
      <c r="BB460" s="65">
        <v>0</v>
      </c>
      <c r="BC460" s="65">
        <v>0</v>
      </c>
      <c r="BD460" s="65">
        <v>0</v>
      </c>
      <c r="BE460" s="65">
        <v>0</v>
      </c>
      <c r="BF460" s="65">
        <v>0</v>
      </c>
      <c r="BG460" s="65">
        <v>0</v>
      </c>
      <c r="BH460" s="65">
        <v>0</v>
      </c>
      <c r="BI460" s="65">
        <v>0</v>
      </c>
      <c r="BJ460" s="65">
        <v>0</v>
      </c>
      <c r="BK460" s="65">
        <v>0</v>
      </c>
      <c r="BL460" s="65">
        <v>0</v>
      </c>
      <c r="BM460" s="65"/>
      <c r="BN460" s="65"/>
    </row>
    <row r="461" spans="1:66" ht="13.5" customHeight="1" x14ac:dyDescent="0.15">
      <c r="A461" s="51"/>
      <c r="B461" s="52"/>
      <c r="C461" s="122"/>
      <c r="D461" s="66" t="s">
        <v>7</v>
      </c>
      <c r="E461" s="90"/>
      <c r="F461" s="90"/>
      <c r="G461" s="90"/>
      <c r="H461" s="28"/>
      <c r="I461" s="28"/>
      <c r="J461" s="28"/>
      <c r="K461" s="28"/>
      <c r="L461" s="28"/>
      <c r="M461" s="28"/>
      <c r="N461" s="28"/>
      <c r="O461" s="28"/>
      <c r="P461" s="28"/>
      <c r="Q461" s="28"/>
      <c r="R461" s="28"/>
      <c r="S461" s="28"/>
      <c r="T461" s="28"/>
      <c r="U461" s="28"/>
      <c r="V461" s="28"/>
      <c r="W461" s="28"/>
      <c r="X461" s="28"/>
      <c r="Y461" s="28"/>
      <c r="Z461" s="28"/>
      <c r="AA461" s="28"/>
      <c r="AB461" s="28"/>
      <c r="AC461" s="28"/>
      <c r="AD461" s="28"/>
      <c r="AE461" s="28"/>
      <c r="AF461" s="28"/>
      <c r="AG461" s="28"/>
      <c r="AH461" s="28"/>
      <c r="AI461" s="28"/>
      <c r="AJ461" s="28"/>
      <c r="AK461" s="28"/>
      <c r="AL461" s="28"/>
      <c r="AM461" s="28"/>
      <c r="AN461" s="28"/>
      <c r="AO461" s="28"/>
      <c r="AQ461" s="67">
        <v>0</v>
      </c>
      <c r="AR461" s="67">
        <v>0</v>
      </c>
      <c r="AS461" s="67">
        <v>7.4</v>
      </c>
      <c r="AT461" s="67">
        <v>7.6</v>
      </c>
      <c r="AU461" s="67">
        <v>7</v>
      </c>
      <c r="AV461" s="67">
        <v>7.1</v>
      </c>
      <c r="AW461" s="67">
        <v>7.2</v>
      </c>
      <c r="AX461" s="67">
        <v>4.3</v>
      </c>
      <c r="AY461" s="67">
        <v>5.2</v>
      </c>
      <c r="AZ461" s="67">
        <v>1.5</v>
      </c>
      <c r="BA461" s="67">
        <v>0</v>
      </c>
      <c r="BB461" s="67">
        <v>0</v>
      </c>
      <c r="BC461" s="67">
        <v>0</v>
      </c>
      <c r="BD461" s="67">
        <v>0</v>
      </c>
      <c r="BE461" s="67">
        <v>0</v>
      </c>
      <c r="BF461" s="67">
        <v>0</v>
      </c>
      <c r="BG461" s="67">
        <v>0</v>
      </c>
      <c r="BH461" s="67">
        <v>0</v>
      </c>
      <c r="BI461" s="67">
        <v>0</v>
      </c>
      <c r="BJ461" s="67">
        <v>0</v>
      </c>
      <c r="BK461" s="67">
        <v>0</v>
      </c>
      <c r="BL461" s="67">
        <v>0</v>
      </c>
      <c r="BM461" s="67"/>
      <c r="BN461" s="67"/>
    </row>
    <row r="462" spans="1:66" ht="13.5" customHeight="1" x14ac:dyDescent="0.15">
      <c r="A462" s="51"/>
      <c r="B462" s="52"/>
      <c r="C462" s="122"/>
      <c r="D462" s="66" t="s">
        <v>8</v>
      </c>
      <c r="E462" s="90"/>
      <c r="F462" s="90"/>
      <c r="G462" s="90"/>
      <c r="H462" s="28"/>
      <c r="I462" s="28"/>
      <c r="J462" s="28"/>
      <c r="K462" s="28"/>
      <c r="L462" s="28"/>
      <c r="M462" s="28"/>
      <c r="N462" s="28"/>
      <c r="O462" s="28"/>
      <c r="P462" s="28"/>
      <c r="Q462" s="28"/>
      <c r="R462" s="28"/>
      <c r="S462" s="28"/>
      <c r="T462" s="28"/>
      <c r="U462" s="28"/>
      <c r="V462" s="28"/>
      <c r="W462" s="28"/>
      <c r="X462" s="28"/>
      <c r="Y462" s="28"/>
      <c r="Z462" s="28"/>
      <c r="AA462" s="28"/>
      <c r="AB462" s="28"/>
      <c r="AC462" s="28"/>
      <c r="AD462" s="28"/>
      <c r="AE462" s="28"/>
      <c r="AF462" s="28"/>
      <c r="AG462" s="28"/>
      <c r="AH462" s="28"/>
      <c r="AI462" s="28"/>
      <c r="AJ462" s="28"/>
      <c r="AK462" s="28"/>
      <c r="AL462" s="28"/>
      <c r="AM462" s="28"/>
      <c r="AN462" s="28"/>
      <c r="AO462" s="28"/>
      <c r="AQ462" s="67">
        <v>0</v>
      </c>
      <c r="AR462" s="67">
        <v>0</v>
      </c>
      <c r="AS462" s="67">
        <v>279.2</v>
      </c>
      <c r="AT462" s="67">
        <v>271.60000000000002</v>
      </c>
      <c r="AU462" s="67">
        <v>296.7</v>
      </c>
      <c r="AV462" s="67">
        <v>291.10000000000002</v>
      </c>
      <c r="AW462" s="67">
        <v>298.10000000000002</v>
      </c>
      <c r="AX462" s="67">
        <v>264.8</v>
      </c>
      <c r="AY462" s="67">
        <v>266.5</v>
      </c>
      <c r="AZ462" s="67">
        <v>264.10000000000002</v>
      </c>
      <c r="BA462" s="67">
        <v>0</v>
      </c>
      <c r="BB462" s="67">
        <v>0</v>
      </c>
      <c r="BC462" s="67">
        <v>0</v>
      </c>
      <c r="BD462" s="67">
        <v>0</v>
      </c>
      <c r="BE462" s="67">
        <v>0</v>
      </c>
      <c r="BF462" s="67">
        <v>0</v>
      </c>
      <c r="BG462" s="67">
        <v>0</v>
      </c>
      <c r="BH462" s="67">
        <v>0</v>
      </c>
      <c r="BI462" s="67">
        <v>0</v>
      </c>
      <c r="BJ462" s="67">
        <v>0</v>
      </c>
      <c r="BK462" s="67">
        <v>0</v>
      </c>
      <c r="BL462" s="67">
        <v>0</v>
      </c>
      <c r="BM462" s="67"/>
      <c r="BN462" s="67"/>
    </row>
    <row r="463" spans="1:66" ht="13.5" customHeight="1" x14ac:dyDescent="0.15">
      <c r="A463" s="51"/>
      <c r="B463" s="52"/>
      <c r="C463" s="122"/>
      <c r="D463" s="66" t="s">
        <v>9</v>
      </c>
      <c r="E463" s="90"/>
      <c r="F463" s="90"/>
      <c r="G463" s="90"/>
      <c r="H463" s="28"/>
      <c r="I463" s="28"/>
      <c r="J463" s="28"/>
      <c r="K463" s="28"/>
      <c r="L463" s="28"/>
      <c r="M463" s="28"/>
      <c r="N463" s="28"/>
      <c r="O463" s="28"/>
      <c r="P463" s="28"/>
      <c r="Q463" s="28"/>
      <c r="R463" s="28"/>
      <c r="S463" s="28"/>
      <c r="T463" s="28"/>
      <c r="U463" s="28"/>
      <c r="V463" s="28"/>
      <c r="W463" s="28"/>
      <c r="X463" s="28"/>
      <c r="Y463" s="28"/>
      <c r="Z463" s="28"/>
      <c r="AA463" s="28"/>
      <c r="AB463" s="28"/>
      <c r="AC463" s="28"/>
      <c r="AD463" s="28"/>
      <c r="AE463" s="28"/>
      <c r="AF463" s="28"/>
      <c r="AG463" s="28"/>
      <c r="AH463" s="28"/>
      <c r="AI463" s="28"/>
      <c r="AJ463" s="28"/>
      <c r="AK463" s="28"/>
      <c r="AL463" s="28"/>
      <c r="AM463" s="28"/>
      <c r="AN463" s="28"/>
      <c r="AO463" s="28"/>
      <c r="AQ463" s="67">
        <v>0</v>
      </c>
      <c r="AR463" s="67">
        <v>0</v>
      </c>
      <c r="AS463" s="67">
        <v>261.2</v>
      </c>
      <c r="AT463" s="67">
        <v>259.39999999999998</v>
      </c>
      <c r="AU463" s="67">
        <v>292.7</v>
      </c>
      <c r="AV463" s="67">
        <v>290</v>
      </c>
      <c r="AW463" s="67">
        <v>299.3</v>
      </c>
      <c r="AX463" s="67">
        <v>259.60000000000002</v>
      </c>
      <c r="AY463" s="67">
        <v>264.60000000000002</v>
      </c>
      <c r="AZ463" s="67">
        <v>254.8</v>
      </c>
      <c r="BA463" s="67">
        <v>0</v>
      </c>
      <c r="BB463" s="67">
        <v>0</v>
      </c>
      <c r="BC463" s="67">
        <v>0</v>
      </c>
      <c r="BD463" s="67">
        <v>0</v>
      </c>
      <c r="BE463" s="67">
        <v>0</v>
      </c>
      <c r="BF463" s="67">
        <v>0</v>
      </c>
      <c r="BG463" s="67">
        <v>0</v>
      </c>
      <c r="BH463" s="67">
        <v>0</v>
      </c>
      <c r="BI463" s="67">
        <v>0</v>
      </c>
      <c r="BJ463" s="67">
        <v>0</v>
      </c>
      <c r="BK463" s="67">
        <v>0</v>
      </c>
      <c r="BL463" s="67">
        <v>0</v>
      </c>
      <c r="BM463" s="67"/>
      <c r="BN463" s="67"/>
    </row>
    <row r="464" spans="1:66" ht="13.5" customHeight="1" x14ac:dyDescent="0.15">
      <c r="A464" s="51"/>
      <c r="B464" s="52"/>
      <c r="C464" s="122"/>
      <c r="D464" s="66" t="s">
        <v>10</v>
      </c>
      <c r="E464" s="90"/>
      <c r="F464" s="90"/>
      <c r="G464" s="90"/>
      <c r="H464" s="28"/>
      <c r="I464" s="28"/>
      <c r="J464" s="28"/>
      <c r="K464" s="28"/>
      <c r="L464" s="28"/>
      <c r="M464" s="28"/>
      <c r="N464" s="28"/>
      <c r="O464" s="28"/>
      <c r="P464" s="28"/>
      <c r="Q464" s="28"/>
      <c r="R464" s="28"/>
      <c r="S464" s="28"/>
      <c r="T464" s="28"/>
      <c r="U464" s="28"/>
      <c r="V464" s="28"/>
      <c r="W464" s="28"/>
      <c r="X464" s="28"/>
      <c r="Y464" s="28"/>
      <c r="Z464" s="28"/>
      <c r="AA464" s="28"/>
      <c r="AB464" s="28"/>
      <c r="AC464" s="28"/>
      <c r="AD464" s="28"/>
      <c r="AE464" s="28"/>
      <c r="AF464" s="28"/>
      <c r="AG464" s="28"/>
      <c r="AH464" s="28"/>
      <c r="AI464" s="28"/>
      <c r="AJ464" s="28"/>
      <c r="AK464" s="28"/>
      <c r="AL464" s="28"/>
      <c r="AM464" s="28"/>
      <c r="AN464" s="28"/>
      <c r="AO464" s="28"/>
      <c r="AQ464" s="67">
        <v>0</v>
      </c>
      <c r="AR464" s="67">
        <v>0</v>
      </c>
      <c r="AS464" s="67">
        <v>25.4</v>
      </c>
      <c r="AT464" s="67">
        <v>19.8</v>
      </c>
      <c r="AU464" s="67">
        <v>11</v>
      </c>
      <c r="AV464" s="67">
        <v>8.1999999999999993</v>
      </c>
      <c r="AW464" s="67">
        <v>6</v>
      </c>
      <c r="AX464" s="67">
        <v>9.5</v>
      </c>
      <c r="AY464" s="67">
        <v>7.1</v>
      </c>
      <c r="AZ464" s="67">
        <v>10.8</v>
      </c>
      <c r="BA464" s="67">
        <v>0</v>
      </c>
      <c r="BB464" s="67">
        <v>0</v>
      </c>
      <c r="BC464" s="67">
        <v>0</v>
      </c>
      <c r="BD464" s="67">
        <v>0</v>
      </c>
      <c r="BE464" s="67">
        <v>0</v>
      </c>
      <c r="BF464" s="67">
        <v>0</v>
      </c>
      <c r="BG464" s="67">
        <v>0</v>
      </c>
      <c r="BH464" s="67">
        <v>0</v>
      </c>
      <c r="BI464" s="67">
        <v>0</v>
      </c>
      <c r="BJ464" s="67">
        <v>0</v>
      </c>
      <c r="BK464" s="67">
        <v>0</v>
      </c>
      <c r="BL464" s="67">
        <v>0</v>
      </c>
      <c r="BM464" s="67"/>
      <c r="BN464" s="67"/>
    </row>
    <row r="465" spans="1:66" ht="13.5" customHeight="1" thickBot="1" x14ac:dyDescent="0.2">
      <c r="A465" s="51"/>
      <c r="B465" s="52"/>
      <c r="C465" s="123"/>
      <c r="D465" s="68" t="s">
        <v>11</v>
      </c>
      <c r="E465" s="91"/>
      <c r="F465" s="91"/>
      <c r="G465" s="91"/>
      <c r="H465" s="29"/>
      <c r="I465" s="29"/>
      <c r="J465" s="29"/>
      <c r="K465" s="29"/>
      <c r="L465" s="29"/>
      <c r="M465" s="29"/>
      <c r="N465" s="29"/>
      <c r="O465" s="29"/>
      <c r="P465" s="29"/>
      <c r="Q465" s="29"/>
      <c r="R465" s="29"/>
      <c r="S465" s="29"/>
      <c r="T465" s="29"/>
      <c r="U465" s="29"/>
      <c r="V465" s="29"/>
      <c r="W465" s="29"/>
      <c r="X465" s="29"/>
      <c r="Y465" s="29"/>
      <c r="Z465" s="29"/>
      <c r="AA465" s="29"/>
      <c r="AB465" s="29"/>
      <c r="AC465" s="29"/>
      <c r="AD465" s="29"/>
      <c r="AE465" s="29"/>
      <c r="AF465" s="29"/>
      <c r="AG465" s="29"/>
      <c r="AH465" s="29"/>
      <c r="AI465" s="29"/>
      <c r="AJ465" s="29"/>
      <c r="AK465" s="29"/>
      <c r="AL465" s="29"/>
      <c r="AM465" s="29"/>
      <c r="AN465" s="29"/>
      <c r="AO465" s="29"/>
      <c r="AQ465" s="69">
        <v>0</v>
      </c>
      <c r="AR465" s="69">
        <v>0</v>
      </c>
      <c r="AS465" s="69">
        <v>25.4</v>
      </c>
      <c r="AT465" s="69">
        <v>19.8</v>
      </c>
      <c r="AU465" s="69">
        <v>11.9</v>
      </c>
      <c r="AV465" s="69">
        <v>8.1999999999999993</v>
      </c>
      <c r="AW465" s="69">
        <v>7.1</v>
      </c>
      <c r="AX465" s="69">
        <v>11.6</v>
      </c>
      <c r="AY465" s="69">
        <v>8.1</v>
      </c>
      <c r="AZ465" s="69">
        <v>11.5</v>
      </c>
      <c r="BA465" s="69">
        <v>0</v>
      </c>
      <c r="BB465" s="69">
        <v>0</v>
      </c>
      <c r="BC465" s="69">
        <v>0</v>
      </c>
      <c r="BD465" s="69">
        <v>0</v>
      </c>
      <c r="BE465" s="69">
        <v>0</v>
      </c>
      <c r="BF465" s="69">
        <v>0</v>
      </c>
      <c r="BG465" s="69">
        <v>0</v>
      </c>
      <c r="BH465" s="69">
        <v>0</v>
      </c>
      <c r="BI465" s="69">
        <v>0</v>
      </c>
      <c r="BJ465" s="69">
        <v>0</v>
      </c>
      <c r="BK465" s="69">
        <v>0</v>
      </c>
      <c r="BL465" s="69">
        <v>0</v>
      </c>
      <c r="BM465" s="69"/>
      <c r="BN465" s="69"/>
    </row>
    <row r="466" spans="1:66" ht="13.5" customHeight="1" x14ac:dyDescent="0.15">
      <c r="A466" s="51"/>
      <c r="B466" s="52"/>
      <c r="C466" s="121" t="s">
        <v>361</v>
      </c>
      <c r="D466" s="64" t="s">
        <v>6</v>
      </c>
      <c r="E466" s="89"/>
      <c r="F466" s="89"/>
      <c r="G466" s="89"/>
      <c r="H466" s="26"/>
      <c r="I466" s="26"/>
      <c r="J466" s="26"/>
      <c r="K466" s="26"/>
      <c r="L466" s="26"/>
      <c r="M466" s="26"/>
      <c r="N466" s="26"/>
      <c r="O466" s="26"/>
      <c r="P466" s="26"/>
      <c r="Q466" s="26"/>
      <c r="R466" s="26"/>
      <c r="S466" s="26"/>
      <c r="T466" s="26"/>
      <c r="U466" s="26"/>
      <c r="V466" s="26"/>
      <c r="W466" s="26"/>
      <c r="X466" s="26"/>
      <c r="Y466" s="26"/>
      <c r="Z466" s="26"/>
      <c r="AA466" s="26"/>
      <c r="AB466" s="26"/>
      <c r="AC466" s="26"/>
      <c r="AD466" s="26"/>
      <c r="AE466" s="26"/>
      <c r="AF466" s="26"/>
      <c r="AG466" s="26"/>
      <c r="AH466" s="26"/>
      <c r="AI466" s="26"/>
      <c r="AJ466" s="26"/>
      <c r="AK466" s="26"/>
      <c r="AL466" s="26"/>
      <c r="AM466" s="26"/>
      <c r="AN466" s="26"/>
      <c r="AO466" s="26"/>
      <c r="AQ466" s="65">
        <v>0</v>
      </c>
      <c r="AR466" s="65">
        <v>0</v>
      </c>
      <c r="AS466" s="65">
        <v>46.6</v>
      </c>
      <c r="AT466" s="65">
        <v>50.8</v>
      </c>
      <c r="AU466" s="65">
        <v>40.700000000000003</v>
      </c>
      <c r="AV466" s="65">
        <v>38.1</v>
      </c>
      <c r="AW466" s="65">
        <v>36.5</v>
      </c>
      <c r="AX466" s="65">
        <v>37.200000000000003</v>
      </c>
      <c r="AY466" s="65">
        <v>34.4</v>
      </c>
      <c r="AZ466" s="65">
        <v>38.6</v>
      </c>
      <c r="BA466" s="65">
        <v>0</v>
      </c>
      <c r="BB466" s="65">
        <v>0</v>
      </c>
      <c r="BC466" s="65">
        <v>0</v>
      </c>
      <c r="BD466" s="65">
        <v>0</v>
      </c>
      <c r="BE466" s="65">
        <v>0</v>
      </c>
      <c r="BF466" s="65">
        <v>0</v>
      </c>
      <c r="BG466" s="65">
        <v>0</v>
      </c>
      <c r="BH466" s="65">
        <v>0</v>
      </c>
      <c r="BI466" s="65">
        <v>0</v>
      </c>
      <c r="BJ466" s="65">
        <v>0</v>
      </c>
      <c r="BK466" s="65">
        <v>0</v>
      </c>
      <c r="BL466" s="65">
        <v>0</v>
      </c>
      <c r="BM466" s="65"/>
      <c r="BN466" s="65"/>
    </row>
    <row r="467" spans="1:66" ht="13.5" customHeight="1" x14ac:dyDescent="0.15">
      <c r="A467" s="51"/>
      <c r="B467" s="52"/>
      <c r="C467" s="122"/>
      <c r="D467" s="66" t="s">
        <v>7</v>
      </c>
      <c r="E467" s="90"/>
      <c r="F467" s="90"/>
      <c r="G467" s="90"/>
      <c r="H467" s="28"/>
      <c r="I467" s="28"/>
      <c r="J467" s="28"/>
      <c r="K467" s="28"/>
      <c r="L467" s="28"/>
      <c r="M467" s="28"/>
      <c r="N467" s="28"/>
      <c r="O467" s="28"/>
      <c r="P467" s="28"/>
      <c r="Q467" s="28"/>
      <c r="R467" s="28"/>
      <c r="S467" s="28"/>
      <c r="T467" s="28"/>
      <c r="U467" s="28"/>
      <c r="V467" s="28"/>
      <c r="W467" s="28"/>
      <c r="X467" s="28"/>
      <c r="Y467" s="28"/>
      <c r="Z467" s="28"/>
      <c r="AA467" s="28"/>
      <c r="AB467" s="28"/>
      <c r="AC467" s="28"/>
      <c r="AD467" s="28"/>
      <c r="AE467" s="28"/>
      <c r="AF467" s="28"/>
      <c r="AG467" s="28"/>
      <c r="AH467" s="28"/>
      <c r="AI467" s="28"/>
      <c r="AJ467" s="28"/>
      <c r="AK467" s="28"/>
      <c r="AL467" s="28"/>
      <c r="AM467" s="28"/>
      <c r="AN467" s="28"/>
      <c r="AO467" s="28"/>
      <c r="AQ467" s="67">
        <v>0</v>
      </c>
      <c r="AR467" s="67">
        <v>0</v>
      </c>
      <c r="AS467" s="67">
        <v>0</v>
      </c>
      <c r="AT467" s="67">
        <v>0.1</v>
      </c>
      <c r="AU467" s="67">
        <v>0.7</v>
      </c>
      <c r="AV467" s="67">
        <v>1.9</v>
      </c>
      <c r="AW467" s="67">
        <v>0.7</v>
      </c>
      <c r="AX467" s="67">
        <v>1</v>
      </c>
      <c r="AY467" s="67">
        <v>1</v>
      </c>
      <c r="AZ467" s="67">
        <v>0.9</v>
      </c>
      <c r="BA467" s="67">
        <v>0</v>
      </c>
      <c r="BB467" s="67">
        <v>0</v>
      </c>
      <c r="BC467" s="67">
        <v>0</v>
      </c>
      <c r="BD467" s="67">
        <v>0</v>
      </c>
      <c r="BE467" s="67">
        <v>0</v>
      </c>
      <c r="BF467" s="67">
        <v>0</v>
      </c>
      <c r="BG467" s="67">
        <v>0</v>
      </c>
      <c r="BH467" s="67">
        <v>0</v>
      </c>
      <c r="BI467" s="67">
        <v>0</v>
      </c>
      <c r="BJ467" s="67">
        <v>0</v>
      </c>
      <c r="BK467" s="67">
        <v>0</v>
      </c>
      <c r="BL467" s="67">
        <v>0</v>
      </c>
      <c r="BM467" s="67"/>
      <c r="BN467" s="67"/>
    </row>
    <row r="468" spans="1:66" ht="13.5" customHeight="1" x14ac:dyDescent="0.15">
      <c r="A468" s="51"/>
      <c r="B468" s="52"/>
      <c r="C468" s="122"/>
      <c r="D468" s="66" t="s">
        <v>8</v>
      </c>
      <c r="E468" s="90"/>
      <c r="F468" s="90"/>
      <c r="G468" s="90"/>
      <c r="H468" s="28"/>
      <c r="I468" s="28"/>
      <c r="J468" s="28"/>
      <c r="K468" s="28"/>
      <c r="L468" s="28"/>
      <c r="M468" s="28"/>
      <c r="N468" s="28"/>
      <c r="O468" s="28"/>
      <c r="P468" s="28"/>
      <c r="Q468" s="28"/>
      <c r="R468" s="28"/>
      <c r="S468" s="28"/>
      <c r="T468" s="28"/>
      <c r="U468" s="28"/>
      <c r="V468" s="28"/>
      <c r="W468" s="28"/>
      <c r="X468" s="28"/>
      <c r="Y468" s="28"/>
      <c r="Z468" s="28"/>
      <c r="AA468" s="28"/>
      <c r="AB468" s="28"/>
      <c r="AC468" s="28"/>
      <c r="AD468" s="28"/>
      <c r="AE468" s="28"/>
      <c r="AF468" s="28"/>
      <c r="AG468" s="28"/>
      <c r="AH468" s="28"/>
      <c r="AI468" s="28"/>
      <c r="AJ468" s="28"/>
      <c r="AK468" s="28"/>
      <c r="AL468" s="28"/>
      <c r="AM468" s="28"/>
      <c r="AN468" s="28"/>
      <c r="AO468" s="28"/>
      <c r="AQ468" s="67">
        <v>0</v>
      </c>
      <c r="AR468" s="67">
        <v>0</v>
      </c>
      <c r="AS468" s="67">
        <v>46.6</v>
      </c>
      <c r="AT468" s="67">
        <v>50.7</v>
      </c>
      <c r="AU468" s="67">
        <v>40</v>
      </c>
      <c r="AV468" s="67">
        <v>36.200000000000003</v>
      </c>
      <c r="AW468" s="67">
        <v>35.799999999999997</v>
      </c>
      <c r="AX468" s="67">
        <v>36.200000000000003</v>
      </c>
      <c r="AY468" s="67">
        <v>33.4</v>
      </c>
      <c r="AZ468" s="67">
        <v>37.700000000000003</v>
      </c>
      <c r="BA468" s="67">
        <v>0</v>
      </c>
      <c r="BB468" s="67">
        <v>0</v>
      </c>
      <c r="BC468" s="67">
        <v>0</v>
      </c>
      <c r="BD468" s="67">
        <v>0</v>
      </c>
      <c r="BE468" s="67">
        <v>0</v>
      </c>
      <c r="BF468" s="67">
        <v>0</v>
      </c>
      <c r="BG468" s="67">
        <v>0</v>
      </c>
      <c r="BH468" s="67">
        <v>0</v>
      </c>
      <c r="BI468" s="67">
        <v>0</v>
      </c>
      <c r="BJ468" s="67">
        <v>0</v>
      </c>
      <c r="BK468" s="67">
        <v>0</v>
      </c>
      <c r="BL468" s="67">
        <v>0</v>
      </c>
      <c r="BM468" s="67"/>
      <c r="BN468" s="67"/>
    </row>
    <row r="469" spans="1:66" ht="13.5" customHeight="1" x14ac:dyDescent="0.15">
      <c r="A469" s="51"/>
      <c r="B469" s="52"/>
      <c r="C469" s="122"/>
      <c r="D469" s="66" t="s">
        <v>9</v>
      </c>
      <c r="E469" s="90"/>
      <c r="F469" s="90"/>
      <c r="G469" s="90"/>
      <c r="H469" s="28"/>
      <c r="I469" s="28"/>
      <c r="J469" s="28"/>
      <c r="K469" s="28"/>
      <c r="L469" s="28"/>
      <c r="M469" s="28"/>
      <c r="N469" s="28"/>
      <c r="O469" s="28"/>
      <c r="P469" s="28"/>
      <c r="Q469" s="28"/>
      <c r="R469" s="28"/>
      <c r="S469" s="28"/>
      <c r="T469" s="28"/>
      <c r="U469" s="28"/>
      <c r="V469" s="28"/>
      <c r="W469" s="28"/>
      <c r="X469" s="28"/>
      <c r="Y469" s="28"/>
      <c r="Z469" s="28"/>
      <c r="AA469" s="28"/>
      <c r="AB469" s="28"/>
      <c r="AC469" s="28"/>
      <c r="AD469" s="28"/>
      <c r="AE469" s="28"/>
      <c r="AF469" s="28"/>
      <c r="AG469" s="28"/>
      <c r="AH469" s="28"/>
      <c r="AI469" s="28"/>
      <c r="AJ469" s="28"/>
      <c r="AK469" s="28"/>
      <c r="AL469" s="28"/>
      <c r="AM469" s="28"/>
      <c r="AN469" s="28"/>
      <c r="AO469" s="28"/>
      <c r="AQ469" s="67">
        <v>0</v>
      </c>
      <c r="AR469" s="67">
        <v>0</v>
      </c>
      <c r="AS469" s="67">
        <v>45.3</v>
      </c>
      <c r="AT469" s="67">
        <v>48.7</v>
      </c>
      <c r="AU469" s="67">
        <v>38.9</v>
      </c>
      <c r="AV469" s="67">
        <v>35.799999999999997</v>
      </c>
      <c r="AW469" s="67">
        <v>34.9</v>
      </c>
      <c r="AX469" s="67">
        <v>35.9</v>
      </c>
      <c r="AY469" s="67">
        <v>33</v>
      </c>
      <c r="AZ469" s="67">
        <v>36.9</v>
      </c>
      <c r="BA469" s="67">
        <v>0</v>
      </c>
      <c r="BB469" s="67">
        <v>0</v>
      </c>
      <c r="BC469" s="67">
        <v>0</v>
      </c>
      <c r="BD469" s="67">
        <v>0</v>
      </c>
      <c r="BE469" s="67">
        <v>0</v>
      </c>
      <c r="BF469" s="67">
        <v>0</v>
      </c>
      <c r="BG469" s="67">
        <v>0</v>
      </c>
      <c r="BH469" s="67">
        <v>0</v>
      </c>
      <c r="BI469" s="67">
        <v>0</v>
      </c>
      <c r="BJ469" s="67">
        <v>0</v>
      </c>
      <c r="BK469" s="67">
        <v>0</v>
      </c>
      <c r="BL469" s="67">
        <v>0</v>
      </c>
      <c r="BM469" s="67"/>
      <c r="BN469" s="67"/>
    </row>
    <row r="470" spans="1:66" ht="13.5" customHeight="1" x14ac:dyDescent="0.15">
      <c r="A470" s="51"/>
      <c r="B470" s="52"/>
      <c r="C470" s="122"/>
      <c r="D470" s="66" t="s">
        <v>10</v>
      </c>
      <c r="E470" s="90"/>
      <c r="F470" s="90"/>
      <c r="G470" s="90"/>
      <c r="H470" s="28"/>
      <c r="I470" s="28"/>
      <c r="J470" s="28"/>
      <c r="K470" s="28"/>
      <c r="L470" s="28"/>
      <c r="M470" s="28"/>
      <c r="N470" s="28"/>
      <c r="O470" s="28"/>
      <c r="P470" s="28"/>
      <c r="Q470" s="28"/>
      <c r="R470" s="28"/>
      <c r="S470" s="28"/>
      <c r="T470" s="28"/>
      <c r="U470" s="28"/>
      <c r="V470" s="28"/>
      <c r="W470" s="28"/>
      <c r="X470" s="28"/>
      <c r="Y470" s="28"/>
      <c r="Z470" s="28"/>
      <c r="AA470" s="28"/>
      <c r="AB470" s="28"/>
      <c r="AC470" s="28"/>
      <c r="AD470" s="28"/>
      <c r="AE470" s="28"/>
      <c r="AF470" s="28"/>
      <c r="AG470" s="28"/>
      <c r="AH470" s="28"/>
      <c r="AI470" s="28"/>
      <c r="AJ470" s="28"/>
      <c r="AK470" s="28"/>
      <c r="AL470" s="28"/>
      <c r="AM470" s="28"/>
      <c r="AN470" s="28"/>
      <c r="AO470" s="28"/>
      <c r="AQ470" s="67">
        <v>0</v>
      </c>
      <c r="AR470" s="67">
        <v>0</v>
      </c>
      <c r="AS470" s="67">
        <v>1.3</v>
      </c>
      <c r="AT470" s="67">
        <v>2.1</v>
      </c>
      <c r="AU470" s="67">
        <v>1.8</v>
      </c>
      <c r="AV470" s="67">
        <v>2.2999999999999998</v>
      </c>
      <c r="AW470" s="67">
        <v>1.6</v>
      </c>
      <c r="AX470" s="67">
        <v>1.3</v>
      </c>
      <c r="AY470" s="67">
        <v>1.4</v>
      </c>
      <c r="AZ470" s="67">
        <v>1.7</v>
      </c>
      <c r="BA470" s="67">
        <v>0</v>
      </c>
      <c r="BB470" s="67">
        <v>0</v>
      </c>
      <c r="BC470" s="67">
        <v>0</v>
      </c>
      <c r="BD470" s="67">
        <v>0</v>
      </c>
      <c r="BE470" s="67">
        <v>0</v>
      </c>
      <c r="BF470" s="67">
        <v>0</v>
      </c>
      <c r="BG470" s="67">
        <v>0</v>
      </c>
      <c r="BH470" s="67">
        <v>0</v>
      </c>
      <c r="BI470" s="67">
        <v>0</v>
      </c>
      <c r="BJ470" s="67">
        <v>0</v>
      </c>
      <c r="BK470" s="67">
        <v>0</v>
      </c>
      <c r="BL470" s="67">
        <v>0</v>
      </c>
      <c r="BM470" s="67"/>
      <c r="BN470" s="67"/>
    </row>
    <row r="471" spans="1:66" ht="13.5" customHeight="1" thickBot="1" x14ac:dyDescent="0.2">
      <c r="A471" s="51"/>
      <c r="B471" s="52"/>
      <c r="C471" s="122"/>
      <c r="D471" s="68" t="s">
        <v>11</v>
      </c>
      <c r="E471" s="91"/>
      <c r="F471" s="91"/>
      <c r="G471" s="91"/>
      <c r="H471" s="29"/>
      <c r="I471" s="29"/>
      <c r="J471" s="29"/>
      <c r="K471" s="29"/>
      <c r="L471" s="29"/>
      <c r="M471" s="29"/>
      <c r="N471" s="29"/>
      <c r="O471" s="29"/>
      <c r="P471" s="29"/>
      <c r="Q471" s="29"/>
      <c r="R471" s="29"/>
      <c r="S471" s="29"/>
      <c r="T471" s="29"/>
      <c r="U471" s="29"/>
      <c r="V471" s="29"/>
      <c r="W471" s="29"/>
      <c r="X471" s="29"/>
      <c r="Y471" s="29"/>
      <c r="Z471" s="29"/>
      <c r="AA471" s="29"/>
      <c r="AB471" s="29"/>
      <c r="AC471" s="29"/>
      <c r="AD471" s="29"/>
      <c r="AE471" s="29"/>
      <c r="AF471" s="29"/>
      <c r="AG471" s="29"/>
      <c r="AH471" s="29"/>
      <c r="AI471" s="29"/>
      <c r="AJ471" s="29"/>
      <c r="AK471" s="29"/>
      <c r="AL471" s="29"/>
      <c r="AM471" s="29"/>
      <c r="AN471" s="29"/>
      <c r="AO471" s="29"/>
      <c r="AQ471" s="69">
        <v>0</v>
      </c>
      <c r="AR471" s="69">
        <v>0</v>
      </c>
      <c r="AS471" s="69">
        <v>1.3</v>
      </c>
      <c r="AT471" s="69">
        <v>2.1</v>
      </c>
      <c r="AU471" s="69">
        <v>1.8</v>
      </c>
      <c r="AV471" s="69">
        <v>2.2999999999999998</v>
      </c>
      <c r="AW471" s="69">
        <v>1.6</v>
      </c>
      <c r="AX471" s="69">
        <v>1.3</v>
      </c>
      <c r="AY471" s="69">
        <v>1.4</v>
      </c>
      <c r="AZ471" s="69">
        <v>1.7</v>
      </c>
      <c r="BA471" s="69">
        <v>0</v>
      </c>
      <c r="BB471" s="69">
        <v>0</v>
      </c>
      <c r="BC471" s="69">
        <v>0</v>
      </c>
      <c r="BD471" s="69">
        <v>0</v>
      </c>
      <c r="BE471" s="69">
        <v>0</v>
      </c>
      <c r="BF471" s="69">
        <v>0</v>
      </c>
      <c r="BG471" s="69">
        <v>0</v>
      </c>
      <c r="BH471" s="69">
        <v>0</v>
      </c>
      <c r="BI471" s="69">
        <v>0</v>
      </c>
      <c r="BJ471" s="69">
        <v>0</v>
      </c>
      <c r="BK471" s="69">
        <v>0</v>
      </c>
      <c r="BL471" s="69">
        <v>0</v>
      </c>
      <c r="BM471" s="69"/>
      <c r="BN471" s="69"/>
    </row>
    <row r="472" spans="1:66" ht="13.5" customHeight="1" x14ac:dyDescent="0.15">
      <c r="A472" s="51"/>
      <c r="B472" s="52"/>
      <c r="C472" s="53" t="s">
        <v>85</v>
      </c>
      <c r="D472" s="64" t="s">
        <v>6</v>
      </c>
      <c r="E472" s="89"/>
      <c r="F472" s="89"/>
      <c r="G472" s="89"/>
      <c r="H472" s="26"/>
      <c r="I472" s="26"/>
      <c r="J472" s="26"/>
      <c r="K472" s="26"/>
      <c r="L472" s="26"/>
      <c r="M472" s="26"/>
      <c r="N472" s="26"/>
      <c r="O472" s="26"/>
      <c r="P472" s="26"/>
      <c r="Q472" s="26"/>
      <c r="R472" s="26"/>
      <c r="S472" s="26"/>
      <c r="T472" s="26"/>
      <c r="U472" s="26"/>
      <c r="V472" s="26"/>
      <c r="W472" s="26"/>
      <c r="X472" s="26"/>
      <c r="Y472" s="26"/>
      <c r="Z472" s="26"/>
      <c r="AA472" s="26"/>
      <c r="AB472" s="26"/>
      <c r="AC472" s="26"/>
      <c r="AD472" s="26"/>
      <c r="AE472" s="26"/>
      <c r="AF472" s="26"/>
      <c r="AG472" s="26"/>
      <c r="AH472" s="26"/>
      <c r="AI472" s="26"/>
      <c r="AJ472" s="26"/>
      <c r="AK472" s="26"/>
      <c r="AL472" s="26"/>
      <c r="AM472" s="26"/>
      <c r="AN472" s="26"/>
      <c r="AO472" s="26"/>
      <c r="AQ472" s="65">
        <v>0</v>
      </c>
      <c r="AR472" s="65">
        <v>0</v>
      </c>
      <c r="AS472" s="65">
        <v>520.5</v>
      </c>
      <c r="AT472" s="65">
        <v>494.9</v>
      </c>
      <c r="AU472" s="65">
        <v>507.2</v>
      </c>
      <c r="AV472" s="65">
        <v>489.2</v>
      </c>
      <c r="AW472" s="65">
        <v>465.6</v>
      </c>
      <c r="AX472" s="65">
        <v>419.5</v>
      </c>
      <c r="AY472" s="65">
        <v>420.5</v>
      </c>
      <c r="AZ472" s="65">
        <v>395.8</v>
      </c>
      <c r="BA472" s="65">
        <v>397.2</v>
      </c>
      <c r="BB472" s="65">
        <v>317.39999999999998</v>
      </c>
      <c r="BC472" s="65">
        <v>313.7</v>
      </c>
      <c r="BD472" s="65">
        <v>307.50000000000006</v>
      </c>
      <c r="BE472" s="65">
        <v>275.20000000000005</v>
      </c>
      <c r="BF472" s="65">
        <v>258</v>
      </c>
      <c r="BG472" s="65">
        <v>261.3</v>
      </c>
      <c r="BH472" s="65">
        <v>283.7</v>
      </c>
      <c r="BI472" s="65">
        <v>274</v>
      </c>
      <c r="BJ472" s="65">
        <v>270.69999999999993</v>
      </c>
      <c r="BK472" s="65">
        <v>241.6</v>
      </c>
      <c r="BL472" s="65">
        <v>271.8</v>
      </c>
      <c r="BM472" s="65">
        <v>277.59999999999997</v>
      </c>
      <c r="BN472" s="65"/>
    </row>
    <row r="473" spans="1:66" ht="13.5" customHeight="1" x14ac:dyDescent="0.15">
      <c r="A473" s="51"/>
      <c r="B473" s="52"/>
      <c r="C473" s="54"/>
      <c r="D473" s="66" t="s">
        <v>7</v>
      </c>
      <c r="E473" s="90"/>
      <c r="F473" s="90"/>
      <c r="G473" s="90"/>
      <c r="H473" s="28"/>
      <c r="I473" s="28"/>
      <c r="J473" s="28"/>
      <c r="K473" s="28"/>
      <c r="L473" s="28"/>
      <c r="M473" s="28"/>
      <c r="N473" s="28"/>
      <c r="O473" s="28"/>
      <c r="P473" s="28"/>
      <c r="Q473" s="28"/>
      <c r="R473" s="28"/>
      <c r="S473" s="28"/>
      <c r="T473" s="28"/>
      <c r="U473" s="28"/>
      <c r="V473" s="28"/>
      <c r="W473" s="28"/>
      <c r="X473" s="28"/>
      <c r="Y473" s="28"/>
      <c r="Z473" s="28"/>
      <c r="AA473" s="28"/>
      <c r="AB473" s="28"/>
      <c r="AC473" s="28"/>
      <c r="AD473" s="28"/>
      <c r="AE473" s="28"/>
      <c r="AF473" s="28"/>
      <c r="AG473" s="28"/>
      <c r="AH473" s="28"/>
      <c r="AI473" s="28"/>
      <c r="AJ473" s="28"/>
      <c r="AK473" s="28"/>
      <c r="AL473" s="28"/>
      <c r="AM473" s="28"/>
      <c r="AN473" s="28"/>
      <c r="AO473" s="28"/>
      <c r="AQ473" s="67">
        <v>0</v>
      </c>
      <c r="AR473" s="67">
        <v>0</v>
      </c>
      <c r="AS473" s="67">
        <v>0.1</v>
      </c>
      <c r="AT473" s="67">
        <v>0</v>
      </c>
      <c r="AU473" s="67">
        <v>0</v>
      </c>
      <c r="AV473" s="67">
        <v>0</v>
      </c>
      <c r="AW473" s="67">
        <v>0</v>
      </c>
      <c r="AX473" s="67">
        <v>0</v>
      </c>
      <c r="AY473" s="67">
        <v>0</v>
      </c>
      <c r="AZ473" s="67">
        <v>0</v>
      </c>
      <c r="BA473" s="67">
        <v>0</v>
      </c>
      <c r="BB473" s="67">
        <v>0</v>
      </c>
      <c r="BC473" s="67">
        <v>0</v>
      </c>
      <c r="BD473" s="67">
        <v>0</v>
      </c>
      <c r="BE473" s="67">
        <v>0</v>
      </c>
      <c r="BF473" s="67">
        <v>0</v>
      </c>
      <c r="BG473" s="67">
        <v>0</v>
      </c>
      <c r="BH473" s="67">
        <v>0</v>
      </c>
      <c r="BI473" s="67">
        <v>0</v>
      </c>
      <c r="BJ473" s="67">
        <v>0</v>
      </c>
      <c r="BK473" s="67">
        <v>0</v>
      </c>
      <c r="BL473" s="67">
        <v>0</v>
      </c>
      <c r="BM473" s="67">
        <v>0</v>
      </c>
      <c r="BN473" s="67"/>
    </row>
    <row r="474" spans="1:66" ht="13.5" customHeight="1" x14ac:dyDescent="0.15">
      <c r="A474" s="51"/>
      <c r="B474" s="52"/>
      <c r="C474" s="54"/>
      <c r="D474" s="66" t="s">
        <v>8</v>
      </c>
      <c r="E474" s="90"/>
      <c r="F474" s="90"/>
      <c r="G474" s="90"/>
      <c r="H474" s="28"/>
      <c r="I474" s="28"/>
      <c r="J474" s="28"/>
      <c r="K474" s="28"/>
      <c r="L474" s="28"/>
      <c r="M474" s="28"/>
      <c r="N474" s="28"/>
      <c r="O474" s="28"/>
      <c r="P474" s="28"/>
      <c r="Q474" s="28"/>
      <c r="R474" s="28"/>
      <c r="S474" s="28"/>
      <c r="T474" s="28"/>
      <c r="U474" s="28"/>
      <c r="V474" s="28"/>
      <c r="W474" s="28"/>
      <c r="X474" s="28"/>
      <c r="Y474" s="28"/>
      <c r="Z474" s="28"/>
      <c r="AA474" s="28"/>
      <c r="AB474" s="28"/>
      <c r="AC474" s="28"/>
      <c r="AD474" s="28"/>
      <c r="AE474" s="28"/>
      <c r="AF474" s="28"/>
      <c r="AG474" s="28"/>
      <c r="AH474" s="28"/>
      <c r="AI474" s="28"/>
      <c r="AJ474" s="28"/>
      <c r="AK474" s="28"/>
      <c r="AL474" s="28"/>
      <c r="AM474" s="28"/>
      <c r="AN474" s="28"/>
      <c r="AO474" s="28"/>
      <c r="AQ474" s="67">
        <v>0</v>
      </c>
      <c r="AR474" s="67">
        <v>0</v>
      </c>
      <c r="AS474" s="67">
        <v>520.4</v>
      </c>
      <c r="AT474" s="67">
        <v>494.9</v>
      </c>
      <c r="AU474" s="67">
        <v>507.2</v>
      </c>
      <c r="AV474" s="67">
        <v>489.2</v>
      </c>
      <c r="AW474" s="67">
        <v>465.6</v>
      </c>
      <c r="AX474" s="67">
        <v>419.5</v>
      </c>
      <c r="AY474" s="67">
        <v>420.5</v>
      </c>
      <c r="AZ474" s="67">
        <v>395.8</v>
      </c>
      <c r="BA474" s="67">
        <v>397.2</v>
      </c>
      <c r="BB474" s="67">
        <v>317.39999999999998</v>
      </c>
      <c r="BC474" s="67">
        <v>313.7</v>
      </c>
      <c r="BD474" s="67">
        <v>307.50000000000006</v>
      </c>
      <c r="BE474" s="67">
        <v>275.20000000000005</v>
      </c>
      <c r="BF474" s="67">
        <v>258</v>
      </c>
      <c r="BG474" s="67">
        <v>261.3</v>
      </c>
      <c r="BH474" s="67">
        <v>283.7</v>
      </c>
      <c r="BI474" s="67">
        <v>274</v>
      </c>
      <c r="BJ474" s="67">
        <v>270.69999999999993</v>
      </c>
      <c r="BK474" s="67">
        <v>241.6</v>
      </c>
      <c r="BL474" s="67">
        <v>271.8</v>
      </c>
      <c r="BM474" s="67">
        <v>277.59999999999997</v>
      </c>
      <c r="BN474" s="67"/>
    </row>
    <row r="475" spans="1:66" ht="13.5" customHeight="1" x14ac:dyDescent="0.15">
      <c r="A475" s="51"/>
      <c r="B475" s="52"/>
      <c r="C475" s="54"/>
      <c r="D475" s="66" t="s">
        <v>9</v>
      </c>
      <c r="E475" s="90"/>
      <c r="F475" s="90"/>
      <c r="G475" s="90"/>
      <c r="H475" s="28"/>
      <c r="I475" s="28"/>
      <c r="J475" s="28"/>
      <c r="K475" s="28"/>
      <c r="L475" s="28"/>
      <c r="M475" s="28"/>
      <c r="N475" s="28"/>
      <c r="O475" s="28"/>
      <c r="P475" s="28"/>
      <c r="Q475" s="28"/>
      <c r="R475" s="28"/>
      <c r="S475" s="28"/>
      <c r="T475" s="28"/>
      <c r="U475" s="28"/>
      <c r="V475" s="28"/>
      <c r="W475" s="28"/>
      <c r="X475" s="28"/>
      <c r="Y475" s="28"/>
      <c r="Z475" s="28"/>
      <c r="AA475" s="28"/>
      <c r="AB475" s="28"/>
      <c r="AC475" s="28"/>
      <c r="AD475" s="28"/>
      <c r="AE475" s="28"/>
      <c r="AF475" s="28"/>
      <c r="AG475" s="28"/>
      <c r="AH475" s="28"/>
      <c r="AI475" s="28"/>
      <c r="AJ475" s="28"/>
      <c r="AK475" s="28"/>
      <c r="AL475" s="28"/>
      <c r="AM475" s="28"/>
      <c r="AN475" s="28"/>
      <c r="AO475" s="28"/>
      <c r="AQ475" s="67">
        <v>0</v>
      </c>
      <c r="AR475" s="67">
        <v>0</v>
      </c>
      <c r="AS475" s="67">
        <v>505.2</v>
      </c>
      <c r="AT475" s="67">
        <v>480.4</v>
      </c>
      <c r="AU475" s="67">
        <v>492.2</v>
      </c>
      <c r="AV475" s="67">
        <v>474.7</v>
      </c>
      <c r="AW475" s="67">
        <v>452.3</v>
      </c>
      <c r="AX475" s="67">
        <v>401.7</v>
      </c>
      <c r="AY475" s="67">
        <v>403.2</v>
      </c>
      <c r="AZ475" s="67">
        <v>379.4</v>
      </c>
      <c r="BA475" s="67">
        <v>377.5</v>
      </c>
      <c r="BB475" s="67">
        <v>298.8</v>
      </c>
      <c r="BC475" s="67">
        <v>296.60000000000002</v>
      </c>
      <c r="BD475" s="67">
        <v>289.89999999999998</v>
      </c>
      <c r="BE475" s="67">
        <v>259.40000000000003</v>
      </c>
      <c r="BF475" s="67">
        <v>239.8</v>
      </c>
      <c r="BG475" s="67">
        <v>242.29999999999998</v>
      </c>
      <c r="BH475" s="67">
        <v>263.5</v>
      </c>
      <c r="BI475" s="67">
        <v>253.19999999999996</v>
      </c>
      <c r="BJ475" s="67">
        <v>249.6</v>
      </c>
      <c r="BK475" s="67">
        <v>222.1</v>
      </c>
      <c r="BL475" s="67">
        <v>250.3</v>
      </c>
      <c r="BM475" s="67">
        <v>253.60000000000002</v>
      </c>
      <c r="BN475" s="67"/>
    </row>
    <row r="476" spans="1:66" ht="13.5" customHeight="1" x14ac:dyDescent="0.15">
      <c r="A476" s="51"/>
      <c r="B476" s="52"/>
      <c r="C476" s="54"/>
      <c r="D476" s="66" t="s">
        <v>10</v>
      </c>
      <c r="E476" s="90"/>
      <c r="F476" s="90"/>
      <c r="G476" s="90"/>
      <c r="H476" s="28"/>
      <c r="I476" s="28"/>
      <c r="J476" s="28"/>
      <c r="K476" s="28"/>
      <c r="L476" s="28"/>
      <c r="M476" s="28"/>
      <c r="N476" s="28"/>
      <c r="O476" s="28"/>
      <c r="P476" s="28"/>
      <c r="Q476" s="28"/>
      <c r="R476" s="28"/>
      <c r="S476" s="28"/>
      <c r="T476" s="28"/>
      <c r="U476" s="28"/>
      <c r="V476" s="28"/>
      <c r="W476" s="28"/>
      <c r="X476" s="28"/>
      <c r="Y476" s="28"/>
      <c r="Z476" s="28"/>
      <c r="AA476" s="28"/>
      <c r="AB476" s="28"/>
      <c r="AC476" s="28"/>
      <c r="AD476" s="28"/>
      <c r="AE476" s="28"/>
      <c r="AF476" s="28"/>
      <c r="AG476" s="28"/>
      <c r="AH476" s="28"/>
      <c r="AI476" s="28"/>
      <c r="AJ476" s="28"/>
      <c r="AK476" s="28"/>
      <c r="AL476" s="28"/>
      <c r="AM476" s="28"/>
      <c r="AN476" s="28"/>
      <c r="AO476" s="28"/>
      <c r="AQ476" s="67">
        <v>0</v>
      </c>
      <c r="AR476" s="67">
        <v>0</v>
      </c>
      <c r="AS476" s="67">
        <v>15.3</v>
      </c>
      <c r="AT476" s="67">
        <v>14.5</v>
      </c>
      <c r="AU476" s="67">
        <v>15</v>
      </c>
      <c r="AV476" s="67">
        <v>14.5</v>
      </c>
      <c r="AW476" s="67">
        <v>13.3</v>
      </c>
      <c r="AX476" s="67">
        <v>17.8</v>
      </c>
      <c r="AY476" s="67">
        <v>17.3</v>
      </c>
      <c r="AZ476" s="67">
        <v>16.399999999999999</v>
      </c>
      <c r="BA476" s="67">
        <v>19.7</v>
      </c>
      <c r="BB476" s="67">
        <v>18.600000000000001</v>
      </c>
      <c r="BC476" s="67">
        <v>17.100000000000001</v>
      </c>
      <c r="BD476" s="67">
        <v>17.599999999999998</v>
      </c>
      <c r="BE476" s="67">
        <v>15.799999999999999</v>
      </c>
      <c r="BF476" s="67">
        <v>18.2</v>
      </c>
      <c r="BG476" s="67">
        <v>19</v>
      </c>
      <c r="BH476" s="67">
        <v>20.2</v>
      </c>
      <c r="BI476" s="67">
        <v>20.8</v>
      </c>
      <c r="BJ476" s="67">
        <v>21.099999999999998</v>
      </c>
      <c r="BK476" s="67">
        <v>19.500000000000004</v>
      </c>
      <c r="BL476" s="67">
        <v>21.5</v>
      </c>
      <c r="BM476" s="67">
        <v>23.999999999999996</v>
      </c>
      <c r="BN476" s="67"/>
    </row>
    <row r="477" spans="1:66" ht="13.5" customHeight="1" thickBot="1" x14ac:dyDescent="0.2">
      <c r="A477" s="51"/>
      <c r="B477" s="52"/>
      <c r="C477" s="55"/>
      <c r="D477" s="68" t="s">
        <v>11</v>
      </c>
      <c r="E477" s="91"/>
      <c r="F477" s="91"/>
      <c r="G477" s="91"/>
      <c r="H477" s="29"/>
      <c r="I477" s="29"/>
      <c r="J477" s="29"/>
      <c r="K477" s="29"/>
      <c r="L477" s="29"/>
      <c r="M477" s="29"/>
      <c r="N477" s="29"/>
      <c r="O477" s="29"/>
      <c r="P477" s="29"/>
      <c r="Q477" s="29"/>
      <c r="R477" s="29"/>
      <c r="S477" s="29"/>
      <c r="T477" s="29"/>
      <c r="U477" s="29"/>
      <c r="V477" s="29"/>
      <c r="W477" s="29"/>
      <c r="X477" s="29"/>
      <c r="Y477" s="29"/>
      <c r="Z477" s="29"/>
      <c r="AA477" s="29"/>
      <c r="AB477" s="29"/>
      <c r="AC477" s="29"/>
      <c r="AD477" s="29"/>
      <c r="AE477" s="29"/>
      <c r="AF477" s="29"/>
      <c r="AG477" s="29"/>
      <c r="AH477" s="29"/>
      <c r="AI477" s="29"/>
      <c r="AJ477" s="29"/>
      <c r="AK477" s="29"/>
      <c r="AL477" s="29"/>
      <c r="AM477" s="29"/>
      <c r="AN477" s="29"/>
      <c r="AO477" s="29"/>
      <c r="AQ477" s="69">
        <v>0</v>
      </c>
      <c r="AR477" s="69">
        <v>0</v>
      </c>
      <c r="AS477" s="69">
        <v>15.3</v>
      </c>
      <c r="AT477" s="69">
        <v>14.5</v>
      </c>
      <c r="AU477" s="69">
        <v>15</v>
      </c>
      <c r="AV477" s="69">
        <v>14.5</v>
      </c>
      <c r="AW477" s="69">
        <v>13.3</v>
      </c>
      <c r="AX477" s="69">
        <v>17.8</v>
      </c>
      <c r="AY477" s="69">
        <v>17.3</v>
      </c>
      <c r="AZ477" s="69">
        <v>16.399999999999999</v>
      </c>
      <c r="BA477" s="69">
        <v>19.7</v>
      </c>
      <c r="BB477" s="69">
        <v>18.600000000000001</v>
      </c>
      <c r="BC477" s="69">
        <v>17.100000000000001</v>
      </c>
      <c r="BD477" s="69">
        <v>17.599999999999998</v>
      </c>
      <c r="BE477" s="69">
        <v>15.799999999999999</v>
      </c>
      <c r="BF477" s="69">
        <v>18.2</v>
      </c>
      <c r="BG477" s="69">
        <v>19</v>
      </c>
      <c r="BH477" s="69">
        <v>20.2</v>
      </c>
      <c r="BI477" s="69">
        <v>20.8</v>
      </c>
      <c r="BJ477" s="69">
        <v>21.099999999999998</v>
      </c>
      <c r="BK477" s="69">
        <v>19.500000000000004</v>
      </c>
      <c r="BL477" s="69">
        <v>21.5</v>
      </c>
      <c r="BM477" s="69">
        <v>23.999999999999996</v>
      </c>
      <c r="BN477" s="69"/>
    </row>
    <row r="478" spans="1:66" ht="13.5" customHeight="1" x14ac:dyDescent="0.15">
      <c r="A478" s="51"/>
      <c r="B478" s="52"/>
      <c r="C478" s="53" t="s">
        <v>86</v>
      </c>
      <c r="D478" s="64" t="s">
        <v>6</v>
      </c>
      <c r="E478" s="89"/>
      <c r="F478" s="89"/>
      <c r="G478" s="89"/>
      <c r="H478" s="26"/>
      <c r="I478" s="26"/>
      <c r="J478" s="26"/>
      <c r="K478" s="26"/>
      <c r="L478" s="26"/>
      <c r="M478" s="26"/>
      <c r="N478" s="26"/>
      <c r="O478" s="26"/>
      <c r="P478" s="26"/>
      <c r="Q478" s="26"/>
      <c r="R478" s="26"/>
      <c r="S478" s="26"/>
      <c r="T478" s="26"/>
      <c r="U478" s="26"/>
      <c r="V478" s="26"/>
      <c r="W478" s="26"/>
      <c r="X478" s="26"/>
      <c r="Y478" s="26"/>
      <c r="Z478" s="26"/>
      <c r="AA478" s="26"/>
      <c r="AB478" s="26"/>
      <c r="AC478" s="26"/>
      <c r="AD478" s="26"/>
      <c r="AE478" s="26"/>
      <c r="AF478" s="26"/>
      <c r="AG478" s="26"/>
      <c r="AH478" s="26"/>
      <c r="AI478" s="26"/>
      <c r="AJ478" s="26"/>
      <c r="AK478" s="26"/>
      <c r="AL478" s="26"/>
      <c r="AM478" s="26"/>
      <c r="AN478" s="26"/>
      <c r="AO478" s="26"/>
      <c r="AQ478" s="65">
        <v>0</v>
      </c>
      <c r="AR478" s="65">
        <v>0</v>
      </c>
      <c r="AS478" s="65">
        <v>193.4</v>
      </c>
      <c r="AT478" s="65">
        <v>189.9</v>
      </c>
      <c r="AU478" s="65">
        <v>183</v>
      </c>
      <c r="AV478" s="65">
        <v>181</v>
      </c>
      <c r="AW478" s="65">
        <v>172.4</v>
      </c>
      <c r="AX478" s="65">
        <v>152.9</v>
      </c>
      <c r="AY478" s="65">
        <v>160.1</v>
      </c>
      <c r="AZ478" s="65">
        <v>159.69999999999999</v>
      </c>
      <c r="BA478" s="65">
        <v>153.4</v>
      </c>
      <c r="BB478" s="65">
        <v>133.30000000000001</v>
      </c>
      <c r="BC478" s="65">
        <v>122.6</v>
      </c>
      <c r="BD478" s="65">
        <v>118.7</v>
      </c>
      <c r="BE478" s="65">
        <v>103.30000000000001</v>
      </c>
      <c r="BF478" s="65">
        <v>155.6</v>
      </c>
      <c r="BG478" s="65">
        <v>133.1</v>
      </c>
      <c r="BH478" s="65">
        <v>133.4</v>
      </c>
      <c r="BI478" s="65">
        <v>130</v>
      </c>
      <c r="BJ478" s="65">
        <v>117.60000000000002</v>
      </c>
      <c r="BK478" s="65">
        <v>184.9</v>
      </c>
      <c r="BL478" s="65">
        <v>257.8</v>
      </c>
      <c r="BM478" s="65">
        <v>225.6</v>
      </c>
      <c r="BN478" s="65"/>
    </row>
    <row r="479" spans="1:66" ht="13.5" customHeight="1" x14ac:dyDescent="0.15">
      <c r="A479" s="51"/>
      <c r="B479" s="52"/>
      <c r="C479" s="54"/>
      <c r="D479" s="66" t="s">
        <v>7</v>
      </c>
      <c r="E479" s="90"/>
      <c r="F479" s="90"/>
      <c r="G479" s="90"/>
      <c r="H479" s="28"/>
      <c r="I479" s="28"/>
      <c r="J479" s="28"/>
      <c r="K479" s="28"/>
      <c r="L479" s="28"/>
      <c r="M479" s="28"/>
      <c r="N479" s="28"/>
      <c r="O479" s="28"/>
      <c r="P479" s="28"/>
      <c r="Q479" s="28"/>
      <c r="R479" s="28"/>
      <c r="S479" s="28"/>
      <c r="T479" s="28"/>
      <c r="U479" s="28"/>
      <c r="V479" s="28"/>
      <c r="W479" s="28"/>
      <c r="X479" s="28"/>
      <c r="Y479" s="28"/>
      <c r="Z479" s="28"/>
      <c r="AA479" s="28"/>
      <c r="AB479" s="28"/>
      <c r="AC479" s="28"/>
      <c r="AD479" s="28"/>
      <c r="AE479" s="28"/>
      <c r="AF479" s="28"/>
      <c r="AG479" s="28"/>
      <c r="AH479" s="28"/>
      <c r="AI479" s="28"/>
      <c r="AJ479" s="28"/>
      <c r="AK479" s="28"/>
      <c r="AL479" s="28"/>
      <c r="AM479" s="28"/>
      <c r="AN479" s="28"/>
      <c r="AO479" s="28"/>
      <c r="AQ479" s="67">
        <v>0</v>
      </c>
      <c r="AR479" s="67">
        <v>0</v>
      </c>
      <c r="AS479" s="67">
        <v>18.3</v>
      </c>
      <c r="AT479" s="67">
        <v>17.899999999999999</v>
      </c>
      <c r="AU479" s="67">
        <v>17.2</v>
      </c>
      <c r="AV479" s="67">
        <v>49.8</v>
      </c>
      <c r="AW479" s="67">
        <v>47.6</v>
      </c>
      <c r="AX479" s="67">
        <v>42.2</v>
      </c>
      <c r="AY479" s="67">
        <v>44.2</v>
      </c>
      <c r="AZ479" s="67">
        <v>44.3</v>
      </c>
      <c r="BA479" s="67">
        <v>42.4</v>
      </c>
      <c r="BB479" s="67">
        <v>2.9</v>
      </c>
      <c r="BC479" s="67">
        <v>2.6</v>
      </c>
      <c r="BD479" s="67">
        <v>2.4</v>
      </c>
      <c r="BE479" s="67">
        <v>2.4</v>
      </c>
      <c r="BF479" s="67">
        <v>2.5000000000000004</v>
      </c>
      <c r="BG479" s="67">
        <v>2.0000000000000004</v>
      </c>
      <c r="BH479" s="67">
        <v>2.1000000000000005</v>
      </c>
      <c r="BI479" s="67">
        <v>13.100000000000001</v>
      </c>
      <c r="BJ479" s="67">
        <v>1.4000000000000001</v>
      </c>
      <c r="BK479" s="67">
        <v>1.5000000000000004</v>
      </c>
      <c r="BL479" s="67">
        <v>3</v>
      </c>
      <c r="BM479" s="67">
        <v>2.5000000000000004</v>
      </c>
      <c r="BN479" s="67"/>
    </row>
    <row r="480" spans="1:66" ht="13.5" customHeight="1" x14ac:dyDescent="0.15">
      <c r="A480" s="51"/>
      <c r="B480" s="52"/>
      <c r="C480" s="54"/>
      <c r="D480" s="66" t="s">
        <v>8</v>
      </c>
      <c r="E480" s="90"/>
      <c r="F480" s="90"/>
      <c r="G480" s="90"/>
      <c r="H480" s="28"/>
      <c r="I480" s="28"/>
      <c r="J480" s="28"/>
      <c r="K480" s="28"/>
      <c r="L480" s="28"/>
      <c r="M480" s="28"/>
      <c r="N480" s="28"/>
      <c r="O480" s="28"/>
      <c r="P480" s="28"/>
      <c r="Q480" s="28"/>
      <c r="R480" s="28"/>
      <c r="S480" s="28"/>
      <c r="T480" s="28"/>
      <c r="U480" s="28"/>
      <c r="V480" s="28"/>
      <c r="W480" s="28"/>
      <c r="X480" s="28"/>
      <c r="Y480" s="28"/>
      <c r="Z480" s="28"/>
      <c r="AA480" s="28"/>
      <c r="AB480" s="28"/>
      <c r="AC480" s="28"/>
      <c r="AD480" s="28"/>
      <c r="AE480" s="28"/>
      <c r="AF480" s="28"/>
      <c r="AG480" s="28"/>
      <c r="AH480" s="28"/>
      <c r="AI480" s="28"/>
      <c r="AJ480" s="28"/>
      <c r="AK480" s="28"/>
      <c r="AL480" s="28"/>
      <c r="AM480" s="28"/>
      <c r="AN480" s="28"/>
      <c r="AO480" s="28"/>
      <c r="AQ480" s="67">
        <v>0</v>
      </c>
      <c r="AR480" s="67">
        <v>0</v>
      </c>
      <c r="AS480" s="67">
        <v>175.1</v>
      </c>
      <c r="AT480" s="67">
        <v>172</v>
      </c>
      <c r="AU480" s="67">
        <v>165.8</v>
      </c>
      <c r="AV480" s="67">
        <v>131.19999999999999</v>
      </c>
      <c r="AW480" s="67">
        <v>124.8</v>
      </c>
      <c r="AX480" s="67">
        <v>110.7</v>
      </c>
      <c r="AY480" s="67">
        <v>115.9</v>
      </c>
      <c r="AZ480" s="67">
        <v>115.4</v>
      </c>
      <c r="BA480" s="67">
        <v>111</v>
      </c>
      <c r="BB480" s="67">
        <v>130.4</v>
      </c>
      <c r="BC480" s="67">
        <v>120</v>
      </c>
      <c r="BD480" s="67">
        <v>116.3</v>
      </c>
      <c r="BE480" s="67">
        <v>100.9</v>
      </c>
      <c r="BF480" s="67">
        <v>153.1</v>
      </c>
      <c r="BG480" s="67">
        <v>131.10000000000002</v>
      </c>
      <c r="BH480" s="67">
        <v>131.30000000000001</v>
      </c>
      <c r="BI480" s="67">
        <v>116.89999999999999</v>
      </c>
      <c r="BJ480" s="67">
        <v>116.2</v>
      </c>
      <c r="BK480" s="67">
        <v>183.39999999999998</v>
      </c>
      <c r="BL480" s="67">
        <v>254.8</v>
      </c>
      <c r="BM480" s="67">
        <v>223.10000000000005</v>
      </c>
      <c r="BN480" s="67"/>
    </row>
    <row r="481" spans="1:66" ht="13.5" customHeight="1" x14ac:dyDescent="0.15">
      <c r="A481" s="51"/>
      <c r="B481" s="52"/>
      <c r="C481" s="54"/>
      <c r="D481" s="66" t="s">
        <v>9</v>
      </c>
      <c r="E481" s="90"/>
      <c r="F481" s="90"/>
      <c r="G481" s="90"/>
      <c r="H481" s="28"/>
      <c r="I481" s="28"/>
      <c r="J481" s="28"/>
      <c r="K481" s="28"/>
      <c r="L481" s="28"/>
      <c r="M481" s="28"/>
      <c r="N481" s="28"/>
      <c r="O481" s="28"/>
      <c r="P481" s="28"/>
      <c r="Q481" s="28"/>
      <c r="R481" s="28"/>
      <c r="S481" s="28"/>
      <c r="T481" s="28"/>
      <c r="U481" s="28"/>
      <c r="V481" s="28"/>
      <c r="W481" s="28"/>
      <c r="X481" s="28"/>
      <c r="Y481" s="28"/>
      <c r="Z481" s="28"/>
      <c r="AA481" s="28"/>
      <c r="AB481" s="28"/>
      <c r="AC481" s="28"/>
      <c r="AD481" s="28"/>
      <c r="AE481" s="28"/>
      <c r="AF481" s="28"/>
      <c r="AG481" s="28"/>
      <c r="AH481" s="28"/>
      <c r="AI481" s="28"/>
      <c r="AJ481" s="28"/>
      <c r="AK481" s="28"/>
      <c r="AL481" s="28"/>
      <c r="AM481" s="28"/>
      <c r="AN481" s="28"/>
      <c r="AO481" s="28"/>
      <c r="AQ481" s="67">
        <v>0</v>
      </c>
      <c r="AR481" s="67">
        <v>0</v>
      </c>
      <c r="AS481" s="67">
        <v>180.6</v>
      </c>
      <c r="AT481" s="67">
        <v>176.1</v>
      </c>
      <c r="AU481" s="67">
        <v>169.8</v>
      </c>
      <c r="AV481" s="67">
        <v>167.7</v>
      </c>
      <c r="AW481" s="67">
        <v>160.9</v>
      </c>
      <c r="AX481" s="67">
        <v>142.9</v>
      </c>
      <c r="AY481" s="67">
        <v>149.6</v>
      </c>
      <c r="AZ481" s="67">
        <v>150.4</v>
      </c>
      <c r="BA481" s="67">
        <v>143.4</v>
      </c>
      <c r="BB481" s="67">
        <v>126.2</v>
      </c>
      <c r="BC481" s="67">
        <v>115.3</v>
      </c>
      <c r="BD481" s="67">
        <v>111.7</v>
      </c>
      <c r="BE481" s="67">
        <v>97.799999999999983</v>
      </c>
      <c r="BF481" s="67">
        <v>155.6</v>
      </c>
      <c r="BG481" s="67">
        <v>133.1</v>
      </c>
      <c r="BH481" s="67">
        <v>133.4</v>
      </c>
      <c r="BI481" s="67">
        <v>130</v>
      </c>
      <c r="BJ481" s="67">
        <v>117.60000000000002</v>
      </c>
      <c r="BK481" s="67">
        <v>183.30000000000007</v>
      </c>
      <c r="BL481" s="67">
        <v>250.9</v>
      </c>
      <c r="BM481" s="67">
        <v>223.10000000000002</v>
      </c>
      <c r="BN481" s="67"/>
    </row>
    <row r="482" spans="1:66" ht="13.5" customHeight="1" x14ac:dyDescent="0.15">
      <c r="A482" s="51"/>
      <c r="B482" s="52"/>
      <c r="C482" s="54"/>
      <c r="D482" s="66" t="s">
        <v>10</v>
      </c>
      <c r="E482" s="90"/>
      <c r="F482" s="90"/>
      <c r="G482" s="90"/>
      <c r="H482" s="28"/>
      <c r="I482" s="28"/>
      <c r="J482" s="28"/>
      <c r="K482" s="28"/>
      <c r="L482" s="28"/>
      <c r="M482" s="28"/>
      <c r="N482" s="28"/>
      <c r="O482" s="28"/>
      <c r="P482" s="28"/>
      <c r="Q482" s="28"/>
      <c r="R482" s="28"/>
      <c r="S482" s="28"/>
      <c r="T482" s="28"/>
      <c r="U482" s="28"/>
      <c r="V482" s="28"/>
      <c r="W482" s="28"/>
      <c r="X482" s="28"/>
      <c r="Y482" s="28"/>
      <c r="Z482" s="28"/>
      <c r="AA482" s="28"/>
      <c r="AB482" s="28"/>
      <c r="AC482" s="28"/>
      <c r="AD482" s="28"/>
      <c r="AE482" s="28"/>
      <c r="AF482" s="28"/>
      <c r="AG482" s="28"/>
      <c r="AH482" s="28"/>
      <c r="AI482" s="28"/>
      <c r="AJ482" s="28"/>
      <c r="AK482" s="28"/>
      <c r="AL482" s="28"/>
      <c r="AM482" s="28"/>
      <c r="AN482" s="28"/>
      <c r="AO482" s="28"/>
      <c r="AQ482" s="67">
        <v>0</v>
      </c>
      <c r="AR482" s="67">
        <v>0</v>
      </c>
      <c r="AS482" s="67">
        <v>12.8</v>
      </c>
      <c r="AT482" s="67">
        <v>13.8</v>
      </c>
      <c r="AU482" s="67">
        <v>13.2</v>
      </c>
      <c r="AV482" s="67">
        <v>13.3</v>
      </c>
      <c r="AW482" s="67">
        <v>11.5</v>
      </c>
      <c r="AX482" s="67">
        <v>10</v>
      </c>
      <c r="AY482" s="67">
        <v>10.5</v>
      </c>
      <c r="AZ482" s="67">
        <v>9.3000000000000007</v>
      </c>
      <c r="BA482" s="67">
        <v>10</v>
      </c>
      <c r="BB482" s="67">
        <v>7.1</v>
      </c>
      <c r="BC482" s="67">
        <v>7.3</v>
      </c>
      <c r="BD482" s="67">
        <v>7.0000000000000009</v>
      </c>
      <c r="BE482" s="67">
        <v>5.5</v>
      </c>
      <c r="BF482" s="67">
        <v>0</v>
      </c>
      <c r="BG482" s="67">
        <v>0</v>
      </c>
      <c r="BH482" s="67">
        <v>0</v>
      </c>
      <c r="BI482" s="67">
        <v>0</v>
      </c>
      <c r="BJ482" s="67">
        <v>0</v>
      </c>
      <c r="BK482" s="67">
        <v>1.6</v>
      </c>
      <c r="BL482" s="67">
        <v>6.9</v>
      </c>
      <c r="BM482" s="67">
        <v>2.5</v>
      </c>
      <c r="BN482" s="67"/>
    </row>
    <row r="483" spans="1:66" ht="13.5" customHeight="1" thickBot="1" x14ac:dyDescent="0.2">
      <c r="A483" s="51"/>
      <c r="B483" s="52"/>
      <c r="C483" s="55"/>
      <c r="D483" s="68" t="s">
        <v>11</v>
      </c>
      <c r="E483" s="91"/>
      <c r="F483" s="91"/>
      <c r="G483" s="91"/>
      <c r="H483" s="29"/>
      <c r="I483" s="29"/>
      <c r="J483" s="29"/>
      <c r="K483" s="29"/>
      <c r="L483" s="29"/>
      <c r="M483" s="29"/>
      <c r="N483" s="29"/>
      <c r="O483" s="29"/>
      <c r="P483" s="29"/>
      <c r="Q483" s="29"/>
      <c r="R483" s="29"/>
      <c r="S483" s="29"/>
      <c r="T483" s="29"/>
      <c r="U483" s="29"/>
      <c r="V483" s="29"/>
      <c r="W483" s="29"/>
      <c r="X483" s="29"/>
      <c r="Y483" s="29"/>
      <c r="Z483" s="29"/>
      <c r="AA483" s="29"/>
      <c r="AB483" s="29"/>
      <c r="AC483" s="29"/>
      <c r="AD483" s="29"/>
      <c r="AE483" s="29"/>
      <c r="AF483" s="29"/>
      <c r="AG483" s="29"/>
      <c r="AH483" s="29"/>
      <c r="AI483" s="29"/>
      <c r="AJ483" s="29"/>
      <c r="AK483" s="29"/>
      <c r="AL483" s="29"/>
      <c r="AM483" s="29"/>
      <c r="AN483" s="29"/>
      <c r="AO483" s="29"/>
      <c r="AQ483" s="69">
        <v>0</v>
      </c>
      <c r="AR483" s="69">
        <v>0</v>
      </c>
      <c r="AS483" s="69">
        <v>12.8</v>
      </c>
      <c r="AT483" s="69">
        <v>13.8</v>
      </c>
      <c r="AU483" s="69">
        <v>13.2</v>
      </c>
      <c r="AV483" s="69">
        <v>13.3</v>
      </c>
      <c r="AW483" s="69">
        <v>11.5</v>
      </c>
      <c r="AX483" s="69">
        <v>10</v>
      </c>
      <c r="AY483" s="69">
        <v>10.5</v>
      </c>
      <c r="AZ483" s="69">
        <v>9.3000000000000007</v>
      </c>
      <c r="BA483" s="69">
        <v>10</v>
      </c>
      <c r="BB483" s="69">
        <v>7.1</v>
      </c>
      <c r="BC483" s="69">
        <v>7.3</v>
      </c>
      <c r="BD483" s="69">
        <v>7.0000000000000009</v>
      </c>
      <c r="BE483" s="69">
        <v>5.5</v>
      </c>
      <c r="BF483" s="69">
        <v>0</v>
      </c>
      <c r="BG483" s="69">
        <v>0</v>
      </c>
      <c r="BH483" s="69">
        <v>0</v>
      </c>
      <c r="BI483" s="69">
        <v>0</v>
      </c>
      <c r="BJ483" s="69">
        <v>0</v>
      </c>
      <c r="BK483" s="69">
        <v>1.6</v>
      </c>
      <c r="BL483" s="69">
        <v>6.9</v>
      </c>
      <c r="BM483" s="69">
        <v>2.5</v>
      </c>
      <c r="BN483" s="69"/>
    </row>
    <row r="484" spans="1:66" ht="13.5" customHeight="1" x14ac:dyDescent="0.15">
      <c r="A484" s="51"/>
      <c r="B484" s="52"/>
      <c r="C484" s="53" t="s">
        <v>87</v>
      </c>
      <c r="D484" s="64" t="s">
        <v>6</v>
      </c>
      <c r="E484" s="89"/>
      <c r="F484" s="89"/>
      <c r="G484" s="89"/>
      <c r="H484" s="26"/>
      <c r="I484" s="26"/>
      <c r="J484" s="26"/>
      <c r="K484" s="26"/>
      <c r="L484" s="26"/>
      <c r="M484" s="26"/>
      <c r="N484" s="26"/>
      <c r="O484" s="26"/>
      <c r="P484" s="26"/>
      <c r="Q484" s="26"/>
      <c r="R484" s="26"/>
      <c r="S484" s="26"/>
      <c r="T484" s="26"/>
      <c r="U484" s="26"/>
      <c r="V484" s="26"/>
      <c r="W484" s="26"/>
      <c r="X484" s="26"/>
      <c r="Y484" s="26"/>
      <c r="Z484" s="26"/>
      <c r="AA484" s="26"/>
      <c r="AB484" s="26"/>
      <c r="AC484" s="26"/>
      <c r="AD484" s="26"/>
      <c r="AE484" s="26"/>
      <c r="AF484" s="26"/>
      <c r="AG484" s="26"/>
      <c r="AH484" s="26"/>
      <c r="AI484" s="26"/>
      <c r="AJ484" s="26"/>
      <c r="AK484" s="26"/>
      <c r="AL484" s="26"/>
      <c r="AM484" s="26"/>
      <c r="AN484" s="26"/>
      <c r="AO484" s="26"/>
      <c r="AQ484" s="65">
        <v>0</v>
      </c>
      <c r="AR484" s="65">
        <v>0</v>
      </c>
      <c r="AS484" s="65">
        <v>158.80000000000001</v>
      </c>
      <c r="AT484" s="65">
        <v>127.9</v>
      </c>
      <c r="AU484" s="65">
        <v>120.6</v>
      </c>
      <c r="AV484" s="65">
        <v>125.1</v>
      </c>
      <c r="AW484" s="65">
        <v>124.8</v>
      </c>
      <c r="AX484" s="65">
        <v>120.6</v>
      </c>
      <c r="AY484" s="65">
        <v>111.8</v>
      </c>
      <c r="AZ484" s="65">
        <v>92.7</v>
      </c>
      <c r="BA484" s="65">
        <v>95.5</v>
      </c>
      <c r="BB484" s="65">
        <v>91.2</v>
      </c>
      <c r="BC484" s="65">
        <v>93.8</v>
      </c>
      <c r="BD484" s="65">
        <v>92.6</v>
      </c>
      <c r="BE484" s="65">
        <v>94.300000000000011</v>
      </c>
      <c r="BF484" s="65">
        <v>95.399999999999991</v>
      </c>
      <c r="BG484" s="65">
        <v>99.6</v>
      </c>
      <c r="BH484" s="65">
        <v>94.300000000000011</v>
      </c>
      <c r="BI484" s="65">
        <v>97.000000000000014</v>
      </c>
      <c r="BJ484" s="65">
        <v>101.30000000000001</v>
      </c>
      <c r="BK484" s="65">
        <v>97.399999999999991</v>
      </c>
      <c r="BL484" s="65">
        <v>89.9</v>
      </c>
      <c r="BM484" s="65">
        <v>96.5</v>
      </c>
      <c r="BN484" s="65"/>
    </row>
    <row r="485" spans="1:66" ht="13.5" customHeight="1" x14ac:dyDescent="0.15">
      <c r="A485" s="51"/>
      <c r="B485" s="52"/>
      <c r="C485" s="54"/>
      <c r="D485" s="66" t="s">
        <v>7</v>
      </c>
      <c r="E485" s="90"/>
      <c r="F485" s="90"/>
      <c r="G485" s="90"/>
      <c r="H485" s="28"/>
      <c r="I485" s="28"/>
      <c r="J485" s="28"/>
      <c r="K485" s="28"/>
      <c r="L485" s="28"/>
      <c r="M485" s="28"/>
      <c r="N485" s="28"/>
      <c r="O485" s="28"/>
      <c r="P485" s="28"/>
      <c r="Q485" s="28"/>
      <c r="R485" s="28"/>
      <c r="S485" s="28"/>
      <c r="T485" s="28"/>
      <c r="U485" s="28"/>
      <c r="V485" s="28"/>
      <c r="W485" s="28"/>
      <c r="X485" s="28"/>
      <c r="Y485" s="28"/>
      <c r="Z485" s="28"/>
      <c r="AA485" s="28"/>
      <c r="AB485" s="28"/>
      <c r="AC485" s="28"/>
      <c r="AD485" s="28"/>
      <c r="AE485" s="28"/>
      <c r="AF485" s="28"/>
      <c r="AG485" s="28"/>
      <c r="AH485" s="28"/>
      <c r="AI485" s="28"/>
      <c r="AJ485" s="28"/>
      <c r="AK485" s="28"/>
      <c r="AL485" s="28"/>
      <c r="AM485" s="28"/>
      <c r="AN485" s="28"/>
      <c r="AO485" s="28"/>
      <c r="AQ485" s="67">
        <v>0</v>
      </c>
      <c r="AR485" s="67">
        <v>0</v>
      </c>
      <c r="AS485" s="67">
        <v>2.8</v>
      </c>
      <c r="AT485" s="67">
        <v>2.4</v>
      </c>
      <c r="AU485" s="67">
        <v>2.4</v>
      </c>
      <c r="AV485" s="67">
        <v>2.2000000000000002</v>
      </c>
      <c r="AW485" s="67">
        <v>2.2000000000000002</v>
      </c>
      <c r="AX485" s="67">
        <v>2.1</v>
      </c>
      <c r="AY485" s="67">
        <v>2.2000000000000002</v>
      </c>
      <c r="AZ485" s="67">
        <v>1.8</v>
      </c>
      <c r="BA485" s="67">
        <v>1.8</v>
      </c>
      <c r="BB485" s="67">
        <v>1.8</v>
      </c>
      <c r="BC485" s="67">
        <v>1.7</v>
      </c>
      <c r="BD485" s="67">
        <v>1.8000000000000003</v>
      </c>
      <c r="BE485" s="67">
        <v>1.9000000000000004</v>
      </c>
      <c r="BF485" s="67">
        <v>1.8000000000000003</v>
      </c>
      <c r="BG485" s="67">
        <v>1.9000000000000004</v>
      </c>
      <c r="BH485" s="67">
        <v>2.2000000000000002</v>
      </c>
      <c r="BI485" s="67">
        <v>1.8000000000000003</v>
      </c>
      <c r="BJ485" s="67">
        <v>1.9000000000000004</v>
      </c>
      <c r="BK485" s="67">
        <v>1.9000000000000004</v>
      </c>
      <c r="BL485" s="67">
        <v>1.8</v>
      </c>
      <c r="BM485" s="67">
        <v>1.8000000000000003</v>
      </c>
      <c r="BN485" s="67"/>
    </row>
    <row r="486" spans="1:66" ht="13.5" customHeight="1" x14ac:dyDescent="0.15">
      <c r="A486" s="51"/>
      <c r="B486" s="52"/>
      <c r="C486" s="54"/>
      <c r="D486" s="66" t="s">
        <v>8</v>
      </c>
      <c r="E486" s="90"/>
      <c r="F486" s="90"/>
      <c r="G486" s="90"/>
      <c r="H486" s="28"/>
      <c r="I486" s="28"/>
      <c r="J486" s="28"/>
      <c r="K486" s="28"/>
      <c r="L486" s="28"/>
      <c r="M486" s="28"/>
      <c r="N486" s="28"/>
      <c r="O486" s="28"/>
      <c r="P486" s="28"/>
      <c r="Q486" s="28"/>
      <c r="R486" s="28"/>
      <c r="S486" s="28"/>
      <c r="T486" s="28"/>
      <c r="U486" s="28"/>
      <c r="V486" s="28"/>
      <c r="W486" s="28"/>
      <c r="X486" s="28"/>
      <c r="Y486" s="28"/>
      <c r="Z486" s="28"/>
      <c r="AA486" s="28"/>
      <c r="AB486" s="28"/>
      <c r="AC486" s="28"/>
      <c r="AD486" s="28"/>
      <c r="AE486" s="28"/>
      <c r="AF486" s="28"/>
      <c r="AG486" s="28"/>
      <c r="AH486" s="28"/>
      <c r="AI486" s="28"/>
      <c r="AJ486" s="28"/>
      <c r="AK486" s="28"/>
      <c r="AL486" s="28"/>
      <c r="AM486" s="28"/>
      <c r="AN486" s="28"/>
      <c r="AO486" s="28"/>
      <c r="AQ486" s="67">
        <v>0</v>
      </c>
      <c r="AR486" s="67">
        <v>0</v>
      </c>
      <c r="AS486" s="67">
        <v>156</v>
      </c>
      <c r="AT486" s="67">
        <v>125.5</v>
      </c>
      <c r="AU486" s="67">
        <v>118.2</v>
      </c>
      <c r="AV486" s="67">
        <v>122.9</v>
      </c>
      <c r="AW486" s="67">
        <v>122.6</v>
      </c>
      <c r="AX486" s="67">
        <v>118.5</v>
      </c>
      <c r="AY486" s="67">
        <v>109.6</v>
      </c>
      <c r="AZ486" s="67">
        <v>90.9</v>
      </c>
      <c r="BA486" s="67">
        <v>93.7</v>
      </c>
      <c r="BB486" s="67">
        <v>89.4</v>
      </c>
      <c r="BC486" s="67">
        <v>92.1</v>
      </c>
      <c r="BD486" s="67">
        <v>90.800000000000011</v>
      </c>
      <c r="BE486" s="67">
        <v>92.399999999999991</v>
      </c>
      <c r="BF486" s="67">
        <v>93.600000000000023</v>
      </c>
      <c r="BG486" s="67">
        <v>97.7</v>
      </c>
      <c r="BH486" s="67">
        <v>92.100000000000009</v>
      </c>
      <c r="BI486" s="67">
        <v>95.199999999999974</v>
      </c>
      <c r="BJ486" s="67">
        <v>99.399999999999977</v>
      </c>
      <c r="BK486" s="67">
        <v>95.500000000000014</v>
      </c>
      <c r="BL486" s="67">
        <v>88.1</v>
      </c>
      <c r="BM486" s="67">
        <v>94.7</v>
      </c>
      <c r="BN486" s="67"/>
    </row>
    <row r="487" spans="1:66" ht="13.5" customHeight="1" x14ac:dyDescent="0.15">
      <c r="A487" s="51"/>
      <c r="B487" s="52"/>
      <c r="C487" s="54"/>
      <c r="D487" s="66" t="s">
        <v>9</v>
      </c>
      <c r="E487" s="90"/>
      <c r="F487" s="90"/>
      <c r="G487" s="90"/>
      <c r="H487" s="28"/>
      <c r="I487" s="28"/>
      <c r="J487" s="28"/>
      <c r="K487" s="28"/>
      <c r="L487" s="28"/>
      <c r="M487" s="28"/>
      <c r="N487" s="28"/>
      <c r="O487" s="28"/>
      <c r="P487" s="28"/>
      <c r="Q487" s="28"/>
      <c r="R487" s="28"/>
      <c r="S487" s="28"/>
      <c r="T487" s="28"/>
      <c r="U487" s="28"/>
      <c r="V487" s="28"/>
      <c r="W487" s="28"/>
      <c r="X487" s="28"/>
      <c r="Y487" s="28"/>
      <c r="Z487" s="28"/>
      <c r="AA487" s="28"/>
      <c r="AB487" s="28"/>
      <c r="AC487" s="28"/>
      <c r="AD487" s="28"/>
      <c r="AE487" s="28"/>
      <c r="AF487" s="28"/>
      <c r="AG487" s="28"/>
      <c r="AH487" s="28"/>
      <c r="AI487" s="28"/>
      <c r="AJ487" s="28"/>
      <c r="AK487" s="28"/>
      <c r="AL487" s="28"/>
      <c r="AM487" s="28"/>
      <c r="AN487" s="28"/>
      <c r="AO487" s="28"/>
      <c r="AQ487" s="67">
        <v>0</v>
      </c>
      <c r="AR487" s="67">
        <v>0</v>
      </c>
      <c r="AS487" s="67">
        <v>146.80000000000001</v>
      </c>
      <c r="AT487" s="67">
        <v>115.6</v>
      </c>
      <c r="AU487" s="67">
        <v>109.7</v>
      </c>
      <c r="AV487" s="67">
        <v>114.9</v>
      </c>
      <c r="AW487" s="67">
        <v>115.8</v>
      </c>
      <c r="AX487" s="67">
        <v>111.1</v>
      </c>
      <c r="AY487" s="67">
        <v>103.3</v>
      </c>
      <c r="AZ487" s="67">
        <v>84.9</v>
      </c>
      <c r="BA487" s="67">
        <v>87.7</v>
      </c>
      <c r="BB487" s="67">
        <v>83.9</v>
      </c>
      <c r="BC487" s="67">
        <v>87.4</v>
      </c>
      <c r="BD487" s="67">
        <v>86.2</v>
      </c>
      <c r="BE487" s="67">
        <v>88.1</v>
      </c>
      <c r="BF487" s="67">
        <v>88.9</v>
      </c>
      <c r="BG487" s="67">
        <v>92.5</v>
      </c>
      <c r="BH487" s="67">
        <v>88.300000000000011</v>
      </c>
      <c r="BI487" s="67">
        <v>89.600000000000009</v>
      </c>
      <c r="BJ487" s="67">
        <v>93.600000000000009</v>
      </c>
      <c r="BK487" s="67">
        <v>90.199999999999989</v>
      </c>
      <c r="BL487" s="67">
        <v>82.9</v>
      </c>
      <c r="BM487" s="67">
        <v>90.199999999999989</v>
      </c>
      <c r="BN487" s="67"/>
    </row>
    <row r="488" spans="1:66" ht="13.5" customHeight="1" x14ac:dyDescent="0.15">
      <c r="A488" s="51"/>
      <c r="B488" s="52"/>
      <c r="C488" s="54"/>
      <c r="D488" s="66" t="s">
        <v>10</v>
      </c>
      <c r="E488" s="90"/>
      <c r="F488" s="90"/>
      <c r="G488" s="90"/>
      <c r="H488" s="28"/>
      <c r="I488" s="28"/>
      <c r="J488" s="28"/>
      <c r="K488" s="28"/>
      <c r="L488" s="28"/>
      <c r="M488" s="28"/>
      <c r="N488" s="28"/>
      <c r="O488" s="28"/>
      <c r="P488" s="28"/>
      <c r="Q488" s="28"/>
      <c r="R488" s="28"/>
      <c r="S488" s="28"/>
      <c r="T488" s="28"/>
      <c r="U488" s="28"/>
      <c r="V488" s="28"/>
      <c r="W488" s="28"/>
      <c r="X488" s="28"/>
      <c r="Y488" s="28"/>
      <c r="Z488" s="28"/>
      <c r="AA488" s="28"/>
      <c r="AB488" s="28"/>
      <c r="AC488" s="28"/>
      <c r="AD488" s="28"/>
      <c r="AE488" s="28"/>
      <c r="AF488" s="28"/>
      <c r="AG488" s="28"/>
      <c r="AH488" s="28"/>
      <c r="AI488" s="28"/>
      <c r="AJ488" s="28"/>
      <c r="AK488" s="28"/>
      <c r="AL488" s="28"/>
      <c r="AM488" s="28"/>
      <c r="AN488" s="28"/>
      <c r="AO488" s="28"/>
      <c r="AQ488" s="67">
        <v>0</v>
      </c>
      <c r="AR488" s="67">
        <v>0</v>
      </c>
      <c r="AS488" s="67">
        <v>12</v>
      </c>
      <c r="AT488" s="67">
        <v>12.3</v>
      </c>
      <c r="AU488" s="67">
        <v>10.9</v>
      </c>
      <c r="AV488" s="67">
        <v>10.199999999999999</v>
      </c>
      <c r="AW488" s="67">
        <v>9</v>
      </c>
      <c r="AX488" s="67">
        <v>9.5</v>
      </c>
      <c r="AY488" s="67">
        <v>8.5</v>
      </c>
      <c r="AZ488" s="67">
        <v>7.8</v>
      </c>
      <c r="BA488" s="67">
        <v>7.8</v>
      </c>
      <c r="BB488" s="67">
        <v>7.3</v>
      </c>
      <c r="BC488" s="67">
        <v>6.4</v>
      </c>
      <c r="BD488" s="67">
        <v>6.3999999999999995</v>
      </c>
      <c r="BE488" s="67">
        <v>6.2000000000000011</v>
      </c>
      <c r="BF488" s="67">
        <v>6.5</v>
      </c>
      <c r="BG488" s="67">
        <v>7.1</v>
      </c>
      <c r="BH488" s="67">
        <v>5.9999999999999991</v>
      </c>
      <c r="BI488" s="67">
        <v>7.4</v>
      </c>
      <c r="BJ488" s="67">
        <v>7.7000000000000011</v>
      </c>
      <c r="BK488" s="67">
        <v>7.2</v>
      </c>
      <c r="BL488" s="67">
        <v>7</v>
      </c>
      <c r="BM488" s="67">
        <v>6.3000000000000007</v>
      </c>
      <c r="BN488" s="67"/>
    </row>
    <row r="489" spans="1:66" ht="13.5" customHeight="1" thickBot="1" x14ac:dyDescent="0.2">
      <c r="A489" s="51"/>
      <c r="B489" s="52"/>
      <c r="C489" s="55"/>
      <c r="D489" s="68" t="s">
        <v>11</v>
      </c>
      <c r="E489" s="91"/>
      <c r="F489" s="91"/>
      <c r="G489" s="91"/>
      <c r="H489" s="29"/>
      <c r="I489" s="29"/>
      <c r="J489" s="29"/>
      <c r="K489" s="29"/>
      <c r="L489" s="29"/>
      <c r="M489" s="29"/>
      <c r="N489" s="29"/>
      <c r="O489" s="29"/>
      <c r="P489" s="29"/>
      <c r="Q489" s="29"/>
      <c r="R489" s="29"/>
      <c r="S489" s="29"/>
      <c r="T489" s="29"/>
      <c r="U489" s="29"/>
      <c r="V489" s="29"/>
      <c r="W489" s="29"/>
      <c r="X489" s="29"/>
      <c r="Y489" s="29"/>
      <c r="Z489" s="29"/>
      <c r="AA489" s="29"/>
      <c r="AB489" s="29"/>
      <c r="AC489" s="29"/>
      <c r="AD489" s="29"/>
      <c r="AE489" s="29"/>
      <c r="AF489" s="29"/>
      <c r="AG489" s="29"/>
      <c r="AH489" s="29"/>
      <c r="AI489" s="29"/>
      <c r="AJ489" s="29"/>
      <c r="AK489" s="29"/>
      <c r="AL489" s="29"/>
      <c r="AM489" s="29"/>
      <c r="AN489" s="29"/>
      <c r="AO489" s="29"/>
      <c r="AQ489" s="69">
        <v>0</v>
      </c>
      <c r="AR489" s="69">
        <v>0</v>
      </c>
      <c r="AS489" s="69">
        <v>15.7</v>
      </c>
      <c r="AT489" s="69">
        <v>16.100000000000001</v>
      </c>
      <c r="AU489" s="69">
        <v>14.2</v>
      </c>
      <c r="AV489" s="69">
        <v>13.2</v>
      </c>
      <c r="AW489" s="69">
        <v>11.7</v>
      </c>
      <c r="AX489" s="69">
        <v>12.4</v>
      </c>
      <c r="AY489" s="69">
        <v>11.2</v>
      </c>
      <c r="AZ489" s="69">
        <v>10.3</v>
      </c>
      <c r="BA489" s="69">
        <v>10.199999999999999</v>
      </c>
      <c r="BB489" s="69">
        <v>9.5</v>
      </c>
      <c r="BC489" s="69">
        <v>7.7</v>
      </c>
      <c r="BD489" s="69">
        <v>7.7</v>
      </c>
      <c r="BE489" s="69">
        <v>7.3000000000000007</v>
      </c>
      <c r="BF489" s="69">
        <v>7.6999999999999993</v>
      </c>
      <c r="BG489" s="69">
        <v>8.6999999999999993</v>
      </c>
      <c r="BH489" s="69">
        <v>7.9000000000000012</v>
      </c>
      <c r="BI489" s="69">
        <v>9</v>
      </c>
      <c r="BJ489" s="69">
        <v>9.2999999999999989</v>
      </c>
      <c r="BK489" s="69">
        <v>8.6</v>
      </c>
      <c r="BL489" s="69">
        <v>8.4</v>
      </c>
      <c r="BM489" s="69">
        <v>7.5</v>
      </c>
      <c r="BN489" s="69"/>
    </row>
    <row r="490" spans="1:66" ht="13.5" customHeight="1" x14ac:dyDescent="0.15">
      <c r="A490" s="51"/>
      <c r="B490" s="52"/>
      <c r="C490" s="53" t="s">
        <v>88</v>
      </c>
      <c r="D490" s="64" t="s">
        <v>6</v>
      </c>
      <c r="E490" s="89"/>
      <c r="F490" s="89"/>
      <c r="G490" s="89"/>
      <c r="H490" s="26"/>
      <c r="I490" s="26"/>
      <c r="J490" s="26"/>
      <c r="K490" s="26"/>
      <c r="L490" s="26"/>
      <c r="M490" s="26"/>
      <c r="N490" s="26"/>
      <c r="O490" s="26"/>
      <c r="P490" s="26"/>
      <c r="Q490" s="26"/>
      <c r="R490" s="26"/>
      <c r="S490" s="26"/>
      <c r="T490" s="26"/>
      <c r="U490" s="26"/>
      <c r="V490" s="26"/>
      <c r="W490" s="26"/>
      <c r="X490" s="26"/>
      <c r="Y490" s="26"/>
      <c r="Z490" s="26"/>
      <c r="AA490" s="26"/>
      <c r="AB490" s="26"/>
      <c r="AC490" s="26"/>
      <c r="AD490" s="26"/>
      <c r="AE490" s="26"/>
      <c r="AF490" s="26"/>
      <c r="AG490" s="26"/>
      <c r="AH490" s="26"/>
      <c r="AI490" s="26"/>
      <c r="AJ490" s="26"/>
      <c r="AK490" s="26"/>
      <c r="AL490" s="26"/>
      <c r="AM490" s="26"/>
      <c r="AN490" s="26"/>
      <c r="AO490" s="26"/>
      <c r="AQ490" s="65">
        <v>0</v>
      </c>
      <c r="AR490" s="65">
        <v>0</v>
      </c>
      <c r="AS490" s="65">
        <v>231.1</v>
      </c>
      <c r="AT490" s="65">
        <v>219.5</v>
      </c>
      <c r="AU490" s="65">
        <v>391.9</v>
      </c>
      <c r="AV490" s="65">
        <v>492.4</v>
      </c>
      <c r="AW490" s="65">
        <v>624.20000000000005</v>
      </c>
      <c r="AX490" s="65">
        <v>542.79999999999995</v>
      </c>
      <c r="AY490" s="65">
        <v>530.5</v>
      </c>
      <c r="AZ490" s="65">
        <v>479.5</v>
      </c>
      <c r="BA490" s="65">
        <v>423.1</v>
      </c>
      <c r="BB490" s="65">
        <v>386.4</v>
      </c>
      <c r="BC490" s="65">
        <v>382.5</v>
      </c>
      <c r="BD490" s="65">
        <v>387.49999999999994</v>
      </c>
      <c r="BE490" s="65">
        <v>348.09999999999997</v>
      </c>
      <c r="BF490" s="65">
        <v>352.90000000000003</v>
      </c>
      <c r="BG490" s="65">
        <v>359.1</v>
      </c>
      <c r="BH490" s="65">
        <v>356.39999999999992</v>
      </c>
      <c r="BI490" s="65">
        <v>365.90000000000009</v>
      </c>
      <c r="BJ490" s="65">
        <v>350.3</v>
      </c>
      <c r="BK490" s="65">
        <v>337.79999999999995</v>
      </c>
      <c r="BL490" s="65">
        <v>329.3</v>
      </c>
      <c r="BM490" s="65">
        <v>320.50000000000006</v>
      </c>
      <c r="BN490" s="65"/>
    </row>
    <row r="491" spans="1:66" ht="13.5" customHeight="1" x14ac:dyDescent="0.15">
      <c r="A491" s="51"/>
      <c r="B491" s="52"/>
      <c r="C491" s="54"/>
      <c r="D491" s="66" t="s">
        <v>7</v>
      </c>
      <c r="E491" s="90"/>
      <c r="F491" s="90"/>
      <c r="G491" s="90"/>
      <c r="H491" s="28"/>
      <c r="I491" s="28"/>
      <c r="J491" s="28"/>
      <c r="K491" s="28"/>
      <c r="L491" s="28"/>
      <c r="M491" s="28"/>
      <c r="N491" s="28"/>
      <c r="O491" s="28"/>
      <c r="P491" s="28"/>
      <c r="Q491" s="28"/>
      <c r="R491" s="28"/>
      <c r="S491" s="28"/>
      <c r="T491" s="28"/>
      <c r="U491" s="28"/>
      <c r="V491" s="28"/>
      <c r="W491" s="28"/>
      <c r="X491" s="28"/>
      <c r="Y491" s="28"/>
      <c r="Z491" s="28"/>
      <c r="AA491" s="28"/>
      <c r="AB491" s="28"/>
      <c r="AC491" s="28"/>
      <c r="AD491" s="28"/>
      <c r="AE491" s="28"/>
      <c r="AF491" s="28"/>
      <c r="AG491" s="28"/>
      <c r="AH491" s="28"/>
      <c r="AI491" s="28"/>
      <c r="AJ491" s="28"/>
      <c r="AK491" s="28"/>
      <c r="AL491" s="28"/>
      <c r="AM491" s="28"/>
      <c r="AN491" s="28"/>
      <c r="AO491" s="28"/>
      <c r="AQ491" s="67">
        <v>0</v>
      </c>
      <c r="AR491" s="67">
        <v>0</v>
      </c>
      <c r="AS491" s="67">
        <v>6.7</v>
      </c>
      <c r="AT491" s="67">
        <v>7.9</v>
      </c>
      <c r="AU491" s="67">
        <v>11.4</v>
      </c>
      <c r="AV491" s="67">
        <v>27.9</v>
      </c>
      <c r="AW491" s="67">
        <v>33.799999999999997</v>
      </c>
      <c r="AX491" s="67">
        <v>22.9</v>
      </c>
      <c r="AY491" s="67">
        <v>33.6</v>
      </c>
      <c r="AZ491" s="67">
        <v>80.8</v>
      </c>
      <c r="BA491" s="67">
        <v>12.6</v>
      </c>
      <c r="BB491" s="67">
        <v>12.2</v>
      </c>
      <c r="BC491" s="67">
        <v>13.9</v>
      </c>
      <c r="BD491" s="67">
        <v>16.2</v>
      </c>
      <c r="BE491" s="67">
        <v>7.9999999999999991</v>
      </c>
      <c r="BF491" s="67">
        <v>15.3</v>
      </c>
      <c r="BG491" s="67">
        <v>15.299999999999999</v>
      </c>
      <c r="BH491" s="67">
        <v>16.3</v>
      </c>
      <c r="BI491" s="67">
        <v>14.9</v>
      </c>
      <c r="BJ491" s="67">
        <v>14.4</v>
      </c>
      <c r="BK491" s="67">
        <v>17.900000000000002</v>
      </c>
      <c r="BL491" s="67">
        <v>18.899999999999999</v>
      </c>
      <c r="BM491" s="67">
        <v>20.600000000000005</v>
      </c>
      <c r="BN491" s="67"/>
    </row>
    <row r="492" spans="1:66" ht="13.5" customHeight="1" x14ac:dyDescent="0.15">
      <c r="A492" s="51"/>
      <c r="B492" s="52"/>
      <c r="C492" s="54"/>
      <c r="D492" s="66" t="s">
        <v>8</v>
      </c>
      <c r="E492" s="90"/>
      <c r="F492" s="90"/>
      <c r="G492" s="90"/>
      <c r="H492" s="28"/>
      <c r="I492" s="28"/>
      <c r="J492" s="28"/>
      <c r="K492" s="28"/>
      <c r="L492" s="28"/>
      <c r="M492" s="28"/>
      <c r="N492" s="28"/>
      <c r="O492" s="28"/>
      <c r="P492" s="28"/>
      <c r="Q492" s="28"/>
      <c r="R492" s="28"/>
      <c r="S492" s="28"/>
      <c r="T492" s="28"/>
      <c r="U492" s="28"/>
      <c r="V492" s="28"/>
      <c r="W492" s="28"/>
      <c r="X492" s="28"/>
      <c r="Y492" s="28"/>
      <c r="Z492" s="28"/>
      <c r="AA492" s="28"/>
      <c r="AB492" s="28"/>
      <c r="AC492" s="28"/>
      <c r="AD492" s="28"/>
      <c r="AE492" s="28"/>
      <c r="AF492" s="28"/>
      <c r="AG492" s="28"/>
      <c r="AH492" s="28"/>
      <c r="AI492" s="28"/>
      <c r="AJ492" s="28"/>
      <c r="AK492" s="28"/>
      <c r="AL492" s="28"/>
      <c r="AM492" s="28"/>
      <c r="AN492" s="28"/>
      <c r="AO492" s="28"/>
      <c r="AQ492" s="67">
        <v>0</v>
      </c>
      <c r="AR492" s="67">
        <v>0</v>
      </c>
      <c r="AS492" s="67">
        <v>224.4</v>
      </c>
      <c r="AT492" s="67">
        <v>211.6</v>
      </c>
      <c r="AU492" s="67">
        <v>380.5</v>
      </c>
      <c r="AV492" s="67">
        <v>464.5</v>
      </c>
      <c r="AW492" s="67">
        <v>590.4</v>
      </c>
      <c r="AX492" s="67">
        <v>519.9</v>
      </c>
      <c r="AY492" s="67">
        <v>496.9</v>
      </c>
      <c r="AZ492" s="67">
        <v>398.7</v>
      </c>
      <c r="BA492" s="67">
        <v>410.5</v>
      </c>
      <c r="BB492" s="67">
        <v>374.2</v>
      </c>
      <c r="BC492" s="67">
        <v>368.6</v>
      </c>
      <c r="BD492" s="67">
        <v>371.3</v>
      </c>
      <c r="BE492" s="67">
        <v>340.09999999999997</v>
      </c>
      <c r="BF492" s="67">
        <v>337.6</v>
      </c>
      <c r="BG492" s="67">
        <v>343.79999999999995</v>
      </c>
      <c r="BH492" s="67">
        <v>340.09999999999991</v>
      </c>
      <c r="BI492" s="67">
        <v>351</v>
      </c>
      <c r="BJ492" s="67">
        <v>335.9</v>
      </c>
      <c r="BK492" s="67">
        <v>319.89999999999998</v>
      </c>
      <c r="BL492" s="67">
        <v>310.39999999999998</v>
      </c>
      <c r="BM492" s="67">
        <v>299.89999999999998</v>
      </c>
      <c r="BN492" s="67"/>
    </row>
    <row r="493" spans="1:66" ht="13.5" customHeight="1" x14ac:dyDescent="0.15">
      <c r="A493" s="51"/>
      <c r="B493" s="52"/>
      <c r="C493" s="54"/>
      <c r="D493" s="66" t="s">
        <v>9</v>
      </c>
      <c r="E493" s="90"/>
      <c r="F493" s="90"/>
      <c r="G493" s="90"/>
      <c r="H493" s="28"/>
      <c r="I493" s="28"/>
      <c r="J493" s="28"/>
      <c r="K493" s="28"/>
      <c r="L493" s="28"/>
      <c r="M493" s="28"/>
      <c r="N493" s="28"/>
      <c r="O493" s="28"/>
      <c r="P493" s="28"/>
      <c r="Q493" s="28"/>
      <c r="R493" s="28"/>
      <c r="S493" s="28"/>
      <c r="T493" s="28"/>
      <c r="U493" s="28"/>
      <c r="V493" s="28"/>
      <c r="W493" s="28"/>
      <c r="X493" s="28"/>
      <c r="Y493" s="28"/>
      <c r="Z493" s="28"/>
      <c r="AA493" s="28"/>
      <c r="AB493" s="28"/>
      <c r="AC493" s="28"/>
      <c r="AD493" s="28"/>
      <c r="AE493" s="28"/>
      <c r="AF493" s="28"/>
      <c r="AG493" s="28"/>
      <c r="AH493" s="28"/>
      <c r="AI493" s="28"/>
      <c r="AJ493" s="28"/>
      <c r="AK493" s="28"/>
      <c r="AL493" s="28"/>
      <c r="AM493" s="28"/>
      <c r="AN493" s="28"/>
      <c r="AO493" s="28"/>
      <c r="AQ493" s="67">
        <v>0</v>
      </c>
      <c r="AR493" s="67">
        <v>0</v>
      </c>
      <c r="AS493" s="67">
        <v>223.9</v>
      </c>
      <c r="AT493" s="67">
        <v>212.7</v>
      </c>
      <c r="AU493" s="67">
        <v>381.5</v>
      </c>
      <c r="AV493" s="67">
        <v>479.1</v>
      </c>
      <c r="AW493" s="67">
        <v>608.5</v>
      </c>
      <c r="AX493" s="67">
        <v>528.6</v>
      </c>
      <c r="AY493" s="67">
        <v>516.6</v>
      </c>
      <c r="AZ493" s="67">
        <v>462.7</v>
      </c>
      <c r="BA493" s="67">
        <v>407.3</v>
      </c>
      <c r="BB493" s="67">
        <v>376.4</v>
      </c>
      <c r="BC493" s="67">
        <v>367.2</v>
      </c>
      <c r="BD493" s="67">
        <v>376.20000000000005</v>
      </c>
      <c r="BE493" s="67">
        <v>338.3</v>
      </c>
      <c r="BF493" s="67">
        <v>341.10000000000008</v>
      </c>
      <c r="BG493" s="67">
        <v>346.7</v>
      </c>
      <c r="BH493" s="67">
        <v>343.59999999999997</v>
      </c>
      <c r="BI493" s="67">
        <v>352.6</v>
      </c>
      <c r="BJ493" s="67">
        <v>336.50000000000006</v>
      </c>
      <c r="BK493" s="67">
        <v>323.70000000000005</v>
      </c>
      <c r="BL493" s="67">
        <v>315.5</v>
      </c>
      <c r="BM493" s="67">
        <v>306.39999999999998</v>
      </c>
      <c r="BN493" s="67"/>
    </row>
    <row r="494" spans="1:66" ht="13.5" customHeight="1" x14ac:dyDescent="0.15">
      <c r="A494" s="51"/>
      <c r="B494" s="52"/>
      <c r="C494" s="54"/>
      <c r="D494" s="66" t="s">
        <v>10</v>
      </c>
      <c r="E494" s="90"/>
      <c r="F494" s="90"/>
      <c r="G494" s="90"/>
      <c r="H494" s="28"/>
      <c r="I494" s="28"/>
      <c r="J494" s="28"/>
      <c r="K494" s="28"/>
      <c r="L494" s="28"/>
      <c r="M494" s="28"/>
      <c r="N494" s="28"/>
      <c r="O494" s="28"/>
      <c r="P494" s="28"/>
      <c r="Q494" s="28"/>
      <c r="R494" s="28"/>
      <c r="S494" s="28"/>
      <c r="T494" s="28"/>
      <c r="U494" s="28"/>
      <c r="V494" s="28"/>
      <c r="W494" s="28"/>
      <c r="X494" s="28"/>
      <c r="Y494" s="28"/>
      <c r="Z494" s="28"/>
      <c r="AA494" s="28"/>
      <c r="AB494" s="28"/>
      <c r="AC494" s="28"/>
      <c r="AD494" s="28"/>
      <c r="AE494" s="28"/>
      <c r="AF494" s="28"/>
      <c r="AG494" s="28"/>
      <c r="AH494" s="28"/>
      <c r="AI494" s="28"/>
      <c r="AJ494" s="28"/>
      <c r="AK494" s="28"/>
      <c r="AL494" s="28"/>
      <c r="AM494" s="28"/>
      <c r="AN494" s="28"/>
      <c r="AO494" s="28"/>
      <c r="AQ494" s="67">
        <v>0</v>
      </c>
      <c r="AR494" s="67">
        <v>0</v>
      </c>
      <c r="AS494" s="67">
        <v>7.2</v>
      </c>
      <c r="AT494" s="67">
        <v>6.8</v>
      </c>
      <c r="AU494" s="67">
        <v>10.4</v>
      </c>
      <c r="AV494" s="67">
        <v>13.3</v>
      </c>
      <c r="AW494" s="67">
        <v>15.7</v>
      </c>
      <c r="AX494" s="67">
        <v>14.2</v>
      </c>
      <c r="AY494" s="67">
        <v>13.9</v>
      </c>
      <c r="AZ494" s="67">
        <v>16.8</v>
      </c>
      <c r="BA494" s="67">
        <v>15.8</v>
      </c>
      <c r="BB494" s="67">
        <v>10</v>
      </c>
      <c r="BC494" s="67">
        <v>15.3</v>
      </c>
      <c r="BD494" s="67">
        <v>11.299999999999999</v>
      </c>
      <c r="BE494" s="67">
        <v>9.7999999999999989</v>
      </c>
      <c r="BF494" s="67">
        <v>11.8</v>
      </c>
      <c r="BG494" s="67">
        <v>12.399999999999999</v>
      </c>
      <c r="BH494" s="67">
        <v>12.799999999999999</v>
      </c>
      <c r="BI494" s="67">
        <v>13.3</v>
      </c>
      <c r="BJ494" s="67">
        <v>13.8</v>
      </c>
      <c r="BK494" s="67">
        <v>14.100000000000003</v>
      </c>
      <c r="BL494" s="67">
        <v>13.8</v>
      </c>
      <c r="BM494" s="67">
        <v>14.1</v>
      </c>
      <c r="BN494" s="67"/>
    </row>
    <row r="495" spans="1:66" ht="13.5" customHeight="1" thickBot="1" x14ac:dyDescent="0.2">
      <c r="A495" s="51"/>
      <c r="B495" s="52"/>
      <c r="C495" s="55"/>
      <c r="D495" s="68" t="s">
        <v>11</v>
      </c>
      <c r="E495" s="91"/>
      <c r="F495" s="91"/>
      <c r="G495" s="91"/>
      <c r="H495" s="29"/>
      <c r="I495" s="29"/>
      <c r="J495" s="29"/>
      <c r="K495" s="29"/>
      <c r="L495" s="29"/>
      <c r="M495" s="29"/>
      <c r="N495" s="29"/>
      <c r="O495" s="29"/>
      <c r="P495" s="29"/>
      <c r="Q495" s="29"/>
      <c r="R495" s="29"/>
      <c r="S495" s="29"/>
      <c r="T495" s="29"/>
      <c r="U495" s="29"/>
      <c r="V495" s="29"/>
      <c r="W495" s="29"/>
      <c r="X495" s="29"/>
      <c r="Y495" s="29"/>
      <c r="Z495" s="29"/>
      <c r="AA495" s="29"/>
      <c r="AB495" s="29"/>
      <c r="AC495" s="29"/>
      <c r="AD495" s="29"/>
      <c r="AE495" s="29"/>
      <c r="AF495" s="29"/>
      <c r="AG495" s="29"/>
      <c r="AH495" s="29"/>
      <c r="AI495" s="29"/>
      <c r="AJ495" s="29"/>
      <c r="AK495" s="29"/>
      <c r="AL495" s="29"/>
      <c r="AM495" s="29"/>
      <c r="AN495" s="29"/>
      <c r="AO495" s="29"/>
      <c r="AQ495" s="69">
        <v>0</v>
      </c>
      <c r="AR495" s="69">
        <v>0</v>
      </c>
      <c r="AS495" s="69">
        <v>7.4</v>
      </c>
      <c r="AT495" s="69">
        <v>7</v>
      </c>
      <c r="AU495" s="69">
        <v>10.6</v>
      </c>
      <c r="AV495" s="69">
        <v>13.3</v>
      </c>
      <c r="AW495" s="69">
        <v>15.7</v>
      </c>
      <c r="AX495" s="69">
        <v>14.2</v>
      </c>
      <c r="AY495" s="69">
        <v>13.9</v>
      </c>
      <c r="AZ495" s="69">
        <v>16.8</v>
      </c>
      <c r="BA495" s="69">
        <v>15.8</v>
      </c>
      <c r="BB495" s="69">
        <v>10</v>
      </c>
      <c r="BC495" s="69">
        <v>15.3</v>
      </c>
      <c r="BD495" s="69">
        <v>11.299999999999999</v>
      </c>
      <c r="BE495" s="69">
        <v>9.7999999999999989</v>
      </c>
      <c r="BF495" s="69">
        <v>11.8</v>
      </c>
      <c r="BG495" s="69">
        <v>12.399999999999999</v>
      </c>
      <c r="BH495" s="69">
        <v>12.799999999999999</v>
      </c>
      <c r="BI495" s="69">
        <v>13.3</v>
      </c>
      <c r="BJ495" s="69">
        <v>13.8</v>
      </c>
      <c r="BK495" s="69">
        <v>14.100000000000003</v>
      </c>
      <c r="BL495" s="69">
        <v>13.8</v>
      </c>
      <c r="BM495" s="69">
        <v>14.1</v>
      </c>
      <c r="BN495" s="69"/>
    </row>
    <row r="496" spans="1:66" ht="13.5" customHeight="1" x14ac:dyDescent="0.15">
      <c r="A496" s="51"/>
      <c r="B496" s="52"/>
      <c r="C496" s="53" t="s">
        <v>89</v>
      </c>
      <c r="D496" s="64" t="s">
        <v>6</v>
      </c>
      <c r="E496" s="89"/>
      <c r="F496" s="89"/>
      <c r="G496" s="89"/>
      <c r="H496" s="26"/>
      <c r="I496" s="26"/>
      <c r="J496" s="26"/>
      <c r="K496" s="26"/>
      <c r="L496" s="26"/>
      <c r="M496" s="26"/>
      <c r="N496" s="26"/>
      <c r="O496" s="26"/>
      <c r="P496" s="26"/>
      <c r="Q496" s="26"/>
      <c r="R496" s="26"/>
      <c r="S496" s="26"/>
      <c r="T496" s="26"/>
      <c r="U496" s="26"/>
      <c r="V496" s="26"/>
      <c r="W496" s="26"/>
      <c r="X496" s="26"/>
      <c r="Y496" s="26"/>
      <c r="Z496" s="26"/>
      <c r="AA496" s="26"/>
      <c r="AB496" s="26"/>
      <c r="AC496" s="26"/>
      <c r="AD496" s="26"/>
      <c r="AE496" s="26"/>
      <c r="AF496" s="26"/>
      <c r="AG496" s="26"/>
      <c r="AH496" s="26"/>
      <c r="AI496" s="26"/>
      <c r="AJ496" s="26"/>
      <c r="AK496" s="26"/>
      <c r="AL496" s="26"/>
      <c r="AM496" s="26"/>
      <c r="AN496" s="26"/>
      <c r="AO496" s="26"/>
      <c r="AQ496" s="65">
        <v>0</v>
      </c>
      <c r="AR496" s="65">
        <v>0</v>
      </c>
      <c r="AS496" s="65">
        <v>887.1</v>
      </c>
      <c r="AT496" s="65">
        <v>906.2</v>
      </c>
      <c r="AU496" s="65">
        <v>952.6</v>
      </c>
      <c r="AV496" s="65">
        <v>944.8</v>
      </c>
      <c r="AW496" s="65">
        <v>974.3</v>
      </c>
      <c r="AX496" s="65">
        <v>982.2</v>
      </c>
      <c r="AY496" s="65">
        <v>890.3</v>
      </c>
      <c r="AZ496" s="65">
        <v>915.4</v>
      </c>
      <c r="BA496" s="65">
        <v>935.3</v>
      </c>
      <c r="BB496" s="65">
        <v>858.1</v>
      </c>
      <c r="BC496" s="65">
        <v>859.6</v>
      </c>
      <c r="BD496" s="65">
        <v>826.5999999999998</v>
      </c>
      <c r="BE496" s="65">
        <v>796.9</v>
      </c>
      <c r="BF496" s="65">
        <v>906.40000000000009</v>
      </c>
      <c r="BG496" s="65">
        <v>848.19999999999993</v>
      </c>
      <c r="BH496" s="65">
        <v>816.09999999999991</v>
      </c>
      <c r="BI496" s="65">
        <v>816.19999999999993</v>
      </c>
      <c r="BJ496" s="65">
        <v>690.2</v>
      </c>
      <c r="BK496" s="65">
        <v>737.7</v>
      </c>
      <c r="BL496" s="65">
        <v>709.8</v>
      </c>
      <c r="BM496" s="65">
        <v>1011.1999999999999</v>
      </c>
      <c r="BN496" s="65"/>
    </row>
    <row r="497" spans="1:66" ht="13.5" customHeight="1" x14ac:dyDescent="0.15">
      <c r="A497" s="51"/>
      <c r="B497" s="52"/>
      <c r="C497" s="54"/>
      <c r="D497" s="66" t="s">
        <v>7</v>
      </c>
      <c r="E497" s="90"/>
      <c r="F497" s="90"/>
      <c r="G497" s="90"/>
      <c r="H497" s="28"/>
      <c r="I497" s="28"/>
      <c r="J497" s="28"/>
      <c r="K497" s="28"/>
      <c r="L497" s="28"/>
      <c r="M497" s="28"/>
      <c r="N497" s="28"/>
      <c r="O497" s="28"/>
      <c r="P497" s="28"/>
      <c r="Q497" s="28"/>
      <c r="R497" s="28"/>
      <c r="S497" s="28"/>
      <c r="T497" s="28"/>
      <c r="U497" s="28"/>
      <c r="V497" s="28"/>
      <c r="W497" s="28"/>
      <c r="X497" s="28"/>
      <c r="Y497" s="28"/>
      <c r="Z497" s="28"/>
      <c r="AA497" s="28"/>
      <c r="AB497" s="28"/>
      <c r="AC497" s="28"/>
      <c r="AD497" s="28"/>
      <c r="AE497" s="28"/>
      <c r="AF497" s="28"/>
      <c r="AG497" s="28"/>
      <c r="AH497" s="28"/>
      <c r="AI497" s="28"/>
      <c r="AJ497" s="28"/>
      <c r="AK497" s="28"/>
      <c r="AL497" s="28"/>
      <c r="AM497" s="28"/>
      <c r="AN497" s="28"/>
      <c r="AO497" s="28"/>
      <c r="AQ497" s="67">
        <v>0</v>
      </c>
      <c r="AR497" s="67">
        <v>0</v>
      </c>
      <c r="AS497" s="67">
        <v>110.5</v>
      </c>
      <c r="AT497" s="67">
        <v>97.3</v>
      </c>
      <c r="AU497" s="67">
        <v>97.6</v>
      </c>
      <c r="AV497" s="67">
        <v>167.5</v>
      </c>
      <c r="AW497" s="67">
        <v>91</v>
      </c>
      <c r="AX497" s="67">
        <v>89.7</v>
      </c>
      <c r="AY497" s="67">
        <v>83.4</v>
      </c>
      <c r="AZ497" s="67">
        <v>85.2</v>
      </c>
      <c r="BA497" s="67">
        <v>87.9</v>
      </c>
      <c r="BB497" s="67">
        <v>87.3</v>
      </c>
      <c r="BC497" s="67">
        <v>86.2</v>
      </c>
      <c r="BD497" s="67">
        <v>85.899999999999991</v>
      </c>
      <c r="BE497" s="67">
        <v>72.900000000000006</v>
      </c>
      <c r="BF497" s="67">
        <v>63.500000000000007</v>
      </c>
      <c r="BG497" s="67">
        <v>6.1999999999999993</v>
      </c>
      <c r="BH497" s="67">
        <v>6.3999999999999986</v>
      </c>
      <c r="BI497" s="67">
        <v>13.5</v>
      </c>
      <c r="BJ497" s="67">
        <v>11.199999999999998</v>
      </c>
      <c r="BK497" s="67">
        <v>14.599999999999998</v>
      </c>
      <c r="BL497" s="67">
        <v>10.6</v>
      </c>
      <c r="BM497" s="67">
        <v>15.5</v>
      </c>
      <c r="BN497" s="67"/>
    </row>
    <row r="498" spans="1:66" ht="13.5" customHeight="1" x14ac:dyDescent="0.15">
      <c r="A498" s="51"/>
      <c r="B498" s="52"/>
      <c r="C498" s="54"/>
      <c r="D498" s="66" t="s">
        <v>8</v>
      </c>
      <c r="E498" s="90"/>
      <c r="F498" s="90"/>
      <c r="G498" s="90"/>
      <c r="H498" s="28"/>
      <c r="I498" s="28"/>
      <c r="J498" s="28"/>
      <c r="K498" s="28"/>
      <c r="L498" s="28"/>
      <c r="M498" s="28"/>
      <c r="N498" s="28"/>
      <c r="O498" s="28"/>
      <c r="P498" s="28"/>
      <c r="Q498" s="28"/>
      <c r="R498" s="28"/>
      <c r="S498" s="28"/>
      <c r="T498" s="28"/>
      <c r="U498" s="28"/>
      <c r="V498" s="28"/>
      <c r="W498" s="28"/>
      <c r="X498" s="28"/>
      <c r="Y498" s="28"/>
      <c r="Z498" s="28"/>
      <c r="AA498" s="28"/>
      <c r="AB498" s="28"/>
      <c r="AC498" s="28"/>
      <c r="AD498" s="28"/>
      <c r="AE498" s="28"/>
      <c r="AF498" s="28"/>
      <c r="AG498" s="28"/>
      <c r="AH498" s="28"/>
      <c r="AI498" s="28"/>
      <c r="AJ498" s="28"/>
      <c r="AK498" s="28"/>
      <c r="AL498" s="28"/>
      <c r="AM498" s="28"/>
      <c r="AN498" s="28"/>
      <c r="AO498" s="28"/>
      <c r="AQ498" s="67">
        <v>0</v>
      </c>
      <c r="AR498" s="67">
        <v>0</v>
      </c>
      <c r="AS498" s="67">
        <v>776.6</v>
      </c>
      <c r="AT498" s="67">
        <v>808.9</v>
      </c>
      <c r="AU498" s="67">
        <v>855</v>
      </c>
      <c r="AV498" s="67">
        <v>777.3</v>
      </c>
      <c r="AW498" s="67">
        <v>883.3</v>
      </c>
      <c r="AX498" s="67">
        <v>892.5</v>
      </c>
      <c r="AY498" s="67">
        <v>806.9</v>
      </c>
      <c r="AZ498" s="67">
        <v>830.2</v>
      </c>
      <c r="BA498" s="67">
        <v>847.4</v>
      </c>
      <c r="BB498" s="67">
        <v>770.8</v>
      </c>
      <c r="BC498" s="67">
        <v>773.4</v>
      </c>
      <c r="BD498" s="67">
        <v>740.7</v>
      </c>
      <c r="BE498" s="67">
        <v>723.99999999999989</v>
      </c>
      <c r="BF498" s="67">
        <v>842.9</v>
      </c>
      <c r="BG498" s="67">
        <v>842</v>
      </c>
      <c r="BH498" s="67">
        <v>809.69999999999993</v>
      </c>
      <c r="BI498" s="67">
        <v>802.7</v>
      </c>
      <c r="BJ498" s="67">
        <v>678.99999999999989</v>
      </c>
      <c r="BK498" s="67">
        <v>723.10000000000014</v>
      </c>
      <c r="BL498" s="67">
        <v>699.2</v>
      </c>
      <c r="BM498" s="67">
        <v>995.69999999999993</v>
      </c>
      <c r="BN498" s="67"/>
    </row>
    <row r="499" spans="1:66" ht="13.5" customHeight="1" x14ac:dyDescent="0.15">
      <c r="A499" s="51"/>
      <c r="B499" s="56"/>
      <c r="C499" s="54"/>
      <c r="D499" s="66" t="s">
        <v>9</v>
      </c>
      <c r="E499" s="90"/>
      <c r="F499" s="90"/>
      <c r="G499" s="90"/>
      <c r="H499" s="28"/>
      <c r="I499" s="28"/>
      <c r="J499" s="28"/>
      <c r="K499" s="28"/>
      <c r="L499" s="28"/>
      <c r="M499" s="28"/>
      <c r="N499" s="28"/>
      <c r="O499" s="28"/>
      <c r="P499" s="28"/>
      <c r="Q499" s="28"/>
      <c r="R499" s="28"/>
      <c r="S499" s="28"/>
      <c r="T499" s="28"/>
      <c r="U499" s="28"/>
      <c r="V499" s="28"/>
      <c r="W499" s="28"/>
      <c r="X499" s="28"/>
      <c r="Y499" s="28"/>
      <c r="Z499" s="28"/>
      <c r="AA499" s="28"/>
      <c r="AB499" s="28"/>
      <c r="AC499" s="28"/>
      <c r="AD499" s="28"/>
      <c r="AE499" s="28"/>
      <c r="AF499" s="28"/>
      <c r="AG499" s="28"/>
      <c r="AH499" s="28"/>
      <c r="AI499" s="28"/>
      <c r="AJ499" s="28"/>
      <c r="AK499" s="28"/>
      <c r="AL499" s="28"/>
      <c r="AM499" s="28"/>
      <c r="AN499" s="28"/>
      <c r="AO499" s="28"/>
      <c r="AQ499" s="67">
        <v>0</v>
      </c>
      <c r="AR499" s="67">
        <v>0</v>
      </c>
      <c r="AS499" s="67">
        <v>831.8</v>
      </c>
      <c r="AT499" s="67">
        <v>853.9</v>
      </c>
      <c r="AU499" s="67">
        <v>901.6</v>
      </c>
      <c r="AV499" s="67">
        <v>894.7</v>
      </c>
      <c r="AW499" s="67">
        <v>930.6</v>
      </c>
      <c r="AX499" s="67">
        <v>939.2</v>
      </c>
      <c r="AY499" s="67">
        <v>851.1</v>
      </c>
      <c r="AZ499" s="67">
        <v>878</v>
      </c>
      <c r="BA499" s="67">
        <v>893.9</v>
      </c>
      <c r="BB499" s="67">
        <v>817.1</v>
      </c>
      <c r="BC499" s="67">
        <v>821.7</v>
      </c>
      <c r="BD499" s="67">
        <v>789.5</v>
      </c>
      <c r="BE499" s="67">
        <v>759.89999999999975</v>
      </c>
      <c r="BF499" s="67">
        <v>875.4</v>
      </c>
      <c r="BG499" s="67">
        <v>826</v>
      </c>
      <c r="BH499" s="67">
        <v>795.70000000000016</v>
      </c>
      <c r="BI499" s="67">
        <v>784.6</v>
      </c>
      <c r="BJ499" s="67">
        <v>658.9</v>
      </c>
      <c r="BK499" s="67">
        <v>707.1</v>
      </c>
      <c r="BL499" s="67">
        <v>681.1</v>
      </c>
      <c r="BM499" s="67">
        <v>982.8</v>
      </c>
      <c r="BN499" s="67"/>
    </row>
    <row r="500" spans="1:66" ht="13.5" customHeight="1" x14ac:dyDescent="0.15">
      <c r="A500" s="51"/>
      <c r="B500" s="56"/>
      <c r="C500" s="54"/>
      <c r="D500" s="66" t="s">
        <v>10</v>
      </c>
      <c r="E500" s="90"/>
      <c r="F500" s="90"/>
      <c r="G500" s="90"/>
      <c r="H500" s="28"/>
      <c r="I500" s="28"/>
      <c r="J500" s="28"/>
      <c r="K500" s="28"/>
      <c r="L500" s="28"/>
      <c r="M500" s="28"/>
      <c r="N500" s="28"/>
      <c r="O500" s="28"/>
      <c r="P500" s="28"/>
      <c r="Q500" s="28"/>
      <c r="R500" s="28"/>
      <c r="S500" s="28"/>
      <c r="T500" s="28"/>
      <c r="U500" s="28"/>
      <c r="V500" s="28"/>
      <c r="W500" s="28"/>
      <c r="X500" s="28"/>
      <c r="Y500" s="28"/>
      <c r="Z500" s="28"/>
      <c r="AA500" s="28"/>
      <c r="AB500" s="28"/>
      <c r="AC500" s="28"/>
      <c r="AD500" s="28"/>
      <c r="AE500" s="28"/>
      <c r="AF500" s="28"/>
      <c r="AG500" s="28"/>
      <c r="AH500" s="28"/>
      <c r="AI500" s="28"/>
      <c r="AJ500" s="28"/>
      <c r="AK500" s="28"/>
      <c r="AL500" s="28"/>
      <c r="AM500" s="28"/>
      <c r="AN500" s="28"/>
      <c r="AO500" s="28"/>
      <c r="AQ500" s="67">
        <v>0</v>
      </c>
      <c r="AR500" s="67">
        <v>0</v>
      </c>
      <c r="AS500" s="67">
        <v>55.3</v>
      </c>
      <c r="AT500" s="67">
        <v>52.3</v>
      </c>
      <c r="AU500" s="67">
        <v>51</v>
      </c>
      <c r="AV500" s="67">
        <v>50.1</v>
      </c>
      <c r="AW500" s="67">
        <v>43.7</v>
      </c>
      <c r="AX500" s="67">
        <v>43</v>
      </c>
      <c r="AY500" s="67">
        <v>39.200000000000003</v>
      </c>
      <c r="AZ500" s="67">
        <v>37.4</v>
      </c>
      <c r="BA500" s="67">
        <v>41.4</v>
      </c>
      <c r="BB500" s="67">
        <v>41</v>
      </c>
      <c r="BC500" s="67">
        <v>37.9</v>
      </c>
      <c r="BD500" s="67">
        <v>37.099999999999994</v>
      </c>
      <c r="BE500" s="67">
        <v>37</v>
      </c>
      <c r="BF500" s="67">
        <v>31</v>
      </c>
      <c r="BG500" s="67">
        <v>22.2</v>
      </c>
      <c r="BH500" s="67">
        <v>20.399999999999999</v>
      </c>
      <c r="BI500" s="67">
        <v>31.599999999999998</v>
      </c>
      <c r="BJ500" s="67">
        <v>31.299999999999997</v>
      </c>
      <c r="BK500" s="67">
        <v>30.600000000000005</v>
      </c>
      <c r="BL500" s="67">
        <v>28.7</v>
      </c>
      <c r="BM500" s="67">
        <v>28.4</v>
      </c>
      <c r="BN500" s="67"/>
    </row>
    <row r="501" spans="1:66" ht="13.5" customHeight="1" thickBot="1" x14ac:dyDescent="0.2">
      <c r="A501" s="51"/>
      <c r="B501" s="56"/>
      <c r="C501" s="55"/>
      <c r="D501" s="68" t="s">
        <v>11</v>
      </c>
      <c r="E501" s="91"/>
      <c r="F501" s="91"/>
      <c r="G501" s="91"/>
      <c r="H501" s="29"/>
      <c r="I501" s="29"/>
      <c r="J501" s="29"/>
      <c r="K501" s="29"/>
      <c r="L501" s="29"/>
      <c r="M501" s="29"/>
      <c r="N501" s="29"/>
      <c r="O501" s="29"/>
      <c r="P501" s="29"/>
      <c r="Q501" s="29"/>
      <c r="R501" s="29"/>
      <c r="S501" s="29"/>
      <c r="T501" s="29"/>
      <c r="U501" s="29"/>
      <c r="V501" s="29"/>
      <c r="W501" s="29"/>
      <c r="X501" s="29"/>
      <c r="Y501" s="29"/>
      <c r="Z501" s="29"/>
      <c r="AA501" s="29"/>
      <c r="AB501" s="29"/>
      <c r="AC501" s="29"/>
      <c r="AD501" s="29"/>
      <c r="AE501" s="29"/>
      <c r="AF501" s="29"/>
      <c r="AG501" s="29"/>
      <c r="AH501" s="29"/>
      <c r="AI501" s="29"/>
      <c r="AJ501" s="29"/>
      <c r="AK501" s="29"/>
      <c r="AL501" s="29"/>
      <c r="AM501" s="29"/>
      <c r="AN501" s="29"/>
      <c r="AO501" s="29"/>
      <c r="AQ501" s="69">
        <v>0</v>
      </c>
      <c r="AR501" s="69">
        <v>0</v>
      </c>
      <c r="AS501" s="69">
        <v>55.3</v>
      </c>
      <c r="AT501" s="69">
        <v>53.9</v>
      </c>
      <c r="AU501" s="69">
        <v>74.2</v>
      </c>
      <c r="AV501" s="69">
        <v>54.4</v>
      </c>
      <c r="AW501" s="69">
        <v>45.6</v>
      </c>
      <c r="AX501" s="69">
        <v>44.1</v>
      </c>
      <c r="AY501" s="69">
        <v>41.3</v>
      </c>
      <c r="AZ501" s="69">
        <v>42.2</v>
      </c>
      <c r="BA501" s="69">
        <v>43.8</v>
      </c>
      <c r="BB501" s="69">
        <v>45.3</v>
      </c>
      <c r="BC501" s="69">
        <v>41</v>
      </c>
      <c r="BD501" s="69">
        <v>41.400000000000006</v>
      </c>
      <c r="BE501" s="69">
        <v>38.5</v>
      </c>
      <c r="BF501" s="69">
        <v>33.300000000000011</v>
      </c>
      <c r="BG501" s="69">
        <v>22.2</v>
      </c>
      <c r="BH501" s="69">
        <v>21.2</v>
      </c>
      <c r="BI501" s="69">
        <v>33.9</v>
      </c>
      <c r="BJ501" s="69">
        <v>32.1</v>
      </c>
      <c r="BK501" s="69">
        <v>32.300000000000004</v>
      </c>
      <c r="BL501" s="69">
        <v>31.3</v>
      </c>
      <c r="BM501" s="69">
        <v>29.599999999999994</v>
      </c>
      <c r="BN501" s="69"/>
    </row>
    <row r="502" spans="1:66" ht="13.5" customHeight="1" x14ac:dyDescent="0.15">
      <c r="A502" s="51"/>
      <c r="B502" s="56"/>
      <c r="C502" s="53" t="s">
        <v>90</v>
      </c>
      <c r="D502" s="64" t="s">
        <v>6</v>
      </c>
      <c r="E502" s="89"/>
      <c r="F502" s="89"/>
      <c r="G502" s="89"/>
      <c r="H502" s="26"/>
      <c r="I502" s="26"/>
      <c r="J502" s="26"/>
      <c r="K502" s="26"/>
      <c r="L502" s="26"/>
      <c r="M502" s="26"/>
      <c r="N502" s="26"/>
      <c r="O502" s="26"/>
      <c r="P502" s="26"/>
      <c r="Q502" s="26"/>
      <c r="R502" s="26"/>
      <c r="S502" s="26"/>
      <c r="T502" s="26"/>
      <c r="U502" s="26"/>
      <c r="V502" s="26"/>
      <c r="W502" s="26"/>
      <c r="X502" s="26"/>
      <c r="Y502" s="26"/>
      <c r="Z502" s="26"/>
      <c r="AA502" s="26"/>
      <c r="AB502" s="26"/>
      <c r="AC502" s="26"/>
      <c r="AD502" s="26"/>
      <c r="AE502" s="26"/>
      <c r="AF502" s="26"/>
      <c r="AG502" s="26"/>
      <c r="AH502" s="26"/>
      <c r="AI502" s="26"/>
      <c r="AJ502" s="26"/>
      <c r="AK502" s="26"/>
      <c r="AL502" s="26"/>
      <c r="AM502" s="26"/>
      <c r="AN502" s="26"/>
      <c r="AO502" s="26"/>
      <c r="AQ502" s="65">
        <v>0</v>
      </c>
      <c r="AR502" s="65">
        <v>0</v>
      </c>
      <c r="AS502" s="65">
        <v>315.39999999999998</v>
      </c>
      <c r="AT502" s="65">
        <v>320.2</v>
      </c>
      <c r="AU502" s="65">
        <v>433</v>
      </c>
      <c r="AV502" s="65">
        <v>427.9</v>
      </c>
      <c r="AW502" s="65">
        <v>419</v>
      </c>
      <c r="AX502" s="65">
        <v>421.4</v>
      </c>
      <c r="AY502" s="65">
        <v>410.1</v>
      </c>
      <c r="AZ502" s="65">
        <v>376.7</v>
      </c>
      <c r="BA502" s="65">
        <v>378.6</v>
      </c>
      <c r="BB502" s="65">
        <v>325.60000000000002</v>
      </c>
      <c r="BC502" s="65">
        <v>336.7</v>
      </c>
      <c r="BD502" s="65">
        <v>381.30000000000007</v>
      </c>
      <c r="BE502" s="65">
        <v>396.70000000000005</v>
      </c>
      <c r="BF502" s="65">
        <v>374.39999999999992</v>
      </c>
      <c r="BG502" s="65">
        <v>368</v>
      </c>
      <c r="BH502" s="65">
        <v>401.59999999999997</v>
      </c>
      <c r="BI502" s="65">
        <v>450.89999999999992</v>
      </c>
      <c r="BJ502" s="65">
        <v>448.5</v>
      </c>
      <c r="BK502" s="65">
        <v>456.1</v>
      </c>
      <c r="BL502" s="65">
        <v>407.2</v>
      </c>
      <c r="BM502" s="65">
        <v>365.69999999999993</v>
      </c>
      <c r="BN502" s="65"/>
    </row>
    <row r="503" spans="1:66" ht="13.5" customHeight="1" x14ac:dyDescent="0.15">
      <c r="A503" s="51"/>
      <c r="B503" s="56"/>
      <c r="C503" s="54"/>
      <c r="D503" s="66" t="s">
        <v>7</v>
      </c>
      <c r="E503" s="90"/>
      <c r="F503" s="90"/>
      <c r="G503" s="90"/>
      <c r="H503" s="28"/>
      <c r="I503" s="28"/>
      <c r="J503" s="28"/>
      <c r="K503" s="28"/>
      <c r="L503" s="28"/>
      <c r="M503" s="28"/>
      <c r="N503" s="28"/>
      <c r="O503" s="28"/>
      <c r="P503" s="28"/>
      <c r="Q503" s="28"/>
      <c r="R503" s="28"/>
      <c r="S503" s="28"/>
      <c r="T503" s="28"/>
      <c r="U503" s="28"/>
      <c r="V503" s="28"/>
      <c r="W503" s="28"/>
      <c r="X503" s="28"/>
      <c r="Y503" s="28"/>
      <c r="Z503" s="28"/>
      <c r="AA503" s="28"/>
      <c r="AB503" s="28"/>
      <c r="AC503" s="28"/>
      <c r="AD503" s="28"/>
      <c r="AE503" s="28"/>
      <c r="AF503" s="28"/>
      <c r="AG503" s="28"/>
      <c r="AH503" s="28"/>
      <c r="AI503" s="28"/>
      <c r="AJ503" s="28"/>
      <c r="AK503" s="28"/>
      <c r="AL503" s="28"/>
      <c r="AM503" s="28"/>
      <c r="AN503" s="28"/>
      <c r="AO503" s="28"/>
      <c r="AQ503" s="67">
        <v>0</v>
      </c>
      <c r="AR503" s="67">
        <v>0</v>
      </c>
      <c r="AS503" s="67">
        <v>3.6</v>
      </c>
      <c r="AT503" s="67">
        <v>13.3</v>
      </c>
      <c r="AU503" s="67">
        <v>3.8</v>
      </c>
      <c r="AV503" s="67">
        <v>6.6</v>
      </c>
      <c r="AW503" s="67">
        <v>7.1</v>
      </c>
      <c r="AX503" s="67">
        <v>10.6</v>
      </c>
      <c r="AY503" s="67">
        <v>9.9</v>
      </c>
      <c r="AZ503" s="67">
        <v>7.1</v>
      </c>
      <c r="BA503" s="67">
        <v>7.7</v>
      </c>
      <c r="BB503" s="67">
        <v>5.7</v>
      </c>
      <c r="BC503" s="67">
        <v>6.1</v>
      </c>
      <c r="BD503" s="67">
        <v>5.4</v>
      </c>
      <c r="BE503" s="67">
        <v>5.1999999999999993</v>
      </c>
      <c r="BF503" s="67">
        <v>5.8999999999999995</v>
      </c>
      <c r="BG503" s="67">
        <v>5.0999999999999996</v>
      </c>
      <c r="BH503" s="67">
        <v>6.5</v>
      </c>
      <c r="BI503" s="67">
        <v>22.2</v>
      </c>
      <c r="BJ503" s="67">
        <v>12.6</v>
      </c>
      <c r="BK503" s="67">
        <v>5.1000000000000005</v>
      </c>
      <c r="BL503" s="67">
        <v>5.5</v>
      </c>
      <c r="BM503" s="67">
        <v>4.0999999999999996</v>
      </c>
      <c r="BN503" s="67"/>
    </row>
    <row r="504" spans="1:66" ht="13.5" customHeight="1" x14ac:dyDescent="0.15">
      <c r="A504" s="51"/>
      <c r="B504" s="56"/>
      <c r="C504" s="54"/>
      <c r="D504" s="66" t="s">
        <v>8</v>
      </c>
      <c r="E504" s="90"/>
      <c r="F504" s="90"/>
      <c r="G504" s="90"/>
      <c r="H504" s="28"/>
      <c r="I504" s="28"/>
      <c r="J504" s="28"/>
      <c r="K504" s="28"/>
      <c r="L504" s="28"/>
      <c r="M504" s="28"/>
      <c r="N504" s="28"/>
      <c r="O504" s="28"/>
      <c r="P504" s="28"/>
      <c r="Q504" s="28"/>
      <c r="R504" s="28"/>
      <c r="S504" s="28"/>
      <c r="T504" s="28"/>
      <c r="U504" s="28"/>
      <c r="V504" s="28"/>
      <c r="W504" s="28"/>
      <c r="X504" s="28"/>
      <c r="Y504" s="28"/>
      <c r="Z504" s="28"/>
      <c r="AA504" s="28"/>
      <c r="AB504" s="28"/>
      <c r="AC504" s="28"/>
      <c r="AD504" s="28"/>
      <c r="AE504" s="28"/>
      <c r="AF504" s="28"/>
      <c r="AG504" s="28"/>
      <c r="AH504" s="28"/>
      <c r="AI504" s="28"/>
      <c r="AJ504" s="28"/>
      <c r="AK504" s="28"/>
      <c r="AL504" s="28"/>
      <c r="AM504" s="28"/>
      <c r="AN504" s="28"/>
      <c r="AO504" s="28"/>
      <c r="AQ504" s="67">
        <v>0</v>
      </c>
      <c r="AR504" s="67">
        <v>0</v>
      </c>
      <c r="AS504" s="67">
        <v>311.8</v>
      </c>
      <c r="AT504" s="67">
        <v>306.89999999999998</v>
      </c>
      <c r="AU504" s="67">
        <v>429.2</v>
      </c>
      <c r="AV504" s="67">
        <v>421.3</v>
      </c>
      <c r="AW504" s="67">
        <v>411.9</v>
      </c>
      <c r="AX504" s="67">
        <v>410.8</v>
      </c>
      <c r="AY504" s="67">
        <v>400.2</v>
      </c>
      <c r="AZ504" s="67">
        <v>369.6</v>
      </c>
      <c r="BA504" s="67">
        <v>370.9</v>
      </c>
      <c r="BB504" s="67">
        <v>319.89999999999998</v>
      </c>
      <c r="BC504" s="67">
        <v>330.6</v>
      </c>
      <c r="BD504" s="67">
        <v>375.90000000000009</v>
      </c>
      <c r="BE504" s="67">
        <v>391.50000000000006</v>
      </c>
      <c r="BF504" s="67">
        <v>368.5</v>
      </c>
      <c r="BG504" s="67">
        <v>362.9</v>
      </c>
      <c r="BH504" s="67">
        <v>395.10000000000008</v>
      </c>
      <c r="BI504" s="67">
        <v>428.7</v>
      </c>
      <c r="BJ504" s="67">
        <v>435.9</v>
      </c>
      <c r="BK504" s="67">
        <v>450.99999999999994</v>
      </c>
      <c r="BL504" s="67">
        <v>401.7</v>
      </c>
      <c r="BM504" s="67">
        <v>361.6</v>
      </c>
      <c r="BN504" s="67"/>
    </row>
    <row r="505" spans="1:66" ht="13.5" customHeight="1" x14ac:dyDescent="0.15">
      <c r="A505" s="51"/>
      <c r="B505" s="52"/>
      <c r="C505" s="54"/>
      <c r="D505" s="66" t="s">
        <v>9</v>
      </c>
      <c r="E505" s="90"/>
      <c r="F505" s="90"/>
      <c r="G505" s="90"/>
      <c r="H505" s="28"/>
      <c r="I505" s="28"/>
      <c r="J505" s="28"/>
      <c r="K505" s="28"/>
      <c r="L505" s="28"/>
      <c r="M505" s="28"/>
      <c r="N505" s="28"/>
      <c r="O505" s="28"/>
      <c r="P505" s="28"/>
      <c r="Q505" s="28"/>
      <c r="R505" s="28"/>
      <c r="S505" s="28"/>
      <c r="T505" s="28"/>
      <c r="U505" s="28"/>
      <c r="V505" s="28"/>
      <c r="W505" s="28"/>
      <c r="X505" s="28"/>
      <c r="Y505" s="28"/>
      <c r="Z505" s="28"/>
      <c r="AA505" s="28"/>
      <c r="AB505" s="28"/>
      <c r="AC505" s="28"/>
      <c r="AD505" s="28"/>
      <c r="AE505" s="28"/>
      <c r="AF505" s="28"/>
      <c r="AG505" s="28"/>
      <c r="AH505" s="28"/>
      <c r="AI505" s="28"/>
      <c r="AJ505" s="28"/>
      <c r="AK505" s="28"/>
      <c r="AL505" s="28"/>
      <c r="AM505" s="28"/>
      <c r="AN505" s="28"/>
      <c r="AO505" s="28"/>
      <c r="AQ505" s="67">
        <v>0</v>
      </c>
      <c r="AR505" s="67">
        <v>0</v>
      </c>
      <c r="AS505" s="67">
        <v>296.39999999999998</v>
      </c>
      <c r="AT505" s="67">
        <v>300.60000000000002</v>
      </c>
      <c r="AU505" s="67">
        <v>408.6</v>
      </c>
      <c r="AV505" s="67">
        <v>401.7</v>
      </c>
      <c r="AW505" s="67">
        <v>392.9</v>
      </c>
      <c r="AX505" s="67">
        <v>399.1</v>
      </c>
      <c r="AY505" s="67">
        <v>388.6</v>
      </c>
      <c r="AZ505" s="67">
        <v>356.2</v>
      </c>
      <c r="BA505" s="67">
        <v>359.6</v>
      </c>
      <c r="BB505" s="67">
        <v>306.7</v>
      </c>
      <c r="BC505" s="67">
        <v>319.2</v>
      </c>
      <c r="BD505" s="67">
        <v>363.69999999999993</v>
      </c>
      <c r="BE505" s="67">
        <v>377.59999999999991</v>
      </c>
      <c r="BF505" s="67">
        <v>355.7</v>
      </c>
      <c r="BG505" s="67">
        <v>349.5</v>
      </c>
      <c r="BH505" s="67">
        <v>383.6</v>
      </c>
      <c r="BI505" s="67">
        <v>428.29999999999995</v>
      </c>
      <c r="BJ505" s="67">
        <v>431.59999999999997</v>
      </c>
      <c r="BK505" s="67">
        <v>436.1</v>
      </c>
      <c r="BL505" s="67">
        <v>388.5</v>
      </c>
      <c r="BM505" s="67">
        <v>350.80000000000007</v>
      </c>
      <c r="BN505" s="67"/>
    </row>
    <row r="506" spans="1:66" ht="13.5" customHeight="1" x14ac:dyDescent="0.15">
      <c r="A506" s="51"/>
      <c r="B506" s="52"/>
      <c r="C506" s="54"/>
      <c r="D506" s="66" t="s">
        <v>10</v>
      </c>
      <c r="E506" s="90"/>
      <c r="F506" s="90"/>
      <c r="G506" s="90"/>
      <c r="H506" s="28"/>
      <c r="I506" s="28"/>
      <c r="J506" s="28"/>
      <c r="K506" s="28"/>
      <c r="L506" s="28"/>
      <c r="M506" s="28"/>
      <c r="N506" s="28"/>
      <c r="O506" s="28"/>
      <c r="P506" s="28"/>
      <c r="Q506" s="28"/>
      <c r="R506" s="28"/>
      <c r="S506" s="28"/>
      <c r="T506" s="28"/>
      <c r="U506" s="28"/>
      <c r="V506" s="28"/>
      <c r="W506" s="28"/>
      <c r="X506" s="28"/>
      <c r="Y506" s="28"/>
      <c r="Z506" s="28"/>
      <c r="AA506" s="28"/>
      <c r="AB506" s="28"/>
      <c r="AC506" s="28"/>
      <c r="AD506" s="28"/>
      <c r="AE506" s="28"/>
      <c r="AF506" s="28"/>
      <c r="AG506" s="28"/>
      <c r="AH506" s="28"/>
      <c r="AI506" s="28"/>
      <c r="AJ506" s="28"/>
      <c r="AK506" s="28"/>
      <c r="AL506" s="28"/>
      <c r="AM506" s="28"/>
      <c r="AN506" s="28"/>
      <c r="AO506" s="28"/>
      <c r="AQ506" s="67">
        <v>0</v>
      </c>
      <c r="AR506" s="67">
        <v>0</v>
      </c>
      <c r="AS506" s="67">
        <v>19</v>
      </c>
      <c r="AT506" s="67">
        <v>19.600000000000001</v>
      </c>
      <c r="AU506" s="67">
        <v>24.4</v>
      </c>
      <c r="AV506" s="67">
        <v>26.2</v>
      </c>
      <c r="AW506" s="67">
        <v>26.1</v>
      </c>
      <c r="AX506" s="67">
        <v>22.3</v>
      </c>
      <c r="AY506" s="67">
        <v>21.5</v>
      </c>
      <c r="AZ506" s="67">
        <v>20.5</v>
      </c>
      <c r="BA506" s="67">
        <v>19</v>
      </c>
      <c r="BB506" s="67">
        <v>18.899999999999999</v>
      </c>
      <c r="BC506" s="67">
        <v>17.5</v>
      </c>
      <c r="BD506" s="67">
        <v>17.600000000000001</v>
      </c>
      <c r="BE506" s="67">
        <v>19.099999999999998</v>
      </c>
      <c r="BF506" s="67">
        <v>18.700000000000003</v>
      </c>
      <c r="BG506" s="67">
        <v>18.499999999999996</v>
      </c>
      <c r="BH506" s="67">
        <v>18</v>
      </c>
      <c r="BI506" s="67">
        <v>22.6</v>
      </c>
      <c r="BJ506" s="67">
        <v>16.899999999999999</v>
      </c>
      <c r="BK506" s="67">
        <v>19.999999999999996</v>
      </c>
      <c r="BL506" s="67">
        <v>18.7</v>
      </c>
      <c r="BM506" s="67">
        <v>14.899999999999999</v>
      </c>
      <c r="BN506" s="67"/>
    </row>
    <row r="507" spans="1:66" ht="13.5" customHeight="1" thickBot="1" x14ac:dyDescent="0.2">
      <c r="A507" s="51"/>
      <c r="B507" s="52"/>
      <c r="C507" s="55"/>
      <c r="D507" s="68" t="s">
        <v>11</v>
      </c>
      <c r="E507" s="91"/>
      <c r="F507" s="91"/>
      <c r="G507" s="91"/>
      <c r="H507" s="29"/>
      <c r="I507" s="29"/>
      <c r="J507" s="29"/>
      <c r="K507" s="29"/>
      <c r="L507" s="29"/>
      <c r="M507" s="29"/>
      <c r="N507" s="29"/>
      <c r="O507" s="29"/>
      <c r="P507" s="29"/>
      <c r="Q507" s="29"/>
      <c r="R507" s="29"/>
      <c r="S507" s="29"/>
      <c r="T507" s="29"/>
      <c r="U507" s="29"/>
      <c r="V507" s="29"/>
      <c r="W507" s="29"/>
      <c r="X507" s="29"/>
      <c r="Y507" s="29"/>
      <c r="Z507" s="29"/>
      <c r="AA507" s="29"/>
      <c r="AB507" s="29"/>
      <c r="AC507" s="29"/>
      <c r="AD507" s="29"/>
      <c r="AE507" s="29"/>
      <c r="AF507" s="29"/>
      <c r="AG507" s="29"/>
      <c r="AH507" s="29"/>
      <c r="AI507" s="29"/>
      <c r="AJ507" s="29"/>
      <c r="AK507" s="29"/>
      <c r="AL507" s="29"/>
      <c r="AM507" s="29"/>
      <c r="AN507" s="29"/>
      <c r="AO507" s="29"/>
      <c r="AQ507" s="69">
        <v>0</v>
      </c>
      <c r="AR507" s="69">
        <v>0</v>
      </c>
      <c r="AS507" s="69">
        <v>19</v>
      </c>
      <c r="AT507" s="69">
        <v>22.2</v>
      </c>
      <c r="AU507" s="69">
        <v>24.4</v>
      </c>
      <c r="AV507" s="69">
        <v>26.2</v>
      </c>
      <c r="AW507" s="69">
        <v>26.1</v>
      </c>
      <c r="AX507" s="69">
        <v>22.3</v>
      </c>
      <c r="AY507" s="69">
        <v>21.5</v>
      </c>
      <c r="AZ507" s="69">
        <v>20.5</v>
      </c>
      <c r="BA507" s="69">
        <v>19</v>
      </c>
      <c r="BB507" s="69">
        <v>18.899999999999999</v>
      </c>
      <c r="BC507" s="69">
        <v>17.5</v>
      </c>
      <c r="BD507" s="69">
        <v>17.600000000000001</v>
      </c>
      <c r="BE507" s="69">
        <v>19.099999999999998</v>
      </c>
      <c r="BF507" s="69">
        <v>18.700000000000003</v>
      </c>
      <c r="BG507" s="69">
        <v>18.499999999999996</v>
      </c>
      <c r="BH507" s="69">
        <v>18</v>
      </c>
      <c r="BI507" s="69">
        <v>22.6</v>
      </c>
      <c r="BJ507" s="69">
        <v>16.899999999999999</v>
      </c>
      <c r="BK507" s="69">
        <v>19.999999999999996</v>
      </c>
      <c r="BL507" s="69">
        <v>18.7</v>
      </c>
      <c r="BM507" s="69">
        <v>14.899999999999999</v>
      </c>
      <c r="BN507" s="69"/>
    </row>
    <row r="508" spans="1:66" ht="13.5" customHeight="1" x14ac:dyDescent="0.15">
      <c r="A508" s="51"/>
      <c r="B508" s="52"/>
      <c r="C508" s="53" t="s">
        <v>91</v>
      </c>
      <c r="D508" s="64" t="s">
        <v>6</v>
      </c>
      <c r="E508" s="89"/>
      <c r="F508" s="89"/>
      <c r="G508" s="89"/>
      <c r="H508" s="26"/>
      <c r="I508" s="26"/>
      <c r="J508" s="26"/>
      <c r="K508" s="26"/>
      <c r="L508" s="26"/>
      <c r="M508" s="26"/>
      <c r="N508" s="26"/>
      <c r="O508" s="26"/>
      <c r="P508" s="26"/>
      <c r="Q508" s="26"/>
      <c r="R508" s="26"/>
      <c r="S508" s="26"/>
      <c r="T508" s="26"/>
      <c r="U508" s="26"/>
      <c r="V508" s="26"/>
      <c r="W508" s="26"/>
      <c r="X508" s="26"/>
      <c r="Y508" s="26"/>
      <c r="Z508" s="26"/>
      <c r="AA508" s="26"/>
      <c r="AB508" s="26"/>
      <c r="AC508" s="26"/>
      <c r="AD508" s="26"/>
      <c r="AE508" s="26"/>
      <c r="AF508" s="26"/>
      <c r="AG508" s="26"/>
      <c r="AH508" s="26"/>
      <c r="AI508" s="26"/>
      <c r="AJ508" s="26"/>
      <c r="AK508" s="26"/>
      <c r="AL508" s="26"/>
      <c r="AM508" s="26"/>
      <c r="AN508" s="26"/>
      <c r="AO508" s="26"/>
      <c r="AQ508" s="65">
        <v>0</v>
      </c>
      <c r="AR508" s="65">
        <v>0</v>
      </c>
      <c r="AS508" s="65">
        <v>294.39999999999998</v>
      </c>
      <c r="AT508" s="65">
        <v>320</v>
      </c>
      <c r="AU508" s="65">
        <v>278.10000000000002</v>
      </c>
      <c r="AV508" s="65">
        <v>270.39999999999998</v>
      </c>
      <c r="AW508" s="65">
        <v>262.7</v>
      </c>
      <c r="AX508" s="65">
        <v>224</v>
      </c>
      <c r="AY508" s="65">
        <v>215.7</v>
      </c>
      <c r="AZ508" s="65">
        <v>207.9</v>
      </c>
      <c r="BA508" s="65">
        <v>188.9</v>
      </c>
      <c r="BB508" s="65">
        <v>205.5</v>
      </c>
      <c r="BC508" s="65">
        <v>177.9</v>
      </c>
      <c r="BD508" s="65">
        <v>174.9</v>
      </c>
      <c r="BE508" s="65">
        <v>160.69999999999999</v>
      </c>
      <c r="BF508" s="65">
        <v>138.50000000000003</v>
      </c>
      <c r="BG508" s="65">
        <v>124.89999999999998</v>
      </c>
      <c r="BH508" s="65">
        <v>114.19999999999999</v>
      </c>
      <c r="BI508" s="65">
        <v>103.19999999999999</v>
      </c>
      <c r="BJ508" s="65">
        <v>109.8</v>
      </c>
      <c r="BK508" s="65">
        <v>121.99999999999999</v>
      </c>
      <c r="BL508" s="65">
        <v>114.9</v>
      </c>
      <c r="BM508" s="65">
        <v>122.7</v>
      </c>
      <c r="BN508" s="65"/>
    </row>
    <row r="509" spans="1:66" ht="13.5" customHeight="1" x14ac:dyDescent="0.15">
      <c r="A509" s="51"/>
      <c r="B509" s="52"/>
      <c r="C509" s="54"/>
      <c r="D509" s="66" t="s">
        <v>7</v>
      </c>
      <c r="E509" s="90"/>
      <c r="F509" s="90"/>
      <c r="G509" s="90"/>
      <c r="H509" s="28"/>
      <c r="I509" s="28"/>
      <c r="J509" s="28"/>
      <c r="K509" s="28"/>
      <c r="L509" s="28"/>
      <c r="M509" s="28"/>
      <c r="N509" s="28"/>
      <c r="O509" s="28"/>
      <c r="P509" s="28"/>
      <c r="Q509" s="28"/>
      <c r="R509" s="28"/>
      <c r="S509" s="28"/>
      <c r="T509" s="28"/>
      <c r="U509" s="28"/>
      <c r="V509" s="28"/>
      <c r="W509" s="28"/>
      <c r="X509" s="28"/>
      <c r="Y509" s="28"/>
      <c r="Z509" s="28"/>
      <c r="AA509" s="28"/>
      <c r="AB509" s="28"/>
      <c r="AC509" s="28"/>
      <c r="AD509" s="28"/>
      <c r="AE509" s="28"/>
      <c r="AF509" s="28"/>
      <c r="AG509" s="28"/>
      <c r="AH509" s="28"/>
      <c r="AI509" s="28"/>
      <c r="AJ509" s="28"/>
      <c r="AK509" s="28"/>
      <c r="AL509" s="28"/>
      <c r="AM509" s="28"/>
      <c r="AN509" s="28"/>
      <c r="AO509" s="28"/>
      <c r="AQ509" s="67">
        <v>0</v>
      </c>
      <c r="AR509" s="67">
        <v>0</v>
      </c>
      <c r="AS509" s="67">
        <v>2.6</v>
      </c>
      <c r="AT509" s="67">
        <v>2</v>
      </c>
      <c r="AU509" s="67">
        <v>1.1000000000000001</v>
      </c>
      <c r="AV509" s="67">
        <v>1.7</v>
      </c>
      <c r="AW509" s="67">
        <v>1.5</v>
      </c>
      <c r="AX509" s="67">
        <v>2.5</v>
      </c>
      <c r="AY509" s="67">
        <v>1.2</v>
      </c>
      <c r="AZ509" s="67">
        <v>8</v>
      </c>
      <c r="BA509" s="67">
        <v>1.1000000000000001</v>
      </c>
      <c r="BB509" s="67">
        <v>8.3000000000000007</v>
      </c>
      <c r="BC509" s="67">
        <v>6.6</v>
      </c>
      <c r="BD509" s="67">
        <v>6.8999999999999995</v>
      </c>
      <c r="BE509" s="67">
        <v>6.1999999999999993</v>
      </c>
      <c r="BF509" s="67">
        <v>5.6000000000000005</v>
      </c>
      <c r="BG509" s="67">
        <v>5.4</v>
      </c>
      <c r="BH509" s="67">
        <v>5.2000000000000011</v>
      </c>
      <c r="BI509" s="67">
        <v>4.6000000000000005</v>
      </c>
      <c r="BJ509" s="67">
        <v>4.4000000000000004</v>
      </c>
      <c r="BK509" s="67">
        <v>5.0000000000000009</v>
      </c>
      <c r="BL509" s="67">
        <v>4.8</v>
      </c>
      <c r="BM509" s="67">
        <v>5.2</v>
      </c>
      <c r="BN509" s="67"/>
    </row>
    <row r="510" spans="1:66" ht="13.5" customHeight="1" x14ac:dyDescent="0.15">
      <c r="A510" s="51"/>
      <c r="B510" s="52"/>
      <c r="C510" s="54"/>
      <c r="D510" s="66" t="s">
        <v>8</v>
      </c>
      <c r="E510" s="90"/>
      <c r="F510" s="90"/>
      <c r="G510" s="90"/>
      <c r="H510" s="28"/>
      <c r="I510" s="28"/>
      <c r="J510" s="28"/>
      <c r="K510" s="28"/>
      <c r="L510" s="28"/>
      <c r="M510" s="28"/>
      <c r="N510" s="28"/>
      <c r="O510" s="28"/>
      <c r="P510" s="28"/>
      <c r="Q510" s="28"/>
      <c r="R510" s="28"/>
      <c r="S510" s="28"/>
      <c r="T510" s="28"/>
      <c r="U510" s="28"/>
      <c r="V510" s="28"/>
      <c r="W510" s="28"/>
      <c r="X510" s="28"/>
      <c r="Y510" s="28"/>
      <c r="Z510" s="28"/>
      <c r="AA510" s="28"/>
      <c r="AB510" s="28"/>
      <c r="AC510" s="28"/>
      <c r="AD510" s="28"/>
      <c r="AE510" s="28"/>
      <c r="AF510" s="28"/>
      <c r="AG510" s="28"/>
      <c r="AH510" s="28"/>
      <c r="AI510" s="28"/>
      <c r="AJ510" s="28"/>
      <c r="AK510" s="28"/>
      <c r="AL510" s="28"/>
      <c r="AM510" s="28"/>
      <c r="AN510" s="28"/>
      <c r="AO510" s="28"/>
      <c r="AQ510" s="67">
        <v>0</v>
      </c>
      <c r="AR510" s="67">
        <v>0</v>
      </c>
      <c r="AS510" s="67">
        <v>291.8</v>
      </c>
      <c r="AT510" s="67">
        <v>318</v>
      </c>
      <c r="AU510" s="67">
        <v>277</v>
      </c>
      <c r="AV510" s="67">
        <v>268.7</v>
      </c>
      <c r="AW510" s="67">
        <v>261.2</v>
      </c>
      <c r="AX510" s="67">
        <v>221.5</v>
      </c>
      <c r="AY510" s="67">
        <v>214.5</v>
      </c>
      <c r="AZ510" s="67">
        <v>199.9</v>
      </c>
      <c r="BA510" s="67">
        <v>187.8</v>
      </c>
      <c r="BB510" s="67">
        <v>197.2</v>
      </c>
      <c r="BC510" s="67">
        <v>171.3</v>
      </c>
      <c r="BD510" s="67">
        <v>168</v>
      </c>
      <c r="BE510" s="67">
        <v>154.49999999999997</v>
      </c>
      <c r="BF510" s="67">
        <v>132.89999999999998</v>
      </c>
      <c r="BG510" s="67">
        <v>119.5</v>
      </c>
      <c r="BH510" s="67">
        <v>108.99999999999999</v>
      </c>
      <c r="BI510" s="67">
        <v>98.600000000000023</v>
      </c>
      <c r="BJ510" s="67">
        <v>105.4</v>
      </c>
      <c r="BK510" s="67">
        <v>117</v>
      </c>
      <c r="BL510" s="67">
        <v>110.1</v>
      </c>
      <c r="BM510" s="67">
        <v>117.49999999999999</v>
      </c>
      <c r="BN510" s="67"/>
    </row>
    <row r="511" spans="1:66" ht="13.5" customHeight="1" x14ac:dyDescent="0.15">
      <c r="A511" s="51"/>
      <c r="B511" s="52"/>
      <c r="C511" s="54"/>
      <c r="D511" s="66" t="s">
        <v>9</v>
      </c>
      <c r="E511" s="90"/>
      <c r="F511" s="90"/>
      <c r="G511" s="90"/>
      <c r="H511" s="28"/>
      <c r="I511" s="28"/>
      <c r="J511" s="28"/>
      <c r="K511" s="28"/>
      <c r="L511" s="28"/>
      <c r="M511" s="28"/>
      <c r="N511" s="28"/>
      <c r="O511" s="28"/>
      <c r="P511" s="28"/>
      <c r="Q511" s="28"/>
      <c r="R511" s="28"/>
      <c r="S511" s="28"/>
      <c r="T511" s="28"/>
      <c r="U511" s="28"/>
      <c r="V511" s="28"/>
      <c r="W511" s="28"/>
      <c r="X511" s="28"/>
      <c r="Y511" s="28"/>
      <c r="Z511" s="28"/>
      <c r="AA511" s="28"/>
      <c r="AB511" s="28"/>
      <c r="AC511" s="28"/>
      <c r="AD511" s="28"/>
      <c r="AE511" s="28"/>
      <c r="AF511" s="28"/>
      <c r="AG511" s="28"/>
      <c r="AH511" s="28"/>
      <c r="AI511" s="28"/>
      <c r="AJ511" s="28"/>
      <c r="AK511" s="28"/>
      <c r="AL511" s="28"/>
      <c r="AM511" s="28"/>
      <c r="AN511" s="28"/>
      <c r="AO511" s="28"/>
      <c r="AQ511" s="67">
        <v>0</v>
      </c>
      <c r="AR511" s="67">
        <v>0</v>
      </c>
      <c r="AS511" s="67">
        <v>278.2</v>
      </c>
      <c r="AT511" s="67">
        <v>303.5</v>
      </c>
      <c r="AU511" s="67">
        <v>262.8</v>
      </c>
      <c r="AV511" s="67">
        <v>254.7</v>
      </c>
      <c r="AW511" s="67">
        <v>247.8</v>
      </c>
      <c r="AX511" s="67">
        <v>206.3</v>
      </c>
      <c r="AY511" s="67">
        <v>202.7</v>
      </c>
      <c r="AZ511" s="67">
        <v>196.7</v>
      </c>
      <c r="BA511" s="67">
        <v>177.3</v>
      </c>
      <c r="BB511" s="67">
        <v>194.5</v>
      </c>
      <c r="BC511" s="67">
        <v>168.9</v>
      </c>
      <c r="BD511" s="67">
        <v>166.49999999999997</v>
      </c>
      <c r="BE511" s="67">
        <v>153</v>
      </c>
      <c r="BF511" s="67">
        <v>132.29999999999998</v>
      </c>
      <c r="BG511" s="67">
        <v>118.7</v>
      </c>
      <c r="BH511" s="67">
        <v>107.80000000000001</v>
      </c>
      <c r="BI511" s="67">
        <v>97.600000000000009</v>
      </c>
      <c r="BJ511" s="67">
        <v>105.00000000000001</v>
      </c>
      <c r="BK511" s="67">
        <v>115.6</v>
      </c>
      <c r="BL511" s="67">
        <v>107.9</v>
      </c>
      <c r="BM511" s="67">
        <v>116.2</v>
      </c>
      <c r="BN511" s="67"/>
    </row>
    <row r="512" spans="1:66" ht="13.5" customHeight="1" x14ac:dyDescent="0.15">
      <c r="A512" s="51"/>
      <c r="B512" s="52"/>
      <c r="C512" s="54"/>
      <c r="D512" s="66" t="s">
        <v>10</v>
      </c>
      <c r="E512" s="90"/>
      <c r="F512" s="90"/>
      <c r="G512" s="90"/>
      <c r="H512" s="28"/>
      <c r="I512" s="28"/>
      <c r="J512" s="28"/>
      <c r="K512" s="28"/>
      <c r="L512" s="28"/>
      <c r="M512" s="28"/>
      <c r="N512" s="28"/>
      <c r="O512" s="28"/>
      <c r="P512" s="28"/>
      <c r="Q512" s="28"/>
      <c r="R512" s="28"/>
      <c r="S512" s="28"/>
      <c r="T512" s="28"/>
      <c r="U512" s="28"/>
      <c r="V512" s="28"/>
      <c r="W512" s="28"/>
      <c r="X512" s="28"/>
      <c r="Y512" s="28"/>
      <c r="Z512" s="28"/>
      <c r="AA512" s="28"/>
      <c r="AB512" s="28"/>
      <c r="AC512" s="28"/>
      <c r="AD512" s="28"/>
      <c r="AE512" s="28"/>
      <c r="AF512" s="28"/>
      <c r="AG512" s="28"/>
      <c r="AH512" s="28"/>
      <c r="AI512" s="28"/>
      <c r="AJ512" s="28"/>
      <c r="AK512" s="28"/>
      <c r="AL512" s="28"/>
      <c r="AM512" s="28"/>
      <c r="AN512" s="28"/>
      <c r="AO512" s="28"/>
      <c r="AQ512" s="67">
        <v>0</v>
      </c>
      <c r="AR512" s="67">
        <v>0</v>
      </c>
      <c r="AS512" s="67">
        <v>16.2</v>
      </c>
      <c r="AT512" s="67">
        <v>16.5</v>
      </c>
      <c r="AU512" s="67">
        <v>15.3</v>
      </c>
      <c r="AV512" s="67">
        <v>15.7</v>
      </c>
      <c r="AW512" s="67">
        <v>14.9</v>
      </c>
      <c r="AX512" s="67">
        <v>17.7</v>
      </c>
      <c r="AY512" s="67">
        <v>13</v>
      </c>
      <c r="AZ512" s="67">
        <v>11.2</v>
      </c>
      <c r="BA512" s="67">
        <v>11.6</v>
      </c>
      <c r="BB512" s="67">
        <v>11</v>
      </c>
      <c r="BC512" s="67">
        <v>9</v>
      </c>
      <c r="BD512" s="67">
        <v>8.4</v>
      </c>
      <c r="BE512" s="67">
        <v>7.6999999999999993</v>
      </c>
      <c r="BF512" s="67">
        <v>6.2</v>
      </c>
      <c r="BG512" s="67">
        <v>6.1999999999999993</v>
      </c>
      <c r="BH512" s="67">
        <v>6.4000000000000012</v>
      </c>
      <c r="BI512" s="67">
        <v>5.6</v>
      </c>
      <c r="BJ512" s="67">
        <v>4.7999999999999989</v>
      </c>
      <c r="BK512" s="67">
        <v>6.3999999999999995</v>
      </c>
      <c r="BL512" s="67">
        <v>7</v>
      </c>
      <c r="BM512" s="67">
        <v>6.4999999999999991</v>
      </c>
      <c r="BN512" s="67"/>
    </row>
    <row r="513" spans="1:66" ht="13.5" customHeight="1" thickBot="1" x14ac:dyDescent="0.2">
      <c r="A513" s="51"/>
      <c r="B513" s="52"/>
      <c r="C513" s="55"/>
      <c r="D513" s="68" t="s">
        <v>11</v>
      </c>
      <c r="E513" s="91"/>
      <c r="F513" s="91"/>
      <c r="G513" s="91"/>
      <c r="H513" s="29"/>
      <c r="I513" s="29"/>
      <c r="J513" s="29"/>
      <c r="K513" s="29"/>
      <c r="L513" s="29"/>
      <c r="M513" s="29"/>
      <c r="N513" s="29"/>
      <c r="O513" s="29"/>
      <c r="P513" s="29"/>
      <c r="Q513" s="29"/>
      <c r="R513" s="29"/>
      <c r="S513" s="29"/>
      <c r="T513" s="29"/>
      <c r="U513" s="29"/>
      <c r="V513" s="29"/>
      <c r="W513" s="29"/>
      <c r="X513" s="29"/>
      <c r="Y513" s="29"/>
      <c r="Z513" s="29"/>
      <c r="AA513" s="29"/>
      <c r="AB513" s="29"/>
      <c r="AC513" s="29"/>
      <c r="AD513" s="29"/>
      <c r="AE513" s="29"/>
      <c r="AF513" s="29"/>
      <c r="AG513" s="29"/>
      <c r="AH513" s="29"/>
      <c r="AI513" s="29"/>
      <c r="AJ513" s="29"/>
      <c r="AK513" s="29"/>
      <c r="AL513" s="29"/>
      <c r="AM513" s="29"/>
      <c r="AN513" s="29"/>
      <c r="AO513" s="29"/>
      <c r="AQ513" s="69">
        <v>0</v>
      </c>
      <c r="AR513" s="69">
        <v>0</v>
      </c>
      <c r="AS513" s="69">
        <v>36.4</v>
      </c>
      <c r="AT513" s="69">
        <v>32.4</v>
      </c>
      <c r="AU513" s="69">
        <v>20.3</v>
      </c>
      <c r="AV513" s="69">
        <v>17.399999999999999</v>
      </c>
      <c r="AW513" s="69">
        <v>17.5</v>
      </c>
      <c r="AX513" s="69">
        <v>23.9</v>
      </c>
      <c r="AY513" s="69">
        <v>17</v>
      </c>
      <c r="AZ513" s="69">
        <v>14.8</v>
      </c>
      <c r="BA513" s="69">
        <v>14.6</v>
      </c>
      <c r="BB513" s="69">
        <v>12.5</v>
      </c>
      <c r="BC513" s="69">
        <v>9</v>
      </c>
      <c r="BD513" s="69">
        <v>8.4</v>
      </c>
      <c r="BE513" s="69">
        <v>7.6999999999999993</v>
      </c>
      <c r="BF513" s="69">
        <v>6.2</v>
      </c>
      <c r="BG513" s="69">
        <v>6.1999999999999993</v>
      </c>
      <c r="BH513" s="69">
        <v>6.4000000000000012</v>
      </c>
      <c r="BI513" s="69">
        <v>5.6</v>
      </c>
      <c r="BJ513" s="69">
        <v>4.9999999999999991</v>
      </c>
      <c r="BK513" s="69">
        <v>6.3999999999999995</v>
      </c>
      <c r="BL513" s="69">
        <v>7</v>
      </c>
      <c r="BM513" s="69">
        <v>6.4999999999999991</v>
      </c>
      <c r="BN513" s="69"/>
    </row>
    <row r="514" spans="1:66" ht="13.5" customHeight="1" x14ac:dyDescent="0.15">
      <c r="A514" s="51"/>
      <c r="B514" s="52"/>
      <c r="C514" s="53" t="s">
        <v>92</v>
      </c>
      <c r="D514" s="64" t="s">
        <v>6</v>
      </c>
      <c r="E514" s="89"/>
      <c r="F514" s="89"/>
      <c r="G514" s="89"/>
      <c r="H514" s="26"/>
      <c r="I514" s="26"/>
      <c r="J514" s="26"/>
      <c r="K514" s="26"/>
      <c r="L514" s="26"/>
      <c r="M514" s="26"/>
      <c r="N514" s="26"/>
      <c r="O514" s="26"/>
      <c r="P514" s="26"/>
      <c r="Q514" s="26"/>
      <c r="R514" s="26"/>
      <c r="S514" s="26"/>
      <c r="T514" s="26"/>
      <c r="U514" s="26"/>
      <c r="V514" s="26"/>
      <c r="W514" s="26"/>
      <c r="X514" s="26"/>
      <c r="Y514" s="26"/>
      <c r="Z514" s="26"/>
      <c r="AA514" s="26"/>
      <c r="AB514" s="26"/>
      <c r="AC514" s="26"/>
      <c r="AD514" s="26"/>
      <c r="AE514" s="26"/>
      <c r="AF514" s="26"/>
      <c r="AG514" s="26"/>
      <c r="AH514" s="26"/>
      <c r="AI514" s="26"/>
      <c r="AJ514" s="26"/>
      <c r="AK514" s="26"/>
      <c r="AL514" s="26"/>
      <c r="AM514" s="26"/>
      <c r="AN514" s="26"/>
      <c r="AO514" s="26"/>
      <c r="AQ514" s="65">
        <v>0</v>
      </c>
      <c r="AR514" s="65">
        <v>0</v>
      </c>
      <c r="AS514" s="65">
        <v>176.5</v>
      </c>
      <c r="AT514" s="65">
        <v>178.1</v>
      </c>
      <c r="AU514" s="65">
        <v>111.1</v>
      </c>
      <c r="AV514" s="65">
        <v>144.30000000000001</v>
      </c>
      <c r="AW514" s="65">
        <v>159.1</v>
      </c>
      <c r="AX514" s="65">
        <v>154.9</v>
      </c>
      <c r="AY514" s="65">
        <v>141.1</v>
      </c>
      <c r="AZ514" s="65">
        <v>163.1</v>
      </c>
      <c r="BA514" s="65">
        <v>156.80000000000001</v>
      </c>
      <c r="BB514" s="65">
        <v>139.5</v>
      </c>
      <c r="BC514" s="65">
        <v>148</v>
      </c>
      <c r="BD514" s="65">
        <v>156.79999999999998</v>
      </c>
      <c r="BE514" s="65">
        <v>176.10000000000002</v>
      </c>
      <c r="BF514" s="65">
        <v>221.99999999999997</v>
      </c>
      <c r="BG514" s="65">
        <v>220.6</v>
      </c>
      <c r="BH514" s="65">
        <v>229.49999999999997</v>
      </c>
      <c r="BI514" s="65">
        <v>226.39999999999998</v>
      </c>
      <c r="BJ514" s="65">
        <v>222.2</v>
      </c>
      <c r="BK514" s="65">
        <v>226.4</v>
      </c>
      <c r="BL514" s="65">
        <v>169.6</v>
      </c>
      <c r="BM514" s="65">
        <v>190.20000000000002</v>
      </c>
      <c r="BN514" s="65"/>
    </row>
    <row r="515" spans="1:66" ht="13.5" customHeight="1" x14ac:dyDescent="0.15">
      <c r="A515" s="51"/>
      <c r="B515" s="52"/>
      <c r="C515" s="54"/>
      <c r="D515" s="66" t="s">
        <v>7</v>
      </c>
      <c r="E515" s="90"/>
      <c r="F515" s="90"/>
      <c r="G515" s="90"/>
      <c r="H515" s="28"/>
      <c r="I515" s="28"/>
      <c r="J515" s="28"/>
      <c r="K515" s="28"/>
      <c r="L515" s="28"/>
      <c r="M515" s="28"/>
      <c r="N515" s="28"/>
      <c r="O515" s="28"/>
      <c r="P515" s="28"/>
      <c r="Q515" s="28"/>
      <c r="R515" s="28"/>
      <c r="S515" s="28"/>
      <c r="T515" s="28"/>
      <c r="U515" s="28"/>
      <c r="V515" s="28"/>
      <c r="W515" s="28"/>
      <c r="X515" s="28"/>
      <c r="Y515" s="28"/>
      <c r="Z515" s="28"/>
      <c r="AA515" s="28"/>
      <c r="AB515" s="28"/>
      <c r="AC515" s="28"/>
      <c r="AD515" s="28"/>
      <c r="AE515" s="28"/>
      <c r="AF515" s="28"/>
      <c r="AG515" s="28"/>
      <c r="AH515" s="28"/>
      <c r="AI515" s="28"/>
      <c r="AJ515" s="28"/>
      <c r="AK515" s="28"/>
      <c r="AL515" s="28"/>
      <c r="AM515" s="28"/>
      <c r="AN515" s="28"/>
      <c r="AO515" s="28"/>
      <c r="AQ515" s="67">
        <v>0</v>
      </c>
      <c r="AR515" s="67">
        <v>0</v>
      </c>
      <c r="AS515" s="67">
        <v>0.3</v>
      </c>
      <c r="AT515" s="67">
        <v>1.2</v>
      </c>
      <c r="AU515" s="67">
        <v>1.4</v>
      </c>
      <c r="AV515" s="67">
        <v>1</v>
      </c>
      <c r="AW515" s="67">
        <v>1.2</v>
      </c>
      <c r="AX515" s="67">
        <v>1.2</v>
      </c>
      <c r="AY515" s="67">
        <v>1.2</v>
      </c>
      <c r="AZ515" s="67">
        <v>1.2</v>
      </c>
      <c r="BA515" s="67">
        <v>1.2</v>
      </c>
      <c r="BB515" s="67">
        <v>1.2</v>
      </c>
      <c r="BC515" s="67">
        <v>1.2</v>
      </c>
      <c r="BD515" s="67">
        <v>1.2</v>
      </c>
      <c r="BE515" s="67">
        <v>1.2</v>
      </c>
      <c r="BF515" s="67">
        <v>1.2</v>
      </c>
      <c r="BG515" s="67">
        <v>1.2</v>
      </c>
      <c r="BH515" s="67">
        <v>1.2</v>
      </c>
      <c r="BI515" s="67">
        <v>1.2</v>
      </c>
      <c r="BJ515" s="67">
        <v>1.2</v>
      </c>
      <c r="BK515" s="67">
        <v>1.2</v>
      </c>
      <c r="BL515" s="67">
        <v>1.2</v>
      </c>
      <c r="BM515" s="67">
        <v>1.2</v>
      </c>
      <c r="BN515" s="67"/>
    </row>
    <row r="516" spans="1:66" ht="13.5" customHeight="1" x14ac:dyDescent="0.15">
      <c r="A516" s="51" t="s">
        <v>348</v>
      </c>
      <c r="B516" s="52" t="s">
        <v>362</v>
      </c>
      <c r="C516" s="54"/>
      <c r="D516" s="66" t="s">
        <v>8</v>
      </c>
      <c r="E516" s="90"/>
      <c r="F516" s="90"/>
      <c r="G516" s="90"/>
      <c r="H516" s="28"/>
      <c r="I516" s="28"/>
      <c r="J516" s="28"/>
      <c r="K516" s="28"/>
      <c r="L516" s="28"/>
      <c r="M516" s="28"/>
      <c r="N516" s="28"/>
      <c r="O516" s="28"/>
      <c r="P516" s="28"/>
      <c r="Q516" s="28"/>
      <c r="R516" s="28"/>
      <c r="S516" s="28"/>
      <c r="T516" s="28"/>
      <c r="U516" s="28"/>
      <c r="V516" s="28"/>
      <c r="W516" s="28"/>
      <c r="X516" s="28"/>
      <c r="Y516" s="28"/>
      <c r="Z516" s="28"/>
      <c r="AA516" s="28"/>
      <c r="AB516" s="28"/>
      <c r="AC516" s="28"/>
      <c r="AD516" s="28"/>
      <c r="AE516" s="28"/>
      <c r="AF516" s="28"/>
      <c r="AG516" s="28"/>
      <c r="AH516" s="28"/>
      <c r="AI516" s="28"/>
      <c r="AJ516" s="28"/>
      <c r="AK516" s="28"/>
      <c r="AL516" s="28"/>
      <c r="AM516" s="28"/>
      <c r="AN516" s="28"/>
      <c r="AO516" s="28"/>
      <c r="AQ516" s="67">
        <v>0</v>
      </c>
      <c r="AR516" s="67">
        <v>0</v>
      </c>
      <c r="AS516" s="67">
        <v>176.2</v>
      </c>
      <c r="AT516" s="67">
        <v>176.9</v>
      </c>
      <c r="AU516" s="67">
        <v>109.7</v>
      </c>
      <c r="AV516" s="67">
        <v>143.30000000000001</v>
      </c>
      <c r="AW516" s="67">
        <v>157.9</v>
      </c>
      <c r="AX516" s="67">
        <v>153.69999999999999</v>
      </c>
      <c r="AY516" s="67">
        <v>139.9</v>
      </c>
      <c r="AZ516" s="67">
        <v>161.9</v>
      </c>
      <c r="BA516" s="67">
        <v>155.6</v>
      </c>
      <c r="BB516" s="67">
        <v>138.30000000000001</v>
      </c>
      <c r="BC516" s="67">
        <v>146.80000000000001</v>
      </c>
      <c r="BD516" s="67">
        <v>155.6</v>
      </c>
      <c r="BE516" s="67">
        <v>174.9</v>
      </c>
      <c r="BF516" s="67">
        <v>220.8</v>
      </c>
      <c r="BG516" s="67">
        <v>219.4</v>
      </c>
      <c r="BH516" s="67">
        <v>228.29999999999998</v>
      </c>
      <c r="BI516" s="67">
        <v>225.19999999999996</v>
      </c>
      <c r="BJ516" s="67">
        <v>221.00000000000003</v>
      </c>
      <c r="BK516" s="67">
        <v>225.2</v>
      </c>
      <c r="BL516" s="67">
        <v>168.4</v>
      </c>
      <c r="BM516" s="67">
        <v>189.00000000000003</v>
      </c>
      <c r="BN516" s="67"/>
    </row>
    <row r="517" spans="1:66" ht="13.5" customHeight="1" x14ac:dyDescent="0.15">
      <c r="A517" s="51"/>
      <c r="B517" s="52"/>
      <c r="C517" s="54"/>
      <c r="D517" s="66" t="s">
        <v>9</v>
      </c>
      <c r="E517" s="90"/>
      <c r="F517" s="90"/>
      <c r="G517" s="90"/>
      <c r="H517" s="28"/>
      <c r="I517" s="28"/>
      <c r="J517" s="28"/>
      <c r="K517" s="28"/>
      <c r="L517" s="28"/>
      <c r="M517" s="28"/>
      <c r="N517" s="28"/>
      <c r="O517" s="28"/>
      <c r="P517" s="28"/>
      <c r="Q517" s="28"/>
      <c r="R517" s="28"/>
      <c r="S517" s="28"/>
      <c r="T517" s="28"/>
      <c r="U517" s="28"/>
      <c r="V517" s="28"/>
      <c r="W517" s="28"/>
      <c r="X517" s="28"/>
      <c r="Y517" s="28"/>
      <c r="Z517" s="28"/>
      <c r="AA517" s="28"/>
      <c r="AB517" s="28"/>
      <c r="AC517" s="28"/>
      <c r="AD517" s="28"/>
      <c r="AE517" s="28"/>
      <c r="AF517" s="28"/>
      <c r="AG517" s="28"/>
      <c r="AH517" s="28"/>
      <c r="AI517" s="28"/>
      <c r="AJ517" s="28"/>
      <c r="AK517" s="28"/>
      <c r="AL517" s="28"/>
      <c r="AM517" s="28"/>
      <c r="AN517" s="28"/>
      <c r="AO517" s="28"/>
      <c r="AQ517" s="67">
        <v>0</v>
      </c>
      <c r="AR517" s="67">
        <v>0</v>
      </c>
      <c r="AS517" s="67">
        <v>166.3</v>
      </c>
      <c r="AT517" s="67">
        <v>171.8</v>
      </c>
      <c r="AU517" s="67">
        <v>107.5</v>
      </c>
      <c r="AV517" s="67">
        <v>141.19999999999999</v>
      </c>
      <c r="AW517" s="67">
        <v>156.19999999999999</v>
      </c>
      <c r="AX517" s="67">
        <v>152.30000000000001</v>
      </c>
      <c r="AY517" s="67">
        <v>138.80000000000001</v>
      </c>
      <c r="AZ517" s="67">
        <v>160.9</v>
      </c>
      <c r="BA517" s="67">
        <v>149.30000000000001</v>
      </c>
      <c r="BB517" s="67">
        <v>133.5</v>
      </c>
      <c r="BC517" s="67">
        <v>141.6</v>
      </c>
      <c r="BD517" s="67">
        <v>149.9</v>
      </c>
      <c r="BE517" s="67">
        <v>170.10000000000002</v>
      </c>
      <c r="BF517" s="67">
        <v>216.39999999999998</v>
      </c>
      <c r="BG517" s="67">
        <v>217.40000000000006</v>
      </c>
      <c r="BH517" s="67">
        <v>223.6</v>
      </c>
      <c r="BI517" s="67">
        <v>220.6</v>
      </c>
      <c r="BJ517" s="67">
        <v>215.00000000000003</v>
      </c>
      <c r="BK517" s="67">
        <v>218.3</v>
      </c>
      <c r="BL517" s="67">
        <v>162.1</v>
      </c>
      <c r="BM517" s="67">
        <v>181.30000000000004</v>
      </c>
      <c r="BN517" s="67"/>
    </row>
    <row r="518" spans="1:66" ht="13.5" customHeight="1" x14ac:dyDescent="0.15">
      <c r="A518" s="51"/>
      <c r="B518" s="52"/>
      <c r="C518" s="54"/>
      <c r="D518" s="66" t="s">
        <v>10</v>
      </c>
      <c r="E518" s="90"/>
      <c r="F518" s="90"/>
      <c r="G518" s="90"/>
      <c r="H518" s="28"/>
      <c r="I518" s="28"/>
      <c r="J518" s="28"/>
      <c r="K518" s="28"/>
      <c r="L518" s="28"/>
      <c r="M518" s="28"/>
      <c r="N518" s="28"/>
      <c r="O518" s="28"/>
      <c r="P518" s="28"/>
      <c r="Q518" s="28"/>
      <c r="R518" s="28"/>
      <c r="S518" s="28"/>
      <c r="T518" s="28"/>
      <c r="U518" s="28"/>
      <c r="V518" s="28"/>
      <c r="W518" s="28"/>
      <c r="X518" s="28"/>
      <c r="Y518" s="28"/>
      <c r="Z518" s="28"/>
      <c r="AA518" s="28"/>
      <c r="AB518" s="28"/>
      <c r="AC518" s="28"/>
      <c r="AD518" s="28"/>
      <c r="AE518" s="28"/>
      <c r="AF518" s="28"/>
      <c r="AG518" s="28"/>
      <c r="AH518" s="28"/>
      <c r="AI518" s="28"/>
      <c r="AJ518" s="28"/>
      <c r="AK518" s="28"/>
      <c r="AL518" s="28"/>
      <c r="AM518" s="28"/>
      <c r="AN518" s="28"/>
      <c r="AO518" s="28"/>
      <c r="AQ518" s="67">
        <v>0</v>
      </c>
      <c r="AR518" s="67">
        <v>0</v>
      </c>
      <c r="AS518" s="67">
        <v>10.199999999999999</v>
      </c>
      <c r="AT518" s="67">
        <v>6.3</v>
      </c>
      <c r="AU518" s="67">
        <v>3.6</v>
      </c>
      <c r="AV518" s="67">
        <v>3.1</v>
      </c>
      <c r="AW518" s="67">
        <v>2.9</v>
      </c>
      <c r="AX518" s="67">
        <v>2.6</v>
      </c>
      <c r="AY518" s="67">
        <v>2.2999999999999998</v>
      </c>
      <c r="AZ518" s="67">
        <v>2.2000000000000002</v>
      </c>
      <c r="BA518" s="67">
        <v>7.5</v>
      </c>
      <c r="BB518" s="67">
        <v>6</v>
      </c>
      <c r="BC518" s="67">
        <v>6.4</v>
      </c>
      <c r="BD518" s="67">
        <v>6.9</v>
      </c>
      <c r="BE518" s="67">
        <v>6</v>
      </c>
      <c r="BF518" s="67">
        <v>5.6</v>
      </c>
      <c r="BG518" s="67">
        <v>3.2000000000000006</v>
      </c>
      <c r="BH518" s="67">
        <v>5.8999999999999977</v>
      </c>
      <c r="BI518" s="67">
        <v>5.8000000000000016</v>
      </c>
      <c r="BJ518" s="67">
        <v>7.1999999999999984</v>
      </c>
      <c r="BK518" s="67">
        <v>8.1</v>
      </c>
      <c r="BL518" s="67">
        <v>7.5</v>
      </c>
      <c r="BM518" s="67">
        <v>8.8999999999999986</v>
      </c>
      <c r="BN518" s="67"/>
    </row>
    <row r="519" spans="1:66" ht="13.5" customHeight="1" thickBot="1" x14ac:dyDescent="0.2">
      <c r="A519" s="51"/>
      <c r="B519" s="52"/>
      <c r="C519" s="55"/>
      <c r="D519" s="68" t="s">
        <v>11</v>
      </c>
      <c r="E519" s="91"/>
      <c r="F519" s="91"/>
      <c r="G519" s="91"/>
      <c r="H519" s="29"/>
      <c r="I519" s="29"/>
      <c r="J519" s="29"/>
      <c r="K519" s="29"/>
      <c r="L519" s="29"/>
      <c r="M519" s="29"/>
      <c r="N519" s="29"/>
      <c r="O519" s="29"/>
      <c r="P519" s="29"/>
      <c r="Q519" s="29"/>
      <c r="R519" s="29"/>
      <c r="S519" s="29"/>
      <c r="T519" s="29"/>
      <c r="U519" s="29"/>
      <c r="V519" s="29"/>
      <c r="W519" s="29"/>
      <c r="X519" s="29"/>
      <c r="Y519" s="29"/>
      <c r="Z519" s="29"/>
      <c r="AA519" s="29"/>
      <c r="AB519" s="29"/>
      <c r="AC519" s="29"/>
      <c r="AD519" s="29"/>
      <c r="AE519" s="29"/>
      <c r="AF519" s="29"/>
      <c r="AG519" s="29"/>
      <c r="AH519" s="29"/>
      <c r="AI519" s="29"/>
      <c r="AJ519" s="29"/>
      <c r="AK519" s="29"/>
      <c r="AL519" s="29"/>
      <c r="AM519" s="29"/>
      <c r="AN519" s="29"/>
      <c r="AO519" s="29"/>
      <c r="AQ519" s="69">
        <v>0</v>
      </c>
      <c r="AR519" s="69">
        <v>0</v>
      </c>
      <c r="AS519" s="69">
        <v>10.199999999999999</v>
      </c>
      <c r="AT519" s="69">
        <v>6.3</v>
      </c>
      <c r="AU519" s="69">
        <v>3.6</v>
      </c>
      <c r="AV519" s="69">
        <v>3.1</v>
      </c>
      <c r="AW519" s="69">
        <v>2.9</v>
      </c>
      <c r="AX519" s="69">
        <v>2.6</v>
      </c>
      <c r="AY519" s="69">
        <v>2.2999999999999998</v>
      </c>
      <c r="AZ519" s="69">
        <v>2.2000000000000002</v>
      </c>
      <c r="BA519" s="69">
        <v>7.5</v>
      </c>
      <c r="BB519" s="69">
        <v>6</v>
      </c>
      <c r="BC519" s="69">
        <v>6.4</v>
      </c>
      <c r="BD519" s="69">
        <v>6.9</v>
      </c>
      <c r="BE519" s="69">
        <v>6</v>
      </c>
      <c r="BF519" s="69">
        <v>5.6</v>
      </c>
      <c r="BG519" s="69">
        <v>3.2000000000000006</v>
      </c>
      <c r="BH519" s="69">
        <v>5.8999999999999977</v>
      </c>
      <c r="BI519" s="69">
        <v>5.8000000000000016</v>
      </c>
      <c r="BJ519" s="69">
        <v>7.1999999999999984</v>
      </c>
      <c r="BK519" s="69">
        <v>8.1</v>
      </c>
      <c r="BL519" s="69">
        <v>7.5</v>
      </c>
      <c r="BM519" s="69">
        <v>8.8999999999999986</v>
      </c>
      <c r="BN519" s="69"/>
    </row>
    <row r="520" spans="1:66" ht="13.5" customHeight="1" x14ac:dyDescent="0.15">
      <c r="A520" s="51"/>
      <c r="B520" s="52"/>
      <c r="C520" s="53" t="s">
        <v>93</v>
      </c>
      <c r="D520" s="64" t="s">
        <v>6</v>
      </c>
      <c r="E520" s="89"/>
      <c r="F520" s="89"/>
      <c r="G520" s="89"/>
      <c r="H520" s="26"/>
      <c r="I520" s="26"/>
      <c r="J520" s="26"/>
      <c r="K520" s="26"/>
      <c r="L520" s="26"/>
      <c r="M520" s="26"/>
      <c r="N520" s="26"/>
      <c r="O520" s="26"/>
      <c r="P520" s="26"/>
      <c r="Q520" s="26"/>
      <c r="R520" s="26"/>
      <c r="S520" s="26"/>
      <c r="T520" s="26"/>
      <c r="U520" s="26"/>
      <c r="V520" s="26"/>
      <c r="W520" s="26"/>
      <c r="X520" s="26"/>
      <c r="Y520" s="26"/>
      <c r="Z520" s="26"/>
      <c r="AA520" s="26"/>
      <c r="AB520" s="26"/>
      <c r="AC520" s="26"/>
      <c r="AD520" s="26"/>
      <c r="AE520" s="26"/>
      <c r="AF520" s="26"/>
      <c r="AG520" s="26"/>
      <c r="AH520" s="26"/>
      <c r="AI520" s="26"/>
      <c r="AJ520" s="26"/>
      <c r="AK520" s="26"/>
      <c r="AL520" s="26"/>
      <c r="AM520" s="26"/>
      <c r="AN520" s="26"/>
      <c r="AO520" s="26"/>
      <c r="AQ520" s="65">
        <v>0</v>
      </c>
      <c r="AR520" s="65">
        <v>0</v>
      </c>
      <c r="AS520" s="65">
        <v>135.9</v>
      </c>
      <c r="AT520" s="65">
        <v>141.19999999999999</v>
      </c>
      <c r="AU520" s="65">
        <v>148.6</v>
      </c>
      <c r="AV520" s="65">
        <v>156.4</v>
      </c>
      <c r="AW520" s="65">
        <v>156</v>
      </c>
      <c r="AX520" s="65">
        <v>148.6</v>
      </c>
      <c r="AY520" s="65">
        <v>151.6</v>
      </c>
      <c r="AZ520" s="65">
        <v>146.19999999999999</v>
      </c>
      <c r="BA520" s="65">
        <v>147.5</v>
      </c>
      <c r="BB520" s="65">
        <v>151.80000000000001</v>
      </c>
      <c r="BC520" s="65">
        <v>146.30000000000001</v>
      </c>
      <c r="BD520" s="65">
        <v>133.69999999999999</v>
      </c>
      <c r="BE520" s="65">
        <v>155.20000000000002</v>
      </c>
      <c r="BF520" s="65">
        <v>210.3</v>
      </c>
      <c r="BG520" s="65">
        <v>238.7</v>
      </c>
      <c r="BH520" s="65">
        <v>182.00000000000003</v>
      </c>
      <c r="BI520" s="65">
        <v>142.10000000000002</v>
      </c>
      <c r="BJ520" s="65">
        <v>152.19999999999999</v>
      </c>
      <c r="BK520" s="65">
        <v>145.19999999999999</v>
      </c>
      <c r="BL520" s="65">
        <v>150.69999999999999</v>
      </c>
      <c r="BM520" s="65">
        <v>157.30000000000001</v>
      </c>
      <c r="BN520" s="65"/>
    </row>
    <row r="521" spans="1:66" ht="13.5" customHeight="1" x14ac:dyDescent="0.15">
      <c r="A521" s="51"/>
      <c r="B521" s="52"/>
      <c r="C521" s="54"/>
      <c r="D521" s="66" t="s">
        <v>7</v>
      </c>
      <c r="E521" s="90"/>
      <c r="F521" s="90"/>
      <c r="G521" s="90"/>
      <c r="H521" s="28"/>
      <c r="I521" s="28"/>
      <c r="J521" s="28"/>
      <c r="K521" s="28"/>
      <c r="L521" s="28"/>
      <c r="M521" s="28"/>
      <c r="N521" s="28"/>
      <c r="O521" s="28"/>
      <c r="P521" s="28"/>
      <c r="Q521" s="28"/>
      <c r="R521" s="28"/>
      <c r="S521" s="28"/>
      <c r="T521" s="28"/>
      <c r="U521" s="28"/>
      <c r="V521" s="28"/>
      <c r="W521" s="28"/>
      <c r="X521" s="28"/>
      <c r="Y521" s="28"/>
      <c r="Z521" s="28"/>
      <c r="AA521" s="28"/>
      <c r="AB521" s="28"/>
      <c r="AC521" s="28"/>
      <c r="AD521" s="28"/>
      <c r="AE521" s="28"/>
      <c r="AF521" s="28"/>
      <c r="AG521" s="28"/>
      <c r="AH521" s="28"/>
      <c r="AI521" s="28"/>
      <c r="AJ521" s="28"/>
      <c r="AK521" s="28"/>
      <c r="AL521" s="28"/>
      <c r="AM521" s="28"/>
      <c r="AN521" s="28"/>
      <c r="AO521" s="28"/>
      <c r="AQ521" s="67">
        <v>0</v>
      </c>
      <c r="AR521" s="67">
        <v>0</v>
      </c>
      <c r="AS521" s="67">
        <v>16.399999999999999</v>
      </c>
      <c r="AT521" s="67">
        <v>11.8</v>
      </c>
      <c r="AU521" s="67">
        <v>14.4</v>
      </c>
      <c r="AV521" s="67">
        <v>3.8</v>
      </c>
      <c r="AW521" s="67">
        <v>8</v>
      </c>
      <c r="AX521" s="67">
        <v>7.6</v>
      </c>
      <c r="AY521" s="67">
        <v>5.8</v>
      </c>
      <c r="AZ521" s="67">
        <v>3.6</v>
      </c>
      <c r="BA521" s="67">
        <v>5.5</v>
      </c>
      <c r="BB521" s="67">
        <v>10.4</v>
      </c>
      <c r="BC521" s="67">
        <v>10.199999999999999</v>
      </c>
      <c r="BD521" s="67">
        <v>11</v>
      </c>
      <c r="BE521" s="67">
        <v>14.5</v>
      </c>
      <c r="BF521" s="67">
        <v>21.1</v>
      </c>
      <c r="BG521" s="67">
        <v>23.799999999999997</v>
      </c>
      <c r="BH521" s="67">
        <v>18.400000000000002</v>
      </c>
      <c r="BI521" s="67">
        <v>14.2</v>
      </c>
      <c r="BJ521" s="67">
        <v>15.4</v>
      </c>
      <c r="BK521" s="67">
        <v>14.500000000000002</v>
      </c>
      <c r="BL521" s="67">
        <v>15.2</v>
      </c>
      <c r="BM521" s="67">
        <v>16.2</v>
      </c>
      <c r="BN521" s="67"/>
    </row>
    <row r="522" spans="1:66" ht="13.5" customHeight="1" x14ac:dyDescent="0.15">
      <c r="A522" s="51"/>
      <c r="B522" s="52"/>
      <c r="C522" s="54"/>
      <c r="D522" s="66" t="s">
        <v>8</v>
      </c>
      <c r="E522" s="90"/>
      <c r="F522" s="90"/>
      <c r="G522" s="90"/>
      <c r="H522" s="28"/>
      <c r="I522" s="28"/>
      <c r="J522" s="28"/>
      <c r="K522" s="28"/>
      <c r="L522" s="28"/>
      <c r="M522" s="28"/>
      <c r="N522" s="28"/>
      <c r="O522" s="28"/>
      <c r="P522" s="28"/>
      <c r="Q522" s="28"/>
      <c r="R522" s="28"/>
      <c r="S522" s="28"/>
      <c r="T522" s="28"/>
      <c r="U522" s="28"/>
      <c r="V522" s="28"/>
      <c r="W522" s="28"/>
      <c r="X522" s="28"/>
      <c r="Y522" s="28"/>
      <c r="Z522" s="28"/>
      <c r="AA522" s="28"/>
      <c r="AB522" s="28"/>
      <c r="AC522" s="28"/>
      <c r="AD522" s="28"/>
      <c r="AE522" s="28"/>
      <c r="AF522" s="28"/>
      <c r="AG522" s="28"/>
      <c r="AH522" s="28"/>
      <c r="AI522" s="28"/>
      <c r="AJ522" s="28"/>
      <c r="AK522" s="28"/>
      <c r="AL522" s="28"/>
      <c r="AM522" s="28"/>
      <c r="AN522" s="28"/>
      <c r="AO522" s="28"/>
      <c r="AQ522" s="67">
        <v>0</v>
      </c>
      <c r="AR522" s="67">
        <v>0</v>
      </c>
      <c r="AS522" s="67">
        <v>119.5</v>
      </c>
      <c r="AT522" s="67">
        <v>129.4</v>
      </c>
      <c r="AU522" s="67">
        <v>134.19999999999999</v>
      </c>
      <c r="AV522" s="67">
        <v>152.6</v>
      </c>
      <c r="AW522" s="67">
        <v>148</v>
      </c>
      <c r="AX522" s="67">
        <v>141</v>
      </c>
      <c r="AY522" s="67">
        <v>145.80000000000001</v>
      </c>
      <c r="AZ522" s="67">
        <v>142.6</v>
      </c>
      <c r="BA522" s="67">
        <v>142</v>
      </c>
      <c r="BB522" s="67">
        <v>141.4</v>
      </c>
      <c r="BC522" s="67">
        <v>136.1</v>
      </c>
      <c r="BD522" s="67">
        <v>122.7</v>
      </c>
      <c r="BE522" s="67">
        <v>140.70000000000002</v>
      </c>
      <c r="BF522" s="67">
        <v>189.2</v>
      </c>
      <c r="BG522" s="67">
        <v>214.9</v>
      </c>
      <c r="BH522" s="67">
        <v>163.6</v>
      </c>
      <c r="BI522" s="67">
        <v>127.9</v>
      </c>
      <c r="BJ522" s="67">
        <v>136.80000000000001</v>
      </c>
      <c r="BK522" s="67">
        <v>130.70000000000002</v>
      </c>
      <c r="BL522" s="67">
        <v>135.5</v>
      </c>
      <c r="BM522" s="67">
        <v>141.1</v>
      </c>
      <c r="BN522" s="67"/>
    </row>
    <row r="523" spans="1:66" ht="13.5" customHeight="1" x14ac:dyDescent="0.15">
      <c r="A523" s="51"/>
      <c r="B523" s="52"/>
      <c r="C523" s="54"/>
      <c r="D523" s="66" t="s">
        <v>9</v>
      </c>
      <c r="E523" s="90"/>
      <c r="F523" s="90"/>
      <c r="G523" s="90"/>
      <c r="H523" s="28"/>
      <c r="I523" s="28"/>
      <c r="J523" s="28"/>
      <c r="K523" s="28"/>
      <c r="L523" s="28"/>
      <c r="M523" s="28"/>
      <c r="N523" s="28"/>
      <c r="O523" s="28"/>
      <c r="P523" s="28"/>
      <c r="Q523" s="28"/>
      <c r="R523" s="28"/>
      <c r="S523" s="28"/>
      <c r="T523" s="28"/>
      <c r="U523" s="28"/>
      <c r="V523" s="28"/>
      <c r="W523" s="28"/>
      <c r="X523" s="28"/>
      <c r="Y523" s="28"/>
      <c r="Z523" s="28"/>
      <c r="AA523" s="28"/>
      <c r="AB523" s="28"/>
      <c r="AC523" s="28"/>
      <c r="AD523" s="28"/>
      <c r="AE523" s="28"/>
      <c r="AF523" s="28"/>
      <c r="AG523" s="28"/>
      <c r="AH523" s="28"/>
      <c r="AI523" s="28"/>
      <c r="AJ523" s="28"/>
      <c r="AK523" s="28"/>
      <c r="AL523" s="28"/>
      <c r="AM523" s="28"/>
      <c r="AN523" s="28"/>
      <c r="AO523" s="28"/>
      <c r="AQ523" s="67">
        <v>0</v>
      </c>
      <c r="AR523" s="67">
        <v>0</v>
      </c>
      <c r="AS523" s="67">
        <v>86.7</v>
      </c>
      <c r="AT523" s="67">
        <v>93.2</v>
      </c>
      <c r="AU523" s="67">
        <v>100.1</v>
      </c>
      <c r="AV523" s="67">
        <v>123.7</v>
      </c>
      <c r="AW523" s="67">
        <v>127</v>
      </c>
      <c r="AX523" s="67">
        <v>115.5</v>
      </c>
      <c r="AY523" s="67">
        <v>127</v>
      </c>
      <c r="AZ523" s="67">
        <v>122.2</v>
      </c>
      <c r="BA523" s="67">
        <v>126.1</v>
      </c>
      <c r="BB523" s="67">
        <v>130.6</v>
      </c>
      <c r="BC523" s="67">
        <v>122.7</v>
      </c>
      <c r="BD523" s="67">
        <v>110.5</v>
      </c>
      <c r="BE523" s="67">
        <v>132.30000000000001</v>
      </c>
      <c r="BF523" s="67">
        <v>184</v>
      </c>
      <c r="BG523" s="67">
        <v>213.20000000000002</v>
      </c>
      <c r="BH523" s="67">
        <v>159.00000000000003</v>
      </c>
      <c r="BI523" s="67">
        <v>117.6</v>
      </c>
      <c r="BJ523" s="67">
        <v>127.30000000000001</v>
      </c>
      <c r="BK523" s="67">
        <v>119.39999999999999</v>
      </c>
      <c r="BL523" s="67">
        <v>128.80000000000001</v>
      </c>
      <c r="BM523" s="67">
        <v>135.79999999999998</v>
      </c>
      <c r="BN523" s="67"/>
    </row>
    <row r="524" spans="1:66" ht="13.5" customHeight="1" x14ac:dyDescent="0.15">
      <c r="A524" s="51"/>
      <c r="B524" s="52"/>
      <c r="C524" s="54"/>
      <c r="D524" s="66" t="s">
        <v>10</v>
      </c>
      <c r="E524" s="90"/>
      <c r="F524" s="90"/>
      <c r="G524" s="90"/>
      <c r="H524" s="28"/>
      <c r="I524" s="28"/>
      <c r="J524" s="28"/>
      <c r="K524" s="28"/>
      <c r="L524" s="28"/>
      <c r="M524" s="28"/>
      <c r="N524" s="28"/>
      <c r="O524" s="28"/>
      <c r="P524" s="28"/>
      <c r="Q524" s="28"/>
      <c r="R524" s="28"/>
      <c r="S524" s="28"/>
      <c r="T524" s="28"/>
      <c r="U524" s="28"/>
      <c r="V524" s="28"/>
      <c r="W524" s="28"/>
      <c r="X524" s="28"/>
      <c r="Y524" s="28"/>
      <c r="Z524" s="28"/>
      <c r="AA524" s="28"/>
      <c r="AB524" s="28"/>
      <c r="AC524" s="28"/>
      <c r="AD524" s="28"/>
      <c r="AE524" s="28"/>
      <c r="AF524" s="28"/>
      <c r="AG524" s="28"/>
      <c r="AH524" s="28"/>
      <c r="AI524" s="28"/>
      <c r="AJ524" s="28"/>
      <c r="AK524" s="28"/>
      <c r="AL524" s="28"/>
      <c r="AM524" s="28"/>
      <c r="AN524" s="28"/>
      <c r="AO524" s="28"/>
      <c r="AQ524" s="67">
        <v>0</v>
      </c>
      <c r="AR524" s="67">
        <v>0</v>
      </c>
      <c r="AS524" s="67">
        <v>49.2</v>
      </c>
      <c r="AT524" s="67">
        <v>48</v>
      </c>
      <c r="AU524" s="67">
        <v>48.5</v>
      </c>
      <c r="AV524" s="67">
        <v>32.700000000000003</v>
      </c>
      <c r="AW524" s="67">
        <v>29</v>
      </c>
      <c r="AX524" s="67">
        <v>33.1</v>
      </c>
      <c r="AY524" s="67">
        <v>24.6</v>
      </c>
      <c r="AZ524" s="67">
        <v>24</v>
      </c>
      <c r="BA524" s="67">
        <v>21.4</v>
      </c>
      <c r="BB524" s="67">
        <v>21.2</v>
      </c>
      <c r="BC524" s="67">
        <v>23.6</v>
      </c>
      <c r="BD524" s="67">
        <v>23.199999999999996</v>
      </c>
      <c r="BE524" s="67">
        <v>22.9</v>
      </c>
      <c r="BF524" s="67">
        <v>26.3</v>
      </c>
      <c r="BG524" s="67">
        <v>25.499999999999996</v>
      </c>
      <c r="BH524" s="67">
        <v>23</v>
      </c>
      <c r="BI524" s="67">
        <v>24.5</v>
      </c>
      <c r="BJ524" s="67">
        <v>24.9</v>
      </c>
      <c r="BK524" s="67">
        <v>25.799999999999997</v>
      </c>
      <c r="BL524" s="67">
        <v>21.9</v>
      </c>
      <c r="BM524" s="67">
        <v>21.5</v>
      </c>
      <c r="BN524" s="67"/>
    </row>
    <row r="525" spans="1:66" ht="13.5" customHeight="1" thickBot="1" x14ac:dyDescent="0.2">
      <c r="A525" s="51"/>
      <c r="B525" s="52"/>
      <c r="C525" s="55"/>
      <c r="D525" s="68" t="s">
        <v>11</v>
      </c>
      <c r="E525" s="91"/>
      <c r="F525" s="91"/>
      <c r="G525" s="91"/>
      <c r="H525" s="29"/>
      <c r="I525" s="29"/>
      <c r="J525" s="29"/>
      <c r="K525" s="29"/>
      <c r="L525" s="29"/>
      <c r="M525" s="29"/>
      <c r="N525" s="29"/>
      <c r="O525" s="29"/>
      <c r="P525" s="29"/>
      <c r="Q525" s="29"/>
      <c r="R525" s="29"/>
      <c r="S525" s="29"/>
      <c r="T525" s="29"/>
      <c r="U525" s="29"/>
      <c r="V525" s="29"/>
      <c r="W525" s="29"/>
      <c r="X525" s="29"/>
      <c r="Y525" s="29"/>
      <c r="Z525" s="29"/>
      <c r="AA525" s="29"/>
      <c r="AB525" s="29"/>
      <c r="AC525" s="29"/>
      <c r="AD525" s="29"/>
      <c r="AE525" s="29"/>
      <c r="AF525" s="29"/>
      <c r="AG525" s="29"/>
      <c r="AH525" s="29"/>
      <c r="AI525" s="29"/>
      <c r="AJ525" s="29"/>
      <c r="AK525" s="29"/>
      <c r="AL525" s="29"/>
      <c r="AM525" s="29"/>
      <c r="AN525" s="29"/>
      <c r="AO525" s="29"/>
      <c r="AQ525" s="69">
        <v>0</v>
      </c>
      <c r="AR525" s="69">
        <v>0</v>
      </c>
      <c r="AS525" s="69">
        <v>52.6</v>
      </c>
      <c r="AT525" s="69">
        <v>53.2</v>
      </c>
      <c r="AU525" s="69">
        <v>54.1</v>
      </c>
      <c r="AV525" s="69">
        <v>41</v>
      </c>
      <c r="AW525" s="69">
        <v>37.700000000000003</v>
      </c>
      <c r="AX525" s="69">
        <v>37.5</v>
      </c>
      <c r="AY525" s="69">
        <v>28.2</v>
      </c>
      <c r="AZ525" s="69">
        <v>27</v>
      </c>
      <c r="BA525" s="69">
        <v>25.6</v>
      </c>
      <c r="BB525" s="69">
        <v>25.1</v>
      </c>
      <c r="BC525" s="69">
        <v>27.3</v>
      </c>
      <c r="BD525" s="69">
        <v>27.000000000000004</v>
      </c>
      <c r="BE525" s="69">
        <v>26.5</v>
      </c>
      <c r="BF525" s="69">
        <v>28.999999999999996</v>
      </c>
      <c r="BG525" s="69">
        <v>28.5</v>
      </c>
      <c r="BH525" s="69">
        <v>25.400000000000002</v>
      </c>
      <c r="BI525" s="69">
        <v>24.5</v>
      </c>
      <c r="BJ525" s="69">
        <v>24.9</v>
      </c>
      <c r="BK525" s="69">
        <v>25.799999999999997</v>
      </c>
      <c r="BL525" s="69">
        <v>21.9</v>
      </c>
      <c r="BM525" s="69">
        <v>21.5</v>
      </c>
      <c r="BN525" s="69"/>
    </row>
    <row r="526" spans="1:66" ht="13.5" customHeight="1" x14ac:dyDescent="0.15">
      <c r="A526" s="51"/>
      <c r="B526" s="52"/>
      <c r="C526" s="53" t="s">
        <v>94</v>
      </c>
      <c r="D526" s="64" t="s">
        <v>6</v>
      </c>
      <c r="E526" s="89"/>
      <c r="F526" s="89"/>
      <c r="G526" s="89"/>
      <c r="H526" s="26"/>
      <c r="I526" s="26"/>
      <c r="J526" s="26"/>
      <c r="K526" s="26"/>
      <c r="L526" s="26"/>
      <c r="M526" s="26"/>
      <c r="N526" s="26"/>
      <c r="O526" s="26"/>
      <c r="P526" s="26"/>
      <c r="Q526" s="26"/>
      <c r="R526" s="26"/>
      <c r="S526" s="26"/>
      <c r="T526" s="26"/>
      <c r="U526" s="26"/>
      <c r="V526" s="26"/>
      <c r="W526" s="26"/>
      <c r="X526" s="26"/>
      <c r="Y526" s="26"/>
      <c r="Z526" s="26"/>
      <c r="AA526" s="26"/>
      <c r="AB526" s="26"/>
      <c r="AC526" s="26"/>
      <c r="AD526" s="26"/>
      <c r="AE526" s="26"/>
      <c r="AF526" s="26"/>
      <c r="AG526" s="26"/>
      <c r="AH526" s="26"/>
      <c r="AI526" s="26"/>
      <c r="AJ526" s="26"/>
      <c r="AK526" s="26"/>
      <c r="AL526" s="26"/>
      <c r="AM526" s="26"/>
      <c r="AN526" s="26"/>
      <c r="AO526" s="26"/>
      <c r="AQ526" s="65">
        <v>0</v>
      </c>
      <c r="AR526" s="65">
        <v>0</v>
      </c>
      <c r="AS526" s="65">
        <v>269.3</v>
      </c>
      <c r="AT526" s="65">
        <v>271.60000000000002</v>
      </c>
      <c r="AU526" s="65">
        <v>273</v>
      </c>
      <c r="AV526" s="65">
        <v>284.5</v>
      </c>
      <c r="AW526" s="65">
        <v>280.89999999999998</v>
      </c>
      <c r="AX526" s="65">
        <v>270.10000000000002</v>
      </c>
      <c r="AY526" s="65">
        <v>284.8</v>
      </c>
      <c r="AZ526" s="65">
        <v>287.3</v>
      </c>
      <c r="BA526" s="65">
        <v>271.8</v>
      </c>
      <c r="BB526" s="65">
        <v>267.10000000000002</v>
      </c>
      <c r="BC526" s="65">
        <v>268.7</v>
      </c>
      <c r="BD526" s="65">
        <v>268.8</v>
      </c>
      <c r="BE526" s="65">
        <v>257.8</v>
      </c>
      <c r="BF526" s="65">
        <v>244.9</v>
      </c>
      <c r="BG526" s="65">
        <v>222.29999999999998</v>
      </c>
      <c r="BH526" s="65">
        <v>218.09999999999997</v>
      </c>
      <c r="BI526" s="65">
        <v>215.79999999999998</v>
      </c>
      <c r="BJ526" s="65">
        <v>225.50000000000003</v>
      </c>
      <c r="BK526" s="65">
        <v>221.79999999999998</v>
      </c>
      <c r="BL526" s="65">
        <v>228.4</v>
      </c>
      <c r="BM526" s="65">
        <v>209.9</v>
      </c>
      <c r="BN526" s="65"/>
    </row>
    <row r="527" spans="1:66" ht="13.5" customHeight="1" x14ac:dyDescent="0.15">
      <c r="A527" s="51"/>
      <c r="B527" s="52"/>
      <c r="C527" s="54"/>
      <c r="D527" s="66" t="s">
        <v>7</v>
      </c>
      <c r="E527" s="90"/>
      <c r="F527" s="90"/>
      <c r="G527" s="90"/>
      <c r="H527" s="28"/>
      <c r="I527" s="28"/>
      <c r="J527" s="28"/>
      <c r="K527" s="28"/>
      <c r="L527" s="28"/>
      <c r="M527" s="28"/>
      <c r="N527" s="28"/>
      <c r="O527" s="28"/>
      <c r="P527" s="28"/>
      <c r="Q527" s="28"/>
      <c r="R527" s="28"/>
      <c r="S527" s="28"/>
      <c r="T527" s="28"/>
      <c r="U527" s="28"/>
      <c r="V527" s="28"/>
      <c r="W527" s="28"/>
      <c r="X527" s="28"/>
      <c r="Y527" s="28"/>
      <c r="Z527" s="28"/>
      <c r="AA527" s="28"/>
      <c r="AB527" s="28"/>
      <c r="AC527" s="28"/>
      <c r="AD527" s="28"/>
      <c r="AE527" s="28"/>
      <c r="AF527" s="28"/>
      <c r="AG527" s="28"/>
      <c r="AH527" s="28"/>
      <c r="AI527" s="28"/>
      <c r="AJ527" s="28"/>
      <c r="AK527" s="28"/>
      <c r="AL527" s="28"/>
      <c r="AM527" s="28"/>
      <c r="AN527" s="28"/>
      <c r="AO527" s="28"/>
      <c r="AQ527" s="67">
        <v>0</v>
      </c>
      <c r="AR527" s="67">
        <v>0</v>
      </c>
      <c r="AS527" s="67">
        <v>1.5</v>
      </c>
      <c r="AT527" s="67">
        <v>1.7</v>
      </c>
      <c r="AU527" s="67">
        <v>1.5</v>
      </c>
      <c r="AV527" s="67">
        <v>1.5</v>
      </c>
      <c r="AW527" s="67">
        <v>1.7</v>
      </c>
      <c r="AX527" s="67">
        <v>1.4</v>
      </c>
      <c r="AY527" s="67">
        <v>1.3</v>
      </c>
      <c r="AZ527" s="67">
        <v>1.3</v>
      </c>
      <c r="BA527" s="67">
        <v>1.3</v>
      </c>
      <c r="BB527" s="67">
        <v>1.3</v>
      </c>
      <c r="BC527" s="67">
        <v>1.3</v>
      </c>
      <c r="BD527" s="67">
        <v>1.3000000000000003</v>
      </c>
      <c r="BE527" s="67">
        <v>1.3000000000000003</v>
      </c>
      <c r="BF527" s="67">
        <v>1.3000000000000003</v>
      </c>
      <c r="BG527" s="67">
        <v>1.3000000000000003</v>
      </c>
      <c r="BH527" s="67">
        <v>1.3000000000000003</v>
      </c>
      <c r="BI527" s="67">
        <v>1.3000000000000003</v>
      </c>
      <c r="BJ527" s="67">
        <v>1.4000000000000001</v>
      </c>
      <c r="BK527" s="67">
        <v>1.4000000000000001</v>
      </c>
      <c r="BL527" s="67">
        <v>0.7</v>
      </c>
      <c r="BM527" s="67">
        <v>1.4000000000000001</v>
      </c>
      <c r="BN527" s="67"/>
    </row>
    <row r="528" spans="1:66" ht="13.5" customHeight="1" x14ac:dyDescent="0.15">
      <c r="A528" s="51"/>
      <c r="B528" s="52"/>
      <c r="C528" s="54"/>
      <c r="D528" s="66" t="s">
        <v>8</v>
      </c>
      <c r="E528" s="90"/>
      <c r="F528" s="90"/>
      <c r="G528" s="90"/>
      <c r="H528" s="28"/>
      <c r="I528" s="28"/>
      <c r="J528" s="28"/>
      <c r="K528" s="28"/>
      <c r="L528" s="28"/>
      <c r="M528" s="28"/>
      <c r="N528" s="28"/>
      <c r="O528" s="28"/>
      <c r="P528" s="28"/>
      <c r="Q528" s="28"/>
      <c r="R528" s="28"/>
      <c r="S528" s="28"/>
      <c r="T528" s="28"/>
      <c r="U528" s="28"/>
      <c r="V528" s="28"/>
      <c r="W528" s="28"/>
      <c r="X528" s="28"/>
      <c r="Y528" s="28"/>
      <c r="Z528" s="28"/>
      <c r="AA528" s="28"/>
      <c r="AB528" s="28"/>
      <c r="AC528" s="28"/>
      <c r="AD528" s="28"/>
      <c r="AE528" s="28"/>
      <c r="AF528" s="28"/>
      <c r="AG528" s="28"/>
      <c r="AH528" s="28"/>
      <c r="AI528" s="28"/>
      <c r="AJ528" s="28"/>
      <c r="AK528" s="28"/>
      <c r="AL528" s="28"/>
      <c r="AM528" s="28"/>
      <c r="AN528" s="28"/>
      <c r="AO528" s="28"/>
      <c r="AQ528" s="67">
        <v>0</v>
      </c>
      <c r="AR528" s="67">
        <v>0</v>
      </c>
      <c r="AS528" s="67">
        <v>267.8</v>
      </c>
      <c r="AT528" s="67">
        <v>269.89999999999998</v>
      </c>
      <c r="AU528" s="67">
        <v>271.5</v>
      </c>
      <c r="AV528" s="67">
        <v>283</v>
      </c>
      <c r="AW528" s="67">
        <v>279.2</v>
      </c>
      <c r="AX528" s="67">
        <v>268.7</v>
      </c>
      <c r="AY528" s="67">
        <v>283.5</v>
      </c>
      <c r="AZ528" s="67">
        <v>286</v>
      </c>
      <c r="BA528" s="67">
        <v>270.5</v>
      </c>
      <c r="BB528" s="67">
        <v>265.8</v>
      </c>
      <c r="BC528" s="67">
        <v>267.39999999999998</v>
      </c>
      <c r="BD528" s="67">
        <v>267.5</v>
      </c>
      <c r="BE528" s="67">
        <v>256.49999999999994</v>
      </c>
      <c r="BF528" s="67">
        <v>243.59999999999997</v>
      </c>
      <c r="BG528" s="67">
        <v>220.99999999999997</v>
      </c>
      <c r="BH528" s="67">
        <v>216.79999999999998</v>
      </c>
      <c r="BI528" s="67">
        <v>214.5</v>
      </c>
      <c r="BJ528" s="67">
        <v>224.10000000000002</v>
      </c>
      <c r="BK528" s="67">
        <v>220.39999999999998</v>
      </c>
      <c r="BL528" s="67">
        <v>227.7</v>
      </c>
      <c r="BM528" s="67">
        <v>208.49999999999997</v>
      </c>
      <c r="BN528" s="67"/>
    </row>
    <row r="529" spans="1:66" ht="13.5" customHeight="1" x14ac:dyDescent="0.15">
      <c r="A529" s="51"/>
      <c r="B529" s="52"/>
      <c r="C529" s="54"/>
      <c r="D529" s="66" t="s">
        <v>9</v>
      </c>
      <c r="E529" s="90"/>
      <c r="F529" s="90"/>
      <c r="G529" s="90"/>
      <c r="H529" s="28"/>
      <c r="I529" s="28"/>
      <c r="J529" s="28"/>
      <c r="K529" s="28"/>
      <c r="L529" s="28"/>
      <c r="M529" s="28"/>
      <c r="N529" s="28"/>
      <c r="O529" s="28"/>
      <c r="P529" s="28"/>
      <c r="Q529" s="28"/>
      <c r="R529" s="28"/>
      <c r="S529" s="28"/>
      <c r="T529" s="28"/>
      <c r="U529" s="28"/>
      <c r="V529" s="28"/>
      <c r="W529" s="28"/>
      <c r="X529" s="28"/>
      <c r="Y529" s="28"/>
      <c r="Z529" s="28"/>
      <c r="AA529" s="28"/>
      <c r="AB529" s="28"/>
      <c r="AC529" s="28"/>
      <c r="AD529" s="28"/>
      <c r="AE529" s="28"/>
      <c r="AF529" s="28"/>
      <c r="AG529" s="28"/>
      <c r="AH529" s="28"/>
      <c r="AI529" s="28"/>
      <c r="AJ529" s="28"/>
      <c r="AK529" s="28"/>
      <c r="AL529" s="28"/>
      <c r="AM529" s="28"/>
      <c r="AN529" s="28"/>
      <c r="AO529" s="28"/>
      <c r="AQ529" s="67">
        <v>0</v>
      </c>
      <c r="AR529" s="67">
        <v>0</v>
      </c>
      <c r="AS529" s="67">
        <v>269.3</v>
      </c>
      <c r="AT529" s="67">
        <v>271.60000000000002</v>
      </c>
      <c r="AU529" s="67">
        <v>270.10000000000002</v>
      </c>
      <c r="AV529" s="67">
        <v>281.7</v>
      </c>
      <c r="AW529" s="67">
        <v>278.5</v>
      </c>
      <c r="AX529" s="67">
        <v>267.60000000000002</v>
      </c>
      <c r="AY529" s="67">
        <v>282.10000000000002</v>
      </c>
      <c r="AZ529" s="67">
        <v>284.7</v>
      </c>
      <c r="BA529" s="67">
        <v>269.5</v>
      </c>
      <c r="BB529" s="67">
        <v>265</v>
      </c>
      <c r="BC529" s="67">
        <v>266.39999999999998</v>
      </c>
      <c r="BD529" s="67">
        <v>266.39999999999998</v>
      </c>
      <c r="BE529" s="67">
        <v>255.1</v>
      </c>
      <c r="BF529" s="67">
        <v>243.1</v>
      </c>
      <c r="BG529" s="67">
        <v>220.39999999999998</v>
      </c>
      <c r="BH529" s="67">
        <v>216.20000000000002</v>
      </c>
      <c r="BI529" s="67">
        <v>213.79999999999998</v>
      </c>
      <c r="BJ529" s="67">
        <v>223.89999999999998</v>
      </c>
      <c r="BK529" s="67">
        <v>220.29999999999998</v>
      </c>
      <c r="BL529" s="67">
        <v>226.7</v>
      </c>
      <c r="BM529" s="67">
        <v>208.1</v>
      </c>
      <c r="BN529" s="67"/>
    </row>
    <row r="530" spans="1:66" ht="13.5" customHeight="1" x14ac:dyDescent="0.15">
      <c r="A530" s="51"/>
      <c r="B530" s="52"/>
      <c r="C530" s="54"/>
      <c r="D530" s="66" t="s">
        <v>10</v>
      </c>
      <c r="E530" s="90"/>
      <c r="F530" s="90"/>
      <c r="G530" s="90"/>
      <c r="H530" s="28"/>
      <c r="I530" s="28"/>
      <c r="J530" s="28"/>
      <c r="K530" s="28"/>
      <c r="L530" s="28"/>
      <c r="M530" s="28"/>
      <c r="N530" s="28"/>
      <c r="O530" s="28"/>
      <c r="P530" s="28"/>
      <c r="Q530" s="28"/>
      <c r="R530" s="28"/>
      <c r="S530" s="28"/>
      <c r="T530" s="28"/>
      <c r="U530" s="28"/>
      <c r="V530" s="28"/>
      <c r="W530" s="28"/>
      <c r="X530" s="28"/>
      <c r="Y530" s="28"/>
      <c r="Z530" s="28"/>
      <c r="AA530" s="28"/>
      <c r="AB530" s="28"/>
      <c r="AC530" s="28"/>
      <c r="AD530" s="28"/>
      <c r="AE530" s="28"/>
      <c r="AF530" s="28"/>
      <c r="AG530" s="28"/>
      <c r="AH530" s="28"/>
      <c r="AI530" s="28"/>
      <c r="AJ530" s="28"/>
      <c r="AK530" s="28"/>
      <c r="AL530" s="28"/>
      <c r="AM530" s="28"/>
      <c r="AN530" s="28"/>
      <c r="AO530" s="28"/>
      <c r="AQ530" s="67">
        <v>0</v>
      </c>
      <c r="AR530" s="67">
        <v>0</v>
      </c>
      <c r="AS530" s="67">
        <v>0</v>
      </c>
      <c r="AT530" s="67">
        <v>0</v>
      </c>
      <c r="AU530" s="67">
        <v>2.9</v>
      </c>
      <c r="AV530" s="67">
        <v>2.8</v>
      </c>
      <c r="AW530" s="67">
        <v>2.4</v>
      </c>
      <c r="AX530" s="67">
        <v>2.5</v>
      </c>
      <c r="AY530" s="67">
        <v>2.7</v>
      </c>
      <c r="AZ530" s="67">
        <v>2.6</v>
      </c>
      <c r="BA530" s="67">
        <v>2.2999999999999998</v>
      </c>
      <c r="BB530" s="67">
        <v>2.1</v>
      </c>
      <c r="BC530" s="67">
        <v>2.2999999999999998</v>
      </c>
      <c r="BD530" s="67">
        <v>2.4000000000000004</v>
      </c>
      <c r="BE530" s="67">
        <v>2.7</v>
      </c>
      <c r="BF530" s="67">
        <v>1.7999999999999998</v>
      </c>
      <c r="BG530" s="67">
        <v>1.9000000000000001</v>
      </c>
      <c r="BH530" s="67">
        <v>1.9000000000000004</v>
      </c>
      <c r="BI530" s="67">
        <v>2</v>
      </c>
      <c r="BJ530" s="67">
        <v>1.6000000000000003</v>
      </c>
      <c r="BK530" s="67">
        <v>1.5000000000000002</v>
      </c>
      <c r="BL530" s="67">
        <v>1.7</v>
      </c>
      <c r="BM530" s="67">
        <v>1.8</v>
      </c>
      <c r="BN530" s="67"/>
    </row>
    <row r="531" spans="1:66" ht="13.5" customHeight="1" thickBot="1" x14ac:dyDescent="0.2">
      <c r="A531" s="51"/>
      <c r="B531" s="52"/>
      <c r="C531" s="55"/>
      <c r="D531" s="68" t="s">
        <v>11</v>
      </c>
      <c r="E531" s="91"/>
      <c r="F531" s="91"/>
      <c r="G531" s="91"/>
      <c r="H531" s="29"/>
      <c r="I531" s="29"/>
      <c r="J531" s="29"/>
      <c r="K531" s="29"/>
      <c r="L531" s="29"/>
      <c r="M531" s="29"/>
      <c r="N531" s="29"/>
      <c r="O531" s="29"/>
      <c r="P531" s="29"/>
      <c r="Q531" s="29"/>
      <c r="R531" s="29"/>
      <c r="S531" s="29"/>
      <c r="T531" s="29"/>
      <c r="U531" s="29"/>
      <c r="V531" s="29"/>
      <c r="W531" s="29"/>
      <c r="X531" s="29"/>
      <c r="Y531" s="29"/>
      <c r="Z531" s="29"/>
      <c r="AA531" s="29"/>
      <c r="AB531" s="29"/>
      <c r="AC531" s="29"/>
      <c r="AD531" s="29"/>
      <c r="AE531" s="29"/>
      <c r="AF531" s="29"/>
      <c r="AG531" s="29"/>
      <c r="AH531" s="29"/>
      <c r="AI531" s="29"/>
      <c r="AJ531" s="29"/>
      <c r="AK531" s="29"/>
      <c r="AL531" s="29"/>
      <c r="AM531" s="29"/>
      <c r="AN531" s="29"/>
      <c r="AO531" s="29"/>
      <c r="AQ531" s="69">
        <v>0</v>
      </c>
      <c r="AR531" s="69">
        <v>0</v>
      </c>
      <c r="AS531" s="69">
        <v>0</v>
      </c>
      <c r="AT531" s="69">
        <v>0</v>
      </c>
      <c r="AU531" s="69">
        <v>2.9</v>
      </c>
      <c r="AV531" s="69">
        <v>2.8</v>
      </c>
      <c r="AW531" s="69">
        <v>2.4</v>
      </c>
      <c r="AX531" s="69">
        <v>2.5</v>
      </c>
      <c r="AY531" s="69">
        <v>2.7</v>
      </c>
      <c r="AZ531" s="69">
        <v>2.6</v>
      </c>
      <c r="BA531" s="69">
        <v>2.2999999999999998</v>
      </c>
      <c r="BB531" s="69">
        <v>2.1</v>
      </c>
      <c r="BC531" s="69">
        <v>2.2999999999999998</v>
      </c>
      <c r="BD531" s="69">
        <v>2.4000000000000004</v>
      </c>
      <c r="BE531" s="69">
        <v>2.7</v>
      </c>
      <c r="BF531" s="69">
        <v>1.7999999999999998</v>
      </c>
      <c r="BG531" s="69">
        <v>1.9000000000000001</v>
      </c>
      <c r="BH531" s="69">
        <v>1.9000000000000004</v>
      </c>
      <c r="BI531" s="69">
        <v>2</v>
      </c>
      <c r="BJ531" s="69">
        <v>1.8</v>
      </c>
      <c r="BK531" s="69">
        <v>1.7</v>
      </c>
      <c r="BL531" s="69">
        <v>1.8</v>
      </c>
      <c r="BM531" s="69">
        <v>1.9000000000000001</v>
      </c>
      <c r="BN531" s="69"/>
    </row>
    <row r="532" spans="1:66" ht="13.5" customHeight="1" x14ac:dyDescent="0.15">
      <c r="A532" s="51"/>
      <c r="B532" s="52"/>
      <c r="C532" s="53" t="s">
        <v>95</v>
      </c>
      <c r="D532" s="64" t="s">
        <v>6</v>
      </c>
      <c r="E532" s="89"/>
      <c r="F532" s="89"/>
      <c r="G532" s="89"/>
      <c r="H532" s="26"/>
      <c r="I532" s="26"/>
      <c r="J532" s="26"/>
      <c r="K532" s="26"/>
      <c r="L532" s="26"/>
      <c r="M532" s="26"/>
      <c r="N532" s="26"/>
      <c r="O532" s="26"/>
      <c r="P532" s="26"/>
      <c r="Q532" s="26"/>
      <c r="R532" s="26"/>
      <c r="S532" s="26"/>
      <c r="T532" s="26"/>
      <c r="U532" s="26"/>
      <c r="V532" s="26"/>
      <c r="W532" s="26"/>
      <c r="X532" s="26"/>
      <c r="Y532" s="26"/>
      <c r="Z532" s="26"/>
      <c r="AA532" s="26"/>
      <c r="AB532" s="26"/>
      <c r="AC532" s="26"/>
      <c r="AD532" s="26"/>
      <c r="AE532" s="26"/>
      <c r="AF532" s="26"/>
      <c r="AG532" s="26"/>
      <c r="AH532" s="26"/>
      <c r="AI532" s="26"/>
      <c r="AJ532" s="26"/>
      <c r="AK532" s="26"/>
      <c r="AL532" s="26"/>
      <c r="AM532" s="26"/>
      <c r="AN532" s="26"/>
      <c r="AO532" s="26"/>
      <c r="AQ532" s="65">
        <v>0</v>
      </c>
      <c r="AR532" s="65">
        <v>0</v>
      </c>
      <c r="AS532" s="65">
        <v>322.60000000000002</v>
      </c>
      <c r="AT532" s="65">
        <v>367.1</v>
      </c>
      <c r="AU532" s="65">
        <v>344.9</v>
      </c>
      <c r="AV532" s="65">
        <v>330.9</v>
      </c>
      <c r="AW532" s="65">
        <v>331.1</v>
      </c>
      <c r="AX532" s="65">
        <v>262.7</v>
      </c>
      <c r="AY532" s="65">
        <v>249.7</v>
      </c>
      <c r="AZ532" s="65">
        <v>248.4</v>
      </c>
      <c r="BA532" s="65">
        <v>245.9</v>
      </c>
      <c r="BB532" s="65">
        <v>253.5</v>
      </c>
      <c r="BC532" s="65">
        <v>507.3</v>
      </c>
      <c r="BD532" s="65">
        <v>434.4</v>
      </c>
      <c r="BE532" s="65">
        <v>403.59999999999991</v>
      </c>
      <c r="BF532" s="65">
        <v>403</v>
      </c>
      <c r="BG532" s="65">
        <v>419.40000000000003</v>
      </c>
      <c r="BH532" s="65">
        <v>440.29999999999995</v>
      </c>
      <c r="BI532" s="65">
        <v>454.6</v>
      </c>
      <c r="BJ532" s="65">
        <v>437.20000000000005</v>
      </c>
      <c r="BK532" s="65">
        <v>538.80000000000007</v>
      </c>
      <c r="BL532" s="65">
        <v>632.6</v>
      </c>
      <c r="BM532" s="65">
        <v>623.50000000000011</v>
      </c>
      <c r="BN532" s="65"/>
    </row>
    <row r="533" spans="1:66" ht="13.5" customHeight="1" x14ac:dyDescent="0.15">
      <c r="A533" s="51"/>
      <c r="B533" s="52"/>
      <c r="C533" s="54"/>
      <c r="D533" s="66" t="s">
        <v>7</v>
      </c>
      <c r="E533" s="90"/>
      <c r="F533" s="90"/>
      <c r="G533" s="90"/>
      <c r="H533" s="28"/>
      <c r="I533" s="28"/>
      <c r="J533" s="28"/>
      <c r="K533" s="28"/>
      <c r="L533" s="28"/>
      <c r="M533" s="28"/>
      <c r="N533" s="28"/>
      <c r="O533" s="28"/>
      <c r="P533" s="28"/>
      <c r="Q533" s="28"/>
      <c r="R533" s="28"/>
      <c r="S533" s="28"/>
      <c r="T533" s="28"/>
      <c r="U533" s="28"/>
      <c r="V533" s="28"/>
      <c r="W533" s="28"/>
      <c r="X533" s="28"/>
      <c r="Y533" s="28"/>
      <c r="Z533" s="28"/>
      <c r="AA533" s="28"/>
      <c r="AB533" s="28"/>
      <c r="AC533" s="28"/>
      <c r="AD533" s="28"/>
      <c r="AE533" s="28"/>
      <c r="AF533" s="28"/>
      <c r="AG533" s="28"/>
      <c r="AH533" s="28"/>
      <c r="AI533" s="28"/>
      <c r="AJ533" s="28"/>
      <c r="AK533" s="28"/>
      <c r="AL533" s="28"/>
      <c r="AM533" s="28"/>
      <c r="AN533" s="28"/>
      <c r="AO533" s="28"/>
      <c r="AQ533" s="67">
        <v>0</v>
      </c>
      <c r="AR533" s="67">
        <v>0</v>
      </c>
      <c r="AS533" s="67">
        <v>5.7</v>
      </c>
      <c r="AT533" s="67">
        <v>6.7</v>
      </c>
      <c r="AU533" s="67">
        <v>1.5</v>
      </c>
      <c r="AV533" s="67">
        <v>6.6</v>
      </c>
      <c r="AW533" s="67">
        <v>6.7</v>
      </c>
      <c r="AX533" s="67">
        <v>4.2</v>
      </c>
      <c r="AY533" s="67">
        <v>3.8</v>
      </c>
      <c r="AZ533" s="67">
        <v>3.4</v>
      </c>
      <c r="BA533" s="67">
        <v>3.6</v>
      </c>
      <c r="BB533" s="67">
        <v>3.3</v>
      </c>
      <c r="BC533" s="67">
        <v>15.1</v>
      </c>
      <c r="BD533" s="67">
        <v>11.8</v>
      </c>
      <c r="BE533" s="67">
        <v>11.1</v>
      </c>
      <c r="BF533" s="67">
        <v>14.3</v>
      </c>
      <c r="BG533" s="67">
        <v>11.200000000000001</v>
      </c>
      <c r="BH533" s="67">
        <v>10.900000000000002</v>
      </c>
      <c r="BI533" s="67">
        <v>10.700000000000001</v>
      </c>
      <c r="BJ533" s="67">
        <v>10.700000000000001</v>
      </c>
      <c r="BK533" s="67">
        <v>13.2</v>
      </c>
      <c r="BL533" s="67">
        <v>15.6</v>
      </c>
      <c r="BM533" s="67">
        <v>26.6</v>
      </c>
      <c r="BN533" s="67"/>
    </row>
    <row r="534" spans="1:66" ht="13.5" customHeight="1" x14ac:dyDescent="0.15">
      <c r="A534" s="51"/>
      <c r="B534" s="52"/>
      <c r="C534" s="54"/>
      <c r="D534" s="66" t="s">
        <v>8</v>
      </c>
      <c r="E534" s="90"/>
      <c r="F534" s="90"/>
      <c r="G534" s="90"/>
      <c r="H534" s="28"/>
      <c r="I534" s="28"/>
      <c r="J534" s="28"/>
      <c r="K534" s="28"/>
      <c r="L534" s="28"/>
      <c r="M534" s="28"/>
      <c r="N534" s="28"/>
      <c r="O534" s="28"/>
      <c r="P534" s="28"/>
      <c r="Q534" s="28"/>
      <c r="R534" s="28"/>
      <c r="S534" s="28"/>
      <c r="T534" s="28"/>
      <c r="U534" s="28"/>
      <c r="V534" s="28"/>
      <c r="W534" s="28"/>
      <c r="X534" s="28"/>
      <c r="Y534" s="28"/>
      <c r="Z534" s="28"/>
      <c r="AA534" s="28"/>
      <c r="AB534" s="28"/>
      <c r="AC534" s="28"/>
      <c r="AD534" s="28"/>
      <c r="AE534" s="28"/>
      <c r="AF534" s="28"/>
      <c r="AG534" s="28"/>
      <c r="AH534" s="28"/>
      <c r="AI534" s="28"/>
      <c r="AJ534" s="28"/>
      <c r="AK534" s="28"/>
      <c r="AL534" s="28"/>
      <c r="AM534" s="28"/>
      <c r="AN534" s="28"/>
      <c r="AO534" s="28"/>
      <c r="AQ534" s="67">
        <v>0</v>
      </c>
      <c r="AR534" s="67">
        <v>0</v>
      </c>
      <c r="AS534" s="67">
        <v>326.89999999999998</v>
      </c>
      <c r="AT534" s="67">
        <v>360.4</v>
      </c>
      <c r="AU534" s="67">
        <v>343.4</v>
      </c>
      <c r="AV534" s="67">
        <v>324.3</v>
      </c>
      <c r="AW534" s="67">
        <v>324.39999999999998</v>
      </c>
      <c r="AX534" s="67">
        <v>258.5</v>
      </c>
      <c r="AY534" s="67">
        <v>245.9</v>
      </c>
      <c r="AZ534" s="67">
        <v>245</v>
      </c>
      <c r="BA534" s="67">
        <v>242.3</v>
      </c>
      <c r="BB534" s="67">
        <v>250.2</v>
      </c>
      <c r="BC534" s="67">
        <v>492.2</v>
      </c>
      <c r="BD534" s="67">
        <v>422.59999999999997</v>
      </c>
      <c r="BE534" s="67">
        <v>392.49999999999994</v>
      </c>
      <c r="BF534" s="67">
        <v>388.7</v>
      </c>
      <c r="BG534" s="67">
        <v>408.20000000000005</v>
      </c>
      <c r="BH534" s="67">
        <v>429.39999999999992</v>
      </c>
      <c r="BI534" s="67">
        <v>443.9</v>
      </c>
      <c r="BJ534" s="67">
        <v>426.49999999999994</v>
      </c>
      <c r="BK534" s="67">
        <v>525.6</v>
      </c>
      <c r="BL534" s="67">
        <v>617</v>
      </c>
      <c r="BM534" s="67">
        <v>596.90000000000009</v>
      </c>
      <c r="BN534" s="67"/>
    </row>
    <row r="535" spans="1:66" ht="13.5" customHeight="1" x14ac:dyDescent="0.15">
      <c r="A535" s="51"/>
      <c r="B535" s="52"/>
      <c r="C535" s="54"/>
      <c r="D535" s="66" t="s">
        <v>9</v>
      </c>
      <c r="E535" s="90"/>
      <c r="F535" s="90"/>
      <c r="G535" s="90"/>
      <c r="H535" s="28"/>
      <c r="I535" s="28"/>
      <c r="J535" s="28"/>
      <c r="K535" s="28"/>
      <c r="L535" s="28"/>
      <c r="M535" s="28"/>
      <c r="N535" s="28"/>
      <c r="O535" s="28"/>
      <c r="P535" s="28"/>
      <c r="Q535" s="28"/>
      <c r="R535" s="28"/>
      <c r="S535" s="28"/>
      <c r="T535" s="28"/>
      <c r="U535" s="28"/>
      <c r="V535" s="28"/>
      <c r="W535" s="28"/>
      <c r="X535" s="28"/>
      <c r="Y535" s="28"/>
      <c r="Z535" s="28"/>
      <c r="AA535" s="28"/>
      <c r="AB535" s="28"/>
      <c r="AC535" s="28"/>
      <c r="AD535" s="28"/>
      <c r="AE535" s="28"/>
      <c r="AF535" s="28"/>
      <c r="AG535" s="28"/>
      <c r="AH535" s="28"/>
      <c r="AI535" s="28"/>
      <c r="AJ535" s="28"/>
      <c r="AK535" s="28"/>
      <c r="AL535" s="28"/>
      <c r="AM535" s="28"/>
      <c r="AN535" s="28"/>
      <c r="AO535" s="28"/>
      <c r="AQ535" s="67">
        <v>0</v>
      </c>
      <c r="AR535" s="67">
        <v>0</v>
      </c>
      <c r="AS535" s="67">
        <v>307.60000000000002</v>
      </c>
      <c r="AT535" s="67">
        <v>340.9</v>
      </c>
      <c r="AU535" s="67">
        <v>321</v>
      </c>
      <c r="AV535" s="67">
        <v>308.5</v>
      </c>
      <c r="AW535" s="67">
        <v>309.8</v>
      </c>
      <c r="AX535" s="67">
        <v>243</v>
      </c>
      <c r="AY535" s="67">
        <v>230.9</v>
      </c>
      <c r="AZ535" s="67">
        <v>230.6</v>
      </c>
      <c r="BA535" s="67">
        <v>228</v>
      </c>
      <c r="BB535" s="67">
        <v>235.3</v>
      </c>
      <c r="BC535" s="67">
        <v>491.2</v>
      </c>
      <c r="BD535" s="67">
        <v>418.2000000000001</v>
      </c>
      <c r="BE535" s="67">
        <v>387.59999999999997</v>
      </c>
      <c r="BF535" s="67">
        <v>385.1</v>
      </c>
      <c r="BG535" s="67">
        <v>403</v>
      </c>
      <c r="BH535" s="67">
        <v>423.8</v>
      </c>
      <c r="BI535" s="67">
        <v>438.4</v>
      </c>
      <c r="BJ535" s="67">
        <v>420.9</v>
      </c>
      <c r="BK535" s="67">
        <v>522.10000000000014</v>
      </c>
      <c r="BL535" s="67">
        <v>616.29999999999995</v>
      </c>
      <c r="BM535" s="67">
        <v>608.1</v>
      </c>
      <c r="BN535" s="67"/>
    </row>
    <row r="536" spans="1:66" ht="13.5" customHeight="1" x14ac:dyDescent="0.15">
      <c r="A536" s="51"/>
      <c r="B536" s="52"/>
      <c r="C536" s="54"/>
      <c r="D536" s="66" t="s">
        <v>10</v>
      </c>
      <c r="E536" s="90"/>
      <c r="F536" s="90"/>
      <c r="G536" s="90"/>
      <c r="H536" s="28"/>
      <c r="I536" s="28"/>
      <c r="J536" s="28"/>
      <c r="K536" s="28"/>
      <c r="L536" s="28"/>
      <c r="M536" s="28"/>
      <c r="N536" s="28"/>
      <c r="O536" s="28"/>
      <c r="P536" s="28"/>
      <c r="Q536" s="28"/>
      <c r="R536" s="28"/>
      <c r="S536" s="28"/>
      <c r="T536" s="28"/>
      <c r="U536" s="28"/>
      <c r="V536" s="28"/>
      <c r="W536" s="28"/>
      <c r="X536" s="28"/>
      <c r="Y536" s="28"/>
      <c r="Z536" s="28"/>
      <c r="AA536" s="28"/>
      <c r="AB536" s="28"/>
      <c r="AC536" s="28"/>
      <c r="AD536" s="28"/>
      <c r="AE536" s="28"/>
      <c r="AF536" s="28"/>
      <c r="AG536" s="28"/>
      <c r="AH536" s="28"/>
      <c r="AI536" s="28"/>
      <c r="AJ536" s="28"/>
      <c r="AK536" s="28"/>
      <c r="AL536" s="28"/>
      <c r="AM536" s="28"/>
      <c r="AN536" s="28"/>
      <c r="AO536" s="28"/>
      <c r="AQ536" s="67">
        <v>0</v>
      </c>
      <c r="AR536" s="67">
        <v>0</v>
      </c>
      <c r="AS536" s="67">
        <v>25</v>
      </c>
      <c r="AT536" s="67">
        <v>26.2</v>
      </c>
      <c r="AU536" s="67">
        <v>23.9</v>
      </c>
      <c r="AV536" s="67">
        <v>22.4</v>
      </c>
      <c r="AW536" s="67">
        <v>21.3</v>
      </c>
      <c r="AX536" s="67">
        <v>19.7</v>
      </c>
      <c r="AY536" s="67">
        <v>18.8</v>
      </c>
      <c r="AZ536" s="67">
        <v>17.8</v>
      </c>
      <c r="BA536" s="67">
        <v>17.899999999999999</v>
      </c>
      <c r="BB536" s="67">
        <v>18.2</v>
      </c>
      <c r="BC536" s="67">
        <v>16.100000000000001</v>
      </c>
      <c r="BD536" s="67">
        <v>16.2</v>
      </c>
      <c r="BE536" s="67">
        <v>16</v>
      </c>
      <c r="BF536" s="67">
        <v>17.900000000000002</v>
      </c>
      <c r="BG536" s="67">
        <v>16.399999999999999</v>
      </c>
      <c r="BH536" s="67">
        <v>16.499999999999996</v>
      </c>
      <c r="BI536" s="67">
        <v>16.2</v>
      </c>
      <c r="BJ536" s="67">
        <v>16.3</v>
      </c>
      <c r="BK536" s="67">
        <v>16.7</v>
      </c>
      <c r="BL536" s="67">
        <v>16.3</v>
      </c>
      <c r="BM536" s="67">
        <v>15.4</v>
      </c>
      <c r="BN536" s="67"/>
    </row>
    <row r="537" spans="1:66" ht="13.5" customHeight="1" thickBot="1" x14ac:dyDescent="0.2">
      <c r="A537" s="51"/>
      <c r="B537" s="52"/>
      <c r="C537" s="55"/>
      <c r="D537" s="68" t="s">
        <v>11</v>
      </c>
      <c r="E537" s="91"/>
      <c r="F537" s="91"/>
      <c r="G537" s="91"/>
      <c r="H537" s="29"/>
      <c r="I537" s="29"/>
      <c r="J537" s="29"/>
      <c r="K537" s="29"/>
      <c r="L537" s="29"/>
      <c r="M537" s="29"/>
      <c r="N537" s="29"/>
      <c r="O537" s="29"/>
      <c r="P537" s="29"/>
      <c r="Q537" s="29"/>
      <c r="R537" s="29"/>
      <c r="S537" s="29"/>
      <c r="T537" s="29"/>
      <c r="U537" s="29"/>
      <c r="V537" s="29"/>
      <c r="W537" s="29"/>
      <c r="X537" s="29"/>
      <c r="Y537" s="29"/>
      <c r="Z537" s="29"/>
      <c r="AA537" s="29"/>
      <c r="AB537" s="29"/>
      <c r="AC537" s="29"/>
      <c r="AD537" s="29"/>
      <c r="AE537" s="29"/>
      <c r="AF537" s="29"/>
      <c r="AG537" s="29"/>
      <c r="AH537" s="29"/>
      <c r="AI537" s="29"/>
      <c r="AJ537" s="29"/>
      <c r="AK537" s="29"/>
      <c r="AL537" s="29"/>
      <c r="AM537" s="29"/>
      <c r="AN537" s="29"/>
      <c r="AO537" s="29"/>
      <c r="AQ537" s="69">
        <v>0</v>
      </c>
      <c r="AR537" s="69">
        <v>0</v>
      </c>
      <c r="AS537" s="69">
        <v>25.2</v>
      </c>
      <c r="AT537" s="69">
        <v>26.4</v>
      </c>
      <c r="AU537" s="69">
        <v>24.3</v>
      </c>
      <c r="AV537" s="69">
        <v>22.8</v>
      </c>
      <c r="AW537" s="69">
        <v>21.7</v>
      </c>
      <c r="AX537" s="69">
        <v>19.899999999999999</v>
      </c>
      <c r="AY537" s="69">
        <v>19</v>
      </c>
      <c r="AZ537" s="69">
        <v>18.600000000000001</v>
      </c>
      <c r="BA537" s="69">
        <v>18.3</v>
      </c>
      <c r="BB537" s="69">
        <v>18.8</v>
      </c>
      <c r="BC537" s="69">
        <v>16.100000000000001</v>
      </c>
      <c r="BD537" s="69">
        <v>16.3</v>
      </c>
      <c r="BE537" s="69">
        <v>16</v>
      </c>
      <c r="BF537" s="69">
        <v>17.900000000000002</v>
      </c>
      <c r="BG537" s="69">
        <v>16.399999999999999</v>
      </c>
      <c r="BH537" s="69">
        <v>16.499999999999996</v>
      </c>
      <c r="BI537" s="69">
        <v>16.2</v>
      </c>
      <c r="BJ537" s="69">
        <v>16.3</v>
      </c>
      <c r="BK537" s="69">
        <v>16.7</v>
      </c>
      <c r="BL537" s="69">
        <v>16.3</v>
      </c>
      <c r="BM537" s="69">
        <v>15.4</v>
      </c>
      <c r="BN537" s="69"/>
    </row>
    <row r="538" spans="1:66" ht="13.5" customHeight="1" x14ac:dyDescent="0.15">
      <c r="A538" s="51"/>
      <c r="B538" s="52"/>
      <c r="C538" s="53" t="s">
        <v>96</v>
      </c>
      <c r="D538" s="64" t="s">
        <v>6</v>
      </c>
      <c r="E538" s="89"/>
      <c r="F538" s="89"/>
      <c r="G538" s="89"/>
      <c r="H538" s="26"/>
      <c r="I538" s="26"/>
      <c r="J538" s="26"/>
      <c r="K538" s="26"/>
      <c r="L538" s="26"/>
      <c r="M538" s="26"/>
      <c r="N538" s="26"/>
      <c r="O538" s="26"/>
      <c r="P538" s="26"/>
      <c r="Q538" s="26"/>
      <c r="R538" s="26"/>
      <c r="S538" s="26"/>
      <c r="T538" s="26"/>
      <c r="U538" s="26"/>
      <c r="V538" s="26"/>
      <c r="W538" s="26"/>
      <c r="X538" s="26"/>
      <c r="Y538" s="26"/>
      <c r="Z538" s="26"/>
      <c r="AA538" s="26"/>
      <c r="AB538" s="26"/>
      <c r="AC538" s="26"/>
      <c r="AD538" s="26"/>
      <c r="AE538" s="26"/>
      <c r="AF538" s="26"/>
      <c r="AG538" s="26"/>
      <c r="AH538" s="26"/>
      <c r="AI538" s="26"/>
      <c r="AJ538" s="26"/>
      <c r="AK538" s="26"/>
      <c r="AL538" s="26"/>
      <c r="AM538" s="26"/>
      <c r="AN538" s="26"/>
      <c r="AO538" s="26"/>
      <c r="AQ538" s="65">
        <v>0</v>
      </c>
      <c r="AR538" s="65">
        <v>0</v>
      </c>
      <c r="AS538" s="65">
        <v>137.4</v>
      </c>
      <c r="AT538" s="65">
        <v>129.1</v>
      </c>
      <c r="AU538" s="65">
        <v>138.1</v>
      </c>
      <c r="AV538" s="65">
        <v>142.30000000000001</v>
      </c>
      <c r="AW538" s="65">
        <v>143.6</v>
      </c>
      <c r="AX538" s="65">
        <v>126.5</v>
      </c>
      <c r="AY538" s="65">
        <v>119.7</v>
      </c>
      <c r="AZ538" s="65">
        <v>333.9</v>
      </c>
      <c r="BA538" s="65">
        <v>322.89999999999998</v>
      </c>
      <c r="BB538" s="65">
        <v>317.39999999999998</v>
      </c>
      <c r="BC538" s="65">
        <v>276.89999999999998</v>
      </c>
      <c r="BD538" s="65">
        <v>232.20000000000002</v>
      </c>
      <c r="BE538" s="65">
        <v>261.10000000000002</v>
      </c>
      <c r="BF538" s="65">
        <v>264.39999999999998</v>
      </c>
      <c r="BG538" s="65">
        <v>258.89999999999998</v>
      </c>
      <c r="BH538" s="65">
        <v>256.89999999999998</v>
      </c>
      <c r="BI538" s="65">
        <v>260</v>
      </c>
      <c r="BJ538" s="65">
        <v>253.5</v>
      </c>
      <c r="BK538" s="65">
        <v>262</v>
      </c>
      <c r="BL538" s="65">
        <v>241</v>
      </c>
      <c r="BM538" s="65">
        <v>246.50000000000003</v>
      </c>
      <c r="BN538" s="65"/>
    </row>
    <row r="539" spans="1:66" ht="13.5" customHeight="1" x14ac:dyDescent="0.15">
      <c r="A539" s="51"/>
      <c r="B539" s="52"/>
      <c r="C539" s="54"/>
      <c r="D539" s="66" t="s">
        <v>7</v>
      </c>
      <c r="E539" s="90"/>
      <c r="F539" s="90"/>
      <c r="G539" s="90"/>
      <c r="H539" s="28"/>
      <c r="I539" s="28"/>
      <c r="J539" s="28"/>
      <c r="K539" s="28"/>
      <c r="L539" s="28"/>
      <c r="M539" s="28"/>
      <c r="N539" s="28"/>
      <c r="O539" s="28"/>
      <c r="P539" s="28"/>
      <c r="Q539" s="28"/>
      <c r="R539" s="28"/>
      <c r="S539" s="28"/>
      <c r="T539" s="28"/>
      <c r="U539" s="28"/>
      <c r="V539" s="28"/>
      <c r="W539" s="28"/>
      <c r="X539" s="28"/>
      <c r="Y539" s="28"/>
      <c r="Z539" s="28"/>
      <c r="AA539" s="28"/>
      <c r="AB539" s="28"/>
      <c r="AC539" s="28"/>
      <c r="AD539" s="28"/>
      <c r="AE539" s="28"/>
      <c r="AF539" s="28"/>
      <c r="AG539" s="28"/>
      <c r="AH539" s="28"/>
      <c r="AI539" s="28"/>
      <c r="AJ539" s="28"/>
      <c r="AK539" s="28"/>
      <c r="AL539" s="28"/>
      <c r="AM539" s="28"/>
      <c r="AN539" s="28"/>
      <c r="AO539" s="28"/>
      <c r="AQ539" s="67">
        <v>0</v>
      </c>
      <c r="AR539" s="67">
        <v>0</v>
      </c>
      <c r="AS539" s="67">
        <v>1.4</v>
      </c>
      <c r="AT539" s="67">
        <v>2.2000000000000002</v>
      </c>
      <c r="AU539" s="67">
        <v>2.2999999999999998</v>
      </c>
      <c r="AV539" s="67">
        <v>2.6</v>
      </c>
      <c r="AW539" s="67">
        <v>3.9</v>
      </c>
      <c r="AX539" s="67">
        <v>3</v>
      </c>
      <c r="AY539" s="67">
        <v>1.6</v>
      </c>
      <c r="AZ539" s="67">
        <v>1.7</v>
      </c>
      <c r="BA539" s="67">
        <v>1.8</v>
      </c>
      <c r="BB539" s="67">
        <v>2.1</v>
      </c>
      <c r="BC539" s="67">
        <v>1.6</v>
      </c>
      <c r="BD539" s="67">
        <v>0.99999999999999989</v>
      </c>
      <c r="BE539" s="67">
        <v>1</v>
      </c>
      <c r="BF539" s="67">
        <v>1.2</v>
      </c>
      <c r="BG539" s="67">
        <v>0.79999999999999993</v>
      </c>
      <c r="BH539" s="67">
        <v>1.2000000000000002</v>
      </c>
      <c r="BI539" s="67">
        <v>1.2000000000000002</v>
      </c>
      <c r="BJ539" s="67">
        <v>1.3</v>
      </c>
      <c r="BK539" s="67">
        <v>1.7000000000000002</v>
      </c>
      <c r="BL539" s="67">
        <v>0.2</v>
      </c>
      <c r="BM539" s="67">
        <v>0.89999999999999991</v>
      </c>
      <c r="BN539" s="67"/>
    </row>
    <row r="540" spans="1:66" ht="13.5" customHeight="1" x14ac:dyDescent="0.15">
      <c r="A540" s="51"/>
      <c r="B540" s="52"/>
      <c r="C540" s="54"/>
      <c r="D540" s="66" t="s">
        <v>8</v>
      </c>
      <c r="E540" s="90"/>
      <c r="F540" s="90"/>
      <c r="G540" s="90"/>
      <c r="H540" s="28"/>
      <c r="I540" s="28"/>
      <c r="J540" s="28"/>
      <c r="K540" s="28"/>
      <c r="L540" s="28"/>
      <c r="M540" s="28"/>
      <c r="N540" s="28"/>
      <c r="O540" s="28"/>
      <c r="P540" s="28"/>
      <c r="Q540" s="28"/>
      <c r="R540" s="28"/>
      <c r="S540" s="28"/>
      <c r="T540" s="28"/>
      <c r="U540" s="28"/>
      <c r="V540" s="28"/>
      <c r="W540" s="28"/>
      <c r="X540" s="28"/>
      <c r="Y540" s="28"/>
      <c r="Z540" s="28"/>
      <c r="AA540" s="28"/>
      <c r="AB540" s="28"/>
      <c r="AC540" s="28"/>
      <c r="AD540" s="28"/>
      <c r="AE540" s="28"/>
      <c r="AF540" s="28"/>
      <c r="AG540" s="28"/>
      <c r="AH540" s="28"/>
      <c r="AI540" s="28"/>
      <c r="AJ540" s="28"/>
      <c r="AK540" s="28"/>
      <c r="AL540" s="28"/>
      <c r="AM540" s="28"/>
      <c r="AN540" s="28"/>
      <c r="AO540" s="28"/>
      <c r="AQ540" s="67">
        <v>0</v>
      </c>
      <c r="AR540" s="67">
        <v>0</v>
      </c>
      <c r="AS540" s="67">
        <v>136</v>
      </c>
      <c r="AT540" s="67">
        <v>126.9</v>
      </c>
      <c r="AU540" s="67">
        <v>135.80000000000001</v>
      </c>
      <c r="AV540" s="67">
        <v>139.69999999999999</v>
      </c>
      <c r="AW540" s="67">
        <v>139.69999999999999</v>
      </c>
      <c r="AX540" s="67">
        <v>123.5</v>
      </c>
      <c r="AY540" s="67">
        <v>118.1</v>
      </c>
      <c r="AZ540" s="67">
        <v>332.2</v>
      </c>
      <c r="BA540" s="67">
        <v>321.10000000000002</v>
      </c>
      <c r="BB540" s="67">
        <v>315.3</v>
      </c>
      <c r="BC540" s="67">
        <v>275.3</v>
      </c>
      <c r="BD540" s="67">
        <v>231.2</v>
      </c>
      <c r="BE540" s="67">
        <v>260.10000000000002</v>
      </c>
      <c r="BF540" s="67">
        <v>263.2</v>
      </c>
      <c r="BG540" s="67">
        <v>258.09999999999997</v>
      </c>
      <c r="BH540" s="67">
        <v>255.7</v>
      </c>
      <c r="BI540" s="67">
        <v>258.8</v>
      </c>
      <c r="BJ540" s="67">
        <v>252.20000000000002</v>
      </c>
      <c r="BK540" s="67">
        <v>260.3</v>
      </c>
      <c r="BL540" s="67">
        <v>240.8</v>
      </c>
      <c r="BM540" s="67">
        <v>245.60000000000002</v>
      </c>
      <c r="BN540" s="67"/>
    </row>
    <row r="541" spans="1:66" ht="13.5" customHeight="1" x14ac:dyDescent="0.15">
      <c r="A541" s="51"/>
      <c r="B541" s="52"/>
      <c r="C541" s="54"/>
      <c r="D541" s="66" t="s">
        <v>9</v>
      </c>
      <c r="E541" s="90"/>
      <c r="F541" s="90"/>
      <c r="G541" s="90"/>
      <c r="H541" s="28"/>
      <c r="I541" s="28"/>
      <c r="J541" s="28"/>
      <c r="K541" s="28"/>
      <c r="L541" s="28"/>
      <c r="M541" s="28"/>
      <c r="N541" s="28"/>
      <c r="O541" s="28"/>
      <c r="P541" s="28"/>
      <c r="Q541" s="28"/>
      <c r="R541" s="28"/>
      <c r="S541" s="28"/>
      <c r="T541" s="28"/>
      <c r="U541" s="28"/>
      <c r="V541" s="28"/>
      <c r="W541" s="28"/>
      <c r="X541" s="28"/>
      <c r="Y541" s="28"/>
      <c r="Z541" s="28"/>
      <c r="AA541" s="28"/>
      <c r="AB541" s="28"/>
      <c r="AC541" s="28"/>
      <c r="AD541" s="28"/>
      <c r="AE541" s="28"/>
      <c r="AF541" s="28"/>
      <c r="AG541" s="28"/>
      <c r="AH541" s="28"/>
      <c r="AI541" s="28"/>
      <c r="AJ541" s="28"/>
      <c r="AK541" s="28"/>
      <c r="AL541" s="28"/>
      <c r="AM541" s="28"/>
      <c r="AN541" s="28"/>
      <c r="AO541" s="28"/>
      <c r="AQ541" s="67">
        <v>0</v>
      </c>
      <c r="AR541" s="67">
        <v>0</v>
      </c>
      <c r="AS541" s="67">
        <v>136.19999999999999</v>
      </c>
      <c r="AT541" s="67">
        <v>128.19999999999999</v>
      </c>
      <c r="AU541" s="67">
        <v>136.80000000000001</v>
      </c>
      <c r="AV541" s="67">
        <v>141.19999999999999</v>
      </c>
      <c r="AW541" s="67">
        <v>142.5</v>
      </c>
      <c r="AX541" s="67">
        <v>125.6</v>
      </c>
      <c r="AY541" s="67">
        <v>119.2</v>
      </c>
      <c r="AZ541" s="67">
        <v>333.2</v>
      </c>
      <c r="BA541" s="67">
        <v>321.89999999999998</v>
      </c>
      <c r="BB541" s="67">
        <v>316.60000000000002</v>
      </c>
      <c r="BC541" s="67">
        <v>276.2</v>
      </c>
      <c r="BD541" s="67">
        <v>231.8</v>
      </c>
      <c r="BE541" s="67">
        <v>259.8</v>
      </c>
      <c r="BF541" s="67">
        <v>263.89999999999998</v>
      </c>
      <c r="BG541" s="67">
        <v>258.60000000000002</v>
      </c>
      <c r="BH541" s="67">
        <v>256.5</v>
      </c>
      <c r="BI541" s="67">
        <v>259.5</v>
      </c>
      <c r="BJ541" s="67">
        <v>252.9</v>
      </c>
      <c r="BK541" s="67">
        <v>261.40000000000003</v>
      </c>
      <c r="BL541" s="67">
        <v>240.9</v>
      </c>
      <c r="BM541" s="67">
        <v>246.20000000000002</v>
      </c>
      <c r="BN541" s="67"/>
    </row>
    <row r="542" spans="1:66" ht="13.5" customHeight="1" x14ac:dyDescent="0.15">
      <c r="A542" s="51"/>
      <c r="B542" s="52"/>
      <c r="C542" s="54"/>
      <c r="D542" s="66" t="s">
        <v>10</v>
      </c>
      <c r="E542" s="90"/>
      <c r="F542" s="90"/>
      <c r="G542" s="90"/>
      <c r="H542" s="28"/>
      <c r="I542" s="28"/>
      <c r="J542" s="28"/>
      <c r="K542" s="28"/>
      <c r="L542" s="28"/>
      <c r="M542" s="28"/>
      <c r="N542" s="28"/>
      <c r="O542" s="28"/>
      <c r="P542" s="28"/>
      <c r="Q542" s="28"/>
      <c r="R542" s="28"/>
      <c r="S542" s="28"/>
      <c r="T542" s="28"/>
      <c r="U542" s="28"/>
      <c r="V542" s="28"/>
      <c r="W542" s="28"/>
      <c r="X542" s="28"/>
      <c r="Y542" s="28"/>
      <c r="Z542" s="28"/>
      <c r="AA542" s="28"/>
      <c r="AB542" s="28"/>
      <c r="AC542" s="28"/>
      <c r="AD542" s="28"/>
      <c r="AE542" s="28"/>
      <c r="AF542" s="28"/>
      <c r="AG542" s="28"/>
      <c r="AH542" s="28"/>
      <c r="AI542" s="28"/>
      <c r="AJ542" s="28"/>
      <c r="AK542" s="28"/>
      <c r="AL542" s="28"/>
      <c r="AM542" s="28"/>
      <c r="AN542" s="28"/>
      <c r="AO542" s="28"/>
      <c r="AQ542" s="67">
        <v>0</v>
      </c>
      <c r="AR542" s="67">
        <v>0</v>
      </c>
      <c r="AS542" s="67">
        <v>1.2</v>
      </c>
      <c r="AT542" s="67">
        <v>0.9</v>
      </c>
      <c r="AU542" s="67">
        <v>1.3</v>
      </c>
      <c r="AV542" s="67">
        <v>1.1000000000000001</v>
      </c>
      <c r="AW542" s="67">
        <v>1.1000000000000001</v>
      </c>
      <c r="AX542" s="67">
        <v>0.9</v>
      </c>
      <c r="AY542" s="67">
        <v>0.5</v>
      </c>
      <c r="AZ542" s="67">
        <v>0.7</v>
      </c>
      <c r="BA542" s="67">
        <v>1</v>
      </c>
      <c r="BB542" s="67">
        <v>0.8</v>
      </c>
      <c r="BC542" s="67">
        <v>0.7</v>
      </c>
      <c r="BD542" s="67">
        <v>0.4</v>
      </c>
      <c r="BE542" s="67">
        <v>1.3</v>
      </c>
      <c r="BF542" s="67">
        <v>0.5</v>
      </c>
      <c r="BG542" s="67">
        <v>0.30000000000000004</v>
      </c>
      <c r="BH542" s="67">
        <v>0.4</v>
      </c>
      <c r="BI542" s="67">
        <v>0.5</v>
      </c>
      <c r="BJ542" s="67">
        <v>0.6</v>
      </c>
      <c r="BK542" s="67">
        <v>0.6</v>
      </c>
      <c r="BL542" s="67">
        <v>0.1</v>
      </c>
      <c r="BM542" s="67">
        <v>0.30000000000000004</v>
      </c>
      <c r="BN542" s="67"/>
    </row>
    <row r="543" spans="1:66" ht="13.5" customHeight="1" thickBot="1" x14ac:dyDescent="0.2">
      <c r="A543" s="51"/>
      <c r="B543" s="52"/>
      <c r="C543" s="55"/>
      <c r="D543" s="68" t="s">
        <v>11</v>
      </c>
      <c r="E543" s="91"/>
      <c r="F543" s="91"/>
      <c r="G543" s="91"/>
      <c r="H543" s="29"/>
      <c r="I543" s="29"/>
      <c r="J543" s="29"/>
      <c r="K543" s="29"/>
      <c r="L543" s="29"/>
      <c r="M543" s="29"/>
      <c r="N543" s="29"/>
      <c r="O543" s="29"/>
      <c r="P543" s="29"/>
      <c r="Q543" s="29"/>
      <c r="R543" s="29"/>
      <c r="S543" s="29"/>
      <c r="T543" s="29"/>
      <c r="U543" s="29"/>
      <c r="V543" s="29"/>
      <c r="W543" s="29"/>
      <c r="X543" s="29"/>
      <c r="Y543" s="29"/>
      <c r="Z543" s="29"/>
      <c r="AA543" s="29"/>
      <c r="AB543" s="29"/>
      <c r="AC543" s="29"/>
      <c r="AD543" s="29"/>
      <c r="AE543" s="29"/>
      <c r="AF543" s="29"/>
      <c r="AG543" s="29"/>
      <c r="AH543" s="29"/>
      <c r="AI543" s="29"/>
      <c r="AJ543" s="29"/>
      <c r="AK543" s="29"/>
      <c r="AL543" s="29"/>
      <c r="AM543" s="29"/>
      <c r="AN543" s="29"/>
      <c r="AO543" s="29"/>
      <c r="AQ543" s="69">
        <v>0</v>
      </c>
      <c r="AR543" s="69">
        <v>0</v>
      </c>
      <c r="AS543" s="69">
        <v>1.2</v>
      </c>
      <c r="AT543" s="69">
        <v>0.9</v>
      </c>
      <c r="AU543" s="69">
        <v>1.3</v>
      </c>
      <c r="AV543" s="69">
        <v>1.1000000000000001</v>
      </c>
      <c r="AW543" s="69">
        <v>1.1000000000000001</v>
      </c>
      <c r="AX543" s="69">
        <v>0.9</v>
      </c>
      <c r="AY543" s="69">
        <v>0.5</v>
      </c>
      <c r="AZ543" s="69">
        <v>0.7</v>
      </c>
      <c r="BA543" s="69">
        <v>1</v>
      </c>
      <c r="BB543" s="69">
        <v>0.8</v>
      </c>
      <c r="BC543" s="69">
        <v>0.7</v>
      </c>
      <c r="BD543" s="69">
        <v>0.4</v>
      </c>
      <c r="BE543" s="69">
        <v>1.3</v>
      </c>
      <c r="BF543" s="69">
        <v>0.5</v>
      </c>
      <c r="BG543" s="69">
        <v>0.30000000000000004</v>
      </c>
      <c r="BH543" s="69">
        <v>0.4</v>
      </c>
      <c r="BI543" s="69">
        <v>0.5</v>
      </c>
      <c r="BJ543" s="69">
        <v>0.6</v>
      </c>
      <c r="BK543" s="69">
        <v>0.6</v>
      </c>
      <c r="BL543" s="69">
        <v>0.1</v>
      </c>
      <c r="BM543" s="69">
        <v>0.30000000000000004</v>
      </c>
      <c r="BN543" s="69"/>
    </row>
    <row r="544" spans="1:66" ht="13.5" customHeight="1" x14ac:dyDescent="0.15">
      <c r="A544" s="51"/>
      <c r="B544" s="52"/>
      <c r="C544" s="53" t="s">
        <v>97</v>
      </c>
      <c r="D544" s="64" t="s">
        <v>6</v>
      </c>
      <c r="E544" s="89"/>
      <c r="F544" s="89"/>
      <c r="G544" s="89"/>
      <c r="H544" s="26"/>
      <c r="I544" s="26"/>
      <c r="J544" s="26"/>
      <c r="K544" s="26"/>
      <c r="L544" s="26"/>
      <c r="M544" s="26"/>
      <c r="N544" s="26"/>
      <c r="O544" s="26"/>
      <c r="P544" s="26"/>
      <c r="Q544" s="26"/>
      <c r="R544" s="26"/>
      <c r="S544" s="26"/>
      <c r="T544" s="26"/>
      <c r="U544" s="26"/>
      <c r="V544" s="26"/>
      <c r="W544" s="26"/>
      <c r="X544" s="26"/>
      <c r="Y544" s="26"/>
      <c r="Z544" s="26"/>
      <c r="AA544" s="26"/>
      <c r="AB544" s="26"/>
      <c r="AC544" s="26"/>
      <c r="AD544" s="26"/>
      <c r="AE544" s="26"/>
      <c r="AF544" s="26"/>
      <c r="AG544" s="26"/>
      <c r="AH544" s="26"/>
      <c r="AI544" s="26"/>
      <c r="AJ544" s="26"/>
      <c r="AK544" s="26"/>
      <c r="AL544" s="26"/>
      <c r="AM544" s="26"/>
      <c r="AN544" s="26"/>
      <c r="AO544" s="26"/>
      <c r="AQ544" s="65">
        <v>0</v>
      </c>
      <c r="AR544" s="65">
        <v>0</v>
      </c>
      <c r="AS544" s="65">
        <v>414.9</v>
      </c>
      <c r="AT544" s="65">
        <v>434.9</v>
      </c>
      <c r="AU544" s="65">
        <v>388.1</v>
      </c>
      <c r="AV544" s="65">
        <v>397.3</v>
      </c>
      <c r="AW544" s="65">
        <v>413.3</v>
      </c>
      <c r="AX544" s="65">
        <v>384.1</v>
      </c>
      <c r="AY544" s="65">
        <v>377.6</v>
      </c>
      <c r="AZ544" s="65">
        <v>400</v>
      </c>
      <c r="BA544" s="65">
        <v>334.6</v>
      </c>
      <c r="BB544" s="65">
        <v>327.60000000000002</v>
      </c>
      <c r="BC544" s="65">
        <v>299.5</v>
      </c>
      <c r="BD544" s="65">
        <v>278.30000000000007</v>
      </c>
      <c r="BE544" s="65">
        <v>301.2</v>
      </c>
      <c r="BF544" s="65">
        <v>455.1</v>
      </c>
      <c r="BG544" s="65">
        <v>459.2</v>
      </c>
      <c r="BH544" s="65">
        <v>484.40000000000003</v>
      </c>
      <c r="BI544" s="65">
        <v>502.4</v>
      </c>
      <c r="BJ544" s="65">
        <v>503.8</v>
      </c>
      <c r="BK544" s="65">
        <v>539.20000000000005</v>
      </c>
      <c r="BL544" s="65">
        <v>511</v>
      </c>
      <c r="BM544" s="65">
        <v>517</v>
      </c>
      <c r="BN544" s="65"/>
    </row>
    <row r="545" spans="1:66" ht="13.5" customHeight="1" x14ac:dyDescent="0.15">
      <c r="A545" s="51"/>
      <c r="B545" s="52"/>
      <c r="C545" s="54"/>
      <c r="D545" s="66" t="s">
        <v>7</v>
      </c>
      <c r="E545" s="90"/>
      <c r="F545" s="90"/>
      <c r="G545" s="90"/>
      <c r="H545" s="28"/>
      <c r="I545" s="28"/>
      <c r="J545" s="28"/>
      <c r="K545" s="28"/>
      <c r="L545" s="28"/>
      <c r="M545" s="28"/>
      <c r="N545" s="28"/>
      <c r="O545" s="28"/>
      <c r="P545" s="28"/>
      <c r="Q545" s="28"/>
      <c r="R545" s="28"/>
      <c r="S545" s="28"/>
      <c r="T545" s="28"/>
      <c r="U545" s="28"/>
      <c r="V545" s="28"/>
      <c r="W545" s="28"/>
      <c r="X545" s="28"/>
      <c r="Y545" s="28"/>
      <c r="Z545" s="28"/>
      <c r="AA545" s="28"/>
      <c r="AB545" s="28"/>
      <c r="AC545" s="28"/>
      <c r="AD545" s="28"/>
      <c r="AE545" s="28"/>
      <c r="AF545" s="28"/>
      <c r="AG545" s="28"/>
      <c r="AH545" s="28"/>
      <c r="AI545" s="28"/>
      <c r="AJ545" s="28"/>
      <c r="AK545" s="28"/>
      <c r="AL545" s="28"/>
      <c r="AM545" s="28"/>
      <c r="AN545" s="28"/>
      <c r="AO545" s="28"/>
      <c r="AQ545" s="67">
        <v>0</v>
      </c>
      <c r="AR545" s="67">
        <v>0</v>
      </c>
      <c r="AS545" s="67">
        <v>48.1</v>
      </c>
      <c r="AT545" s="67">
        <v>47.9</v>
      </c>
      <c r="AU545" s="67">
        <v>39.5</v>
      </c>
      <c r="AV545" s="67">
        <v>41.8</v>
      </c>
      <c r="AW545" s="67">
        <v>50</v>
      </c>
      <c r="AX545" s="67">
        <v>46.6</v>
      </c>
      <c r="AY545" s="67">
        <v>46.7</v>
      </c>
      <c r="AZ545" s="67">
        <v>52.8</v>
      </c>
      <c r="BA545" s="67">
        <v>40.200000000000003</v>
      </c>
      <c r="BB545" s="67">
        <v>71.099999999999994</v>
      </c>
      <c r="BC545" s="67">
        <v>61.2</v>
      </c>
      <c r="BD545" s="67">
        <v>52.2</v>
      </c>
      <c r="BE545" s="67">
        <v>64.400000000000006</v>
      </c>
      <c r="BF545" s="67">
        <v>55.800000000000004</v>
      </c>
      <c r="BG545" s="67">
        <v>132.99999999999997</v>
      </c>
      <c r="BH545" s="67">
        <v>62.400000000000006</v>
      </c>
      <c r="BI545" s="67">
        <v>66.699999999999989</v>
      </c>
      <c r="BJ545" s="67">
        <v>35.699999999999996</v>
      </c>
      <c r="BK545" s="67">
        <v>181.29999999999995</v>
      </c>
      <c r="BL545" s="67">
        <v>148.6</v>
      </c>
      <c r="BM545" s="67">
        <v>156.20000000000002</v>
      </c>
      <c r="BN545" s="67"/>
    </row>
    <row r="546" spans="1:66" ht="13.5" customHeight="1" x14ac:dyDescent="0.15">
      <c r="A546" s="51"/>
      <c r="B546" s="52"/>
      <c r="C546" s="54"/>
      <c r="D546" s="66" t="s">
        <v>8</v>
      </c>
      <c r="E546" s="90"/>
      <c r="F546" s="90"/>
      <c r="G546" s="90"/>
      <c r="H546" s="28"/>
      <c r="I546" s="28"/>
      <c r="J546" s="28"/>
      <c r="K546" s="28"/>
      <c r="L546" s="28"/>
      <c r="M546" s="28"/>
      <c r="N546" s="28"/>
      <c r="O546" s="28"/>
      <c r="P546" s="28"/>
      <c r="Q546" s="28"/>
      <c r="R546" s="28"/>
      <c r="S546" s="28"/>
      <c r="T546" s="28"/>
      <c r="U546" s="28"/>
      <c r="V546" s="28"/>
      <c r="W546" s="28"/>
      <c r="X546" s="28"/>
      <c r="Y546" s="28"/>
      <c r="Z546" s="28"/>
      <c r="AA546" s="28"/>
      <c r="AB546" s="28"/>
      <c r="AC546" s="28"/>
      <c r="AD546" s="28"/>
      <c r="AE546" s="28"/>
      <c r="AF546" s="28"/>
      <c r="AG546" s="28"/>
      <c r="AH546" s="28"/>
      <c r="AI546" s="28"/>
      <c r="AJ546" s="28"/>
      <c r="AK546" s="28"/>
      <c r="AL546" s="28"/>
      <c r="AM546" s="28"/>
      <c r="AN546" s="28"/>
      <c r="AO546" s="28"/>
      <c r="AQ546" s="67">
        <v>0</v>
      </c>
      <c r="AR546" s="67">
        <v>0</v>
      </c>
      <c r="AS546" s="67">
        <v>366.8</v>
      </c>
      <c r="AT546" s="67">
        <v>387</v>
      </c>
      <c r="AU546" s="67">
        <v>348.6</v>
      </c>
      <c r="AV546" s="67">
        <v>355.5</v>
      </c>
      <c r="AW546" s="67">
        <v>363.3</v>
      </c>
      <c r="AX546" s="67">
        <v>337.5</v>
      </c>
      <c r="AY546" s="67">
        <v>330.9</v>
      </c>
      <c r="AZ546" s="67">
        <v>347.2</v>
      </c>
      <c r="BA546" s="67">
        <v>294.39999999999998</v>
      </c>
      <c r="BB546" s="67">
        <v>256.5</v>
      </c>
      <c r="BC546" s="67">
        <v>238.3</v>
      </c>
      <c r="BD546" s="67">
        <v>226.10000000000002</v>
      </c>
      <c r="BE546" s="67">
        <v>236.8</v>
      </c>
      <c r="BF546" s="67">
        <v>399.29999999999995</v>
      </c>
      <c r="BG546" s="67">
        <v>326.2</v>
      </c>
      <c r="BH546" s="67">
        <v>422</v>
      </c>
      <c r="BI546" s="67">
        <v>435.7</v>
      </c>
      <c r="BJ546" s="67">
        <v>468.09999999999997</v>
      </c>
      <c r="BK546" s="67">
        <v>357.9</v>
      </c>
      <c r="BL546" s="67">
        <v>362.4</v>
      </c>
      <c r="BM546" s="67">
        <v>360.79999999999995</v>
      </c>
      <c r="BN546" s="67"/>
    </row>
    <row r="547" spans="1:66" ht="13.5" customHeight="1" x14ac:dyDescent="0.15">
      <c r="A547" s="51"/>
      <c r="B547" s="52"/>
      <c r="C547" s="54"/>
      <c r="D547" s="66" t="s">
        <v>9</v>
      </c>
      <c r="E547" s="90"/>
      <c r="F547" s="90"/>
      <c r="G547" s="90"/>
      <c r="H547" s="28"/>
      <c r="I547" s="28"/>
      <c r="J547" s="28"/>
      <c r="K547" s="28"/>
      <c r="L547" s="28"/>
      <c r="M547" s="28"/>
      <c r="N547" s="28"/>
      <c r="O547" s="28"/>
      <c r="P547" s="28"/>
      <c r="Q547" s="28"/>
      <c r="R547" s="28"/>
      <c r="S547" s="28"/>
      <c r="T547" s="28"/>
      <c r="U547" s="28"/>
      <c r="V547" s="28"/>
      <c r="W547" s="28"/>
      <c r="X547" s="28"/>
      <c r="Y547" s="28"/>
      <c r="Z547" s="28"/>
      <c r="AA547" s="28"/>
      <c r="AB547" s="28"/>
      <c r="AC547" s="28"/>
      <c r="AD547" s="28"/>
      <c r="AE547" s="28"/>
      <c r="AF547" s="28"/>
      <c r="AG547" s="28"/>
      <c r="AH547" s="28"/>
      <c r="AI547" s="28"/>
      <c r="AJ547" s="28"/>
      <c r="AK547" s="28"/>
      <c r="AL547" s="28"/>
      <c r="AM547" s="28"/>
      <c r="AN547" s="28"/>
      <c r="AO547" s="28"/>
      <c r="AQ547" s="67">
        <v>0</v>
      </c>
      <c r="AR547" s="67">
        <v>0</v>
      </c>
      <c r="AS547" s="67">
        <v>403.7</v>
      </c>
      <c r="AT547" s="67">
        <v>423.3</v>
      </c>
      <c r="AU547" s="67">
        <v>377.2</v>
      </c>
      <c r="AV547" s="67">
        <v>388</v>
      </c>
      <c r="AW547" s="67">
        <v>405.2</v>
      </c>
      <c r="AX547" s="67">
        <v>376.2</v>
      </c>
      <c r="AY547" s="67">
        <v>369.6</v>
      </c>
      <c r="AZ547" s="67">
        <v>392.3</v>
      </c>
      <c r="BA547" s="67">
        <v>327.39999999999998</v>
      </c>
      <c r="BB547" s="67">
        <v>320.39999999999998</v>
      </c>
      <c r="BC547" s="67">
        <v>292.39999999999998</v>
      </c>
      <c r="BD547" s="67">
        <v>271.59999999999997</v>
      </c>
      <c r="BE547" s="67">
        <v>294.3</v>
      </c>
      <c r="BF547" s="67">
        <v>448.6</v>
      </c>
      <c r="BG547" s="67">
        <v>403.7</v>
      </c>
      <c r="BH547" s="67">
        <v>477.90000000000009</v>
      </c>
      <c r="BI547" s="67">
        <v>496.30000000000007</v>
      </c>
      <c r="BJ547" s="67">
        <v>497.20000000000005</v>
      </c>
      <c r="BK547" s="67">
        <v>534.70000000000005</v>
      </c>
      <c r="BL547" s="67">
        <v>505.6</v>
      </c>
      <c r="BM547" s="67">
        <v>510.59999999999991</v>
      </c>
      <c r="BN547" s="67"/>
    </row>
    <row r="548" spans="1:66" ht="13.5" customHeight="1" x14ac:dyDescent="0.15">
      <c r="A548" s="51"/>
      <c r="B548" s="52"/>
      <c r="C548" s="54"/>
      <c r="D548" s="66" t="s">
        <v>10</v>
      </c>
      <c r="E548" s="90"/>
      <c r="F548" s="90"/>
      <c r="G548" s="90"/>
      <c r="H548" s="28"/>
      <c r="I548" s="28"/>
      <c r="J548" s="28"/>
      <c r="K548" s="28"/>
      <c r="L548" s="28"/>
      <c r="M548" s="28"/>
      <c r="N548" s="28"/>
      <c r="O548" s="28"/>
      <c r="P548" s="28"/>
      <c r="Q548" s="28"/>
      <c r="R548" s="28"/>
      <c r="S548" s="28"/>
      <c r="T548" s="28"/>
      <c r="U548" s="28"/>
      <c r="V548" s="28"/>
      <c r="W548" s="28"/>
      <c r="X548" s="28"/>
      <c r="Y548" s="28"/>
      <c r="Z548" s="28"/>
      <c r="AA548" s="28"/>
      <c r="AB548" s="28"/>
      <c r="AC548" s="28"/>
      <c r="AD548" s="28"/>
      <c r="AE548" s="28"/>
      <c r="AF548" s="28"/>
      <c r="AG548" s="28"/>
      <c r="AH548" s="28"/>
      <c r="AI548" s="28"/>
      <c r="AJ548" s="28"/>
      <c r="AK548" s="28"/>
      <c r="AL548" s="28"/>
      <c r="AM548" s="28"/>
      <c r="AN548" s="28"/>
      <c r="AO548" s="28"/>
      <c r="AQ548" s="67">
        <v>0</v>
      </c>
      <c r="AR548" s="67">
        <v>0</v>
      </c>
      <c r="AS548" s="67">
        <v>11.2</v>
      </c>
      <c r="AT548" s="67">
        <v>11.6</v>
      </c>
      <c r="AU548" s="67">
        <v>10.9</v>
      </c>
      <c r="AV548" s="67">
        <v>9.3000000000000007</v>
      </c>
      <c r="AW548" s="67">
        <v>8.1</v>
      </c>
      <c r="AX548" s="67">
        <v>7.9</v>
      </c>
      <c r="AY548" s="67">
        <v>8</v>
      </c>
      <c r="AZ548" s="67">
        <v>7.7</v>
      </c>
      <c r="BA548" s="67">
        <v>7.2</v>
      </c>
      <c r="BB548" s="67">
        <v>7.2</v>
      </c>
      <c r="BC548" s="67">
        <v>7.1</v>
      </c>
      <c r="BD548" s="67">
        <v>6.7</v>
      </c>
      <c r="BE548" s="67">
        <v>6.9000000000000012</v>
      </c>
      <c r="BF548" s="67">
        <v>6.5000000000000009</v>
      </c>
      <c r="BG548" s="67">
        <v>55.5</v>
      </c>
      <c r="BH548" s="67">
        <v>6.5000000000000009</v>
      </c>
      <c r="BI548" s="67">
        <v>6.1000000000000014</v>
      </c>
      <c r="BJ548" s="67">
        <v>6.6000000000000014</v>
      </c>
      <c r="BK548" s="67">
        <v>4.5</v>
      </c>
      <c r="BL548" s="67">
        <v>5.4</v>
      </c>
      <c r="BM548" s="67">
        <v>6.3999999999999995</v>
      </c>
      <c r="BN548" s="67"/>
    </row>
    <row r="549" spans="1:66" ht="13.5" customHeight="1" thickBot="1" x14ac:dyDescent="0.2">
      <c r="A549" s="51"/>
      <c r="B549" s="52"/>
      <c r="C549" s="55"/>
      <c r="D549" s="68" t="s">
        <v>11</v>
      </c>
      <c r="E549" s="91"/>
      <c r="F549" s="91"/>
      <c r="G549" s="91"/>
      <c r="H549" s="29"/>
      <c r="I549" s="29"/>
      <c r="J549" s="29"/>
      <c r="K549" s="29"/>
      <c r="L549" s="29"/>
      <c r="M549" s="29"/>
      <c r="N549" s="29"/>
      <c r="O549" s="29"/>
      <c r="P549" s="29"/>
      <c r="Q549" s="29"/>
      <c r="R549" s="29"/>
      <c r="S549" s="29"/>
      <c r="T549" s="29"/>
      <c r="U549" s="29"/>
      <c r="V549" s="29"/>
      <c r="W549" s="29"/>
      <c r="X549" s="29"/>
      <c r="Y549" s="29"/>
      <c r="Z549" s="29"/>
      <c r="AA549" s="29"/>
      <c r="AB549" s="29"/>
      <c r="AC549" s="29"/>
      <c r="AD549" s="29"/>
      <c r="AE549" s="29"/>
      <c r="AF549" s="29"/>
      <c r="AG549" s="29"/>
      <c r="AH549" s="29"/>
      <c r="AI549" s="29"/>
      <c r="AJ549" s="29"/>
      <c r="AK549" s="29"/>
      <c r="AL549" s="29"/>
      <c r="AM549" s="29"/>
      <c r="AN549" s="29"/>
      <c r="AO549" s="29"/>
      <c r="AQ549" s="69">
        <v>0</v>
      </c>
      <c r="AR549" s="69">
        <v>0</v>
      </c>
      <c r="AS549" s="69">
        <v>11.2</v>
      </c>
      <c r="AT549" s="69">
        <v>11.6</v>
      </c>
      <c r="AU549" s="69">
        <v>10.9</v>
      </c>
      <c r="AV549" s="69">
        <v>9.3000000000000007</v>
      </c>
      <c r="AW549" s="69">
        <v>8.1</v>
      </c>
      <c r="AX549" s="69">
        <v>7.9</v>
      </c>
      <c r="AY549" s="69">
        <v>8</v>
      </c>
      <c r="AZ549" s="69">
        <v>7.7</v>
      </c>
      <c r="BA549" s="69">
        <v>7.2</v>
      </c>
      <c r="BB549" s="69">
        <v>7.2</v>
      </c>
      <c r="BC549" s="69">
        <v>7.1</v>
      </c>
      <c r="BD549" s="69">
        <v>6.7</v>
      </c>
      <c r="BE549" s="69">
        <v>6.9000000000000012</v>
      </c>
      <c r="BF549" s="69">
        <v>6.5000000000000009</v>
      </c>
      <c r="BG549" s="69">
        <v>55.5</v>
      </c>
      <c r="BH549" s="69">
        <v>42.800000000000004</v>
      </c>
      <c r="BI549" s="69">
        <v>41.300000000000004</v>
      </c>
      <c r="BJ549" s="69">
        <v>44.1</v>
      </c>
      <c r="BK549" s="69">
        <v>36.400000000000006</v>
      </c>
      <c r="BL549" s="69">
        <v>33.9</v>
      </c>
      <c r="BM549" s="69">
        <v>6.3999999999999995</v>
      </c>
      <c r="BN549" s="69"/>
    </row>
    <row r="550" spans="1:66" ht="13.5" customHeight="1" x14ac:dyDescent="0.15">
      <c r="A550" s="51"/>
      <c r="B550" s="52"/>
      <c r="C550" s="53" t="s">
        <v>98</v>
      </c>
      <c r="D550" s="64" t="s">
        <v>6</v>
      </c>
      <c r="E550" s="89"/>
      <c r="F550" s="89"/>
      <c r="G550" s="89"/>
      <c r="H550" s="26"/>
      <c r="I550" s="26"/>
      <c r="J550" s="26"/>
      <c r="K550" s="26"/>
      <c r="L550" s="26"/>
      <c r="M550" s="26"/>
      <c r="N550" s="26"/>
      <c r="O550" s="26"/>
      <c r="P550" s="26"/>
      <c r="Q550" s="26"/>
      <c r="R550" s="26"/>
      <c r="S550" s="26"/>
      <c r="T550" s="26"/>
      <c r="U550" s="26"/>
      <c r="V550" s="26"/>
      <c r="W550" s="26"/>
      <c r="X550" s="26"/>
      <c r="Y550" s="26"/>
      <c r="Z550" s="26"/>
      <c r="AA550" s="26"/>
      <c r="AB550" s="26"/>
      <c r="AC550" s="26"/>
      <c r="AD550" s="26"/>
      <c r="AE550" s="26"/>
      <c r="AF550" s="26"/>
      <c r="AG550" s="26"/>
      <c r="AH550" s="26"/>
      <c r="AI550" s="26"/>
      <c r="AJ550" s="26"/>
      <c r="AK550" s="26"/>
      <c r="AL550" s="26"/>
      <c r="AM550" s="26"/>
      <c r="AN550" s="26"/>
      <c r="AO550" s="26"/>
      <c r="AQ550" s="65">
        <v>0</v>
      </c>
      <c r="AR550" s="65">
        <v>0</v>
      </c>
      <c r="AS550" s="65">
        <v>746.9</v>
      </c>
      <c r="AT550" s="65">
        <v>434.8</v>
      </c>
      <c r="AU550" s="65">
        <v>396.3</v>
      </c>
      <c r="AV550" s="65">
        <v>379.8</v>
      </c>
      <c r="AW550" s="65">
        <v>387.9</v>
      </c>
      <c r="AX550" s="65">
        <v>385.3</v>
      </c>
      <c r="AY550" s="65">
        <v>294.7</v>
      </c>
      <c r="AZ550" s="65">
        <v>320.5</v>
      </c>
      <c r="BA550" s="65">
        <v>296.8</v>
      </c>
      <c r="BB550" s="65">
        <v>284.7</v>
      </c>
      <c r="BC550" s="65">
        <v>246</v>
      </c>
      <c r="BD550" s="65">
        <v>249.99999999999997</v>
      </c>
      <c r="BE550" s="65">
        <v>271.7</v>
      </c>
      <c r="BF550" s="65">
        <v>257.60000000000002</v>
      </c>
      <c r="BG550" s="65">
        <v>219.90000000000003</v>
      </c>
      <c r="BH550" s="65">
        <v>197.09999999999997</v>
      </c>
      <c r="BI550" s="65">
        <v>169.8</v>
      </c>
      <c r="BJ550" s="65">
        <v>163.6</v>
      </c>
      <c r="BK550" s="65">
        <v>154.89999999999998</v>
      </c>
      <c r="BL550" s="65">
        <v>128.69999999999999</v>
      </c>
      <c r="BM550" s="65">
        <v>135.50000000000003</v>
      </c>
      <c r="BN550" s="65"/>
    </row>
    <row r="551" spans="1:66" ht="13.5" customHeight="1" x14ac:dyDescent="0.15">
      <c r="A551" s="51"/>
      <c r="B551" s="52"/>
      <c r="C551" s="54"/>
      <c r="D551" s="66" t="s">
        <v>7</v>
      </c>
      <c r="E551" s="90"/>
      <c r="F551" s="90"/>
      <c r="G551" s="90"/>
      <c r="H551" s="28"/>
      <c r="I551" s="28"/>
      <c r="J551" s="28"/>
      <c r="K551" s="28"/>
      <c r="L551" s="28"/>
      <c r="M551" s="28"/>
      <c r="N551" s="28"/>
      <c r="O551" s="28"/>
      <c r="P551" s="28"/>
      <c r="Q551" s="28"/>
      <c r="R551" s="28"/>
      <c r="S551" s="28"/>
      <c r="T551" s="28"/>
      <c r="U551" s="28"/>
      <c r="V551" s="28"/>
      <c r="W551" s="28"/>
      <c r="X551" s="28"/>
      <c r="Y551" s="28"/>
      <c r="Z551" s="28"/>
      <c r="AA551" s="28"/>
      <c r="AB551" s="28"/>
      <c r="AC551" s="28"/>
      <c r="AD551" s="28"/>
      <c r="AE551" s="28"/>
      <c r="AF551" s="28"/>
      <c r="AG551" s="28"/>
      <c r="AH551" s="28"/>
      <c r="AI551" s="28"/>
      <c r="AJ551" s="28"/>
      <c r="AK551" s="28"/>
      <c r="AL551" s="28"/>
      <c r="AM551" s="28"/>
      <c r="AN551" s="28"/>
      <c r="AO551" s="28"/>
      <c r="AQ551" s="67">
        <v>0</v>
      </c>
      <c r="AR551" s="67">
        <v>0</v>
      </c>
      <c r="AS551" s="67">
        <v>64.7</v>
      </c>
      <c r="AT551" s="67">
        <v>65.400000000000006</v>
      </c>
      <c r="AU551" s="67">
        <v>59.4</v>
      </c>
      <c r="AV551" s="67">
        <v>57</v>
      </c>
      <c r="AW551" s="67">
        <v>58.2</v>
      </c>
      <c r="AX551" s="67">
        <v>57.8</v>
      </c>
      <c r="AY551" s="67">
        <v>44.3</v>
      </c>
      <c r="AZ551" s="67">
        <v>48.3</v>
      </c>
      <c r="BA551" s="67">
        <v>44.7</v>
      </c>
      <c r="BB551" s="67">
        <v>42.6</v>
      </c>
      <c r="BC551" s="67">
        <v>36.9</v>
      </c>
      <c r="BD551" s="67">
        <v>37.5</v>
      </c>
      <c r="BE551" s="67">
        <v>40.799999999999997</v>
      </c>
      <c r="BF551" s="67">
        <v>38.599999999999994</v>
      </c>
      <c r="BG551" s="67">
        <v>33.200000000000003</v>
      </c>
      <c r="BH551" s="67">
        <v>29.6</v>
      </c>
      <c r="BI551" s="67">
        <v>24.9</v>
      </c>
      <c r="BJ551" s="67">
        <v>24.399999999999995</v>
      </c>
      <c r="BK551" s="67">
        <v>23.299999999999997</v>
      </c>
      <c r="BL551" s="67">
        <v>19.2</v>
      </c>
      <c r="BM551" s="67">
        <v>20.299999999999997</v>
      </c>
      <c r="BN551" s="67"/>
    </row>
    <row r="552" spans="1:66" ht="13.5" customHeight="1" x14ac:dyDescent="0.15">
      <c r="A552" s="51"/>
      <c r="B552" s="52"/>
      <c r="C552" s="54"/>
      <c r="D552" s="66" t="s">
        <v>8</v>
      </c>
      <c r="E552" s="90"/>
      <c r="F552" s="90"/>
      <c r="G552" s="90"/>
      <c r="H552" s="28"/>
      <c r="I552" s="28"/>
      <c r="J552" s="28"/>
      <c r="K552" s="28"/>
      <c r="L552" s="28"/>
      <c r="M552" s="28"/>
      <c r="N552" s="28"/>
      <c r="O552" s="28"/>
      <c r="P552" s="28"/>
      <c r="Q552" s="28"/>
      <c r="R552" s="28"/>
      <c r="S552" s="28"/>
      <c r="T552" s="28"/>
      <c r="U552" s="28"/>
      <c r="V552" s="28"/>
      <c r="W552" s="28"/>
      <c r="X552" s="28"/>
      <c r="Y552" s="28"/>
      <c r="Z552" s="28"/>
      <c r="AA552" s="28"/>
      <c r="AB552" s="28"/>
      <c r="AC552" s="28"/>
      <c r="AD552" s="28"/>
      <c r="AE552" s="28"/>
      <c r="AF552" s="28"/>
      <c r="AG552" s="28"/>
      <c r="AH552" s="28"/>
      <c r="AI552" s="28"/>
      <c r="AJ552" s="28"/>
      <c r="AK552" s="28"/>
      <c r="AL552" s="28"/>
      <c r="AM552" s="28"/>
      <c r="AN552" s="28"/>
      <c r="AO552" s="28"/>
      <c r="AQ552" s="67">
        <v>0</v>
      </c>
      <c r="AR552" s="67">
        <v>0</v>
      </c>
      <c r="AS552" s="67">
        <v>682.2</v>
      </c>
      <c r="AT552" s="67">
        <v>369.4</v>
      </c>
      <c r="AU552" s="67">
        <v>336.9</v>
      </c>
      <c r="AV552" s="67">
        <v>322.8</v>
      </c>
      <c r="AW552" s="67">
        <v>329.7</v>
      </c>
      <c r="AX552" s="67">
        <v>327.5</v>
      </c>
      <c r="AY552" s="67">
        <v>250.4</v>
      </c>
      <c r="AZ552" s="67">
        <v>272.2</v>
      </c>
      <c r="BA552" s="67">
        <v>252.1</v>
      </c>
      <c r="BB552" s="67">
        <v>242.1</v>
      </c>
      <c r="BC552" s="67">
        <v>209.1</v>
      </c>
      <c r="BD552" s="67">
        <v>212.50000000000003</v>
      </c>
      <c r="BE552" s="67">
        <v>230.9</v>
      </c>
      <c r="BF552" s="67">
        <v>219</v>
      </c>
      <c r="BG552" s="67">
        <v>186.70000000000002</v>
      </c>
      <c r="BH552" s="67">
        <v>167.50000000000003</v>
      </c>
      <c r="BI552" s="67">
        <v>144.89999999999998</v>
      </c>
      <c r="BJ552" s="67">
        <v>139.19999999999999</v>
      </c>
      <c r="BK552" s="67">
        <v>131.6</v>
      </c>
      <c r="BL552" s="67">
        <v>109.5</v>
      </c>
      <c r="BM552" s="67">
        <v>115.2</v>
      </c>
      <c r="BN552" s="67"/>
    </row>
    <row r="553" spans="1:66" ht="13.5" customHeight="1" x14ac:dyDescent="0.15">
      <c r="A553" s="51"/>
      <c r="B553" s="52"/>
      <c r="C553" s="54"/>
      <c r="D553" s="66" t="s">
        <v>9</v>
      </c>
      <c r="E553" s="90"/>
      <c r="F553" s="90"/>
      <c r="G553" s="90"/>
      <c r="H553" s="28"/>
      <c r="I553" s="28"/>
      <c r="J553" s="28"/>
      <c r="K553" s="28"/>
      <c r="L553" s="28"/>
      <c r="M553" s="28"/>
      <c r="N553" s="28"/>
      <c r="O553" s="28"/>
      <c r="P553" s="28"/>
      <c r="Q553" s="28"/>
      <c r="R553" s="28"/>
      <c r="S553" s="28"/>
      <c r="T553" s="28"/>
      <c r="U553" s="28"/>
      <c r="V553" s="28"/>
      <c r="W553" s="28"/>
      <c r="X553" s="28"/>
      <c r="Y553" s="28"/>
      <c r="Z553" s="28"/>
      <c r="AA553" s="28"/>
      <c r="AB553" s="28"/>
      <c r="AC553" s="28"/>
      <c r="AD553" s="28"/>
      <c r="AE553" s="28"/>
      <c r="AF553" s="28"/>
      <c r="AG553" s="28"/>
      <c r="AH553" s="28"/>
      <c r="AI553" s="28"/>
      <c r="AJ553" s="28"/>
      <c r="AK553" s="28"/>
      <c r="AL553" s="28"/>
      <c r="AM553" s="28"/>
      <c r="AN553" s="28"/>
      <c r="AO553" s="28"/>
      <c r="AQ553" s="67">
        <v>0</v>
      </c>
      <c r="AR553" s="67">
        <v>0</v>
      </c>
      <c r="AS553" s="67">
        <v>723.7</v>
      </c>
      <c r="AT553" s="67">
        <v>406.5</v>
      </c>
      <c r="AU553" s="67">
        <v>370.3</v>
      </c>
      <c r="AV553" s="67">
        <v>355.4</v>
      </c>
      <c r="AW553" s="67">
        <v>364.8</v>
      </c>
      <c r="AX553" s="67">
        <v>363.7</v>
      </c>
      <c r="AY553" s="67">
        <v>273.10000000000002</v>
      </c>
      <c r="AZ553" s="67">
        <v>300.2</v>
      </c>
      <c r="BA553" s="67">
        <v>276.39999999999998</v>
      </c>
      <c r="BB553" s="67">
        <v>264</v>
      </c>
      <c r="BC553" s="67">
        <v>225.4</v>
      </c>
      <c r="BD553" s="67">
        <v>229.8</v>
      </c>
      <c r="BE553" s="67">
        <v>252.9</v>
      </c>
      <c r="BF553" s="67">
        <v>239.70000000000002</v>
      </c>
      <c r="BG553" s="67">
        <v>203</v>
      </c>
      <c r="BH553" s="67">
        <v>180.9</v>
      </c>
      <c r="BI553" s="67">
        <v>157.60000000000002</v>
      </c>
      <c r="BJ553" s="67">
        <v>148.99999999999997</v>
      </c>
      <c r="BK553" s="67">
        <v>138.80000000000001</v>
      </c>
      <c r="BL553" s="67">
        <v>115.4</v>
      </c>
      <c r="BM553" s="67">
        <v>118.89999999999999</v>
      </c>
      <c r="BN553" s="67"/>
    </row>
    <row r="554" spans="1:66" ht="13.5" customHeight="1" x14ac:dyDescent="0.15">
      <c r="A554" s="51"/>
      <c r="B554" s="52"/>
      <c r="C554" s="54"/>
      <c r="D554" s="66" t="s">
        <v>10</v>
      </c>
      <c r="E554" s="90"/>
      <c r="F554" s="90"/>
      <c r="G554" s="90"/>
      <c r="H554" s="28"/>
      <c r="I554" s="28"/>
      <c r="J554" s="28"/>
      <c r="K554" s="28"/>
      <c r="L554" s="28"/>
      <c r="M554" s="28"/>
      <c r="N554" s="28"/>
      <c r="O554" s="28"/>
      <c r="P554" s="28"/>
      <c r="Q554" s="28"/>
      <c r="R554" s="28"/>
      <c r="S554" s="28"/>
      <c r="T554" s="28"/>
      <c r="U554" s="28"/>
      <c r="V554" s="28"/>
      <c r="W554" s="28"/>
      <c r="X554" s="28"/>
      <c r="Y554" s="28"/>
      <c r="Z554" s="28"/>
      <c r="AA554" s="28"/>
      <c r="AB554" s="28"/>
      <c r="AC554" s="28"/>
      <c r="AD554" s="28"/>
      <c r="AE554" s="28"/>
      <c r="AF554" s="28"/>
      <c r="AG554" s="28"/>
      <c r="AH554" s="28"/>
      <c r="AI554" s="28"/>
      <c r="AJ554" s="28"/>
      <c r="AK554" s="28"/>
      <c r="AL554" s="28"/>
      <c r="AM554" s="28"/>
      <c r="AN554" s="28"/>
      <c r="AO554" s="28"/>
      <c r="AQ554" s="67">
        <v>0</v>
      </c>
      <c r="AR554" s="67">
        <v>0</v>
      </c>
      <c r="AS554" s="67">
        <v>23.2</v>
      </c>
      <c r="AT554" s="67">
        <v>28.3</v>
      </c>
      <c r="AU554" s="67">
        <v>26</v>
      </c>
      <c r="AV554" s="67">
        <v>24.4</v>
      </c>
      <c r="AW554" s="67">
        <v>23.1</v>
      </c>
      <c r="AX554" s="67">
        <v>21.6</v>
      </c>
      <c r="AY554" s="67">
        <v>21.6</v>
      </c>
      <c r="AZ554" s="67">
        <v>20.3</v>
      </c>
      <c r="BA554" s="67">
        <v>20.399999999999999</v>
      </c>
      <c r="BB554" s="67">
        <v>20.7</v>
      </c>
      <c r="BC554" s="67">
        <v>20.6</v>
      </c>
      <c r="BD554" s="67">
        <v>20.2</v>
      </c>
      <c r="BE554" s="67">
        <v>18.800000000000004</v>
      </c>
      <c r="BF554" s="67">
        <v>17.900000000000006</v>
      </c>
      <c r="BG554" s="67">
        <v>16.899999999999999</v>
      </c>
      <c r="BH554" s="67">
        <v>16.200000000000003</v>
      </c>
      <c r="BI554" s="67">
        <v>12.200000000000001</v>
      </c>
      <c r="BJ554" s="67">
        <v>14.599999999999996</v>
      </c>
      <c r="BK554" s="67">
        <v>16.100000000000001</v>
      </c>
      <c r="BL554" s="67">
        <v>13.3</v>
      </c>
      <c r="BM554" s="67">
        <v>16.600000000000001</v>
      </c>
      <c r="BN554" s="67"/>
    </row>
    <row r="555" spans="1:66" ht="13.5" customHeight="1" thickBot="1" x14ac:dyDescent="0.2">
      <c r="A555" s="51"/>
      <c r="B555" s="56"/>
      <c r="C555" s="55"/>
      <c r="D555" s="68" t="s">
        <v>11</v>
      </c>
      <c r="E555" s="91"/>
      <c r="F555" s="91"/>
      <c r="G555" s="91"/>
      <c r="H555" s="29"/>
      <c r="I555" s="29"/>
      <c r="J555" s="29"/>
      <c r="K555" s="29"/>
      <c r="L555" s="29"/>
      <c r="M555" s="29"/>
      <c r="N555" s="29"/>
      <c r="O555" s="29"/>
      <c r="P555" s="29"/>
      <c r="Q555" s="29"/>
      <c r="R555" s="29"/>
      <c r="S555" s="29"/>
      <c r="T555" s="29"/>
      <c r="U555" s="29"/>
      <c r="V555" s="29"/>
      <c r="W555" s="29"/>
      <c r="X555" s="29"/>
      <c r="Y555" s="29"/>
      <c r="Z555" s="29"/>
      <c r="AA555" s="29"/>
      <c r="AB555" s="29"/>
      <c r="AC555" s="29"/>
      <c r="AD555" s="29"/>
      <c r="AE555" s="29"/>
      <c r="AF555" s="29"/>
      <c r="AG555" s="29"/>
      <c r="AH555" s="29"/>
      <c r="AI555" s="29"/>
      <c r="AJ555" s="29"/>
      <c r="AK555" s="29"/>
      <c r="AL555" s="29"/>
      <c r="AM555" s="29"/>
      <c r="AN555" s="29"/>
      <c r="AO555" s="29"/>
      <c r="AQ555" s="69">
        <v>0</v>
      </c>
      <c r="AR555" s="69">
        <v>0</v>
      </c>
      <c r="AS555" s="69">
        <v>23.4</v>
      </c>
      <c r="AT555" s="69">
        <v>28.6</v>
      </c>
      <c r="AU555" s="69">
        <v>26.6</v>
      </c>
      <c r="AV555" s="69">
        <v>24.7</v>
      </c>
      <c r="AW555" s="69">
        <v>23.4</v>
      </c>
      <c r="AX555" s="69">
        <v>21.9</v>
      </c>
      <c r="AY555" s="69">
        <v>21.9</v>
      </c>
      <c r="AZ555" s="69">
        <v>20.6</v>
      </c>
      <c r="BA555" s="69">
        <v>20.7</v>
      </c>
      <c r="BB555" s="69">
        <v>21</v>
      </c>
      <c r="BC555" s="69">
        <v>20.9</v>
      </c>
      <c r="BD555" s="69">
        <v>20.499999999999996</v>
      </c>
      <c r="BE555" s="69">
        <v>19.100000000000001</v>
      </c>
      <c r="BF555" s="69">
        <v>18.200000000000003</v>
      </c>
      <c r="BG555" s="69">
        <v>17.2</v>
      </c>
      <c r="BH555" s="69">
        <v>16.5</v>
      </c>
      <c r="BI555" s="69">
        <v>12.200000000000001</v>
      </c>
      <c r="BJ555" s="69">
        <v>14.599999999999996</v>
      </c>
      <c r="BK555" s="69">
        <v>16.100000000000001</v>
      </c>
      <c r="BL555" s="69">
        <v>13.3</v>
      </c>
      <c r="BM555" s="69">
        <v>16.600000000000001</v>
      </c>
      <c r="BN555" s="69"/>
    </row>
    <row r="556" spans="1:66" ht="13.5" customHeight="1" x14ac:dyDescent="0.15">
      <c r="A556" s="51"/>
      <c r="B556" s="52"/>
      <c r="C556" s="124" t="s">
        <v>363</v>
      </c>
      <c r="D556" s="64" t="s">
        <v>6</v>
      </c>
      <c r="E556" s="89"/>
      <c r="F556" s="89"/>
      <c r="G556" s="89"/>
      <c r="H556" s="26">
        <f t="shared" ref="H556:I556" si="582">SUM(H557:H558)</f>
        <v>58087</v>
      </c>
      <c r="I556" s="26">
        <f t="shared" si="582"/>
        <v>48050</v>
      </c>
      <c r="J556" s="26">
        <f t="shared" ref="J556" si="583">SUM(J557:J558)</f>
        <v>74079</v>
      </c>
      <c r="K556" s="26">
        <f t="shared" ref="K556" si="584">SUM(K557:K558)</f>
        <v>59128</v>
      </c>
      <c r="L556" s="26">
        <f t="shared" ref="L556" si="585">SUM(L557:L558)</f>
        <v>95799</v>
      </c>
      <c r="M556" s="26">
        <f t="shared" ref="M556" si="586">SUM(M557:M558)</f>
        <v>99828</v>
      </c>
      <c r="N556" s="26">
        <f t="shared" ref="N556" si="587">SUM(N557:N558)</f>
        <v>86673</v>
      </c>
      <c r="O556" s="26">
        <f t="shared" ref="O556" si="588">SUM(O557:O558)</f>
        <v>90717</v>
      </c>
      <c r="P556" s="26">
        <f t="shared" ref="P556" si="589">SUM(P557:P558)</f>
        <v>66638</v>
      </c>
      <c r="Q556" s="26">
        <f t="shared" ref="Q556" si="590">SUM(Q557:Q558)</f>
        <v>90329</v>
      </c>
      <c r="R556" s="26">
        <f t="shared" ref="R556" si="591">SUM(R557:R558)</f>
        <v>80431</v>
      </c>
      <c r="S556" s="26">
        <f t="shared" ref="S556" si="592">SUM(S557:S558)</f>
        <v>103170</v>
      </c>
      <c r="T556" s="26">
        <f t="shared" ref="T556" si="593">SUM(T557:T558)</f>
        <v>70143</v>
      </c>
      <c r="U556" s="26">
        <f t="shared" ref="U556" si="594">SUM(U557:U558)</f>
        <v>70951</v>
      </c>
      <c r="V556" s="26">
        <f t="shared" ref="V556" si="595">SUM(V557:V558)</f>
        <v>70829</v>
      </c>
      <c r="W556" s="26">
        <f t="shared" ref="W556" si="596">SUM(W557:W558)</f>
        <v>72032</v>
      </c>
      <c r="X556" s="26">
        <f t="shared" ref="X556" si="597">SUM(X557:X558)</f>
        <v>77342</v>
      </c>
      <c r="Y556" s="26">
        <f t="shared" ref="Y556" si="598">SUM(Y557:Y558)</f>
        <v>78587</v>
      </c>
      <c r="Z556" s="26">
        <f t="shared" ref="Z556" si="599">SUM(Z557:Z558)</f>
        <v>80507</v>
      </c>
      <c r="AA556" s="26">
        <f t="shared" ref="AA556" si="600">SUM(AA557:AA558)</f>
        <v>83006</v>
      </c>
      <c r="AB556" s="26">
        <f t="shared" ref="AB556" si="601">SUM(AB557:AB558)</f>
        <v>71671</v>
      </c>
      <c r="AC556" s="26">
        <f t="shared" ref="AC556" si="602">SUM(AC557:AC558)</f>
        <v>63260</v>
      </c>
      <c r="AD556" s="26">
        <f t="shared" ref="AD556" si="603">SUM(AD557:AD558)</f>
        <v>71293</v>
      </c>
      <c r="AE556" s="26">
        <f t="shared" ref="AE556" si="604">SUM(AE557:AE558)</f>
        <v>67030</v>
      </c>
      <c r="AF556" s="26">
        <f t="shared" ref="AF556" si="605">SUM(AF557:AF558)</f>
        <v>68068</v>
      </c>
      <c r="AG556" s="26">
        <f t="shared" ref="AG556" si="606">SUM(AG557:AG558)</f>
        <v>75009</v>
      </c>
      <c r="AH556" s="26">
        <f t="shared" ref="AH556" si="607">SUM(AH557:AH558)</f>
        <v>86006</v>
      </c>
      <c r="AI556" s="26">
        <f t="shared" ref="AI556" si="608">SUM(AI557:AI558)</f>
        <v>85749</v>
      </c>
      <c r="AJ556" s="26">
        <f t="shared" ref="AJ556" si="609">SUM(AJ557:AJ558)</f>
        <v>100603</v>
      </c>
      <c r="AK556" s="26">
        <f t="shared" ref="AK556" si="610">SUM(AK557:AK558)</f>
        <v>107592</v>
      </c>
      <c r="AL556" s="26">
        <f t="shared" ref="AL556" si="611">SUM(AL557:AL558)</f>
        <v>110345</v>
      </c>
      <c r="AM556" s="26">
        <f t="shared" ref="AM556" si="612">SUM(AM557:AM558)</f>
        <v>118688</v>
      </c>
      <c r="AN556" s="26">
        <f t="shared" ref="AN556" si="613">SUM(AN557:AN558)</f>
        <v>113446</v>
      </c>
      <c r="AO556" s="26">
        <f t="shared" ref="AO556" si="614">SUM(AO557:AO558)</f>
        <v>111676</v>
      </c>
      <c r="AQ556" s="65">
        <v>0</v>
      </c>
      <c r="AR556" s="65">
        <v>0</v>
      </c>
      <c r="AS556" s="65">
        <v>184.6</v>
      </c>
      <c r="AT556" s="65">
        <v>170.4</v>
      </c>
      <c r="AU556" s="65">
        <v>189.1</v>
      </c>
      <c r="AV556" s="65">
        <v>190.5</v>
      </c>
      <c r="AW556" s="65">
        <v>246.1</v>
      </c>
      <c r="AX556" s="65">
        <v>198.2</v>
      </c>
      <c r="AY556" s="65">
        <v>182.7</v>
      </c>
      <c r="AZ556" s="65">
        <v>181.3</v>
      </c>
      <c r="BA556" s="65">
        <v>179.4</v>
      </c>
      <c r="BB556" s="65">
        <v>172.6</v>
      </c>
      <c r="BC556" s="65">
        <v>169.7</v>
      </c>
      <c r="BD556" s="65">
        <v>188.9</v>
      </c>
      <c r="BE556" s="65">
        <v>166.2</v>
      </c>
      <c r="BF556" s="65">
        <v>166.00000000000003</v>
      </c>
      <c r="BG556" s="65">
        <v>204.09999999999997</v>
      </c>
      <c r="BH556" s="65">
        <v>196.7</v>
      </c>
      <c r="BI556" s="65">
        <v>195.39999999999998</v>
      </c>
      <c r="BJ556" s="65">
        <v>183.7</v>
      </c>
      <c r="BK556" s="65">
        <v>205.09999999999997</v>
      </c>
      <c r="BL556" s="65">
        <v>188.4</v>
      </c>
      <c r="BM556" s="65">
        <v>173.3</v>
      </c>
      <c r="BN556" s="65"/>
    </row>
    <row r="557" spans="1:66" ht="13.5" customHeight="1" x14ac:dyDescent="0.15">
      <c r="A557" s="51"/>
      <c r="B557" s="52"/>
      <c r="C557" s="125"/>
      <c r="D557" s="66" t="s">
        <v>7</v>
      </c>
      <c r="E557" s="90"/>
      <c r="F557" s="90"/>
      <c r="G557" s="90"/>
      <c r="H557" s="28">
        <f>主要観光地別・年度計!H599</f>
        <v>585</v>
      </c>
      <c r="I557" s="28">
        <f>主要観光地別・年度計!I599</f>
        <v>860</v>
      </c>
      <c r="J557" s="28">
        <f>主要観光地別・年度計!J599</f>
        <v>659</v>
      </c>
      <c r="K557" s="28">
        <f>主要観光地別・年度計!K599</f>
        <v>551</v>
      </c>
      <c r="L557" s="28">
        <f>主要観光地別・年度計!L599</f>
        <v>13667</v>
      </c>
      <c r="M557" s="28">
        <f>主要観光地別・年度計!M599</f>
        <v>5155</v>
      </c>
      <c r="N557" s="28">
        <f>主要観光地別・年度計!N599</f>
        <v>3422</v>
      </c>
      <c r="O557" s="28">
        <f>主要観光地別・年度計!O599</f>
        <v>251</v>
      </c>
      <c r="P557" s="28">
        <f>主要観光地別・年度計!P599</f>
        <v>13666</v>
      </c>
      <c r="Q557" s="28">
        <f>主要観光地別・年度計!Q599</f>
        <v>6282</v>
      </c>
      <c r="R557" s="28">
        <f>主要観光地別・年度計!R599</f>
        <v>11287</v>
      </c>
      <c r="S557" s="28">
        <f>主要観光地別・年度計!S599</f>
        <v>924</v>
      </c>
      <c r="T557" s="28">
        <f>主要観光地別・年度計!T599</f>
        <v>512</v>
      </c>
      <c r="U557" s="28">
        <f>主要観光地別・年度計!U599</f>
        <v>1286</v>
      </c>
      <c r="V557" s="28">
        <f>主要観光地別・年度計!V599</f>
        <v>1343</v>
      </c>
      <c r="W557" s="28">
        <f>主要観光地別・年度計!W599</f>
        <v>1870</v>
      </c>
      <c r="X557" s="28">
        <f>主要観光地別・年度計!X599</f>
        <v>2030</v>
      </c>
      <c r="Y557" s="28">
        <f>主要観光地別・年度計!Y599</f>
        <v>2094</v>
      </c>
      <c r="Z557" s="28">
        <f>主要観光地別・年度計!Z599</f>
        <v>2246</v>
      </c>
      <c r="AA557" s="28">
        <f>主要観光地別・年度計!AA599</f>
        <v>2627</v>
      </c>
      <c r="AB557" s="28">
        <f>主要観光地別・年度計!AB599</f>
        <v>18723</v>
      </c>
      <c r="AC557" s="28">
        <f>主要観光地別・年度計!AC599</f>
        <v>1520</v>
      </c>
      <c r="AD557" s="28">
        <f>主要観光地別・年度計!AD599</f>
        <v>4134</v>
      </c>
      <c r="AE557" s="28">
        <f>主要観光地別・年度計!AE599</f>
        <v>4073</v>
      </c>
      <c r="AF557" s="28">
        <f>主要観光地別・年度計!AF599</f>
        <v>5036</v>
      </c>
      <c r="AG557" s="28">
        <f>主要観光地別・年度計!AG599</f>
        <v>5574</v>
      </c>
      <c r="AH557" s="28">
        <f>主要観光地別・年度計!AH599</f>
        <v>8001</v>
      </c>
      <c r="AI557" s="28">
        <f>主要観光地別・年度計!AI599</f>
        <v>8345</v>
      </c>
      <c r="AJ557" s="28">
        <f>主要観光地別・年度計!AJ599</f>
        <v>10148</v>
      </c>
      <c r="AK557" s="28">
        <f>主要観光地別・年度計!AK599</f>
        <v>9614</v>
      </c>
      <c r="AL557" s="28">
        <f>主要観光地別・年度計!AL599</f>
        <v>13103</v>
      </c>
      <c r="AM557" s="28">
        <f>主要観光地別・年度計!AM599</f>
        <v>13496</v>
      </c>
      <c r="AN557" s="28">
        <f>主要観光地別・年度計!AN599</f>
        <v>12021</v>
      </c>
      <c r="AO557" s="28">
        <f>主要観光地別・年度計!AO599</f>
        <v>22741</v>
      </c>
      <c r="AQ557" s="67">
        <v>26.2</v>
      </c>
      <c r="AR557" s="67">
        <v>20.2</v>
      </c>
      <c r="AS557" s="67">
        <v>15.5</v>
      </c>
      <c r="AT557" s="67">
        <v>14.1</v>
      </c>
      <c r="AU557" s="67">
        <v>13</v>
      </c>
      <c r="AV557" s="67">
        <v>13.6</v>
      </c>
      <c r="AW557" s="67">
        <v>21.1</v>
      </c>
      <c r="AX557" s="67">
        <v>16.899999999999999</v>
      </c>
      <c r="AY557" s="67">
        <v>15.7</v>
      </c>
      <c r="AZ557" s="67">
        <v>15.5</v>
      </c>
      <c r="BA557" s="67">
        <v>16.600000000000001</v>
      </c>
      <c r="BB557" s="67">
        <v>14.7</v>
      </c>
      <c r="BC557" s="67">
        <v>14.6</v>
      </c>
      <c r="BD557" s="67">
        <v>16.5</v>
      </c>
      <c r="BE557" s="67">
        <v>14.1</v>
      </c>
      <c r="BF557" s="67">
        <v>14.200000000000001</v>
      </c>
      <c r="BG557" s="67">
        <v>17.8</v>
      </c>
      <c r="BH557" s="67">
        <v>16.899999999999999</v>
      </c>
      <c r="BI557" s="67">
        <v>17</v>
      </c>
      <c r="BJ557" s="67">
        <v>15.6</v>
      </c>
      <c r="BK557" s="67">
        <v>17.900000000000006</v>
      </c>
      <c r="BL557" s="67">
        <v>16</v>
      </c>
      <c r="BM557" s="67">
        <v>15</v>
      </c>
      <c r="BN557" s="67"/>
    </row>
    <row r="558" spans="1:66" ht="13.5" customHeight="1" x14ac:dyDescent="0.15">
      <c r="A558" s="51"/>
      <c r="B558" s="52"/>
      <c r="C558" s="125"/>
      <c r="D558" s="66" t="s">
        <v>8</v>
      </c>
      <c r="E558" s="90"/>
      <c r="F558" s="90"/>
      <c r="G558" s="90"/>
      <c r="H558" s="28">
        <f>主要観光地別・年度計!H600</f>
        <v>57502</v>
      </c>
      <c r="I558" s="28">
        <f>主要観光地別・年度計!I600</f>
        <v>47190</v>
      </c>
      <c r="J558" s="28">
        <f>主要観光地別・年度計!J600</f>
        <v>73420</v>
      </c>
      <c r="K558" s="28">
        <f>主要観光地別・年度計!K600</f>
        <v>58577</v>
      </c>
      <c r="L558" s="28">
        <f>主要観光地別・年度計!L600</f>
        <v>82132</v>
      </c>
      <c r="M558" s="28">
        <f>主要観光地別・年度計!M600</f>
        <v>94673</v>
      </c>
      <c r="N558" s="28">
        <f>主要観光地別・年度計!N600</f>
        <v>83251</v>
      </c>
      <c r="O558" s="28">
        <f>主要観光地別・年度計!O600</f>
        <v>90466</v>
      </c>
      <c r="P558" s="28">
        <f>主要観光地別・年度計!P600</f>
        <v>52972</v>
      </c>
      <c r="Q558" s="28">
        <f>主要観光地別・年度計!Q600</f>
        <v>84047</v>
      </c>
      <c r="R558" s="28">
        <f>主要観光地別・年度計!R600</f>
        <v>69144</v>
      </c>
      <c r="S558" s="28">
        <f>主要観光地別・年度計!S600</f>
        <v>102246</v>
      </c>
      <c r="T558" s="28">
        <f>主要観光地別・年度計!T600</f>
        <v>69631</v>
      </c>
      <c r="U558" s="28">
        <f>主要観光地別・年度計!U600</f>
        <v>69665</v>
      </c>
      <c r="V558" s="28">
        <f>主要観光地別・年度計!V600</f>
        <v>69486</v>
      </c>
      <c r="W558" s="28">
        <f>主要観光地別・年度計!W600</f>
        <v>70162</v>
      </c>
      <c r="X558" s="28">
        <f>主要観光地別・年度計!X600</f>
        <v>75312</v>
      </c>
      <c r="Y558" s="28">
        <f>主要観光地別・年度計!Y600</f>
        <v>76493</v>
      </c>
      <c r="Z558" s="28">
        <f>主要観光地別・年度計!Z600</f>
        <v>78261</v>
      </c>
      <c r="AA558" s="28">
        <f>主要観光地別・年度計!AA600</f>
        <v>80379</v>
      </c>
      <c r="AB558" s="28">
        <f>主要観光地別・年度計!AB600</f>
        <v>52948</v>
      </c>
      <c r="AC558" s="28">
        <f>主要観光地別・年度計!AC600</f>
        <v>61740</v>
      </c>
      <c r="AD558" s="28">
        <f>主要観光地別・年度計!AD600</f>
        <v>67159</v>
      </c>
      <c r="AE558" s="28">
        <f>主要観光地別・年度計!AE600</f>
        <v>62957</v>
      </c>
      <c r="AF558" s="28">
        <f>主要観光地別・年度計!AF600</f>
        <v>63032</v>
      </c>
      <c r="AG558" s="28">
        <f>主要観光地別・年度計!AG600</f>
        <v>69435</v>
      </c>
      <c r="AH558" s="28">
        <f>主要観光地別・年度計!AH600</f>
        <v>78005</v>
      </c>
      <c r="AI558" s="28">
        <f>主要観光地別・年度計!AI600</f>
        <v>77404</v>
      </c>
      <c r="AJ558" s="28">
        <f>主要観光地別・年度計!AJ600</f>
        <v>90455</v>
      </c>
      <c r="AK558" s="28">
        <f>主要観光地別・年度計!AK600</f>
        <v>97978</v>
      </c>
      <c r="AL558" s="28">
        <f>主要観光地別・年度計!AL600</f>
        <v>97242</v>
      </c>
      <c r="AM558" s="28">
        <f>主要観光地別・年度計!AM600</f>
        <v>105192</v>
      </c>
      <c r="AN558" s="28">
        <f>主要観光地別・年度計!AN600</f>
        <v>101425</v>
      </c>
      <c r="AO558" s="28">
        <f>主要観光地別・年度計!AO600</f>
        <v>88935</v>
      </c>
      <c r="AQ558" s="67">
        <v>150.80000000000001</v>
      </c>
      <c r="AR558" s="67">
        <v>135.4</v>
      </c>
      <c r="AS558" s="67">
        <v>169.1</v>
      </c>
      <c r="AT558" s="67">
        <v>156.30000000000001</v>
      </c>
      <c r="AU558" s="67">
        <v>176.1</v>
      </c>
      <c r="AV558" s="67">
        <v>176.9</v>
      </c>
      <c r="AW558" s="67">
        <v>225</v>
      </c>
      <c r="AX558" s="67">
        <v>181.3</v>
      </c>
      <c r="AY558" s="67">
        <v>167</v>
      </c>
      <c r="AZ558" s="67">
        <v>165.8</v>
      </c>
      <c r="BA558" s="67">
        <v>162.80000000000001</v>
      </c>
      <c r="BB558" s="67">
        <v>157.9</v>
      </c>
      <c r="BC558" s="67">
        <v>155.1</v>
      </c>
      <c r="BD558" s="67">
        <v>172.4</v>
      </c>
      <c r="BE558" s="67">
        <v>152.1</v>
      </c>
      <c r="BF558" s="67">
        <v>151.80000000000001</v>
      </c>
      <c r="BG558" s="67">
        <v>186.3</v>
      </c>
      <c r="BH558" s="67">
        <v>179.8</v>
      </c>
      <c r="BI558" s="67">
        <v>178.40000000000003</v>
      </c>
      <c r="BJ558" s="67">
        <v>168.10000000000002</v>
      </c>
      <c r="BK558" s="67">
        <v>187.2</v>
      </c>
      <c r="BL558" s="67">
        <v>172.4</v>
      </c>
      <c r="BM558" s="67">
        <v>158.30000000000001</v>
      </c>
      <c r="BN558" s="67"/>
    </row>
    <row r="559" spans="1:66" ht="13.5" customHeight="1" x14ac:dyDescent="0.15">
      <c r="A559" s="51"/>
      <c r="B559" s="52"/>
      <c r="C559" s="125"/>
      <c r="D559" s="66" t="s">
        <v>9</v>
      </c>
      <c r="E559" s="90"/>
      <c r="F559" s="90"/>
      <c r="G559" s="90"/>
      <c r="H559" s="28">
        <f>主要観光地別・年度計!H601</f>
        <v>52569</v>
      </c>
      <c r="I559" s="28">
        <f>主要観光地別・年度計!I601</f>
        <v>44276</v>
      </c>
      <c r="J559" s="28">
        <f>主要観光地別・年度計!J601</f>
        <v>55217</v>
      </c>
      <c r="K559" s="28">
        <f>主要観光地別・年度計!K601</f>
        <v>39272</v>
      </c>
      <c r="L559" s="28">
        <f>主要観光地別・年度計!L601</f>
        <v>78325</v>
      </c>
      <c r="M559" s="28">
        <f>主要観光地別・年度計!M601</f>
        <v>82977</v>
      </c>
      <c r="N559" s="28">
        <f>主要観光地別・年度計!N601</f>
        <v>77643</v>
      </c>
      <c r="O559" s="28">
        <f>主要観光地別・年度計!O601</f>
        <v>70805</v>
      </c>
      <c r="P559" s="28">
        <f>主要観光地別・年度計!P601</f>
        <v>47481</v>
      </c>
      <c r="Q559" s="28">
        <f>主要観光地別・年度計!Q601</f>
        <v>77392</v>
      </c>
      <c r="R559" s="28">
        <f>主要観光地別・年度計!R601</f>
        <v>69182</v>
      </c>
      <c r="S559" s="28">
        <f>主要観光地別・年度計!S601</f>
        <v>72900</v>
      </c>
      <c r="T559" s="28">
        <f>主要観光地別・年度計!T601</f>
        <v>64549</v>
      </c>
      <c r="U559" s="28">
        <f>主要観光地別・年度計!U601</f>
        <v>65178</v>
      </c>
      <c r="V559" s="28">
        <f>主要観光地別・年度計!V601</f>
        <v>64690</v>
      </c>
      <c r="W559" s="28">
        <f>主要観光地別・年度計!W601</f>
        <v>65748</v>
      </c>
      <c r="X559" s="28">
        <f>主要観光地別・年度計!X601</f>
        <v>70727</v>
      </c>
      <c r="Y559" s="28">
        <f>主要観光地別・年度計!Y601</f>
        <v>71690</v>
      </c>
      <c r="Z559" s="28">
        <f>主要観光地別・年度計!Z601</f>
        <v>71707</v>
      </c>
      <c r="AA559" s="28">
        <f>主要観光地別・年度計!AA601</f>
        <v>75923</v>
      </c>
      <c r="AB559" s="28">
        <f>主要観光地別・年度計!AB601</f>
        <v>63769</v>
      </c>
      <c r="AC559" s="28">
        <f>主要観光地別・年度計!AC601</f>
        <v>56488</v>
      </c>
      <c r="AD559" s="28">
        <f>主要観光地別・年度計!AD601</f>
        <v>64105</v>
      </c>
      <c r="AE559" s="28">
        <f>主要観光地別・年度計!AE601</f>
        <v>60305</v>
      </c>
      <c r="AF559" s="28">
        <f>主要観光地別・年度計!AF601</f>
        <v>60845</v>
      </c>
      <c r="AG559" s="28">
        <f>主要観光地別・年度計!AG601</f>
        <v>65934</v>
      </c>
      <c r="AH559" s="28">
        <f>主要観光地別・年度計!AH601</f>
        <v>77003</v>
      </c>
      <c r="AI559" s="28">
        <f>主要観光地別・年度計!AI601</f>
        <v>74735</v>
      </c>
      <c r="AJ559" s="28">
        <f>主要観光地別・年度計!AJ601</f>
        <v>87630</v>
      </c>
      <c r="AK559" s="28">
        <f>主要観光地別・年度計!AK601</f>
        <v>89353</v>
      </c>
      <c r="AL559" s="28">
        <f>主要観光地別・年度計!AL601</f>
        <v>92217</v>
      </c>
      <c r="AM559" s="28">
        <f>主要観光地別・年度計!AM601</f>
        <v>99996</v>
      </c>
      <c r="AN559" s="28">
        <f>主要観光地別・年度計!AN601</f>
        <v>96653</v>
      </c>
      <c r="AO559" s="28">
        <f>主要観光地別・年度計!AO601</f>
        <v>97464</v>
      </c>
      <c r="AQ559" s="67">
        <v>162.6</v>
      </c>
      <c r="AR559" s="67">
        <v>142.69999999999999</v>
      </c>
      <c r="AS559" s="67">
        <v>174.2</v>
      </c>
      <c r="AT559" s="67">
        <v>159.1</v>
      </c>
      <c r="AU559" s="67">
        <v>179.5</v>
      </c>
      <c r="AV559" s="67">
        <v>181.1</v>
      </c>
      <c r="AW559" s="67">
        <v>236.8</v>
      </c>
      <c r="AX559" s="67">
        <v>187.3</v>
      </c>
      <c r="AY559" s="67">
        <v>172.1</v>
      </c>
      <c r="AZ559" s="67">
        <v>170.4</v>
      </c>
      <c r="BA559" s="67">
        <v>170.7</v>
      </c>
      <c r="BB559" s="67">
        <v>163.6</v>
      </c>
      <c r="BC559" s="67">
        <v>162.30000000000001</v>
      </c>
      <c r="BD559" s="67">
        <v>181.80000000000004</v>
      </c>
      <c r="BE559" s="67">
        <v>159</v>
      </c>
      <c r="BF559" s="67">
        <v>159.4</v>
      </c>
      <c r="BG559" s="67">
        <v>198.09999999999997</v>
      </c>
      <c r="BH559" s="67">
        <v>190.60000000000002</v>
      </c>
      <c r="BI559" s="67">
        <v>188.10000000000002</v>
      </c>
      <c r="BJ559" s="67">
        <v>176.00000000000003</v>
      </c>
      <c r="BK559" s="67">
        <v>198.2</v>
      </c>
      <c r="BL559" s="67">
        <v>180.7</v>
      </c>
      <c r="BM559" s="67">
        <v>164.20000000000002</v>
      </c>
      <c r="BN559" s="67"/>
    </row>
    <row r="560" spans="1:66" ht="13.5" customHeight="1" x14ac:dyDescent="0.15">
      <c r="A560" s="51"/>
      <c r="B560" s="52"/>
      <c r="C560" s="125"/>
      <c r="D560" s="66" t="s">
        <v>10</v>
      </c>
      <c r="E560" s="90"/>
      <c r="F560" s="90"/>
      <c r="G560" s="90"/>
      <c r="H560" s="28">
        <f>主要観光地別・年度計!H602</f>
        <v>5518</v>
      </c>
      <c r="I560" s="28">
        <f>主要観光地別・年度計!I602</f>
        <v>3774</v>
      </c>
      <c r="J560" s="28">
        <f>主要観光地別・年度計!J602</f>
        <v>18862</v>
      </c>
      <c r="K560" s="28">
        <f>主要観光地別・年度計!K602</f>
        <v>19856</v>
      </c>
      <c r="L560" s="28">
        <f>主要観光地別・年度計!L602</f>
        <v>17474</v>
      </c>
      <c r="M560" s="28">
        <f>主要観光地別・年度計!M602</f>
        <v>16851</v>
      </c>
      <c r="N560" s="28">
        <f>主要観光地別・年度計!N602</f>
        <v>9030</v>
      </c>
      <c r="O560" s="28">
        <f>主要観光地別・年度計!O602</f>
        <v>19912</v>
      </c>
      <c r="P560" s="28">
        <f>主要観光地別・年度計!P602</f>
        <v>19157</v>
      </c>
      <c r="Q560" s="28">
        <f>主要観光地別・年度計!Q602</f>
        <v>12937</v>
      </c>
      <c r="R560" s="28">
        <f>主要観光地別・年度計!R602</f>
        <v>11249</v>
      </c>
      <c r="S560" s="28">
        <f>主要観光地別・年度計!S602</f>
        <v>30270</v>
      </c>
      <c r="T560" s="28">
        <f>主要観光地別・年度計!T602</f>
        <v>5594</v>
      </c>
      <c r="U560" s="28">
        <f>主要観光地別・年度計!U602</f>
        <v>5773</v>
      </c>
      <c r="V560" s="28">
        <f>主要観光地別・年度計!V602</f>
        <v>6139</v>
      </c>
      <c r="W560" s="28">
        <f>主要観光地別・年度計!W602</f>
        <v>6274</v>
      </c>
      <c r="X560" s="28">
        <f>主要観光地別・年度計!X602</f>
        <v>6615</v>
      </c>
      <c r="Y560" s="28">
        <f>主要観光地別・年度計!Y602</f>
        <v>6897</v>
      </c>
      <c r="Z560" s="28">
        <f>主要観光地別・年度計!Z602</f>
        <v>8800</v>
      </c>
      <c r="AA560" s="28">
        <f>主要観光地別・年度計!AA602</f>
        <v>7083</v>
      </c>
      <c r="AB560" s="28">
        <f>主要観光地別・年度計!AB602</f>
        <v>7902</v>
      </c>
      <c r="AC560" s="28">
        <f>主要観光地別・年度計!AC602</f>
        <v>6772</v>
      </c>
      <c r="AD560" s="28">
        <f>主要観光地別・年度計!AD602</f>
        <v>7188</v>
      </c>
      <c r="AE560" s="28">
        <f>主要観光地別・年度計!AE602</f>
        <v>6725</v>
      </c>
      <c r="AF560" s="28">
        <f>主要観光地別・年度計!AF602</f>
        <v>7223</v>
      </c>
      <c r="AG560" s="28">
        <f>主要観光地別・年度計!AG602</f>
        <v>9075</v>
      </c>
      <c r="AH560" s="28">
        <f>主要観光地別・年度計!AH602</f>
        <v>9003</v>
      </c>
      <c r="AI560" s="28">
        <f>主要観光地別・年度計!AI602</f>
        <v>11014</v>
      </c>
      <c r="AJ560" s="28">
        <f>主要観光地別・年度計!AJ602</f>
        <v>12973</v>
      </c>
      <c r="AK560" s="28">
        <f>主要観光地別・年度計!AK602</f>
        <v>18239</v>
      </c>
      <c r="AL560" s="28">
        <f>主要観光地別・年度計!AL602</f>
        <v>18128</v>
      </c>
      <c r="AM560" s="28">
        <f>主要観光地別・年度計!AM602</f>
        <v>18692</v>
      </c>
      <c r="AN560" s="28">
        <f>主要観光地別・年度計!AN602</f>
        <v>16793</v>
      </c>
      <c r="AO560" s="28">
        <f>主要観光地別・年度計!AO602</f>
        <v>14212</v>
      </c>
      <c r="AQ560" s="67">
        <v>14.4</v>
      </c>
      <c r="AR560" s="67">
        <v>12.9</v>
      </c>
      <c r="AS560" s="67">
        <v>10.4</v>
      </c>
      <c r="AT560" s="67">
        <v>11.3</v>
      </c>
      <c r="AU560" s="67">
        <v>9.6</v>
      </c>
      <c r="AV560" s="67">
        <v>9.4</v>
      </c>
      <c r="AW560" s="67">
        <v>9.3000000000000007</v>
      </c>
      <c r="AX560" s="67">
        <v>10.9</v>
      </c>
      <c r="AY560" s="67">
        <v>10.6</v>
      </c>
      <c r="AZ560" s="67">
        <v>10.9</v>
      </c>
      <c r="BA560" s="67">
        <v>8.6999999999999993</v>
      </c>
      <c r="BB560" s="67">
        <v>9</v>
      </c>
      <c r="BC560" s="67">
        <v>7.4</v>
      </c>
      <c r="BD560" s="67">
        <v>7.0999999999999988</v>
      </c>
      <c r="BE560" s="67">
        <v>7.2</v>
      </c>
      <c r="BF560" s="67">
        <v>6.6</v>
      </c>
      <c r="BG560" s="67">
        <v>5.9999999999999991</v>
      </c>
      <c r="BH560" s="67">
        <v>6.1</v>
      </c>
      <c r="BI560" s="67">
        <v>7.2999999999999989</v>
      </c>
      <c r="BJ560" s="67">
        <v>7.7</v>
      </c>
      <c r="BK560" s="67">
        <v>6.9</v>
      </c>
      <c r="BL560" s="67">
        <v>7.7</v>
      </c>
      <c r="BM560" s="67">
        <v>9.1</v>
      </c>
      <c r="BN560" s="67"/>
    </row>
    <row r="561" spans="1:66" ht="13.5" customHeight="1" thickBot="1" x14ac:dyDescent="0.2">
      <c r="A561" s="51"/>
      <c r="B561" s="56"/>
      <c r="C561" s="126"/>
      <c r="D561" s="68" t="s">
        <v>11</v>
      </c>
      <c r="E561" s="91"/>
      <c r="F561" s="91"/>
      <c r="G561" s="91"/>
      <c r="H561" s="29"/>
      <c r="I561" s="29">
        <f>主要観光地別・年度計!I603</f>
        <v>8048</v>
      </c>
      <c r="J561" s="29">
        <f>主要観光地別・年度計!J603</f>
        <v>29931</v>
      </c>
      <c r="K561" s="29">
        <f>主要観光地別・年度計!K603</f>
        <v>38966</v>
      </c>
      <c r="L561" s="29">
        <f>主要観光地別・年度計!L603</f>
        <v>33573</v>
      </c>
      <c r="M561" s="29">
        <f>主要観光地別・年度計!M603</f>
        <v>23077</v>
      </c>
      <c r="N561" s="29">
        <f>主要観光地別・年度計!N603</f>
        <v>17203</v>
      </c>
      <c r="O561" s="29">
        <f>主要観光地別・年度計!O603</f>
        <v>19912</v>
      </c>
      <c r="P561" s="29">
        <f>主要観光地別・年度計!P603</f>
        <v>18315</v>
      </c>
      <c r="Q561" s="29">
        <f>主要観光地別・年度計!Q603</f>
        <v>12937</v>
      </c>
      <c r="R561" s="29">
        <f>主要観光地別・年度計!R603</f>
        <v>12923</v>
      </c>
      <c r="S561" s="29">
        <f>主要観光地別・年度計!S603</f>
        <v>30270</v>
      </c>
      <c r="T561" s="29">
        <f>主要観光地別・年度計!T603</f>
        <v>14019</v>
      </c>
      <c r="U561" s="29">
        <f>主要観光地別・年度計!U603</f>
        <v>14285</v>
      </c>
      <c r="V561" s="29">
        <f>主要観光地別・年度計!V603</f>
        <v>14683</v>
      </c>
      <c r="W561" s="29">
        <f>主要観光地別・年度計!W603</f>
        <v>14116</v>
      </c>
      <c r="X561" s="29">
        <f>主要観光地別・年度計!X603</f>
        <v>15544</v>
      </c>
      <c r="Y561" s="29">
        <f>主要観光地別・年度計!Y603</f>
        <v>7608</v>
      </c>
      <c r="Z561" s="29">
        <f>主要観光地別・年度計!Z603</f>
        <v>10560</v>
      </c>
      <c r="AA561" s="29">
        <f>主要観光地別・年度計!AA603</f>
        <v>8192</v>
      </c>
      <c r="AB561" s="29">
        <f>主要観光地別・年度計!AB603</f>
        <v>9255</v>
      </c>
      <c r="AC561" s="29">
        <f>主要観光地別・年度計!AC603</f>
        <v>7097</v>
      </c>
      <c r="AD561" s="29">
        <f>主要観光地別・年度計!AD603</f>
        <v>9165</v>
      </c>
      <c r="AE561" s="29">
        <f>主要観光地別・年度計!AE603</f>
        <v>10124</v>
      </c>
      <c r="AF561" s="29">
        <f>主要観光地別・年度計!AF603</f>
        <v>9976</v>
      </c>
      <c r="AG561" s="29">
        <f>主要観光地別・年度計!AG603</f>
        <v>12376</v>
      </c>
      <c r="AH561" s="29">
        <f>主要観光地別・年度計!AH603</f>
        <v>12831</v>
      </c>
      <c r="AI561" s="29">
        <f>主要観光地別・年度計!AI603</f>
        <v>13854</v>
      </c>
      <c r="AJ561" s="29">
        <f>主要観光地別・年度計!AJ603</f>
        <v>21662</v>
      </c>
      <c r="AK561" s="29">
        <f>主要観光地別・年度計!AK603</f>
        <v>22424</v>
      </c>
      <c r="AL561" s="29">
        <f>主要観光地別・年度計!AL603</f>
        <v>18136</v>
      </c>
      <c r="AM561" s="29">
        <f>主要観光地別・年度計!AM603</f>
        <v>18692</v>
      </c>
      <c r="AN561" s="29">
        <f>主要観光地別・年度計!AN603</f>
        <v>20349</v>
      </c>
      <c r="AO561" s="29">
        <f>主要観光地別・年度計!AO603</f>
        <v>17633</v>
      </c>
      <c r="AQ561" s="69">
        <v>19.399999999999999</v>
      </c>
      <c r="AR561" s="69">
        <v>25.1</v>
      </c>
      <c r="AS561" s="69">
        <v>15.5</v>
      </c>
      <c r="AT561" s="69">
        <v>14.2</v>
      </c>
      <c r="AU561" s="69">
        <v>10.4</v>
      </c>
      <c r="AV561" s="69">
        <v>10.8</v>
      </c>
      <c r="AW561" s="69">
        <v>14.8</v>
      </c>
      <c r="AX561" s="69">
        <v>12.3</v>
      </c>
      <c r="AY561" s="69">
        <v>15.6</v>
      </c>
      <c r="AZ561" s="69">
        <v>11.4</v>
      </c>
      <c r="BA561" s="69">
        <v>9.5</v>
      </c>
      <c r="BB561" s="69">
        <v>10.8</v>
      </c>
      <c r="BC561" s="69">
        <v>8.6</v>
      </c>
      <c r="BD561" s="69">
        <v>8.2999999999999989</v>
      </c>
      <c r="BE561" s="69">
        <v>9</v>
      </c>
      <c r="BF561" s="69">
        <v>7.2000000000000011</v>
      </c>
      <c r="BG561" s="69">
        <v>6.6</v>
      </c>
      <c r="BH561" s="69">
        <v>8.1</v>
      </c>
      <c r="BI561" s="69">
        <v>7.7</v>
      </c>
      <c r="BJ561" s="69">
        <v>8.1999999999999993</v>
      </c>
      <c r="BK561" s="69">
        <v>7.4</v>
      </c>
      <c r="BL561" s="69">
        <v>8.1999999999999993</v>
      </c>
      <c r="BM561" s="69">
        <v>9.7999999999999989</v>
      </c>
      <c r="BN561" s="69"/>
    </row>
    <row r="562" spans="1:66" ht="13.5" customHeight="1" x14ac:dyDescent="0.15">
      <c r="A562" s="50"/>
      <c r="B562" s="42" t="s">
        <v>99</v>
      </c>
      <c r="C562" s="44"/>
      <c r="D562" s="64" t="s">
        <v>6</v>
      </c>
      <c r="E562" s="89"/>
      <c r="F562" s="89"/>
      <c r="G562" s="89"/>
      <c r="H562" s="26"/>
      <c r="I562" s="26"/>
      <c r="J562" s="26"/>
      <c r="K562" s="26"/>
      <c r="L562" s="26"/>
      <c r="M562" s="26"/>
      <c r="N562" s="26"/>
      <c r="O562" s="26"/>
      <c r="P562" s="26"/>
      <c r="Q562" s="26"/>
      <c r="R562" s="26"/>
      <c r="S562" s="26"/>
      <c r="T562" s="26"/>
      <c r="U562" s="26"/>
      <c r="V562" s="26"/>
      <c r="W562" s="26"/>
      <c r="X562" s="26"/>
      <c r="Y562" s="26"/>
      <c r="Z562" s="26"/>
      <c r="AA562" s="26"/>
      <c r="AB562" s="26"/>
      <c r="AC562" s="26"/>
      <c r="AD562" s="26"/>
      <c r="AE562" s="26"/>
      <c r="AF562" s="26"/>
      <c r="AG562" s="26"/>
      <c r="AH562" s="26"/>
      <c r="AI562" s="26"/>
      <c r="AJ562" s="26"/>
      <c r="AK562" s="26"/>
      <c r="AL562" s="26"/>
      <c r="AM562" s="26"/>
      <c r="AN562" s="26"/>
      <c r="AO562" s="26"/>
      <c r="AQ562" s="65">
        <v>18129.8</v>
      </c>
      <c r="AR562" s="65">
        <v>18850.599999999999</v>
      </c>
      <c r="AS562" s="65">
        <v>18497</v>
      </c>
      <c r="AT562" s="65">
        <v>13339.7</v>
      </c>
      <c r="AU562" s="65">
        <v>16969.3</v>
      </c>
      <c r="AV562" s="65">
        <v>17121.2</v>
      </c>
      <c r="AW562" s="65">
        <v>17047.900000000001</v>
      </c>
      <c r="AX562" s="65">
        <v>17171</v>
      </c>
      <c r="AY562" s="65">
        <v>16604.900000000001</v>
      </c>
      <c r="AZ562" s="65">
        <v>15578.5</v>
      </c>
      <c r="BA562" s="65">
        <v>16216.7</v>
      </c>
      <c r="BB562" s="65">
        <v>15749.4</v>
      </c>
      <c r="BC562" s="65">
        <v>15147</v>
      </c>
      <c r="BD562" s="65">
        <v>14823.400000000003</v>
      </c>
      <c r="BE562" s="65">
        <v>13457.600000000002</v>
      </c>
      <c r="BF562" s="65">
        <v>13800.199999999999</v>
      </c>
      <c r="BG562" s="65">
        <v>15004.2</v>
      </c>
      <c r="BH562" s="65">
        <v>15561.199999999999</v>
      </c>
      <c r="BI562" s="65">
        <v>17013</v>
      </c>
      <c r="BJ562" s="65">
        <v>17096.400000000001</v>
      </c>
      <c r="BK562" s="65">
        <v>16984.900000000001</v>
      </c>
      <c r="BL562" s="65">
        <v>15959.1</v>
      </c>
      <c r="BM562" s="65">
        <v>16179.699999999999</v>
      </c>
      <c r="BN562" s="65"/>
    </row>
    <row r="563" spans="1:66" ht="13.5" customHeight="1" x14ac:dyDescent="0.15">
      <c r="A563" s="51"/>
      <c r="B563" s="45"/>
      <c r="C563" s="46"/>
      <c r="D563" s="66" t="s">
        <v>7</v>
      </c>
      <c r="E563" s="90"/>
      <c r="F563" s="90"/>
      <c r="G563" s="90"/>
      <c r="H563" s="28"/>
      <c r="I563" s="28"/>
      <c r="J563" s="28"/>
      <c r="K563" s="28"/>
      <c r="L563" s="28"/>
      <c r="M563" s="28"/>
      <c r="N563" s="28"/>
      <c r="O563" s="28"/>
      <c r="P563" s="28"/>
      <c r="Q563" s="28"/>
      <c r="R563" s="28"/>
      <c r="S563" s="28"/>
      <c r="T563" s="28"/>
      <c r="U563" s="28"/>
      <c r="V563" s="28"/>
      <c r="W563" s="28"/>
      <c r="X563" s="28"/>
      <c r="Y563" s="28"/>
      <c r="Z563" s="28"/>
      <c r="AA563" s="28"/>
      <c r="AB563" s="28"/>
      <c r="AC563" s="28"/>
      <c r="AD563" s="28"/>
      <c r="AE563" s="28"/>
      <c r="AF563" s="28"/>
      <c r="AG563" s="28"/>
      <c r="AH563" s="28"/>
      <c r="AI563" s="28"/>
      <c r="AJ563" s="28"/>
      <c r="AK563" s="28"/>
      <c r="AL563" s="28"/>
      <c r="AM563" s="28"/>
      <c r="AN563" s="28"/>
      <c r="AO563" s="28"/>
      <c r="AQ563" s="67">
        <v>6099.7</v>
      </c>
      <c r="AR563" s="67">
        <v>6404.6</v>
      </c>
      <c r="AS563" s="67">
        <v>6651.7</v>
      </c>
      <c r="AT563" s="67">
        <v>2983.8</v>
      </c>
      <c r="AU563" s="67">
        <v>4775.2</v>
      </c>
      <c r="AV563" s="67">
        <v>5241.3</v>
      </c>
      <c r="AW563" s="67">
        <v>5363</v>
      </c>
      <c r="AX563" s="67">
        <v>5386.8</v>
      </c>
      <c r="AY563" s="67">
        <v>5575.2</v>
      </c>
      <c r="AZ563" s="67">
        <v>4930.8999999999996</v>
      </c>
      <c r="BA563" s="67">
        <v>5477.1</v>
      </c>
      <c r="BB563" s="67">
        <v>5206.8999999999996</v>
      </c>
      <c r="BC563" s="67">
        <v>4843.6000000000004</v>
      </c>
      <c r="BD563" s="67">
        <v>4800.4999999999991</v>
      </c>
      <c r="BE563" s="67">
        <v>3893.7000000000012</v>
      </c>
      <c r="BF563" s="67">
        <v>4159.6000000000013</v>
      </c>
      <c r="BG563" s="67">
        <v>5077.7000000000007</v>
      </c>
      <c r="BH563" s="67">
        <v>5444.8000000000011</v>
      </c>
      <c r="BI563" s="67">
        <v>6200.4</v>
      </c>
      <c r="BJ563" s="67">
        <v>6336.3</v>
      </c>
      <c r="BK563" s="67">
        <v>6375.8</v>
      </c>
      <c r="BL563" s="67">
        <v>5766.2999999999993</v>
      </c>
      <c r="BM563" s="67">
        <v>5626.9</v>
      </c>
      <c r="BN563" s="67"/>
    </row>
    <row r="564" spans="1:66" ht="13.5" customHeight="1" x14ac:dyDescent="0.15">
      <c r="A564" s="51" t="s">
        <v>50</v>
      </c>
      <c r="B564" s="45"/>
      <c r="C564" s="46"/>
      <c r="D564" s="66" t="s">
        <v>8</v>
      </c>
      <c r="E564" s="90"/>
      <c r="F564" s="90"/>
      <c r="G564" s="90"/>
      <c r="H564" s="28"/>
      <c r="I564" s="28"/>
      <c r="J564" s="28"/>
      <c r="K564" s="28"/>
      <c r="L564" s="28"/>
      <c r="M564" s="28"/>
      <c r="N564" s="28"/>
      <c r="O564" s="28"/>
      <c r="P564" s="28"/>
      <c r="Q564" s="28"/>
      <c r="R564" s="28"/>
      <c r="S564" s="28"/>
      <c r="T564" s="28"/>
      <c r="U564" s="28"/>
      <c r="V564" s="28"/>
      <c r="W564" s="28"/>
      <c r="X564" s="28"/>
      <c r="Y564" s="28"/>
      <c r="Z564" s="28"/>
      <c r="AA564" s="28"/>
      <c r="AB564" s="28"/>
      <c r="AC564" s="28"/>
      <c r="AD564" s="28"/>
      <c r="AE564" s="28"/>
      <c r="AF564" s="28"/>
      <c r="AG564" s="28"/>
      <c r="AH564" s="28"/>
      <c r="AI564" s="28"/>
      <c r="AJ564" s="28"/>
      <c r="AK564" s="28"/>
      <c r="AL564" s="28"/>
      <c r="AM564" s="28"/>
      <c r="AN564" s="28"/>
      <c r="AO564" s="28"/>
      <c r="AQ564" s="67">
        <v>12030.1</v>
      </c>
      <c r="AR564" s="67">
        <v>12446</v>
      </c>
      <c r="AS564" s="67">
        <v>11845.3</v>
      </c>
      <c r="AT564" s="67">
        <v>10355.9</v>
      </c>
      <c r="AU564" s="67">
        <v>12194.1</v>
      </c>
      <c r="AV564" s="67">
        <v>11879.9</v>
      </c>
      <c r="AW564" s="67">
        <v>11684.9</v>
      </c>
      <c r="AX564" s="67">
        <v>11784.2</v>
      </c>
      <c r="AY564" s="67">
        <v>11029.7</v>
      </c>
      <c r="AZ564" s="67">
        <v>10647.6</v>
      </c>
      <c r="BA564" s="67">
        <v>10739.6</v>
      </c>
      <c r="BB564" s="67">
        <v>10542.5</v>
      </c>
      <c r="BC564" s="67">
        <v>10303.4</v>
      </c>
      <c r="BD564" s="67">
        <v>10022.900000000001</v>
      </c>
      <c r="BE564" s="67">
        <v>9563.9000000000015</v>
      </c>
      <c r="BF564" s="67">
        <v>9640.6000000000022</v>
      </c>
      <c r="BG564" s="67">
        <v>9926.5000000000018</v>
      </c>
      <c r="BH564" s="67">
        <v>10116.399999999998</v>
      </c>
      <c r="BI564" s="67">
        <v>10812.599999999999</v>
      </c>
      <c r="BJ564" s="67">
        <v>10760.1</v>
      </c>
      <c r="BK564" s="67">
        <v>10609.099999999999</v>
      </c>
      <c r="BL564" s="67">
        <v>10192.799999999999</v>
      </c>
      <c r="BM564" s="67">
        <v>10552.8</v>
      </c>
      <c r="BN564" s="67"/>
    </row>
    <row r="565" spans="1:66" ht="13.5" customHeight="1" x14ac:dyDescent="0.15">
      <c r="A565" s="51"/>
      <c r="B565" s="45"/>
      <c r="C565" s="46"/>
      <c r="D565" s="66" t="s">
        <v>9</v>
      </c>
      <c r="E565" s="90"/>
      <c r="F565" s="90"/>
      <c r="G565" s="90"/>
      <c r="H565" s="28"/>
      <c r="I565" s="28"/>
      <c r="J565" s="28"/>
      <c r="K565" s="28"/>
      <c r="L565" s="28"/>
      <c r="M565" s="28"/>
      <c r="N565" s="28"/>
      <c r="O565" s="28"/>
      <c r="P565" s="28"/>
      <c r="Q565" s="28"/>
      <c r="R565" s="28"/>
      <c r="S565" s="28"/>
      <c r="T565" s="28"/>
      <c r="U565" s="28"/>
      <c r="V565" s="28"/>
      <c r="W565" s="28"/>
      <c r="X565" s="28"/>
      <c r="Y565" s="28"/>
      <c r="Z565" s="28"/>
      <c r="AA565" s="28"/>
      <c r="AB565" s="28"/>
      <c r="AC565" s="28"/>
      <c r="AD565" s="28"/>
      <c r="AE565" s="28"/>
      <c r="AF565" s="28"/>
      <c r="AG565" s="28"/>
      <c r="AH565" s="28"/>
      <c r="AI565" s="28"/>
      <c r="AJ565" s="28"/>
      <c r="AK565" s="28"/>
      <c r="AL565" s="28"/>
      <c r="AM565" s="28"/>
      <c r="AN565" s="28"/>
      <c r="AO565" s="28"/>
      <c r="AQ565" s="67">
        <v>14607.8</v>
      </c>
      <c r="AR565" s="67">
        <v>15274.2</v>
      </c>
      <c r="AS565" s="67">
        <v>14883.7</v>
      </c>
      <c r="AT565" s="67">
        <v>10623.5</v>
      </c>
      <c r="AU565" s="67">
        <v>13643.5</v>
      </c>
      <c r="AV565" s="67">
        <v>13756.4</v>
      </c>
      <c r="AW565" s="67">
        <v>13698</v>
      </c>
      <c r="AX565" s="67">
        <v>13973.7</v>
      </c>
      <c r="AY565" s="67">
        <v>13458.6</v>
      </c>
      <c r="AZ565" s="67">
        <v>12447.4</v>
      </c>
      <c r="BA565" s="67">
        <v>13065.6</v>
      </c>
      <c r="BB565" s="67">
        <v>12825.8</v>
      </c>
      <c r="BC565" s="67">
        <v>12445.3</v>
      </c>
      <c r="BD565" s="67">
        <v>12256.899999999998</v>
      </c>
      <c r="BE565" s="67">
        <v>11111.3</v>
      </c>
      <c r="BF565" s="67">
        <v>11341.7</v>
      </c>
      <c r="BG565" s="67">
        <v>12298.900000000003</v>
      </c>
      <c r="BH565" s="67">
        <v>12643.7</v>
      </c>
      <c r="BI565" s="67">
        <v>13954.3</v>
      </c>
      <c r="BJ565" s="67">
        <v>14075.900000000001</v>
      </c>
      <c r="BK565" s="67">
        <v>13912.2</v>
      </c>
      <c r="BL565" s="67">
        <v>12982.9</v>
      </c>
      <c r="BM565" s="67">
        <v>13517.899999999998</v>
      </c>
      <c r="BN565" s="67"/>
    </row>
    <row r="566" spans="1:66" ht="13.5" customHeight="1" x14ac:dyDescent="0.15">
      <c r="A566" s="51"/>
      <c r="B566" s="45"/>
      <c r="C566" s="46"/>
      <c r="D566" s="66" t="s">
        <v>10</v>
      </c>
      <c r="E566" s="90"/>
      <c r="F566" s="90"/>
      <c r="G566" s="90"/>
      <c r="H566" s="28"/>
      <c r="I566" s="28"/>
      <c r="J566" s="28"/>
      <c r="K566" s="28"/>
      <c r="L566" s="28"/>
      <c r="M566" s="28"/>
      <c r="N566" s="28"/>
      <c r="O566" s="28"/>
      <c r="P566" s="28"/>
      <c r="Q566" s="28"/>
      <c r="R566" s="28"/>
      <c r="S566" s="28"/>
      <c r="T566" s="28"/>
      <c r="U566" s="28"/>
      <c r="V566" s="28"/>
      <c r="W566" s="28"/>
      <c r="X566" s="28"/>
      <c r="Y566" s="28"/>
      <c r="Z566" s="28"/>
      <c r="AA566" s="28"/>
      <c r="AB566" s="28"/>
      <c r="AC566" s="28"/>
      <c r="AD566" s="28"/>
      <c r="AE566" s="28"/>
      <c r="AF566" s="28"/>
      <c r="AG566" s="28"/>
      <c r="AH566" s="28"/>
      <c r="AI566" s="28"/>
      <c r="AJ566" s="28"/>
      <c r="AK566" s="28"/>
      <c r="AL566" s="28"/>
      <c r="AM566" s="28"/>
      <c r="AN566" s="28"/>
      <c r="AO566" s="28"/>
      <c r="AQ566" s="67">
        <v>3522</v>
      </c>
      <c r="AR566" s="67">
        <v>3576.4</v>
      </c>
      <c r="AS566" s="67">
        <v>3613.3</v>
      </c>
      <c r="AT566" s="67">
        <v>2716.2</v>
      </c>
      <c r="AU566" s="67">
        <v>3325.8</v>
      </c>
      <c r="AV566" s="67">
        <v>3364.8</v>
      </c>
      <c r="AW566" s="67">
        <v>3349.9</v>
      </c>
      <c r="AX566" s="67">
        <v>3197.3</v>
      </c>
      <c r="AY566" s="67">
        <v>3146.3</v>
      </c>
      <c r="AZ566" s="67">
        <v>3131.1</v>
      </c>
      <c r="BA566" s="67">
        <v>3151.1</v>
      </c>
      <c r="BB566" s="67">
        <v>2923.6</v>
      </c>
      <c r="BC566" s="67">
        <v>2701.7</v>
      </c>
      <c r="BD566" s="67">
        <v>2566.4999999999995</v>
      </c>
      <c r="BE566" s="67">
        <v>2346.5</v>
      </c>
      <c r="BF566" s="67">
        <v>2458.5000000000005</v>
      </c>
      <c r="BG566" s="67">
        <v>2705.3000000000006</v>
      </c>
      <c r="BH566" s="67">
        <v>2917.5000000000005</v>
      </c>
      <c r="BI566" s="67">
        <v>3058.7000000000003</v>
      </c>
      <c r="BJ566" s="67">
        <v>3020.4999999999995</v>
      </c>
      <c r="BK566" s="67">
        <v>3072.7000000000003</v>
      </c>
      <c r="BL566" s="67">
        <v>2976.1999999999994</v>
      </c>
      <c r="BM566" s="67">
        <v>2661.8</v>
      </c>
      <c r="BN566" s="67"/>
    </row>
    <row r="567" spans="1:66" ht="13.5" customHeight="1" thickBot="1" x14ac:dyDescent="0.2">
      <c r="A567" s="51"/>
      <c r="B567" s="47"/>
      <c r="C567" s="49"/>
      <c r="D567" s="68" t="s">
        <v>11</v>
      </c>
      <c r="E567" s="91"/>
      <c r="F567" s="91"/>
      <c r="G567" s="91"/>
      <c r="H567" s="29"/>
      <c r="I567" s="29"/>
      <c r="J567" s="29"/>
      <c r="K567" s="29"/>
      <c r="L567" s="29"/>
      <c r="M567" s="29"/>
      <c r="N567" s="29"/>
      <c r="O567" s="29"/>
      <c r="P567" s="29"/>
      <c r="Q567" s="29"/>
      <c r="R567" s="29"/>
      <c r="S567" s="29"/>
      <c r="T567" s="29"/>
      <c r="U567" s="29"/>
      <c r="V567" s="29"/>
      <c r="W567" s="29"/>
      <c r="X567" s="29"/>
      <c r="Y567" s="29"/>
      <c r="Z567" s="29"/>
      <c r="AA567" s="29"/>
      <c r="AB567" s="29"/>
      <c r="AC567" s="29"/>
      <c r="AD567" s="29"/>
      <c r="AE567" s="29"/>
      <c r="AF567" s="29"/>
      <c r="AG567" s="29"/>
      <c r="AH567" s="29"/>
      <c r="AI567" s="29"/>
      <c r="AJ567" s="29"/>
      <c r="AK567" s="29"/>
      <c r="AL567" s="29"/>
      <c r="AM567" s="29"/>
      <c r="AN567" s="29"/>
      <c r="AO567" s="29"/>
      <c r="AQ567" s="69">
        <v>3640.6</v>
      </c>
      <c r="AR567" s="69">
        <v>3682</v>
      </c>
      <c r="AS567" s="69">
        <v>3707.6</v>
      </c>
      <c r="AT567" s="69">
        <v>2869.7</v>
      </c>
      <c r="AU567" s="69">
        <v>3439.1</v>
      </c>
      <c r="AV567" s="69">
        <v>3511.8</v>
      </c>
      <c r="AW567" s="69">
        <v>3512.9</v>
      </c>
      <c r="AX567" s="69">
        <v>3361.2</v>
      </c>
      <c r="AY567" s="69">
        <v>3391.9</v>
      </c>
      <c r="AZ567" s="69">
        <v>3344.9</v>
      </c>
      <c r="BA567" s="69">
        <v>3359.1</v>
      </c>
      <c r="BB567" s="69">
        <v>3157.7</v>
      </c>
      <c r="BC567" s="69">
        <v>2897.2</v>
      </c>
      <c r="BD567" s="69">
        <v>2759.2000000000003</v>
      </c>
      <c r="BE567" s="69">
        <v>2526.8000000000002</v>
      </c>
      <c r="BF567" s="69">
        <v>2689.2</v>
      </c>
      <c r="BG567" s="69">
        <v>3056.6000000000004</v>
      </c>
      <c r="BH567" s="69">
        <v>3107.6000000000004</v>
      </c>
      <c r="BI567" s="69">
        <v>3231.2000000000003</v>
      </c>
      <c r="BJ567" s="69">
        <v>3256.2</v>
      </c>
      <c r="BK567" s="69">
        <v>3315.5000000000005</v>
      </c>
      <c r="BL567" s="69">
        <v>3175.5</v>
      </c>
      <c r="BM567" s="69">
        <v>2887.9999999999995</v>
      </c>
      <c r="BN567" s="69"/>
    </row>
    <row r="568" spans="1:66" ht="13.5" customHeight="1" x14ac:dyDescent="0.15">
      <c r="A568" s="51"/>
      <c r="B568" s="52"/>
      <c r="C568" s="124" t="s">
        <v>100</v>
      </c>
      <c r="D568" s="64" t="s">
        <v>6</v>
      </c>
      <c r="E568" s="89"/>
      <c r="F568" s="89"/>
      <c r="G568" s="89"/>
      <c r="H568" s="26">
        <f t="shared" ref="H568:I568" si="615">SUM(H569:H570)</f>
        <v>462633</v>
      </c>
      <c r="I568" s="26">
        <f t="shared" si="615"/>
        <v>485761</v>
      </c>
      <c r="J568" s="26">
        <f t="shared" ref="J568" si="616">SUM(J569:J570)</f>
        <v>563415</v>
      </c>
      <c r="K568" s="26">
        <f t="shared" ref="K568" si="617">SUM(K569:K570)</f>
        <v>306254</v>
      </c>
      <c r="L568" s="26">
        <f t="shared" ref="L568" si="618">SUM(L569:L570)</f>
        <v>673367</v>
      </c>
      <c r="M568" s="26">
        <f t="shared" ref="M568" si="619">SUM(M569:M570)</f>
        <v>775071</v>
      </c>
      <c r="N568" s="26">
        <f t="shared" ref="N568" si="620">SUM(N569:N570)</f>
        <v>879614</v>
      </c>
      <c r="O568" s="26">
        <f t="shared" ref="O568" si="621">SUM(O569:O570)</f>
        <v>956550</v>
      </c>
      <c r="P568" s="26">
        <f t="shared" ref="P568" si="622">SUM(P569:P570)</f>
        <v>994809</v>
      </c>
      <c r="Q568" s="26">
        <f t="shared" ref="Q568" si="623">SUM(Q569:Q570)</f>
        <v>1014121</v>
      </c>
      <c r="R568" s="26">
        <f t="shared" ref="R568" si="624">SUM(R569:R570)</f>
        <v>997203</v>
      </c>
      <c r="S568" s="26">
        <f t="shared" ref="S568" si="625">SUM(S569:S570)</f>
        <v>1015674</v>
      </c>
      <c r="T568" s="26">
        <f t="shared" ref="T568" si="626">SUM(T569:T570)</f>
        <v>1002104</v>
      </c>
      <c r="U568" s="26">
        <f t="shared" ref="U568" si="627">SUM(U569:U570)</f>
        <v>963362</v>
      </c>
      <c r="V568" s="26">
        <f t="shared" ref="V568" si="628">SUM(V569:V570)</f>
        <v>985561</v>
      </c>
      <c r="W568" s="26">
        <f t="shared" ref="W568" si="629">SUM(W569:W570)</f>
        <v>948273</v>
      </c>
      <c r="X568" s="26">
        <f t="shared" ref="X568" si="630">SUM(X569:X570)</f>
        <v>980751</v>
      </c>
      <c r="Y568" s="26">
        <f t="shared" ref="Y568" si="631">SUM(Y569:Y570)</f>
        <v>982637</v>
      </c>
      <c r="Z568" s="26">
        <f t="shared" ref="Z568" si="632">SUM(Z569:Z570)</f>
        <v>1027421</v>
      </c>
      <c r="AA568" s="26">
        <f t="shared" ref="AA568" si="633">SUM(AA569:AA570)</f>
        <v>1010182</v>
      </c>
      <c r="AB568" s="26">
        <f t="shared" ref="AB568" si="634">SUM(AB569:AB570)</f>
        <v>1107014</v>
      </c>
      <c r="AC568" s="26">
        <f t="shared" ref="AC568" si="635">SUM(AC569:AC570)</f>
        <v>1111994</v>
      </c>
      <c r="AD568" s="26">
        <f t="shared" ref="AD568" si="636">SUM(AD569:AD570)</f>
        <v>1186431</v>
      </c>
      <c r="AE568" s="26">
        <f t="shared" ref="AE568" si="637">SUM(AE569:AE570)</f>
        <v>1312396</v>
      </c>
      <c r="AF568" s="26">
        <f t="shared" ref="AF568" si="638">SUM(AF569:AF570)</f>
        <v>1312842</v>
      </c>
      <c r="AG568" s="26">
        <f t="shared" ref="AG568" si="639">SUM(AG569:AG570)</f>
        <v>1416114</v>
      </c>
      <c r="AH568" s="26">
        <f t="shared" ref="AH568" si="640">SUM(AH569:AH570)</f>
        <v>1426434</v>
      </c>
      <c r="AI568" s="26">
        <f t="shared" ref="AI568" si="641">SUM(AI569:AI570)</f>
        <v>1445405</v>
      </c>
      <c r="AJ568" s="26">
        <f t="shared" ref="AJ568" si="642">SUM(AJ569:AJ570)</f>
        <v>1434951</v>
      </c>
      <c r="AK568" s="26">
        <f t="shared" ref="AK568" si="643">SUM(AK569:AK570)</f>
        <v>1278243</v>
      </c>
      <c r="AL568" s="26">
        <f t="shared" ref="AL568" si="644">SUM(AL569:AL570)</f>
        <v>1148660</v>
      </c>
      <c r="AM568" s="26">
        <f t="shared" ref="AM568" si="645">SUM(AM569:AM570)</f>
        <v>1198561</v>
      </c>
      <c r="AN568" s="26">
        <f t="shared" ref="AN568" si="646">SUM(AN569:AN570)</f>
        <v>1183969</v>
      </c>
      <c r="AO568" s="26">
        <f t="shared" ref="AO568" si="647">SUM(AO569:AO570)</f>
        <v>1140368</v>
      </c>
      <c r="AQ568" s="65">
        <v>1152.9000000000001</v>
      </c>
      <c r="AR568" s="65">
        <v>2079.6</v>
      </c>
      <c r="AS568" s="65">
        <v>1751.3999999999999</v>
      </c>
      <c r="AT568" s="65">
        <v>1276.3</v>
      </c>
      <c r="AU568" s="65">
        <v>1318.3</v>
      </c>
      <c r="AV568" s="65">
        <v>1326.9</v>
      </c>
      <c r="AW568" s="65">
        <v>1297.8</v>
      </c>
      <c r="AX568" s="65">
        <v>1254</v>
      </c>
      <c r="AY568" s="65">
        <v>1203.2</v>
      </c>
      <c r="AZ568" s="65">
        <v>1281.4000000000001</v>
      </c>
      <c r="BA568" s="65">
        <v>1245.5</v>
      </c>
      <c r="BB568" s="65">
        <v>1124.5999999999999</v>
      </c>
      <c r="BC568" s="65">
        <v>1106</v>
      </c>
      <c r="BD568" s="65">
        <v>1097.5999999999999</v>
      </c>
      <c r="BE568" s="65">
        <v>947.7</v>
      </c>
      <c r="BF568" s="65">
        <v>1111</v>
      </c>
      <c r="BG568" s="65">
        <v>1064.7</v>
      </c>
      <c r="BH568" s="65">
        <v>1049.8000000000002</v>
      </c>
      <c r="BI568" s="65">
        <v>1127.4000000000001</v>
      </c>
      <c r="BJ568" s="65">
        <v>1286.8000000000002</v>
      </c>
      <c r="BK568" s="65">
        <v>1201.8000000000002</v>
      </c>
      <c r="BL568" s="65">
        <v>1242.3</v>
      </c>
      <c r="BM568" s="65">
        <v>1438.3000000000002</v>
      </c>
      <c r="BN568" s="65"/>
    </row>
    <row r="569" spans="1:66" ht="13.5" customHeight="1" x14ac:dyDescent="0.15">
      <c r="A569" s="51"/>
      <c r="B569" s="52"/>
      <c r="C569" s="125"/>
      <c r="D569" s="66" t="s">
        <v>7</v>
      </c>
      <c r="E569" s="90"/>
      <c r="F569" s="90"/>
      <c r="G569" s="90"/>
      <c r="H569" s="28">
        <f>主要観光地別・年度計!H611</f>
        <v>92520</v>
      </c>
      <c r="I569" s="28">
        <f>主要観光地別・年度計!I611</f>
        <v>97146</v>
      </c>
      <c r="J569" s="28">
        <f>主要観光地別・年度計!J611</f>
        <v>188139</v>
      </c>
      <c r="K569" s="28">
        <f>主要観光地別・年度計!K611</f>
        <v>94920</v>
      </c>
      <c r="L569" s="28">
        <f>主要観光地別・年度計!L611</f>
        <v>133239</v>
      </c>
      <c r="M569" s="28">
        <f>主要観光地別・年度計!M611</f>
        <v>316835</v>
      </c>
      <c r="N569" s="28">
        <f>主要観光地別・年度計!N611</f>
        <v>499402</v>
      </c>
      <c r="O569" s="28">
        <f>主要観光地別・年度計!O611</f>
        <v>587440</v>
      </c>
      <c r="P569" s="28">
        <f>主要観光地別・年度計!P611</f>
        <v>607338</v>
      </c>
      <c r="Q569" s="28">
        <f>主要観光地別・年度計!Q611</f>
        <v>605573</v>
      </c>
      <c r="R569" s="28">
        <f>主要観光地別・年度計!R611</f>
        <v>379953</v>
      </c>
      <c r="S569" s="28">
        <f>主要観光地別・年度計!S611</f>
        <v>399612</v>
      </c>
      <c r="T569" s="28">
        <f>主要観光地別・年度計!T611</f>
        <v>394875</v>
      </c>
      <c r="U569" s="28">
        <f>主要観光地別・年度計!U611</f>
        <v>334476</v>
      </c>
      <c r="V569" s="28">
        <f>主要観光地別・年度計!V611</f>
        <v>333032</v>
      </c>
      <c r="W569" s="28">
        <f>主要観光地別・年度計!W611</f>
        <v>320609</v>
      </c>
      <c r="X569" s="28">
        <f>主要観光地別・年度計!X611</f>
        <v>330221</v>
      </c>
      <c r="Y569" s="28">
        <f>主要観光地別・年度計!Y611</f>
        <v>331238</v>
      </c>
      <c r="Z569" s="28">
        <f>主要観光地別・年度計!Z611</f>
        <v>337359</v>
      </c>
      <c r="AA569" s="28">
        <f>主要観光地別・年度計!AA611</f>
        <v>350920</v>
      </c>
      <c r="AB569" s="28">
        <f>主要観光地別・年度計!AB611</f>
        <v>413377</v>
      </c>
      <c r="AC569" s="28">
        <f>主要観光地別・年度計!AC611</f>
        <v>411379</v>
      </c>
      <c r="AD569" s="28">
        <f>主要観光地別・年度計!AD611</f>
        <v>350086</v>
      </c>
      <c r="AE569" s="28">
        <f>主要観光地別・年度計!AE611</f>
        <v>434130</v>
      </c>
      <c r="AF569" s="28">
        <f>主要観光地別・年度計!AF611</f>
        <v>402967</v>
      </c>
      <c r="AG569" s="28">
        <f>主要観光地別・年度計!AG611</f>
        <v>433413</v>
      </c>
      <c r="AH569" s="28">
        <f>主要観光地別・年度計!AH611</f>
        <v>436812</v>
      </c>
      <c r="AI569" s="28">
        <f>主要観光地別・年度計!AI611</f>
        <v>401332</v>
      </c>
      <c r="AJ569" s="28">
        <f>主要観光地別・年度計!AJ611</f>
        <v>395162</v>
      </c>
      <c r="AK569" s="28">
        <f>主要観光地別・年度計!AK611</f>
        <v>402277</v>
      </c>
      <c r="AL569" s="28">
        <f>主要観光地別・年度計!AL611</f>
        <v>359620</v>
      </c>
      <c r="AM569" s="28">
        <f>主要観光地別・年度計!AM611</f>
        <v>349054</v>
      </c>
      <c r="AN569" s="28">
        <f>主要観光地別・年度計!AN611</f>
        <v>339218</v>
      </c>
      <c r="AO569" s="28">
        <f>主要観光地別・年度計!AO611</f>
        <v>347853</v>
      </c>
      <c r="AQ569" s="67">
        <v>347.7</v>
      </c>
      <c r="AR569" s="67">
        <v>609.9</v>
      </c>
      <c r="AS569" s="67">
        <v>630.29999999999995</v>
      </c>
      <c r="AT569" s="67">
        <v>257.60000000000002</v>
      </c>
      <c r="AU569" s="67">
        <v>378.2</v>
      </c>
      <c r="AV569" s="67">
        <v>263.60000000000002</v>
      </c>
      <c r="AW569" s="67">
        <v>285.10000000000002</v>
      </c>
      <c r="AX569" s="67">
        <v>358</v>
      </c>
      <c r="AY569" s="67">
        <v>337.5</v>
      </c>
      <c r="AZ569" s="67">
        <v>319.8</v>
      </c>
      <c r="BA569" s="67">
        <v>369.1</v>
      </c>
      <c r="BB569" s="67">
        <v>307.8</v>
      </c>
      <c r="BC569" s="67">
        <v>300</v>
      </c>
      <c r="BD569" s="67">
        <v>370.2</v>
      </c>
      <c r="BE569" s="67">
        <v>315.7</v>
      </c>
      <c r="BF569" s="67">
        <v>318.10000000000002</v>
      </c>
      <c r="BG569" s="67">
        <v>385.99999999999994</v>
      </c>
      <c r="BH569" s="67">
        <v>395.00000000000006</v>
      </c>
      <c r="BI569" s="67">
        <v>448</v>
      </c>
      <c r="BJ569" s="67">
        <v>520.19999999999993</v>
      </c>
      <c r="BK569" s="67">
        <v>511.70000000000005</v>
      </c>
      <c r="BL569" s="67">
        <v>468.9</v>
      </c>
      <c r="BM569" s="67">
        <v>680.6</v>
      </c>
      <c r="BN569" s="67"/>
    </row>
    <row r="570" spans="1:66" ht="13.5" customHeight="1" x14ac:dyDescent="0.15">
      <c r="A570" s="51"/>
      <c r="B570" s="52"/>
      <c r="C570" s="125"/>
      <c r="D570" s="66" t="s">
        <v>8</v>
      </c>
      <c r="E570" s="90"/>
      <c r="F570" s="90"/>
      <c r="G570" s="90"/>
      <c r="H570" s="28">
        <f>主要観光地別・年度計!H612</f>
        <v>370113</v>
      </c>
      <c r="I570" s="28">
        <f>主要観光地別・年度計!I612</f>
        <v>388615</v>
      </c>
      <c r="J570" s="28">
        <f>主要観光地別・年度計!J612</f>
        <v>375276</v>
      </c>
      <c r="K570" s="28">
        <f>主要観光地別・年度計!K612</f>
        <v>211334</v>
      </c>
      <c r="L570" s="28">
        <f>主要観光地別・年度計!L612</f>
        <v>540128</v>
      </c>
      <c r="M570" s="28">
        <f>主要観光地別・年度計!M612</f>
        <v>458236</v>
      </c>
      <c r="N570" s="28">
        <f>主要観光地別・年度計!N612</f>
        <v>380212</v>
      </c>
      <c r="O570" s="28">
        <f>主要観光地別・年度計!O612</f>
        <v>369110</v>
      </c>
      <c r="P570" s="28">
        <f>主要観光地別・年度計!P612</f>
        <v>387471</v>
      </c>
      <c r="Q570" s="28">
        <f>主要観光地別・年度計!Q612</f>
        <v>408548</v>
      </c>
      <c r="R570" s="28">
        <f>主要観光地別・年度計!R612</f>
        <v>617250</v>
      </c>
      <c r="S570" s="28">
        <f>主要観光地別・年度計!S612</f>
        <v>616062</v>
      </c>
      <c r="T570" s="28">
        <f>主要観光地別・年度計!T612</f>
        <v>607229</v>
      </c>
      <c r="U570" s="28">
        <f>主要観光地別・年度計!U612</f>
        <v>628886</v>
      </c>
      <c r="V570" s="28">
        <f>主要観光地別・年度計!V612</f>
        <v>652529</v>
      </c>
      <c r="W570" s="28">
        <f>主要観光地別・年度計!W612</f>
        <v>627664</v>
      </c>
      <c r="X570" s="28">
        <f>主要観光地別・年度計!X612</f>
        <v>650530</v>
      </c>
      <c r="Y570" s="28">
        <f>主要観光地別・年度計!Y612</f>
        <v>651399</v>
      </c>
      <c r="Z570" s="28">
        <f>主要観光地別・年度計!Z612</f>
        <v>690062</v>
      </c>
      <c r="AA570" s="28">
        <f>主要観光地別・年度計!AA612</f>
        <v>659262</v>
      </c>
      <c r="AB570" s="28">
        <f>主要観光地別・年度計!AB612</f>
        <v>693637</v>
      </c>
      <c r="AC570" s="28">
        <f>主要観光地別・年度計!AC612</f>
        <v>700615</v>
      </c>
      <c r="AD570" s="28">
        <f>主要観光地別・年度計!AD612</f>
        <v>836345</v>
      </c>
      <c r="AE570" s="28">
        <f>主要観光地別・年度計!AE612</f>
        <v>878266</v>
      </c>
      <c r="AF570" s="28">
        <f>主要観光地別・年度計!AF612</f>
        <v>909875</v>
      </c>
      <c r="AG570" s="28">
        <f>主要観光地別・年度計!AG612</f>
        <v>982701</v>
      </c>
      <c r="AH570" s="28">
        <f>主要観光地別・年度計!AH612</f>
        <v>989622</v>
      </c>
      <c r="AI570" s="28">
        <f>主要観光地別・年度計!AI612</f>
        <v>1044073</v>
      </c>
      <c r="AJ570" s="28">
        <f>主要観光地別・年度計!AJ612</f>
        <v>1039789</v>
      </c>
      <c r="AK570" s="28">
        <f>主要観光地別・年度計!AK612</f>
        <v>875966</v>
      </c>
      <c r="AL570" s="28">
        <f>主要観光地別・年度計!AL612</f>
        <v>789040</v>
      </c>
      <c r="AM570" s="28">
        <f>主要観光地別・年度計!AM612</f>
        <v>849507</v>
      </c>
      <c r="AN570" s="28">
        <f>主要観光地別・年度計!AN612</f>
        <v>844751</v>
      </c>
      <c r="AO570" s="28">
        <f>主要観光地別・年度計!AO612</f>
        <v>792515</v>
      </c>
      <c r="AQ570" s="67">
        <v>805.2</v>
      </c>
      <c r="AR570" s="67">
        <v>1469.7</v>
      </c>
      <c r="AS570" s="67">
        <v>1121.0999999999999</v>
      </c>
      <c r="AT570" s="67">
        <v>1018.7</v>
      </c>
      <c r="AU570" s="67">
        <v>940.1</v>
      </c>
      <c r="AV570" s="67">
        <v>1063.3</v>
      </c>
      <c r="AW570" s="67">
        <v>1012.7</v>
      </c>
      <c r="AX570" s="67">
        <v>896</v>
      </c>
      <c r="AY570" s="67">
        <v>865.7</v>
      </c>
      <c r="AZ570" s="67">
        <v>961.6</v>
      </c>
      <c r="BA570" s="67">
        <v>876.4</v>
      </c>
      <c r="BB570" s="67">
        <v>816.8</v>
      </c>
      <c r="BC570" s="67">
        <v>806</v>
      </c>
      <c r="BD570" s="67">
        <v>727.40000000000009</v>
      </c>
      <c r="BE570" s="67">
        <v>631.99999999999989</v>
      </c>
      <c r="BF570" s="67">
        <v>792.9</v>
      </c>
      <c r="BG570" s="67">
        <v>678.7</v>
      </c>
      <c r="BH570" s="67">
        <v>654.79999999999995</v>
      </c>
      <c r="BI570" s="67">
        <v>679.4</v>
      </c>
      <c r="BJ570" s="67">
        <v>766.60000000000014</v>
      </c>
      <c r="BK570" s="67">
        <v>690.1</v>
      </c>
      <c r="BL570" s="67">
        <v>773.4</v>
      </c>
      <c r="BM570" s="67">
        <v>757.70000000000016</v>
      </c>
      <c r="BN570" s="67"/>
    </row>
    <row r="571" spans="1:66" ht="13.5" customHeight="1" x14ac:dyDescent="0.15">
      <c r="A571" s="51"/>
      <c r="B571" s="52"/>
      <c r="C571" s="125"/>
      <c r="D571" s="66" t="s">
        <v>9</v>
      </c>
      <c r="E571" s="90"/>
      <c r="F571" s="90"/>
      <c r="G571" s="90"/>
      <c r="H571" s="28">
        <f>主要観光地別・年度計!H613</f>
        <v>416558</v>
      </c>
      <c r="I571" s="28">
        <f>主要観光地別・年度計!I613</f>
        <v>437383</v>
      </c>
      <c r="J571" s="28">
        <f>主要観光地別・年度計!J613</f>
        <v>452700</v>
      </c>
      <c r="K571" s="28">
        <f>主要観光地別・年度計!K613</f>
        <v>283631</v>
      </c>
      <c r="L571" s="28">
        <f>主要観光地別・年度計!L613</f>
        <v>554189</v>
      </c>
      <c r="M571" s="28">
        <f>主要観光地別・年度計!M613</f>
        <v>680630</v>
      </c>
      <c r="N571" s="28">
        <f>主要観光地別・年度計!N613</f>
        <v>717367</v>
      </c>
      <c r="O571" s="28">
        <f>主要観光地別・年度計!O613</f>
        <v>881647</v>
      </c>
      <c r="P571" s="28">
        <f>主要観光地別・年度計!P613</f>
        <v>895706</v>
      </c>
      <c r="Q571" s="28">
        <f>主要観光地別・年度計!Q613</f>
        <v>911635</v>
      </c>
      <c r="R571" s="28">
        <f>主要観光地別・年度計!R613</f>
        <v>895532</v>
      </c>
      <c r="S571" s="28">
        <f>主要観光地別・年度計!S613</f>
        <v>913800</v>
      </c>
      <c r="T571" s="28">
        <f>主要観光地別・年度計!T613</f>
        <v>901554</v>
      </c>
      <c r="U571" s="28">
        <f>主要観光地別・年度計!U613</f>
        <v>870528</v>
      </c>
      <c r="V571" s="28">
        <f>主要観光地別・年度計!V613</f>
        <v>890901</v>
      </c>
      <c r="W571" s="28">
        <f>主要観光地別・年度計!W613</f>
        <v>863047</v>
      </c>
      <c r="X571" s="28">
        <f>主要観光地別・年度計!X613</f>
        <v>891929</v>
      </c>
      <c r="Y571" s="28">
        <f>主要観光地別・年度計!Y613</f>
        <v>894283</v>
      </c>
      <c r="Z571" s="28">
        <f>主要観光地別・年度計!Z613</f>
        <v>932596</v>
      </c>
      <c r="AA571" s="28">
        <f>主要観光地別・年度計!AA613</f>
        <v>900631</v>
      </c>
      <c r="AB571" s="28">
        <f>主要観光地別・年度計!AB613</f>
        <v>954436</v>
      </c>
      <c r="AC571" s="28">
        <f>主要観光地別・年度計!AC613</f>
        <v>957391</v>
      </c>
      <c r="AD571" s="28">
        <f>主要観光地別・年度計!AD613</f>
        <v>1038217</v>
      </c>
      <c r="AE571" s="28">
        <f>主要観光地別・年度計!AE613</f>
        <v>1115537</v>
      </c>
      <c r="AF571" s="28">
        <f>主要観光地別・年度計!AF613</f>
        <v>1121917</v>
      </c>
      <c r="AG571" s="28">
        <f>主要観光地別・年度計!AG613</f>
        <v>1191910</v>
      </c>
      <c r="AH571" s="28">
        <f>主要観光地別・年度計!AH613</f>
        <v>1198580</v>
      </c>
      <c r="AI571" s="28">
        <f>主要観光地別・年度計!AI613</f>
        <v>1240735</v>
      </c>
      <c r="AJ571" s="28">
        <f>主要観光地別・年度計!AJ613</f>
        <v>1230785</v>
      </c>
      <c r="AK571" s="28">
        <f>主要観光地別・年度計!AK613</f>
        <v>1074823</v>
      </c>
      <c r="AL571" s="28">
        <f>主要観光地別・年度計!AL613</f>
        <v>985784</v>
      </c>
      <c r="AM571" s="28">
        <f>主要観光地別・年度計!AM613</f>
        <v>1035702</v>
      </c>
      <c r="AN571" s="28">
        <f>主要観光地別・年度計!AN613</f>
        <v>1030134</v>
      </c>
      <c r="AO571" s="28">
        <f>主要観光地別・年度計!AO613</f>
        <v>981205</v>
      </c>
      <c r="AQ571" s="67">
        <v>1004.1</v>
      </c>
      <c r="AR571" s="67">
        <v>1887.8</v>
      </c>
      <c r="AS571" s="67">
        <v>1573.5</v>
      </c>
      <c r="AT571" s="67">
        <v>1124.9000000000001</v>
      </c>
      <c r="AU571" s="67">
        <v>1159.5</v>
      </c>
      <c r="AV571" s="67">
        <v>1161.9000000000001</v>
      </c>
      <c r="AW571" s="67">
        <v>1113.7</v>
      </c>
      <c r="AX571" s="67">
        <v>1070.0999999999999</v>
      </c>
      <c r="AY571" s="67">
        <v>1019.1</v>
      </c>
      <c r="AZ571" s="67">
        <v>1101.3</v>
      </c>
      <c r="BA571" s="67">
        <v>1054.7</v>
      </c>
      <c r="BB571" s="67">
        <v>915.6</v>
      </c>
      <c r="BC571" s="67">
        <v>915.9</v>
      </c>
      <c r="BD571" s="67">
        <v>903.7</v>
      </c>
      <c r="BE571" s="67">
        <v>745.5999999999998</v>
      </c>
      <c r="BF571" s="67">
        <v>897.5</v>
      </c>
      <c r="BG571" s="67">
        <v>856</v>
      </c>
      <c r="BH571" s="67">
        <v>821.7</v>
      </c>
      <c r="BI571" s="67">
        <v>895.4</v>
      </c>
      <c r="BJ571" s="67">
        <v>1046.8</v>
      </c>
      <c r="BK571" s="67">
        <v>951.5</v>
      </c>
      <c r="BL571" s="67">
        <v>957.6</v>
      </c>
      <c r="BM571" s="67">
        <v>1218.5999999999999</v>
      </c>
      <c r="BN571" s="67"/>
    </row>
    <row r="572" spans="1:66" ht="13.5" customHeight="1" x14ac:dyDescent="0.15">
      <c r="A572" s="51"/>
      <c r="B572" s="52"/>
      <c r="C572" s="125"/>
      <c r="D572" s="66" t="s">
        <v>10</v>
      </c>
      <c r="E572" s="90"/>
      <c r="F572" s="90"/>
      <c r="G572" s="90"/>
      <c r="H572" s="28">
        <f>主要観光地別・年度計!H614</f>
        <v>46075</v>
      </c>
      <c r="I572" s="28">
        <f>主要観光地別・年度計!I614</f>
        <v>48378</v>
      </c>
      <c r="J572" s="28">
        <f>主要観光地別・年度計!J614</f>
        <v>110715</v>
      </c>
      <c r="K572" s="28">
        <f>主要観光地別・年度計!K614</f>
        <v>22623</v>
      </c>
      <c r="L572" s="28">
        <f>主要観光地別・年度計!L614</f>
        <v>119178</v>
      </c>
      <c r="M572" s="28">
        <f>主要観光地別・年度計!M614</f>
        <v>94441</v>
      </c>
      <c r="N572" s="28">
        <f>主要観光地別・年度計!N614</f>
        <v>162247</v>
      </c>
      <c r="O572" s="28">
        <f>主要観光地別・年度計!O614</f>
        <v>74903</v>
      </c>
      <c r="P572" s="28">
        <f>主要観光地別・年度計!P614</f>
        <v>99103</v>
      </c>
      <c r="Q572" s="28">
        <f>主要観光地別・年度計!Q614</f>
        <v>102486</v>
      </c>
      <c r="R572" s="28">
        <f>主要観光地別・年度計!R614</f>
        <v>101651</v>
      </c>
      <c r="S572" s="28">
        <f>主要観光地別・年度計!S614</f>
        <v>101874</v>
      </c>
      <c r="T572" s="28">
        <f>主要観光地別・年度計!T614</f>
        <v>100550</v>
      </c>
      <c r="U572" s="28">
        <f>主要観光地別・年度計!U614</f>
        <v>92834</v>
      </c>
      <c r="V572" s="28">
        <f>主要観光地別・年度計!V614</f>
        <v>94660</v>
      </c>
      <c r="W572" s="28">
        <f>主要観光地別・年度計!W614</f>
        <v>85226</v>
      </c>
      <c r="X572" s="28">
        <f>主要観光地別・年度計!X614</f>
        <v>88822</v>
      </c>
      <c r="Y572" s="28">
        <f>主要観光地別・年度計!Y614</f>
        <v>88354</v>
      </c>
      <c r="Z572" s="28">
        <f>主要観光地別・年度計!Z614</f>
        <v>94825</v>
      </c>
      <c r="AA572" s="28">
        <f>主要観光地別・年度計!AA614</f>
        <v>109551</v>
      </c>
      <c r="AB572" s="28">
        <f>主要観光地別・年度計!AB614</f>
        <v>152578</v>
      </c>
      <c r="AC572" s="28">
        <f>主要観光地別・年度計!AC614</f>
        <v>154603</v>
      </c>
      <c r="AD572" s="28">
        <f>主要観光地別・年度計!AD614</f>
        <v>148214</v>
      </c>
      <c r="AE572" s="28">
        <f>主要観光地別・年度計!AE614</f>
        <v>196859</v>
      </c>
      <c r="AF572" s="28">
        <f>主要観光地別・年度計!AF614</f>
        <v>190925</v>
      </c>
      <c r="AG572" s="28">
        <f>主要観光地別・年度計!AG614</f>
        <v>224204</v>
      </c>
      <c r="AH572" s="28">
        <f>主要観光地別・年度計!AH614</f>
        <v>227854</v>
      </c>
      <c r="AI572" s="28">
        <f>主要観光地別・年度計!AI614</f>
        <v>204670</v>
      </c>
      <c r="AJ572" s="28">
        <f>主要観光地別・年度計!AJ614</f>
        <v>204166</v>
      </c>
      <c r="AK572" s="28">
        <f>主要観光地別・年度計!AK614</f>
        <v>203420</v>
      </c>
      <c r="AL572" s="28">
        <f>主要観光地別・年度計!AL614</f>
        <v>162876</v>
      </c>
      <c r="AM572" s="28">
        <f>主要観光地別・年度計!AM614</f>
        <v>162859</v>
      </c>
      <c r="AN572" s="28">
        <f>主要観光地別・年度計!AN614</f>
        <v>153835</v>
      </c>
      <c r="AO572" s="28">
        <f>主要観光地別・年度計!AO614</f>
        <v>159163</v>
      </c>
      <c r="AQ572" s="67">
        <v>148.80000000000001</v>
      </c>
      <c r="AR572" s="67">
        <v>191.8</v>
      </c>
      <c r="AS572" s="67">
        <v>177.9</v>
      </c>
      <c r="AT572" s="67">
        <v>151.4</v>
      </c>
      <c r="AU572" s="67">
        <v>158.80000000000001</v>
      </c>
      <c r="AV572" s="67">
        <v>165</v>
      </c>
      <c r="AW572" s="67">
        <v>184.1</v>
      </c>
      <c r="AX572" s="67">
        <v>183.9</v>
      </c>
      <c r="AY572" s="67">
        <v>184.1</v>
      </c>
      <c r="AZ572" s="67">
        <v>180.1</v>
      </c>
      <c r="BA572" s="67">
        <v>190.8</v>
      </c>
      <c r="BB572" s="67">
        <v>209</v>
      </c>
      <c r="BC572" s="67">
        <v>190.1</v>
      </c>
      <c r="BD572" s="67">
        <v>193.89999999999998</v>
      </c>
      <c r="BE572" s="67">
        <v>202.20000000000005</v>
      </c>
      <c r="BF572" s="67">
        <v>213.49999999999997</v>
      </c>
      <c r="BG572" s="67">
        <v>208.70000000000002</v>
      </c>
      <c r="BH572" s="67">
        <v>228.09999999999997</v>
      </c>
      <c r="BI572" s="67">
        <v>232</v>
      </c>
      <c r="BJ572" s="67">
        <v>239.99999999999997</v>
      </c>
      <c r="BK572" s="67">
        <v>250.3</v>
      </c>
      <c r="BL572" s="67">
        <v>284.7</v>
      </c>
      <c r="BM572" s="67">
        <v>219.7</v>
      </c>
      <c r="BN572" s="67"/>
    </row>
    <row r="573" spans="1:66" ht="13.5" customHeight="1" thickBot="1" x14ac:dyDescent="0.2">
      <c r="A573" s="51"/>
      <c r="B573" s="52"/>
      <c r="C573" s="126"/>
      <c r="D573" s="68" t="s">
        <v>11</v>
      </c>
      <c r="E573" s="91"/>
      <c r="F573" s="91"/>
      <c r="G573" s="91"/>
      <c r="H573" s="29"/>
      <c r="I573" s="29">
        <f>主要観光地別・年度計!I615</f>
        <v>48378</v>
      </c>
      <c r="J573" s="29">
        <f>主要観光地別・年度計!J615</f>
        <v>111598</v>
      </c>
      <c r="K573" s="29">
        <f>主要観光地別・年度計!K615</f>
        <v>23247</v>
      </c>
      <c r="L573" s="29">
        <f>主要観光地別・年度計!L615</f>
        <v>119178</v>
      </c>
      <c r="M573" s="29">
        <f>主要観光地別・年度計!M615</f>
        <v>94441</v>
      </c>
      <c r="N573" s="29">
        <f>主要観光地別・年度計!N615</f>
        <v>162247</v>
      </c>
      <c r="O573" s="29">
        <f>主要観光地別・年度計!O615</f>
        <v>74903</v>
      </c>
      <c r="P573" s="29">
        <f>主要観光地別・年度計!P615</f>
        <v>101722</v>
      </c>
      <c r="Q573" s="29">
        <f>主要観光地別・年度計!Q615</f>
        <v>102486</v>
      </c>
      <c r="R573" s="29">
        <f>主要観光地別・年度計!R615</f>
        <v>101651</v>
      </c>
      <c r="S573" s="29">
        <f>主要観光地別・年度計!S615</f>
        <v>127124</v>
      </c>
      <c r="T573" s="29">
        <f>主要観光地別・年度計!T615</f>
        <v>124469</v>
      </c>
      <c r="U573" s="29">
        <f>主要観光地別・年度計!U615</f>
        <v>129968</v>
      </c>
      <c r="V573" s="29">
        <f>主要観光地別・年度計!V615</f>
        <v>132525</v>
      </c>
      <c r="W573" s="29">
        <f>主要観光地別・年度計!W615</f>
        <v>119316</v>
      </c>
      <c r="X573" s="29">
        <f>主要観光地別・年度計!X615</f>
        <v>124346</v>
      </c>
      <c r="Y573" s="29">
        <f>主要観光地別・年度計!Y615</f>
        <v>123665</v>
      </c>
      <c r="Z573" s="29">
        <f>主要観光地別・年度計!Z615</f>
        <v>128692</v>
      </c>
      <c r="AA573" s="29">
        <f>主要観光地別・年度計!AA615</f>
        <v>137379</v>
      </c>
      <c r="AB573" s="29">
        <f>主要観光地別・年度計!AB615</f>
        <v>175647</v>
      </c>
      <c r="AC573" s="29">
        <f>主要観光地別・年度計!AC615</f>
        <v>179647</v>
      </c>
      <c r="AD573" s="29">
        <f>主要観光地別・年度計!AD615</f>
        <v>177967</v>
      </c>
      <c r="AE573" s="29">
        <f>主要観光地別・年度計!AE615</f>
        <v>230327</v>
      </c>
      <c r="AF573" s="29">
        <f>主要観光地別・年度計!AF615</f>
        <v>226590</v>
      </c>
      <c r="AG573" s="29">
        <f>主要観光地別・年度計!AG615</f>
        <v>255427</v>
      </c>
      <c r="AH573" s="29">
        <f>主要観光地別・年度計!AH615</f>
        <v>248790</v>
      </c>
      <c r="AI573" s="29">
        <f>主要観光地別・年度計!AI615</f>
        <v>229657</v>
      </c>
      <c r="AJ573" s="29">
        <f>主要観光地別・年度計!AJ615</f>
        <v>227728</v>
      </c>
      <c r="AK573" s="29">
        <f>主要観光地別・年度計!AK615</f>
        <v>261504</v>
      </c>
      <c r="AL573" s="29">
        <f>主要観光地別・年度計!AL615</f>
        <v>185843</v>
      </c>
      <c r="AM573" s="29">
        <f>主要観光地別・年度計!AM615</f>
        <v>193911</v>
      </c>
      <c r="AN573" s="29">
        <f>主要観光地別・年度計!AN615</f>
        <v>194114</v>
      </c>
      <c r="AO573" s="29">
        <f>主要観光地別・年度計!AO615</f>
        <v>198626</v>
      </c>
      <c r="AQ573" s="69">
        <v>184.6</v>
      </c>
      <c r="AR573" s="69">
        <v>227.4</v>
      </c>
      <c r="AS573" s="69">
        <v>203.6</v>
      </c>
      <c r="AT573" s="69">
        <v>203.4</v>
      </c>
      <c r="AU573" s="69">
        <v>194.7</v>
      </c>
      <c r="AV573" s="69">
        <v>203.9</v>
      </c>
      <c r="AW573" s="69">
        <v>224.2</v>
      </c>
      <c r="AX573" s="69">
        <v>215.3</v>
      </c>
      <c r="AY573" s="69">
        <v>274.8</v>
      </c>
      <c r="AZ573" s="69">
        <v>284</v>
      </c>
      <c r="BA573" s="69">
        <v>287.39999999999998</v>
      </c>
      <c r="BB573" s="69">
        <v>271.2</v>
      </c>
      <c r="BC573" s="69">
        <v>285.39999999999998</v>
      </c>
      <c r="BD573" s="69">
        <v>280.40000000000003</v>
      </c>
      <c r="BE573" s="69">
        <v>293</v>
      </c>
      <c r="BF573" s="69">
        <v>289.00000000000006</v>
      </c>
      <c r="BG573" s="69">
        <v>288.60000000000002</v>
      </c>
      <c r="BH573" s="69">
        <v>271.79999999999995</v>
      </c>
      <c r="BI573" s="69">
        <v>270.8</v>
      </c>
      <c r="BJ573" s="69">
        <v>323.79999999999995</v>
      </c>
      <c r="BK573" s="69">
        <v>365.7</v>
      </c>
      <c r="BL573" s="69">
        <v>363.2</v>
      </c>
      <c r="BM573" s="69">
        <v>328.1</v>
      </c>
      <c r="BN573" s="69"/>
    </row>
    <row r="574" spans="1:66" ht="13.5" customHeight="1" x14ac:dyDescent="0.15">
      <c r="A574" s="51"/>
      <c r="B574" s="52"/>
      <c r="C574" s="124" t="s">
        <v>101</v>
      </c>
      <c r="D574" s="64" t="s">
        <v>6</v>
      </c>
      <c r="E574" s="89"/>
      <c r="F574" s="89"/>
      <c r="G574" s="89"/>
      <c r="H574" s="26">
        <f t="shared" ref="H574:I574" si="648">SUM(H575:H576)</f>
        <v>901979</v>
      </c>
      <c r="I574" s="26">
        <f t="shared" si="648"/>
        <v>911471</v>
      </c>
      <c r="J574" s="26">
        <f t="shared" ref="J574" si="649">SUM(J575:J576)</f>
        <v>871689</v>
      </c>
      <c r="K574" s="26">
        <f t="shared" ref="K574" si="650">SUM(K575:K576)</f>
        <v>915118</v>
      </c>
      <c r="L574" s="26">
        <f t="shared" ref="L574" si="651">SUM(L575:L576)</f>
        <v>1214834</v>
      </c>
      <c r="M574" s="26">
        <f t="shared" ref="M574" si="652">SUM(M575:M576)</f>
        <v>1271705</v>
      </c>
      <c r="N574" s="26">
        <f t="shared" ref="N574" si="653">SUM(N575:N576)</f>
        <v>1400908</v>
      </c>
      <c r="O574" s="26">
        <f t="shared" ref="O574" si="654">SUM(O575:O576)</f>
        <v>1458686</v>
      </c>
      <c r="P574" s="26">
        <f t="shared" ref="P574" si="655">SUM(P575:P576)</f>
        <v>1555392</v>
      </c>
      <c r="Q574" s="26">
        <f t="shared" ref="Q574" si="656">SUM(Q575:Q576)</f>
        <v>1543259</v>
      </c>
      <c r="R574" s="26">
        <f t="shared" ref="R574" si="657">SUM(R575:R576)</f>
        <v>1709084</v>
      </c>
      <c r="S574" s="26">
        <f t="shared" ref="S574" si="658">SUM(S575:S576)</f>
        <v>1709626</v>
      </c>
      <c r="T574" s="26">
        <f t="shared" ref="T574" si="659">SUM(T575:T576)</f>
        <v>1718539</v>
      </c>
      <c r="U574" s="26">
        <f t="shared" ref="U574" si="660">SUM(U575:U576)</f>
        <v>1730661</v>
      </c>
      <c r="V574" s="26">
        <f t="shared" ref="V574" si="661">SUM(V575:V576)</f>
        <v>1755241</v>
      </c>
      <c r="W574" s="26">
        <f t="shared" ref="W574" si="662">SUM(W575:W576)</f>
        <v>1622134</v>
      </c>
      <c r="X574" s="26">
        <f t="shared" ref="X574" si="663">SUM(X575:X576)</f>
        <v>1668402</v>
      </c>
      <c r="Y574" s="26">
        <f t="shared" ref="Y574" si="664">SUM(Y575:Y576)</f>
        <v>1588658</v>
      </c>
      <c r="Z574" s="26">
        <f t="shared" ref="Z574" si="665">SUM(Z575:Z576)</f>
        <v>1199978</v>
      </c>
      <c r="AA574" s="26">
        <f t="shared" ref="AA574" si="666">SUM(AA575:AA576)</f>
        <v>1214674</v>
      </c>
      <c r="AB574" s="26">
        <f t="shared" ref="AB574" si="667">SUM(AB575:AB576)</f>
        <v>1289301</v>
      </c>
      <c r="AC574" s="26">
        <f t="shared" ref="AC574" si="668">SUM(AC575:AC576)</f>
        <v>1293997</v>
      </c>
      <c r="AD574" s="26">
        <f t="shared" ref="AD574" si="669">SUM(AD575:AD576)</f>
        <v>1382868</v>
      </c>
      <c r="AE574" s="26">
        <f t="shared" ref="AE574" si="670">SUM(AE575:AE576)</f>
        <v>1392686</v>
      </c>
      <c r="AF574" s="26">
        <f t="shared" ref="AF574" si="671">SUM(AF575:AF576)</f>
        <v>1511371</v>
      </c>
      <c r="AG574" s="26">
        <f t="shared" ref="AG574" si="672">SUM(AG575:AG576)</f>
        <v>1521643</v>
      </c>
      <c r="AH574" s="26">
        <f t="shared" ref="AH574" si="673">SUM(AH575:AH576)</f>
        <v>1532894</v>
      </c>
      <c r="AI574" s="26">
        <f t="shared" ref="AI574" si="674">SUM(AI575:AI576)</f>
        <v>1863931</v>
      </c>
      <c r="AJ574" s="26">
        <f t="shared" ref="AJ574" si="675">SUM(AJ575:AJ576)</f>
        <v>2035721</v>
      </c>
      <c r="AK574" s="26">
        <f t="shared" ref="AK574" si="676">SUM(AK575:AK576)</f>
        <v>2160162</v>
      </c>
      <c r="AL574" s="26">
        <f t="shared" ref="AL574" si="677">SUM(AL575:AL576)</f>
        <v>2042544</v>
      </c>
      <c r="AM574" s="26">
        <f t="shared" ref="AM574" si="678">SUM(AM575:AM576)</f>
        <v>2090008</v>
      </c>
      <c r="AN574" s="26">
        <f t="shared" ref="AN574" si="679">SUM(AN575:AN576)</f>
        <v>2286339</v>
      </c>
      <c r="AO574" s="26">
        <f t="shared" ref="AO574" si="680">SUM(AO575:AO576)</f>
        <v>2191061</v>
      </c>
      <c r="AQ574" s="65">
        <v>1459.4</v>
      </c>
      <c r="AR574" s="65">
        <v>1358.1</v>
      </c>
      <c r="AS574" s="65">
        <v>1454.1</v>
      </c>
      <c r="AT574" s="65">
        <v>1385.1</v>
      </c>
      <c r="AU574" s="65">
        <v>1499.8</v>
      </c>
      <c r="AV574" s="65">
        <v>1540.5</v>
      </c>
      <c r="AW574" s="65">
        <v>1387.7</v>
      </c>
      <c r="AX574" s="65">
        <v>1455.9</v>
      </c>
      <c r="AY574" s="65">
        <v>1420.1</v>
      </c>
      <c r="AZ574" s="65">
        <v>1451.4</v>
      </c>
      <c r="BA574" s="65">
        <v>1429.2</v>
      </c>
      <c r="BB574" s="65">
        <v>1400.4</v>
      </c>
      <c r="BC574" s="65">
        <v>1517.9</v>
      </c>
      <c r="BD574" s="65">
        <v>1661.2</v>
      </c>
      <c r="BE574" s="65">
        <v>1792.6000000000001</v>
      </c>
      <c r="BF574" s="65">
        <v>1889.6000000000001</v>
      </c>
      <c r="BG574" s="65">
        <v>1838.6</v>
      </c>
      <c r="BH574" s="65">
        <v>1861.7999999999997</v>
      </c>
      <c r="BI574" s="65">
        <v>1878.3000000000002</v>
      </c>
      <c r="BJ574" s="65">
        <v>1932.9000000000003</v>
      </c>
      <c r="BK574" s="65">
        <v>1994.8000000000004</v>
      </c>
      <c r="BL574" s="65">
        <v>1995</v>
      </c>
      <c r="BM574" s="65">
        <v>2225.4</v>
      </c>
      <c r="BN574" s="65"/>
    </row>
    <row r="575" spans="1:66" ht="13.5" customHeight="1" x14ac:dyDescent="0.15">
      <c r="A575" s="51"/>
      <c r="B575" s="52"/>
      <c r="C575" s="125"/>
      <c r="D575" s="66" t="s">
        <v>7</v>
      </c>
      <c r="E575" s="90"/>
      <c r="F575" s="90"/>
      <c r="G575" s="90"/>
      <c r="H575" s="28">
        <f>主要観光地別・年度計!H617</f>
        <v>203780</v>
      </c>
      <c r="I575" s="28">
        <f>主要観光地別・年度計!I617</f>
        <v>214066</v>
      </c>
      <c r="J575" s="28">
        <f>主要観光地別・年度計!J617</f>
        <v>33592</v>
      </c>
      <c r="K575" s="28">
        <f>主要観光地別・年度計!K617</f>
        <v>222889</v>
      </c>
      <c r="L575" s="28">
        <f>主要観光地別・年度計!L617</f>
        <v>282241</v>
      </c>
      <c r="M575" s="28">
        <f>主要観光地別・年度計!M617</f>
        <v>377193</v>
      </c>
      <c r="N575" s="28">
        <f>主要観光地別・年度計!N617</f>
        <v>383577</v>
      </c>
      <c r="O575" s="28">
        <f>主要観光地別・年度計!O617</f>
        <v>354529</v>
      </c>
      <c r="P575" s="28">
        <f>主要観光地別・年度計!P617</f>
        <v>597839</v>
      </c>
      <c r="Q575" s="28">
        <f>主要観光地別・年度計!Q617</f>
        <v>582977</v>
      </c>
      <c r="R575" s="28">
        <f>主要観光地別・年度計!R617</f>
        <v>693690</v>
      </c>
      <c r="S575" s="28">
        <f>主要観光地別・年度計!S617</f>
        <v>718036</v>
      </c>
      <c r="T575" s="28">
        <f>主要観光地別・年度計!T617</f>
        <v>721781</v>
      </c>
      <c r="U575" s="28">
        <f>主要観光地別・年度計!U617</f>
        <v>726877</v>
      </c>
      <c r="V575" s="28">
        <f>主要観光地別・年度計!V617</f>
        <v>737201</v>
      </c>
      <c r="W575" s="28">
        <f>主要観光地別・年度計!W617</f>
        <v>681315</v>
      </c>
      <c r="X575" s="28">
        <f>主要観光地別・年度計!X617</f>
        <v>790283</v>
      </c>
      <c r="Y575" s="28">
        <f>主要観光地別・年度計!Y617</f>
        <v>568402</v>
      </c>
      <c r="Z575" s="28">
        <f>主要観光地別・年度計!Z617</f>
        <v>475386</v>
      </c>
      <c r="AA575" s="28">
        <f>主要観光地別・年度計!AA617</f>
        <v>489078</v>
      </c>
      <c r="AB575" s="28">
        <f>主要観光地別・年度計!AB617</f>
        <v>482982</v>
      </c>
      <c r="AC575" s="28">
        <f>主要観光地別・年度計!AC617</f>
        <v>488744</v>
      </c>
      <c r="AD575" s="28">
        <f>主要観光地別・年度計!AD617</f>
        <v>513733</v>
      </c>
      <c r="AE575" s="28">
        <f>主要観光地別・年度計!AE617</f>
        <v>515891</v>
      </c>
      <c r="AF575" s="28">
        <f>主要観光地別・年度計!AF617</f>
        <v>542394</v>
      </c>
      <c r="AG575" s="28">
        <f>主要観光地別・年度計!AG617</f>
        <v>531353</v>
      </c>
      <c r="AH575" s="28">
        <f>主要観光地別・年度計!AH617</f>
        <v>553119</v>
      </c>
      <c r="AI575" s="28">
        <f>主要観光地別・年度計!AI617</f>
        <v>639205</v>
      </c>
      <c r="AJ575" s="28">
        <f>主要観光地別・年度計!AJ617</f>
        <v>676691</v>
      </c>
      <c r="AK575" s="28">
        <f>主要観光地別・年度計!AK617</f>
        <v>721498</v>
      </c>
      <c r="AL575" s="28">
        <f>主要観光地別・年度計!AL617</f>
        <v>688705</v>
      </c>
      <c r="AM575" s="28">
        <f>主要観光地別・年度計!AM617</f>
        <v>630342</v>
      </c>
      <c r="AN575" s="28">
        <f>主要観光地別・年度計!AN617</f>
        <v>670212</v>
      </c>
      <c r="AO575" s="28">
        <f>主要観光地別・年度計!AO617</f>
        <v>643079</v>
      </c>
      <c r="AQ575" s="67">
        <v>614.29999999999995</v>
      </c>
      <c r="AR575" s="67">
        <v>538.79999999999995</v>
      </c>
      <c r="AS575" s="67">
        <v>604.4</v>
      </c>
      <c r="AT575" s="67">
        <v>534.70000000000005</v>
      </c>
      <c r="AU575" s="67">
        <v>497.6</v>
      </c>
      <c r="AV575" s="67">
        <v>570.70000000000005</v>
      </c>
      <c r="AW575" s="67">
        <v>555.20000000000005</v>
      </c>
      <c r="AX575" s="67">
        <v>574.4</v>
      </c>
      <c r="AY575" s="67">
        <v>646.6</v>
      </c>
      <c r="AZ575" s="67">
        <v>609.9</v>
      </c>
      <c r="BA575" s="67">
        <v>619.20000000000005</v>
      </c>
      <c r="BB575" s="67">
        <v>578.4</v>
      </c>
      <c r="BC575" s="67">
        <v>571.4</v>
      </c>
      <c r="BD575" s="67">
        <v>616.39999999999986</v>
      </c>
      <c r="BE575" s="67">
        <v>510.79999999999995</v>
      </c>
      <c r="BF575" s="67">
        <v>570.5</v>
      </c>
      <c r="BG575" s="67">
        <v>550</v>
      </c>
      <c r="BH575" s="67">
        <v>517.09999999999991</v>
      </c>
      <c r="BI575" s="67">
        <v>585.80000000000007</v>
      </c>
      <c r="BJ575" s="67">
        <v>612.20000000000005</v>
      </c>
      <c r="BK575" s="67">
        <v>612.70000000000005</v>
      </c>
      <c r="BL575" s="67">
        <v>654.9</v>
      </c>
      <c r="BM575" s="67">
        <v>722.4</v>
      </c>
      <c r="BN575" s="67"/>
    </row>
    <row r="576" spans="1:66" ht="13.5" customHeight="1" x14ac:dyDescent="0.15">
      <c r="A576" s="51" t="s">
        <v>348</v>
      </c>
      <c r="B576" s="52" t="s">
        <v>106</v>
      </c>
      <c r="C576" s="125"/>
      <c r="D576" s="66" t="s">
        <v>8</v>
      </c>
      <c r="E576" s="90"/>
      <c r="F576" s="90"/>
      <c r="G576" s="90"/>
      <c r="H576" s="28">
        <f>主要観光地別・年度計!H618</f>
        <v>698199</v>
      </c>
      <c r="I576" s="28">
        <f>主要観光地別・年度計!I618</f>
        <v>697405</v>
      </c>
      <c r="J576" s="28">
        <f>主要観光地別・年度計!J618</f>
        <v>838097</v>
      </c>
      <c r="K576" s="28">
        <f>主要観光地別・年度計!K618</f>
        <v>692229</v>
      </c>
      <c r="L576" s="28">
        <f>主要観光地別・年度計!L618</f>
        <v>932593</v>
      </c>
      <c r="M576" s="28">
        <f>主要観光地別・年度計!M618</f>
        <v>894512</v>
      </c>
      <c r="N576" s="28">
        <f>主要観光地別・年度計!N618</f>
        <v>1017331</v>
      </c>
      <c r="O576" s="28">
        <f>主要観光地別・年度計!O618</f>
        <v>1104157</v>
      </c>
      <c r="P576" s="28">
        <f>主要観光地別・年度計!P618</f>
        <v>957553</v>
      </c>
      <c r="Q576" s="28">
        <f>主要観光地別・年度計!Q618</f>
        <v>960282</v>
      </c>
      <c r="R576" s="28">
        <f>主要観光地別・年度計!R618</f>
        <v>1015394</v>
      </c>
      <c r="S576" s="28">
        <f>主要観光地別・年度計!S618</f>
        <v>991590</v>
      </c>
      <c r="T576" s="28">
        <f>主要観光地別・年度計!T618</f>
        <v>996758</v>
      </c>
      <c r="U576" s="28">
        <f>主要観光地別・年度計!U618</f>
        <v>1003784</v>
      </c>
      <c r="V576" s="28">
        <f>主要観光地別・年度計!V618</f>
        <v>1018040</v>
      </c>
      <c r="W576" s="28">
        <f>主要観光地別・年度計!W618</f>
        <v>940819</v>
      </c>
      <c r="X576" s="28">
        <f>主要観光地別・年度計!X618</f>
        <v>878119</v>
      </c>
      <c r="Y576" s="28">
        <f>主要観光地別・年度計!Y618</f>
        <v>1020256</v>
      </c>
      <c r="Z576" s="28">
        <f>主要観光地別・年度計!Z618</f>
        <v>724592</v>
      </c>
      <c r="AA576" s="28">
        <f>主要観光地別・年度計!AA618</f>
        <v>725596</v>
      </c>
      <c r="AB576" s="28">
        <f>主要観光地別・年度計!AB618</f>
        <v>806319</v>
      </c>
      <c r="AC576" s="28">
        <f>主要観光地別・年度計!AC618</f>
        <v>805253</v>
      </c>
      <c r="AD576" s="28">
        <f>主要観光地別・年度計!AD618</f>
        <v>869135</v>
      </c>
      <c r="AE576" s="28">
        <f>主要観光地別・年度計!AE618</f>
        <v>876795</v>
      </c>
      <c r="AF576" s="28">
        <f>主要観光地別・年度計!AF618</f>
        <v>968977</v>
      </c>
      <c r="AG576" s="28">
        <f>主要観光地別・年度計!AG618</f>
        <v>990290</v>
      </c>
      <c r="AH576" s="28">
        <f>主要観光地別・年度計!AH618</f>
        <v>979775</v>
      </c>
      <c r="AI576" s="28">
        <f>主要観光地別・年度計!AI618</f>
        <v>1224726</v>
      </c>
      <c r="AJ576" s="28">
        <f>主要観光地別・年度計!AJ618</f>
        <v>1359030</v>
      </c>
      <c r="AK576" s="28">
        <f>主要観光地別・年度計!AK618</f>
        <v>1438664</v>
      </c>
      <c r="AL576" s="28">
        <f>主要観光地別・年度計!AL618</f>
        <v>1353839</v>
      </c>
      <c r="AM576" s="28">
        <f>主要観光地別・年度計!AM618</f>
        <v>1459666</v>
      </c>
      <c r="AN576" s="28">
        <f>主要観光地別・年度計!AN618</f>
        <v>1616127</v>
      </c>
      <c r="AO576" s="28">
        <f>主要観光地別・年度計!AO618</f>
        <v>1547982</v>
      </c>
      <c r="AQ576" s="67">
        <v>845.1</v>
      </c>
      <c r="AR576" s="67">
        <v>819.3</v>
      </c>
      <c r="AS576" s="67">
        <v>849.7</v>
      </c>
      <c r="AT576" s="67">
        <v>850.4</v>
      </c>
      <c r="AU576" s="67">
        <v>1002.2</v>
      </c>
      <c r="AV576" s="67">
        <v>969.8</v>
      </c>
      <c r="AW576" s="67">
        <v>832.5</v>
      </c>
      <c r="AX576" s="67">
        <v>881.5</v>
      </c>
      <c r="AY576" s="67">
        <v>773.5</v>
      </c>
      <c r="AZ576" s="67">
        <v>841.5</v>
      </c>
      <c r="BA576" s="67">
        <v>810</v>
      </c>
      <c r="BB576" s="67">
        <v>822</v>
      </c>
      <c r="BC576" s="67">
        <v>946.5</v>
      </c>
      <c r="BD576" s="67">
        <v>1044.8000000000002</v>
      </c>
      <c r="BE576" s="67">
        <v>1281.8</v>
      </c>
      <c r="BF576" s="67">
        <v>1319.1</v>
      </c>
      <c r="BG576" s="67">
        <v>1288.6000000000001</v>
      </c>
      <c r="BH576" s="67">
        <v>1344.7</v>
      </c>
      <c r="BI576" s="67">
        <v>1292.4999999999998</v>
      </c>
      <c r="BJ576" s="67">
        <v>1320.7</v>
      </c>
      <c r="BK576" s="67">
        <v>1382.1</v>
      </c>
      <c r="BL576" s="67">
        <v>1340.1</v>
      </c>
      <c r="BM576" s="67">
        <v>1503</v>
      </c>
      <c r="BN576" s="67"/>
    </row>
    <row r="577" spans="1:66" ht="13.5" customHeight="1" x14ac:dyDescent="0.15">
      <c r="A577" s="51"/>
      <c r="B577" s="52"/>
      <c r="C577" s="125"/>
      <c r="D577" s="66" t="s">
        <v>9</v>
      </c>
      <c r="E577" s="90"/>
      <c r="F577" s="90"/>
      <c r="G577" s="90"/>
      <c r="H577" s="28">
        <f>主要観光地別・年度計!H619</f>
        <v>892495</v>
      </c>
      <c r="I577" s="28">
        <f>主要観光地別・年度計!I619</f>
        <v>817880</v>
      </c>
      <c r="J577" s="28">
        <f>主要観光地別・年度計!J619</f>
        <v>785901</v>
      </c>
      <c r="K577" s="28">
        <f>主要観光地別・年度計!K619</f>
        <v>820011</v>
      </c>
      <c r="L577" s="28">
        <f>主要観光地別・年度計!L619</f>
        <v>1112353</v>
      </c>
      <c r="M577" s="28">
        <f>主要観光地別・年度計!M619</f>
        <v>1184749</v>
      </c>
      <c r="N577" s="28">
        <f>主要観光地別・年度計!N619</f>
        <v>1289146</v>
      </c>
      <c r="O577" s="28">
        <f>主要観光地別・年度計!O619</f>
        <v>1351593</v>
      </c>
      <c r="P577" s="28">
        <f>主要観光地別・年度計!P619</f>
        <v>1466310</v>
      </c>
      <c r="Q577" s="28">
        <f>主要観光地別・年度計!Q619</f>
        <v>1433779</v>
      </c>
      <c r="R577" s="28">
        <f>主要観光地別・年度計!R619</f>
        <v>1674901</v>
      </c>
      <c r="S577" s="28">
        <f>主要観光地別・年度計!S619</f>
        <v>1673744</v>
      </c>
      <c r="T577" s="28">
        <f>主要観光地別・年度計!T619</f>
        <v>1684348</v>
      </c>
      <c r="U577" s="28">
        <f>主要観光地別・年度計!U619</f>
        <v>1694114</v>
      </c>
      <c r="V577" s="28">
        <f>主要観光地別・年度計!V619</f>
        <v>1717573</v>
      </c>
      <c r="W577" s="28">
        <f>主要観光地別・年度計!W619</f>
        <v>1573025</v>
      </c>
      <c r="X577" s="28">
        <f>主要観光地別・年度計!X619</f>
        <v>1603100</v>
      </c>
      <c r="Y577" s="28">
        <f>主要観光地別・年度計!Y619</f>
        <v>1525781</v>
      </c>
      <c r="Z577" s="28">
        <f>主要観光地別・年度計!Z619</f>
        <v>1142578</v>
      </c>
      <c r="AA577" s="28">
        <f>主要観光地別・年度計!AA619</f>
        <v>1160862</v>
      </c>
      <c r="AB577" s="28">
        <f>主要観光地別・年度計!AB619</f>
        <v>1233194</v>
      </c>
      <c r="AC577" s="28">
        <f>主要観光地別・年度計!AC619</f>
        <v>1246394</v>
      </c>
      <c r="AD577" s="28">
        <f>主要観光地別・年度計!AD619</f>
        <v>1325184</v>
      </c>
      <c r="AE577" s="28">
        <f>主要観光地別・年度計!AE619</f>
        <v>1333625</v>
      </c>
      <c r="AF577" s="28">
        <f>主要観光地別・年度計!AF619</f>
        <v>1446140</v>
      </c>
      <c r="AG577" s="28">
        <f>主要観光地別・年度計!AG619</f>
        <v>1462186</v>
      </c>
      <c r="AH577" s="28">
        <f>主要観光地別・年度計!AH619</f>
        <v>1464238</v>
      </c>
      <c r="AI577" s="28">
        <f>主要観光地別・年度計!AI619</f>
        <v>1791526</v>
      </c>
      <c r="AJ577" s="28">
        <f>主要観光地別・年度計!AJ619</f>
        <v>1965027</v>
      </c>
      <c r="AK577" s="28">
        <f>主要観光地別・年度計!AK619</f>
        <v>2081101</v>
      </c>
      <c r="AL577" s="28">
        <f>主要観光地別・年度計!AL619</f>
        <v>1923543</v>
      </c>
      <c r="AM577" s="28">
        <f>主要観光地別・年度計!AM619</f>
        <v>1962893</v>
      </c>
      <c r="AN577" s="28">
        <f>主要観光地別・年度計!AN619</f>
        <v>2171295</v>
      </c>
      <c r="AO577" s="28">
        <f>主要観光地別・年度計!AO619</f>
        <v>2075053</v>
      </c>
      <c r="AQ577" s="67">
        <v>1366</v>
      </c>
      <c r="AR577" s="67">
        <v>1270.9000000000001</v>
      </c>
      <c r="AS577" s="67">
        <v>1368.6</v>
      </c>
      <c r="AT577" s="67">
        <v>1309.8</v>
      </c>
      <c r="AU577" s="67">
        <v>1427.4</v>
      </c>
      <c r="AV577" s="67">
        <v>1469.5</v>
      </c>
      <c r="AW577" s="67">
        <v>1324.9</v>
      </c>
      <c r="AX577" s="67">
        <v>1361.8</v>
      </c>
      <c r="AY577" s="67">
        <v>1317.9</v>
      </c>
      <c r="AZ577" s="67">
        <v>1326.8</v>
      </c>
      <c r="BA577" s="67">
        <v>1299.3</v>
      </c>
      <c r="BB577" s="67">
        <v>1296.0999999999999</v>
      </c>
      <c r="BC577" s="67">
        <v>1410.9</v>
      </c>
      <c r="BD577" s="67">
        <v>1559.4</v>
      </c>
      <c r="BE577" s="67">
        <v>1690.6999999999998</v>
      </c>
      <c r="BF577" s="67">
        <v>1772.0000000000002</v>
      </c>
      <c r="BG577" s="67">
        <v>1703.7000000000003</v>
      </c>
      <c r="BH577" s="67">
        <v>1747.2</v>
      </c>
      <c r="BI577" s="67">
        <v>1719.2</v>
      </c>
      <c r="BJ577" s="67">
        <v>1803.4999999999998</v>
      </c>
      <c r="BK577" s="67">
        <v>1871.8999999999999</v>
      </c>
      <c r="BL577" s="67">
        <v>1874</v>
      </c>
      <c r="BM577" s="67">
        <v>2104.6999999999998</v>
      </c>
      <c r="BN577" s="67"/>
    </row>
    <row r="578" spans="1:66" ht="13.5" customHeight="1" x14ac:dyDescent="0.15">
      <c r="A578" s="51"/>
      <c r="B578" s="52"/>
      <c r="C578" s="125"/>
      <c r="D578" s="66" t="s">
        <v>10</v>
      </c>
      <c r="E578" s="90"/>
      <c r="F578" s="90"/>
      <c r="G578" s="90"/>
      <c r="H578" s="28">
        <f>主要観光地別・年度計!H620</f>
        <v>9484</v>
      </c>
      <c r="I578" s="28">
        <f>主要観光地別・年度計!I620</f>
        <v>93591</v>
      </c>
      <c r="J578" s="28">
        <f>主要観光地別・年度計!J620</f>
        <v>85788</v>
      </c>
      <c r="K578" s="28">
        <f>主要観光地別・年度計!K620</f>
        <v>95107</v>
      </c>
      <c r="L578" s="28">
        <f>主要観光地別・年度計!L620</f>
        <v>102481</v>
      </c>
      <c r="M578" s="28">
        <f>主要観光地別・年度計!M620</f>
        <v>86956</v>
      </c>
      <c r="N578" s="28">
        <f>主要観光地別・年度計!N620</f>
        <v>111762</v>
      </c>
      <c r="O578" s="28">
        <f>主要観光地別・年度計!O620</f>
        <v>107093</v>
      </c>
      <c r="P578" s="28">
        <f>主要観光地別・年度計!P620</f>
        <v>89082</v>
      </c>
      <c r="Q578" s="28">
        <f>主要観光地別・年度計!Q620</f>
        <v>109480</v>
      </c>
      <c r="R578" s="28">
        <f>主要観光地別・年度計!R620</f>
        <v>34183</v>
      </c>
      <c r="S578" s="28">
        <f>主要観光地別・年度計!S620</f>
        <v>35882</v>
      </c>
      <c r="T578" s="28">
        <f>主要観光地別・年度計!T620</f>
        <v>34191</v>
      </c>
      <c r="U578" s="28">
        <f>主要観光地別・年度計!U620</f>
        <v>36547</v>
      </c>
      <c r="V578" s="28">
        <f>主要観光地別・年度計!V620</f>
        <v>37668</v>
      </c>
      <c r="W578" s="28">
        <f>主要観光地別・年度計!W620</f>
        <v>49109</v>
      </c>
      <c r="X578" s="28">
        <f>主要観光地別・年度計!X620</f>
        <v>65302</v>
      </c>
      <c r="Y578" s="28">
        <f>主要観光地別・年度計!Y620</f>
        <v>62877</v>
      </c>
      <c r="Z578" s="28">
        <f>主要観光地別・年度計!Z620</f>
        <v>57400</v>
      </c>
      <c r="AA578" s="28">
        <f>主要観光地別・年度計!AA620</f>
        <v>53812</v>
      </c>
      <c r="AB578" s="28">
        <f>主要観光地別・年度計!AB620</f>
        <v>56107</v>
      </c>
      <c r="AC578" s="28">
        <f>主要観光地別・年度計!AC620</f>
        <v>47603</v>
      </c>
      <c r="AD578" s="28">
        <f>主要観光地別・年度計!AD620</f>
        <v>57684</v>
      </c>
      <c r="AE578" s="28">
        <f>主要観光地別・年度計!AE620</f>
        <v>59061</v>
      </c>
      <c r="AF578" s="28">
        <f>主要観光地別・年度計!AF620</f>
        <v>65222</v>
      </c>
      <c r="AG578" s="28">
        <f>主要観光地別・年度計!AG620</f>
        <v>59457</v>
      </c>
      <c r="AH578" s="28">
        <f>主要観光地別・年度計!AH620</f>
        <v>68656</v>
      </c>
      <c r="AI578" s="28">
        <f>主要観光地別・年度計!AI620</f>
        <v>72405</v>
      </c>
      <c r="AJ578" s="28">
        <f>主要観光地別・年度計!AJ620</f>
        <v>70694</v>
      </c>
      <c r="AK578" s="28">
        <f>主要観光地別・年度計!AK620</f>
        <v>79061</v>
      </c>
      <c r="AL578" s="28">
        <f>主要観光地別・年度計!AL620</f>
        <v>119001</v>
      </c>
      <c r="AM578" s="28">
        <f>主要観光地別・年度計!AM620</f>
        <v>127115</v>
      </c>
      <c r="AN578" s="28">
        <f>主要観光地別・年度計!AN620</f>
        <v>115044</v>
      </c>
      <c r="AO578" s="28">
        <f>主要観光地別・年度計!AO620</f>
        <v>116008</v>
      </c>
      <c r="AQ578" s="67">
        <v>93.4</v>
      </c>
      <c r="AR578" s="67">
        <v>87.2</v>
      </c>
      <c r="AS578" s="67">
        <v>85.5</v>
      </c>
      <c r="AT578" s="67">
        <v>75.3</v>
      </c>
      <c r="AU578" s="67">
        <v>72.400000000000006</v>
      </c>
      <c r="AV578" s="67">
        <v>71</v>
      </c>
      <c r="AW578" s="67">
        <v>62.8</v>
      </c>
      <c r="AX578" s="67">
        <v>94.1</v>
      </c>
      <c r="AY578" s="67">
        <v>102.2</v>
      </c>
      <c r="AZ578" s="67">
        <v>124.6</v>
      </c>
      <c r="BA578" s="67">
        <v>129.9</v>
      </c>
      <c r="BB578" s="67">
        <v>104.3</v>
      </c>
      <c r="BC578" s="67">
        <v>107</v>
      </c>
      <c r="BD578" s="67">
        <v>101.79999999999998</v>
      </c>
      <c r="BE578" s="67">
        <v>101.89999999999999</v>
      </c>
      <c r="BF578" s="67">
        <v>117.6</v>
      </c>
      <c r="BG578" s="67">
        <v>134.89999999999998</v>
      </c>
      <c r="BH578" s="67">
        <v>114.60000000000001</v>
      </c>
      <c r="BI578" s="67">
        <v>159.10000000000002</v>
      </c>
      <c r="BJ578" s="67">
        <v>129.4</v>
      </c>
      <c r="BK578" s="67">
        <v>122.89999999999999</v>
      </c>
      <c r="BL578" s="67">
        <v>121</v>
      </c>
      <c r="BM578" s="67">
        <v>120.70000000000002</v>
      </c>
      <c r="BN578" s="67"/>
    </row>
    <row r="579" spans="1:66" ht="13.5" customHeight="1" thickBot="1" x14ac:dyDescent="0.2">
      <c r="A579" s="51"/>
      <c r="B579" s="52"/>
      <c r="C579" s="126"/>
      <c r="D579" s="68" t="s">
        <v>11</v>
      </c>
      <c r="E579" s="91"/>
      <c r="F579" s="91"/>
      <c r="G579" s="91"/>
      <c r="H579" s="29"/>
      <c r="I579" s="29">
        <f>主要観光地別・年度計!I621</f>
        <v>93591</v>
      </c>
      <c r="J579" s="29">
        <f>主要観光地別・年度計!J621</f>
        <v>85788</v>
      </c>
      <c r="K579" s="29">
        <f>主要観光地別・年度計!K621</f>
        <v>95107</v>
      </c>
      <c r="L579" s="29">
        <f>主要観光地別・年度計!L621</f>
        <v>102481</v>
      </c>
      <c r="M579" s="29">
        <f>主要観光地別・年度計!M621</f>
        <v>86956</v>
      </c>
      <c r="N579" s="29">
        <f>主要観光地別・年度計!N621</f>
        <v>117315</v>
      </c>
      <c r="O579" s="29">
        <f>主要観光地別・年度計!O621</f>
        <v>112443</v>
      </c>
      <c r="P579" s="29">
        <f>主要観光地別・年度計!P621</f>
        <v>93756</v>
      </c>
      <c r="Q579" s="29">
        <f>主要観光地別・年度計!Q621</f>
        <v>116977</v>
      </c>
      <c r="R579" s="29">
        <f>主要観光地別・年度計!R621</f>
        <v>35621</v>
      </c>
      <c r="S579" s="29">
        <f>主要観光地別・年度計!S621</f>
        <v>35882</v>
      </c>
      <c r="T579" s="29">
        <f>主要観光地別・年度計!T621</f>
        <v>35882</v>
      </c>
      <c r="U579" s="29">
        <f>主要観光地別・年度計!U621</f>
        <v>37668</v>
      </c>
      <c r="V579" s="29">
        <f>主要観光地別・年度計!V621</f>
        <v>39554</v>
      </c>
      <c r="W579" s="29">
        <f>主要観光地別・年度計!W621</f>
        <v>51564</v>
      </c>
      <c r="X579" s="29">
        <f>主要観光地別・年度計!X621</f>
        <v>69935</v>
      </c>
      <c r="Y579" s="29">
        <f>主要観光地別・年度計!Y621</f>
        <v>66779</v>
      </c>
      <c r="Z579" s="29">
        <f>主要観光地別・年度計!Z621</f>
        <v>60374</v>
      </c>
      <c r="AA579" s="29">
        <f>主要観光地別・年度計!AA621</f>
        <v>56625</v>
      </c>
      <c r="AB579" s="29">
        <f>主要観光地別・年度計!AB621</f>
        <v>59054</v>
      </c>
      <c r="AC579" s="29">
        <f>主要観光地別・年度計!AC621</f>
        <v>50158</v>
      </c>
      <c r="AD579" s="29">
        <f>主要観光地別・年度計!AD621</f>
        <v>60568</v>
      </c>
      <c r="AE579" s="29">
        <f>主要観光地別・年度計!AE621</f>
        <v>62014</v>
      </c>
      <c r="AF579" s="29">
        <f>主要観光地別・年度計!AF621</f>
        <v>68479</v>
      </c>
      <c r="AG579" s="29">
        <f>主要観光地別・年度計!AG621</f>
        <v>62426</v>
      </c>
      <c r="AH579" s="29">
        <f>主要観光地別・年度計!AH621</f>
        <v>72088</v>
      </c>
      <c r="AI579" s="29">
        <f>主要観光地別・年度計!AI621</f>
        <v>76026</v>
      </c>
      <c r="AJ579" s="29">
        <f>主要観光地別・年度計!AJ621</f>
        <v>74228</v>
      </c>
      <c r="AK579" s="29">
        <f>主要観光地別・年度計!AK621</f>
        <v>83012</v>
      </c>
      <c r="AL579" s="29">
        <f>主要観光地別・年度計!AL621</f>
        <v>124948</v>
      </c>
      <c r="AM579" s="29">
        <f>主要観光地別・年度計!AM621</f>
        <v>133471</v>
      </c>
      <c r="AN579" s="29">
        <f>主要観光地別・年度計!AN621</f>
        <v>120797</v>
      </c>
      <c r="AO579" s="29">
        <f>主要観光地別・年度計!AO621</f>
        <v>121810</v>
      </c>
      <c r="AQ579" s="69">
        <v>100</v>
      </c>
      <c r="AR579" s="69">
        <v>93</v>
      </c>
      <c r="AS579" s="69">
        <v>94.6</v>
      </c>
      <c r="AT579" s="69">
        <v>82.4</v>
      </c>
      <c r="AU579" s="69">
        <v>81.099999999999994</v>
      </c>
      <c r="AV579" s="69">
        <v>78.099999999999994</v>
      </c>
      <c r="AW579" s="69">
        <v>73.900000000000006</v>
      </c>
      <c r="AX579" s="69">
        <v>121.7</v>
      </c>
      <c r="AY579" s="69">
        <v>137.80000000000001</v>
      </c>
      <c r="AZ579" s="69">
        <v>158.1</v>
      </c>
      <c r="BA579" s="69">
        <v>167.4</v>
      </c>
      <c r="BB579" s="69">
        <v>124.7</v>
      </c>
      <c r="BC579" s="69">
        <v>127.8</v>
      </c>
      <c r="BD579" s="69">
        <v>130.29999999999998</v>
      </c>
      <c r="BE579" s="69">
        <v>123.90000000000002</v>
      </c>
      <c r="BF579" s="69">
        <v>153.69999999999996</v>
      </c>
      <c r="BG579" s="69">
        <v>171.5</v>
      </c>
      <c r="BH579" s="69">
        <v>159.29999999999998</v>
      </c>
      <c r="BI579" s="69">
        <v>207.7</v>
      </c>
      <c r="BJ579" s="69">
        <v>165.8</v>
      </c>
      <c r="BK579" s="69">
        <v>169.20000000000002</v>
      </c>
      <c r="BL579" s="69">
        <v>147.80000000000001</v>
      </c>
      <c r="BM579" s="69">
        <v>162.39999999999998</v>
      </c>
      <c r="BN579" s="69"/>
    </row>
    <row r="580" spans="1:66" ht="13.5" customHeight="1" x14ac:dyDescent="0.15">
      <c r="A580" s="51"/>
      <c r="B580" s="52"/>
      <c r="C580" s="124" t="s">
        <v>364</v>
      </c>
      <c r="D580" s="64" t="s">
        <v>6</v>
      </c>
      <c r="E580" s="89"/>
      <c r="F580" s="89"/>
      <c r="G580" s="89"/>
      <c r="H580" s="26">
        <f t="shared" ref="H580:I580" si="681">SUM(H581:H582)</f>
        <v>1622863</v>
      </c>
      <c r="I580" s="26">
        <f t="shared" si="681"/>
        <v>1761587</v>
      </c>
      <c r="J580" s="26">
        <f t="shared" ref="J580" si="682">SUM(J581:J582)</f>
        <v>1883739</v>
      </c>
      <c r="K580" s="26">
        <f t="shared" ref="K580" si="683">SUM(K581:K582)</f>
        <v>2026442</v>
      </c>
      <c r="L580" s="26">
        <f t="shared" ref="L580" si="684">SUM(L581:L582)</f>
        <v>2204844</v>
      </c>
      <c r="M580" s="26">
        <f t="shared" ref="M580" si="685">SUM(M581:M582)</f>
        <v>2240059</v>
      </c>
      <c r="N580" s="26">
        <f t="shared" ref="N580" si="686">SUM(N581:N582)</f>
        <v>2413398</v>
      </c>
      <c r="O580" s="26">
        <f t="shared" ref="O580" si="687">SUM(O581:O582)</f>
        <v>2657063</v>
      </c>
      <c r="P580" s="26">
        <f t="shared" ref="P580" si="688">SUM(P581:P582)</f>
        <v>2685552</v>
      </c>
      <c r="Q580" s="26">
        <f t="shared" ref="Q580" si="689">SUM(Q581:Q582)</f>
        <v>2869715</v>
      </c>
      <c r="R580" s="26">
        <f t="shared" ref="R580" si="690">SUM(R581:R582)</f>
        <v>2925537</v>
      </c>
      <c r="S580" s="26">
        <f t="shared" ref="S580" si="691">SUM(S581:S582)</f>
        <v>3223517</v>
      </c>
      <c r="T580" s="26">
        <f t="shared" ref="T580" si="692">SUM(T581:T582)</f>
        <v>3106763</v>
      </c>
      <c r="U580" s="26">
        <f t="shared" ref="U580" si="693">SUM(U581:U582)</f>
        <v>3314321</v>
      </c>
      <c r="V580" s="26">
        <f t="shared" ref="V580" si="694">SUM(V581:V582)</f>
        <v>2864768</v>
      </c>
      <c r="W580" s="26">
        <f t="shared" ref="W580" si="695">SUM(W581:W582)</f>
        <v>3032341</v>
      </c>
      <c r="X580" s="26">
        <f t="shared" ref="X580" si="696">SUM(X581:X582)</f>
        <v>2958967</v>
      </c>
      <c r="Y580" s="26">
        <f t="shared" ref="Y580" si="697">SUM(Y581:Y582)</f>
        <v>3013010</v>
      </c>
      <c r="Z580" s="26">
        <f t="shared" ref="Z580" si="698">SUM(Z581:Z582)</f>
        <v>2743644</v>
      </c>
      <c r="AA580" s="26">
        <f t="shared" ref="AA580" si="699">SUM(AA581:AA582)</f>
        <v>2871990</v>
      </c>
      <c r="AB580" s="26">
        <f t="shared" ref="AB580" si="700">SUM(AB581:AB582)</f>
        <v>2836265</v>
      </c>
      <c r="AC580" s="26">
        <f t="shared" ref="AC580" si="701">SUM(AC581:AC582)</f>
        <v>2909110</v>
      </c>
      <c r="AD580" s="26">
        <f t="shared" ref="AD580" si="702">SUM(AD581:AD582)</f>
        <v>3047640</v>
      </c>
      <c r="AE580" s="26">
        <f t="shared" ref="AE580" si="703">SUM(AE581:AE582)</f>
        <v>3323498</v>
      </c>
      <c r="AF580" s="26">
        <f t="shared" ref="AF580" si="704">SUM(AF581:AF582)</f>
        <v>3434187</v>
      </c>
      <c r="AG580" s="26">
        <f t="shared" ref="AG580" si="705">SUM(AG581:AG582)</f>
        <v>3365482</v>
      </c>
      <c r="AH580" s="26">
        <f t="shared" ref="AH580" si="706">SUM(AH581:AH582)</f>
        <v>3441780</v>
      </c>
      <c r="AI580" s="26">
        <f t="shared" ref="AI580" si="707">SUM(AI581:AI582)</f>
        <v>3960679</v>
      </c>
      <c r="AJ580" s="26">
        <f t="shared" ref="AJ580" si="708">SUM(AJ581:AJ582)</f>
        <v>3294498</v>
      </c>
      <c r="AK580" s="26">
        <f t="shared" ref="AK580" si="709">SUM(AK581:AK582)</f>
        <v>4467628</v>
      </c>
      <c r="AL580" s="26">
        <f t="shared" ref="AL580" si="710">SUM(AL581:AL582)</f>
        <v>3971304</v>
      </c>
      <c r="AM580" s="26">
        <f t="shared" ref="AM580" si="711">SUM(AM581:AM582)</f>
        <v>3671479</v>
      </c>
      <c r="AN580" s="26">
        <f t="shared" ref="AN580" si="712">SUM(AN581:AN582)</f>
        <v>3514485</v>
      </c>
      <c r="AO580" s="26">
        <f t="shared" ref="AO580" si="713">SUM(AO581:AO582)</f>
        <v>3515453</v>
      </c>
      <c r="AQ580" s="65">
        <v>3522.5</v>
      </c>
      <c r="AR580" s="65">
        <v>3694</v>
      </c>
      <c r="AS580" s="65">
        <v>3708.8</v>
      </c>
      <c r="AT580" s="65">
        <v>3219.5</v>
      </c>
      <c r="AU580" s="65">
        <v>3449.3</v>
      </c>
      <c r="AV580" s="65">
        <v>3440.4</v>
      </c>
      <c r="AW580" s="65">
        <v>3315.7</v>
      </c>
      <c r="AX580" s="65">
        <v>3185.2</v>
      </c>
      <c r="AY580" s="65">
        <v>3078.5</v>
      </c>
      <c r="AZ580" s="65">
        <v>3093.9</v>
      </c>
      <c r="BA580" s="65">
        <v>3300.7</v>
      </c>
      <c r="BB580" s="65">
        <v>3061.7</v>
      </c>
      <c r="BC580" s="65">
        <v>3023.9</v>
      </c>
      <c r="BD580" s="65">
        <v>3042.2999999999997</v>
      </c>
      <c r="BE580" s="65">
        <v>2661.2</v>
      </c>
      <c r="BF580" s="65">
        <v>2844.9</v>
      </c>
      <c r="BG580" s="65">
        <v>3322.4</v>
      </c>
      <c r="BH580" s="65">
        <v>3536.2999999999997</v>
      </c>
      <c r="BI580" s="65">
        <v>3913</v>
      </c>
      <c r="BJ580" s="65">
        <v>3851.9</v>
      </c>
      <c r="BK580" s="65">
        <v>4048.9000000000005</v>
      </c>
      <c r="BL580" s="65">
        <v>3783.3</v>
      </c>
      <c r="BM580" s="65">
        <v>3235.6000000000008</v>
      </c>
      <c r="BN580" s="65"/>
    </row>
    <row r="581" spans="1:66" ht="13.5" customHeight="1" x14ac:dyDescent="0.15">
      <c r="A581" s="51"/>
      <c r="B581" s="52"/>
      <c r="C581" s="125"/>
      <c r="D581" s="66" t="s">
        <v>7</v>
      </c>
      <c r="E581" s="90"/>
      <c r="F581" s="90"/>
      <c r="G581" s="90"/>
      <c r="H581" s="28">
        <f>主要観光地別・年度計!H623+主要観光地別・年度計!H629</f>
        <v>473219</v>
      </c>
      <c r="I581" s="28">
        <f>主要観光地別・年度計!I623+主要観光地別・年度計!I629</f>
        <v>222232</v>
      </c>
      <c r="J581" s="28">
        <f>主要観光地別・年度計!J623+主要観光地別・年度計!J629</f>
        <v>241555</v>
      </c>
      <c r="K581" s="28">
        <f>主要観光地別・年度計!K623+主要観光地別・年度計!K629</f>
        <v>567588</v>
      </c>
      <c r="L581" s="28">
        <f>主要観光地別・年度計!L623+主要観光地別・年度計!L629</f>
        <v>695666</v>
      </c>
      <c r="M581" s="28">
        <f>主要観光地別・年度計!M623+主要観光地別・年度計!M629</f>
        <v>778252</v>
      </c>
      <c r="N581" s="28">
        <f>主要観光地別・年度計!N623+主要観光地別・年度計!N629</f>
        <v>930206</v>
      </c>
      <c r="O581" s="28">
        <f>主要観光地別・年度計!O623+主要観光地別・年度計!O629</f>
        <v>1047732</v>
      </c>
      <c r="P581" s="28">
        <f>主要観光地別・年度計!P623+主要観光地別・年度計!P629</f>
        <v>1408379</v>
      </c>
      <c r="Q581" s="28">
        <f>主要観光地別・年度計!Q623+主要観光地別・年度計!Q629</f>
        <v>1380016</v>
      </c>
      <c r="R581" s="28">
        <f>主要観光地別・年度計!R623+主要観光地別・年度計!R629</f>
        <v>1594448</v>
      </c>
      <c r="S581" s="28">
        <f>主要観光地別・年度計!S623+主要観光地別・年度計!S629</f>
        <v>1729855</v>
      </c>
      <c r="T581" s="28">
        <f>主要観光地別・年度計!T623+主要観光地別・年度計!T629</f>
        <v>1510224</v>
      </c>
      <c r="U581" s="28">
        <f>主要観光地別・年度計!U623+主要観光地別・年度計!U629</f>
        <v>1614996</v>
      </c>
      <c r="V581" s="28">
        <f>主要観光地別・年度計!V623+主要観光地別・年度計!V629</f>
        <v>1345857</v>
      </c>
      <c r="W581" s="28">
        <f>主要観光地別・年度計!W623+主要観光地別・年度計!W629</f>
        <v>1452063</v>
      </c>
      <c r="X581" s="28">
        <f>主要観光地別・年度計!X623+主要観光地別・年度計!X629</f>
        <v>1405816</v>
      </c>
      <c r="Y581" s="28">
        <f>主要観光地別・年度計!Y623+主要観光地別・年度計!Y629</f>
        <v>1412042</v>
      </c>
      <c r="Z581" s="28">
        <f>主要観光地別・年度計!Z623+主要観光地別・年度計!Z629</f>
        <v>1253029</v>
      </c>
      <c r="AA581" s="28">
        <f>主要観光地別・年度計!AA623+主要観光地別・年度計!AA629</f>
        <v>1241203</v>
      </c>
      <c r="AB581" s="28">
        <f>主要観光地別・年度計!AB623+主要観光地別・年度計!AB629</f>
        <v>1235783</v>
      </c>
      <c r="AC581" s="28">
        <f>主要観光地別・年度計!AC623+主要観光地別・年度計!AC629</f>
        <v>1230677</v>
      </c>
      <c r="AD581" s="28">
        <f>主要観光地別・年度計!AD623+主要観光地別・年度計!AD629</f>
        <v>1238906</v>
      </c>
      <c r="AE581" s="28">
        <f>主要観光地別・年度計!AE623+主要観光地別・年度計!AE629</f>
        <v>1288900</v>
      </c>
      <c r="AF581" s="28">
        <f>主要観光地別・年度計!AF623+主要観光地別・年度計!AF629</f>
        <v>1369656</v>
      </c>
      <c r="AG581" s="28">
        <f>主要観光地別・年度計!AG623+主要観光地別・年度計!AG629</f>
        <v>1357178</v>
      </c>
      <c r="AH581" s="28">
        <f>主要観光地別・年度計!AH623+主要観光地別・年度計!AH629</f>
        <v>1447054</v>
      </c>
      <c r="AI581" s="28">
        <f>主要観光地別・年度計!AI623+主要観光地別・年度計!AI629</f>
        <v>1513176</v>
      </c>
      <c r="AJ581" s="28">
        <f>主要観光地別・年度計!AJ623+主要観光地別・年度計!AJ629</f>
        <v>1295429</v>
      </c>
      <c r="AK581" s="28">
        <f>主要観光地別・年度計!AK623+主要観光地別・年度計!AK629</f>
        <v>1568266</v>
      </c>
      <c r="AL581" s="28">
        <f>主要観光地別・年度計!AL623+主要観光地別・年度計!AL629</f>
        <v>1348497</v>
      </c>
      <c r="AM581" s="28">
        <f>主要観光地別・年度計!AM623+主要観光地別・年度計!AM629</f>
        <v>1236092</v>
      </c>
      <c r="AN581" s="28">
        <f>主要観光地別・年度計!AN623+主要観光地別・年度計!AN629</f>
        <v>1166177</v>
      </c>
      <c r="AO581" s="28">
        <f>主要観光地別・年度計!AO623+主要観光地別・年度計!AO629</f>
        <v>1118051</v>
      </c>
      <c r="AQ581" s="67">
        <v>1123.7</v>
      </c>
      <c r="AR581" s="67">
        <v>1190.0999999999999</v>
      </c>
      <c r="AS581" s="67">
        <v>1363.7</v>
      </c>
      <c r="AT581" s="67">
        <v>918.4</v>
      </c>
      <c r="AU581" s="67">
        <v>1410.2</v>
      </c>
      <c r="AV581" s="67">
        <v>1303.5999999999999</v>
      </c>
      <c r="AW581" s="67">
        <v>1303.3</v>
      </c>
      <c r="AX581" s="67">
        <v>1120.5999999999999</v>
      </c>
      <c r="AY581" s="67">
        <v>1388.4</v>
      </c>
      <c r="AZ581" s="67">
        <v>1365</v>
      </c>
      <c r="BA581" s="67">
        <v>1472.5</v>
      </c>
      <c r="BB581" s="67">
        <v>1344.5</v>
      </c>
      <c r="BC581" s="67">
        <v>1410.7</v>
      </c>
      <c r="BD581" s="67">
        <v>1478.8</v>
      </c>
      <c r="BE581" s="67">
        <v>1232.3</v>
      </c>
      <c r="BF581" s="67">
        <v>1287.0999999999999</v>
      </c>
      <c r="BG581" s="67">
        <v>1620.2</v>
      </c>
      <c r="BH581" s="67">
        <v>1732.6</v>
      </c>
      <c r="BI581" s="67">
        <v>1943</v>
      </c>
      <c r="BJ581" s="67">
        <v>1936.8</v>
      </c>
      <c r="BK581" s="67">
        <v>2085.8000000000002</v>
      </c>
      <c r="BL581" s="67">
        <v>1964.2</v>
      </c>
      <c r="BM581" s="67">
        <v>1694.8999999999999</v>
      </c>
      <c r="BN581" s="67"/>
    </row>
    <row r="582" spans="1:66" ht="13.5" customHeight="1" x14ac:dyDescent="0.15">
      <c r="A582" s="51"/>
      <c r="B582" s="52"/>
      <c r="C582" s="125"/>
      <c r="D582" s="66" t="s">
        <v>8</v>
      </c>
      <c r="E582" s="90"/>
      <c r="F582" s="90"/>
      <c r="G582" s="90"/>
      <c r="H582" s="28">
        <f>主要観光地別・年度計!H624+主要観光地別・年度計!H630</f>
        <v>1149644</v>
      </c>
      <c r="I582" s="28">
        <f>主要観光地別・年度計!I624+主要観光地別・年度計!I630</f>
        <v>1539355</v>
      </c>
      <c r="J582" s="28">
        <f>主要観光地別・年度計!J624+主要観光地別・年度計!J630</f>
        <v>1642184</v>
      </c>
      <c r="K582" s="28">
        <f>主要観光地別・年度計!K624+主要観光地別・年度計!K630</f>
        <v>1458854</v>
      </c>
      <c r="L582" s="28">
        <f>主要観光地別・年度計!L624+主要観光地別・年度計!L630</f>
        <v>1509178</v>
      </c>
      <c r="M582" s="28">
        <f>主要観光地別・年度計!M624+主要観光地別・年度計!M630</f>
        <v>1461807</v>
      </c>
      <c r="N582" s="28">
        <f>主要観光地別・年度計!N624+主要観光地別・年度計!N630</f>
        <v>1483192</v>
      </c>
      <c r="O582" s="28">
        <f>主要観光地別・年度計!O624+主要観光地別・年度計!O630</f>
        <v>1609331</v>
      </c>
      <c r="P582" s="28">
        <f>主要観光地別・年度計!P624+主要観光地別・年度計!P630</f>
        <v>1277173</v>
      </c>
      <c r="Q582" s="28">
        <f>主要観光地別・年度計!Q624+主要観光地別・年度計!Q630</f>
        <v>1489699</v>
      </c>
      <c r="R582" s="28">
        <f>主要観光地別・年度計!R624+主要観光地別・年度計!R630</f>
        <v>1331089</v>
      </c>
      <c r="S582" s="28">
        <f>主要観光地別・年度計!S624+主要観光地別・年度計!S630</f>
        <v>1493662</v>
      </c>
      <c r="T582" s="28">
        <f>主要観光地別・年度計!T624+主要観光地別・年度計!T630</f>
        <v>1596539</v>
      </c>
      <c r="U582" s="28">
        <f>主要観光地別・年度計!U624+主要観光地別・年度計!U630</f>
        <v>1699325</v>
      </c>
      <c r="V582" s="28">
        <f>主要観光地別・年度計!V624+主要観光地別・年度計!V630</f>
        <v>1518911</v>
      </c>
      <c r="W582" s="28">
        <f>主要観光地別・年度計!W624+主要観光地別・年度計!W630</f>
        <v>1580278</v>
      </c>
      <c r="X582" s="28">
        <f>主要観光地別・年度計!X624+主要観光地別・年度計!X630</f>
        <v>1553151</v>
      </c>
      <c r="Y582" s="28">
        <f>主要観光地別・年度計!Y624+主要観光地別・年度計!Y630</f>
        <v>1600968</v>
      </c>
      <c r="Z582" s="28">
        <f>主要観光地別・年度計!Z624+主要観光地別・年度計!Z630</f>
        <v>1490615</v>
      </c>
      <c r="AA582" s="28">
        <f>主要観光地別・年度計!AA624+主要観光地別・年度計!AA630</f>
        <v>1630787</v>
      </c>
      <c r="AB582" s="28">
        <f>主要観光地別・年度計!AB624+主要観光地別・年度計!AB630</f>
        <v>1600482</v>
      </c>
      <c r="AC582" s="28">
        <f>主要観光地別・年度計!AC624+主要観光地別・年度計!AC630</f>
        <v>1678433</v>
      </c>
      <c r="AD582" s="28">
        <f>主要観光地別・年度計!AD624+主要観光地別・年度計!AD630</f>
        <v>1808734</v>
      </c>
      <c r="AE582" s="28">
        <f>主要観光地別・年度計!AE624+主要観光地別・年度計!AE630</f>
        <v>2034598</v>
      </c>
      <c r="AF582" s="28">
        <f>主要観光地別・年度計!AF624+主要観光地別・年度計!AF630</f>
        <v>2064531</v>
      </c>
      <c r="AG582" s="28">
        <f>主要観光地別・年度計!AG624+主要観光地別・年度計!AG630</f>
        <v>2008304</v>
      </c>
      <c r="AH582" s="28">
        <f>主要観光地別・年度計!AH624+主要観光地別・年度計!AH630</f>
        <v>1994726</v>
      </c>
      <c r="AI582" s="28">
        <f>主要観光地別・年度計!AI624+主要観光地別・年度計!AI630</f>
        <v>2447503</v>
      </c>
      <c r="AJ582" s="28">
        <f>主要観光地別・年度計!AJ624+主要観光地別・年度計!AJ630</f>
        <v>1999069</v>
      </c>
      <c r="AK582" s="28">
        <f>主要観光地別・年度計!AK624+主要観光地別・年度計!AK630</f>
        <v>2899362</v>
      </c>
      <c r="AL582" s="28">
        <f>主要観光地別・年度計!AL624+主要観光地別・年度計!AL630</f>
        <v>2622807</v>
      </c>
      <c r="AM582" s="28">
        <f>主要観光地別・年度計!AM624+主要観光地別・年度計!AM630</f>
        <v>2435387</v>
      </c>
      <c r="AN582" s="28">
        <f>主要観光地別・年度計!AN624+主要観光地別・年度計!AN630</f>
        <v>2348308</v>
      </c>
      <c r="AO582" s="28">
        <f>主要観光地別・年度計!AO624+主要観光地別・年度計!AO630</f>
        <v>2397402</v>
      </c>
      <c r="AQ582" s="67">
        <v>2398.8000000000002</v>
      </c>
      <c r="AR582" s="67">
        <v>2503.9</v>
      </c>
      <c r="AS582" s="67">
        <v>2345.1</v>
      </c>
      <c r="AT582" s="67">
        <v>2301.1</v>
      </c>
      <c r="AU582" s="67">
        <v>2039.1</v>
      </c>
      <c r="AV582" s="67">
        <v>2136.8000000000002</v>
      </c>
      <c r="AW582" s="67">
        <v>2012.4</v>
      </c>
      <c r="AX582" s="67">
        <v>2064.6</v>
      </c>
      <c r="AY582" s="67">
        <v>1690.1</v>
      </c>
      <c r="AZ582" s="67">
        <v>1728.9</v>
      </c>
      <c r="BA582" s="67">
        <v>1828.2</v>
      </c>
      <c r="BB582" s="67">
        <v>1717.2</v>
      </c>
      <c r="BC582" s="67">
        <v>1613.2</v>
      </c>
      <c r="BD582" s="67">
        <v>1563.5</v>
      </c>
      <c r="BE582" s="67">
        <v>1428.9</v>
      </c>
      <c r="BF582" s="67">
        <v>1557.8000000000002</v>
      </c>
      <c r="BG582" s="67">
        <v>1702.1999999999998</v>
      </c>
      <c r="BH582" s="67">
        <v>1803.7</v>
      </c>
      <c r="BI582" s="67">
        <v>1970</v>
      </c>
      <c r="BJ582" s="67">
        <v>1915.1000000000004</v>
      </c>
      <c r="BK582" s="67">
        <v>1963.0999999999995</v>
      </c>
      <c r="BL582" s="67">
        <v>1819.1</v>
      </c>
      <c r="BM582" s="67">
        <v>1540.6999999999998</v>
      </c>
      <c r="BN582" s="67"/>
    </row>
    <row r="583" spans="1:66" ht="13.5" customHeight="1" x14ac:dyDescent="0.15">
      <c r="A583" s="51"/>
      <c r="B583" s="52"/>
      <c r="C583" s="125"/>
      <c r="D583" s="66" t="s">
        <v>9</v>
      </c>
      <c r="E583" s="90"/>
      <c r="F583" s="90"/>
      <c r="G583" s="90"/>
      <c r="H583" s="28">
        <f>主要観光地別・年度計!H625+主要観光地別・年度計!H631</f>
        <v>781401</v>
      </c>
      <c r="I583" s="28">
        <f>主要観光地別・年度計!I625+主要観光地別・年度計!I631</f>
        <v>878105</v>
      </c>
      <c r="J583" s="28">
        <f>主要観光地別・年度計!J625+主要観光地別・年度計!J631</f>
        <v>757719</v>
      </c>
      <c r="K583" s="28">
        <f>主要観光地別・年度計!K625+主要観光地別・年度計!K631</f>
        <v>908077</v>
      </c>
      <c r="L583" s="28">
        <f>主要観光地別・年度計!L625+主要観光地別・年度計!L631</f>
        <v>829270</v>
      </c>
      <c r="M583" s="28">
        <f>主要観光地別・年度計!M625+主要観光地別・年度計!M631</f>
        <v>904576</v>
      </c>
      <c r="N583" s="28">
        <f>主要観光地別・年度計!N625+主要観光地別・年度計!N631</f>
        <v>953599</v>
      </c>
      <c r="O583" s="28">
        <f>主要観光地別・年度計!O625+主要観光地別・年度計!O631</f>
        <v>1496087</v>
      </c>
      <c r="P583" s="28">
        <f>主要観光地別・年度計!P625+主要観光地別・年度計!P631</f>
        <v>1617231</v>
      </c>
      <c r="Q583" s="28">
        <f>主要観光地別・年度計!Q625+主要観光地別・年度計!Q631</f>
        <v>1924710</v>
      </c>
      <c r="R583" s="28">
        <f>主要観光地別・年度計!R625+主要観光地別・年度計!R631</f>
        <v>1904262</v>
      </c>
      <c r="S583" s="28">
        <f>主要観光地別・年度計!S625+主要観光地別・年度計!S631</f>
        <v>2141884</v>
      </c>
      <c r="T583" s="28">
        <f>主要観光地別・年度計!T625+主要観光地別・年度計!T631</f>
        <v>2070267</v>
      </c>
      <c r="U583" s="28">
        <f>主要観光地別・年度計!U625+主要観光地別・年度計!U631</f>
        <v>2174687</v>
      </c>
      <c r="V583" s="28">
        <f>主要観光地別・年度計!V625+主要観光地別・年度計!V631</f>
        <v>1813734</v>
      </c>
      <c r="W583" s="28">
        <f>主要観光地別・年度計!W625+主要観光地別・年度計!W631</f>
        <v>1908107</v>
      </c>
      <c r="X583" s="28">
        <f>主要観光地別・年度計!X625+主要観光地別・年度計!X631</f>
        <v>1863603</v>
      </c>
      <c r="Y583" s="28">
        <f>主要観光地別・年度計!Y625+主要観光地別・年度計!Y631</f>
        <v>1912026</v>
      </c>
      <c r="Z583" s="28">
        <f>主要観光地別・年度計!Z625+主要観光地別・年度計!Z631</f>
        <v>1709776</v>
      </c>
      <c r="AA583" s="28">
        <f>主要観光地別・年度計!AA625+主要観光地別・年度計!AA631</f>
        <v>1871423</v>
      </c>
      <c r="AB583" s="28">
        <f>主要観光地別・年度計!AB625+主要観光地別・年度計!AB631</f>
        <v>1867381</v>
      </c>
      <c r="AC583" s="28">
        <f>主要観光地別・年度計!AC625+主要観光地別・年度計!AC631</f>
        <v>1861788</v>
      </c>
      <c r="AD583" s="28">
        <f>主要観光地別・年度計!AD625+主要観光地別・年度計!AD631</f>
        <v>1974743</v>
      </c>
      <c r="AE583" s="28">
        <f>主要観光地別・年度計!AE625+主要観光地別・年度計!AE631</f>
        <v>2165708</v>
      </c>
      <c r="AF583" s="28">
        <f>主要観光地別・年度計!AF625+主要観光地別・年度計!AF631</f>
        <v>2173658</v>
      </c>
      <c r="AG583" s="28">
        <f>主要観光地別・年度計!AG625+主要観光地別・年度計!AG631</f>
        <v>2099558</v>
      </c>
      <c r="AH583" s="28">
        <f>主要観光地別・年度計!AH625+主要観光地別・年度計!AH631</f>
        <v>2089848</v>
      </c>
      <c r="AI583" s="28">
        <f>主要観光地別・年度計!AI625+主要観光地別・年度計!AI631</f>
        <v>2453061</v>
      </c>
      <c r="AJ583" s="28">
        <f>主要観光地別・年度計!AJ625+主要観光地別・年度計!AJ631</f>
        <v>1955389</v>
      </c>
      <c r="AK583" s="28">
        <f>主要観光地別・年度計!AK625+主要観光地別・年度計!AK631</f>
        <v>2921820</v>
      </c>
      <c r="AL583" s="28">
        <f>主要観光地別・年度計!AL625+主要観光地別・年度計!AL631</f>
        <v>2538853</v>
      </c>
      <c r="AM583" s="28">
        <f>主要観光地別・年度計!AM625+主要観光地別・年度計!AM631</f>
        <v>2265019</v>
      </c>
      <c r="AN583" s="28">
        <f>主要観光地別・年度計!AN625+主要観光地別・年度計!AN631</f>
        <v>2115986</v>
      </c>
      <c r="AO583" s="28">
        <f>主要観光地別・年度計!AO625+主要観光地別・年度計!AO631</f>
        <v>2063153</v>
      </c>
      <c r="AQ583" s="67">
        <v>2020.2</v>
      </c>
      <c r="AR583" s="67">
        <v>2139.6999999999998</v>
      </c>
      <c r="AS583" s="67">
        <v>2068.3000000000002</v>
      </c>
      <c r="AT583" s="67">
        <v>1742.5</v>
      </c>
      <c r="AU583" s="67">
        <v>1878.2</v>
      </c>
      <c r="AV583" s="67">
        <v>1874.7</v>
      </c>
      <c r="AW583" s="67">
        <v>1789</v>
      </c>
      <c r="AX583" s="67">
        <v>1783.9</v>
      </c>
      <c r="AY583" s="67">
        <v>1731.8</v>
      </c>
      <c r="AZ583" s="67">
        <v>1786.6</v>
      </c>
      <c r="BA583" s="67">
        <v>2002.4</v>
      </c>
      <c r="BB583" s="67">
        <v>1864.1</v>
      </c>
      <c r="BC583" s="67">
        <v>1864</v>
      </c>
      <c r="BD583" s="67">
        <v>1886.4</v>
      </c>
      <c r="BE583" s="67">
        <v>1607.9</v>
      </c>
      <c r="BF583" s="67">
        <v>1749</v>
      </c>
      <c r="BG583" s="67">
        <v>2122.0000000000005</v>
      </c>
      <c r="BH583" s="67">
        <v>2331.9999999999995</v>
      </c>
      <c r="BI583" s="67">
        <v>2639.3</v>
      </c>
      <c r="BJ583" s="67">
        <v>2583.5999999999995</v>
      </c>
      <c r="BK583" s="67">
        <v>2748.1</v>
      </c>
      <c r="BL583" s="67">
        <v>2552.6999999999998</v>
      </c>
      <c r="BM583" s="67">
        <v>2188.1999999999998</v>
      </c>
      <c r="BN583" s="67"/>
    </row>
    <row r="584" spans="1:66" ht="13.5" customHeight="1" x14ac:dyDescent="0.15">
      <c r="A584" s="51"/>
      <c r="B584" s="52"/>
      <c r="C584" s="125"/>
      <c r="D584" s="66" t="s">
        <v>10</v>
      </c>
      <c r="E584" s="90"/>
      <c r="F584" s="90"/>
      <c r="G584" s="90"/>
      <c r="H584" s="28">
        <f>主要観光地別・年度計!H626+主要観光地別・年度計!H632</f>
        <v>841462</v>
      </c>
      <c r="I584" s="28">
        <f>主要観光地別・年度計!I626+主要観光地別・年度計!I632</f>
        <v>883482</v>
      </c>
      <c r="J584" s="28">
        <f>主要観光地別・年度計!J626+主要観光地別・年度計!J632</f>
        <v>1126020</v>
      </c>
      <c r="K584" s="28">
        <f>主要観光地別・年度計!K626+主要観光地別・年度計!K632</f>
        <v>1118365</v>
      </c>
      <c r="L584" s="28">
        <f>主要観光地別・年度計!L626+主要観光地別・年度計!L632</f>
        <v>1375574</v>
      </c>
      <c r="M584" s="28">
        <f>主要観光地別・年度計!M626+主要観光地別・年度計!M632</f>
        <v>1335483</v>
      </c>
      <c r="N584" s="28">
        <f>主要観光地別・年度計!N626+主要観光地別・年度計!N632</f>
        <v>1459799</v>
      </c>
      <c r="O584" s="28">
        <f>主要観光地別・年度計!O626+主要観光地別・年度計!O632</f>
        <v>1160976</v>
      </c>
      <c r="P584" s="28">
        <f>主要観光地別・年度計!P626+主要観光地別・年度計!P632</f>
        <v>1068321</v>
      </c>
      <c r="Q584" s="28">
        <f>主要観光地別・年度計!Q626+主要観光地別・年度計!Q632</f>
        <v>945005</v>
      </c>
      <c r="R584" s="28">
        <f>主要観光地別・年度計!R626+主要観光地別・年度計!R632</f>
        <v>1021275</v>
      </c>
      <c r="S584" s="28">
        <f>主要観光地別・年度計!S626+主要観光地別・年度計!S632</f>
        <v>1081633</v>
      </c>
      <c r="T584" s="28">
        <f>主要観光地別・年度計!T626+主要観光地別・年度計!T632</f>
        <v>1036496</v>
      </c>
      <c r="U584" s="28">
        <f>主要観光地別・年度計!U626+主要観光地別・年度計!U632</f>
        <v>1139634</v>
      </c>
      <c r="V584" s="28">
        <f>主要観光地別・年度計!V626+主要観光地別・年度計!V632</f>
        <v>1051034</v>
      </c>
      <c r="W584" s="28">
        <f>主要観光地別・年度計!W626+主要観光地別・年度計!W632</f>
        <v>1124234</v>
      </c>
      <c r="X584" s="28">
        <f>主要観光地別・年度計!X626+主要観光地別・年度計!X632</f>
        <v>1095364</v>
      </c>
      <c r="Y584" s="28">
        <f>主要観光地別・年度計!Y626+主要観光地別・年度計!Y632</f>
        <v>1100984</v>
      </c>
      <c r="Z584" s="28">
        <f>主要観光地別・年度計!Z626+主要観光地別・年度計!Z632</f>
        <v>1033868</v>
      </c>
      <c r="AA584" s="28">
        <f>主要観光地別・年度計!AA626+主要観光地別・年度計!AA632</f>
        <v>1000567</v>
      </c>
      <c r="AB584" s="28">
        <f>主要観光地別・年度計!AB626+主要観光地別・年度計!AB632</f>
        <v>968884</v>
      </c>
      <c r="AC584" s="28">
        <f>主要観光地別・年度計!AC626+主要観光地別・年度計!AC632</f>
        <v>1047322</v>
      </c>
      <c r="AD584" s="28">
        <f>主要観光地別・年度計!AD626+主要観光地別・年度計!AD632</f>
        <v>1072897</v>
      </c>
      <c r="AE584" s="28">
        <f>主要観光地別・年度計!AE626+主要観光地別・年度計!AE632</f>
        <v>1157790</v>
      </c>
      <c r="AF584" s="28">
        <f>主要観光地別・年度計!AF626+主要観光地別・年度計!AF632</f>
        <v>1260529</v>
      </c>
      <c r="AG584" s="28">
        <f>主要観光地別・年度計!AG626+主要観光地別・年度計!AG632</f>
        <v>1265924</v>
      </c>
      <c r="AH584" s="28">
        <f>主要観光地別・年度計!AH626+主要観光地別・年度計!AH632</f>
        <v>1351932</v>
      </c>
      <c r="AI584" s="28">
        <f>主要観光地別・年度計!AI626+主要観光地別・年度計!AI632</f>
        <v>1417618</v>
      </c>
      <c r="AJ584" s="28">
        <f>主要観光地別・年度計!AJ626+主要観光地別・年度計!AJ632</f>
        <v>1339109</v>
      </c>
      <c r="AK584" s="28">
        <f>主要観光地別・年度計!AK626+主要観光地別・年度計!AK632</f>
        <v>1545808</v>
      </c>
      <c r="AL584" s="28">
        <f>主要観光地別・年度計!AL626+主要観光地別・年度計!AL632</f>
        <v>1432451</v>
      </c>
      <c r="AM584" s="28">
        <f>主要観光地別・年度計!AM626+主要観光地別・年度計!AM632</f>
        <v>1406460</v>
      </c>
      <c r="AN584" s="28">
        <f>主要観光地別・年度計!AN626+主要観光地別・年度計!AN632</f>
        <v>1398499</v>
      </c>
      <c r="AO584" s="28">
        <f>主要観光地別・年度計!AO626+主要観光地別・年度計!AO632</f>
        <v>1452300</v>
      </c>
      <c r="AQ584" s="67">
        <v>1502.3</v>
      </c>
      <c r="AR584" s="67">
        <v>1554.3</v>
      </c>
      <c r="AS584" s="67">
        <v>1640.5</v>
      </c>
      <c r="AT584" s="67">
        <v>1477</v>
      </c>
      <c r="AU584" s="67">
        <v>1571.1</v>
      </c>
      <c r="AV584" s="67">
        <v>1565.7</v>
      </c>
      <c r="AW584" s="67">
        <v>1526.7</v>
      </c>
      <c r="AX584" s="67">
        <v>1401.3</v>
      </c>
      <c r="AY584" s="67">
        <v>1346.7</v>
      </c>
      <c r="AZ584" s="67">
        <v>1307.3</v>
      </c>
      <c r="BA584" s="67">
        <v>1298.3</v>
      </c>
      <c r="BB584" s="67">
        <v>1197.5999999999999</v>
      </c>
      <c r="BC584" s="67">
        <v>1159.9000000000001</v>
      </c>
      <c r="BD584" s="67">
        <v>1155.9000000000001</v>
      </c>
      <c r="BE584" s="67">
        <v>1053.3</v>
      </c>
      <c r="BF584" s="67">
        <v>1095.9000000000001</v>
      </c>
      <c r="BG584" s="67">
        <v>1200.3999999999999</v>
      </c>
      <c r="BH584" s="67">
        <v>1204.3000000000002</v>
      </c>
      <c r="BI584" s="67">
        <v>1273.7</v>
      </c>
      <c r="BJ584" s="67">
        <v>1268.3</v>
      </c>
      <c r="BK584" s="67">
        <v>1300.8</v>
      </c>
      <c r="BL584" s="67">
        <v>1230.5999999999999</v>
      </c>
      <c r="BM584" s="67">
        <v>1047.4000000000001</v>
      </c>
      <c r="BN584" s="67"/>
    </row>
    <row r="585" spans="1:66" ht="13.5" customHeight="1" thickBot="1" x14ac:dyDescent="0.2">
      <c r="A585" s="51"/>
      <c r="B585" s="52"/>
      <c r="C585" s="126"/>
      <c r="D585" s="68" t="s">
        <v>11</v>
      </c>
      <c r="E585" s="92"/>
      <c r="F585" s="92"/>
      <c r="G585" s="92"/>
      <c r="H585" s="28"/>
      <c r="I585" s="28">
        <f>主要観光地別・年度計!I627+主要観光地別・年度計!I633</f>
        <v>883962</v>
      </c>
      <c r="J585" s="28">
        <f>主要観光地別・年度計!J627+主要観光地別・年度計!J633</f>
        <v>1049943</v>
      </c>
      <c r="K585" s="28">
        <f>主要観光地別・年度計!K627+主要観光地別・年度計!K633</f>
        <v>1130201</v>
      </c>
      <c r="L585" s="28">
        <f>主要観光地別・年度計!L627+主要観光地別・年度計!L633</f>
        <v>1433557</v>
      </c>
      <c r="M585" s="28">
        <f>主要観光地別・年度計!M627+主要観光地別・年度計!M633</f>
        <v>1430044</v>
      </c>
      <c r="N585" s="28">
        <f>主要観光地別・年度計!N627+主要観光地別・年度計!N633</f>
        <v>1576217</v>
      </c>
      <c r="O585" s="28">
        <f>主要観光地別・年度計!O627+主要観光地別・年度計!O633</f>
        <v>1220492</v>
      </c>
      <c r="P585" s="28">
        <f>主要観光地別・年度計!P627+主要観光地別・年度計!P633</f>
        <v>1102447</v>
      </c>
      <c r="Q585" s="28">
        <f>主要観光地別・年度計!Q627+主要観光地別・年度計!Q633</f>
        <v>1015323</v>
      </c>
      <c r="R585" s="28">
        <f>主要観光地別・年度計!R627+主要観光地別・年度計!R633</f>
        <v>1072911</v>
      </c>
      <c r="S585" s="28">
        <f>主要観光地別・年度計!S627+主要観光地別・年度計!S633</f>
        <v>1126897</v>
      </c>
      <c r="T585" s="28">
        <f>主要観光地別・年度計!T627+主要観光地別・年度計!T633</f>
        <v>1080485</v>
      </c>
      <c r="U585" s="28">
        <f>主要観光地別・年度計!U627+主要観光地別・年度計!U633</f>
        <v>1146845</v>
      </c>
      <c r="V585" s="28">
        <f>主要観光地別・年度計!V627+主要観光地別・年度計!V633</f>
        <v>1119533</v>
      </c>
      <c r="W585" s="28">
        <f>主要観光地別・年度計!W627+主要観光地別・年度計!W633</f>
        <v>1181679</v>
      </c>
      <c r="X585" s="28">
        <f>主要観光地別・年度計!X627+主要観光地別・年度計!X633</f>
        <v>1154769</v>
      </c>
      <c r="Y585" s="28">
        <f>主要観光地別・年度計!Y627+主要観光地別・年度計!Y633</f>
        <v>1156775</v>
      </c>
      <c r="Z585" s="28">
        <f>主要観光地別・年度計!Z627+主要観光地別・年度計!Z633</f>
        <v>1089745</v>
      </c>
      <c r="AA585" s="28">
        <f>主要観光地別・年度計!AA627+主要観光地別・年度計!AA633</f>
        <v>1053591</v>
      </c>
      <c r="AB585" s="28">
        <f>主要観光地別・年度計!AB627+主要観光地別・年度計!AB633</f>
        <v>1014797</v>
      </c>
      <c r="AC585" s="28">
        <f>主要観光地別・年度計!AC627+主要観光地別・年度計!AC633</f>
        <v>1093000</v>
      </c>
      <c r="AD585" s="28">
        <f>主要観光地別・年度計!AD627+主要観光地別・年度計!AD633</f>
        <v>1120966</v>
      </c>
      <c r="AE585" s="28">
        <f>主要観光地別・年度計!AE627+主要観光地別・年度計!AE633</f>
        <v>1207819</v>
      </c>
      <c r="AF585" s="28">
        <f>主要観光地別・年度計!AF627+主要観光地別・年度計!AF633</f>
        <v>1313806</v>
      </c>
      <c r="AG585" s="28">
        <f>主要観光地別・年度計!AG627+主要観光地別・年度計!AG633</f>
        <v>1320017</v>
      </c>
      <c r="AH585" s="28">
        <f>主要観光地別・年度計!AH627+主要観光地別・年度計!AH633</f>
        <v>1409607</v>
      </c>
      <c r="AI585" s="28">
        <f>主要観光地別・年度計!AI627+主要観光地別・年度計!AI633</f>
        <v>1478152</v>
      </c>
      <c r="AJ585" s="28">
        <f>主要観光地別・年度計!AJ627+主要観光地別・年度計!AJ633</f>
        <v>1361197</v>
      </c>
      <c r="AK585" s="28">
        <f>主要観光地別・年度計!AK627+主要観光地別・年度計!AK633</f>
        <v>1604788</v>
      </c>
      <c r="AL585" s="28">
        <f>主要観光地別・年度計!AL627+主要観光地別・年度計!AL633</f>
        <v>1486115</v>
      </c>
      <c r="AM585" s="28">
        <f>主要観光地別・年度計!AM627+主要観光地別・年度計!AM633</f>
        <v>1449129</v>
      </c>
      <c r="AN585" s="28">
        <f>主要観光地別・年度計!AN627+主要観光地別・年度計!AN633</f>
        <v>1434837</v>
      </c>
      <c r="AO585" s="28">
        <f>主要観光地別・年度計!AO627+主要観光地別・年度計!AO633</f>
        <v>1486523</v>
      </c>
      <c r="AQ585" s="69">
        <v>1525.1</v>
      </c>
      <c r="AR585" s="69">
        <v>1572.7</v>
      </c>
      <c r="AS585" s="69">
        <v>1661.3</v>
      </c>
      <c r="AT585" s="69">
        <v>1493.3</v>
      </c>
      <c r="AU585" s="69">
        <v>1584.1</v>
      </c>
      <c r="AV585" s="69">
        <v>1576.5</v>
      </c>
      <c r="AW585" s="69">
        <v>1536.4</v>
      </c>
      <c r="AX585" s="69">
        <v>1407.7</v>
      </c>
      <c r="AY585" s="69">
        <v>1353.1</v>
      </c>
      <c r="AZ585" s="69">
        <v>1312.5</v>
      </c>
      <c r="BA585" s="69">
        <v>1303.4000000000001</v>
      </c>
      <c r="BB585" s="69">
        <v>1209</v>
      </c>
      <c r="BC585" s="69">
        <v>1168.4000000000001</v>
      </c>
      <c r="BD585" s="69">
        <v>1164.4000000000001</v>
      </c>
      <c r="BE585" s="69">
        <v>1057.7</v>
      </c>
      <c r="BF585" s="69">
        <v>1102.6999999999998</v>
      </c>
      <c r="BG585" s="69">
        <v>1211.9000000000001</v>
      </c>
      <c r="BH585" s="69">
        <v>1214</v>
      </c>
      <c r="BI585" s="69">
        <v>1284.2000000000003</v>
      </c>
      <c r="BJ585" s="69">
        <v>1279.5</v>
      </c>
      <c r="BK585" s="69">
        <v>1314.7</v>
      </c>
      <c r="BL585" s="69">
        <v>1248.5</v>
      </c>
      <c r="BM585" s="69">
        <v>1065.5999999999999</v>
      </c>
      <c r="BN585" s="69"/>
    </row>
    <row r="586" spans="1:66" ht="13.5" customHeight="1" x14ac:dyDescent="0.15">
      <c r="A586" s="51"/>
      <c r="B586" s="52"/>
      <c r="C586" s="121" t="s">
        <v>456</v>
      </c>
      <c r="D586" s="64" t="s">
        <v>6</v>
      </c>
      <c r="E586" s="89"/>
      <c r="F586" s="89"/>
      <c r="G586" s="89"/>
      <c r="H586" s="26"/>
      <c r="I586" s="26"/>
      <c r="J586" s="26"/>
      <c r="K586" s="26"/>
      <c r="L586" s="26"/>
      <c r="M586" s="26"/>
      <c r="N586" s="26"/>
      <c r="O586" s="26"/>
      <c r="P586" s="26"/>
      <c r="Q586" s="26"/>
      <c r="R586" s="26"/>
      <c r="S586" s="26"/>
      <c r="T586" s="26"/>
      <c r="U586" s="26">
        <f t="shared" ref="U586" si="714">SUM(U587:U588)</f>
        <v>790684</v>
      </c>
      <c r="V586" s="26">
        <f t="shared" ref="V586" si="715">SUM(V587:V588)</f>
        <v>752095</v>
      </c>
      <c r="W586" s="26">
        <f t="shared" ref="W586" si="716">SUM(W587:W588)</f>
        <v>822267</v>
      </c>
      <c r="X586" s="26">
        <f t="shared" ref="X586" si="717">SUM(X587:X588)</f>
        <v>841120</v>
      </c>
      <c r="Y586" s="26">
        <f t="shared" ref="Y586" si="718">SUM(Y587:Y588)</f>
        <v>821536</v>
      </c>
      <c r="Z586" s="26">
        <f t="shared" ref="Z586" si="719">SUM(Z587:Z588)</f>
        <v>804576</v>
      </c>
      <c r="AA586" s="26">
        <f t="shared" ref="AA586" si="720">SUM(AA587:AA588)</f>
        <v>769712</v>
      </c>
      <c r="AB586" s="26">
        <f t="shared" ref="AB586" si="721">SUM(AB587:AB588)</f>
        <v>905006</v>
      </c>
      <c r="AC586" s="26">
        <f t="shared" ref="AC586" si="722">SUM(AC587:AC588)</f>
        <v>1106402</v>
      </c>
      <c r="AD586" s="26">
        <f t="shared" ref="AD586" si="723">SUM(AD587:AD588)</f>
        <v>1239425</v>
      </c>
      <c r="AE586" s="26">
        <f t="shared" ref="AE586" si="724">SUM(AE587:AE588)</f>
        <v>1146888</v>
      </c>
      <c r="AF586" s="26">
        <f t="shared" ref="AF586" si="725">SUM(AF587:AF588)</f>
        <v>1046503</v>
      </c>
      <c r="AG586" s="26">
        <f t="shared" ref="AG586" si="726">SUM(AG587:AG588)</f>
        <v>1001763</v>
      </c>
      <c r="AH586" s="26">
        <f t="shared" ref="AH586" si="727">SUM(AH587:AH588)</f>
        <v>1028694</v>
      </c>
      <c r="AI586" s="26">
        <f t="shared" ref="AI586" si="728">SUM(AI587:AI588)</f>
        <v>961791</v>
      </c>
      <c r="AJ586" s="26">
        <f t="shared" ref="AJ586" si="729">SUM(AJ587:AJ588)</f>
        <v>1046724</v>
      </c>
      <c r="AK586" s="26">
        <f t="shared" ref="AK586" si="730">SUM(AK587:AK588)</f>
        <v>810699</v>
      </c>
      <c r="AL586" s="26">
        <f t="shared" ref="AL586" si="731">SUM(AL587:AL588)</f>
        <v>606126</v>
      </c>
      <c r="AM586" s="26">
        <f t="shared" ref="AM586" si="732">SUM(AM587:AM588)</f>
        <v>680214</v>
      </c>
      <c r="AN586" s="26">
        <f t="shared" ref="AN586" si="733">SUM(AN587:AN588)</f>
        <v>530613</v>
      </c>
      <c r="AO586" s="26">
        <f t="shared" ref="AO586" si="734">SUM(AO587:AO588)</f>
        <v>589725</v>
      </c>
      <c r="AQ586" s="65">
        <v>633.5</v>
      </c>
      <c r="AR586" s="65">
        <v>654.6</v>
      </c>
      <c r="AS586" s="65">
        <v>740.4</v>
      </c>
      <c r="AT586" s="65">
        <v>548.70000000000005</v>
      </c>
      <c r="AU586" s="65">
        <v>824.8</v>
      </c>
      <c r="AV586" s="65">
        <v>690.3</v>
      </c>
      <c r="AW586" s="65">
        <v>663.8</v>
      </c>
      <c r="AX586" s="65">
        <v>682.6</v>
      </c>
      <c r="AY586" s="65">
        <v>688</v>
      </c>
      <c r="AZ586" s="65">
        <v>1695.1</v>
      </c>
      <c r="BA586" s="65">
        <v>1878.8</v>
      </c>
      <c r="BB586" s="65">
        <v>2072.5</v>
      </c>
      <c r="BC586" s="65">
        <v>2156.1</v>
      </c>
      <c r="BD586" s="65">
        <v>2211.9</v>
      </c>
      <c r="BE586" s="65">
        <v>1987.8000000000002</v>
      </c>
      <c r="BF586" s="65">
        <v>1471.7000000000003</v>
      </c>
      <c r="BG586" s="65">
        <v>1717.4</v>
      </c>
      <c r="BH586" s="65">
        <v>1765.3999999999999</v>
      </c>
      <c r="BI586" s="65">
        <v>1816.5</v>
      </c>
      <c r="BJ586" s="65">
        <v>1811.3</v>
      </c>
      <c r="BK586" s="65">
        <v>1810.7</v>
      </c>
      <c r="BL586" s="65">
        <v>1727.3</v>
      </c>
      <c r="BM586" s="65">
        <v>1629.8999999999999</v>
      </c>
      <c r="BN586" s="65"/>
    </row>
    <row r="587" spans="1:66" ht="13.5" customHeight="1" x14ac:dyDescent="0.15">
      <c r="A587" s="51"/>
      <c r="B587" s="52"/>
      <c r="C587" s="122"/>
      <c r="D587" s="66" t="s">
        <v>7</v>
      </c>
      <c r="E587" s="90"/>
      <c r="F587" s="90"/>
      <c r="G587" s="90"/>
      <c r="H587" s="28"/>
      <c r="I587" s="28"/>
      <c r="J587" s="28"/>
      <c r="K587" s="28"/>
      <c r="L587" s="28"/>
      <c r="M587" s="28"/>
      <c r="N587" s="28"/>
      <c r="O587" s="28"/>
      <c r="P587" s="28"/>
      <c r="Q587" s="28"/>
      <c r="R587" s="28"/>
      <c r="S587" s="28"/>
      <c r="T587" s="28"/>
      <c r="U587" s="28">
        <f>主要観光地別・年度計!U635</f>
        <v>4728</v>
      </c>
      <c r="V587" s="28">
        <f>主要観光地別・年度計!V635</f>
        <v>4641</v>
      </c>
      <c r="W587" s="28">
        <f>主要観光地別・年度計!W635</f>
        <v>4697</v>
      </c>
      <c r="X587" s="28">
        <f>主要観光地別・年度計!X635</f>
        <v>5012</v>
      </c>
      <c r="Y587" s="28">
        <f>主要観光地別・年度計!Y635</f>
        <v>4009</v>
      </c>
      <c r="Z587" s="28">
        <f>主要観光地別・年度計!Z635</f>
        <v>4645</v>
      </c>
      <c r="AA587" s="28">
        <f>主要観光地別・年度計!AA635</f>
        <v>13467</v>
      </c>
      <c r="AB587" s="28">
        <f>主要観光地別・年度計!AB635</f>
        <v>17506</v>
      </c>
      <c r="AC587" s="28">
        <f>主要観光地別・年度計!AC635</f>
        <v>19259</v>
      </c>
      <c r="AD587" s="28">
        <f>主要観光地別・年度計!AD635</f>
        <v>22051</v>
      </c>
      <c r="AE587" s="28">
        <f>主要観光地別・年度計!AE635</f>
        <v>34731</v>
      </c>
      <c r="AF587" s="28">
        <f>主要観光地別・年度計!AF635</f>
        <v>27806</v>
      </c>
      <c r="AG587" s="28">
        <f>主要観光地別・年度計!AG635</f>
        <v>26128</v>
      </c>
      <c r="AH587" s="28">
        <f>主要観光地別・年度計!AH635</f>
        <v>29066</v>
      </c>
      <c r="AI587" s="28">
        <f>主要観光地別・年度計!AI635</f>
        <v>27679</v>
      </c>
      <c r="AJ587" s="28">
        <f>主要観光地別・年度計!AJ635</f>
        <v>27520</v>
      </c>
      <c r="AK587" s="28">
        <f>主要観光地別・年度計!AK635</f>
        <v>21553</v>
      </c>
      <c r="AL587" s="28">
        <f>主要観光地別・年度計!AL635</f>
        <v>15349</v>
      </c>
      <c r="AM587" s="28">
        <f>主要観光地別・年度計!AM635</f>
        <v>18440</v>
      </c>
      <c r="AN587" s="28">
        <f>主要観光地別・年度計!AN635</f>
        <v>13483</v>
      </c>
      <c r="AO587" s="28">
        <f>主要観光地別・年度計!AO635</f>
        <v>14738</v>
      </c>
      <c r="AQ587" s="67">
        <v>15.1</v>
      </c>
      <c r="AR587" s="67">
        <v>15.9</v>
      </c>
      <c r="AS587" s="67">
        <v>18.3</v>
      </c>
      <c r="AT587" s="67">
        <v>13.9</v>
      </c>
      <c r="AU587" s="67">
        <v>21.2</v>
      </c>
      <c r="AV587" s="67">
        <v>15.5</v>
      </c>
      <c r="AW587" s="67">
        <v>14.6</v>
      </c>
      <c r="AX587" s="67">
        <v>15.6</v>
      </c>
      <c r="AY587" s="67">
        <v>15</v>
      </c>
      <c r="AZ587" s="67">
        <v>103.7</v>
      </c>
      <c r="BA587" s="67">
        <v>111.5</v>
      </c>
      <c r="BB587" s="67">
        <v>98.1</v>
      </c>
      <c r="BC587" s="67">
        <v>88.7</v>
      </c>
      <c r="BD587" s="67">
        <v>86.2</v>
      </c>
      <c r="BE587" s="67">
        <v>75.3</v>
      </c>
      <c r="BF587" s="67">
        <v>61.400000000000006</v>
      </c>
      <c r="BG587" s="67">
        <v>84.100000000000009</v>
      </c>
      <c r="BH587" s="67">
        <v>84.6</v>
      </c>
      <c r="BI587" s="67">
        <v>70.499999999999986</v>
      </c>
      <c r="BJ587" s="67">
        <v>71.8</v>
      </c>
      <c r="BK587" s="67">
        <v>72.3</v>
      </c>
      <c r="BL587" s="67">
        <v>68.099999999999994</v>
      </c>
      <c r="BM587" s="67">
        <v>62.499999999999993</v>
      </c>
      <c r="BN587" s="67"/>
    </row>
    <row r="588" spans="1:66" ht="13.5" customHeight="1" x14ac:dyDescent="0.15">
      <c r="A588" s="51"/>
      <c r="B588" s="52"/>
      <c r="C588" s="122"/>
      <c r="D588" s="66" t="s">
        <v>8</v>
      </c>
      <c r="E588" s="90"/>
      <c r="F588" s="90"/>
      <c r="G588" s="90"/>
      <c r="H588" s="28"/>
      <c r="I588" s="28"/>
      <c r="J588" s="28"/>
      <c r="K588" s="28"/>
      <c r="L588" s="28"/>
      <c r="M588" s="28"/>
      <c r="N588" s="28"/>
      <c r="O588" s="28"/>
      <c r="P588" s="28"/>
      <c r="Q588" s="28"/>
      <c r="R588" s="28"/>
      <c r="S588" s="28"/>
      <c r="T588" s="28"/>
      <c r="U588" s="28">
        <f>主要観光地別・年度計!U636</f>
        <v>785956</v>
      </c>
      <c r="V588" s="28">
        <f>主要観光地別・年度計!V636</f>
        <v>747454</v>
      </c>
      <c r="W588" s="28">
        <f>主要観光地別・年度計!W636</f>
        <v>817570</v>
      </c>
      <c r="X588" s="28">
        <f>主要観光地別・年度計!X636</f>
        <v>836108</v>
      </c>
      <c r="Y588" s="28">
        <f>主要観光地別・年度計!Y636</f>
        <v>817527</v>
      </c>
      <c r="Z588" s="28">
        <f>主要観光地別・年度計!Z636</f>
        <v>799931</v>
      </c>
      <c r="AA588" s="28">
        <f>主要観光地別・年度計!AA636</f>
        <v>756245</v>
      </c>
      <c r="AB588" s="28">
        <f>主要観光地別・年度計!AB636</f>
        <v>887500</v>
      </c>
      <c r="AC588" s="28">
        <f>主要観光地別・年度計!AC636</f>
        <v>1087143</v>
      </c>
      <c r="AD588" s="28">
        <f>主要観光地別・年度計!AD636</f>
        <v>1217374</v>
      </c>
      <c r="AE588" s="28">
        <f>主要観光地別・年度計!AE636</f>
        <v>1112157</v>
      </c>
      <c r="AF588" s="28">
        <f>主要観光地別・年度計!AF636</f>
        <v>1018697</v>
      </c>
      <c r="AG588" s="28">
        <f>主要観光地別・年度計!AG636</f>
        <v>975635</v>
      </c>
      <c r="AH588" s="28">
        <f>主要観光地別・年度計!AH636</f>
        <v>999628</v>
      </c>
      <c r="AI588" s="28">
        <f>主要観光地別・年度計!AI636</f>
        <v>934112</v>
      </c>
      <c r="AJ588" s="28">
        <f>主要観光地別・年度計!AJ636</f>
        <v>1019204</v>
      </c>
      <c r="AK588" s="28">
        <f>主要観光地別・年度計!AK636</f>
        <v>789146</v>
      </c>
      <c r="AL588" s="28">
        <f>主要観光地別・年度計!AL636</f>
        <v>590777</v>
      </c>
      <c r="AM588" s="28">
        <f>主要観光地別・年度計!AM636</f>
        <v>661774</v>
      </c>
      <c r="AN588" s="28">
        <f>主要観光地別・年度計!AN636</f>
        <v>517130</v>
      </c>
      <c r="AO588" s="28">
        <f>主要観光地別・年度計!AO636</f>
        <v>574987</v>
      </c>
      <c r="AQ588" s="67">
        <v>618.4</v>
      </c>
      <c r="AR588" s="67">
        <v>638.70000000000005</v>
      </c>
      <c r="AS588" s="67">
        <v>722.1</v>
      </c>
      <c r="AT588" s="67">
        <v>534.79999999999995</v>
      </c>
      <c r="AU588" s="67">
        <v>803.6</v>
      </c>
      <c r="AV588" s="67">
        <v>674.8</v>
      </c>
      <c r="AW588" s="67">
        <v>649.20000000000005</v>
      </c>
      <c r="AX588" s="67">
        <v>667</v>
      </c>
      <c r="AY588" s="67">
        <v>673</v>
      </c>
      <c r="AZ588" s="67">
        <v>1591.4</v>
      </c>
      <c r="BA588" s="67">
        <v>1767.3</v>
      </c>
      <c r="BB588" s="67">
        <v>1974.4</v>
      </c>
      <c r="BC588" s="67">
        <v>2067.4</v>
      </c>
      <c r="BD588" s="67">
        <v>2125.7000000000003</v>
      </c>
      <c r="BE588" s="67">
        <v>1912.5</v>
      </c>
      <c r="BF588" s="67">
        <v>1410.3000000000002</v>
      </c>
      <c r="BG588" s="67">
        <v>1633.3000000000002</v>
      </c>
      <c r="BH588" s="67">
        <v>1680.7999999999997</v>
      </c>
      <c r="BI588" s="67">
        <v>1745.9999999999998</v>
      </c>
      <c r="BJ588" s="67">
        <v>1739.5000000000005</v>
      </c>
      <c r="BK588" s="67">
        <v>1738.4</v>
      </c>
      <c r="BL588" s="67">
        <v>1659.2</v>
      </c>
      <c r="BM588" s="67">
        <v>1567.4</v>
      </c>
      <c r="BN588" s="67"/>
    </row>
    <row r="589" spans="1:66" ht="13.5" customHeight="1" x14ac:dyDescent="0.15">
      <c r="A589" s="51"/>
      <c r="B589" s="52"/>
      <c r="C589" s="122"/>
      <c r="D589" s="66" t="s">
        <v>9</v>
      </c>
      <c r="E589" s="90"/>
      <c r="F589" s="90"/>
      <c r="G589" s="90"/>
      <c r="H589" s="28"/>
      <c r="I589" s="28"/>
      <c r="J589" s="28"/>
      <c r="K589" s="28"/>
      <c r="L589" s="28"/>
      <c r="M589" s="28"/>
      <c r="N589" s="28"/>
      <c r="O589" s="28"/>
      <c r="P589" s="28"/>
      <c r="Q589" s="28"/>
      <c r="R589" s="28"/>
      <c r="S589" s="28"/>
      <c r="T589" s="28"/>
      <c r="U589" s="28">
        <f>主要観光地別・年度計!U637</f>
        <v>757287</v>
      </c>
      <c r="V589" s="28">
        <f>主要観光地別・年度計!V637</f>
        <v>720534</v>
      </c>
      <c r="W589" s="28">
        <f>主要観光地別・年度計!W637</f>
        <v>785161</v>
      </c>
      <c r="X589" s="28">
        <f>主要観光地別・年度計!X637</f>
        <v>806206</v>
      </c>
      <c r="Y589" s="28">
        <f>主要観光地別・年度計!Y637</f>
        <v>791814</v>
      </c>
      <c r="Z589" s="28">
        <f>主要観光地別・年度計!Z637</f>
        <v>752544</v>
      </c>
      <c r="AA589" s="28">
        <f>主要観光地別・年度計!AA637</f>
        <v>688654</v>
      </c>
      <c r="AB589" s="28">
        <f>主要観光地別・年度計!AB637</f>
        <v>814201</v>
      </c>
      <c r="AC589" s="28">
        <f>主要観光地別・年度計!AC637</f>
        <v>119621</v>
      </c>
      <c r="AD589" s="28">
        <f>主要観光地別・年度計!AD637</f>
        <v>1053723</v>
      </c>
      <c r="AE589" s="28">
        <f>主要観光地別・年度計!AE637</f>
        <v>978578</v>
      </c>
      <c r="AF589" s="28">
        <f>主要観光地別・年度計!AF637</f>
        <v>894004</v>
      </c>
      <c r="AG589" s="28">
        <f>主要観光地別・年度計!AG637</f>
        <v>915194</v>
      </c>
      <c r="AH589" s="28">
        <f>主要観光地別・年度計!AH637</f>
        <v>943824</v>
      </c>
      <c r="AI589" s="28">
        <f>主要観光地別・年度計!AI637</f>
        <v>883296</v>
      </c>
      <c r="AJ589" s="28">
        <f>主要観光地別・年度計!AJ637</f>
        <v>963471</v>
      </c>
      <c r="AK589" s="28">
        <f>主要観光地別・年度計!AK637</f>
        <v>741348</v>
      </c>
      <c r="AL589" s="28">
        <f>主要観光地別・年度計!AL637</f>
        <v>552879</v>
      </c>
      <c r="AM589" s="28">
        <f>主要観光地別・年度計!AM637</f>
        <v>623169</v>
      </c>
      <c r="AN589" s="28">
        <f>主要観光地別・年度計!AN637</f>
        <v>483744</v>
      </c>
      <c r="AO589" s="28">
        <f>主要観光地別・年度計!AO637</f>
        <v>537456</v>
      </c>
      <c r="AQ589" s="67">
        <v>575</v>
      </c>
      <c r="AR589" s="67">
        <v>596.4</v>
      </c>
      <c r="AS589" s="67">
        <v>674.4</v>
      </c>
      <c r="AT589" s="67">
        <v>501</v>
      </c>
      <c r="AU589" s="67">
        <v>801.8</v>
      </c>
      <c r="AV589" s="67">
        <v>667.1</v>
      </c>
      <c r="AW589" s="67">
        <v>626.79999999999995</v>
      </c>
      <c r="AX589" s="67">
        <v>654.1</v>
      </c>
      <c r="AY589" s="67">
        <v>668</v>
      </c>
      <c r="AZ589" s="67">
        <v>1369.6</v>
      </c>
      <c r="BA589" s="67">
        <v>1546.7</v>
      </c>
      <c r="BB589" s="67">
        <v>1783.4</v>
      </c>
      <c r="BC589" s="67">
        <v>1868.6</v>
      </c>
      <c r="BD589" s="67">
        <v>1950</v>
      </c>
      <c r="BE589" s="67">
        <v>1735.6</v>
      </c>
      <c r="BF589" s="67">
        <v>1254.5999999999999</v>
      </c>
      <c r="BG589" s="67">
        <v>1505.3</v>
      </c>
      <c r="BH589" s="67">
        <v>1442.8000000000002</v>
      </c>
      <c r="BI589" s="67">
        <v>1576.1</v>
      </c>
      <c r="BJ589" s="67">
        <v>1580.1000000000001</v>
      </c>
      <c r="BK589" s="67">
        <v>1588</v>
      </c>
      <c r="BL589" s="67">
        <v>1479.3</v>
      </c>
      <c r="BM589" s="67">
        <v>1402.1</v>
      </c>
      <c r="BN589" s="67"/>
    </row>
    <row r="590" spans="1:66" ht="13.5" customHeight="1" x14ac:dyDescent="0.15">
      <c r="A590" s="51"/>
      <c r="B590" s="52"/>
      <c r="C590" s="122"/>
      <c r="D590" s="66" t="s">
        <v>10</v>
      </c>
      <c r="E590" s="90"/>
      <c r="F590" s="90"/>
      <c r="G590" s="90"/>
      <c r="H590" s="28"/>
      <c r="I590" s="28"/>
      <c r="J590" s="28"/>
      <c r="K590" s="28"/>
      <c r="L590" s="28"/>
      <c r="M590" s="28"/>
      <c r="N590" s="28"/>
      <c r="O590" s="28"/>
      <c r="P590" s="28"/>
      <c r="Q590" s="28"/>
      <c r="R590" s="28"/>
      <c r="S590" s="28"/>
      <c r="T590" s="28"/>
      <c r="U590" s="28">
        <f>主要観光地別・年度計!U638</f>
        <v>33397</v>
      </c>
      <c r="V590" s="28">
        <f>主要観光地別・年度計!V638</f>
        <v>31561</v>
      </c>
      <c r="W590" s="28">
        <f>主要観光地別・年度計!W638</f>
        <v>37106</v>
      </c>
      <c r="X590" s="28">
        <f>主要観光地別・年度計!X638</f>
        <v>34914</v>
      </c>
      <c r="Y590" s="28">
        <f>主要観光地別・年度計!Y638</f>
        <v>29722</v>
      </c>
      <c r="Z590" s="28">
        <f>主要観光地別・年度計!Z638</f>
        <v>52032</v>
      </c>
      <c r="AA590" s="28">
        <f>主要観光地別・年度計!AA638</f>
        <v>81058</v>
      </c>
      <c r="AB590" s="28">
        <f>主要観光地別・年度計!AB638</f>
        <v>90805</v>
      </c>
      <c r="AC590" s="28">
        <f>主要観光地別・年度計!AC638</f>
        <v>161995</v>
      </c>
      <c r="AD590" s="28">
        <f>主要観光地別・年度計!AD638</f>
        <v>185702</v>
      </c>
      <c r="AE590" s="28">
        <f>主要観光地別・年度計!AE638</f>
        <v>168310</v>
      </c>
      <c r="AF590" s="28">
        <f>主要観光地別・年度計!AF638</f>
        <v>152499</v>
      </c>
      <c r="AG590" s="28">
        <f>主要観光地別・年度計!AG638</f>
        <v>86569</v>
      </c>
      <c r="AH590" s="28">
        <f>主要観光地別・年度計!AH638</f>
        <v>84870</v>
      </c>
      <c r="AI590" s="28">
        <f>主要観光地別・年度計!AI638</f>
        <v>78495</v>
      </c>
      <c r="AJ590" s="28">
        <f>主要観光地別・年度計!AJ638</f>
        <v>83253</v>
      </c>
      <c r="AK590" s="28">
        <f>主要観光地別・年度計!AK638</f>
        <v>69351</v>
      </c>
      <c r="AL590" s="28">
        <f>主要観光地別・年度計!AL638</f>
        <v>53247</v>
      </c>
      <c r="AM590" s="28">
        <f>主要観光地別・年度計!AM638</f>
        <v>57045</v>
      </c>
      <c r="AN590" s="28">
        <f>主要観光地別・年度計!AN638</f>
        <v>46869</v>
      </c>
      <c r="AO590" s="28">
        <f>主要観光地別・年度計!AO638</f>
        <v>52269</v>
      </c>
      <c r="AQ590" s="67">
        <v>58.5</v>
      </c>
      <c r="AR590" s="67">
        <v>58.2</v>
      </c>
      <c r="AS590" s="67">
        <v>66</v>
      </c>
      <c r="AT590" s="67">
        <v>47.7</v>
      </c>
      <c r="AU590" s="67">
        <v>23</v>
      </c>
      <c r="AV590" s="67">
        <v>23.2</v>
      </c>
      <c r="AW590" s="67">
        <v>37</v>
      </c>
      <c r="AX590" s="67">
        <v>28.5</v>
      </c>
      <c r="AY590" s="67">
        <v>20</v>
      </c>
      <c r="AZ590" s="67">
        <v>325.5</v>
      </c>
      <c r="BA590" s="67">
        <v>332.1</v>
      </c>
      <c r="BB590" s="67">
        <v>289.10000000000002</v>
      </c>
      <c r="BC590" s="67">
        <v>287.5</v>
      </c>
      <c r="BD590" s="67">
        <v>261.90000000000003</v>
      </c>
      <c r="BE590" s="67">
        <v>252.20000000000002</v>
      </c>
      <c r="BF590" s="67">
        <v>217.1</v>
      </c>
      <c r="BG590" s="67">
        <v>212.1</v>
      </c>
      <c r="BH590" s="67">
        <v>322.59999999999997</v>
      </c>
      <c r="BI590" s="67">
        <v>240.4</v>
      </c>
      <c r="BJ590" s="67">
        <v>231.20000000000002</v>
      </c>
      <c r="BK590" s="67">
        <v>222.7</v>
      </c>
      <c r="BL590" s="67">
        <v>248</v>
      </c>
      <c r="BM590" s="67">
        <v>227.79999999999998</v>
      </c>
      <c r="BN590" s="67"/>
    </row>
    <row r="591" spans="1:66" ht="13.5" customHeight="1" thickBot="1" x14ac:dyDescent="0.2">
      <c r="A591" s="51"/>
      <c r="B591" s="52"/>
      <c r="C591" s="123"/>
      <c r="D591" s="68" t="s">
        <v>11</v>
      </c>
      <c r="E591" s="91"/>
      <c r="F591" s="91"/>
      <c r="G591" s="91"/>
      <c r="H591" s="29"/>
      <c r="I591" s="29"/>
      <c r="J591" s="29"/>
      <c r="K591" s="29"/>
      <c r="L591" s="29"/>
      <c r="M591" s="29"/>
      <c r="N591" s="29"/>
      <c r="O591" s="29"/>
      <c r="P591" s="29"/>
      <c r="Q591" s="29"/>
      <c r="R591" s="29"/>
      <c r="S591" s="29"/>
      <c r="T591" s="29"/>
      <c r="U591" s="29">
        <f>主要観光地別・年度計!U639</f>
        <v>35002</v>
      </c>
      <c r="V591" s="29">
        <f>主要観光地別・年度計!V639</f>
        <v>33198</v>
      </c>
      <c r="W591" s="29">
        <f>主要観光地別・年度計!W639</f>
        <v>39076</v>
      </c>
      <c r="X591" s="29">
        <f>主要観光地別・年度計!X639</f>
        <v>38091</v>
      </c>
      <c r="Y591" s="29">
        <f>主要観光地別・年度計!Y639</f>
        <v>46878</v>
      </c>
      <c r="Z591" s="29">
        <f>主要観光地別・年度計!Z639</f>
        <v>79938</v>
      </c>
      <c r="AA591" s="29">
        <f>主要観光地別・年度計!AA639</f>
        <v>121025</v>
      </c>
      <c r="AB591" s="29">
        <f>主要観光地別・年度計!AB639</f>
        <v>125872</v>
      </c>
      <c r="AC591" s="29">
        <f>主要観光地別・年度計!AC639</f>
        <v>0</v>
      </c>
      <c r="AD591" s="29">
        <f>主要観光地別・年度計!AD639</f>
        <v>253968</v>
      </c>
      <c r="AE591" s="29">
        <f>主要観光地別・年度計!AE639</f>
        <v>207730</v>
      </c>
      <c r="AF591" s="29">
        <f>主要観光地別・年度計!AF639</f>
        <v>183344</v>
      </c>
      <c r="AG591" s="29">
        <f>主要観光地別・年度計!AG639</f>
        <v>101145</v>
      </c>
      <c r="AH591" s="29">
        <f>主要観光地別・年度計!AH639</f>
        <v>99518</v>
      </c>
      <c r="AI591" s="29">
        <f>主要観光地別・年度計!AI639</f>
        <v>92010</v>
      </c>
      <c r="AJ591" s="29">
        <f>主要観光地別・年度計!AJ639</f>
        <v>102172</v>
      </c>
      <c r="AK591" s="29">
        <f>主要観光地別・年度計!AK639</f>
        <v>80005</v>
      </c>
      <c r="AL591" s="29">
        <f>主要観光地別・年度計!AL639</f>
        <v>60763</v>
      </c>
      <c r="AM591" s="29">
        <f>主要観光地別・年度計!AM639</f>
        <v>66005</v>
      </c>
      <c r="AN591" s="29">
        <f>主要観光地別・年度計!AN639</f>
        <v>53455</v>
      </c>
      <c r="AO591" s="29">
        <f>主要観光地別・年度計!AO639</f>
        <v>59494</v>
      </c>
      <c r="AQ591" s="69">
        <v>66.099999999999994</v>
      </c>
      <c r="AR591" s="69">
        <v>66.2</v>
      </c>
      <c r="AS591" s="69">
        <v>75.400000000000006</v>
      </c>
      <c r="AT591" s="69">
        <v>72.3</v>
      </c>
      <c r="AU591" s="69">
        <v>28.2</v>
      </c>
      <c r="AV591" s="69">
        <v>29.3</v>
      </c>
      <c r="AW591" s="69">
        <v>49.2</v>
      </c>
      <c r="AX591" s="69">
        <v>34</v>
      </c>
      <c r="AY591" s="69">
        <v>26.5</v>
      </c>
      <c r="AZ591" s="69">
        <v>358.8</v>
      </c>
      <c r="BA591" s="69">
        <v>363.1</v>
      </c>
      <c r="BB591" s="69">
        <v>389.1</v>
      </c>
      <c r="BC591" s="69">
        <v>324</v>
      </c>
      <c r="BD591" s="69">
        <v>295.60000000000002</v>
      </c>
      <c r="BE591" s="69">
        <v>280.70000000000005</v>
      </c>
      <c r="BF591" s="69">
        <v>270.3</v>
      </c>
      <c r="BG591" s="69">
        <v>277.60000000000002</v>
      </c>
      <c r="BH591" s="69">
        <v>366.8</v>
      </c>
      <c r="BI591" s="69">
        <v>275.3</v>
      </c>
      <c r="BJ591" s="69">
        <v>291.8</v>
      </c>
      <c r="BK591" s="69">
        <v>245.29999999999998</v>
      </c>
      <c r="BL591" s="69">
        <v>273</v>
      </c>
      <c r="BM591" s="69">
        <v>241.90000000000003</v>
      </c>
      <c r="BN591" s="69"/>
    </row>
    <row r="592" spans="1:66" ht="13.5" customHeight="1" x14ac:dyDescent="0.15">
      <c r="A592" s="51"/>
      <c r="B592" s="52"/>
      <c r="C592" s="53" t="s">
        <v>103</v>
      </c>
      <c r="D592" s="64" t="s">
        <v>6</v>
      </c>
      <c r="E592" s="89"/>
      <c r="F592" s="89"/>
      <c r="G592" s="89"/>
      <c r="H592" s="26"/>
      <c r="I592" s="26"/>
      <c r="J592" s="26"/>
      <c r="K592" s="26"/>
      <c r="L592" s="26"/>
      <c r="M592" s="26"/>
      <c r="N592" s="26"/>
      <c r="O592" s="26"/>
      <c r="P592" s="26"/>
      <c r="Q592" s="26"/>
      <c r="R592" s="26"/>
      <c r="S592" s="26"/>
      <c r="T592" s="26"/>
      <c r="U592" s="26"/>
      <c r="V592" s="26"/>
      <c r="W592" s="26"/>
      <c r="X592" s="26"/>
      <c r="Y592" s="26"/>
      <c r="Z592" s="26"/>
      <c r="AA592" s="26"/>
      <c r="AB592" s="26"/>
      <c r="AC592" s="26"/>
      <c r="AD592" s="26"/>
      <c r="AE592" s="26"/>
      <c r="AF592" s="26"/>
      <c r="AG592" s="26"/>
      <c r="AH592" s="26"/>
      <c r="AI592" s="26"/>
      <c r="AJ592" s="26"/>
      <c r="AK592" s="26"/>
      <c r="AL592" s="26"/>
      <c r="AM592" s="26"/>
      <c r="AN592" s="26"/>
      <c r="AO592" s="26"/>
      <c r="AQ592" s="65">
        <v>0</v>
      </c>
      <c r="AR592" s="65">
        <v>0</v>
      </c>
      <c r="AS592" s="65">
        <v>138.19999999999999</v>
      </c>
      <c r="AT592" s="65">
        <v>370.2</v>
      </c>
      <c r="AU592" s="65">
        <v>414.1</v>
      </c>
      <c r="AV592" s="65">
        <v>404.1</v>
      </c>
      <c r="AW592" s="65">
        <v>393</v>
      </c>
      <c r="AX592" s="65">
        <v>456.6</v>
      </c>
      <c r="AY592" s="65">
        <v>427.9</v>
      </c>
      <c r="AZ592" s="65">
        <v>422</v>
      </c>
      <c r="BA592" s="65">
        <v>416.7</v>
      </c>
      <c r="BB592" s="65">
        <v>407.1</v>
      </c>
      <c r="BC592" s="65">
        <v>373.1</v>
      </c>
      <c r="BD592" s="65">
        <v>331.00000000000006</v>
      </c>
      <c r="BE592" s="65">
        <v>352.8</v>
      </c>
      <c r="BF592" s="65">
        <v>351.20000000000005</v>
      </c>
      <c r="BG592" s="65">
        <v>373.8</v>
      </c>
      <c r="BH592" s="65">
        <v>372.1</v>
      </c>
      <c r="BI592" s="65">
        <v>376.90000000000003</v>
      </c>
      <c r="BJ592" s="65">
        <v>420.30000000000007</v>
      </c>
      <c r="BK592" s="65">
        <v>403.4</v>
      </c>
      <c r="BL592" s="65">
        <v>417</v>
      </c>
      <c r="BM592" s="65">
        <v>415</v>
      </c>
      <c r="BN592" s="65"/>
    </row>
    <row r="593" spans="1:66" ht="13.5" customHeight="1" x14ac:dyDescent="0.15">
      <c r="A593" s="51"/>
      <c r="B593" s="52"/>
      <c r="C593" s="54"/>
      <c r="D593" s="66" t="s">
        <v>7</v>
      </c>
      <c r="E593" s="90"/>
      <c r="F593" s="90"/>
      <c r="G593" s="90"/>
      <c r="H593" s="28"/>
      <c r="I593" s="28"/>
      <c r="J593" s="28"/>
      <c r="K593" s="28"/>
      <c r="L593" s="28"/>
      <c r="M593" s="28"/>
      <c r="N593" s="28"/>
      <c r="O593" s="28"/>
      <c r="P593" s="28"/>
      <c r="Q593" s="28"/>
      <c r="R593" s="28"/>
      <c r="S593" s="28"/>
      <c r="T593" s="28"/>
      <c r="U593" s="28"/>
      <c r="V593" s="28"/>
      <c r="W593" s="28"/>
      <c r="X593" s="28"/>
      <c r="Y593" s="28"/>
      <c r="Z593" s="28"/>
      <c r="AA593" s="28"/>
      <c r="AB593" s="28"/>
      <c r="AC593" s="28"/>
      <c r="AD593" s="28"/>
      <c r="AE593" s="28"/>
      <c r="AF593" s="28"/>
      <c r="AG593" s="28"/>
      <c r="AH593" s="28"/>
      <c r="AI593" s="28"/>
      <c r="AJ593" s="28"/>
      <c r="AK593" s="28"/>
      <c r="AL593" s="28"/>
      <c r="AM593" s="28"/>
      <c r="AN593" s="28"/>
      <c r="AO593" s="28"/>
      <c r="AQ593" s="67">
        <v>0</v>
      </c>
      <c r="AR593" s="67">
        <v>0</v>
      </c>
      <c r="AS593" s="67">
        <v>1.3</v>
      </c>
      <c r="AT593" s="67">
        <v>2.1</v>
      </c>
      <c r="AU593" s="67">
        <v>1.5</v>
      </c>
      <c r="AV593" s="67">
        <v>1.7</v>
      </c>
      <c r="AW593" s="67">
        <v>1.8</v>
      </c>
      <c r="AX593" s="67">
        <v>2.5</v>
      </c>
      <c r="AY593" s="67">
        <v>2.6</v>
      </c>
      <c r="AZ593" s="67">
        <v>3.9</v>
      </c>
      <c r="BA593" s="67">
        <v>4.2</v>
      </c>
      <c r="BB593" s="67">
        <v>4.7</v>
      </c>
      <c r="BC593" s="67">
        <v>4.7</v>
      </c>
      <c r="BD593" s="67">
        <v>4.6999999999999993</v>
      </c>
      <c r="BE593" s="67">
        <v>5.3</v>
      </c>
      <c r="BF593" s="67">
        <v>5.0999999999999996</v>
      </c>
      <c r="BG593" s="67">
        <v>85.199999999999974</v>
      </c>
      <c r="BH593" s="67">
        <v>73.399999999999977</v>
      </c>
      <c r="BI593" s="67">
        <v>78.699999999999989</v>
      </c>
      <c r="BJ593" s="67">
        <v>82.5</v>
      </c>
      <c r="BK593" s="67">
        <v>78.700000000000017</v>
      </c>
      <c r="BL593" s="67">
        <v>77.099999999999994</v>
      </c>
      <c r="BM593" s="67">
        <v>93.5</v>
      </c>
      <c r="BN593" s="67"/>
    </row>
    <row r="594" spans="1:66" ht="13.5" customHeight="1" x14ac:dyDescent="0.15">
      <c r="A594" s="51"/>
      <c r="B594" s="52"/>
      <c r="C594" s="54"/>
      <c r="D594" s="66" t="s">
        <v>8</v>
      </c>
      <c r="E594" s="90"/>
      <c r="F594" s="90"/>
      <c r="G594" s="90"/>
      <c r="H594" s="28"/>
      <c r="I594" s="28"/>
      <c r="J594" s="28"/>
      <c r="K594" s="28"/>
      <c r="L594" s="28"/>
      <c r="M594" s="28"/>
      <c r="N594" s="28"/>
      <c r="O594" s="28"/>
      <c r="P594" s="28"/>
      <c r="Q594" s="28"/>
      <c r="R594" s="28"/>
      <c r="S594" s="28"/>
      <c r="T594" s="28"/>
      <c r="U594" s="28"/>
      <c r="V594" s="28"/>
      <c r="W594" s="28"/>
      <c r="X594" s="28"/>
      <c r="Y594" s="28"/>
      <c r="Z594" s="28"/>
      <c r="AA594" s="28"/>
      <c r="AB594" s="28"/>
      <c r="AC594" s="28"/>
      <c r="AD594" s="28"/>
      <c r="AE594" s="28"/>
      <c r="AF594" s="28"/>
      <c r="AG594" s="28"/>
      <c r="AH594" s="28"/>
      <c r="AI594" s="28"/>
      <c r="AJ594" s="28"/>
      <c r="AK594" s="28"/>
      <c r="AL594" s="28"/>
      <c r="AM594" s="28"/>
      <c r="AN594" s="28"/>
      <c r="AO594" s="28"/>
      <c r="AQ594" s="67">
        <v>0</v>
      </c>
      <c r="AR594" s="67">
        <v>0</v>
      </c>
      <c r="AS594" s="67">
        <v>136.9</v>
      </c>
      <c r="AT594" s="67">
        <v>368.1</v>
      </c>
      <c r="AU594" s="67">
        <v>412.6</v>
      </c>
      <c r="AV594" s="67">
        <v>402.4</v>
      </c>
      <c r="AW594" s="67">
        <v>391.2</v>
      </c>
      <c r="AX594" s="67">
        <v>454.1</v>
      </c>
      <c r="AY594" s="67">
        <v>425.3</v>
      </c>
      <c r="AZ594" s="67">
        <v>418.1</v>
      </c>
      <c r="BA594" s="67">
        <v>412.5</v>
      </c>
      <c r="BB594" s="67">
        <v>402.4</v>
      </c>
      <c r="BC594" s="67">
        <v>368.4</v>
      </c>
      <c r="BD594" s="67">
        <v>326.3</v>
      </c>
      <c r="BE594" s="67">
        <v>347.49999999999994</v>
      </c>
      <c r="BF594" s="67">
        <v>346.09999999999997</v>
      </c>
      <c r="BG594" s="67">
        <v>288.59999999999997</v>
      </c>
      <c r="BH594" s="67">
        <v>298.7</v>
      </c>
      <c r="BI594" s="67">
        <v>298.19999999999993</v>
      </c>
      <c r="BJ594" s="67">
        <v>337.8</v>
      </c>
      <c r="BK594" s="67">
        <v>324.7</v>
      </c>
      <c r="BL594" s="67">
        <v>339.9</v>
      </c>
      <c r="BM594" s="67">
        <v>321.5</v>
      </c>
      <c r="BN594" s="67"/>
    </row>
    <row r="595" spans="1:66" ht="13.5" customHeight="1" x14ac:dyDescent="0.15">
      <c r="A595" s="51"/>
      <c r="B595" s="52"/>
      <c r="C595" s="54"/>
      <c r="D595" s="66" t="s">
        <v>9</v>
      </c>
      <c r="E595" s="90"/>
      <c r="F595" s="90"/>
      <c r="G595" s="90"/>
      <c r="H595" s="28"/>
      <c r="I595" s="28"/>
      <c r="J595" s="28"/>
      <c r="K595" s="28"/>
      <c r="L595" s="28"/>
      <c r="M595" s="28"/>
      <c r="N595" s="28"/>
      <c r="O595" s="28"/>
      <c r="P595" s="28"/>
      <c r="Q595" s="28"/>
      <c r="R595" s="28"/>
      <c r="S595" s="28"/>
      <c r="T595" s="28"/>
      <c r="U595" s="28"/>
      <c r="V595" s="28"/>
      <c r="W595" s="28"/>
      <c r="X595" s="28"/>
      <c r="Y595" s="28"/>
      <c r="Z595" s="28"/>
      <c r="AA595" s="28"/>
      <c r="AB595" s="28"/>
      <c r="AC595" s="28"/>
      <c r="AD595" s="28"/>
      <c r="AE595" s="28"/>
      <c r="AF595" s="28"/>
      <c r="AG595" s="28"/>
      <c r="AH595" s="28"/>
      <c r="AI595" s="28"/>
      <c r="AJ595" s="28"/>
      <c r="AK595" s="28"/>
      <c r="AL595" s="28"/>
      <c r="AM595" s="28"/>
      <c r="AN595" s="28"/>
      <c r="AO595" s="28"/>
      <c r="AQ595" s="67">
        <v>0</v>
      </c>
      <c r="AR595" s="67">
        <v>0</v>
      </c>
      <c r="AS595" s="67">
        <v>137.9</v>
      </c>
      <c r="AT595" s="67">
        <v>368.6</v>
      </c>
      <c r="AU595" s="67">
        <v>412.9</v>
      </c>
      <c r="AV595" s="67">
        <v>386.9</v>
      </c>
      <c r="AW595" s="67">
        <v>376</v>
      </c>
      <c r="AX595" s="67">
        <v>432.8</v>
      </c>
      <c r="AY595" s="67">
        <v>403.9</v>
      </c>
      <c r="AZ595" s="67">
        <v>396.7</v>
      </c>
      <c r="BA595" s="67">
        <v>394.5</v>
      </c>
      <c r="BB595" s="67">
        <v>376.9</v>
      </c>
      <c r="BC595" s="67">
        <v>356.8</v>
      </c>
      <c r="BD595" s="67">
        <v>316.89999999999998</v>
      </c>
      <c r="BE595" s="67">
        <v>338.2</v>
      </c>
      <c r="BF595" s="67">
        <v>346.99999999999994</v>
      </c>
      <c r="BG595" s="67">
        <v>352.60000000000014</v>
      </c>
      <c r="BH595" s="67">
        <v>351.1</v>
      </c>
      <c r="BI595" s="67">
        <v>355.20000000000005</v>
      </c>
      <c r="BJ595" s="67">
        <v>398.09999999999997</v>
      </c>
      <c r="BK595" s="67">
        <v>381</v>
      </c>
      <c r="BL595" s="67">
        <v>394.7</v>
      </c>
      <c r="BM595" s="67">
        <v>390.4</v>
      </c>
      <c r="BN595" s="67"/>
    </row>
    <row r="596" spans="1:66" ht="13.5" customHeight="1" x14ac:dyDescent="0.15">
      <c r="A596" s="51"/>
      <c r="B596" s="52"/>
      <c r="C596" s="54"/>
      <c r="D596" s="66" t="s">
        <v>10</v>
      </c>
      <c r="E596" s="90"/>
      <c r="F596" s="90"/>
      <c r="G596" s="90"/>
      <c r="H596" s="28"/>
      <c r="I596" s="28"/>
      <c r="J596" s="28"/>
      <c r="K596" s="28"/>
      <c r="L596" s="28"/>
      <c r="M596" s="28"/>
      <c r="N596" s="28"/>
      <c r="O596" s="28"/>
      <c r="P596" s="28"/>
      <c r="Q596" s="28"/>
      <c r="R596" s="28"/>
      <c r="S596" s="28"/>
      <c r="T596" s="28"/>
      <c r="U596" s="28"/>
      <c r="V596" s="28"/>
      <c r="W596" s="28"/>
      <c r="X596" s="28"/>
      <c r="Y596" s="28"/>
      <c r="Z596" s="28"/>
      <c r="AA596" s="28"/>
      <c r="AB596" s="28"/>
      <c r="AC596" s="28"/>
      <c r="AD596" s="28"/>
      <c r="AE596" s="28"/>
      <c r="AF596" s="28"/>
      <c r="AG596" s="28"/>
      <c r="AH596" s="28"/>
      <c r="AI596" s="28"/>
      <c r="AJ596" s="28"/>
      <c r="AK596" s="28"/>
      <c r="AL596" s="28"/>
      <c r="AM596" s="28"/>
      <c r="AN596" s="28"/>
      <c r="AO596" s="28"/>
      <c r="AQ596" s="67">
        <v>0</v>
      </c>
      <c r="AR596" s="67">
        <v>0</v>
      </c>
      <c r="AS596" s="67">
        <v>0.3</v>
      </c>
      <c r="AT596" s="67">
        <v>1.6</v>
      </c>
      <c r="AU596" s="67">
        <v>1.2</v>
      </c>
      <c r="AV596" s="67">
        <v>17.2</v>
      </c>
      <c r="AW596" s="67">
        <v>17</v>
      </c>
      <c r="AX596" s="67">
        <v>23.8</v>
      </c>
      <c r="AY596" s="67">
        <v>24</v>
      </c>
      <c r="AZ596" s="67">
        <v>25.3</v>
      </c>
      <c r="BA596" s="67">
        <v>22.2</v>
      </c>
      <c r="BB596" s="67">
        <v>30.2</v>
      </c>
      <c r="BC596" s="67">
        <v>16.3</v>
      </c>
      <c r="BD596" s="67">
        <v>14.099999999999998</v>
      </c>
      <c r="BE596" s="67">
        <v>14.6</v>
      </c>
      <c r="BF596" s="67">
        <v>4.1999999999999993</v>
      </c>
      <c r="BG596" s="67">
        <v>21.2</v>
      </c>
      <c r="BH596" s="67">
        <v>20.999999999999996</v>
      </c>
      <c r="BI596" s="67">
        <v>21.7</v>
      </c>
      <c r="BJ596" s="67">
        <v>22.2</v>
      </c>
      <c r="BK596" s="67">
        <v>22.4</v>
      </c>
      <c r="BL596" s="67">
        <v>22.3</v>
      </c>
      <c r="BM596" s="67">
        <v>24.6</v>
      </c>
      <c r="BN596" s="67"/>
    </row>
    <row r="597" spans="1:66" ht="13.5" customHeight="1" thickBot="1" x14ac:dyDescent="0.2">
      <c r="A597" s="51"/>
      <c r="B597" s="52"/>
      <c r="C597" s="55"/>
      <c r="D597" s="68" t="s">
        <v>11</v>
      </c>
      <c r="E597" s="91"/>
      <c r="F597" s="91"/>
      <c r="G597" s="91"/>
      <c r="H597" s="29"/>
      <c r="I597" s="29"/>
      <c r="J597" s="29"/>
      <c r="K597" s="29"/>
      <c r="L597" s="29"/>
      <c r="M597" s="29"/>
      <c r="N597" s="29"/>
      <c r="O597" s="29"/>
      <c r="P597" s="29"/>
      <c r="Q597" s="29"/>
      <c r="R597" s="29"/>
      <c r="S597" s="29"/>
      <c r="T597" s="29"/>
      <c r="U597" s="29"/>
      <c r="V597" s="29"/>
      <c r="W597" s="29"/>
      <c r="X597" s="29"/>
      <c r="Y597" s="29"/>
      <c r="Z597" s="29"/>
      <c r="AA597" s="29"/>
      <c r="AB597" s="29"/>
      <c r="AC597" s="29"/>
      <c r="AD597" s="29"/>
      <c r="AE597" s="29"/>
      <c r="AF597" s="29"/>
      <c r="AG597" s="29"/>
      <c r="AH597" s="29"/>
      <c r="AI597" s="29"/>
      <c r="AJ597" s="29"/>
      <c r="AK597" s="29"/>
      <c r="AL597" s="29"/>
      <c r="AM597" s="29"/>
      <c r="AN597" s="29"/>
      <c r="AO597" s="29"/>
      <c r="AQ597" s="69">
        <v>0</v>
      </c>
      <c r="AR597" s="69">
        <v>0</v>
      </c>
      <c r="AS597" s="69">
        <v>0.3</v>
      </c>
      <c r="AT597" s="69">
        <v>1.6</v>
      </c>
      <c r="AU597" s="69">
        <v>1.2</v>
      </c>
      <c r="AV597" s="69">
        <v>17.2</v>
      </c>
      <c r="AW597" s="69">
        <v>17</v>
      </c>
      <c r="AX597" s="69">
        <v>23.8</v>
      </c>
      <c r="AY597" s="69">
        <v>24</v>
      </c>
      <c r="AZ597" s="69">
        <v>25.3</v>
      </c>
      <c r="BA597" s="69">
        <v>22.2</v>
      </c>
      <c r="BB597" s="69">
        <v>30.2</v>
      </c>
      <c r="BC597" s="69">
        <v>16.3</v>
      </c>
      <c r="BD597" s="69">
        <v>14.099999999999998</v>
      </c>
      <c r="BE597" s="69">
        <v>14.6</v>
      </c>
      <c r="BF597" s="69">
        <v>4.1999999999999993</v>
      </c>
      <c r="BG597" s="69">
        <v>21.2</v>
      </c>
      <c r="BH597" s="69">
        <v>20.999999999999996</v>
      </c>
      <c r="BI597" s="69">
        <v>21.7</v>
      </c>
      <c r="BJ597" s="69">
        <v>22.2</v>
      </c>
      <c r="BK597" s="69">
        <v>22.4</v>
      </c>
      <c r="BL597" s="69">
        <v>22.3</v>
      </c>
      <c r="BM597" s="69">
        <v>24.6</v>
      </c>
      <c r="BN597" s="69"/>
    </row>
    <row r="598" spans="1:66" ht="13.5" customHeight="1" x14ac:dyDescent="0.15">
      <c r="A598" s="51"/>
      <c r="B598" s="52"/>
      <c r="C598" s="121" t="s">
        <v>455</v>
      </c>
      <c r="D598" s="64" t="s">
        <v>6</v>
      </c>
      <c r="E598" s="89"/>
      <c r="F598" s="89"/>
      <c r="G598" s="89"/>
      <c r="H598" s="26"/>
      <c r="I598" s="26">
        <f t="shared" ref="I598" si="735">SUM(I599:I600)</f>
        <v>1436178</v>
      </c>
      <c r="J598" s="26">
        <f t="shared" ref="J598" si="736">SUM(J599:J600)</f>
        <v>1600595</v>
      </c>
      <c r="K598" s="26">
        <f t="shared" ref="K598" si="737">SUM(K599:K600)</f>
        <v>1770223</v>
      </c>
      <c r="L598" s="26">
        <f t="shared" ref="L598" si="738">SUM(L599:L600)</f>
        <v>2386777</v>
      </c>
      <c r="M598" s="26">
        <f t="shared" ref="M598" si="739">SUM(M599:M600)</f>
        <v>2473370</v>
      </c>
      <c r="N598" s="26">
        <f t="shared" ref="N598" si="740">SUM(N599:N600)</f>
        <v>2455066</v>
      </c>
      <c r="O598" s="26">
        <f t="shared" ref="O598" si="741">SUM(O599:O600)</f>
        <v>2488663</v>
      </c>
      <c r="P598" s="26">
        <f t="shared" ref="P598" si="742">SUM(P599:P600)</f>
        <v>2958531</v>
      </c>
      <c r="Q598" s="26">
        <f t="shared" ref="Q598" si="743">SUM(Q599:Q600)</f>
        <v>2714520</v>
      </c>
      <c r="R598" s="26">
        <f t="shared" ref="R598" si="744">SUM(R599:R600)</f>
        <v>3142564</v>
      </c>
      <c r="S598" s="26">
        <f t="shared" ref="S598" si="745">SUM(S599:S600)</f>
        <v>3159425</v>
      </c>
      <c r="T598" s="26">
        <f t="shared" ref="T598" si="746">SUM(T599:T600)</f>
        <v>2843484</v>
      </c>
      <c r="U598" s="26">
        <f t="shared" ref="U598" si="747">SUM(U599:U600)</f>
        <v>2965753</v>
      </c>
      <c r="V598" s="26">
        <f t="shared" ref="V598" si="748">SUM(V599:V600)</f>
        <v>1901744</v>
      </c>
      <c r="W598" s="26">
        <f t="shared" ref="W598" si="749">SUM(W599:W600)</f>
        <v>2431346</v>
      </c>
      <c r="X598" s="26">
        <f t="shared" ref="X598" si="750">SUM(X599:X600)</f>
        <v>2762583</v>
      </c>
      <c r="Y598" s="26">
        <f t="shared" ref="Y598" si="751">SUM(Y599:Y600)</f>
        <v>2755297</v>
      </c>
      <c r="Z598" s="26">
        <f t="shared" ref="Z598" si="752">SUM(Z599:Z600)</f>
        <v>2592417</v>
      </c>
      <c r="AA598" s="26">
        <f t="shared" ref="AA598" si="753">SUM(AA599:AA600)</f>
        <v>2671692</v>
      </c>
      <c r="AB598" s="26">
        <f t="shared" ref="AB598" si="754">SUM(AB599:AB600)</f>
        <v>2759960</v>
      </c>
      <c r="AC598" s="26">
        <f t="shared" ref="AC598" si="755">SUM(AC599:AC600)</f>
        <v>3114057</v>
      </c>
      <c r="AD598" s="26">
        <f t="shared" ref="AD598" si="756">SUM(AD599:AD600)</f>
        <v>3053019</v>
      </c>
      <c r="AE598" s="26">
        <f t="shared" ref="AE598" si="757">SUM(AE599:AE600)</f>
        <v>3097351</v>
      </c>
      <c r="AF598" s="26">
        <f t="shared" ref="AF598" si="758">SUM(AF599:AF600)</f>
        <v>3311245</v>
      </c>
      <c r="AG598" s="26">
        <f t="shared" ref="AG598" si="759">SUM(AG599:AG600)</f>
        <v>3461113</v>
      </c>
      <c r="AH598" s="26">
        <f t="shared" ref="AH598" si="760">SUM(AH599:AH600)</f>
        <v>3692668</v>
      </c>
      <c r="AI598" s="26">
        <f t="shared" ref="AI598" si="761">SUM(AI599:AI600)</f>
        <v>3926860</v>
      </c>
      <c r="AJ598" s="26">
        <f t="shared" ref="AJ598" si="762">SUM(AJ599:AJ600)</f>
        <v>4070128</v>
      </c>
      <c r="AK598" s="26">
        <f t="shared" ref="AK598" si="763">SUM(AK599:AK600)</f>
        <v>4029867</v>
      </c>
      <c r="AL598" s="26">
        <f t="shared" ref="AL598" si="764">SUM(AL599:AL600)</f>
        <v>4355579</v>
      </c>
      <c r="AM598" s="26">
        <f t="shared" ref="AM598" si="765">SUM(AM599:AM600)</f>
        <v>4232307</v>
      </c>
      <c r="AN598" s="26">
        <f t="shared" ref="AN598" si="766">SUM(AN599:AN600)</f>
        <v>4181534</v>
      </c>
      <c r="AO598" s="26">
        <f t="shared" ref="AO598" si="767">SUM(AO599:AO600)</f>
        <v>3991422</v>
      </c>
      <c r="AQ598" s="65">
        <v>3942.6</v>
      </c>
      <c r="AR598" s="65">
        <v>3687.5</v>
      </c>
      <c r="AS598" s="65">
        <v>3551.8</v>
      </c>
      <c r="AT598" s="65">
        <v>1268.2</v>
      </c>
      <c r="AU598" s="65">
        <v>2768.9</v>
      </c>
      <c r="AV598" s="65">
        <v>3261.9</v>
      </c>
      <c r="AW598" s="65">
        <v>3364.4</v>
      </c>
      <c r="AX598" s="65">
        <v>3184</v>
      </c>
      <c r="AY598" s="65">
        <v>3221.5</v>
      </c>
      <c r="AZ598" s="65">
        <v>3206.7</v>
      </c>
      <c r="BA598" s="65">
        <v>3379.8</v>
      </c>
      <c r="BB598" s="65">
        <v>3142.1</v>
      </c>
      <c r="BC598" s="65">
        <v>2763.5</v>
      </c>
      <c r="BD598" s="65">
        <v>2461.8000000000002</v>
      </c>
      <c r="BE598" s="65">
        <v>2020.1</v>
      </c>
      <c r="BF598" s="65">
        <v>2241.3999999999996</v>
      </c>
      <c r="BG598" s="65">
        <v>2597.1</v>
      </c>
      <c r="BH598" s="65">
        <v>2793.2</v>
      </c>
      <c r="BI598" s="65">
        <v>3010.9</v>
      </c>
      <c r="BJ598" s="65">
        <v>3067.6000000000004</v>
      </c>
      <c r="BK598" s="65">
        <v>2931.7000000000003</v>
      </c>
      <c r="BL598" s="65">
        <v>2592.3000000000002</v>
      </c>
      <c r="BM598" s="65">
        <v>2403.6</v>
      </c>
      <c r="BN598" s="65"/>
    </row>
    <row r="599" spans="1:66" ht="13.5" customHeight="1" x14ac:dyDescent="0.15">
      <c r="A599" s="51"/>
      <c r="B599" s="52"/>
      <c r="C599" s="122"/>
      <c r="D599" s="66" t="s">
        <v>7</v>
      </c>
      <c r="E599" s="90"/>
      <c r="F599" s="90"/>
      <c r="G599" s="90"/>
      <c r="H599" s="28"/>
      <c r="I599" s="28">
        <f>主要観光地別・年度計!I647</f>
        <v>530972</v>
      </c>
      <c r="J599" s="28">
        <f>主要観光地別・年度計!J647</f>
        <v>560711</v>
      </c>
      <c r="K599" s="28">
        <f>主要観光地別・年度計!K647</f>
        <v>623438</v>
      </c>
      <c r="L599" s="28">
        <f>主要観光地別・年度計!L647</f>
        <v>838246</v>
      </c>
      <c r="M599" s="28">
        <f>主要観光地別・年度計!M647</f>
        <v>910830</v>
      </c>
      <c r="N599" s="28">
        <f>主要観光地別・年度計!N647</f>
        <v>786276</v>
      </c>
      <c r="O599" s="28">
        <f>主要観光地別・年度計!O647</f>
        <v>816470</v>
      </c>
      <c r="P599" s="28">
        <f>主要観光地別・年度計!P647</f>
        <v>1268615</v>
      </c>
      <c r="Q599" s="28">
        <f>主要観光地別・年度計!Q647</f>
        <v>1173225</v>
      </c>
      <c r="R599" s="28">
        <f>主要観光地別・年度計!R647</f>
        <v>1451718</v>
      </c>
      <c r="S599" s="28">
        <f>主要観光地別・年度計!S647</f>
        <v>843961</v>
      </c>
      <c r="T599" s="28">
        <f>主要観光地別・年度計!T647</f>
        <v>759783</v>
      </c>
      <c r="U599" s="28">
        <f>主要観光地別・年度計!U647</f>
        <v>847044</v>
      </c>
      <c r="V599" s="28">
        <f>主要観光地別・年度計!V647</f>
        <v>398412</v>
      </c>
      <c r="W599" s="28">
        <f>主要観光地別・年度計!W647</f>
        <v>897213</v>
      </c>
      <c r="X599" s="28">
        <f>主要観光地別・年度計!X647</f>
        <v>986493</v>
      </c>
      <c r="Y599" s="28">
        <f>主要観光地別・年度計!Y647</f>
        <v>1064729</v>
      </c>
      <c r="Z599" s="28">
        <f>主要観光地別・年度計!Z647</f>
        <v>974135</v>
      </c>
      <c r="AA599" s="28">
        <f>主要観光地別・年度計!AA647</f>
        <v>1032288</v>
      </c>
      <c r="AB599" s="28">
        <f>主要観光地別・年度計!AB647</f>
        <v>1059400</v>
      </c>
      <c r="AC599" s="28">
        <f>主要観光地別・年度計!AC647</f>
        <v>1182383</v>
      </c>
      <c r="AD599" s="28">
        <f>主要観光地別・年度計!AD647</f>
        <v>983521</v>
      </c>
      <c r="AE599" s="28">
        <f>主要観光地別・年度計!AE647</f>
        <v>946469</v>
      </c>
      <c r="AF599" s="28">
        <f>主要観光地別・年度計!AF647</f>
        <v>1149054</v>
      </c>
      <c r="AG599" s="28">
        <f>主要観光地別・年度計!AG647</f>
        <v>1220963</v>
      </c>
      <c r="AH599" s="28">
        <f>主要観光地別・年度計!AH647</f>
        <v>1424178</v>
      </c>
      <c r="AI599" s="28">
        <f>主要観光地別・年度計!AI647</f>
        <v>1611208</v>
      </c>
      <c r="AJ599" s="28">
        <f>主要観光地別・年度計!AJ647</f>
        <v>1872408</v>
      </c>
      <c r="AK599" s="28">
        <f>主要観光地別・年度計!AK647</f>
        <v>1849741</v>
      </c>
      <c r="AL599" s="28">
        <f>主要観光地別・年度計!AL647</f>
        <v>1885976</v>
      </c>
      <c r="AM599" s="28">
        <f>主要観光地別・年度計!AM647</f>
        <v>1861070</v>
      </c>
      <c r="AN599" s="28">
        <f>主要観光地別・年度計!AN647</f>
        <v>1762983</v>
      </c>
      <c r="AO599" s="28">
        <f>主要観光地別・年度計!AO647</f>
        <v>1663936</v>
      </c>
      <c r="AQ599" s="67">
        <v>1587.6</v>
      </c>
      <c r="AR599" s="67">
        <v>1660</v>
      </c>
      <c r="AS599" s="67">
        <v>1618.4</v>
      </c>
      <c r="AT599" s="67">
        <v>166.2</v>
      </c>
      <c r="AU599" s="67">
        <v>808</v>
      </c>
      <c r="AV599" s="67">
        <v>1390.5</v>
      </c>
      <c r="AW599" s="67">
        <v>1504.5</v>
      </c>
      <c r="AX599" s="67">
        <v>1664.5</v>
      </c>
      <c r="AY599" s="67">
        <v>1663.9</v>
      </c>
      <c r="AZ599" s="67">
        <v>1696</v>
      </c>
      <c r="BA599" s="67">
        <v>1864.4</v>
      </c>
      <c r="BB599" s="67">
        <v>1882.4</v>
      </c>
      <c r="BC599" s="67">
        <v>1564.6</v>
      </c>
      <c r="BD599" s="67">
        <v>1363.6</v>
      </c>
      <c r="BE599" s="67">
        <v>1057.9000000000001</v>
      </c>
      <c r="BF599" s="67">
        <v>1127.9000000000001</v>
      </c>
      <c r="BG599" s="67">
        <v>1450.2</v>
      </c>
      <c r="BH599" s="67">
        <v>1684.7</v>
      </c>
      <c r="BI599" s="67">
        <v>1922.8999999999999</v>
      </c>
      <c r="BJ599" s="67">
        <v>2018.8</v>
      </c>
      <c r="BK599" s="67">
        <v>1961.3000000000002</v>
      </c>
      <c r="BL599" s="67">
        <v>1700.8</v>
      </c>
      <c r="BM599" s="67">
        <v>1522.9999999999998</v>
      </c>
      <c r="BN599" s="67"/>
    </row>
    <row r="600" spans="1:66" ht="13.5" customHeight="1" x14ac:dyDescent="0.15">
      <c r="A600" s="51"/>
      <c r="B600" s="52"/>
      <c r="C600" s="122"/>
      <c r="D600" s="66" t="s">
        <v>8</v>
      </c>
      <c r="E600" s="90"/>
      <c r="F600" s="90"/>
      <c r="G600" s="90"/>
      <c r="H600" s="28"/>
      <c r="I600" s="28">
        <f>主要観光地別・年度計!I648</f>
        <v>905206</v>
      </c>
      <c r="J600" s="28">
        <f>主要観光地別・年度計!J648</f>
        <v>1039884</v>
      </c>
      <c r="K600" s="28">
        <f>主要観光地別・年度計!K648</f>
        <v>1146785</v>
      </c>
      <c r="L600" s="28">
        <f>主要観光地別・年度計!L648</f>
        <v>1548531</v>
      </c>
      <c r="M600" s="28">
        <f>主要観光地別・年度計!M648</f>
        <v>1562540</v>
      </c>
      <c r="N600" s="28">
        <f>主要観光地別・年度計!N648</f>
        <v>1668790</v>
      </c>
      <c r="O600" s="28">
        <f>主要観光地別・年度計!O648</f>
        <v>1672193</v>
      </c>
      <c r="P600" s="28">
        <f>主要観光地別・年度計!P648</f>
        <v>1689916</v>
      </c>
      <c r="Q600" s="28">
        <f>主要観光地別・年度計!Q648</f>
        <v>1541295</v>
      </c>
      <c r="R600" s="28">
        <f>主要観光地別・年度計!R648</f>
        <v>1690846</v>
      </c>
      <c r="S600" s="28">
        <f>主要観光地別・年度計!S648</f>
        <v>2315464</v>
      </c>
      <c r="T600" s="28">
        <f>主要観光地別・年度計!T648</f>
        <v>2083701</v>
      </c>
      <c r="U600" s="28">
        <f>主要観光地別・年度計!U648</f>
        <v>2118709</v>
      </c>
      <c r="V600" s="28">
        <f>主要観光地別・年度計!V648</f>
        <v>1503332</v>
      </c>
      <c r="W600" s="28">
        <f>主要観光地別・年度計!W648</f>
        <v>1534133</v>
      </c>
      <c r="X600" s="28">
        <f>主要観光地別・年度計!X648</f>
        <v>1776090</v>
      </c>
      <c r="Y600" s="28">
        <f>主要観光地別・年度計!Y648</f>
        <v>1690568</v>
      </c>
      <c r="Z600" s="28">
        <f>主要観光地別・年度計!Z648</f>
        <v>1618282</v>
      </c>
      <c r="AA600" s="28">
        <f>主要観光地別・年度計!AA648</f>
        <v>1639404</v>
      </c>
      <c r="AB600" s="28">
        <f>主要観光地別・年度計!AB648</f>
        <v>1700560</v>
      </c>
      <c r="AC600" s="28">
        <f>主要観光地別・年度計!AC648</f>
        <v>1931674</v>
      </c>
      <c r="AD600" s="28">
        <f>主要観光地別・年度計!AD648</f>
        <v>2069498</v>
      </c>
      <c r="AE600" s="28">
        <f>主要観光地別・年度計!AE648</f>
        <v>2150882</v>
      </c>
      <c r="AF600" s="28">
        <f>主要観光地別・年度計!AF648</f>
        <v>2162191</v>
      </c>
      <c r="AG600" s="28">
        <f>主要観光地別・年度計!AG648</f>
        <v>2240150</v>
      </c>
      <c r="AH600" s="28">
        <f>主要観光地別・年度計!AH648</f>
        <v>2268490</v>
      </c>
      <c r="AI600" s="28">
        <f>主要観光地別・年度計!AI648</f>
        <v>2315652</v>
      </c>
      <c r="AJ600" s="28">
        <f>主要観光地別・年度計!AJ648</f>
        <v>2197720</v>
      </c>
      <c r="AK600" s="28">
        <f>主要観光地別・年度計!AK648</f>
        <v>2180126</v>
      </c>
      <c r="AL600" s="28">
        <f>主要観光地別・年度計!AL648</f>
        <v>2469603</v>
      </c>
      <c r="AM600" s="28">
        <f>主要観光地別・年度計!AM648</f>
        <v>2371237</v>
      </c>
      <c r="AN600" s="28">
        <f>主要観光地別・年度計!AN648</f>
        <v>2418551</v>
      </c>
      <c r="AO600" s="28">
        <f>主要観光地別・年度計!AO648</f>
        <v>2327486</v>
      </c>
      <c r="AQ600" s="67">
        <v>2355</v>
      </c>
      <c r="AR600" s="67">
        <v>2027.5</v>
      </c>
      <c r="AS600" s="67">
        <v>1933.4</v>
      </c>
      <c r="AT600" s="67">
        <v>1102</v>
      </c>
      <c r="AU600" s="67">
        <v>1960.9</v>
      </c>
      <c r="AV600" s="67">
        <v>1871.4</v>
      </c>
      <c r="AW600" s="67">
        <v>1859.9</v>
      </c>
      <c r="AX600" s="67">
        <v>1519.5</v>
      </c>
      <c r="AY600" s="67">
        <v>1557.6</v>
      </c>
      <c r="AZ600" s="67">
        <v>1510.7</v>
      </c>
      <c r="BA600" s="67">
        <v>1515.4</v>
      </c>
      <c r="BB600" s="67">
        <v>1259.7</v>
      </c>
      <c r="BC600" s="67">
        <v>1198.9000000000001</v>
      </c>
      <c r="BD600" s="67">
        <v>1098.2</v>
      </c>
      <c r="BE600" s="67">
        <v>962.20000000000016</v>
      </c>
      <c r="BF600" s="67">
        <v>1113.5</v>
      </c>
      <c r="BG600" s="67">
        <v>1146.9000000000001</v>
      </c>
      <c r="BH600" s="67">
        <v>1108.5</v>
      </c>
      <c r="BI600" s="67">
        <v>1087.9999999999998</v>
      </c>
      <c r="BJ600" s="67">
        <v>1048.8</v>
      </c>
      <c r="BK600" s="67">
        <v>970.39999999999986</v>
      </c>
      <c r="BL600" s="67">
        <v>891.5</v>
      </c>
      <c r="BM600" s="67">
        <v>880.60000000000014</v>
      </c>
      <c r="BN600" s="67"/>
    </row>
    <row r="601" spans="1:66" ht="13.5" customHeight="1" x14ac:dyDescent="0.15">
      <c r="A601" s="51"/>
      <c r="B601" s="52"/>
      <c r="C601" s="122"/>
      <c r="D601" s="66" t="s">
        <v>9</v>
      </c>
      <c r="E601" s="90"/>
      <c r="F601" s="90"/>
      <c r="G601" s="90"/>
      <c r="H601" s="28"/>
      <c r="I601" s="28">
        <f>主要観光地別・年度計!I649</f>
        <v>898797</v>
      </c>
      <c r="J601" s="28">
        <f>主要観光地別・年度計!J649</f>
        <v>1034271</v>
      </c>
      <c r="K601" s="28">
        <f>主要観光地別・年度計!K649</f>
        <v>1216734</v>
      </c>
      <c r="L601" s="28">
        <f>主要観光地別・年度計!L649</f>
        <v>1795957</v>
      </c>
      <c r="M601" s="28">
        <f>主要観光地別・年度計!M649</f>
        <v>1759017</v>
      </c>
      <c r="N601" s="28">
        <f>主要観光地別・年度計!N649</f>
        <v>1803078</v>
      </c>
      <c r="O601" s="28">
        <f>主要観光地別・年度計!O649</f>
        <v>1722487</v>
      </c>
      <c r="P601" s="28">
        <f>主要観光地別・年度計!P649</f>
        <v>2048579</v>
      </c>
      <c r="Q601" s="28">
        <f>主要観光地別・年度計!Q649</f>
        <v>1709112</v>
      </c>
      <c r="R601" s="28">
        <f>主要観光地別・年度計!R649</f>
        <v>2086969</v>
      </c>
      <c r="S601" s="28">
        <f>主要観光地別・年度計!S649</f>
        <v>2012367</v>
      </c>
      <c r="T601" s="28">
        <f>主要観光地別・年度計!T649</f>
        <v>1861131</v>
      </c>
      <c r="U601" s="28">
        <f>主要観光地別・年度計!U649</f>
        <v>1955688</v>
      </c>
      <c r="V601" s="28">
        <f>主要観光地別・年度計!V649</f>
        <v>1410377</v>
      </c>
      <c r="W601" s="28">
        <f>主要観光地別・年度計!W649</f>
        <v>1980884</v>
      </c>
      <c r="X601" s="28">
        <f>主要観光地別・年度計!X649</f>
        <v>2187097</v>
      </c>
      <c r="Y601" s="28">
        <f>主要観光地別・年度計!Y649</f>
        <v>2165230</v>
      </c>
      <c r="Z601" s="28">
        <f>主要観光地別・年度計!Z649</f>
        <v>2039284</v>
      </c>
      <c r="AA601" s="28">
        <f>主要観光地別・年度計!AA649</f>
        <v>2116657</v>
      </c>
      <c r="AB601" s="28">
        <f>主要観光地別・年度計!AB649</f>
        <v>2203540</v>
      </c>
      <c r="AC601" s="28">
        <f>主要観光地別・年度計!AC649</f>
        <v>2509480</v>
      </c>
      <c r="AD601" s="28">
        <f>主要観光地別・年度計!AD649</f>
        <v>2406520</v>
      </c>
      <c r="AE601" s="28">
        <f>主要観光地別・年度計!AE649</f>
        <v>2443100</v>
      </c>
      <c r="AF601" s="28">
        <f>主要観光地別・年度計!AF649</f>
        <v>2610070</v>
      </c>
      <c r="AG601" s="28">
        <f>主要観光地別・年度計!AG649</f>
        <v>2725460</v>
      </c>
      <c r="AH601" s="28">
        <f>主要観光地別・年度計!AH649</f>
        <v>2902000</v>
      </c>
      <c r="AI601" s="28">
        <f>主要観光地別・年度計!AI649</f>
        <v>3075017</v>
      </c>
      <c r="AJ601" s="28">
        <f>主要観光地別・年度計!AJ649</f>
        <v>3201094</v>
      </c>
      <c r="AK601" s="28">
        <f>主要観光地別・年度計!AK649</f>
        <v>3155976</v>
      </c>
      <c r="AL601" s="28">
        <f>主要観光地別・年度計!AL649</f>
        <v>3406774</v>
      </c>
      <c r="AM601" s="28">
        <f>主要観光地別・年度計!AM649</f>
        <v>3305204</v>
      </c>
      <c r="AN601" s="28">
        <f>主要観光地別・年度計!AN649</f>
        <v>3269227</v>
      </c>
      <c r="AO601" s="28">
        <f>主要観光地別・年度計!AO649</f>
        <v>3120172</v>
      </c>
      <c r="AQ601" s="67">
        <v>3094.1</v>
      </c>
      <c r="AR601" s="67">
        <v>2889.3</v>
      </c>
      <c r="AS601" s="67">
        <v>2786</v>
      </c>
      <c r="AT601" s="67">
        <v>968.1</v>
      </c>
      <c r="AU601" s="67">
        <v>2167.3000000000002</v>
      </c>
      <c r="AV601" s="67">
        <v>2567.1</v>
      </c>
      <c r="AW601" s="67">
        <v>2672.3</v>
      </c>
      <c r="AX601" s="67">
        <v>2542.8000000000002</v>
      </c>
      <c r="AY601" s="67">
        <v>2584.4</v>
      </c>
      <c r="AZ601" s="67">
        <v>2534.9</v>
      </c>
      <c r="BA601" s="67">
        <v>2670.5</v>
      </c>
      <c r="BB601" s="67">
        <v>2493.8000000000002</v>
      </c>
      <c r="BC601" s="67">
        <v>2187.8000000000002</v>
      </c>
      <c r="BD601" s="67">
        <v>1958.0000000000002</v>
      </c>
      <c r="BE601" s="67">
        <v>1603.8</v>
      </c>
      <c r="BF601" s="67">
        <v>1777.9</v>
      </c>
      <c r="BG601" s="67">
        <v>2062.4</v>
      </c>
      <c r="BH601" s="67">
        <v>2211.1000000000004</v>
      </c>
      <c r="BI601" s="67">
        <v>2363.1999999999998</v>
      </c>
      <c r="BJ601" s="67">
        <v>2409.3000000000002</v>
      </c>
      <c r="BK601" s="67">
        <v>2241.6</v>
      </c>
      <c r="BL601" s="67">
        <v>1917.5</v>
      </c>
      <c r="BM601" s="67">
        <v>1800.1999999999998</v>
      </c>
      <c r="BN601" s="67"/>
    </row>
    <row r="602" spans="1:66" ht="13.5" customHeight="1" x14ac:dyDescent="0.15">
      <c r="A602" s="51"/>
      <c r="B602" s="56"/>
      <c r="C602" s="122"/>
      <c r="D602" s="66" t="s">
        <v>10</v>
      </c>
      <c r="E602" s="90"/>
      <c r="F602" s="90"/>
      <c r="G602" s="90"/>
      <c r="H602" s="28"/>
      <c r="I602" s="28">
        <f>主要観光地別・年度計!I650</f>
        <v>537381</v>
      </c>
      <c r="J602" s="28">
        <f>主要観光地別・年度計!J650</f>
        <v>566324</v>
      </c>
      <c r="K602" s="28">
        <f>主要観光地別・年度計!K650</f>
        <v>553489</v>
      </c>
      <c r="L602" s="28">
        <f>主要観光地別・年度計!L650</f>
        <v>590820</v>
      </c>
      <c r="M602" s="28">
        <f>主要観光地別・年度計!M650</f>
        <v>714353</v>
      </c>
      <c r="N602" s="28">
        <f>主要観光地別・年度計!N650</f>
        <v>651988</v>
      </c>
      <c r="O602" s="28">
        <f>主要観光地別・年度計!O650</f>
        <v>766176</v>
      </c>
      <c r="P602" s="28">
        <f>主要観光地別・年度計!P650</f>
        <v>909952</v>
      </c>
      <c r="Q602" s="28">
        <f>主要観光地別・年度計!Q650</f>
        <v>1005408</v>
      </c>
      <c r="R602" s="28">
        <f>主要観光地別・年度計!R650</f>
        <v>1055595</v>
      </c>
      <c r="S602" s="28">
        <f>主要観光地別・年度計!S650</f>
        <v>1147058</v>
      </c>
      <c r="T602" s="28">
        <f>主要観光地別・年度計!T650</f>
        <v>982353</v>
      </c>
      <c r="U602" s="28">
        <f>主要観光地別・年度計!U650</f>
        <v>1010065</v>
      </c>
      <c r="V602" s="28">
        <f>主要観光地別・年度計!V650</f>
        <v>491367</v>
      </c>
      <c r="W602" s="28">
        <f>主要観光地別・年度計!W650</f>
        <v>450462</v>
      </c>
      <c r="X602" s="28">
        <f>主要観光地別・年度計!X650</f>
        <v>575486</v>
      </c>
      <c r="Y602" s="28">
        <f>主要観光地別・年度計!Y650</f>
        <v>590067</v>
      </c>
      <c r="Z602" s="28">
        <f>主要観光地別・年度計!Z650</f>
        <v>553133</v>
      </c>
      <c r="AA602" s="28">
        <f>主要観光地別・年度計!AA650</f>
        <v>555035</v>
      </c>
      <c r="AB602" s="28">
        <f>主要観光地別・年度計!AB650</f>
        <v>556420</v>
      </c>
      <c r="AC602" s="28">
        <f>主要観光地別・年度計!AC650</f>
        <v>604577</v>
      </c>
      <c r="AD602" s="28">
        <f>主要観光地別・年度計!AD650</f>
        <v>646499</v>
      </c>
      <c r="AE602" s="28">
        <f>主要観光地別・年度計!AE650</f>
        <v>654251</v>
      </c>
      <c r="AF602" s="28">
        <f>主要観光地別・年度計!AF650</f>
        <v>701175</v>
      </c>
      <c r="AG602" s="28">
        <f>主要観光地別・年度計!AG650</f>
        <v>735653</v>
      </c>
      <c r="AH602" s="28">
        <f>主要観光地別・年度計!AH650</f>
        <v>790668</v>
      </c>
      <c r="AI602" s="28">
        <f>主要観光地別・年度計!AI650</f>
        <v>851843</v>
      </c>
      <c r="AJ602" s="28">
        <f>主要観光地別・年度計!AJ650</f>
        <v>869034</v>
      </c>
      <c r="AK602" s="28">
        <f>主要観光地別・年度計!AK650</f>
        <v>873891</v>
      </c>
      <c r="AL602" s="28">
        <f>主要観光地別・年度計!AL650</f>
        <v>948805</v>
      </c>
      <c r="AM602" s="28">
        <f>主要観光地別・年度計!AM650</f>
        <v>927103</v>
      </c>
      <c r="AN602" s="28">
        <f>主要観光地別・年度計!AN650</f>
        <v>912307</v>
      </c>
      <c r="AO602" s="28">
        <f>主要観光地別・年度計!AO650</f>
        <v>871250</v>
      </c>
      <c r="AQ602" s="67">
        <v>848.5</v>
      </c>
      <c r="AR602" s="67">
        <v>798.2</v>
      </c>
      <c r="AS602" s="67">
        <v>765.8</v>
      </c>
      <c r="AT602" s="67">
        <v>300.10000000000002</v>
      </c>
      <c r="AU602" s="67">
        <v>601.6</v>
      </c>
      <c r="AV602" s="67">
        <v>694.8</v>
      </c>
      <c r="AW602" s="67">
        <v>692.1</v>
      </c>
      <c r="AX602" s="67">
        <v>641.20000000000005</v>
      </c>
      <c r="AY602" s="67">
        <v>637.1</v>
      </c>
      <c r="AZ602" s="67">
        <v>671.8</v>
      </c>
      <c r="BA602" s="67">
        <v>709.3</v>
      </c>
      <c r="BB602" s="67">
        <v>648.29999999999995</v>
      </c>
      <c r="BC602" s="67">
        <v>575.70000000000005</v>
      </c>
      <c r="BD602" s="67">
        <v>503.8</v>
      </c>
      <c r="BE602" s="67">
        <v>416.2999999999999</v>
      </c>
      <c r="BF602" s="67">
        <v>463.5</v>
      </c>
      <c r="BG602" s="67">
        <v>534.70000000000005</v>
      </c>
      <c r="BH602" s="67">
        <v>582.1</v>
      </c>
      <c r="BI602" s="67">
        <v>647.70000000000005</v>
      </c>
      <c r="BJ602" s="67">
        <v>658.3</v>
      </c>
      <c r="BK602" s="67">
        <v>690.1</v>
      </c>
      <c r="BL602" s="67">
        <v>674.8</v>
      </c>
      <c r="BM602" s="67">
        <v>603.4</v>
      </c>
      <c r="BN602" s="67"/>
    </row>
    <row r="603" spans="1:66" ht="13.5" customHeight="1" thickBot="1" x14ac:dyDescent="0.2">
      <c r="A603" s="51"/>
      <c r="B603" s="56"/>
      <c r="C603" s="123"/>
      <c r="D603" s="68" t="s">
        <v>11</v>
      </c>
      <c r="E603" s="91"/>
      <c r="F603" s="91"/>
      <c r="G603" s="91"/>
      <c r="H603" s="29"/>
      <c r="I603" s="29">
        <f>主要観光地別・年度計!I651</f>
        <v>573655</v>
      </c>
      <c r="J603" s="29">
        <f>主要観光地別・年度計!J651</f>
        <v>596661</v>
      </c>
      <c r="K603" s="29">
        <f>主要観光地別・年度計!K651</f>
        <v>577988</v>
      </c>
      <c r="L603" s="29">
        <f>主要観光地別・年度計!L651</f>
        <v>611999</v>
      </c>
      <c r="M603" s="29">
        <f>主要観光地別・年度計!M651</f>
        <v>723119</v>
      </c>
      <c r="N603" s="29">
        <f>主要観光地別・年度計!N651</f>
        <v>778430</v>
      </c>
      <c r="O603" s="29">
        <f>主要観光地別・年度計!O651</f>
        <v>819633</v>
      </c>
      <c r="P603" s="29">
        <f>主要観光地別・年度計!P651</f>
        <v>972710</v>
      </c>
      <c r="Q603" s="29">
        <f>主要観光地別・年度計!Q651</f>
        <v>1023437</v>
      </c>
      <c r="R603" s="29">
        <f>主要観光地別・年度計!R651</f>
        <v>1070362</v>
      </c>
      <c r="S603" s="29">
        <f>主要観光地別・年度計!S651</f>
        <v>1153250</v>
      </c>
      <c r="T603" s="29">
        <f>主要観光地別・年度計!T651</f>
        <v>987925</v>
      </c>
      <c r="U603" s="29">
        <f>主要観光地別・年度計!U651</f>
        <v>1016894</v>
      </c>
      <c r="V603" s="29">
        <f>主要観光地別・年度計!V651</f>
        <v>507022</v>
      </c>
      <c r="W603" s="29">
        <f>主要観光地別・年度計!W651</f>
        <v>367532</v>
      </c>
      <c r="X603" s="29">
        <f>主要観光地別・年度計!X651</f>
        <v>592608</v>
      </c>
      <c r="Y603" s="29">
        <f>主要観光地別・年度計!Y651</f>
        <v>601845</v>
      </c>
      <c r="Z603" s="29">
        <f>主要観光地別・年度計!Z651</f>
        <v>564711</v>
      </c>
      <c r="AA603" s="29">
        <f>主要観光地別・年度計!AA651</f>
        <v>571877</v>
      </c>
      <c r="AB603" s="29">
        <f>主要観光地別・年度計!AB651</f>
        <v>573118</v>
      </c>
      <c r="AC603" s="29">
        <f>主要観光地別・年度計!AC651</f>
        <v>627343</v>
      </c>
      <c r="AD603" s="29">
        <f>主要観光地別・年度計!AD651</f>
        <v>660556</v>
      </c>
      <c r="AE603" s="29">
        <f>主要観光地別・年度計!AE651</f>
        <v>669430</v>
      </c>
      <c r="AF603" s="29">
        <f>主要観光地別・年度計!AF651</f>
        <v>719625</v>
      </c>
      <c r="AG603" s="29">
        <f>主要観光地別・年度計!AG651</f>
        <v>752931</v>
      </c>
      <c r="AH603" s="29">
        <f>主要観光地別・年度計!AH651</f>
        <v>808427</v>
      </c>
      <c r="AI603" s="29">
        <f>主要観光地別・年度計!AI651</f>
        <v>862733</v>
      </c>
      <c r="AJ603" s="29">
        <f>主要観光地別・年度計!AJ651</f>
        <v>892508</v>
      </c>
      <c r="AK603" s="29">
        <f>主要観光地別・年度計!AK651</f>
        <v>892070</v>
      </c>
      <c r="AL603" s="29">
        <f>主要観光地別・年度計!AL651</f>
        <v>963951</v>
      </c>
      <c r="AM603" s="29">
        <f>主要観光地別・年度計!AM651</f>
        <v>937348</v>
      </c>
      <c r="AN603" s="29">
        <f>主要観光地別・年度計!AN651</f>
        <v>922081</v>
      </c>
      <c r="AO603" s="29">
        <f>主要観光地別・年度計!AO651</f>
        <v>881318</v>
      </c>
      <c r="AQ603" s="69">
        <v>863.8</v>
      </c>
      <c r="AR603" s="69">
        <v>810.3</v>
      </c>
      <c r="AS603" s="69">
        <v>776</v>
      </c>
      <c r="AT603" s="69">
        <v>307.2</v>
      </c>
      <c r="AU603" s="69">
        <v>619.70000000000005</v>
      </c>
      <c r="AV603" s="69">
        <v>717.7</v>
      </c>
      <c r="AW603" s="69">
        <v>736.6</v>
      </c>
      <c r="AX603" s="69">
        <v>699.1</v>
      </c>
      <c r="AY603" s="69">
        <v>708.8</v>
      </c>
      <c r="AZ603" s="69">
        <v>706.4</v>
      </c>
      <c r="BA603" s="69">
        <v>742.5</v>
      </c>
      <c r="BB603" s="69">
        <v>685.5</v>
      </c>
      <c r="BC603" s="69">
        <v>608.1</v>
      </c>
      <c r="BD603" s="69">
        <v>533.29999999999995</v>
      </c>
      <c r="BE603" s="69">
        <v>446.09999999999997</v>
      </c>
      <c r="BF603" s="69">
        <v>495</v>
      </c>
      <c r="BG603" s="69">
        <v>573.70000000000005</v>
      </c>
      <c r="BH603" s="69">
        <v>628.70000000000005</v>
      </c>
      <c r="BI603" s="69">
        <v>686.30000000000007</v>
      </c>
      <c r="BJ603" s="69">
        <v>698.5</v>
      </c>
      <c r="BK603" s="69">
        <v>732.9</v>
      </c>
      <c r="BL603" s="69">
        <v>722.6</v>
      </c>
      <c r="BM603" s="69">
        <v>645.39999999999986</v>
      </c>
      <c r="BN603" s="69"/>
    </row>
    <row r="604" spans="1:66" ht="13.5" customHeight="1" x14ac:dyDescent="0.15">
      <c r="A604" s="51"/>
      <c r="B604" s="56"/>
      <c r="C604" s="121" t="s">
        <v>454</v>
      </c>
      <c r="D604" s="64" t="s">
        <v>6</v>
      </c>
      <c r="E604" s="89"/>
      <c r="F604" s="89"/>
      <c r="G604" s="89"/>
      <c r="H604" s="26"/>
      <c r="I604" s="26"/>
      <c r="J604" s="26"/>
      <c r="K604" s="26"/>
      <c r="L604" s="26"/>
      <c r="M604" s="26"/>
      <c r="N604" s="26"/>
      <c r="O604" s="26"/>
      <c r="P604" s="26"/>
      <c r="Q604" s="26"/>
      <c r="R604" s="26"/>
      <c r="S604" s="26"/>
      <c r="T604" s="26"/>
      <c r="U604" s="26"/>
      <c r="V604" s="26"/>
      <c r="W604" s="26"/>
      <c r="X604" s="26"/>
      <c r="Y604" s="26">
        <f t="shared" ref="Y604" si="768">SUM(Y605:Y606)</f>
        <v>923037</v>
      </c>
      <c r="Z604" s="26">
        <f t="shared" ref="Z604" si="769">SUM(Z605:Z606)</f>
        <v>865674</v>
      </c>
      <c r="AA604" s="26">
        <f t="shared" ref="AA604" si="770">SUM(AA605:AA606)</f>
        <v>817264</v>
      </c>
      <c r="AB604" s="26">
        <f t="shared" ref="AB604" si="771">SUM(AB605:AB606)</f>
        <v>936965</v>
      </c>
      <c r="AC604" s="26">
        <f t="shared" ref="AC604" si="772">SUM(AC605:AC606)</f>
        <v>1028782</v>
      </c>
      <c r="AD604" s="26">
        <f t="shared" ref="AD604" si="773">SUM(AD605:AD606)</f>
        <v>913240</v>
      </c>
      <c r="AE604" s="26">
        <f t="shared" ref="AE604" si="774">SUM(AE605:AE606)</f>
        <v>829512</v>
      </c>
      <c r="AF604" s="26">
        <f t="shared" ref="AF604" si="775">SUM(AF605:AF606)</f>
        <v>816045</v>
      </c>
      <c r="AG604" s="26">
        <f t="shared" ref="AG604" si="776">SUM(AG605:AG606)</f>
        <v>804341</v>
      </c>
      <c r="AH604" s="26">
        <f t="shared" ref="AH604" si="777">SUM(AH605:AH606)</f>
        <v>1274101</v>
      </c>
      <c r="AI604" s="26">
        <f t="shared" ref="AI604" si="778">SUM(AI605:AI606)</f>
        <v>908616</v>
      </c>
      <c r="AJ604" s="26">
        <f t="shared" ref="AJ604" si="779">SUM(AJ605:AJ606)</f>
        <v>939189</v>
      </c>
      <c r="AK604" s="26">
        <f t="shared" ref="AK604" si="780">SUM(AK605:AK606)</f>
        <v>956765</v>
      </c>
      <c r="AL604" s="26">
        <f t="shared" ref="AL604" si="781">SUM(AL605:AL606)</f>
        <v>817964</v>
      </c>
      <c r="AM604" s="26">
        <f t="shared" ref="AM604" si="782">SUM(AM605:AM606)</f>
        <v>937009</v>
      </c>
      <c r="AN604" s="26">
        <f t="shared" ref="AN604" si="783">SUM(AN605:AN606)</f>
        <v>863985</v>
      </c>
      <c r="AO604" s="26">
        <f t="shared" ref="AO604" si="784">SUM(AO605:AO606)</f>
        <v>904120</v>
      </c>
      <c r="AQ604" s="65">
        <v>880.2</v>
      </c>
      <c r="AR604" s="65">
        <v>926.4</v>
      </c>
      <c r="AS604" s="65">
        <v>900</v>
      </c>
      <c r="AT604" s="65">
        <v>620.79999999999995</v>
      </c>
      <c r="AU604" s="65">
        <v>838.7</v>
      </c>
      <c r="AV604" s="65">
        <v>850.4</v>
      </c>
      <c r="AW604" s="65">
        <v>877.4</v>
      </c>
      <c r="AX604" s="65">
        <v>1005.7</v>
      </c>
      <c r="AY604" s="65">
        <v>894.7</v>
      </c>
      <c r="AZ604" s="65">
        <v>0</v>
      </c>
      <c r="BA604" s="65">
        <v>0</v>
      </c>
      <c r="BB604" s="65">
        <v>0</v>
      </c>
      <c r="BC604" s="65">
        <v>0</v>
      </c>
      <c r="BD604" s="65">
        <v>0</v>
      </c>
      <c r="BE604" s="65">
        <v>0</v>
      </c>
      <c r="BF604" s="65">
        <v>0</v>
      </c>
      <c r="BG604" s="65">
        <v>0</v>
      </c>
      <c r="BH604" s="65">
        <v>0</v>
      </c>
      <c r="BI604" s="65">
        <v>0</v>
      </c>
      <c r="BJ604" s="65">
        <v>0</v>
      </c>
      <c r="BK604" s="65">
        <v>0</v>
      </c>
      <c r="BL604" s="65">
        <v>0</v>
      </c>
      <c r="BM604" s="65"/>
      <c r="BN604" s="65"/>
    </row>
    <row r="605" spans="1:66" ht="13.5" customHeight="1" x14ac:dyDescent="0.15">
      <c r="A605" s="51"/>
      <c r="B605" s="56"/>
      <c r="C605" s="122"/>
      <c r="D605" s="66" t="s">
        <v>7</v>
      </c>
      <c r="E605" s="90"/>
      <c r="F605" s="90"/>
      <c r="G605" s="90"/>
      <c r="H605" s="28"/>
      <c r="I605" s="28"/>
      <c r="J605" s="28"/>
      <c r="K605" s="28"/>
      <c r="L605" s="28"/>
      <c r="M605" s="28"/>
      <c r="N605" s="28"/>
      <c r="O605" s="28"/>
      <c r="P605" s="28"/>
      <c r="Q605" s="28"/>
      <c r="R605" s="28"/>
      <c r="S605" s="28"/>
      <c r="T605" s="28"/>
      <c r="U605" s="28"/>
      <c r="V605" s="28"/>
      <c r="W605" s="28"/>
      <c r="X605" s="28"/>
      <c r="Y605" s="28">
        <f>主要観光地別・年度計!Y653</f>
        <v>328271</v>
      </c>
      <c r="Z605" s="28">
        <f>主要観光地別・年度計!Z653</f>
        <v>333696</v>
      </c>
      <c r="AA605" s="28">
        <f>主要観光地別・年度計!AA653</f>
        <v>307873</v>
      </c>
      <c r="AB605" s="28">
        <f>主要観光地別・年度計!AB653</f>
        <v>291925</v>
      </c>
      <c r="AC605" s="28">
        <f>主要観光地別・年度計!AC653</f>
        <v>239992</v>
      </c>
      <c r="AD605" s="28">
        <f>主要観光地別・年度計!AD653</f>
        <v>215525</v>
      </c>
      <c r="AE605" s="28">
        <f>主要観光地別・年度計!AE653</f>
        <v>214225</v>
      </c>
      <c r="AF605" s="28">
        <f>主要観光地別・年度計!AF653</f>
        <v>384063</v>
      </c>
      <c r="AG605" s="28">
        <f>主要観光地別・年度計!AG653</f>
        <v>341865</v>
      </c>
      <c r="AH605" s="28">
        <f>主要観光地別・年度計!AH653</f>
        <v>506638</v>
      </c>
      <c r="AI605" s="28">
        <f>主要観光地別・年度計!AI653</f>
        <v>436928</v>
      </c>
      <c r="AJ605" s="28">
        <f>主要観光地別・年度計!AJ653</f>
        <v>381125</v>
      </c>
      <c r="AK605" s="28">
        <f>主要観光地別・年度計!AK653</f>
        <v>404516</v>
      </c>
      <c r="AL605" s="28">
        <f>主要観光地別・年度計!AL653</f>
        <v>283866</v>
      </c>
      <c r="AM605" s="28">
        <f>主要観光地別・年度計!AM653</f>
        <v>465845</v>
      </c>
      <c r="AN605" s="28">
        <f>主要観光地別・年度計!AN653</f>
        <v>456887</v>
      </c>
      <c r="AO605" s="28">
        <f>主要観光地別・年度計!AO653</f>
        <v>516229</v>
      </c>
      <c r="AQ605" s="67">
        <v>515.6</v>
      </c>
      <c r="AR605" s="67">
        <v>583.29999999999995</v>
      </c>
      <c r="AS605" s="67">
        <v>578.5</v>
      </c>
      <c r="AT605" s="67">
        <v>200.2</v>
      </c>
      <c r="AU605" s="67">
        <v>390.8</v>
      </c>
      <c r="AV605" s="67">
        <v>552.79999999999995</v>
      </c>
      <c r="AW605" s="67">
        <v>590.29999999999995</v>
      </c>
      <c r="AX605" s="67">
        <v>471.6</v>
      </c>
      <c r="AY605" s="67">
        <v>382.8</v>
      </c>
      <c r="AZ605" s="67">
        <v>0</v>
      </c>
      <c r="BA605" s="67">
        <v>0</v>
      </c>
      <c r="BB605" s="67">
        <v>0</v>
      </c>
      <c r="BC605" s="67">
        <v>0</v>
      </c>
      <c r="BD605" s="67">
        <v>0</v>
      </c>
      <c r="BE605" s="67">
        <v>0</v>
      </c>
      <c r="BF605" s="67">
        <v>0</v>
      </c>
      <c r="BG605" s="67">
        <v>0</v>
      </c>
      <c r="BH605" s="67">
        <v>0</v>
      </c>
      <c r="BI605" s="67">
        <v>0</v>
      </c>
      <c r="BJ605" s="67">
        <v>0</v>
      </c>
      <c r="BK605" s="67">
        <v>0</v>
      </c>
      <c r="BL605" s="67">
        <v>0</v>
      </c>
      <c r="BM605" s="67"/>
      <c r="BN605" s="67"/>
    </row>
    <row r="606" spans="1:66" ht="13.5" customHeight="1" x14ac:dyDescent="0.15">
      <c r="A606" s="51"/>
      <c r="B606" s="56"/>
      <c r="C606" s="122"/>
      <c r="D606" s="66" t="s">
        <v>8</v>
      </c>
      <c r="E606" s="90"/>
      <c r="F606" s="90"/>
      <c r="G606" s="90"/>
      <c r="H606" s="28"/>
      <c r="I606" s="28"/>
      <c r="J606" s="28"/>
      <c r="K606" s="28"/>
      <c r="L606" s="28"/>
      <c r="M606" s="28"/>
      <c r="N606" s="28"/>
      <c r="O606" s="28"/>
      <c r="P606" s="28"/>
      <c r="Q606" s="28"/>
      <c r="R606" s="28"/>
      <c r="S606" s="28"/>
      <c r="T606" s="28"/>
      <c r="U606" s="28"/>
      <c r="V606" s="28"/>
      <c r="W606" s="28"/>
      <c r="X606" s="28"/>
      <c r="Y606" s="28">
        <f>主要観光地別・年度計!Y654</f>
        <v>594766</v>
      </c>
      <c r="Z606" s="28">
        <f>主要観光地別・年度計!Z654</f>
        <v>531978</v>
      </c>
      <c r="AA606" s="28">
        <f>主要観光地別・年度計!AA654</f>
        <v>509391</v>
      </c>
      <c r="AB606" s="28">
        <f>主要観光地別・年度計!AB654</f>
        <v>645040</v>
      </c>
      <c r="AC606" s="28">
        <f>主要観光地別・年度計!AC654</f>
        <v>788790</v>
      </c>
      <c r="AD606" s="28">
        <f>主要観光地別・年度計!AD654</f>
        <v>697715</v>
      </c>
      <c r="AE606" s="28">
        <f>主要観光地別・年度計!AE654</f>
        <v>615287</v>
      </c>
      <c r="AF606" s="28">
        <f>主要観光地別・年度計!AF654</f>
        <v>431982</v>
      </c>
      <c r="AG606" s="28">
        <f>主要観光地別・年度計!AG654</f>
        <v>462476</v>
      </c>
      <c r="AH606" s="28">
        <f>主要観光地別・年度計!AH654</f>
        <v>767463</v>
      </c>
      <c r="AI606" s="28">
        <f>主要観光地別・年度計!AI654</f>
        <v>471688</v>
      </c>
      <c r="AJ606" s="28">
        <f>主要観光地別・年度計!AJ654</f>
        <v>558064</v>
      </c>
      <c r="AK606" s="28">
        <f>主要観光地別・年度計!AK654</f>
        <v>552249</v>
      </c>
      <c r="AL606" s="28">
        <f>主要観光地別・年度計!AL654</f>
        <v>534098</v>
      </c>
      <c r="AM606" s="28">
        <f>主要観光地別・年度計!AM654</f>
        <v>471164</v>
      </c>
      <c r="AN606" s="28">
        <f>主要観光地別・年度計!AN654</f>
        <v>407098</v>
      </c>
      <c r="AO606" s="28">
        <f>主要観光地別・年度計!AO654</f>
        <v>387891</v>
      </c>
      <c r="AQ606" s="67">
        <v>364.6</v>
      </c>
      <c r="AR606" s="67">
        <v>343.1</v>
      </c>
      <c r="AS606" s="67">
        <v>321.5</v>
      </c>
      <c r="AT606" s="67">
        <v>420.6</v>
      </c>
      <c r="AU606" s="67">
        <v>447.9</v>
      </c>
      <c r="AV606" s="67">
        <v>297.60000000000002</v>
      </c>
      <c r="AW606" s="67">
        <v>287.10000000000002</v>
      </c>
      <c r="AX606" s="67">
        <v>534.1</v>
      </c>
      <c r="AY606" s="67">
        <v>511.9</v>
      </c>
      <c r="AZ606" s="67">
        <v>0</v>
      </c>
      <c r="BA606" s="67">
        <v>0</v>
      </c>
      <c r="BB606" s="67">
        <v>0</v>
      </c>
      <c r="BC606" s="67">
        <v>0</v>
      </c>
      <c r="BD606" s="67">
        <v>0</v>
      </c>
      <c r="BE606" s="67">
        <v>0</v>
      </c>
      <c r="BF606" s="67">
        <v>0</v>
      </c>
      <c r="BG606" s="67">
        <v>0</v>
      </c>
      <c r="BH606" s="67">
        <v>0</v>
      </c>
      <c r="BI606" s="67">
        <v>0</v>
      </c>
      <c r="BJ606" s="67">
        <v>0</v>
      </c>
      <c r="BK606" s="67">
        <v>0</v>
      </c>
      <c r="BL606" s="67">
        <v>0</v>
      </c>
      <c r="BM606" s="67"/>
      <c r="BN606" s="67"/>
    </row>
    <row r="607" spans="1:66" ht="13.5" customHeight="1" x14ac:dyDescent="0.15">
      <c r="A607" s="51"/>
      <c r="B607" s="56"/>
      <c r="C607" s="122"/>
      <c r="D607" s="66" t="s">
        <v>9</v>
      </c>
      <c r="E607" s="90"/>
      <c r="F607" s="90"/>
      <c r="G607" s="90"/>
      <c r="H607" s="28"/>
      <c r="I607" s="28"/>
      <c r="J607" s="28"/>
      <c r="K607" s="28"/>
      <c r="L607" s="28"/>
      <c r="M607" s="28"/>
      <c r="N607" s="28"/>
      <c r="O607" s="28"/>
      <c r="P607" s="28"/>
      <c r="Q607" s="28"/>
      <c r="R607" s="28"/>
      <c r="S607" s="28"/>
      <c r="T607" s="28"/>
      <c r="U607" s="28"/>
      <c r="V607" s="28"/>
      <c r="W607" s="28"/>
      <c r="X607" s="28"/>
      <c r="Y607" s="28">
        <f>主要観光地別・年度計!Y655</f>
        <v>910743</v>
      </c>
      <c r="Z607" s="28">
        <f>主要観光地別・年度計!Z655</f>
        <v>848892</v>
      </c>
      <c r="AA607" s="28">
        <f>主要観光地別・年度計!AA655</f>
        <v>800457</v>
      </c>
      <c r="AB607" s="28">
        <f>主要観光地別・年度計!AB655</f>
        <v>913337</v>
      </c>
      <c r="AC607" s="28">
        <f>主要観光地別・年度計!AC655</f>
        <v>1008906</v>
      </c>
      <c r="AD607" s="28">
        <f>主要観光地別・年度計!AD655</f>
        <v>898094</v>
      </c>
      <c r="AE607" s="28">
        <f>主要観光地別・年度計!AE655</f>
        <v>801420</v>
      </c>
      <c r="AF607" s="28">
        <f>主要観光地別・年度計!AF655</f>
        <v>781481</v>
      </c>
      <c r="AG607" s="28">
        <f>主要観光地別・年度計!AG655</f>
        <v>769819</v>
      </c>
      <c r="AH607" s="28">
        <f>主要観光地別・年度計!AH655</f>
        <v>36020</v>
      </c>
      <c r="AI607" s="28">
        <f>主要観光地別・年度計!AI655</f>
        <v>869923</v>
      </c>
      <c r="AJ607" s="28">
        <f>主要観光地別・年度計!AJ655</f>
        <v>895897</v>
      </c>
      <c r="AK607" s="28">
        <f>主要観光地別・年度計!AK655</f>
        <v>912270</v>
      </c>
      <c r="AL607" s="28">
        <f>主要観光地別・年度計!AL655</f>
        <v>783013</v>
      </c>
      <c r="AM607" s="28">
        <f>主要観光地別・年度計!AM655</f>
        <v>866501</v>
      </c>
      <c r="AN607" s="28">
        <f>主要観光地別・年度計!AN655</f>
        <v>796649</v>
      </c>
      <c r="AO607" s="28">
        <f>主要観光地別・年度計!AO655</f>
        <v>850216</v>
      </c>
      <c r="AQ607" s="67">
        <v>833.5</v>
      </c>
      <c r="AR607" s="67">
        <v>867.4</v>
      </c>
      <c r="AS607" s="67">
        <v>848</v>
      </c>
      <c r="AT607" s="67">
        <v>592</v>
      </c>
      <c r="AU607" s="67">
        <v>795.5</v>
      </c>
      <c r="AV607" s="67">
        <v>810.8</v>
      </c>
      <c r="AW607" s="67">
        <v>837.6</v>
      </c>
      <c r="AX607" s="67">
        <v>961.1</v>
      </c>
      <c r="AY607" s="67">
        <v>861.8</v>
      </c>
      <c r="AZ607" s="67">
        <v>0</v>
      </c>
      <c r="BA607" s="67">
        <v>0</v>
      </c>
      <c r="BB607" s="67">
        <v>0</v>
      </c>
      <c r="BC607" s="67">
        <v>0</v>
      </c>
      <c r="BD607" s="67">
        <v>0</v>
      </c>
      <c r="BE607" s="67">
        <v>0</v>
      </c>
      <c r="BF607" s="67">
        <v>0</v>
      </c>
      <c r="BG607" s="67">
        <v>0</v>
      </c>
      <c r="BH607" s="67">
        <v>0</v>
      </c>
      <c r="BI607" s="67">
        <v>0</v>
      </c>
      <c r="BJ607" s="67">
        <v>0</v>
      </c>
      <c r="BK607" s="67">
        <v>0</v>
      </c>
      <c r="BL607" s="67">
        <v>0</v>
      </c>
      <c r="BM607" s="67"/>
      <c r="BN607" s="67"/>
    </row>
    <row r="608" spans="1:66" ht="13.5" customHeight="1" x14ac:dyDescent="0.15">
      <c r="A608" s="51"/>
      <c r="B608" s="56"/>
      <c r="C608" s="122"/>
      <c r="D608" s="66" t="s">
        <v>10</v>
      </c>
      <c r="E608" s="90"/>
      <c r="F608" s="90"/>
      <c r="G608" s="90"/>
      <c r="H608" s="28"/>
      <c r="I608" s="28"/>
      <c r="J608" s="28"/>
      <c r="K608" s="28"/>
      <c r="L608" s="28"/>
      <c r="M608" s="28"/>
      <c r="N608" s="28"/>
      <c r="O608" s="28"/>
      <c r="P608" s="28"/>
      <c r="Q608" s="28"/>
      <c r="R608" s="28"/>
      <c r="S608" s="28"/>
      <c r="T608" s="28"/>
      <c r="U608" s="28"/>
      <c r="V608" s="28"/>
      <c r="W608" s="28"/>
      <c r="X608" s="28"/>
      <c r="Y608" s="28">
        <f>主要観光地別・年度計!Y656</f>
        <v>12294</v>
      </c>
      <c r="Z608" s="28">
        <f>主要観光地別・年度計!Z656</f>
        <v>16782</v>
      </c>
      <c r="AA608" s="28">
        <f>主要観光地別・年度計!AA656</f>
        <v>16807</v>
      </c>
      <c r="AB608" s="28">
        <f>主要観光地別・年度計!AB656</f>
        <v>23628</v>
      </c>
      <c r="AC608" s="28">
        <f>主要観光地別・年度計!AC656</f>
        <v>19876</v>
      </c>
      <c r="AD608" s="28">
        <f>主要観光地別・年度計!AD656</f>
        <v>15146</v>
      </c>
      <c r="AE608" s="28">
        <f>主要観光地別・年度計!AE656</f>
        <v>28092</v>
      </c>
      <c r="AF608" s="28">
        <f>主要観光地別・年度計!AF656</f>
        <v>34564</v>
      </c>
      <c r="AG608" s="28">
        <f>主要観光地別・年度計!AG656</f>
        <v>34522</v>
      </c>
      <c r="AH608" s="28">
        <f>主要観光地別・年度計!AH656</f>
        <v>60991</v>
      </c>
      <c r="AI608" s="28">
        <f>主要観光地別・年度計!AI656</f>
        <v>38693</v>
      </c>
      <c r="AJ608" s="28">
        <f>主要観光地別・年度計!AJ656</f>
        <v>43292</v>
      </c>
      <c r="AK608" s="28">
        <f>主要観光地別・年度計!AK656</f>
        <v>44495</v>
      </c>
      <c r="AL608" s="28">
        <f>主要観光地別・年度計!AL656</f>
        <v>34951</v>
      </c>
      <c r="AM608" s="28">
        <f>主要観光地別・年度計!AM656</f>
        <v>70508</v>
      </c>
      <c r="AN608" s="28">
        <f>主要観光地別・年度計!AN656</f>
        <v>67336</v>
      </c>
      <c r="AO608" s="28">
        <f>主要観光地別・年度計!AO656</f>
        <v>53904</v>
      </c>
      <c r="AQ608" s="67">
        <v>46.7</v>
      </c>
      <c r="AR608" s="67">
        <v>59</v>
      </c>
      <c r="AS608" s="67">
        <v>52</v>
      </c>
      <c r="AT608" s="67">
        <v>28.8</v>
      </c>
      <c r="AU608" s="67">
        <v>43.2</v>
      </c>
      <c r="AV608" s="67">
        <v>39.6</v>
      </c>
      <c r="AW608" s="67">
        <v>39.799999999999997</v>
      </c>
      <c r="AX608" s="67">
        <v>44.6</v>
      </c>
      <c r="AY608" s="67">
        <v>32.9</v>
      </c>
      <c r="AZ608" s="67">
        <v>0</v>
      </c>
      <c r="BA608" s="67">
        <v>0</v>
      </c>
      <c r="BB608" s="67">
        <v>0</v>
      </c>
      <c r="BC608" s="67">
        <v>0</v>
      </c>
      <c r="BD608" s="67">
        <v>0</v>
      </c>
      <c r="BE608" s="67">
        <v>0</v>
      </c>
      <c r="BF608" s="67">
        <v>0</v>
      </c>
      <c r="BG608" s="67">
        <v>0</v>
      </c>
      <c r="BH608" s="67">
        <v>0</v>
      </c>
      <c r="BI608" s="67">
        <v>0</v>
      </c>
      <c r="BJ608" s="67">
        <v>0</v>
      </c>
      <c r="BK608" s="67">
        <v>0</v>
      </c>
      <c r="BL608" s="67">
        <v>0</v>
      </c>
      <c r="BM608" s="67"/>
      <c r="BN608" s="67"/>
    </row>
    <row r="609" spans="1:66" ht="13.5" customHeight="1" thickBot="1" x14ac:dyDescent="0.2">
      <c r="A609" s="51"/>
      <c r="B609" s="56"/>
      <c r="C609" s="123"/>
      <c r="D609" s="68" t="s">
        <v>11</v>
      </c>
      <c r="E609" s="91"/>
      <c r="F609" s="91"/>
      <c r="G609" s="91"/>
      <c r="H609" s="29"/>
      <c r="I609" s="29"/>
      <c r="J609" s="29"/>
      <c r="K609" s="29"/>
      <c r="L609" s="29"/>
      <c r="M609" s="29"/>
      <c r="N609" s="29"/>
      <c r="O609" s="29"/>
      <c r="P609" s="29"/>
      <c r="Q609" s="29"/>
      <c r="R609" s="29"/>
      <c r="S609" s="29"/>
      <c r="T609" s="29"/>
      <c r="U609" s="29"/>
      <c r="V609" s="29"/>
      <c r="W609" s="29"/>
      <c r="X609" s="29"/>
      <c r="Y609" s="29">
        <f>主要観光地別・年度計!Y657</f>
        <v>15428</v>
      </c>
      <c r="Z609" s="29">
        <f>主要観光地別・年度計!Z657</f>
        <v>29042</v>
      </c>
      <c r="AA609" s="29">
        <f>主要観光地別・年度計!AA657</f>
        <v>23880</v>
      </c>
      <c r="AB609" s="29">
        <f>主要観光地別・年度計!AB657</f>
        <v>26298</v>
      </c>
      <c r="AC609" s="29">
        <f>主要観光地別・年度計!AC657</f>
        <v>30354</v>
      </c>
      <c r="AD609" s="29">
        <f>主要観光地別・年度計!AD657</f>
        <v>30292</v>
      </c>
      <c r="AE609" s="29">
        <f>主要観光地別・年度計!AE657</f>
        <v>54848</v>
      </c>
      <c r="AF609" s="29">
        <f>主要観光地別・年度計!AF657</f>
        <v>60837</v>
      </c>
      <c r="AG609" s="29">
        <f>主要観光地別・年度計!AG657</f>
        <v>60715</v>
      </c>
      <c r="AH609" s="29">
        <f>主要観光地別・年度計!AH657</f>
        <v>0</v>
      </c>
      <c r="AI609" s="29">
        <f>主要観光地別・年度計!AI657</f>
        <v>78949</v>
      </c>
      <c r="AJ609" s="29">
        <f>主要観光地別・年度計!AJ657</f>
        <v>83558</v>
      </c>
      <c r="AK609" s="29">
        <f>主要観光地別・年度計!AK657</f>
        <v>87982</v>
      </c>
      <c r="AL609" s="29">
        <f>主要観光地別・年度計!AL657</f>
        <v>38714</v>
      </c>
      <c r="AM609" s="29">
        <f>主要観光地別・年度計!AM657</f>
        <v>73624</v>
      </c>
      <c r="AN609" s="29">
        <f>主要観光地別・年度計!AN657</f>
        <v>73881</v>
      </c>
      <c r="AO609" s="29">
        <f>主要観光地別・年度計!AO657</f>
        <v>61668</v>
      </c>
      <c r="AQ609" s="69">
        <v>51</v>
      </c>
      <c r="AR609" s="69">
        <v>68.3</v>
      </c>
      <c r="AS609" s="69">
        <v>56.3</v>
      </c>
      <c r="AT609" s="69">
        <v>32.700000000000003</v>
      </c>
      <c r="AU609" s="69">
        <v>47.5</v>
      </c>
      <c r="AV609" s="69">
        <v>43.2</v>
      </c>
      <c r="AW609" s="69">
        <v>44.1</v>
      </c>
      <c r="AX609" s="69">
        <v>48.7</v>
      </c>
      <c r="AY609" s="69">
        <v>35.4</v>
      </c>
      <c r="AZ609" s="69">
        <v>0</v>
      </c>
      <c r="BA609" s="69">
        <v>0</v>
      </c>
      <c r="BB609" s="69">
        <v>0</v>
      </c>
      <c r="BC609" s="69">
        <v>0</v>
      </c>
      <c r="BD609" s="69">
        <v>0</v>
      </c>
      <c r="BE609" s="69">
        <v>0</v>
      </c>
      <c r="BF609" s="69">
        <v>0</v>
      </c>
      <c r="BG609" s="69">
        <v>0</v>
      </c>
      <c r="BH609" s="69">
        <v>0</v>
      </c>
      <c r="BI609" s="69">
        <v>0</v>
      </c>
      <c r="BJ609" s="69">
        <v>0</v>
      </c>
      <c r="BK609" s="69">
        <v>0</v>
      </c>
      <c r="BL609" s="69">
        <v>0</v>
      </c>
      <c r="BM609" s="69"/>
      <c r="BN609" s="69"/>
    </row>
    <row r="610" spans="1:66" ht="13.5" customHeight="1" x14ac:dyDescent="0.15">
      <c r="A610" s="51"/>
      <c r="B610" s="56"/>
      <c r="C610" s="121" t="s">
        <v>453</v>
      </c>
      <c r="D610" s="64" t="s">
        <v>6</v>
      </c>
      <c r="E610" s="89"/>
      <c r="F610" s="89"/>
      <c r="G610" s="89"/>
      <c r="H610" s="26"/>
      <c r="I610" s="26">
        <f t="shared" ref="I610" si="785">SUM(I611:I612)</f>
        <v>119232</v>
      </c>
      <c r="J610" s="26">
        <f t="shared" ref="J610" si="786">SUM(J611:J612)</f>
        <v>30391</v>
      </c>
      <c r="K610" s="26">
        <f t="shared" ref="K610" si="787">SUM(K611:K612)</f>
        <v>167867</v>
      </c>
      <c r="L610" s="26">
        <f t="shared" ref="L610" si="788">SUM(L611:L612)</f>
        <v>173094</v>
      </c>
      <c r="M610" s="26">
        <f t="shared" ref="M610" si="789">SUM(M611:M612)</f>
        <v>166598</v>
      </c>
      <c r="N610" s="26">
        <f t="shared" ref="N610" si="790">SUM(N611:N612)</f>
        <v>140336</v>
      </c>
      <c r="O610" s="26">
        <f t="shared" ref="O610" si="791">SUM(O611:O612)</f>
        <v>103111</v>
      </c>
      <c r="P610" s="26">
        <f t="shared" ref="P610" si="792">SUM(P611:P612)</f>
        <v>143521</v>
      </c>
      <c r="Q610" s="26">
        <f t="shared" ref="Q610" si="793">SUM(Q611:Q612)</f>
        <v>119613</v>
      </c>
      <c r="R610" s="26">
        <f t="shared" ref="R610" si="794">SUM(R611:R612)</f>
        <v>134626</v>
      </c>
      <c r="S610" s="26">
        <f t="shared" ref="S610" si="795">SUM(S611:S612)</f>
        <v>113524</v>
      </c>
      <c r="T610" s="26">
        <f t="shared" ref="T610" si="796">SUM(T611:T612)</f>
        <v>107397</v>
      </c>
      <c r="U610" s="26">
        <f t="shared" ref="U610" si="797">SUM(U611:U612)</f>
        <v>104234</v>
      </c>
      <c r="V610" s="26">
        <f t="shared" ref="V610" si="798">SUM(V611:V612)</f>
        <v>115860</v>
      </c>
      <c r="W610" s="26">
        <f t="shared" ref="W610" si="799">SUM(W611:W612)</f>
        <v>139878</v>
      </c>
      <c r="X610" s="26">
        <f t="shared" ref="X610" si="800">SUM(X611:X612)</f>
        <v>149712</v>
      </c>
      <c r="Y610" s="26">
        <f t="shared" ref="Y610" si="801">SUM(Y611:Y612)</f>
        <v>162344</v>
      </c>
      <c r="Z610" s="26">
        <f t="shared" ref="Z610" si="802">SUM(Z611:Z612)</f>
        <v>135942</v>
      </c>
      <c r="AA610" s="26">
        <f t="shared" ref="AA610" si="803">SUM(AA611:AA612)</f>
        <v>117801</v>
      </c>
      <c r="AB610" s="26">
        <f t="shared" ref="AB610" si="804">SUM(AB611:AB612)</f>
        <v>283975</v>
      </c>
      <c r="AC610" s="26">
        <f t="shared" ref="AC610" si="805">SUM(AC611:AC612)</f>
        <v>503707</v>
      </c>
      <c r="AD610" s="26">
        <f t="shared" ref="AD610" si="806">SUM(AD611:AD612)</f>
        <v>852813</v>
      </c>
      <c r="AE610" s="26">
        <f t="shared" ref="AE610" si="807">SUM(AE611:AE612)</f>
        <v>962938</v>
      </c>
      <c r="AF610" s="26">
        <f t="shared" ref="AF610" si="808">SUM(AF611:AF612)</f>
        <v>796738</v>
      </c>
      <c r="AG610" s="26">
        <f t="shared" ref="AG610" si="809">SUM(AG611:AG612)</f>
        <v>899146</v>
      </c>
      <c r="AH610" s="26">
        <f t="shared" ref="AH610" si="810">SUM(AH611:AH612)</f>
        <v>875415</v>
      </c>
      <c r="AI610" s="26">
        <f t="shared" ref="AI610" si="811">SUM(AI611:AI612)</f>
        <v>983284</v>
      </c>
      <c r="AJ610" s="26">
        <f t="shared" ref="AJ610" si="812">SUM(AJ611:AJ612)</f>
        <v>1066574</v>
      </c>
      <c r="AK610" s="26">
        <f t="shared" ref="AK610" si="813">SUM(AK611:AK612)</f>
        <v>895621</v>
      </c>
      <c r="AL610" s="26">
        <f t="shared" ref="AL610" si="814">SUM(AL611:AL612)</f>
        <v>882974</v>
      </c>
      <c r="AM610" s="26">
        <f t="shared" ref="AM610" si="815">SUM(AM611:AM612)</f>
        <v>836415</v>
      </c>
      <c r="AN610" s="26">
        <f t="shared" ref="AN610" si="816">SUM(AN611:AN612)</f>
        <v>844238</v>
      </c>
      <c r="AO610" s="26">
        <f t="shared" ref="AO610" si="817">SUM(AO611:AO612)</f>
        <v>1031752</v>
      </c>
      <c r="AQ610" s="65">
        <v>1010.3</v>
      </c>
      <c r="AR610" s="65">
        <v>1070.5</v>
      </c>
      <c r="AS610" s="65">
        <v>1015.2</v>
      </c>
      <c r="AT610" s="65">
        <v>974</v>
      </c>
      <c r="AU610" s="65">
        <v>1547.6</v>
      </c>
      <c r="AV610" s="65">
        <v>1200.7</v>
      </c>
      <c r="AW610" s="65">
        <v>1155.4000000000001</v>
      </c>
      <c r="AX610" s="65">
        <v>1148.8</v>
      </c>
      <c r="AY610" s="65">
        <v>1052.8</v>
      </c>
      <c r="AZ610" s="65">
        <v>0</v>
      </c>
      <c r="BA610" s="65">
        <v>0</v>
      </c>
      <c r="BB610" s="65">
        <v>0</v>
      </c>
      <c r="BC610" s="65">
        <v>0</v>
      </c>
      <c r="BD610" s="65">
        <v>0</v>
      </c>
      <c r="BE610" s="65">
        <v>0</v>
      </c>
      <c r="BF610" s="65">
        <v>0</v>
      </c>
      <c r="BG610" s="65">
        <v>0</v>
      </c>
      <c r="BH610" s="65">
        <v>0</v>
      </c>
      <c r="BI610" s="65">
        <v>0</v>
      </c>
      <c r="BJ610" s="65">
        <v>0</v>
      </c>
      <c r="BK610" s="65">
        <v>0</v>
      </c>
      <c r="BL610" s="65">
        <v>0</v>
      </c>
      <c r="BM610" s="65"/>
      <c r="BN610" s="65"/>
    </row>
    <row r="611" spans="1:66" ht="13.5" customHeight="1" x14ac:dyDescent="0.15">
      <c r="A611" s="51"/>
      <c r="B611" s="56"/>
      <c r="C611" s="122"/>
      <c r="D611" s="66" t="s">
        <v>7</v>
      </c>
      <c r="E611" s="90"/>
      <c r="F611" s="90"/>
      <c r="G611" s="90"/>
      <c r="H611" s="28"/>
      <c r="I611" s="28">
        <f>主要観光地別・年度計!I659</f>
        <v>215</v>
      </c>
      <c r="J611" s="28">
        <f>主要観光地別・年度計!J659</f>
        <v>1693</v>
      </c>
      <c r="K611" s="28">
        <f>主要観光地別・年度計!K659</f>
        <v>7270</v>
      </c>
      <c r="L611" s="28">
        <f>主要観光地別・年度計!L659</f>
        <v>9234</v>
      </c>
      <c r="M611" s="28">
        <f>主要観光地別・年度計!M659</f>
        <v>21962</v>
      </c>
      <c r="N611" s="28">
        <f>主要観光地別・年度計!N659</f>
        <v>37178</v>
      </c>
      <c r="O611" s="28">
        <f>主要観光地別・年度計!O659</f>
        <v>13772</v>
      </c>
      <c r="P611" s="28">
        <f>主要観光地別・年度計!P659</f>
        <v>27418</v>
      </c>
      <c r="Q611" s="28">
        <f>主要観光地別・年度計!Q659</f>
        <v>20125</v>
      </c>
      <c r="R611" s="28">
        <f>主要観光地別・年度計!R659</f>
        <v>18725</v>
      </c>
      <c r="S611" s="28">
        <f>主要観光地別・年度計!S659</f>
        <v>13545</v>
      </c>
      <c r="T611" s="28">
        <f>主要観光地別・年度計!T659</f>
        <v>16528</v>
      </c>
      <c r="U611" s="28">
        <f>主要観光地別・年度計!U659</f>
        <v>17505</v>
      </c>
      <c r="V611" s="28">
        <f>主要観光地別・年度計!V659</f>
        <v>15335</v>
      </c>
      <c r="W611" s="28">
        <f>主要観光地別・年度計!W659</f>
        <v>18897</v>
      </c>
      <c r="X611" s="28">
        <f>主要観光地別・年度計!X659</f>
        <v>19226</v>
      </c>
      <c r="Y611" s="28">
        <f>主要観光地別・年度計!Y659</f>
        <v>19535</v>
      </c>
      <c r="Z611" s="28">
        <f>主要観光地別・年度計!Z659</f>
        <v>17751</v>
      </c>
      <c r="AA611" s="28">
        <f>主要観光地別・年度計!AA659</f>
        <v>17640</v>
      </c>
      <c r="AB611" s="28">
        <f>主要観光地別・年度計!AB659</f>
        <v>22811</v>
      </c>
      <c r="AC611" s="28">
        <f>主要観光地別・年度計!AC659</f>
        <v>51950</v>
      </c>
      <c r="AD611" s="28">
        <f>主要観光地別・年度計!AD659</f>
        <v>99264</v>
      </c>
      <c r="AE611" s="28">
        <f>主要観光地別・年度計!AE659</f>
        <v>111966</v>
      </c>
      <c r="AF611" s="28">
        <f>主要観光地別・年度計!AF659</f>
        <v>90983</v>
      </c>
      <c r="AG611" s="28">
        <f>主要観光地別・年度計!AG659</f>
        <v>92151</v>
      </c>
      <c r="AH611" s="28">
        <f>主要観光地別・年度計!AH659</f>
        <v>93761</v>
      </c>
      <c r="AI611" s="28">
        <f>主要観光地別・年度計!AI659</f>
        <v>132047</v>
      </c>
      <c r="AJ611" s="28">
        <f>主要観光地別・年度計!AJ659</f>
        <v>133479</v>
      </c>
      <c r="AK611" s="28">
        <f>主要観光地別・年度計!AK659</f>
        <v>110952</v>
      </c>
      <c r="AL611" s="28">
        <f>主要観光地別・年度計!AL659</f>
        <v>136485</v>
      </c>
      <c r="AM611" s="28">
        <f>主要観光地別・年度計!AM659</f>
        <v>115826</v>
      </c>
      <c r="AN611" s="28">
        <f>主要観光地別・年度計!AN659</f>
        <v>160045</v>
      </c>
      <c r="AO611" s="28">
        <f>主要観光地別・年度計!AO659</f>
        <v>168435</v>
      </c>
      <c r="AQ611" s="67">
        <v>176.9</v>
      </c>
      <c r="AR611" s="67">
        <v>187.4</v>
      </c>
      <c r="AS611" s="67">
        <v>190</v>
      </c>
      <c r="AT611" s="67">
        <v>144.30000000000001</v>
      </c>
      <c r="AU611" s="67">
        <v>193.6</v>
      </c>
      <c r="AV611" s="67">
        <v>66.599999999999994</v>
      </c>
      <c r="AW611" s="67">
        <v>56.9</v>
      </c>
      <c r="AX611" s="67">
        <v>57.5</v>
      </c>
      <c r="AY611" s="67">
        <v>75.099999999999994</v>
      </c>
      <c r="AZ611" s="67">
        <v>0</v>
      </c>
      <c r="BA611" s="67">
        <v>0</v>
      </c>
      <c r="BB611" s="67">
        <v>0</v>
      </c>
      <c r="BC611" s="67">
        <v>0</v>
      </c>
      <c r="BD611" s="67">
        <v>0</v>
      </c>
      <c r="BE611" s="67">
        <v>0</v>
      </c>
      <c r="BF611" s="67">
        <v>0</v>
      </c>
      <c r="BG611" s="67">
        <v>0</v>
      </c>
      <c r="BH611" s="67">
        <v>0</v>
      </c>
      <c r="BI611" s="67">
        <v>0</v>
      </c>
      <c r="BJ611" s="67">
        <v>0</v>
      </c>
      <c r="BK611" s="67">
        <v>0</v>
      </c>
      <c r="BL611" s="67">
        <v>0</v>
      </c>
      <c r="BM611" s="67"/>
      <c r="BN611" s="67"/>
    </row>
    <row r="612" spans="1:66" ht="13.5" customHeight="1" x14ac:dyDescent="0.15">
      <c r="A612" s="51"/>
      <c r="B612" s="56"/>
      <c r="C612" s="122"/>
      <c r="D612" s="66" t="s">
        <v>8</v>
      </c>
      <c r="E612" s="90"/>
      <c r="F612" s="90"/>
      <c r="G612" s="90"/>
      <c r="H612" s="28"/>
      <c r="I612" s="28">
        <f>主要観光地別・年度計!I660</f>
        <v>119017</v>
      </c>
      <c r="J612" s="28">
        <f>主要観光地別・年度計!J660</f>
        <v>28698</v>
      </c>
      <c r="K612" s="28">
        <f>主要観光地別・年度計!K660</f>
        <v>160597</v>
      </c>
      <c r="L612" s="28">
        <f>主要観光地別・年度計!L660</f>
        <v>163860</v>
      </c>
      <c r="M612" s="28">
        <f>主要観光地別・年度計!M660</f>
        <v>144636</v>
      </c>
      <c r="N612" s="28">
        <f>主要観光地別・年度計!N660</f>
        <v>103158</v>
      </c>
      <c r="O612" s="28">
        <f>主要観光地別・年度計!O660</f>
        <v>89339</v>
      </c>
      <c r="P612" s="28">
        <f>主要観光地別・年度計!P660</f>
        <v>116103</v>
      </c>
      <c r="Q612" s="28">
        <f>主要観光地別・年度計!Q660</f>
        <v>99488</v>
      </c>
      <c r="R612" s="28">
        <f>主要観光地別・年度計!R660</f>
        <v>115901</v>
      </c>
      <c r="S612" s="28">
        <f>主要観光地別・年度計!S660</f>
        <v>99979</v>
      </c>
      <c r="T612" s="28">
        <f>主要観光地別・年度計!T660</f>
        <v>90869</v>
      </c>
      <c r="U612" s="28">
        <f>主要観光地別・年度計!U660</f>
        <v>86729</v>
      </c>
      <c r="V612" s="28">
        <f>主要観光地別・年度計!V660</f>
        <v>100525</v>
      </c>
      <c r="W612" s="28">
        <f>主要観光地別・年度計!W660</f>
        <v>120981</v>
      </c>
      <c r="X612" s="28">
        <f>主要観光地別・年度計!X660</f>
        <v>130486</v>
      </c>
      <c r="Y612" s="28">
        <f>主要観光地別・年度計!Y660</f>
        <v>142809</v>
      </c>
      <c r="Z612" s="28">
        <f>主要観光地別・年度計!Z660</f>
        <v>118191</v>
      </c>
      <c r="AA612" s="28">
        <f>主要観光地別・年度計!AA660</f>
        <v>100161</v>
      </c>
      <c r="AB612" s="28">
        <f>主要観光地別・年度計!AB660</f>
        <v>261164</v>
      </c>
      <c r="AC612" s="28">
        <f>主要観光地別・年度計!AC660</f>
        <v>451757</v>
      </c>
      <c r="AD612" s="28">
        <f>主要観光地別・年度計!AD660</f>
        <v>753549</v>
      </c>
      <c r="AE612" s="28">
        <f>主要観光地別・年度計!AE660</f>
        <v>850972</v>
      </c>
      <c r="AF612" s="28">
        <f>主要観光地別・年度計!AF660</f>
        <v>705755</v>
      </c>
      <c r="AG612" s="28">
        <f>主要観光地別・年度計!AG660</f>
        <v>806995</v>
      </c>
      <c r="AH612" s="28">
        <f>主要観光地別・年度計!AH660</f>
        <v>781654</v>
      </c>
      <c r="AI612" s="28">
        <f>主要観光地別・年度計!AI660</f>
        <v>851237</v>
      </c>
      <c r="AJ612" s="28">
        <f>主要観光地別・年度計!AJ660</f>
        <v>933095</v>
      </c>
      <c r="AK612" s="28">
        <f>主要観光地別・年度計!AK660</f>
        <v>784669</v>
      </c>
      <c r="AL612" s="28">
        <f>主要観光地別・年度計!AL660</f>
        <v>746489</v>
      </c>
      <c r="AM612" s="28">
        <f>主要観光地別・年度計!AM660</f>
        <v>720589</v>
      </c>
      <c r="AN612" s="28">
        <f>主要観光地別・年度計!AN660</f>
        <v>684193</v>
      </c>
      <c r="AO612" s="28">
        <f>主要観光地別・年度計!AO660</f>
        <v>863317</v>
      </c>
      <c r="AQ612" s="67">
        <v>833.4</v>
      </c>
      <c r="AR612" s="67">
        <v>883.1</v>
      </c>
      <c r="AS612" s="67">
        <v>825.2</v>
      </c>
      <c r="AT612" s="67">
        <v>829.7</v>
      </c>
      <c r="AU612" s="67">
        <v>1354</v>
      </c>
      <c r="AV612" s="67">
        <v>1134.0999999999999</v>
      </c>
      <c r="AW612" s="67">
        <v>1098.5</v>
      </c>
      <c r="AX612" s="67">
        <v>1091.3</v>
      </c>
      <c r="AY612" s="67">
        <v>977.7</v>
      </c>
      <c r="AZ612" s="67">
        <v>0</v>
      </c>
      <c r="BA612" s="67">
        <v>0</v>
      </c>
      <c r="BB612" s="67">
        <v>0</v>
      </c>
      <c r="BC612" s="67">
        <v>0</v>
      </c>
      <c r="BD612" s="67">
        <v>0</v>
      </c>
      <c r="BE612" s="67">
        <v>0</v>
      </c>
      <c r="BF612" s="67">
        <v>0</v>
      </c>
      <c r="BG612" s="67">
        <v>0</v>
      </c>
      <c r="BH612" s="67">
        <v>0</v>
      </c>
      <c r="BI612" s="67">
        <v>0</v>
      </c>
      <c r="BJ612" s="67">
        <v>0</v>
      </c>
      <c r="BK612" s="67">
        <v>0</v>
      </c>
      <c r="BL612" s="67">
        <v>0</v>
      </c>
      <c r="BM612" s="67"/>
      <c r="BN612" s="67"/>
    </row>
    <row r="613" spans="1:66" ht="13.5" customHeight="1" x14ac:dyDescent="0.15">
      <c r="A613" s="51"/>
      <c r="B613" s="56"/>
      <c r="C613" s="122"/>
      <c r="D613" s="66" t="s">
        <v>9</v>
      </c>
      <c r="E613" s="90"/>
      <c r="F613" s="90"/>
      <c r="G613" s="90"/>
      <c r="H613" s="28"/>
      <c r="I613" s="28">
        <f>主要観光地別・年度計!I661</f>
        <v>60620</v>
      </c>
      <c r="J613" s="28">
        <f>主要観光地別・年度計!J661</f>
        <v>6753</v>
      </c>
      <c r="K613" s="28">
        <f>主要観光地別・年度計!K661</f>
        <v>119429</v>
      </c>
      <c r="L613" s="28">
        <f>主要観光地別・年度計!L661</f>
        <v>117779</v>
      </c>
      <c r="M613" s="28">
        <f>主要観光地別・年度計!M661</f>
        <v>115711</v>
      </c>
      <c r="N613" s="28">
        <f>主要観光地別・年度計!N661</f>
        <v>81313</v>
      </c>
      <c r="O613" s="28">
        <f>主要観光地別・年度計!O661</f>
        <v>55946</v>
      </c>
      <c r="P613" s="28">
        <f>主要観光地別・年度計!P661</f>
        <v>86713</v>
      </c>
      <c r="Q613" s="28">
        <f>主要観光地別・年度計!Q661</f>
        <v>81736</v>
      </c>
      <c r="R613" s="28">
        <f>主要観光地別・年度計!R661</f>
        <v>85692</v>
      </c>
      <c r="S613" s="28">
        <f>主要観光地別・年度計!S661</f>
        <v>81128</v>
      </c>
      <c r="T613" s="28">
        <f>主要観光地別・年度計!T661</f>
        <v>80132</v>
      </c>
      <c r="U613" s="28">
        <f>主要観光地別・年度計!U661</f>
        <v>77054</v>
      </c>
      <c r="V613" s="28">
        <f>主要観光地別・年度計!V661</f>
        <v>86419</v>
      </c>
      <c r="W613" s="28">
        <f>主要観光地別・年度計!W661</f>
        <v>100499</v>
      </c>
      <c r="X613" s="28">
        <f>主要観光地別・年度計!X661</f>
        <v>103171</v>
      </c>
      <c r="Y613" s="28">
        <f>主要観光地別・年度計!Y661</f>
        <v>103958</v>
      </c>
      <c r="Z613" s="28">
        <f>主要観光地別・年度計!Z661</f>
        <v>91813</v>
      </c>
      <c r="AA613" s="28">
        <f>主要観光地別・年度計!AA661</f>
        <v>93748</v>
      </c>
      <c r="AB613" s="28">
        <f>主要観光地別・年度計!AB661</f>
        <v>243008</v>
      </c>
      <c r="AC613" s="28">
        <f>主要観光地別・年度計!AC661</f>
        <v>435666</v>
      </c>
      <c r="AD613" s="28">
        <f>主要観光地別・年度計!AD661</f>
        <v>817517</v>
      </c>
      <c r="AE613" s="28">
        <f>主要観光地別・年度計!AE661</f>
        <v>923768</v>
      </c>
      <c r="AF613" s="28">
        <f>主要観光地別・年度計!AF661</f>
        <v>762133</v>
      </c>
      <c r="AG613" s="28">
        <f>主要観光地別・年度計!AG661</f>
        <v>860094</v>
      </c>
      <c r="AH613" s="28">
        <f>主要観光地別・年度計!AH661</f>
        <v>837406</v>
      </c>
      <c r="AI613" s="28">
        <f>主要観光地別・年度計!AI661</f>
        <v>935796</v>
      </c>
      <c r="AJ613" s="28">
        <f>主要観光地別・年度計!AJ661</f>
        <v>1016107</v>
      </c>
      <c r="AK613" s="28">
        <f>主要観光地別・年度計!AK661</f>
        <v>852365</v>
      </c>
      <c r="AL613" s="28">
        <f>主要観光地別・年度計!AL661</f>
        <v>839995</v>
      </c>
      <c r="AM613" s="28">
        <f>主要観光地別・年度計!AM661</f>
        <v>793978</v>
      </c>
      <c r="AN613" s="28">
        <f>主要観光地別・年度計!AN661</f>
        <v>798827</v>
      </c>
      <c r="AO613" s="28">
        <f>主要観光地別・年度計!AO661</f>
        <v>795752</v>
      </c>
      <c r="AQ613" s="67">
        <v>747.7</v>
      </c>
      <c r="AR613" s="67">
        <v>814.4</v>
      </c>
      <c r="AS613" s="67">
        <v>761.2</v>
      </c>
      <c r="AT613" s="67">
        <v>754.2</v>
      </c>
      <c r="AU613" s="67">
        <v>1143.9000000000001</v>
      </c>
      <c r="AV613" s="67">
        <v>898.6</v>
      </c>
      <c r="AW613" s="67">
        <v>871.4</v>
      </c>
      <c r="AX613" s="67">
        <v>880.4</v>
      </c>
      <c r="AY613" s="67">
        <v>761.2</v>
      </c>
      <c r="AZ613" s="67">
        <v>0</v>
      </c>
      <c r="BA613" s="67">
        <v>0</v>
      </c>
      <c r="BB613" s="67">
        <v>0</v>
      </c>
      <c r="BC613" s="67">
        <v>0</v>
      </c>
      <c r="BD613" s="67">
        <v>0</v>
      </c>
      <c r="BE613" s="67">
        <v>0</v>
      </c>
      <c r="BF613" s="67">
        <v>0</v>
      </c>
      <c r="BG613" s="67">
        <v>0</v>
      </c>
      <c r="BH613" s="67">
        <v>0</v>
      </c>
      <c r="BI613" s="67">
        <v>0</v>
      </c>
      <c r="BJ613" s="67">
        <v>0</v>
      </c>
      <c r="BK613" s="67">
        <v>0</v>
      </c>
      <c r="BL613" s="67">
        <v>0</v>
      </c>
      <c r="BM613" s="67"/>
      <c r="BN613" s="67"/>
    </row>
    <row r="614" spans="1:66" ht="13.5" customHeight="1" x14ac:dyDescent="0.15">
      <c r="A614" s="51"/>
      <c r="B614" s="56"/>
      <c r="C614" s="122"/>
      <c r="D614" s="66" t="s">
        <v>10</v>
      </c>
      <c r="E614" s="90"/>
      <c r="F614" s="90"/>
      <c r="G614" s="90"/>
      <c r="H614" s="28"/>
      <c r="I614" s="28">
        <f>主要観光地別・年度計!I662</f>
        <v>58612</v>
      </c>
      <c r="J614" s="28">
        <f>主要観光地別・年度計!J662</f>
        <v>23638</v>
      </c>
      <c r="K614" s="28">
        <f>主要観光地別・年度計!K662</f>
        <v>48438</v>
      </c>
      <c r="L614" s="28">
        <f>主要観光地別・年度計!L662</f>
        <v>55315</v>
      </c>
      <c r="M614" s="28">
        <f>主要観光地別・年度計!M662</f>
        <v>50887</v>
      </c>
      <c r="N614" s="28">
        <f>主要観光地別・年度計!N662</f>
        <v>59023</v>
      </c>
      <c r="O614" s="28">
        <f>主要観光地別・年度計!O662</f>
        <v>47165</v>
      </c>
      <c r="P614" s="28">
        <f>主要観光地別・年度計!P662</f>
        <v>56808</v>
      </c>
      <c r="Q614" s="28">
        <f>主要観光地別・年度計!Q662</f>
        <v>37877</v>
      </c>
      <c r="R614" s="28">
        <f>主要観光地別・年度計!R662</f>
        <v>48934</v>
      </c>
      <c r="S614" s="28">
        <f>主要観光地別・年度計!S662</f>
        <v>32396</v>
      </c>
      <c r="T614" s="28">
        <f>主要観光地別・年度計!T662</f>
        <v>27265</v>
      </c>
      <c r="U614" s="28">
        <f>主要観光地別・年度計!U662</f>
        <v>27180</v>
      </c>
      <c r="V614" s="28">
        <f>主要観光地別・年度計!V662</f>
        <v>29441</v>
      </c>
      <c r="W614" s="28">
        <f>主要観光地別・年度計!W662</f>
        <v>39379</v>
      </c>
      <c r="X614" s="28">
        <f>主要観光地別・年度計!X662</f>
        <v>46541</v>
      </c>
      <c r="Y614" s="28">
        <f>主要観光地別・年度計!Y662</f>
        <v>58386</v>
      </c>
      <c r="Z614" s="28">
        <f>主要観光地別・年度計!Z662</f>
        <v>44129</v>
      </c>
      <c r="AA614" s="28">
        <f>主要観光地別・年度計!AA662</f>
        <v>24053</v>
      </c>
      <c r="AB614" s="28">
        <f>主要観光地別・年度計!AB662</f>
        <v>40967</v>
      </c>
      <c r="AC614" s="28">
        <f>主要観光地別・年度計!AC662</f>
        <v>68041</v>
      </c>
      <c r="AD614" s="28">
        <f>主要観光地別・年度計!AD662</f>
        <v>35296</v>
      </c>
      <c r="AE614" s="28">
        <f>主要観光地別・年度計!AE662</f>
        <v>39170</v>
      </c>
      <c r="AF614" s="28">
        <f>主要観光地別・年度計!AF662</f>
        <v>34605</v>
      </c>
      <c r="AG614" s="28">
        <f>主要観光地別・年度計!AG662</f>
        <v>39052</v>
      </c>
      <c r="AH614" s="28">
        <f>主要観光地別・年度計!AH662</f>
        <v>38009</v>
      </c>
      <c r="AI614" s="28">
        <f>主要観光地別・年度計!AI662</f>
        <v>47488</v>
      </c>
      <c r="AJ614" s="28">
        <f>主要観光地別・年度計!AJ662</f>
        <v>50467</v>
      </c>
      <c r="AK614" s="28">
        <f>主要観光地別・年度計!AK662</f>
        <v>43256</v>
      </c>
      <c r="AL614" s="28">
        <f>主要観光地別・年度計!AL662</f>
        <v>42979</v>
      </c>
      <c r="AM614" s="28">
        <f>主要観光地別・年度計!AM662</f>
        <v>42437</v>
      </c>
      <c r="AN614" s="28">
        <f>主要観光地別・年度計!AN662</f>
        <v>45411</v>
      </c>
      <c r="AO614" s="28">
        <f>主要観光地別・年度計!AO662</f>
        <v>236000</v>
      </c>
      <c r="AQ614" s="67">
        <v>262.60000000000002</v>
      </c>
      <c r="AR614" s="67">
        <v>256.10000000000002</v>
      </c>
      <c r="AS614" s="67">
        <v>254</v>
      </c>
      <c r="AT614" s="67">
        <v>219.8</v>
      </c>
      <c r="AU614" s="67">
        <v>403.7</v>
      </c>
      <c r="AV614" s="67">
        <v>302.10000000000002</v>
      </c>
      <c r="AW614" s="67">
        <v>284</v>
      </c>
      <c r="AX614" s="67">
        <v>268.39999999999998</v>
      </c>
      <c r="AY614" s="67">
        <v>291.60000000000002</v>
      </c>
      <c r="AZ614" s="67">
        <v>0</v>
      </c>
      <c r="BA614" s="67">
        <v>0</v>
      </c>
      <c r="BB614" s="67">
        <v>0</v>
      </c>
      <c r="BC614" s="67">
        <v>0</v>
      </c>
      <c r="BD614" s="67">
        <v>0</v>
      </c>
      <c r="BE614" s="67">
        <v>0</v>
      </c>
      <c r="BF614" s="67">
        <v>0</v>
      </c>
      <c r="BG614" s="67">
        <v>0</v>
      </c>
      <c r="BH614" s="67">
        <v>0</v>
      </c>
      <c r="BI614" s="67">
        <v>0</v>
      </c>
      <c r="BJ614" s="67">
        <v>0</v>
      </c>
      <c r="BK614" s="67">
        <v>0</v>
      </c>
      <c r="BL614" s="67">
        <v>0</v>
      </c>
      <c r="BM614" s="67"/>
      <c r="BN614" s="67"/>
    </row>
    <row r="615" spans="1:66" ht="13.5" customHeight="1" thickBot="1" x14ac:dyDescent="0.2">
      <c r="A615" s="51"/>
      <c r="B615" s="56"/>
      <c r="C615" s="123"/>
      <c r="D615" s="68" t="s">
        <v>11</v>
      </c>
      <c r="E615" s="91"/>
      <c r="F615" s="91"/>
      <c r="G615" s="91"/>
      <c r="H615" s="29"/>
      <c r="I615" s="29">
        <f>主要観光地別・年度計!I663</f>
        <v>58612</v>
      </c>
      <c r="J615" s="29">
        <f>主要観光地別・年度計!J663</f>
        <v>24819</v>
      </c>
      <c r="K615" s="29">
        <f>主要観光地別・年度計!K663</f>
        <v>56454</v>
      </c>
      <c r="L615" s="29">
        <f>主要観光地別・年度計!L663</f>
        <v>59764</v>
      </c>
      <c r="M615" s="29">
        <f>主要観光地別・年度計!M663</f>
        <v>53709</v>
      </c>
      <c r="N615" s="29">
        <f>主要観光地別・年度計!N663</f>
        <v>62529</v>
      </c>
      <c r="O615" s="29">
        <f>主要観光地別・年度計!O663</f>
        <v>49263</v>
      </c>
      <c r="P615" s="29">
        <f>主要観光地別・年度計!P663</f>
        <v>74167</v>
      </c>
      <c r="Q615" s="29">
        <f>主要観光地別・年度計!Q663</f>
        <v>43640</v>
      </c>
      <c r="R615" s="29">
        <f>主要観光地別・年度計!R663</f>
        <v>53388</v>
      </c>
      <c r="S615" s="29">
        <f>主要観光地別・年度計!S663</f>
        <v>54824</v>
      </c>
      <c r="T615" s="29">
        <f>主要観光地別・年度計!T663</f>
        <v>58738</v>
      </c>
      <c r="U615" s="29">
        <f>主要観光地別・年度計!U663</f>
        <v>58800</v>
      </c>
      <c r="V615" s="29">
        <f>主要観光地別・年度計!V663</f>
        <v>52450</v>
      </c>
      <c r="W615" s="29">
        <f>主要観光地別・年度計!W663</f>
        <v>62006</v>
      </c>
      <c r="X615" s="29">
        <f>主要観光地別・年度計!X663</f>
        <v>53847</v>
      </c>
      <c r="Y615" s="29">
        <f>主要観光地別・年度計!Y663</f>
        <v>61254</v>
      </c>
      <c r="Z615" s="29">
        <f>主要観光地別・年度計!Z663</f>
        <v>46479</v>
      </c>
      <c r="AA615" s="29">
        <f>主要観光地別・年度計!AA663</f>
        <v>24796</v>
      </c>
      <c r="AB615" s="29">
        <f>主要観光地別・年度計!AB663</f>
        <v>43853</v>
      </c>
      <c r="AC615" s="29">
        <f>主要観光地別・年度計!AC663</f>
        <v>75316</v>
      </c>
      <c r="AD615" s="29">
        <f>主要観光地別・年度計!AD663</f>
        <v>39359</v>
      </c>
      <c r="AE615" s="29">
        <f>主要観光地別・年度計!AE663</f>
        <v>42675</v>
      </c>
      <c r="AF615" s="29">
        <f>主要観光地別・年度計!AF663</f>
        <v>37618</v>
      </c>
      <c r="AG615" s="29">
        <f>主要観光地別・年度計!AG663</f>
        <v>43039</v>
      </c>
      <c r="AH615" s="29">
        <f>主要観光地別・年度計!AH663</f>
        <v>41888</v>
      </c>
      <c r="AI615" s="29">
        <f>主要観光地別・年度計!AI663</f>
        <v>51699</v>
      </c>
      <c r="AJ615" s="29">
        <f>主要観光地別・年度計!AJ663</f>
        <v>55498</v>
      </c>
      <c r="AK615" s="29">
        <f>主要観光地別・年度計!AK663</f>
        <v>47054</v>
      </c>
      <c r="AL615" s="29">
        <f>主要観光地別・年度計!AL663</f>
        <v>45788</v>
      </c>
      <c r="AM615" s="29">
        <f>主要観光地別・年度計!AM663</f>
        <v>43863</v>
      </c>
      <c r="AN615" s="29">
        <f>主要観光地別・年度計!AN663</f>
        <v>46984</v>
      </c>
      <c r="AO615" s="29">
        <f>主要観光地別・年度計!AO663</f>
        <v>240821</v>
      </c>
      <c r="AQ615" s="69">
        <v>264.8</v>
      </c>
      <c r="AR615" s="69">
        <v>258.2</v>
      </c>
      <c r="AS615" s="69">
        <v>256.60000000000002</v>
      </c>
      <c r="AT615" s="69">
        <v>234.3</v>
      </c>
      <c r="AU615" s="69">
        <v>407.8</v>
      </c>
      <c r="AV615" s="69">
        <v>334.3</v>
      </c>
      <c r="AW615" s="69">
        <v>309.39999999999998</v>
      </c>
      <c r="AX615" s="69">
        <v>290.10000000000002</v>
      </c>
      <c r="AY615" s="69">
        <v>319.5</v>
      </c>
      <c r="AZ615" s="69">
        <v>0</v>
      </c>
      <c r="BA615" s="69">
        <v>0</v>
      </c>
      <c r="BB615" s="69">
        <v>0</v>
      </c>
      <c r="BC615" s="69">
        <v>0</v>
      </c>
      <c r="BD615" s="69">
        <v>0</v>
      </c>
      <c r="BE615" s="69">
        <v>0</v>
      </c>
      <c r="BF615" s="69">
        <v>0</v>
      </c>
      <c r="BG615" s="69">
        <v>0</v>
      </c>
      <c r="BH615" s="69">
        <v>0</v>
      </c>
      <c r="BI615" s="69">
        <v>0</v>
      </c>
      <c r="BJ615" s="69">
        <v>0</v>
      </c>
      <c r="BK615" s="69">
        <v>0</v>
      </c>
      <c r="BL615" s="69">
        <v>0</v>
      </c>
      <c r="BM615" s="69"/>
      <c r="BN615" s="69"/>
    </row>
    <row r="616" spans="1:66" ht="13.5" customHeight="1" x14ac:dyDescent="0.15">
      <c r="A616" s="51"/>
      <c r="B616" s="56"/>
      <c r="C616" s="124" t="s">
        <v>104</v>
      </c>
      <c r="D616" s="64" t="s">
        <v>6</v>
      </c>
      <c r="E616" s="89"/>
      <c r="F616" s="89"/>
      <c r="G616" s="89"/>
      <c r="H616" s="26"/>
      <c r="I616" s="26">
        <f t="shared" ref="I616" si="818">SUM(I617:I618)</f>
        <v>1478446</v>
      </c>
      <c r="J616" s="26">
        <f t="shared" ref="J616" si="819">SUM(J617:J618)</f>
        <v>1595739</v>
      </c>
      <c r="K616" s="26">
        <f t="shared" ref="K616" si="820">SUM(K617:K618)</f>
        <v>926532</v>
      </c>
      <c r="L616" s="26">
        <f t="shared" ref="L616" si="821">SUM(L617:L618)</f>
        <v>1234403</v>
      </c>
      <c r="M616" s="26">
        <f t="shared" ref="M616" si="822">SUM(M617:M618)</f>
        <v>1571039</v>
      </c>
      <c r="N616" s="26">
        <f t="shared" ref="N616" si="823">SUM(N617:N618)</f>
        <v>2121348</v>
      </c>
      <c r="O616" s="26">
        <f t="shared" ref="O616" si="824">SUM(O617:O618)</f>
        <v>2439450</v>
      </c>
      <c r="P616" s="26">
        <f t="shared" ref="P616" si="825">SUM(P617:P618)</f>
        <v>2621375</v>
      </c>
      <c r="Q616" s="26">
        <f t="shared" ref="Q616" si="826">SUM(Q617:Q618)</f>
        <v>2954117</v>
      </c>
      <c r="R616" s="26">
        <f t="shared" ref="R616" si="827">SUM(R617:R618)</f>
        <v>3088123</v>
      </c>
      <c r="S616" s="26">
        <f t="shared" ref="S616" si="828">SUM(S617:S618)</f>
        <v>3221705</v>
      </c>
      <c r="T616" s="26">
        <f t="shared" ref="T616" si="829">SUM(T617:T618)</f>
        <v>2903560</v>
      </c>
      <c r="U616" s="26">
        <f t="shared" ref="U616" si="830">SUM(U617:U618)</f>
        <v>3190863</v>
      </c>
      <c r="V616" s="26">
        <f t="shared" ref="V616" si="831">SUM(V617:V618)</f>
        <v>1611117</v>
      </c>
      <c r="W616" s="26">
        <f t="shared" ref="W616" si="832">SUM(W617:W618)</f>
        <v>1662866</v>
      </c>
      <c r="X616" s="26">
        <f t="shared" ref="X616" si="833">SUM(X617:X618)</f>
        <v>1983421</v>
      </c>
      <c r="Y616" s="26">
        <f t="shared" ref="Y616" si="834">SUM(Y617:Y618)</f>
        <v>1991114</v>
      </c>
      <c r="Z616" s="26">
        <f t="shared" ref="Z616" si="835">SUM(Z617:Z618)</f>
        <v>1975801</v>
      </c>
      <c r="AA616" s="26">
        <f t="shared" ref="AA616" si="836">SUM(AA617:AA618)</f>
        <v>1984126</v>
      </c>
      <c r="AB616" s="26">
        <f t="shared" ref="AB616" si="837">SUM(AB617:AB618)</f>
        <v>1994456</v>
      </c>
      <c r="AC616" s="26">
        <f t="shared" ref="AC616" si="838">SUM(AC617:AC618)</f>
        <v>2001156</v>
      </c>
      <c r="AD616" s="26">
        <f t="shared" ref="AD616" si="839">SUM(AD617:AD618)</f>
        <v>2444315</v>
      </c>
      <c r="AE616" s="26">
        <f t="shared" ref="AE616" si="840">SUM(AE617:AE618)</f>
        <v>2586968</v>
      </c>
      <c r="AF616" s="26">
        <f t="shared" ref="AF616" si="841">SUM(AF617:AF618)</f>
        <v>2766833</v>
      </c>
      <c r="AG616" s="26">
        <f t="shared" ref="AG616" si="842">SUM(AG617:AG618)</f>
        <v>2509460</v>
      </c>
      <c r="AH616" s="26">
        <f t="shared" ref="AH616" si="843">SUM(AH617:AH618)</f>
        <v>2572891</v>
      </c>
      <c r="AI616" s="26">
        <f t="shared" ref="AI616" si="844">SUM(AI617:AI618)</f>
        <v>2755850</v>
      </c>
      <c r="AJ616" s="26">
        <f t="shared" ref="AJ616" si="845">SUM(AJ617:AJ618)</f>
        <v>2837084</v>
      </c>
      <c r="AK616" s="26">
        <f t="shared" ref="AK616" si="846">SUM(AK617:AK618)</f>
        <v>2786008</v>
      </c>
      <c r="AL616" s="26">
        <f t="shared" ref="AL616" si="847">SUM(AL617:AL618)</f>
        <v>2694974</v>
      </c>
      <c r="AM616" s="26">
        <f t="shared" ref="AM616" si="848">SUM(AM617:AM618)</f>
        <v>2573553</v>
      </c>
      <c r="AN616" s="26">
        <f t="shared" ref="AN616" si="849">SUM(AN617:AN618)</f>
        <v>2459933</v>
      </c>
      <c r="AO616" s="26">
        <f t="shared" ref="AO616" si="850">SUM(AO617:AO618)</f>
        <v>2675434</v>
      </c>
      <c r="AQ616" s="65">
        <v>2576.1</v>
      </c>
      <c r="AR616" s="65">
        <v>2470.8000000000002</v>
      </c>
      <c r="AS616" s="65">
        <v>2451.1</v>
      </c>
      <c r="AT616" s="65">
        <v>1158.3</v>
      </c>
      <c r="AU616" s="65">
        <v>1781.7</v>
      </c>
      <c r="AV616" s="65">
        <v>1868.3</v>
      </c>
      <c r="AW616" s="65">
        <v>1860.9</v>
      </c>
      <c r="AX616" s="65">
        <v>1829.8</v>
      </c>
      <c r="AY616" s="65">
        <v>1796.6</v>
      </c>
      <c r="AZ616" s="65">
        <v>1756.3</v>
      </c>
      <c r="BA616" s="65">
        <v>1882.7</v>
      </c>
      <c r="BB616" s="65">
        <v>1768.6</v>
      </c>
      <c r="BC616" s="65">
        <v>1581.1</v>
      </c>
      <c r="BD616" s="65">
        <v>1576.8999999999996</v>
      </c>
      <c r="BE616" s="65">
        <v>1287.5</v>
      </c>
      <c r="BF616" s="65">
        <v>1518.3</v>
      </c>
      <c r="BG616" s="65">
        <v>1678.1</v>
      </c>
      <c r="BH616" s="65">
        <v>1763.2000000000003</v>
      </c>
      <c r="BI616" s="65">
        <v>2383.5</v>
      </c>
      <c r="BJ616" s="65">
        <v>2332</v>
      </c>
      <c r="BK616" s="65">
        <v>2187.3000000000006</v>
      </c>
      <c r="BL616" s="65">
        <v>2007.7</v>
      </c>
      <c r="BM616" s="65">
        <v>1784.8000000000002</v>
      </c>
      <c r="BN616" s="65"/>
    </row>
    <row r="617" spans="1:66" ht="13.5" customHeight="1" x14ac:dyDescent="0.15">
      <c r="A617" s="51"/>
      <c r="B617" s="56"/>
      <c r="C617" s="125"/>
      <c r="D617" s="66" t="s">
        <v>7</v>
      </c>
      <c r="E617" s="90"/>
      <c r="F617" s="90"/>
      <c r="G617" s="90"/>
      <c r="H617" s="28"/>
      <c r="I617" s="28">
        <f>主要観光地別・年度計!I665+主要観光地別・年度計!I671</f>
        <v>40019</v>
      </c>
      <c r="J617" s="28">
        <f>主要観光地別・年度計!J665+主要観光地別・年度計!J671</f>
        <v>160315</v>
      </c>
      <c r="K617" s="28">
        <f>主要観光地別・年度計!K665+主要観光地別・年度計!K671</f>
        <v>319677</v>
      </c>
      <c r="L617" s="28">
        <f>主要観光地別・年度計!L665+主要観光地別・年度計!L671</f>
        <v>468926</v>
      </c>
      <c r="M617" s="28">
        <f>主要観光地別・年度計!M665+主要観光地別・年度計!M671</f>
        <v>566383</v>
      </c>
      <c r="N617" s="28">
        <f>主要観光地別・年度計!N665+主要観光地別・年度計!N671</f>
        <v>769207</v>
      </c>
      <c r="O617" s="28">
        <f>主要観光地別・年度計!O665+主要観光地別・年度計!O671</f>
        <v>899393</v>
      </c>
      <c r="P617" s="28">
        <f>主要観光地別・年度計!P665+主要観光地別・年度計!P671</f>
        <v>942320</v>
      </c>
      <c r="Q617" s="28">
        <f>主要観光地別・年度計!Q665+主要観光地別・年度計!Q671</f>
        <v>1016618</v>
      </c>
      <c r="R617" s="28">
        <f>主要観光地別・年度計!R665+主要観光地別・年度計!R671</f>
        <v>1103389</v>
      </c>
      <c r="S617" s="28">
        <f>主要観光地別・年度計!S665+主要観光地別・年度計!S671</f>
        <v>1147998</v>
      </c>
      <c r="T617" s="28">
        <f>主要観光地別・年度計!T665+主要観光地別・年度計!T671</f>
        <v>1045462</v>
      </c>
      <c r="U617" s="28">
        <f>主要観光地別・年度計!U665+主要観光地別・年度計!U671</f>
        <v>1165506</v>
      </c>
      <c r="V617" s="28">
        <f>主要観光地別・年度計!V665+主要観光地別・年度計!V671</f>
        <v>559966</v>
      </c>
      <c r="W617" s="28">
        <f>主要観光地別・年度計!W665+主要観光地別・年度計!W671</f>
        <v>722576</v>
      </c>
      <c r="X617" s="28">
        <f>主要観光地別・年度計!X665+主要観光地別・年度計!X671</f>
        <v>1005670</v>
      </c>
      <c r="Y617" s="28">
        <f>主要観光地別・年度計!Y665+主要観光地別・年度計!Y671</f>
        <v>553229</v>
      </c>
      <c r="Z617" s="28">
        <f>主要観光地別・年度計!Z665+主要観光地別・年度計!Z671</f>
        <v>532222</v>
      </c>
      <c r="AA617" s="28">
        <f>主要観光地別・年度計!AA665+主要観光地別・年度計!AA671</f>
        <v>476616</v>
      </c>
      <c r="AB617" s="28">
        <f>主要観光地別・年度計!AB665+主要観光地別・年度計!AB671</f>
        <v>465294</v>
      </c>
      <c r="AC617" s="28">
        <f>主要観光地別・年度計!AC665+主要観光地別・年度計!AC671</f>
        <v>455630</v>
      </c>
      <c r="AD617" s="28">
        <f>主要観光地別・年度計!AD665+主要観光地別・年度計!AD671</f>
        <v>614292</v>
      </c>
      <c r="AE617" s="28">
        <f>主要観光地別・年度計!AE665+主要観光地別・年度計!AE671</f>
        <v>670633</v>
      </c>
      <c r="AF617" s="28">
        <f>主要観光地別・年度計!AF665+主要観光地別・年度計!AF671</f>
        <v>712489</v>
      </c>
      <c r="AG617" s="28">
        <f>主要観光地別・年度計!AG665+主要観光地別・年度計!AG671</f>
        <v>699699</v>
      </c>
      <c r="AH617" s="28">
        <f>主要観光地別・年度計!AH665+主要観光地別・年度計!AH671</f>
        <v>705831</v>
      </c>
      <c r="AI617" s="28">
        <f>主要観光地別・年度計!AI665+主要観光地別・年度計!AI671</f>
        <v>710390</v>
      </c>
      <c r="AJ617" s="28">
        <f>主要観光地別・年度計!AJ665+主要観光地別・年度計!AJ671</f>
        <v>752985</v>
      </c>
      <c r="AK617" s="28">
        <f>主要観光地別・年度計!AK665+主要観光地別・年度計!AK671</f>
        <v>640227</v>
      </c>
      <c r="AL617" s="28">
        <f>主要観光地別・年度計!AL665+主要観光地別・年度計!AL671</f>
        <v>551565</v>
      </c>
      <c r="AM617" s="28">
        <f>主要観光地別・年度計!AM665+主要観光地別・年度計!AM671</f>
        <v>518010</v>
      </c>
      <c r="AN617" s="28">
        <f>主要観光地別・年度計!AN665+主要観光地別・年度計!AN671</f>
        <v>525472</v>
      </c>
      <c r="AO617" s="28">
        <f>主要観光地別・年度計!AO665+主要観光地別・年度計!AO671</f>
        <v>1062353</v>
      </c>
      <c r="AQ617" s="67">
        <v>1011.1</v>
      </c>
      <c r="AR617" s="67">
        <v>978.9</v>
      </c>
      <c r="AS617" s="67">
        <v>974.8</v>
      </c>
      <c r="AT617" s="67">
        <v>197.3</v>
      </c>
      <c r="AU617" s="67">
        <v>521.29999999999995</v>
      </c>
      <c r="AV617" s="67">
        <v>548.5</v>
      </c>
      <c r="AW617" s="67">
        <v>558.20000000000005</v>
      </c>
      <c r="AX617" s="67">
        <v>549.1</v>
      </c>
      <c r="AY617" s="67">
        <v>539.20000000000005</v>
      </c>
      <c r="AZ617" s="67">
        <v>527.20000000000005</v>
      </c>
      <c r="BA617" s="67">
        <v>565</v>
      </c>
      <c r="BB617" s="67">
        <v>530.5</v>
      </c>
      <c r="BC617" s="67">
        <v>474.3</v>
      </c>
      <c r="BD617" s="67">
        <v>473.10000000000008</v>
      </c>
      <c r="BE617" s="67">
        <v>386.4</v>
      </c>
      <c r="BF617" s="67">
        <v>455.40000000000003</v>
      </c>
      <c r="BG617" s="67">
        <v>503.29999999999995</v>
      </c>
      <c r="BH617" s="67">
        <v>529.1</v>
      </c>
      <c r="BI617" s="67">
        <v>715.00000000000011</v>
      </c>
      <c r="BJ617" s="67">
        <v>699.69999999999993</v>
      </c>
      <c r="BK617" s="67">
        <v>656.3</v>
      </c>
      <c r="BL617" s="67">
        <v>602.4</v>
      </c>
      <c r="BM617" s="67">
        <v>535.4</v>
      </c>
      <c r="BN617" s="67"/>
    </row>
    <row r="618" spans="1:66" ht="13.5" customHeight="1" x14ac:dyDescent="0.15">
      <c r="A618" s="51"/>
      <c r="B618" s="56"/>
      <c r="C618" s="125"/>
      <c r="D618" s="66" t="s">
        <v>8</v>
      </c>
      <c r="E618" s="90"/>
      <c r="F618" s="90"/>
      <c r="G618" s="90"/>
      <c r="H618" s="28"/>
      <c r="I618" s="28">
        <f>主要観光地別・年度計!I666+主要観光地別・年度計!I672</f>
        <v>1438427</v>
      </c>
      <c r="J618" s="28">
        <f>主要観光地別・年度計!J666+主要観光地別・年度計!J672</f>
        <v>1435424</v>
      </c>
      <c r="K618" s="28">
        <f>主要観光地別・年度計!K666+主要観光地別・年度計!K672</f>
        <v>606855</v>
      </c>
      <c r="L618" s="28">
        <f>主要観光地別・年度計!L666+主要観光地別・年度計!L672</f>
        <v>765477</v>
      </c>
      <c r="M618" s="28">
        <f>主要観光地別・年度計!M666+主要観光地別・年度計!M672</f>
        <v>1004656</v>
      </c>
      <c r="N618" s="28">
        <f>主要観光地別・年度計!N666+主要観光地別・年度計!N672</f>
        <v>1352141</v>
      </c>
      <c r="O618" s="28">
        <f>主要観光地別・年度計!O666+主要観光地別・年度計!O672</f>
        <v>1540057</v>
      </c>
      <c r="P618" s="28">
        <f>主要観光地別・年度計!P666+主要観光地別・年度計!P672</f>
        <v>1679055</v>
      </c>
      <c r="Q618" s="28">
        <f>主要観光地別・年度計!Q666+主要観光地別・年度計!Q672</f>
        <v>1937499</v>
      </c>
      <c r="R618" s="28">
        <f>主要観光地別・年度計!R666+主要観光地別・年度計!R672</f>
        <v>1984734</v>
      </c>
      <c r="S618" s="28">
        <f>主要観光地別・年度計!S666+主要観光地別・年度計!S672</f>
        <v>2073707</v>
      </c>
      <c r="T618" s="28">
        <f>主要観光地別・年度計!T666+主要観光地別・年度計!T672</f>
        <v>1858098</v>
      </c>
      <c r="U618" s="28">
        <f>主要観光地別・年度計!U666+主要観光地別・年度計!U672</f>
        <v>2025357</v>
      </c>
      <c r="V618" s="28">
        <f>主要観光地別・年度計!V666+主要観光地別・年度計!V672</f>
        <v>1051151</v>
      </c>
      <c r="W618" s="28">
        <f>主要観光地別・年度計!W666+主要観光地別・年度計!W672</f>
        <v>940290</v>
      </c>
      <c r="X618" s="28">
        <f>主要観光地別・年度計!X666+主要観光地別・年度計!X672</f>
        <v>977751</v>
      </c>
      <c r="Y618" s="28">
        <f>主要観光地別・年度計!Y666+主要観光地別・年度計!Y672</f>
        <v>1437885</v>
      </c>
      <c r="Z618" s="28">
        <f>主要観光地別・年度計!Z666+主要観光地別・年度計!Z672</f>
        <v>1443579</v>
      </c>
      <c r="AA618" s="28">
        <f>主要観光地別・年度計!AA666+主要観光地別・年度計!AA672</f>
        <v>1507510</v>
      </c>
      <c r="AB618" s="28">
        <f>主要観光地別・年度計!AB666+主要観光地別・年度計!AB672</f>
        <v>1529162</v>
      </c>
      <c r="AC618" s="28">
        <f>主要観光地別・年度計!AC666+主要観光地別・年度計!AC672</f>
        <v>1545526</v>
      </c>
      <c r="AD618" s="28">
        <f>主要観光地別・年度計!AD666+主要観光地別・年度計!AD672</f>
        <v>1830023</v>
      </c>
      <c r="AE618" s="28">
        <f>主要観光地別・年度計!AE666+主要観光地別・年度計!AE672</f>
        <v>1916335</v>
      </c>
      <c r="AF618" s="28">
        <f>主要観光地別・年度計!AF666+主要観光地別・年度計!AF672</f>
        <v>2054344</v>
      </c>
      <c r="AG618" s="28">
        <f>主要観光地別・年度計!AG666+主要観光地別・年度計!AG672</f>
        <v>1809761</v>
      </c>
      <c r="AH618" s="28">
        <f>主要観光地別・年度計!AH666+主要観光地別・年度計!AH672</f>
        <v>1867060</v>
      </c>
      <c r="AI618" s="28">
        <f>主要観光地別・年度計!AI666+主要観光地別・年度計!AI672</f>
        <v>2045460</v>
      </c>
      <c r="AJ618" s="28">
        <f>主要観光地別・年度計!AJ666+主要観光地別・年度計!AJ672</f>
        <v>2084099</v>
      </c>
      <c r="AK618" s="28">
        <f>主要観光地別・年度計!AK666+主要観光地別・年度計!AK672</f>
        <v>2145781</v>
      </c>
      <c r="AL618" s="28">
        <f>主要観光地別・年度計!AL666+主要観光地別・年度計!AL672</f>
        <v>2143409</v>
      </c>
      <c r="AM618" s="28">
        <f>主要観光地別・年度計!AM666+主要観光地別・年度計!AM672</f>
        <v>2055543</v>
      </c>
      <c r="AN618" s="28">
        <f>主要観光地別・年度計!AN666+主要観光地別・年度計!AN672</f>
        <v>1934461</v>
      </c>
      <c r="AO618" s="28">
        <f>主要観光地別・年度計!AO666+主要観光地別・年度計!AO672</f>
        <v>1613081</v>
      </c>
      <c r="AQ618" s="67">
        <v>1565</v>
      </c>
      <c r="AR618" s="67">
        <v>1491.9</v>
      </c>
      <c r="AS618" s="67">
        <v>1476.3</v>
      </c>
      <c r="AT618" s="67">
        <v>961</v>
      </c>
      <c r="AU618" s="67">
        <v>1260.4000000000001</v>
      </c>
      <c r="AV618" s="67">
        <v>1319.8</v>
      </c>
      <c r="AW618" s="67">
        <v>1302.7</v>
      </c>
      <c r="AX618" s="67">
        <v>1280.7</v>
      </c>
      <c r="AY618" s="67">
        <v>1257.4000000000001</v>
      </c>
      <c r="AZ618" s="67">
        <v>1229.0999999999999</v>
      </c>
      <c r="BA618" s="67">
        <v>1317.7</v>
      </c>
      <c r="BB618" s="67">
        <v>1238.0999999999999</v>
      </c>
      <c r="BC618" s="67">
        <v>1106.8</v>
      </c>
      <c r="BD618" s="67">
        <v>1103.8</v>
      </c>
      <c r="BE618" s="67">
        <v>901.09999999999991</v>
      </c>
      <c r="BF618" s="67">
        <v>1062.9000000000003</v>
      </c>
      <c r="BG618" s="67">
        <v>1174.8</v>
      </c>
      <c r="BH618" s="67">
        <v>1234.0999999999999</v>
      </c>
      <c r="BI618" s="67">
        <v>1668.5000000000002</v>
      </c>
      <c r="BJ618" s="67">
        <v>1632.3</v>
      </c>
      <c r="BK618" s="67">
        <v>1531</v>
      </c>
      <c r="BL618" s="67">
        <v>1405.3</v>
      </c>
      <c r="BM618" s="67">
        <v>1249.3999999999999</v>
      </c>
      <c r="BN618" s="67"/>
    </row>
    <row r="619" spans="1:66" ht="13.5" customHeight="1" x14ac:dyDescent="0.15">
      <c r="A619" s="51"/>
      <c r="B619" s="56"/>
      <c r="C619" s="125"/>
      <c r="D619" s="66" t="s">
        <v>9</v>
      </c>
      <c r="E619" s="90"/>
      <c r="F619" s="90"/>
      <c r="G619" s="90"/>
      <c r="H619" s="28"/>
      <c r="I619" s="28">
        <f>主要観光地別・年度計!I667+主要観光地別・年度計!I673</f>
        <v>1350647</v>
      </c>
      <c r="J619" s="28">
        <f>主要観光地別・年度計!J667+主要観光地別・年度計!J673</f>
        <v>1446582</v>
      </c>
      <c r="K619" s="28">
        <f>主要観光地別・年度計!K667+主要観光地別・年度計!K673</f>
        <v>802380</v>
      </c>
      <c r="L619" s="28">
        <f>主要観光地別・年度計!L667+主要観光地別・年度計!L673</f>
        <v>1106923</v>
      </c>
      <c r="M619" s="28">
        <f>主要観光地別・年度計!M667+主要観光地別・年度計!M673</f>
        <v>1441485</v>
      </c>
      <c r="N619" s="28">
        <f>主要観光地別・年度計!N667+主要観光地別・年度計!N673</f>
        <v>1986923</v>
      </c>
      <c r="O619" s="28">
        <f>主要観光地別・年度計!O667+主要観光地別・年度計!O673</f>
        <v>2321888</v>
      </c>
      <c r="P619" s="28">
        <f>主要観光地別・年度計!P667+主要観光地別・年度計!P673</f>
        <v>2494153</v>
      </c>
      <c r="Q619" s="28">
        <f>主要観光地別・年度計!Q667+主要観光地別・年度計!Q673</f>
        <v>2827952</v>
      </c>
      <c r="R619" s="28">
        <f>主要観光地別・年度計!R667+主要観光地別・年度計!R673</f>
        <v>2962915</v>
      </c>
      <c r="S619" s="28">
        <f>主要観光地別・年度計!S667+主要観光地別・年度計!S673</f>
        <v>3110202</v>
      </c>
      <c r="T619" s="28">
        <f>主要観光地別・年度計!T667+主要観光地別・年度計!T673</f>
        <v>2789482</v>
      </c>
      <c r="U619" s="28">
        <f>主要観光地別・年度計!U667+主要観光地別・年度計!U673</f>
        <v>3091214</v>
      </c>
      <c r="V619" s="28">
        <f>主要観光地別・年度計!V667+主要観光地別・年度計!V673</f>
        <v>1556112</v>
      </c>
      <c r="W619" s="28">
        <f>主要観光地別・年度計!W667+主要観光地別・年度計!W673</f>
        <v>1506936</v>
      </c>
      <c r="X619" s="28">
        <f>主要観光地別・年度計!X667+主要観光地別・年度計!X673</f>
        <v>1722645</v>
      </c>
      <c r="Y619" s="28">
        <f>主要観光地別・年度計!Y667+主要観光地別・年度計!Y673</f>
        <v>1792749</v>
      </c>
      <c r="Z619" s="28">
        <f>主要観光地別・年度計!Z667+主要観光地別・年度計!Z673</f>
        <v>1750708</v>
      </c>
      <c r="AA619" s="28">
        <f>主要観光地別・年度計!AA667+主要観光地別・年度計!AA673</f>
        <v>1758126</v>
      </c>
      <c r="AB619" s="28">
        <f>主要観光地別・年度計!AB667+主要観光地別・年度計!AB673</f>
        <v>1773960</v>
      </c>
      <c r="AC619" s="28">
        <f>主要観光地別・年度計!AC667+主要観光地別・年度計!AC673</f>
        <v>1771472</v>
      </c>
      <c r="AD619" s="28">
        <f>主要観光地別・年度計!AD667+主要観光地別・年度計!AD673</f>
        <v>2188251</v>
      </c>
      <c r="AE619" s="28">
        <f>主要観光地別・年度計!AE667+主要観光地別・年度計!AE673</f>
        <v>2320315</v>
      </c>
      <c r="AF619" s="28">
        <f>主要観光地別・年度計!AF667+主要観光地別・年度計!AF673</f>
        <v>2482786</v>
      </c>
      <c r="AG619" s="28">
        <f>主要観光地別・年度計!AG667+主要観光地別・年度計!AG673</f>
        <v>2176438</v>
      </c>
      <c r="AH619" s="28">
        <f>主要観光地別・年度計!AH667+主要観光地別・年度計!AH673</f>
        <v>2250777</v>
      </c>
      <c r="AI619" s="28">
        <f>主要観光地別・年度計!AI667+主要観光地別・年度計!AI673</f>
        <v>2421466</v>
      </c>
      <c r="AJ619" s="28">
        <f>主要観光地別・年度計!AJ667+主要観光地別・年度計!AJ673</f>
        <v>2515513</v>
      </c>
      <c r="AK619" s="28">
        <f>主要観光地別・年度計!AK667+主要観光地別・年度計!AK673</f>
        <v>2481804</v>
      </c>
      <c r="AL619" s="28">
        <f>主要観光地別・年度計!AL667+主要観光地別・年度計!AL673</f>
        <v>2402899</v>
      </c>
      <c r="AM619" s="28">
        <f>主要観光地別・年度計!AM667+主要観光地別・年度計!AM673</f>
        <v>2275235</v>
      </c>
      <c r="AN619" s="28">
        <f>主要観光地別・年度計!AN667+主要観光地別・年度計!AN673</f>
        <v>2077456</v>
      </c>
      <c r="AO619" s="28">
        <f>主要観光地別・年度計!AO667+主要観光地別・年度計!AO673</f>
        <v>2322705</v>
      </c>
      <c r="AQ619" s="67">
        <v>2215.4</v>
      </c>
      <c r="AR619" s="67">
        <v>2113.6</v>
      </c>
      <c r="AS619" s="67">
        <v>2108.3000000000002</v>
      </c>
      <c r="AT619" s="67">
        <v>909.5</v>
      </c>
      <c r="AU619" s="67">
        <v>1507.7</v>
      </c>
      <c r="AV619" s="67">
        <v>1540.6</v>
      </c>
      <c r="AW619" s="67">
        <v>1542.8</v>
      </c>
      <c r="AX619" s="67">
        <v>1504.9</v>
      </c>
      <c r="AY619" s="67">
        <v>1475.3</v>
      </c>
      <c r="AZ619" s="67">
        <v>1437.2</v>
      </c>
      <c r="BA619" s="67">
        <v>1580.4</v>
      </c>
      <c r="BB619" s="67">
        <v>1498.5</v>
      </c>
      <c r="BC619" s="67">
        <v>1337.3</v>
      </c>
      <c r="BD619" s="67">
        <v>1349.8000000000002</v>
      </c>
      <c r="BE619" s="67">
        <v>1090.9000000000001</v>
      </c>
      <c r="BF619" s="67">
        <v>1281.2</v>
      </c>
      <c r="BG619" s="67">
        <v>1395.8000000000002</v>
      </c>
      <c r="BH619" s="67">
        <v>1437.7000000000003</v>
      </c>
      <c r="BI619" s="67">
        <v>2023.8</v>
      </c>
      <c r="BJ619" s="67">
        <v>1985.6000000000004</v>
      </c>
      <c r="BK619" s="67">
        <v>1859.2000000000003</v>
      </c>
      <c r="BL619" s="67">
        <v>1738.5</v>
      </c>
      <c r="BM619" s="67">
        <v>1514.3000000000002</v>
      </c>
      <c r="BN619" s="67"/>
    </row>
    <row r="620" spans="1:66" ht="13.5" customHeight="1" x14ac:dyDescent="0.15">
      <c r="A620" s="51"/>
      <c r="B620" s="56"/>
      <c r="C620" s="125"/>
      <c r="D620" s="66" t="s">
        <v>10</v>
      </c>
      <c r="E620" s="90"/>
      <c r="F620" s="90"/>
      <c r="G620" s="90"/>
      <c r="H620" s="28"/>
      <c r="I620" s="28">
        <f>主要観光地別・年度計!I668+主要観光地別・年度計!I674</f>
        <v>127799</v>
      </c>
      <c r="J620" s="28">
        <f>主要観光地別・年度計!J668+主要観光地別・年度計!J674</f>
        <v>149157</v>
      </c>
      <c r="K620" s="28">
        <f>主要観光地別・年度計!K668+主要観光地別・年度計!K674</f>
        <v>124152</v>
      </c>
      <c r="L620" s="28">
        <f>主要観光地別・年度計!L668+主要観光地別・年度計!L674</f>
        <v>127480</v>
      </c>
      <c r="M620" s="28">
        <f>主要観光地別・年度計!M668+主要観光地別・年度計!M674</f>
        <v>129554</v>
      </c>
      <c r="N620" s="28">
        <f>主要観光地別・年度計!N668+主要観光地別・年度計!N674</f>
        <v>134425</v>
      </c>
      <c r="O620" s="28">
        <f>主要観光地別・年度計!O668+主要観光地別・年度計!O674</f>
        <v>117562</v>
      </c>
      <c r="P620" s="28">
        <f>主要観光地別・年度計!P668+主要観光地別・年度計!P674</f>
        <v>127222</v>
      </c>
      <c r="Q620" s="28">
        <f>主要観光地別・年度計!Q668+主要観光地別・年度計!Q674</f>
        <v>126165</v>
      </c>
      <c r="R620" s="28">
        <f>主要観光地別・年度計!R668+主要観光地別・年度計!R674</f>
        <v>125208</v>
      </c>
      <c r="S620" s="28">
        <f>主要観光地別・年度計!S668+主要観光地別・年度計!S674</f>
        <v>111503</v>
      </c>
      <c r="T620" s="28">
        <f>主要観光地別・年度計!T668+主要観光地別・年度計!T674</f>
        <v>114078</v>
      </c>
      <c r="U620" s="28">
        <f>主要観光地別・年度計!U668+主要観光地別・年度計!U674</f>
        <v>99649</v>
      </c>
      <c r="V620" s="28">
        <f>主要観光地別・年度計!V668+主要観光地別・年度計!V674</f>
        <v>55005</v>
      </c>
      <c r="W620" s="28">
        <f>主要観光地別・年度計!W668+主要観光地別・年度計!W674</f>
        <v>155930</v>
      </c>
      <c r="X620" s="28">
        <f>主要観光地別・年度計!X668+主要観光地別・年度計!X674</f>
        <v>260776</v>
      </c>
      <c r="Y620" s="28">
        <f>主要観光地別・年度計!Y668+主要観光地別・年度計!Y674</f>
        <v>198365</v>
      </c>
      <c r="Z620" s="28">
        <f>主要観光地別・年度計!Z668+主要観光地別・年度計!Z674</f>
        <v>225093</v>
      </c>
      <c r="AA620" s="28">
        <f>主要観光地別・年度計!AA668+主要観光地別・年度計!AA674</f>
        <v>226000</v>
      </c>
      <c r="AB620" s="28">
        <f>主要観光地別・年度計!AB668+主要観光地別・年度計!AB674</f>
        <v>220496</v>
      </c>
      <c r="AC620" s="28">
        <f>主要観光地別・年度計!AC668+主要観光地別・年度計!AC674</f>
        <v>229684</v>
      </c>
      <c r="AD620" s="28">
        <f>主要観光地別・年度計!AD668+主要観光地別・年度計!AD674</f>
        <v>256064</v>
      </c>
      <c r="AE620" s="28">
        <f>主要観光地別・年度計!AE668+主要観光地別・年度計!AE674</f>
        <v>266653</v>
      </c>
      <c r="AF620" s="28">
        <f>主要観光地別・年度計!AF668+主要観光地別・年度計!AF674</f>
        <v>284047</v>
      </c>
      <c r="AG620" s="28">
        <f>主要観光地別・年度計!AG668+主要観光地別・年度計!AG674</f>
        <v>333022</v>
      </c>
      <c r="AH620" s="28">
        <f>主要観光地別・年度計!AH668+主要観光地別・年度計!AH674</f>
        <v>322114</v>
      </c>
      <c r="AI620" s="28">
        <f>主要観光地別・年度計!AI668+主要観光地別・年度計!AI674</f>
        <v>334384</v>
      </c>
      <c r="AJ620" s="28">
        <f>主要観光地別・年度計!AJ668+主要観光地別・年度計!AJ674</f>
        <v>321571</v>
      </c>
      <c r="AK620" s="28">
        <f>主要観光地別・年度計!AK668+主要観光地別・年度計!AK674</f>
        <v>304204</v>
      </c>
      <c r="AL620" s="28">
        <f>主要観光地別・年度計!AL668+主要観光地別・年度計!AL674</f>
        <v>292075</v>
      </c>
      <c r="AM620" s="28">
        <f>主要観光地別・年度計!AM668+主要観光地別・年度計!AM674</f>
        <v>298318</v>
      </c>
      <c r="AN620" s="28">
        <f>主要観光地別・年度計!AN668+主要観光地別・年度計!AN674</f>
        <v>382477</v>
      </c>
      <c r="AO620" s="28">
        <f>主要観光地別・年度計!AO668+主要観光地別・年度計!AO674</f>
        <v>352729</v>
      </c>
      <c r="AQ620" s="67">
        <v>360.7</v>
      </c>
      <c r="AR620" s="67">
        <v>357.2</v>
      </c>
      <c r="AS620" s="67">
        <v>342.8</v>
      </c>
      <c r="AT620" s="67">
        <v>248.8</v>
      </c>
      <c r="AU620" s="67">
        <v>274</v>
      </c>
      <c r="AV620" s="67">
        <v>327.7</v>
      </c>
      <c r="AW620" s="67">
        <v>318.10000000000002</v>
      </c>
      <c r="AX620" s="67">
        <v>324.89999999999998</v>
      </c>
      <c r="AY620" s="67">
        <v>321.3</v>
      </c>
      <c r="AZ620" s="67">
        <v>319.10000000000002</v>
      </c>
      <c r="BA620" s="67">
        <v>302.3</v>
      </c>
      <c r="BB620" s="67">
        <v>270.10000000000002</v>
      </c>
      <c r="BC620" s="67">
        <v>243.8</v>
      </c>
      <c r="BD620" s="67">
        <v>227.10000000000002</v>
      </c>
      <c r="BE620" s="67">
        <v>196.6</v>
      </c>
      <c r="BF620" s="67">
        <v>237.1</v>
      </c>
      <c r="BG620" s="67">
        <v>282.29999999999995</v>
      </c>
      <c r="BH620" s="67">
        <v>325.5</v>
      </c>
      <c r="BI620" s="67">
        <v>359.7</v>
      </c>
      <c r="BJ620" s="67">
        <v>346.4</v>
      </c>
      <c r="BK620" s="67">
        <v>328.1</v>
      </c>
      <c r="BL620" s="67">
        <v>269.2</v>
      </c>
      <c r="BM620" s="67">
        <v>270.5</v>
      </c>
      <c r="BN620" s="67"/>
    </row>
    <row r="621" spans="1:66" ht="13.5" customHeight="1" thickBot="1" x14ac:dyDescent="0.2">
      <c r="A621" s="51"/>
      <c r="B621" s="52"/>
      <c r="C621" s="126"/>
      <c r="D621" s="68" t="s">
        <v>11</v>
      </c>
      <c r="E621" s="91"/>
      <c r="F621" s="91"/>
      <c r="G621" s="91"/>
      <c r="H621" s="29"/>
      <c r="I621" s="29">
        <f>主要観光地別・年度計!I669+主要観光地別・年度計!I675</f>
        <v>136226</v>
      </c>
      <c r="J621" s="29">
        <f>主要観光地別・年度計!J669+主要観光地別・年度計!J675</f>
        <v>166229</v>
      </c>
      <c r="K621" s="29">
        <f>主要観光地別・年度計!K669+主要観光地別・年度計!K675</f>
        <v>228067</v>
      </c>
      <c r="L621" s="29">
        <f>主要観光地別・年度計!L669+主要観光地別・年度計!L675</f>
        <v>125307</v>
      </c>
      <c r="M621" s="29">
        <f>主要観光地別・年度計!M669+主要観光地別・年度計!M675</f>
        <v>132161</v>
      </c>
      <c r="N621" s="29">
        <f>主要観光地別・年度計!N669+主要観光地別・年度計!N675</f>
        <v>136049</v>
      </c>
      <c r="O621" s="29">
        <f>主要観光地別・年度計!O669+主要観光地別・年度計!O675</f>
        <v>122618</v>
      </c>
      <c r="P621" s="29">
        <f>主要観光地別・年度計!P669+主要観光地別・年度計!P675</f>
        <v>131810</v>
      </c>
      <c r="Q621" s="29">
        <f>主要観光地別・年度計!Q669+主要観光地別・年度計!Q675</f>
        <v>127766</v>
      </c>
      <c r="R621" s="29">
        <f>主要観光地別・年度計!R669+主要観光地別・年度計!R675</f>
        <v>126803</v>
      </c>
      <c r="S621" s="29">
        <f>主要観光地別・年度計!S669+主要観光地別・年度計!S675</f>
        <v>114990</v>
      </c>
      <c r="T621" s="29">
        <f>主要観光地別・年度計!T669+主要観光地別・年度計!T675</f>
        <v>116974</v>
      </c>
      <c r="U621" s="29">
        <f>主要観光地別・年度計!U669+主要観光地別・年度計!U675</f>
        <v>117573</v>
      </c>
      <c r="V621" s="29">
        <f>主要観光地別・年度計!V669+主要観光地別・年度計!V675</f>
        <v>57624</v>
      </c>
      <c r="W621" s="29">
        <f>主要観光地別・年度計!W669+主要観光地別・年度計!W675</f>
        <v>166620</v>
      </c>
      <c r="X621" s="29">
        <f>主要観光地別・年度計!X669+主要観光地別・年度計!X675</f>
        <v>279249</v>
      </c>
      <c r="Y621" s="29">
        <f>主要観光地別・年度計!Y669+主要観光地別・年度計!Y675</f>
        <v>210017</v>
      </c>
      <c r="Z621" s="29">
        <f>主要観光地別・年度計!Z669+主要観光地別・年度計!Z675</f>
        <v>234582</v>
      </c>
      <c r="AA621" s="29">
        <f>主要観光地別・年度計!AA669+主要観光地別・年度計!AA675</f>
        <v>236522</v>
      </c>
      <c r="AB621" s="29">
        <f>主要観光地別・年度計!AB669+主要観光地別・年度計!AB675</f>
        <v>232769</v>
      </c>
      <c r="AC621" s="29">
        <f>主要観光地別・年度計!AC669+主要観光地別・年度計!AC675</f>
        <v>240414</v>
      </c>
      <c r="AD621" s="29">
        <f>主要観光地別・年度計!AD669+主要観光地別・年度計!AD675</f>
        <v>259241</v>
      </c>
      <c r="AE621" s="29">
        <f>主要観光地別・年度計!AE669+主要観光地別・年度計!AE675</f>
        <v>273321</v>
      </c>
      <c r="AF621" s="29">
        <f>主要観光地別・年度計!AF669+主要観光地別・年度計!AF675</f>
        <v>294863</v>
      </c>
      <c r="AG621" s="29">
        <f>主要観光地別・年度計!AG669+主要観光地別・年度計!AG675</f>
        <v>348028</v>
      </c>
      <c r="AH621" s="29">
        <f>主要観光地別・年度計!AH669+主要観光地別・年度計!AH675</f>
        <v>323803</v>
      </c>
      <c r="AI621" s="29">
        <f>主要観光地別・年度計!AI669+主要観光地別・年度計!AI675</f>
        <v>338756</v>
      </c>
      <c r="AJ621" s="29">
        <f>主要観光地別・年度計!AJ669+主要観光地別・年度計!AJ675</f>
        <v>323877</v>
      </c>
      <c r="AK621" s="29">
        <f>主要観光地別・年度計!AK669+主要観光地別・年度計!AK675</f>
        <v>305708</v>
      </c>
      <c r="AL621" s="29">
        <f>主要観光地別・年度計!AL669+主要観光地別・年度計!AL675</f>
        <v>292525</v>
      </c>
      <c r="AM621" s="29">
        <f>主要観光地別・年度計!AM669+主要観光地別・年度計!AM675</f>
        <v>321842</v>
      </c>
      <c r="AN621" s="29">
        <f>主要観光地別・年度計!AN669+主要観光地別・年度計!AN675</f>
        <v>411456</v>
      </c>
      <c r="AO621" s="29">
        <f>主要観光地別・年度計!AO669+主要観光地別・年度計!AO675</f>
        <v>362744</v>
      </c>
      <c r="AQ621" s="69">
        <v>305.3</v>
      </c>
      <c r="AR621" s="69">
        <v>358.6</v>
      </c>
      <c r="AS621" s="69">
        <v>344.3</v>
      </c>
      <c r="AT621" s="69">
        <v>251.9</v>
      </c>
      <c r="AU621" s="69">
        <v>276.3</v>
      </c>
      <c r="AV621" s="69">
        <v>329</v>
      </c>
      <c r="AW621" s="69">
        <v>331.2</v>
      </c>
      <c r="AX621" s="69">
        <v>326.39999999999998</v>
      </c>
      <c r="AY621" s="69">
        <v>322.8</v>
      </c>
      <c r="AZ621" s="69">
        <v>320.60000000000002</v>
      </c>
      <c r="BA621" s="69">
        <v>304.89999999999998</v>
      </c>
      <c r="BB621" s="69">
        <v>271.7</v>
      </c>
      <c r="BC621" s="69">
        <v>244.9</v>
      </c>
      <c r="BD621" s="69">
        <v>228.39999999999998</v>
      </c>
      <c r="BE621" s="69">
        <v>196.7</v>
      </c>
      <c r="BF621" s="69">
        <v>238.10000000000002</v>
      </c>
      <c r="BG621" s="69">
        <v>282.5</v>
      </c>
      <c r="BH621" s="69">
        <v>325.70000000000005</v>
      </c>
      <c r="BI621" s="69">
        <v>359.7</v>
      </c>
      <c r="BJ621" s="69">
        <v>346.5</v>
      </c>
      <c r="BK621" s="69">
        <v>328.20000000000005</v>
      </c>
      <c r="BL621" s="69">
        <v>269.3</v>
      </c>
      <c r="BM621" s="69">
        <v>270.5</v>
      </c>
      <c r="BN621" s="69"/>
    </row>
    <row r="622" spans="1:66" ht="13.5" customHeight="1" x14ac:dyDescent="0.15">
      <c r="A622" s="51"/>
      <c r="B622" s="52"/>
      <c r="C622" s="124" t="s">
        <v>105</v>
      </c>
      <c r="D622" s="64" t="s">
        <v>6</v>
      </c>
      <c r="E622" s="89"/>
      <c r="F622" s="89"/>
      <c r="G622" s="89"/>
      <c r="H622" s="26"/>
      <c r="I622" s="26">
        <f t="shared" ref="I622" si="851">SUM(I623:I624)</f>
        <v>562056</v>
      </c>
      <c r="J622" s="26">
        <f t="shared" ref="J622" si="852">SUM(J623:J624)</f>
        <v>486421</v>
      </c>
      <c r="K622" s="26">
        <f t="shared" ref="K622" si="853">SUM(K623:K624)</f>
        <v>285365</v>
      </c>
      <c r="L622" s="26">
        <f t="shared" ref="L622" si="854">SUM(L623:L624)</f>
        <v>606824</v>
      </c>
      <c r="M622" s="26">
        <f t="shared" ref="M622" si="855">SUM(M623:M624)</f>
        <v>1019408</v>
      </c>
      <c r="N622" s="26">
        <f t="shared" ref="N622" si="856">SUM(N623:N624)</f>
        <v>1122684</v>
      </c>
      <c r="O622" s="26">
        <f t="shared" ref="O622" si="857">SUM(O623:O624)</f>
        <v>1160266</v>
      </c>
      <c r="P622" s="26">
        <f t="shared" ref="P622" si="858">SUM(P623:P624)</f>
        <v>1319332</v>
      </c>
      <c r="Q622" s="26">
        <f t="shared" ref="Q622" si="859">SUM(Q623:Q624)</f>
        <v>1570724</v>
      </c>
      <c r="R622" s="26">
        <f t="shared" ref="R622" si="860">SUM(R623:R624)</f>
        <v>1799289</v>
      </c>
      <c r="S622" s="26">
        <f t="shared" ref="S622" si="861">SUM(S623:S624)</f>
        <v>1698948</v>
      </c>
      <c r="T622" s="26">
        <f t="shared" ref="T622" si="862">SUM(T623:T624)</f>
        <v>1499440</v>
      </c>
      <c r="U622" s="26">
        <f t="shared" ref="U622" si="863">SUM(U623:U624)</f>
        <v>1706632</v>
      </c>
      <c r="V622" s="26">
        <f t="shared" ref="V622" si="864">SUM(V623:V624)</f>
        <v>1417855</v>
      </c>
      <c r="W622" s="26">
        <f t="shared" ref="W622" si="865">SUM(W623:W624)</f>
        <v>1602011</v>
      </c>
      <c r="X622" s="26">
        <f t="shared" ref="X622" si="866">SUM(X623:X624)</f>
        <v>1852245</v>
      </c>
      <c r="Y622" s="26">
        <f t="shared" ref="Y622" si="867">SUM(Y623:Y624)</f>
        <v>1914055</v>
      </c>
      <c r="Z622" s="26">
        <f t="shared" ref="Z622" si="868">SUM(Z623:Z624)</f>
        <v>1853432</v>
      </c>
      <c r="AA622" s="26">
        <f t="shared" ref="AA622" si="869">SUM(AA623:AA624)</f>
        <v>1819804</v>
      </c>
      <c r="AB622" s="26">
        <f t="shared" ref="AB622" si="870">SUM(AB623:AB624)</f>
        <v>1807961</v>
      </c>
      <c r="AC622" s="26">
        <f t="shared" ref="AC622" si="871">SUM(AC623:AC624)</f>
        <v>1482654</v>
      </c>
      <c r="AD622" s="26">
        <f t="shared" ref="AD622" si="872">SUM(AD623:AD624)</f>
        <v>1868641</v>
      </c>
      <c r="AE622" s="26">
        <f t="shared" ref="AE622" si="873">SUM(AE623:AE624)</f>
        <v>2014011</v>
      </c>
      <c r="AF622" s="26">
        <f t="shared" ref="AF622" si="874">SUM(AF623:AF624)</f>
        <v>2079697</v>
      </c>
      <c r="AG622" s="26">
        <f t="shared" ref="AG622" si="875">SUM(AG623:AG624)</f>
        <v>2157313</v>
      </c>
      <c r="AH622" s="26">
        <f t="shared" ref="AH622" si="876">SUM(AH623:AH624)</f>
        <v>2265423</v>
      </c>
      <c r="AI622" s="26">
        <f t="shared" ref="AI622" si="877">SUM(AI623:AI624)</f>
        <v>2449020</v>
      </c>
      <c r="AJ622" s="26">
        <f t="shared" ref="AJ622" si="878">SUM(AJ623:AJ624)</f>
        <v>2501712</v>
      </c>
      <c r="AK622" s="26">
        <f t="shared" ref="AK622" si="879">SUM(AK623:AK624)</f>
        <v>2318508</v>
      </c>
      <c r="AL622" s="26">
        <f t="shared" ref="AL622" si="880">SUM(AL623:AL624)</f>
        <v>2184955</v>
      </c>
      <c r="AM622" s="26">
        <f t="shared" ref="AM622" si="881">SUM(AM623:AM624)</f>
        <v>2138819</v>
      </c>
      <c r="AN622" s="26">
        <f t="shared" ref="AN622" si="882">SUM(AN623:AN624)</f>
        <v>2132943</v>
      </c>
      <c r="AO622" s="26">
        <f t="shared" ref="AO622" si="883">SUM(AO623:AO624)</f>
        <v>2172192</v>
      </c>
      <c r="AQ622" s="65">
        <v>2140.9</v>
      </c>
      <c r="AR622" s="65">
        <v>2102.6</v>
      </c>
      <c r="AS622" s="65">
        <v>2050.4</v>
      </c>
      <c r="AT622" s="65">
        <v>1799.1</v>
      </c>
      <c r="AU622" s="65">
        <v>1792.6</v>
      </c>
      <c r="AV622" s="65">
        <v>1811.2</v>
      </c>
      <c r="AW622" s="65">
        <v>1827.2</v>
      </c>
      <c r="AX622" s="65">
        <v>2031.8</v>
      </c>
      <c r="AY622" s="65">
        <v>1847.3</v>
      </c>
      <c r="AZ622" s="65">
        <v>1888.7</v>
      </c>
      <c r="BA622" s="65">
        <v>1932.8</v>
      </c>
      <c r="BB622" s="65">
        <v>2079.4</v>
      </c>
      <c r="BC622" s="65">
        <v>1932.4</v>
      </c>
      <c r="BD622" s="65">
        <v>1762.3000000000002</v>
      </c>
      <c r="BE622" s="65">
        <v>1721.7</v>
      </c>
      <c r="BF622" s="65">
        <v>1700.6000000000001</v>
      </c>
      <c r="BG622" s="65">
        <v>1751.8999999999999</v>
      </c>
      <c r="BH622" s="65">
        <v>1791.8000000000002</v>
      </c>
      <c r="BI622" s="65">
        <v>1814.7</v>
      </c>
      <c r="BJ622" s="65">
        <v>1766.7</v>
      </c>
      <c r="BK622" s="65">
        <v>1735.5000000000002</v>
      </c>
      <c r="BL622" s="65">
        <v>1505.4</v>
      </c>
      <c r="BM622" s="65">
        <v>1596.8000000000002</v>
      </c>
      <c r="BN622" s="65"/>
    </row>
    <row r="623" spans="1:66" ht="13.5" customHeight="1" x14ac:dyDescent="0.15">
      <c r="A623" s="51"/>
      <c r="B623" s="52"/>
      <c r="C623" s="125"/>
      <c r="D623" s="66" t="s">
        <v>7</v>
      </c>
      <c r="E623" s="90"/>
      <c r="F623" s="90"/>
      <c r="G623" s="90"/>
      <c r="H623" s="28"/>
      <c r="I623" s="28">
        <f>主要観光地別・年度計!I677</f>
        <v>362535</v>
      </c>
      <c r="J623" s="28">
        <f>主要観光地別・年度計!J677</f>
        <v>167819</v>
      </c>
      <c r="K623" s="28">
        <f>主要観光地別・年度計!K677</f>
        <v>133077</v>
      </c>
      <c r="L623" s="28">
        <f>主要観光地別・年度計!L677</f>
        <v>242959</v>
      </c>
      <c r="M623" s="28">
        <f>主要観光地別・年度計!M677</f>
        <v>407332</v>
      </c>
      <c r="N623" s="28">
        <f>主要観光地別・年度計!N677</f>
        <v>388457</v>
      </c>
      <c r="O623" s="28">
        <f>主要観光地別・年度計!O677</f>
        <v>402394</v>
      </c>
      <c r="P623" s="28">
        <f>主要観光地別・年度計!P677</f>
        <v>629598</v>
      </c>
      <c r="Q623" s="28">
        <f>主要観光地別・年度計!Q677</f>
        <v>889862</v>
      </c>
      <c r="R623" s="28">
        <f>主要観光地別・年度計!R677</f>
        <v>936907</v>
      </c>
      <c r="S623" s="28">
        <f>主要観光地別・年度計!S677</f>
        <v>934424</v>
      </c>
      <c r="T623" s="28">
        <f>主要観光地別・年度計!T677</f>
        <v>824690</v>
      </c>
      <c r="U623" s="28">
        <f>主要観光地別・年度計!U677</f>
        <v>930376</v>
      </c>
      <c r="V623" s="28">
        <f>主要観光地別・年度計!V677</f>
        <v>673341</v>
      </c>
      <c r="W623" s="28">
        <f>主要観光地別・年度計!W677</f>
        <v>802725</v>
      </c>
      <c r="X623" s="28">
        <f>主要観光地別・年度計!X677</f>
        <v>1007396</v>
      </c>
      <c r="Y623" s="28">
        <f>主要観光地別・年度計!Y677</f>
        <v>1067428</v>
      </c>
      <c r="Z623" s="28">
        <f>主要観光地別・年度計!Z677</f>
        <v>963727</v>
      </c>
      <c r="AA623" s="28">
        <f>主要観光地別・年度計!AA677</f>
        <v>1009960</v>
      </c>
      <c r="AB623" s="28">
        <f>主要観光地別・年度計!AB677</f>
        <v>966177</v>
      </c>
      <c r="AC623" s="28">
        <f>主要観光地別・年度計!AC677</f>
        <v>805834</v>
      </c>
      <c r="AD623" s="28">
        <f>主要観光地別・年度計!AD677</f>
        <v>879081</v>
      </c>
      <c r="AE623" s="28">
        <f>主要観光地別・年度計!AE677</f>
        <v>922288</v>
      </c>
      <c r="AF623" s="28">
        <f>主要観光地別・年度計!AF677</f>
        <v>946400</v>
      </c>
      <c r="AG623" s="28">
        <f>主要観光地別・年度計!AG677</f>
        <v>922347</v>
      </c>
      <c r="AH623" s="28">
        <f>主要観光地別・年度計!AH677</f>
        <v>936001</v>
      </c>
      <c r="AI623" s="28">
        <f>主要観光地別・年度計!AI677</f>
        <v>994417</v>
      </c>
      <c r="AJ623" s="28">
        <f>主要観光地別・年度計!AJ677</f>
        <v>1001511</v>
      </c>
      <c r="AK623" s="28">
        <f>主要観光地別・年度計!AK677</f>
        <v>842233</v>
      </c>
      <c r="AL623" s="28">
        <f>主要観光地別・年度計!AL677</f>
        <v>747978</v>
      </c>
      <c r="AM623" s="28">
        <f>主要観光地別・年度計!AM677</f>
        <v>603683</v>
      </c>
      <c r="AN623" s="28">
        <f>主要観光地別・年度計!AN677</f>
        <v>648817</v>
      </c>
      <c r="AO623" s="28">
        <f>主要観光地別・年度計!AO677</f>
        <v>688057</v>
      </c>
      <c r="AQ623" s="67">
        <v>647.20000000000005</v>
      </c>
      <c r="AR623" s="67">
        <v>590.5</v>
      </c>
      <c r="AS623" s="67">
        <v>572.6</v>
      </c>
      <c r="AT623" s="67">
        <v>496.9</v>
      </c>
      <c r="AU623" s="67">
        <v>476.2</v>
      </c>
      <c r="AV623" s="67">
        <v>423.5</v>
      </c>
      <c r="AW623" s="67">
        <v>396.8</v>
      </c>
      <c r="AX623" s="67">
        <v>476.2</v>
      </c>
      <c r="AY623" s="67">
        <v>362.5</v>
      </c>
      <c r="AZ623" s="67">
        <v>243.3</v>
      </c>
      <c r="BA623" s="67">
        <v>398.5</v>
      </c>
      <c r="BB623" s="67">
        <v>398.2</v>
      </c>
      <c r="BC623" s="67">
        <v>371.9</v>
      </c>
      <c r="BD623" s="67">
        <v>332.1</v>
      </c>
      <c r="BE623" s="67">
        <v>248.79999999999998</v>
      </c>
      <c r="BF623" s="67">
        <v>276.59999999999997</v>
      </c>
      <c r="BG623" s="67">
        <v>337.6</v>
      </c>
      <c r="BH623" s="67">
        <v>365.79999999999995</v>
      </c>
      <c r="BI623" s="67">
        <v>371.4</v>
      </c>
      <c r="BJ623" s="67">
        <v>335.10000000000008</v>
      </c>
      <c r="BK623" s="67">
        <v>327.8</v>
      </c>
      <c r="BL623" s="67">
        <v>162.19999999999999</v>
      </c>
      <c r="BM623" s="67">
        <v>158.6</v>
      </c>
      <c r="BN623" s="67"/>
    </row>
    <row r="624" spans="1:66" ht="13.5" customHeight="1" x14ac:dyDescent="0.15">
      <c r="A624" s="51"/>
      <c r="B624" s="52"/>
      <c r="C624" s="125"/>
      <c r="D624" s="66" t="s">
        <v>8</v>
      </c>
      <c r="E624" s="90"/>
      <c r="F624" s="90"/>
      <c r="G624" s="90"/>
      <c r="H624" s="28"/>
      <c r="I624" s="28">
        <f>主要観光地別・年度計!I678</f>
        <v>199521</v>
      </c>
      <c r="J624" s="28">
        <f>主要観光地別・年度計!J678</f>
        <v>318602</v>
      </c>
      <c r="K624" s="28">
        <f>主要観光地別・年度計!K678</f>
        <v>152288</v>
      </c>
      <c r="L624" s="28">
        <f>主要観光地別・年度計!L678</f>
        <v>363865</v>
      </c>
      <c r="M624" s="28">
        <f>主要観光地別・年度計!M678</f>
        <v>612076</v>
      </c>
      <c r="N624" s="28">
        <f>主要観光地別・年度計!N678</f>
        <v>734227</v>
      </c>
      <c r="O624" s="28">
        <f>主要観光地別・年度計!O678</f>
        <v>757872</v>
      </c>
      <c r="P624" s="28">
        <f>主要観光地別・年度計!P678</f>
        <v>689734</v>
      </c>
      <c r="Q624" s="28">
        <f>主要観光地別・年度計!Q678</f>
        <v>680862</v>
      </c>
      <c r="R624" s="28">
        <f>主要観光地別・年度計!R678</f>
        <v>862382</v>
      </c>
      <c r="S624" s="28">
        <f>主要観光地別・年度計!S678</f>
        <v>764524</v>
      </c>
      <c r="T624" s="28">
        <f>主要観光地別・年度計!T678</f>
        <v>674750</v>
      </c>
      <c r="U624" s="28">
        <f>主要観光地別・年度計!U678</f>
        <v>776256</v>
      </c>
      <c r="V624" s="28">
        <f>主要観光地別・年度計!V678</f>
        <v>744514</v>
      </c>
      <c r="W624" s="28">
        <f>主要観光地別・年度計!W678</f>
        <v>799286</v>
      </c>
      <c r="X624" s="28">
        <f>主要観光地別・年度計!X678</f>
        <v>844849</v>
      </c>
      <c r="Y624" s="28">
        <f>主要観光地別・年度計!Y678</f>
        <v>846627</v>
      </c>
      <c r="Z624" s="28">
        <f>主要観光地別・年度計!Z678</f>
        <v>889705</v>
      </c>
      <c r="AA624" s="28">
        <f>主要観光地別・年度計!AA678</f>
        <v>809844</v>
      </c>
      <c r="AB624" s="28">
        <f>主要観光地別・年度計!AB678</f>
        <v>841784</v>
      </c>
      <c r="AC624" s="28">
        <f>主要観光地別・年度計!AC678</f>
        <v>676820</v>
      </c>
      <c r="AD624" s="28">
        <f>主要観光地別・年度計!AD678</f>
        <v>989560</v>
      </c>
      <c r="AE624" s="28">
        <f>主要観光地別・年度計!AE678</f>
        <v>1091723</v>
      </c>
      <c r="AF624" s="28">
        <f>主要観光地別・年度計!AF678</f>
        <v>1133297</v>
      </c>
      <c r="AG624" s="28">
        <f>主要観光地別・年度計!AG678</f>
        <v>1234966</v>
      </c>
      <c r="AH624" s="28">
        <f>主要観光地別・年度計!AH678</f>
        <v>1329422</v>
      </c>
      <c r="AI624" s="28">
        <f>主要観光地別・年度計!AI678</f>
        <v>1454603</v>
      </c>
      <c r="AJ624" s="28">
        <f>主要観光地別・年度計!AJ678</f>
        <v>1500201</v>
      </c>
      <c r="AK624" s="28">
        <f>主要観光地別・年度計!AK678</f>
        <v>1476275</v>
      </c>
      <c r="AL624" s="28">
        <f>主要観光地別・年度計!AL678</f>
        <v>1436977</v>
      </c>
      <c r="AM624" s="28">
        <f>主要観光地別・年度計!AM678</f>
        <v>1535136</v>
      </c>
      <c r="AN624" s="28">
        <f>主要観光地別・年度計!AN678</f>
        <v>1484126</v>
      </c>
      <c r="AO624" s="28">
        <f>主要観光地別・年度計!AO678</f>
        <v>1484135</v>
      </c>
      <c r="AQ624" s="67">
        <v>1493.7</v>
      </c>
      <c r="AR624" s="67">
        <v>1512.1</v>
      </c>
      <c r="AS624" s="67">
        <v>1477.8</v>
      </c>
      <c r="AT624" s="67">
        <v>1302.2</v>
      </c>
      <c r="AU624" s="67">
        <v>1316.4</v>
      </c>
      <c r="AV624" s="67">
        <v>1387.7</v>
      </c>
      <c r="AW624" s="67">
        <v>1430.4</v>
      </c>
      <c r="AX624" s="67">
        <v>1555.6</v>
      </c>
      <c r="AY624" s="67">
        <v>1484.8</v>
      </c>
      <c r="AZ624" s="67">
        <v>1645.4</v>
      </c>
      <c r="BA624" s="67">
        <v>1534.3</v>
      </c>
      <c r="BB624" s="67">
        <v>1681.2</v>
      </c>
      <c r="BC624" s="67">
        <v>1560.5</v>
      </c>
      <c r="BD624" s="67">
        <v>1430.2000000000003</v>
      </c>
      <c r="BE624" s="67">
        <v>1472.9</v>
      </c>
      <c r="BF624" s="67">
        <v>1424</v>
      </c>
      <c r="BG624" s="67">
        <v>1414.3</v>
      </c>
      <c r="BH624" s="67">
        <v>1426</v>
      </c>
      <c r="BI624" s="67">
        <v>1443.3</v>
      </c>
      <c r="BJ624" s="67">
        <v>1431.6</v>
      </c>
      <c r="BK624" s="67">
        <v>1407.7</v>
      </c>
      <c r="BL624" s="67">
        <v>1343.2</v>
      </c>
      <c r="BM624" s="67">
        <v>1438.2</v>
      </c>
      <c r="BN624" s="67"/>
    </row>
    <row r="625" spans="1:66" ht="13.5" customHeight="1" x14ac:dyDescent="0.15">
      <c r="A625" s="51"/>
      <c r="B625" s="52"/>
      <c r="C625" s="125"/>
      <c r="D625" s="66" t="s">
        <v>9</v>
      </c>
      <c r="E625" s="90"/>
      <c r="F625" s="90"/>
      <c r="G625" s="90"/>
      <c r="H625" s="28"/>
      <c r="I625" s="28">
        <f>主要観光地別・年度計!I679</f>
        <v>562056</v>
      </c>
      <c r="J625" s="28">
        <f>主要観光地別・年度計!J679</f>
        <v>460362</v>
      </c>
      <c r="K625" s="28">
        <f>主要観光地別・年度計!K679</f>
        <v>285237</v>
      </c>
      <c r="L625" s="28">
        <f>主要観光地別・年度計!L679</f>
        <v>563383</v>
      </c>
      <c r="M625" s="28">
        <f>主要観光地別・年度計!M679</f>
        <v>926545</v>
      </c>
      <c r="N625" s="28">
        <f>主要観光地別・年度計!N679</f>
        <v>1010020</v>
      </c>
      <c r="O625" s="28">
        <f>主要観光地別・年度計!O679</f>
        <v>1058008</v>
      </c>
      <c r="P625" s="28">
        <f>主要観光地別・年度計!P679</f>
        <v>1202889</v>
      </c>
      <c r="Q625" s="28">
        <f>主要観光地別・年度計!Q679</f>
        <v>1446381</v>
      </c>
      <c r="R625" s="28">
        <f>主要観光地別・年度計!R679</f>
        <v>1522854</v>
      </c>
      <c r="S625" s="28">
        <f>主要観光地別・年度計!S679</f>
        <v>1549451</v>
      </c>
      <c r="T625" s="28">
        <f>主要観光地別・年度計!T679</f>
        <v>1352735</v>
      </c>
      <c r="U625" s="28">
        <f>主要観光地別・年度計!U679</f>
        <v>1545577</v>
      </c>
      <c r="V625" s="28">
        <f>主要観光地別・年度計!V679</f>
        <v>1275468</v>
      </c>
      <c r="W625" s="28">
        <f>主要観光地別・年度計!W679</f>
        <v>1460485</v>
      </c>
      <c r="X625" s="28">
        <f>主要観光地別・年度計!X679</f>
        <v>1702967</v>
      </c>
      <c r="Y625" s="28">
        <f>主要観光地別・年度計!Y679</f>
        <v>1773384</v>
      </c>
      <c r="Z625" s="28">
        <f>主要観光地別・年度計!Z679</f>
        <v>1756405</v>
      </c>
      <c r="AA625" s="28">
        <f>主要観光地別・年度計!AA679</f>
        <v>1723097</v>
      </c>
      <c r="AB625" s="28">
        <f>主要観光地別・年度計!AB679</f>
        <v>1714611</v>
      </c>
      <c r="AC625" s="28">
        <f>主要観光地別・年度計!AC679</f>
        <v>1410801</v>
      </c>
      <c r="AD625" s="28">
        <f>主要観光地別・年度計!AD679</f>
        <v>1798710</v>
      </c>
      <c r="AE625" s="28">
        <f>主要観光地別・年度計!AE679</f>
        <v>1929945</v>
      </c>
      <c r="AF625" s="28">
        <f>主要観光地別・年度計!AF679</f>
        <v>1990106</v>
      </c>
      <c r="AG625" s="28">
        <f>主要観光地別・年度計!AG679</f>
        <v>2065118</v>
      </c>
      <c r="AH625" s="28">
        <f>主要観光地別・年度計!AH679</f>
        <v>2164106</v>
      </c>
      <c r="AI625" s="28">
        <f>主要観光地別・年度計!AI679</f>
        <v>2329236</v>
      </c>
      <c r="AJ625" s="28">
        <f>主要観光地別・年度計!AJ679</f>
        <v>2349179</v>
      </c>
      <c r="AK625" s="28">
        <f>主要観光地別・年度計!AK679</f>
        <v>2157988</v>
      </c>
      <c r="AL625" s="28">
        <f>主要観光地別・年度計!AL679</f>
        <v>2019805</v>
      </c>
      <c r="AM625" s="28">
        <f>主要観光地別・年度計!AM679</f>
        <v>1974720</v>
      </c>
      <c r="AN625" s="28">
        <f>主要観光地別・年度計!AN679</f>
        <v>1948242</v>
      </c>
      <c r="AO625" s="28">
        <f>主要観光地別・年度計!AO679</f>
        <v>1986641</v>
      </c>
      <c r="AQ625" s="67">
        <v>1978.2</v>
      </c>
      <c r="AR625" s="67">
        <v>1939</v>
      </c>
      <c r="AS625" s="67">
        <v>1895.2</v>
      </c>
      <c r="AT625" s="67">
        <v>1666.7</v>
      </c>
      <c r="AU625" s="67">
        <v>1650.5</v>
      </c>
      <c r="AV625" s="67">
        <v>1685.3</v>
      </c>
      <c r="AW625" s="67">
        <v>1670.6</v>
      </c>
      <c r="AX625" s="67">
        <v>1876.5</v>
      </c>
      <c r="AY625" s="67">
        <v>1699.2</v>
      </c>
      <c r="AZ625" s="67">
        <v>1749.2</v>
      </c>
      <c r="BA625" s="67">
        <v>1805.8</v>
      </c>
      <c r="BB625" s="67">
        <v>1938.5</v>
      </c>
      <c r="BC625" s="67">
        <v>1845.9</v>
      </c>
      <c r="BD625" s="67">
        <v>1684.0000000000002</v>
      </c>
      <c r="BE625" s="67">
        <v>1641.8999999999999</v>
      </c>
      <c r="BF625" s="67">
        <v>1620.8000000000002</v>
      </c>
      <c r="BG625" s="67">
        <v>1671.9</v>
      </c>
      <c r="BH625" s="67">
        <v>1710.8000000000002</v>
      </c>
      <c r="BI625" s="67">
        <v>1730.9999999999998</v>
      </c>
      <c r="BJ625" s="67">
        <v>1685.5</v>
      </c>
      <c r="BK625" s="67">
        <v>1646.3000000000002</v>
      </c>
      <c r="BL625" s="67">
        <v>1421</v>
      </c>
      <c r="BM625" s="67">
        <v>1494.8</v>
      </c>
      <c r="BN625" s="67"/>
    </row>
    <row r="626" spans="1:66" ht="13.5" customHeight="1" x14ac:dyDescent="0.15">
      <c r="A626" s="51"/>
      <c r="B626" s="52"/>
      <c r="C626" s="125"/>
      <c r="D626" s="66" t="s">
        <v>10</v>
      </c>
      <c r="E626" s="90"/>
      <c r="F626" s="90"/>
      <c r="G626" s="90"/>
      <c r="H626" s="28"/>
      <c r="I626" s="28">
        <f>主要観光地別・年度計!I680</f>
        <v>0</v>
      </c>
      <c r="J626" s="28">
        <f>主要観光地別・年度計!J680</f>
        <v>26059</v>
      </c>
      <c r="K626" s="28">
        <f>主要観光地別・年度計!K680</f>
        <v>128</v>
      </c>
      <c r="L626" s="28">
        <f>主要観光地別・年度計!L680</f>
        <v>43441</v>
      </c>
      <c r="M626" s="28">
        <f>主要観光地別・年度計!M680</f>
        <v>92863</v>
      </c>
      <c r="N626" s="28">
        <f>主要観光地別・年度計!N680</f>
        <v>112664</v>
      </c>
      <c r="O626" s="28">
        <f>主要観光地別・年度計!O680</f>
        <v>102258</v>
      </c>
      <c r="P626" s="28">
        <f>主要観光地別・年度計!P680</f>
        <v>116443</v>
      </c>
      <c r="Q626" s="28">
        <f>主要観光地別・年度計!Q680</f>
        <v>124343</v>
      </c>
      <c r="R626" s="28">
        <f>主要観光地別・年度計!R680</f>
        <v>276435</v>
      </c>
      <c r="S626" s="28">
        <f>主要観光地別・年度計!S680</f>
        <v>149497</v>
      </c>
      <c r="T626" s="28">
        <f>主要観光地別・年度計!T680</f>
        <v>146705</v>
      </c>
      <c r="U626" s="28">
        <f>主要観光地別・年度計!U680</f>
        <v>161055</v>
      </c>
      <c r="V626" s="28">
        <f>主要観光地別・年度計!V680</f>
        <v>142387</v>
      </c>
      <c r="W626" s="28">
        <f>主要観光地別・年度計!W680</f>
        <v>141526</v>
      </c>
      <c r="X626" s="28">
        <f>主要観光地別・年度計!X680</f>
        <v>149278</v>
      </c>
      <c r="Y626" s="28">
        <f>主要観光地別・年度計!Y680</f>
        <v>140671</v>
      </c>
      <c r="Z626" s="28">
        <f>主要観光地別・年度計!Z680</f>
        <v>97027</v>
      </c>
      <c r="AA626" s="28">
        <f>主要観光地別・年度計!AA680</f>
        <v>96707</v>
      </c>
      <c r="AB626" s="28">
        <f>主要観光地別・年度計!AB680</f>
        <v>93350</v>
      </c>
      <c r="AC626" s="28">
        <f>主要観光地別・年度計!AC680</f>
        <v>71853</v>
      </c>
      <c r="AD626" s="28">
        <f>主要観光地別・年度計!AD680</f>
        <v>69931</v>
      </c>
      <c r="AE626" s="28">
        <f>主要観光地別・年度計!AE680</f>
        <v>84066</v>
      </c>
      <c r="AF626" s="28">
        <f>主要観光地別・年度計!AF680</f>
        <v>89591</v>
      </c>
      <c r="AG626" s="28">
        <f>主要観光地別・年度計!AG680</f>
        <v>92195</v>
      </c>
      <c r="AH626" s="28">
        <f>主要観光地別・年度計!AH680</f>
        <v>101317</v>
      </c>
      <c r="AI626" s="28">
        <f>主要観光地別・年度計!AI680</f>
        <v>119784</v>
      </c>
      <c r="AJ626" s="28">
        <f>主要観光地別・年度計!AJ680</f>
        <v>152533</v>
      </c>
      <c r="AK626" s="28">
        <f>主要観光地別・年度計!AK680</f>
        <v>160520</v>
      </c>
      <c r="AL626" s="28">
        <f>主要観光地別・年度計!AL680</f>
        <v>165150</v>
      </c>
      <c r="AM626" s="28">
        <f>主要観光地別・年度計!AM680</f>
        <v>164099</v>
      </c>
      <c r="AN626" s="28">
        <f>主要観光地別・年度計!AN680</f>
        <v>184701</v>
      </c>
      <c r="AO626" s="28">
        <f>主要観光地別・年度計!AO680</f>
        <v>185551</v>
      </c>
      <c r="AQ626" s="67">
        <v>162.69999999999999</v>
      </c>
      <c r="AR626" s="67">
        <v>163.6</v>
      </c>
      <c r="AS626" s="67">
        <v>155.19999999999999</v>
      </c>
      <c r="AT626" s="67">
        <v>132.4</v>
      </c>
      <c r="AU626" s="67">
        <v>142.1</v>
      </c>
      <c r="AV626" s="67">
        <v>125.9</v>
      </c>
      <c r="AW626" s="67">
        <v>156.6</v>
      </c>
      <c r="AX626" s="67">
        <v>155.30000000000001</v>
      </c>
      <c r="AY626" s="67">
        <v>148.1</v>
      </c>
      <c r="AZ626" s="67">
        <v>139.5</v>
      </c>
      <c r="BA626" s="67">
        <v>127</v>
      </c>
      <c r="BB626" s="67">
        <v>140.9</v>
      </c>
      <c r="BC626" s="67">
        <v>86.5</v>
      </c>
      <c r="BD626" s="67">
        <v>78.300000000000011</v>
      </c>
      <c r="BE626" s="67">
        <v>79.8</v>
      </c>
      <c r="BF626" s="67">
        <v>79.8</v>
      </c>
      <c r="BG626" s="67">
        <v>80.000000000000014</v>
      </c>
      <c r="BH626" s="67">
        <v>81</v>
      </c>
      <c r="BI626" s="67">
        <v>83.699999999999989</v>
      </c>
      <c r="BJ626" s="67">
        <v>81.2</v>
      </c>
      <c r="BK626" s="67">
        <v>89.2</v>
      </c>
      <c r="BL626" s="67">
        <v>84.4</v>
      </c>
      <c r="BM626" s="67">
        <v>102.00000000000001</v>
      </c>
      <c r="BN626" s="67"/>
    </row>
    <row r="627" spans="1:66" ht="13.5" customHeight="1" thickBot="1" x14ac:dyDescent="0.2">
      <c r="A627" s="51"/>
      <c r="B627" s="52"/>
      <c r="C627" s="126"/>
      <c r="D627" s="68" t="s">
        <v>11</v>
      </c>
      <c r="E627" s="91"/>
      <c r="F627" s="91"/>
      <c r="G627" s="91"/>
      <c r="H627" s="29"/>
      <c r="I627" s="29">
        <f>主要観光地別・年度計!I681</f>
        <v>0</v>
      </c>
      <c r="J627" s="29">
        <f>主要観光地別・年度計!J681</f>
        <v>26059</v>
      </c>
      <c r="K627" s="29">
        <f>主要観光地別・年度計!K681</f>
        <v>128</v>
      </c>
      <c r="L627" s="29">
        <f>主要観光地別・年度計!L681</f>
        <v>43441</v>
      </c>
      <c r="M627" s="29">
        <f>主要観光地別・年度計!M681</f>
        <v>92863</v>
      </c>
      <c r="N627" s="29">
        <f>主要観光地別・年度計!N681</f>
        <v>112664</v>
      </c>
      <c r="O627" s="29">
        <f>主要観光地別・年度計!O681</f>
        <v>102258</v>
      </c>
      <c r="P627" s="29">
        <f>主要観光地別・年度計!P681</f>
        <v>116443</v>
      </c>
      <c r="Q627" s="29">
        <f>主要観光地別・年度計!Q681</f>
        <v>124343</v>
      </c>
      <c r="R627" s="29">
        <f>主要観光地別・年度計!R681</f>
        <v>276435</v>
      </c>
      <c r="S627" s="29">
        <f>主要観光地別・年度計!S681</f>
        <v>149497</v>
      </c>
      <c r="T627" s="29">
        <f>主要観光地別・年度計!T681</f>
        <v>146705</v>
      </c>
      <c r="U627" s="29">
        <f>主要観光地別・年度計!U681</f>
        <v>161055</v>
      </c>
      <c r="V627" s="29">
        <f>主要観光地別・年度計!V681</f>
        <v>142387</v>
      </c>
      <c r="W627" s="29">
        <f>主要観光地別・年度計!W681</f>
        <v>148501</v>
      </c>
      <c r="X627" s="29">
        <f>主要観光地別・年度計!X681</f>
        <v>175134</v>
      </c>
      <c r="Y627" s="29">
        <f>主要観光地別・年度計!Y681</f>
        <v>156593</v>
      </c>
      <c r="Z627" s="29">
        <f>主要観光地別・年度計!Z681</f>
        <v>103978</v>
      </c>
      <c r="AA627" s="29">
        <f>主要観光地別・年度計!AA681</f>
        <v>107680</v>
      </c>
      <c r="AB627" s="29">
        <f>主要観光地別・年度計!AB681</f>
        <v>107514</v>
      </c>
      <c r="AC627" s="29">
        <f>主要観光地別・年度計!AC681</f>
        <v>87837</v>
      </c>
      <c r="AD627" s="29">
        <f>主要観光地別・年度計!AD681</f>
        <v>82523</v>
      </c>
      <c r="AE627" s="29">
        <f>主要観光地別・年度計!AE681</f>
        <v>94498</v>
      </c>
      <c r="AF627" s="29">
        <f>主要観光地別・年度計!AF681</f>
        <v>102566</v>
      </c>
      <c r="AG627" s="29">
        <f>主要観光地別・年度計!AG681</f>
        <v>104205</v>
      </c>
      <c r="AH627" s="29">
        <f>主要観光地別・年度計!AH681</f>
        <v>101825</v>
      </c>
      <c r="AI627" s="29">
        <f>主要観光地別・年度計!AI681</f>
        <v>129192</v>
      </c>
      <c r="AJ627" s="29">
        <f>主要観光地別・年度計!AJ681</f>
        <v>157309</v>
      </c>
      <c r="AK627" s="29">
        <f>主要観光地別・年度計!AK681</f>
        <v>162461</v>
      </c>
      <c r="AL627" s="29">
        <f>主要観光地別・年度計!AL681</f>
        <v>167839</v>
      </c>
      <c r="AM627" s="29">
        <f>主要観光地別・年度計!AM681</f>
        <v>170262</v>
      </c>
      <c r="AN627" s="29">
        <f>主要観光地別・年度計!AN681</f>
        <v>199283</v>
      </c>
      <c r="AO627" s="29">
        <f>主要観光地別・年度計!AO681</f>
        <v>212314</v>
      </c>
      <c r="AQ627" s="69">
        <v>180.4</v>
      </c>
      <c r="AR627" s="69">
        <v>179.1</v>
      </c>
      <c r="AS627" s="69">
        <v>164.3</v>
      </c>
      <c r="AT627" s="69">
        <v>155.30000000000001</v>
      </c>
      <c r="AU627" s="69">
        <v>161.69999999999999</v>
      </c>
      <c r="AV627" s="69">
        <v>146.80000000000001</v>
      </c>
      <c r="AW627" s="69">
        <v>156.6</v>
      </c>
      <c r="AX627" s="69">
        <v>161.5</v>
      </c>
      <c r="AY627" s="69">
        <v>148.5</v>
      </c>
      <c r="AZ627" s="69">
        <v>139.5</v>
      </c>
      <c r="BA627" s="69">
        <v>127</v>
      </c>
      <c r="BB627" s="69">
        <v>140.9</v>
      </c>
      <c r="BC627" s="69">
        <v>86.5</v>
      </c>
      <c r="BD627" s="69">
        <v>78.300000000000011</v>
      </c>
      <c r="BE627" s="69">
        <v>79.8</v>
      </c>
      <c r="BF627" s="69">
        <v>79.8</v>
      </c>
      <c r="BG627" s="69">
        <v>80.000000000000014</v>
      </c>
      <c r="BH627" s="69">
        <v>81</v>
      </c>
      <c r="BI627" s="69">
        <v>83.699999999999989</v>
      </c>
      <c r="BJ627" s="69">
        <v>81.2</v>
      </c>
      <c r="BK627" s="69">
        <v>89.2</v>
      </c>
      <c r="BL627" s="69">
        <v>84.4</v>
      </c>
      <c r="BM627" s="69">
        <v>102.00000000000001</v>
      </c>
      <c r="BN627" s="69"/>
    </row>
    <row r="628" spans="1:66" ht="13.5" customHeight="1" x14ac:dyDescent="0.15">
      <c r="A628" s="51"/>
      <c r="B628" s="52"/>
      <c r="C628" s="121" t="s">
        <v>369</v>
      </c>
      <c r="D628" s="64" t="s">
        <v>6</v>
      </c>
      <c r="E628" s="89"/>
      <c r="F628" s="89"/>
      <c r="G628" s="89"/>
      <c r="H628" s="26"/>
      <c r="I628" s="26"/>
      <c r="J628" s="26"/>
      <c r="K628" s="26"/>
      <c r="L628" s="26"/>
      <c r="M628" s="26"/>
      <c r="N628" s="26"/>
      <c r="O628" s="26"/>
      <c r="P628" s="26"/>
      <c r="Q628" s="26"/>
      <c r="R628" s="26"/>
      <c r="S628" s="26"/>
      <c r="T628" s="26"/>
      <c r="U628" s="26"/>
      <c r="V628" s="26"/>
      <c r="W628" s="26"/>
      <c r="X628" s="26"/>
      <c r="Y628" s="26"/>
      <c r="Z628" s="26"/>
      <c r="AA628" s="26"/>
      <c r="AB628" s="26"/>
      <c r="AC628" s="26"/>
      <c r="AD628" s="26"/>
      <c r="AE628" s="26"/>
      <c r="AF628" s="26"/>
      <c r="AG628" s="26"/>
      <c r="AH628" s="26"/>
      <c r="AI628" s="26"/>
      <c r="AJ628" s="26"/>
      <c r="AK628" s="26"/>
      <c r="AL628" s="26"/>
      <c r="AM628" s="26"/>
      <c r="AN628" s="26"/>
      <c r="AO628" s="26"/>
      <c r="AQ628" s="65">
        <v>0</v>
      </c>
      <c r="AR628" s="65">
        <v>0</v>
      </c>
      <c r="AS628" s="65">
        <v>427.2</v>
      </c>
      <c r="AT628" s="65">
        <v>380.2</v>
      </c>
      <c r="AU628" s="65">
        <v>351.4</v>
      </c>
      <c r="AV628" s="65">
        <v>299.7</v>
      </c>
      <c r="AW628" s="65">
        <v>287.89999999999998</v>
      </c>
      <c r="AX628" s="65">
        <v>273.5</v>
      </c>
      <c r="AY628" s="65">
        <v>321.3</v>
      </c>
      <c r="AZ628" s="65">
        <v>377.4</v>
      </c>
      <c r="BA628" s="65">
        <v>353.6</v>
      </c>
      <c r="BB628" s="65">
        <v>338.3</v>
      </c>
      <c r="BC628" s="65">
        <v>303.89999999999998</v>
      </c>
      <c r="BD628" s="65">
        <v>326.29999999999995</v>
      </c>
      <c r="BE628" s="65">
        <v>335.1</v>
      </c>
      <c r="BF628" s="65">
        <v>340.2</v>
      </c>
      <c r="BG628" s="65">
        <v>348.70000000000005</v>
      </c>
      <c r="BH628" s="65">
        <v>333.40000000000003</v>
      </c>
      <c r="BI628" s="65">
        <v>361.2</v>
      </c>
      <c r="BJ628" s="65">
        <v>331.40000000000003</v>
      </c>
      <c r="BK628" s="65">
        <v>358.6</v>
      </c>
      <c r="BL628" s="65">
        <v>358.3</v>
      </c>
      <c r="BM628" s="65">
        <v>1173.4000000000001</v>
      </c>
      <c r="BN628" s="65"/>
    </row>
    <row r="629" spans="1:66" ht="13.5" customHeight="1" x14ac:dyDescent="0.15">
      <c r="A629" s="51"/>
      <c r="B629" s="52"/>
      <c r="C629" s="122"/>
      <c r="D629" s="66" t="s">
        <v>7</v>
      </c>
      <c r="E629" s="90"/>
      <c r="F629" s="90"/>
      <c r="G629" s="90"/>
      <c r="H629" s="28"/>
      <c r="I629" s="28"/>
      <c r="J629" s="28"/>
      <c r="K629" s="28"/>
      <c r="L629" s="28"/>
      <c r="M629" s="28"/>
      <c r="N629" s="28"/>
      <c r="O629" s="28"/>
      <c r="P629" s="28"/>
      <c r="Q629" s="28"/>
      <c r="R629" s="28"/>
      <c r="S629" s="28"/>
      <c r="T629" s="28"/>
      <c r="U629" s="28"/>
      <c r="V629" s="28"/>
      <c r="W629" s="28"/>
      <c r="X629" s="28"/>
      <c r="Y629" s="28"/>
      <c r="Z629" s="28"/>
      <c r="AA629" s="28"/>
      <c r="AB629" s="28"/>
      <c r="AC629" s="28"/>
      <c r="AD629" s="28"/>
      <c r="AE629" s="28"/>
      <c r="AF629" s="28"/>
      <c r="AG629" s="28"/>
      <c r="AH629" s="28"/>
      <c r="AI629" s="28"/>
      <c r="AJ629" s="28"/>
      <c r="AK629" s="28"/>
      <c r="AL629" s="28"/>
      <c r="AM629" s="28"/>
      <c r="AN629" s="28"/>
      <c r="AO629" s="28"/>
      <c r="AQ629" s="67">
        <v>0</v>
      </c>
      <c r="AR629" s="67">
        <v>0</v>
      </c>
      <c r="AS629" s="67">
        <v>73.2</v>
      </c>
      <c r="AT629" s="67">
        <v>46</v>
      </c>
      <c r="AU629" s="67">
        <v>70.099999999999994</v>
      </c>
      <c r="AV629" s="67">
        <v>92.9</v>
      </c>
      <c r="AW629" s="67">
        <v>89.3</v>
      </c>
      <c r="AX629" s="67">
        <v>89.4</v>
      </c>
      <c r="AY629" s="67">
        <v>109.4</v>
      </c>
      <c r="AZ629" s="67">
        <v>44.7</v>
      </c>
      <c r="BA629" s="67">
        <v>57.5</v>
      </c>
      <c r="BB629" s="67">
        <v>49.7</v>
      </c>
      <c r="BC629" s="67">
        <v>43.1</v>
      </c>
      <c r="BD629" s="67">
        <v>62.499999999999986</v>
      </c>
      <c r="BE629" s="67">
        <v>48.400000000000013</v>
      </c>
      <c r="BF629" s="67">
        <v>46.1</v>
      </c>
      <c r="BG629" s="67">
        <v>51.1</v>
      </c>
      <c r="BH629" s="67">
        <v>53.099999999999994</v>
      </c>
      <c r="BI629" s="67">
        <v>56.3</v>
      </c>
      <c r="BJ629" s="67">
        <v>51.099999999999994</v>
      </c>
      <c r="BK629" s="67">
        <v>60.70000000000001</v>
      </c>
      <c r="BL629" s="67">
        <v>58.5</v>
      </c>
      <c r="BM629" s="67">
        <v>148</v>
      </c>
      <c r="BN629" s="67"/>
    </row>
    <row r="630" spans="1:66" ht="13.5" customHeight="1" x14ac:dyDescent="0.15">
      <c r="A630" s="51"/>
      <c r="B630" s="52"/>
      <c r="C630" s="122"/>
      <c r="D630" s="66" t="s">
        <v>8</v>
      </c>
      <c r="E630" s="90"/>
      <c r="F630" s="90"/>
      <c r="G630" s="90"/>
      <c r="H630" s="28"/>
      <c r="I630" s="28"/>
      <c r="J630" s="28"/>
      <c r="K630" s="28"/>
      <c r="L630" s="28"/>
      <c r="M630" s="28"/>
      <c r="N630" s="28"/>
      <c r="O630" s="28"/>
      <c r="P630" s="28"/>
      <c r="Q630" s="28"/>
      <c r="R630" s="28"/>
      <c r="S630" s="28"/>
      <c r="T630" s="28"/>
      <c r="U630" s="28"/>
      <c r="V630" s="28"/>
      <c r="W630" s="28"/>
      <c r="X630" s="28"/>
      <c r="Y630" s="28"/>
      <c r="Z630" s="28"/>
      <c r="AA630" s="28"/>
      <c r="AB630" s="28"/>
      <c r="AC630" s="28"/>
      <c r="AD630" s="28"/>
      <c r="AE630" s="28"/>
      <c r="AF630" s="28"/>
      <c r="AG630" s="28"/>
      <c r="AH630" s="28"/>
      <c r="AI630" s="28"/>
      <c r="AJ630" s="28"/>
      <c r="AK630" s="28"/>
      <c r="AL630" s="28"/>
      <c r="AM630" s="28"/>
      <c r="AN630" s="28"/>
      <c r="AO630" s="28"/>
      <c r="AQ630" s="67">
        <v>0</v>
      </c>
      <c r="AR630" s="67">
        <v>0</v>
      </c>
      <c r="AS630" s="67">
        <v>354</v>
      </c>
      <c r="AT630" s="67">
        <v>334.2</v>
      </c>
      <c r="AU630" s="67">
        <v>281.3</v>
      </c>
      <c r="AV630" s="67">
        <v>206.8</v>
      </c>
      <c r="AW630" s="67">
        <v>198.6</v>
      </c>
      <c r="AX630" s="67">
        <v>184.1</v>
      </c>
      <c r="AY630" s="67">
        <v>211.9</v>
      </c>
      <c r="AZ630" s="67">
        <v>332.7</v>
      </c>
      <c r="BA630" s="67">
        <v>296.10000000000002</v>
      </c>
      <c r="BB630" s="67">
        <v>288.60000000000002</v>
      </c>
      <c r="BC630" s="67">
        <v>260.8</v>
      </c>
      <c r="BD630" s="67">
        <v>263.8</v>
      </c>
      <c r="BE630" s="67">
        <v>286.70000000000005</v>
      </c>
      <c r="BF630" s="67">
        <v>294.09999999999997</v>
      </c>
      <c r="BG630" s="67">
        <v>297.59999999999997</v>
      </c>
      <c r="BH630" s="67">
        <v>280.3</v>
      </c>
      <c r="BI630" s="67">
        <v>304.90000000000003</v>
      </c>
      <c r="BJ630" s="67">
        <v>280.3</v>
      </c>
      <c r="BK630" s="67">
        <v>297.89999999999992</v>
      </c>
      <c r="BL630" s="67">
        <v>299.8</v>
      </c>
      <c r="BM630" s="67">
        <v>1025.3999999999999</v>
      </c>
      <c r="BN630" s="67"/>
    </row>
    <row r="631" spans="1:66" ht="13.5" customHeight="1" x14ac:dyDescent="0.15">
      <c r="A631" s="51"/>
      <c r="B631" s="52"/>
      <c r="C631" s="122"/>
      <c r="D631" s="66" t="s">
        <v>9</v>
      </c>
      <c r="E631" s="90"/>
      <c r="F631" s="90"/>
      <c r="G631" s="90"/>
      <c r="H631" s="28"/>
      <c r="I631" s="28"/>
      <c r="J631" s="28"/>
      <c r="K631" s="28"/>
      <c r="L631" s="28"/>
      <c r="M631" s="28"/>
      <c r="N631" s="28"/>
      <c r="O631" s="28"/>
      <c r="P631" s="28"/>
      <c r="Q631" s="28"/>
      <c r="R631" s="28"/>
      <c r="S631" s="28"/>
      <c r="T631" s="28"/>
      <c r="U631" s="28"/>
      <c r="V631" s="28"/>
      <c r="W631" s="28"/>
      <c r="X631" s="28"/>
      <c r="Y631" s="28"/>
      <c r="Z631" s="28"/>
      <c r="AA631" s="28"/>
      <c r="AB631" s="28"/>
      <c r="AC631" s="28"/>
      <c r="AD631" s="28"/>
      <c r="AE631" s="28"/>
      <c r="AF631" s="28"/>
      <c r="AG631" s="28"/>
      <c r="AH631" s="28"/>
      <c r="AI631" s="28"/>
      <c r="AJ631" s="28"/>
      <c r="AK631" s="28"/>
      <c r="AL631" s="28"/>
      <c r="AM631" s="28"/>
      <c r="AN631" s="28"/>
      <c r="AO631" s="28"/>
      <c r="AQ631" s="67">
        <v>0</v>
      </c>
      <c r="AR631" s="67">
        <v>0</v>
      </c>
      <c r="AS631" s="67">
        <v>410.8</v>
      </c>
      <c r="AT631" s="67">
        <v>367.5</v>
      </c>
      <c r="AU631" s="67">
        <v>338.3</v>
      </c>
      <c r="AV631" s="67">
        <v>287.7</v>
      </c>
      <c r="AW631" s="67">
        <v>277.60000000000002</v>
      </c>
      <c r="AX631" s="67">
        <v>263.60000000000002</v>
      </c>
      <c r="AY631" s="67">
        <v>312.39999999999998</v>
      </c>
      <c r="AZ631" s="67">
        <v>367.9</v>
      </c>
      <c r="BA631" s="67">
        <v>344.1</v>
      </c>
      <c r="BB631" s="67">
        <v>331.9</v>
      </c>
      <c r="BC631" s="67">
        <v>296.8</v>
      </c>
      <c r="BD631" s="67">
        <v>323.90000000000003</v>
      </c>
      <c r="BE631" s="67">
        <v>332.00000000000006</v>
      </c>
      <c r="BF631" s="67">
        <v>336.6</v>
      </c>
      <c r="BG631" s="67">
        <v>343.9</v>
      </c>
      <c r="BH631" s="67">
        <v>321.7</v>
      </c>
      <c r="BI631" s="67">
        <v>346.89999999999992</v>
      </c>
      <c r="BJ631" s="67">
        <v>315.40000000000003</v>
      </c>
      <c r="BK631" s="67">
        <v>340.30000000000007</v>
      </c>
      <c r="BL631" s="67">
        <v>340.8</v>
      </c>
      <c r="BM631" s="67">
        <v>1156.5</v>
      </c>
      <c r="BN631" s="67"/>
    </row>
    <row r="632" spans="1:66" ht="13.5" customHeight="1" x14ac:dyDescent="0.15">
      <c r="A632" s="51"/>
      <c r="B632" s="52"/>
      <c r="C632" s="122"/>
      <c r="D632" s="66" t="s">
        <v>10</v>
      </c>
      <c r="E632" s="90"/>
      <c r="F632" s="90"/>
      <c r="G632" s="90"/>
      <c r="H632" s="28"/>
      <c r="I632" s="28"/>
      <c r="J632" s="28"/>
      <c r="K632" s="28"/>
      <c r="L632" s="28"/>
      <c r="M632" s="28"/>
      <c r="N632" s="28"/>
      <c r="O632" s="28"/>
      <c r="P632" s="28"/>
      <c r="Q632" s="28"/>
      <c r="R632" s="28"/>
      <c r="S632" s="28"/>
      <c r="T632" s="28"/>
      <c r="U632" s="28"/>
      <c r="V632" s="28"/>
      <c r="W632" s="28"/>
      <c r="X632" s="28"/>
      <c r="Y632" s="28"/>
      <c r="Z632" s="28"/>
      <c r="AA632" s="28"/>
      <c r="AB632" s="28"/>
      <c r="AC632" s="28"/>
      <c r="AD632" s="28"/>
      <c r="AE632" s="28"/>
      <c r="AF632" s="28"/>
      <c r="AG632" s="28"/>
      <c r="AH632" s="28"/>
      <c r="AI632" s="28"/>
      <c r="AJ632" s="28"/>
      <c r="AK632" s="28"/>
      <c r="AL632" s="28"/>
      <c r="AM632" s="28"/>
      <c r="AN632" s="28"/>
      <c r="AO632" s="28"/>
      <c r="AQ632" s="67">
        <v>0</v>
      </c>
      <c r="AR632" s="67">
        <v>0</v>
      </c>
      <c r="AS632" s="67">
        <v>16.399999999999999</v>
      </c>
      <c r="AT632" s="67">
        <v>12.7</v>
      </c>
      <c r="AU632" s="67">
        <v>13.1</v>
      </c>
      <c r="AV632" s="67">
        <v>12</v>
      </c>
      <c r="AW632" s="67">
        <v>10.3</v>
      </c>
      <c r="AX632" s="67">
        <v>9.9</v>
      </c>
      <c r="AY632" s="67">
        <v>8.9</v>
      </c>
      <c r="AZ632" s="67">
        <v>9.5</v>
      </c>
      <c r="BA632" s="67">
        <v>9.5</v>
      </c>
      <c r="BB632" s="67">
        <v>6.4</v>
      </c>
      <c r="BC632" s="67">
        <v>7.1</v>
      </c>
      <c r="BD632" s="67">
        <v>2.4000000000000004</v>
      </c>
      <c r="BE632" s="67">
        <v>3.2000000000000006</v>
      </c>
      <c r="BF632" s="67">
        <v>3.6000000000000005</v>
      </c>
      <c r="BG632" s="67">
        <v>4.7999999999999989</v>
      </c>
      <c r="BH632" s="67">
        <v>11.699999999999998</v>
      </c>
      <c r="BI632" s="67">
        <v>14.299999999999997</v>
      </c>
      <c r="BJ632" s="67">
        <v>16</v>
      </c>
      <c r="BK632" s="67">
        <v>18.3</v>
      </c>
      <c r="BL632" s="67">
        <v>17.5</v>
      </c>
      <c r="BM632" s="67">
        <v>16.900000000000006</v>
      </c>
      <c r="BN632" s="67"/>
    </row>
    <row r="633" spans="1:66" ht="13.5" customHeight="1" thickBot="1" x14ac:dyDescent="0.2">
      <c r="A633" s="51"/>
      <c r="B633" s="52"/>
      <c r="C633" s="122"/>
      <c r="D633" s="68" t="s">
        <v>11</v>
      </c>
      <c r="E633" s="91"/>
      <c r="F633" s="91"/>
      <c r="G633" s="91"/>
      <c r="H633" s="29"/>
      <c r="I633" s="29"/>
      <c r="J633" s="29"/>
      <c r="K633" s="29"/>
      <c r="L633" s="29"/>
      <c r="M633" s="29"/>
      <c r="N633" s="29"/>
      <c r="O633" s="29"/>
      <c r="P633" s="29"/>
      <c r="Q633" s="29"/>
      <c r="R633" s="29"/>
      <c r="S633" s="29"/>
      <c r="T633" s="29"/>
      <c r="U633" s="29"/>
      <c r="V633" s="29"/>
      <c r="W633" s="29"/>
      <c r="X633" s="29"/>
      <c r="Y633" s="29"/>
      <c r="Z633" s="29"/>
      <c r="AA633" s="29"/>
      <c r="AB633" s="29"/>
      <c r="AC633" s="29"/>
      <c r="AD633" s="29"/>
      <c r="AE633" s="29"/>
      <c r="AF633" s="29"/>
      <c r="AG633" s="29"/>
      <c r="AH633" s="29"/>
      <c r="AI633" s="29"/>
      <c r="AJ633" s="29"/>
      <c r="AK633" s="29"/>
      <c r="AL633" s="29"/>
      <c r="AM633" s="29"/>
      <c r="AN633" s="29"/>
      <c r="AO633" s="29"/>
      <c r="AQ633" s="69">
        <v>0</v>
      </c>
      <c r="AR633" s="69">
        <v>0</v>
      </c>
      <c r="AS633" s="69">
        <v>16.399999999999999</v>
      </c>
      <c r="AT633" s="69">
        <v>12.7</v>
      </c>
      <c r="AU633" s="69">
        <v>13.1</v>
      </c>
      <c r="AV633" s="69">
        <v>12</v>
      </c>
      <c r="AW633" s="69">
        <v>10.3</v>
      </c>
      <c r="AX633" s="69">
        <v>9.9</v>
      </c>
      <c r="AY633" s="69">
        <v>8.9</v>
      </c>
      <c r="AZ633" s="69">
        <v>11.3</v>
      </c>
      <c r="BA633" s="69">
        <v>11.5</v>
      </c>
      <c r="BB633" s="69">
        <v>7.7</v>
      </c>
      <c r="BC633" s="69">
        <v>8</v>
      </c>
      <c r="BD633" s="69">
        <v>6.9</v>
      </c>
      <c r="BE633" s="69">
        <v>7.8</v>
      </c>
      <c r="BF633" s="69">
        <v>8.3999999999999986</v>
      </c>
      <c r="BG633" s="69">
        <v>8.8999999999999986</v>
      </c>
      <c r="BH633" s="69">
        <v>12.700000000000001</v>
      </c>
      <c r="BI633" s="69">
        <v>15.4</v>
      </c>
      <c r="BJ633" s="69">
        <v>19.399999999999995</v>
      </c>
      <c r="BK633" s="69">
        <v>19.999999999999993</v>
      </c>
      <c r="BL633" s="69">
        <v>20.7</v>
      </c>
      <c r="BM633" s="69">
        <v>18.7</v>
      </c>
      <c r="BN633" s="69"/>
    </row>
    <row r="634" spans="1:66" ht="13.5" customHeight="1" x14ac:dyDescent="0.15">
      <c r="A634" s="51"/>
      <c r="B634" s="52"/>
      <c r="C634" s="121" t="s">
        <v>370</v>
      </c>
      <c r="D634" s="64" t="s">
        <v>6</v>
      </c>
      <c r="E634" s="89"/>
      <c r="F634" s="89"/>
      <c r="G634" s="89"/>
      <c r="H634" s="26"/>
      <c r="I634" s="26"/>
      <c r="J634" s="26"/>
      <c r="K634" s="26"/>
      <c r="L634" s="26"/>
      <c r="M634" s="26"/>
      <c r="N634" s="26"/>
      <c r="O634" s="26"/>
      <c r="P634" s="26"/>
      <c r="Q634" s="26"/>
      <c r="R634" s="26"/>
      <c r="S634" s="26"/>
      <c r="T634" s="26"/>
      <c r="U634" s="26"/>
      <c r="V634" s="26"/>
      <c r="W634" s="26"/>
      <c r="X634" s="26"/>
      <c r="Y634" s="26"/>
      <c r="Z634" s="26"/>
      <c r="AA634" s="26"/>
      <c r="AB634" s="26"/>
      <c r="AC634" s="26"/>
      <c r="AD634" s="26"/>
      <c r="AE634" s="26"/>
      <c r="AF634" s="26"/>
      <c r="AG634" s="26"/>
      <c r="AH634" s="26"/>
      <c r="AI634" s="26"/>
      <c r="AJ634" s="26"/>
      <c r="AK634" s="26"/>
      <c r="AL634" s="26"/>
      <c r="AM634" s="26"/>
      <c r="AN634" s="26"/>
      <c r="AO634" s="26"/>
      <c r="AQ634" s="65">
        <v>0</v>
      </c>
      <c r="AR634" s="65">
        <v>0</v>
      </c>
      <c r="AS634" s="65">
        <v>51.4</v>
      </c>
      <c r="AT634" s="65">
        <v>60.1</v>
      </c>
      <c r="AU634" s="65">
        <v>74.099999999999994</v>
      </c>
      <c r="AV634" s="65">
        <v>117.3</v>
      </c>
      <c r="AW634" s="65">
        <v>109.8</v>
      </c>
      <c r="AX634" s="65">
        <v>112.4</v>
      </c>
      <c r="AY634" s="65">
        <v>115.2</v>
      </c>
      <c r="AZ634" s="65">
        <v>0</v>
      </c>
      <c r="BA634" s="65">
        <v>0</v>
      </c>
      <c r="BB634" s="65">
        <v>0</v>
      </c>
      <c r="BC634" s="65">
        <v>0</v>
      </c>
      <c r="BD634" s="65">
        <v>0</v>
      </c>
      <c r="BE634" s="65">
        <v>0</v>
      </c>
      <c r="BF634" s="65">
        <v>0</v>
      </c>
      <c r="BG634" s="65">
        <v>0</v>
      </c>
      <c r="BH634" s="65">
        <v>0</v>
      </c>
      <c r="BI634" s="65">
        <v>0</v>
      </c>
      <c r="BJ634" s="65">
        <v>0</v>
      </c>
      <c r="BK634" s="65">
        <v>0</v>
      </c>
      <c r="BL634" s="65">
        <v>0</v>
      </c>
      <c r="BM634" s="65"/>
      <c r="BN634" s="65"/>
    </row>
    <row r="635" spans="1:66" ht="13.5" customHeight="1" x14ac:dyDescent="0.15">
      <c r="A635" s="51"/>
      <c r="B635" s="52"/>
      <c r="C635" s="122"/>
      <c r="D635" s="66" t="s">
        <v>7</v>
      </c>
      <c r="E635" s="90"/>
      <c r="F635" s="90"/>
      <c r="G635" s="90"/>
      <c r="H635" s="28"/>
      <c r="I635" s="28"/>
      <c r="J635" s="28"/>
      <c r="K635" s="28"/>
      <c r="L635" s="28"/>
      <c r="M635" s="28"/>
      <c r="N635" s="28"/>
      <c r="O635" s="28"/>
      <c r="P635" s="28"/>
      <c r="Q635" s="28"/>
      <c r="R635" s="28"/>
      <c r="S635" s="28"/>
      <c r="T635" s="28"/>
      <c r="U635" s="28"/>
      <c r="V635" s="28"/>
      <c r="W635" s="28"/>
      <c r="X635" s="28"/>
      <c r="Y635" s="28"/>
      <c r="Z635" s="28"/>
      <c r="AA635" s="28"/>
      <c r="AB635" s="28"/>
      <c r="AC635" s="28"/>
      <c r="AD635" s="28"/>
      <c r="AE635" s="28"/>
      <c r="AF635" s="28"/>
      <c r="AG635" s="28"/>
      <c r="AH635" s="28"/>
      <c r="AI635" s="28"/>
      <c r="AJ635" s="28"/>
      <c r="AK635" s="28"/>
      <c r="AL635" s="28"/>
      <c r="AM635" s="28"/>
      <c r="AN635" s="28"/>
      <c r="AO635" s="28"/>
      <c r="AQ635" s="67">
        <v>0</v>
      </c>
      <c r="AR635" s="67">
        <v>0</v>
      </c>
      <c r="AS635" s="67">
        <v>1.2</v>
      </c>
      <c r="AT635" s="67">
        <v>1</v>
      </c>
      <c r="AU635" s="67">
        <v>1</v>
      </c>
      <c r="AV635" s="67">
        <v>6</v>
      </c>
      <c r="AW635" s="67">
        <v>2.4</v>
      </c>
      <c r="AX635" s="67">
        <v>2.5</v>
      </c>
      <c r="AY635" s="67">
        <v>3</v>
      </c>
      <c r="AZ635" s="67">
        <v>0</v>
      </c>
      <c r="BA635" s="67">
        <v>0</v>
      </c>
      <c r="BB635" s="67">
        <v>0</v>
      </c>
      <c r="BC635" s="67">
        <v>0</v>
      </c>
      <c r="BD635" s="67">
        <v>0</v>
      </c>
      <c r="BE635" s="67">
        <v>0</v>
      </c>
      <c r="BF635" s="67">
        <v>0</v>
      </c>
      <c r="BG635" s="67">
        <v>0</v>
      </c>
      <c r="BH635" s="67">
        <v>0</v>
      </c>
      <c r="BI635" s="67">
        <v>0</v>
      </c>
      <c r="BJ635" s="67">
        <v>0</v>
      </c>
      <c r="BK635" s="67">
        <v>0</v>
      </c>
      <c r="BL635" s="67">
        <v>0</v>
      </c>
      <c r="BM635" s="67"/>
      <c r="BN635" s="67"/>
    </row>
    <row r="636" spans="1:66" ht="13.5" customHeight="1" x14ac:dyDescent="0.15">
      <c r="A636" s="51"/>
      <c r="B636" s="52"/>
      <c r="C636" s="122"/>
      <c r="D636" s="66" t="s">
        <v>8</v>
      </c>
      <c r="E636" s="90"/>
      <c r="F636" s="90"/>
      <c r="G636" s="90"/>
      <c r="H636" s="28"/>
      <c r="I636" s="28"/>
      <c r="J636" s="28"/>
      <c r="K636" s="28"/>
      <c r="L636" s="28"/>
      <c r="M636" s="28"/>
      <c r="N636" s="28"/>
      <c r="O636" s="28"/>
      <c r="P636" s="28"/>
      <c r="Q636" s="28"/>
      <c r="R636" s="28"/>
      <c r="S636" s="28"/>
      <c r="T636" s="28"/>
      <c r="U636" s="28"/>
      <c r="V636" s="28"/>
      <c r="W636" s="28"/>
      <c r="X636" s="28"/>
      <c r="Y636" s="28"/>
      <c r="Z636" s="28"/>
      <c r="AA636" s="28"/>
      <c r="AB636" s="28"/>
      <c r="AC636" s="28"/>
      <c r="AD636" s="28"/>
      <c r="AE636" s="28"/>
      <c r="AF636" s="28"/>
      <c r="AG636" s="28"/>
      <c r="AH636" s="28"/>
      <c r="AI636" s="28"/>
      <c r="AJ636" s="28"/>
      <c r="AK636" s="28"/>
      <c r="AL636" s="28"/>
      <c r="AM636" s="28"/>
      <c r="AN636" s="28"/>
      <c r="AO636" s="28"/>
      <c r="AQ636" s="67">
        <v>0</v>
      </c>
      <c r="AR636" s="67">
        <v>0</v>
      </c>
      <c r="AS636" s="67">
        <v>50.2</v>
      </c>
      <c r="AT636" s="67">
        <v>59.1</v>
      </c>
      <c r="AU636" s="67">
        <v>73.099999999999994</v>
      </c>
      <c r="AV636" s="67">
        <v>111.3</v>
      </c>
      <c r="AW636" s="67">
        <v>107.4</v>
      </c>
      <c r="AX636" s="67">
        <v>109.9</v>
      </c>
      <c r="AY636" s="67">
        <v>112.2</v>
      </c>
      <c r="AZ636" s="67">
        <v>0</v>
      </c>
      <c r="BA636" s="67">
        <v>0</v>
      </c>
      <c r="BB636" s="67">
        <v>0</v>
      </c>
      <c r="BC636" s="67">
        <v>0</v>
      </c>
      <c r="BD636" s="67">
        <v>0</v>
      </c>
      <c r="BE636" s="67">
        <v>0</v>
      </c>
      <c r="BF636" s="67">
        <v>0</v>
      </c>
      <c r="BG636" s="67">
        <v>0</v>
      </c>
      <c r="BH636" s="67">
        <v>0</v>
      </c>
      <c r="BI636" s="67">
        <v>0</v>
      </c>
      <c r="BJ636" s="67">
        <v>0</v>
      </c>
      <c r="BK636" s="67">
        <v>0</v>
      </c>
      <c r="BL636" s="67">
        <v>0</v>
      </c>
      <c r="BM636" s="67"/>
      <c r="BN636" s="67"/>
    </row>
    <row r="637" spans="1:66" ht="13.5" customHeight="1" x14ac:dyDescent="0.15">
      <c r="A637" s="51"/>
      <c r="B637" s="52"/>
      <c r="C637" s="122"/>
      <c r="D637" s="66" t="s">
        <v>9</v>
      </c>
      <c r="E637" s="90"/>
      <c r="F637" s="90"/>
      <c r="G637" s="90"/>
      <c r="H637" s="28"/>
      <c r="I637" s="28"/>
      <c r="J637" s="28"/>
      <c r="K637" s="28"/>
      <c r="L637" s="28"/>
      <c r="M637" s="28"/>
      <c r="N637" s="28"/>
      <c r="O637" s="28"/>
      <c r="P637" s="28"/>
      <c r="Q637" s="28"/>
      <c r="R637" s="28"/>
      <c r="S637" s="28"/>
      <c r="T637" s="28"/>
      <c r="U637" s="28"/>
      <c r="V637" s="28"/>
      <c r="W637" s="28"/>
      <c r="X637" s="28"/>
      <c r="Y637" s="28"/>
      <c r="Z637" s="28"/>
      <c r="AA637" s="28"/>
      <c r="AB637" s="28"/>
      <c r="AC637" s="28"/>
      <c r="AD637" s="28"/>
      <c r="AE637" s="28"/>
      <c r="AF637" s="28"/>
      <c r="AG637" s="28"/>
      <c r="AH637" s="28"/>
      <c r="AI637" s="28"/>
      <c r="AJ637" s="28"/>
      <c r="AK637" s="28"/>
      <c r="AL637" s="28"/>
      <c r="AM637" s="28"/>
      <c r="AN637" s="28"/>
      <c r="AO637" s="28"/>
      <c r="AQ637" s="67">
        <v>0</v>
      </c>
      <c r="AR637" s="67">
        <v>0</v>
      </c>
      <c r="AS637" s="67">
        <v>49.3</v>
      </c>
      <c r="AT637" s="67">
        <v>59.1</v>
      </c>
      <c r="AU637" s="67">
        <v>73.2</v>
      </c>
      <c r="AV637" s="67">
        <v>115.1</v>
      </c>
      <c r="AW637" s="67">
        <v>108</v>
      </c>
      <c r="AX637" s="67">
        <v>110.9</v>
      </c>
      <c r="AY637" s="67">
        <v>112.9</v>
      </c>
      <c r="AZ637" s="67">
        <v>0</v>
      </c>
      <c r="BA637" s="67">
        <v>0</v>
      </c>
      <c r="BB637" s="67">
        <v>0</v>
      </c>
      <c r="BC637" s="67">
        <v>0</v>
      </c>
      <c r="BD637" s="67">
        <v>0</v>
      </c>
      <c r="BE637" s="67">
        <v>0</v>
      </c>
      <c r="BF637" s="67">
        <v>0</v>
      </c>
      <c r="BG637" s="67">
        <v>0</v>
      </c>
      <c r="BH637" s="67">
        <v>0</v>
      </c>
      <c r="BI637" s="67">
        <v>0</v>
      </c>
      <c r="BJ637" s="67">
        <v>0</v>
      </c>
      <c r="BK637" s="67">
        <v>0</v>
      </c>
      <c r="BL637" s="67">
        <v>0</v>
      </c>
      <c r="BM637" s="67"/>
      <c r="BN637" s="67"/>
    </row>
    <row r="638" spans="1:66" ht="13.5" customHeight="1" x14ac:dyDescent="0.15">
      <c r="A638" s="51"/>
      <c r="B638" s="52"/>
      <c r="C638" s="122"/>
      <c r="D638" s="66" t="s">
        <v>10</v>
      </c>
      <c r="E638" s="90"/>
      <c r="F638" s="90"/>
      <c r="G638" s="90"/>
      <c r="H638" s="28"/>
      <c r="I638" s="28"/>
      <c r="J638" s="28"/>
      <c r="K638" s="28"/>
      <c r="L638" s="28"/>
      <c r="M638" s="28"/>
      <c r="N638" s="28"/>
      <c r="O638" s="28"/>
      <c r="P638" s="28"/>
      <c r="Q638" s="28"/>
      <c r="R638" s="28"/>
      <c r="S638" s="28"/>
      <c r="T638" s="28"/>
      <c r="U638" s="28"/>
      <c r="V638" s="28"/>
      <c r="W638" s="28"/>
      <c r="X638" s="28"/>
      <c r="Y638" s="28"/>
      <c r="Z638" s="28"/>
      <c r="AA638" s="28"/>
      <c r="AB638" s="28"/>
      <c r="AC638" s="28"/>
      <c r="AD638" s="28"/>
      <c r="AE638" s="28"/>
      <c r="AF638" s="28"/>
      <c r="AG638" s="28"/>
      <c r="AH638" s="28"/>
      <c r="AI638" s="28"/>
      <c r="AJ638" s="28"/>
      <c r="AK638" s="28"/>
      <c r="AL638" s="28"/>
      <c r="AM638" s="28"/>
      <c r="AN638" s="28"/>
      <c r="AO638" s="28"/>
      <c r="AQ638" s="67">
        <v>0</v>
      </c>
      <c r="AR638" s="67">
        <v>0</v>
      </c>
      <c r="AS638" s="67">
        <v>2.1</v>
      </c>
      <c r="AT638" s="67">
        <v>1</v>
      </c>
      <c r="AU638" s="67">
        <v>0.9</v>
      </c>
      <c r="AV638" s="67">
        <v>2.2000000000000002</v>
      </c>
      <c r="AW638" s="67">
        <v>1.8</v>
      </c>
      <c r="AX638" s="67">
        <v>1.5</v>
      </c>
      <c r="AY638" s="67">
        <v>2.2999999999999998</v>
      </c>
      <c r="AZ638" s="67">
        <v>0</v>
      </c>
      <c r="BA638" s="67">
        <v>0</v>
      </c>
      <c r="BB638" s="67">
        <v>0</v>
      </c>
      <c r="BC638" s="67">
        <v>0</v>
      </c>
      <c r="BD638" s="67">
        <v>0</v>
      </c>
      <c r="BE638" s="67">
        <v>0</v>
      </c>
      <c r="BF638" s="67">
        <v>0</v>
      </c>
      <c r="BG638" s="67">
        <v>0</v>
      </c>
      <c r="BH638" s="67">
        <v>0</v>
      </c>
      <c r="BI638" s="67">
        <v>0</v>
      </c>
      <c r="BJ638" s="67">
        <v>0</v>
      </c>
      <c r="BK638" s="67">
        <v>0</v>
      </c>
      <c r="BL638" s="67">
        <v>0</v>
      </c>
      <c r="BM638" s="67"/>
      <c r="BN638" s="67"/>
    </row>
    <row r="639" spans="1:66" ht="13.5" customHeight="1" thickBot="1" x14ac:dyDescent="0.2">
      <c r="A639" s="51"/>
      <c r="B639" s="52"/>
      <c r="C639" s="123"/>
      <c r="D639" s="68" t="s">
        <v>11</v>
      </c>
      <c r="E639" s="91"/>
      <c r="F639" s="91"/>
      <c r="G639" s="91"/>
      <c r="H639" s="29"/>
      <c r="I639" s="29"/>
      <c r="J639" s="29"/>
      <c r="K639" s="29"/>
      <c r="L639" s="29"/>
      <c r="M639" s="29"/>
      <c r="N639" s="29"/>
      <c r="O639" s="29"/>
      <c r="P639" s="29"/>
      <c r="Q639" s="29"/>
      <c r="R639" s="29"/>
      <c r="S639" s="29"/>
      <c r="T639" s="29"/>
      <c r="U639" s="29"/>
      <c r="V639" s="29"/>
      <c r="W639" s="29"/>
      <c r="X639" s="29"/>
      <c r="Y639" s="29"/>
      <c r="Z639" s="29"/>
      <c r="AA639" s="29"/>
      <c r="AB639" s="29"/>
      <c r="AC639" s="29"/>
      <c r="AD639" s="29"/>
      <c r="AE639" s="29"/>
      <c r="AF639" s="29"/>
      <c r="AG639" s="29"/>
      <c r="AH639" s="29"/>
      <c r="AI639" s="29"/>
      <c r="AJ639" s="29"/>
      <c r="AK639" s="29"/>
      <c r="AL639" s="29"/>
      <c r="AM639" s="29"/>
      <c r="AN639" s="29"/>
      <c r="AO639" s="29"/>
      <c r="AQ639" s="69">
        <v>0</v>
      </c>
      <c r="AR639" s="69">
        <v>0</v>
      </c>
      <c r="AS639" s="69">
        <v>2.2999999999999998</v>
      </c>
      <c r="AT639" s="69">
        <v>1</v>
      </c>
      <c r="AU639" s="69">
        <v>0.9</v>
      </c>
      <c r="AV639" s="69">
        <v>3.6</v>
      </c>
      <c r="AW639" s="69">
        <v>3.5</v>
      </c>
      <c r="AX639" s="69">
        <v>2</v>
      </c>
      <c r="AY639" s="69">
        <v>4.7</v>
      </c>
      <c r="AZ639" s="69">
        <v>0</v>
      </c>
      <c r="BA639" s="69">
        <v>0</v>
      </c>
      <c r="BB639" s="69">
        <v>0</v>
      </c>
      <c r="BC639" s="69">
        <v>0</v>
      </c>
      <c r="BD639" s="69">
        <v>0</v>
      </c>
      <c r="BE639" s="69">
        <v>0</v>
      </c>
      <c r="BF639" s="69">
        <v>0</v>
      </c>
      <c r="BG639" s="69">
        <v>0</v>
      </c>
      <c r="BH639" s="69">
        <v>0</v>
      </c>
      <c r="BI639" s="69">
        <v>0</v>
      </c>
      <c r="BJ639" s="69">
        <v>0</v>
      </c>
      <c r="BK639" s="69">
        <v>0</v>
      </c>
      <c r="BL639" s="69">
        <v>0</v>
      </c>
      <c r="BM639" s="69"/>
      <c r="BN639" s="69"/>
    </row>
    <row r="640" spans="1:66" ht="13.5" customHeight="1" x14ac:dyDescent="0.15">
      <c r="A640" s="51"/>
      <c r="B640" s="52"/>
      <c r="C640" s="53" t="s">
        <v>109</v>
      </c>
      <c r="D640" s="64" t="s">
        <v>6</v>
      </c>
      <c r="E640" s="89"/>
      <c r="F640" s="89"/>
      <c r="G640" s="89"/>
      <c r="H640" s="26"/>
      <c r="I640" s="26"/>
      <c r="J640" s="26"/>
      <c r="K640" s="26"/>
      <c r="L640" s="26"/>
      <c r="M640" s="26"/>
      <c r="N640" s="26"/>
      <c r="O640" s="26"/>
      <c r="P640" s="26"/>
      <c r="Q640" s="26"/>
      <c r="R640" s="26"/>
      <c r="S640" s="26"/>
      <c r="T640" s="26"/>
      <c r="U640" s="26"/>
      <c r="V640" s="26"/>
      <c r="W640" s="26"/>
      <c r="X640" s="26"/>
      <c r="Y640" s="26"/>
      <c r="Z640" s="26"/>
      <c r="AA640" s="26"/>
      <c r="AB640" s="26"/>
      <c r="AC640" s="26"/>
      <c r="AD640" s="26"/>
      <c r="AE640" s="26"/>
      <c r="AF640" s="26"/>
      <c r="AG640" s="26"/>
      <c r="AH640" s="26"/>
      <c r="AI640" s="26"/>
      <c r="AJ640" s="26"/>
      <c r="AK640" s="26"/>
      <c r="AL640" s="26"/>
      <c r="AM640" s="26"/>
      <c r="AN640" s="26"/>
      <c r="AO640" s="26"/>
      <c r="AQ640" s="65">
        <v>0</v>
      </c>
      <c r="AR640" s="65">
        <v>0</v>
      </c>
      <c r="AS640" s="65">
        <v>93.5</v>
      </c>
      <c r="AT640" s="65">
        <v>101.2</v>
      </c>
      <c r="AU640" s="65">
        <v>123.4</v>
      </c>
      <c r="AV640" s="65">
        <v>122.5</v>
      </c>
      <c r="AW640" s="65">
        <v>119.9</v>
      </c>
      <c r="AX640" s="65">
        <v>118.9</v>
      </c>
      <c r="AY640" s="65">
        <v>114.2</v>
      </c>
      <c r="AZ640" s="65">
        <v>109.9</v>
      </c>
      <c r="BA640" s="65">
        <v>110.1</v>
      </c>
      <c r="BB640" s="65">
        <v>116.9</v>
      </c>
      <c r="BC640" s="65">
        <v>153.80000000000001</v>
      </c>
      <c r="BD640" s="65">
        <v>138.5</v>
      </c>
      <c r="BE640" s="65">
        <v>150.6</v>
      </c>
      <c r="BF640" s="65">
        <v>138.79999999999998</v>
      </c>
      <c r="BG640" s="65">
        <v>145.9</v>
      </c>
      <c r="BH640" s="65">
        <v>147.59999999999997</v>
      </c>
      <c r="BI640" s="65">
        <v>191.99999999999997</v>
      </c>
      <c r="BJ640" s="65">
        <v>156.60000000000005</v>
      </c>
      <c r="BK640" s="65">
        <v>159.30000000000001</v>
      </c>
      <c r="BL640" s="65">
        <v>138.80000000000001</v>
      </c>
      <c r="BM640" s="65">
        <v>132.30000000000001</v>
      </c>
      <c r="BN640" s="65"/>
    </row>
    <row r="641" spans="1:66" ht="13.5" customHeight="1" x14ac:dyDescent="0.15">
      <c r="A641" s="51"/>
      <c r="B641" s="52"/>
      <c r="C641" s="54"/>
      <c r="D641" s="66" t="s">
        <v>7</v>
      </c>
      <c r="E641" s="90"/>
      <c r="F641" s="90"/>
      <c r="G641" s="90"/>
      <c r="H641" s="28"/>
      <c r="I641" s="28"/>
      <c r="J641" s="28"/>
      <c r="K641" s="28"/>
      <c r="L641" s="28"/>
      <c r="M641" s="28"/>
      <c r="N641" s="28"/>
      <c r="O641" s="28"/>
      <c r="P641" s="28"/>
      <c r="Q641" s="28"/>
      <c r="R641" s="28"/>
      <c r="S641" s="28"/>
      <c r="T641" s="28"/>
      <c r="U641" s="28"/>
      <c r="V641" s="28"/>
      <c r="W641" s="28"/>
      <c r="X641" s="28"/>
      <c r="Y641" s="28"/>
      <c r="Z641" s="28"/>
      <c r="AA641" s="28"/>
      <c r="AB641" s="28"/>
      <c r="AC641" s="28"/>
      <c r="AD641" s="28"/>
      <c r="AE641" s="28"/>
      <c r="AF641" s="28"/>
      <c r="AG641" s="28"/>
      <c r="AH641" s="28"/>
      <c r="AI641" s="28"/>
      <c r="AJ641" s="28"/>
      <c r="AK641" s="28"/>
      <c r="AL641" s="28"/>
      <c r="AM641" s="28"/>
      <c r="AN641" s="28"/>
      <c r="AO641" s="28"/>
      <c r="AQ641" s="67">
        <v>0</v>
      </c>
      <c r="AR641" s="67">
        <v>0</v>
      </c>
      <c r="AS641" s="67">
        <v>0.6</v>
      </c>
      <c r="AT641" s="67">
        <v>0.7</v>
      </c>
      <c r="AU641" s="67">
        <v>1.2</v>
      </c>
      <c r="AV641" s="67">
        <v>1.2</v>
      </c>
      <c r="AW641" s="67">
        <v>1.2</v>
      </c>
      <c r="AX641" s="67">
        <v>1.2</v>
      </c>
      <c r="AY641" s="67">
        <v>1.2</v>
      </c>
      <c r="AZ641" s="67">
        <v>1.2</v>
      </c>
      <c r="BA641" s="67">
        <v>1.5</v>
      </c>
      <c r="BB641" s="67">
        <v>1.5</v>
      </c>
      <c r="BC641" s="67">
        <v>3.2</v>
      </c>
      <c r="BD641" s="67">
        <v>3.3000000000000003</v>
      </c>
      <c r="BE641" s="67">
        <v>3.4000000000000004</v>
      </c>
      <c r="BF641" s="67">
        <v>3.3000000000000003</v>
      </c>
      <c r="BG641" s="67">
        <v>3.2</v>
      </c>
      <c r="BH641" s="67">
        <v>3.3000000000000003</v>
      </c>
      <c r="BI641" s="67">
        <v>3.6000000000000005</v>
      </c>
      <c r="BJ641" s="67">
        <v>3.2</v>
      </c>
      <c r="BK641" s="67">
        <v>3.4</v>
      </c>
      <c r="BL641" s="67">
        <v>3.3</v>
      </c>
      <c r="BM641" s="67">
        <v>3.2</v>
      </c>
      <c r="BN641" s="67"/>
    </row>
    <row r="642" spans="1:66" ht="13.5" customHeight="1" x14ac:dyDescent="0.15">
      <c r="A642" s="51"/>
      <c r="B642" s="52"/>
      <c r="C642" s="54"/>
      <c r="D642" s="66" t="s">
        <v>8</v>
      </c>
      <c r="E642" s="90"/>
      <c r="F642" s="90"/>
      <c r="G642" s="90"/>
      <c r="H642" s="28"/>
      <c r="I642" s="28"/>
      <c r="J642" s="28"/>
      <c r="K642" s="28"/>
      <c r="L642" s="28"/>
      <c r="M642" s="28"/>
      <c r="N642" s="28"/>
      <c r="O642" s="28"/>
      <c r="P642" s="28"/>
      <c r="Q642" s="28"/>
      <c r="R642" s="28"/>
      <c r="S642" s="28"/>
      <c r="T642" s="28"/>
      <c r="U642" s="28"/>
      <c r="V642" s="28"/>
      <c r="W642" s="28"/>
      <c r="X642" s="28"/>
      <c r="Y642" s="28"/>
      <c r="Z642" s="28"/>
      <c r="AA642" s="28"/>
      <c r="AB642" s="28"/>
      <c r="AC642" s="28"/>
      <c r="AD642" s="28"/>
      <c r="AE642" s="28"/>
      <c r="AF642" s="28"/>
      <c r="AG642" s="28"/>
      <c r="AH642" s="28"/>
      <c r="AI642" s="28"/>
      <c r="AJ642" s="28"/>
      <c r="AK642" s="28"/>
      <c r="AL642" s="28"/>
      <c r="AM642" s="28"/>
      <c r="AN642" s="28"/>
      <c r="AO642" s="28"/>
      <c r="AQ642" s="67">
        <v>0</v>
      </c>
      <c r="AR642" s="67">
        <v>0</v>
      </c>
      <c r="AS642" s="67">
        <v>92.9</v>
      </c>
      <c r="AT642" s="67">
        <v>100.5</v>
      </c>
      <c r="AU642" s="67">
        <v>122.2</v>
      </c>
      <c r="AV642" s="67">
        <v>121.3</v>
      </c>
      <c r="AW642" s="67">
        <v>118.7</v>
      </c>
      <c r="AX642" s="67">
        <v>117.7</v>
      </c>
      <c r="AY642" s="67">
        <v>113</v>
      </c>
      <c r="AZ642" s="67">
        <v>108.7</v>
      </c>
      <c r="BA642" s="67">
        <v>108.6</v>
      </c>
      <c r="BB642" s="67">
        <v>115.4</v>
      </c>
      <c r="BC642" s="67">
        <v>150.6</v>
      </c>
      <c r="BD642" s="67">
        <v>135.19999999999999</v>
      </c>
      <c r="BE642" s="67">
        <v>147.19999999999999</v>
      </c>
      <c r="BF642" s="67">
        <v>135.49999999999997</v>
      </c>
      <c r="BG642" s="67">
        <v>142.69999999999999</v>
      </c>
      <c r="BH642" s="67">
        <v>144.29999999999998</v>
      </c>
      <c r="BI642" s="67">
        <v>188.40000000000003</v>
      </c>
      <c r="BJ642" s="67">
        <v>153.4</v>
      </c>
      <c r="BK642" s="67">
        <v>155.90000000000003</v>
      </c>
      <c r="BL642" s="67">
        <v>135.5</v>
      </c>
      <c r="BM642" s="67">
        <v>129.1</v>
      </c>
      <c r="BN642" s="67"/>
    </row>
    <row r="643" spans="1:66" ht="13.5" customHeight="1" x14ac:dyDescent="0.15">
      <c r="A643" s="51"/>
      <c r="B643" s="52"/>
      <c r="C643" s="54"/>
      <c r="D643" s="66" t="s">
        <v>9</v>
      </c>
      <c r="E643" s="90"/>
      <c r="F643" s="90"/>
      <c r="G643" s="90"/>
      <c r="H643" s="28"/>
      <c r="I643" s="28"/>
      <c r="J643" s="28"/>
      <c r="K643" s="28"/>
      <c r="L643" s="28"/>
      <c r="M643" s="28"/>
      <c r="N643" s="28"/>
      <c r="O643" s="28"/>
      <c r="P643" s="28"/>
      <c r="Q643" s="28"/>
      <c r="R643" s="28"/>
      <c r="S643" s="28"/>
      <c r="T643" s="28"/>
      <c r="U643" s="28"/>
      <c r="V643" s="28"/>
      <c r="W643" s="28"/>
      <c r="X643" s="28"/>
      <c r="Y643" s="28"/>
      <c r="Z643" s="28"/>
      <c r="AA643" s="28"/>
      <c r="AB643" s="28"/>
      <c r="AC643" s="28"/>
      <c r="AD643" s="28"/>
      <c r="AE643" s="28"/>
      <c r="AF643" s="28"/>
      <c r="AG643" s="28"/>
      <c r="AH643" s="28"/>
      <c r="AI643" s="28"/>
      <c r="AJ643" s="28"/>
      <c r="AK643" s="28"/>
      <c r="AL643" s="28"/>
      <c r="AM643" s="28"/>
      <c r="AN643" s="28"/>
      <c r="AO643" s="28"/>
      <c r="AQ643" s="67">
        <v>0</v>
      </c>
      <c r="AR643" s="67">
        <v>0</v>
      </c>
      <c r="AS643" s="67">
        <v>83.2</v>
      </c>
      <c r="AT643" s="67">
        <v>91.7</v>
      </c>
      <c r="AU643" s="67">
        <v>113.3</v>
      </c>
      <c r="AV643" s="67">
        <v>112.7</v>
      </c>
      <c r="AW643" s="67">
        <v>110</v>
      </c>
      <c r="AX643" s="67">
        <v>109.3</v>
      </c>
      <c r="AY643" s="67">
        <v>104.6</v>
      </c>
      <c r="AZ643" s="67">
        <v>99.8</v>
      </c>
      <c r="BA643" s="67">
        <v>99.8</v>
      </c>
      <c r="BB643" s="67">
        <v>108.1</v>
      </c>
      <c r="BC643" s="67">
        <v>145.1</v>
      </c>
      <c r="BD643" s="67">
        <v>130.20000000000002</v>
      </c>
      <c r="BE643" s="67">
        <v>142.49999999999997</v>
      </c>
      <c r="BF643" s="67">
        <v>129.89999999999998</v>
      </c>
      <c r="BG643" s="67">
        <v>137.10000000000002</v>
      </c>
      <c r="BH643" s="67">
        <v>138.30000000000001</v>
      </c>
      <c r="BI643" s="67">
        <v>183.00000000000003</v>
      </c>
      <c r="BJ643" s="67">
        <v>146.69999999999999</v>
      </c>
      <c r="BK643" s="67">
        <v>149.50000000000003</v>
      </c>
      <c r="BL643" s="67">
        <v>130.69999999999999</v>
      </c>
      <c r="BM643" s="67">
        <v>123.9</v>
      </c>
      <c r="BN643" s="67"/>
    </row>
    <row r="644" spans="1:66" ht="13.5" customHeight="1" x14ac:dyDescent="0.15">
      <c r="A644" s="51"/>
      <c r="B644" s="52"/>
      <c r="C644" s="54"/>
      <c r="D644" s="66" t="s">
        <v>10</v>
      </c>
      <c r="E644" s="90"/>
      <c r="F644" s="90"/>
      <c r="G644" s="90"/>
      <c r="H644" s="28"/>
      <c r="I644" s="28"/>
      <c r="J644" s="28"/>
      <c r="K644" s="28"/>
      <c r="L644" s="28"/>
      <c r="M644" s="28"/>
      <c r="N644" s="28"/>
      <c r="O644" s="28"/>
      <c r="P644" s="28"/>
      <c r="Q644" s="28"/>
      <c r="R644" s="28"/>
      <c r="S644" s="28"/>
      <c r="T644" s="28"/>
      <c r="U644" s="28"/>
      <c r="V644" s="28"/>
      <c r="W644" s="28"/>
      <c r="X644" s="28"/>
      <c r="Y644" s="28"/>
      <c r="Z644" s="28"/>
      <c r="AA644" s="28"/>
      <c r="AB644" s="28"/>
      <c r="AC644" s="28"/>
      <c r="AD644" s="28"/>
      <c r="AE644" s="28"/>
      <c r="AF644" s="28"/>
      <c r="AG644" s="28"/>
      <c r="AH644" s="28"/>
      <c r="AI644" s="28"/>
      <c r="AJ644" s="28"/>
      <c r="AK644" s="28"/>
      <c r="AL644" s="28"/>
      <c r="AM644" s="28"/>
      <c r="AN644" s="28"/>
      <c r="AO644" s="28"/>
      <c r="AQ644" s="67">
        <v>0</v>
      </c>
      <c r="AR644" s="67">
        <v>0</v>
      </c>
      <c r="AS644" s="67">
        <v>10.3</v>
      </c>
      <c r="AT644" s="67">
        <v>9.5</v>
      </c>
      <c r="AU644" s="67">
        <v>10.1</v>
      </c>
      <c r="AV644" s="67">
        <v>9.8000000000000007</v>
      </c>
      <c r="AW644" s="67">
        <v>9.9</v>
      </c>
      <c r="AX644" s="67">
        <v>9.6</v>
      </c>
      <c r="AY644" s="67">
        <v>9.6</v>
      </c>
      <c r="AZ644" s="67">
        <v>10.1</v>
      </c>
      <c r="BA644" s="67">
        <v>10.3</v>
      </c>
      <c r="BB644" s="67">
        <v>8.8000000000000007</v>
      </c>
      <c r="BC644" s="67">
        <v>8.6999999999999993</v>
      </c>
      <c r="BD644" s="67">
        <v>8.3000000000000007</v>
      </c>
      <c r="BE644" s="67">
        <v>8.1</v>
      </c>
      <c r="BF644" s="67">
        <v>8.9</v>
      </c>
      <c r="BG644" s="67">
        <v>8.7999999999999989</v>
      </c>
      <c r="BH644" s="67">
        <v>9.3000000000000007</v>
      </c>
      <c r="BI644" s="67">
        <v>9</v>
      </c>
      <c r="BJ644" s="67">
        <v>9.9</v>
      </c>
      <c r="BK644" s="67">
        <v>9.8000000000000007</v>
      </c>
      <c r="BL644" s="67">
        <v>8.1</v>
      </c>
      <c r="BM644" s="67">
        <v>8.4</v>
      </c>
      <c r="BN644" s="67"/>
    </row>
    <row r="645" spans="1:66" ht="13.5" customHeight="1" thickBot="1" x14ac:dyDescent="0.2">
      <c r="A645" s="51"/>
      <c r="B645" s="52"/>
      <c r="C645" s="55"/>
      <c r="D645" s="68" t="s">
        <v>11</v>
      </c>
      <c r="E645" s="91"/>
      <c r="F645" s="91"/>
      <c r="G645" s="91"/>
      <c r="H645" s="29"/>
      <c r="I645" s="29"/>
      <c r="J645" s="29"/>
      <c r="K645" s="29"/>
      <c r="L645" s="29"/>
      <c r="M645" s="29"/>
      <c r="N645" s="29"/>
      <c r="O645" s="29"/>
      <c r="P645" s="29"/>
      <c r="Q645" s="29"/>
      <c r="R645" s="29"/>
      <c r="S645" s="29"/>
      <c r="T645" s="29"/>
      <c r="U645" s="29"/>
      <c r="V645" s="29"/>
      <c r="W645" s="29"/>
      <c r="X645" s="29"/>
      <c r="Y645" s="29"/>
      <c r="Z645" s="29"/>
      <c r="AA645" s="29"/>
      <c r="AB645" s="29"/>
      <c r="AC645" s="29"/>
      <c r="AD645" s="29"/>
      <c r="AE645" s="29"/>
      <c r="AF645" s="29"/>
      <c r="AG645" s="29"/>
      <c r="AH645" s="29"/>
      <c r="AI645" s="29"/>
      <c r="AJ645" s="29"/>
      <c r="AK645" s="29"/>
      <c r="AL645" s="29"/>
      <c r="AM645" s="29"/>
      <c r="AN645" s="29"/>
      <c r="AO645" s="29"/>
      <c r="AQ645" s="69">
        <v>0</v>
      </c>
      <c r="AR645" s="69">
        <v>0</v>
      </c>
      <c r="AS645" s="69">
        <v>10.3</v>
      </c>
      <c r="AT645" s="69">
        <v>9.5</v>
      </c>
      <c r="AU645" s="69">
        <v>10.1</v>
      </c>
      <c r="AV645" s="69">
        <v>9.8000000000000007</v>
      </c>
      <c r="AW645" s="69">
        <v>9.9</v>
      </c>
      <c r="AX645" s="69">
        <v>9.6</v>
      </c>
      <c r="AY645" s="69">
        <v>9.6</v>
      </c>
      <c r="AZ645" s="69">
        <v>10.1</v>
      </c>
      <c r="BA645" s="69">
        <v>10.3</v>
      </c>
      <c r="BB645" s="69">
        <v>8.8000000000000007</v>
      </c>
      <c r="BC645" s="69">
        <v>8.6999999999999993</v>
      </c>
      <c r="BD645" s="69">
        <v>8.5</v>
      </c>
      <c r="BE645" s="69">
        <v>8.1999999999999993</v>
      </c>
      <c r="BF645" s="69">
        <v>8.9</v>
      </c>
      <c r="BG645" s="69">
        <v>8.8999999999999986</v>
      </c>
      <c r="BH645" s="69">
        <v>9.3000000000000007</v>
      </c>
      <c r="BI645" s="69">
        <v>9</v>
      </c>
      <c r="BJ645" s="69">
        <v>9.9</v>
      </c>
      <c r="BK645" s="69">
        <v>9.8000000000000007</v>
      </c>
      <c r="BL645" s="69">
        <v>8.1</v>
      </c>
      <c r="BM645" s="69">
        <v>8.4</v>
      </c>
      <c r="BN645" s="69"/>
    </row>
    <row r="646" spans="1:66" ht="13.5" customHeight="1" x14ac:dyDescent="0.15">
      <c r="A646" s="51"/>
      <c r="B646" s="52"/>
      <c r="C646" s="121" t="s">
        <v>371</v>
      </c>
      <c r="D646" s="64" t="s">
        <v>6</v>
      </c>
      <c r="E646" s="89"/>
      <c r="F646" s="89"/>
      <c r="G646" s="89"/>
      <c r="H646" s="26"/>
      <c r="I646" s="26"/>
      <c r="J646" s="26"/>
      <c r="K646" s="26"/>
      <c r="L646" s="26"/>
      <c r="M646" s="26"/>
      <c r="N646" s="26"/>
      <c r="O646" s="26"/>
      <c r="P646" s="26"/>
      <c r="Q646" s="26"/>
      <c r="R646" s="26"/>
      <c r="S646" s="26"/>
      <c r="T646" s="26"/>
      <c r="U646" s="26"/>
      <c r="V646" s="26"/>
      <c r="W646" s="26"/>
      <c r="X646" s="26"/>
      <c r="Y646" s="26"/>
      <c r="Z646" s="26"/>
      <c r="AA646" s="26"/>
      <c r="AB646" s="26"/>
      <c r="AC646" s="26"/>
      <c r="AD646" s="26"/>
      <c r="AE646" s="26"/>
      <c r="AF646" s="26"/>
      <c r="AG646" s="26"/>
      <c r="AH646" s="26"/>
      <c r="AI646" s="26"/>
      <c r="AJ646" s="26"/>
      <c r="AK646" s="26"/>
      <c r="AL646" s="26"/>
      <c r="AM646" s="26"/>
      <c r="AN646" s="26"/>
      <c r="AO646" s="26"/>
      <c r="AQ646" s="65">
        <v>0</v>
      </c>
      <c r="AR646" s="65">
        <v>0</v>
      </c>
      <c r="AS646" s="65">
        <v>59.5</v>
      </c>
      <c r="AT646" s="65">
        <v>50.9</v>
      </c>
      <c r="AU646" s="65">
        <v>64.5</v>
      </c>
      <c r="AV646" s="65">
        <v>76.599999999999994</v>
      </c>
      <c r="AW646" s="65">
        <v>284.3</v>
      </c>
      <c r="AX646" s="65">
        <v>334.1</v>
      </c>
      <c r="AY646" s="65">
        <v>328.7</v>
      </c>
      <c r="AZ646" s="65">
        <v>295.7</v>
      </c>
      <c r="BA646" s="65">
        <v>286.8</v>
      </c>
      <c r="BB646" s="65">
        <v>237.8</v>
      </c>
      <c r="BC646" s="65">
        <v>235.3</v>
      </c>
      <c r="BD646" s="65">
        <v>213.6</v>
      </c>
      <c r="BE646" s="65">
        <v>200.5</v>
      </c>
      <c r="BF646" s="65">
        <v>192.5</v>
      </c>
      <c r="BG646" s="65">
        <v>165.6</v>
      </c>
      <c r="BH646" s="65">
        <v>146.6</v>
      </c>
      <c r="BI646" s="65">
        <v>138.6</v>
      </c>
      <c r="BJ646" s="65">
        <v>138.9</v>
      </c>
      <c r="BK646" s="65">
        <v>152.89999999999998</v>
      </c>
      <c r="BL646" s="65">
        <v>191.7</v>
      </c>
      <c r="BM646" s="65">
        <v>144.6</v>
      </c>
      <c r="BN646" s="65"/>
    </row>
    <row r="647" spans="1:66" ht="13.5" customHeight="1" x14ac:dyDescent="0.15">
      <c r="A647" s="51"/>
      <c r="B647" s="52"/>
      <c r="C647" s="122"/>
      <c r="D647" s="66" t="s">
        <v>7</v>
      </c>
      <c r="E647" s="90"/>
      <c r="F647" s="90"/>
      <c r="G647" s="90"/>
      <c r="H647" s="28"/>
      <c r="I647" s="28"/>
      <c r="J647" s="28"/>
      <c r="K647" s="28"/>
      <c r="L647" s="28"/>
      <c r="M647" s="28"/>
      <c r="N647" s="28"/>
      <c r="O647" s="28"/>
      <c r="P647" s="28"/>
      <c r="Q647" s="28"/>
      <c r="R647" s="28"/>
      <c r="S647" s="28"/>
      <c r="T647" s="28"/>
      <c r="U647" s="28"/>
      <c r="V647" s="28"/>
      <c r="W647" s="28"/>
      <c r="X647" s="28"/>
      <c r="Y647" s="28"/>
      <c r="Z647" s="28"/>
      <c r="AA647" s="28"/>
      <c r="AB647" s="28"/>
      <c r="AC647" s="28"/>
      <c r="AD647" s="28"/>
      <c r="AE647" s="28"/>
      <c r="AF647" s="28"/>
      <c r="AG647" s="28"/>
      <c r="AH647" s="28"/>
      <c r="AI647" s="28"/>
      <c r="AJ647" s="28"/>
      <c r="AK647" s="28"/>
      <c r="AL647" s="28"/>
      <c r="AM647" s="28"/>
      <c r="AN647" s="28"/>
      <c r="AO647" s="28"/>
      <c r="AQ647" s="67">
        <v>0</v>
      </c>
      <c r="AR647" s="67">
        <v>0</v>
      </c>
      <c r="AS647" s="67">
        <v>0.7</v>
      </c>
      <c r="AT647" s="67">
        <v>0</v>
      </c>
      <c r="AU647" s="67">
        <v>0</v>
      </c>
      <c r="AV647" s="67">
        <v>0</v>
      </c>
      <c r="AW647" s="67">
        <v>0</v>
      </c>
      <c r="AX647" s="67">
        <v>0</v>
      </c>
      <c r="AY647" s="67">
        <v>44.9</v>
      </c>
      <c r="AZ647" s="67">
        <v>16.2</v>
      </c>
      <c r="BA647" s="67">
        <v>13.7</v>
      </c>
      <c r="BB647" s="67">
        <v>11.1</v>
      </c>
      <c r="BC647" s="67">
        <v>11</v>
      </c>
      <c r="BD647" s="67">
        <v>9.6</v>
      </c>
      <c r="BE647" s="67">
        <v>9.4</v>
      </c>
      <c r="BF647" s="67">
        <v>8.1</v>
      </c>
      <c r="BG647" s="67">
        <v>6.8000000000000007</v>
      </c>
      <c r="BH647" s="67">
        <v>6.1</v>
      </c>
      <c r="BI647" s="67">
        <v>5.1999999999999993</v>
      </c>
      <c r="BJ647" s="67">
        <v>4.9000000000000004</v>
      </c>
      <c r="BK647" s="67">
        <v>5.0999999999999996</v>
      </c>
      <c r="BL647" s="67">
        <v>5.9</v>
      </c>
      <c r="BM647" s="67">
        <v>4.8</v>
      </c>
      <c r="BN647" s="67"/>
    </row>
    <row r="648" spans="1:66" ht="13.5" customHeight="1" x14ac:dyDescent="0.15">
      <c r="A648" s="51"/>
      <c r="B648" s="52"/>
      <c r="C648" s="122"/>
      <c r="D648" s="66" t="s">
        <v>8</v>
      </c>
      <c r="E648" s="90"/>
      <c r="F648" s="90"/>
      <c r="G648" s="90"/>
      <c r="H648" s="28"/>
      <c r="I648" s="28"/>
      <c r="J648" s="28"/>
      <c r="K648" s="28"/>
      <c r="L648" s="28"/>
      <c r="M648" s="28"/>
      <c r="N648" s="28"/>
      <c r="O648" s="28"/>
      <c r="P648" s="28"/>
      <c r="Q648" s="28"/>
      <c r="R648" s="28"/>
      <c r="S648" s="28"/>
      <c r="T648" s="28"/>
      <c r="U648" s="28"/>
      <c r="V648" s="28"/>
      <c r="W648" s="28"/>
      <c r="X648" s="28"/>
      <c r="Y648" s="28"/>
      <c r="Z648" s="28"/>
      <c r="AA648" s="28"/>
      <c r="AB648" s="28"/>
      <c r="AC648" s="28"/>
      <c r="AD648" s="28"/>
      <c r="AE648" s="28"/>
      <c r="AF648" s="28"/>
      <c r="AG648" s="28"/>
      <c r="AH648" s="28"/>
      <c r="AI648" s="28"/>
      <c r="AJ648" s="28"/>
      <c r="AK648" s="28"/>
      <c r="AL648" s="28"/>
      <c r="AM648" s="28"/>
      <c r="AN648" s="28"/>
      <c r="AO648" s="28"/>
      <c r="AQ648" s="67">
        <v>0</v>
      </c>
      <c r="AR648" s="67">
        <v>0</v>
      </c>
      <c r="AS648" s="67">
        <v>58.8</v>
      </c>
      <c r="AT648" s="67">
        <v>50.9</v>
      </c>
      <c r="AU648" s="67">
        <v>64.5</v>
      </c>
      <c r="AV648" s="67">
        <v>76.599999999999994</v>
      </c>
      <c r="AW648" s="67">
        <v>284.3</v>
      </c>
      <c r="AX648" s="67">
        <v>334.1</v>
      </c>
      <c r="AY648" s="67">
        <v>283.8</v>
      </c>
      <c r="AZ648" s="67">
        <v>279.5</v>
      </c>
      <c r="BA648" s="67">
        <v>273.10000000000002</v>
      </c>
      <c r="BB648" s="67">
        <v>226.7</v>
      </c>
      <c r="BC648" s="67">
        <v>224.3</v>
      </c>
      <c r="BD648" s="67">
        <v>204</v>
      </c>
      <c r="BE648" s="67">
        <v>191.1</v>
      </c>
      <c r="BF648" s="67">
        <v>184.4</v>
      </c>
      <c r="BG648" s="67">
        <v>158.79999999999998</v>
      </c>
      <c r="BH648" s="67">
        <v>140.5</v>
      </c>
      <c r="BI648" s="67">
        <v>133.4</v>
      </c>
      <c r="BJ648" s="67">
        <v>134</v>
      </c>
      <c r="BK648" s="67">
        <v>147.80000000000001</v>
      </c>
      <c r="BL648" s="67">
        <v>185.8</v>
      </c>
      <c r="BM648" s="67">
        <v>139.80000000000001</v>
      </c>
      <c r="BN648" s="67"/>
    </row>
    <row r="649" spans="1:66" ht="13.5" customHeight="1" x14ac:dyDescent="0.15">
      <c r="A649" s="51"/>
      <c r="B649" s="52"/>
      <c r="C649" s="122"/>
      <c r="D649" s="66" t="s">
        <v>9</v>
      </c>
      <c r="E649" s="90"/>
      <c r="F649" s="90"/>
      <c r="G649" s="90"/>
      <c r="H649" s="28"/>
      <c r="I649" s="28"/>
      <c r="J649" s="28"/>
      <c r="K649" s="28"/>
      <c r="L649" s="28"/>
      <c r="M649" s="28"/>
      <c r="N649" s="28"/>
      <c r="O649" s="28"/>
      <c r="P649" s="28"/>
      <c r="Q649" s="28"/>
      <c r="R649" s="28"/>
      <c r="S649" s="28"/>
      <c r="T649" s="28"/>
      <c r="U649" s="28"/>
      <c r="V649" s="28"/>
      <c r="W649" s="28"/>
      <c r="X649" s="28"/>
      <c r="Y649" s="28"/>
      <c r="Z649" s="28"/>
      <c r="AA649" s="28"/>
      <c r="AB649" s="28"/>
      <c r="AC649" s="28"/>
      <c r="AD649" s="28"/>
      <c r="AE649" s="28"/>
      <c r="AF649" s="28"/>
      <c r="AG649" s="28"/>
      <c r="AH649" s="28"/>
      <c r="AI649" s="28"/>
      <c r="AJ649" s="28"/>
      <c r="AK649" s="28"/>
      <c r="AL649" s="28"/>
      <c r="AM649" s="28"/>
      <c r="AN649" s="28"/>
      <c r="AO649" s="28"/>
      <c r="AQ649" s="67">
        <v>0</v>
      </c>
      <c r="AR649" s="67">
        <v>0</v>
      </c>
      <c r="AS649" s="67">
        <v>59.5</v>
      </c>
      <c r="AT649" s="67">
        <v>50.9</v>
      </c>
      <c r="AU649" s="67">
        <v>64.5</v>
      </c>
      <c r="AV649" s="67">
        <v>76.599999999999994</v>
      </c>
      <c r="AW649" s="67">
        <v>284.3</v>
      </c>
      <c r="AX649" s="67">
        <v>332.9</v>
      </c>
      <c r="AY649" s="67">
        <v>320.60000000000002</v>
      </c>
      <c r="AZ649" s="67">
        <v>277.39999999999998</v>
      </c>
      <c r="BA649" s="67">
        <v>267.39999999999998</v>
      </c>
      <c r="BB649" s="67">
        <v>218.9</v>
      </c>
      <c r="BC649" s="67">
        <v>216.2</v>
      </c>
      <c r="BD649" s="67">
        <v>194.59999999999997</v>
      </c>
      <c r="BE649" s="67">
        <v>182.20000000000002</v>
      </c>
      <c r="BF649" s="67">
        <v>175.2</v>
      </c>
      <c r="BG649" s="67">
        <v>148.20000000000002</v>
      </c>
      <c r="BH649" s="67">
        <v>129.30000000000001</v>
      </c>
      <c r="BI649" s="67">
        <v>121.19999999999997</v>
      </c>
      <c r="BJ649" s="67">
        <v>121.29999999999998</v>
      </c>
      <c r="BK649" s="67">
        <v>134.79999999999998</v>
      </c>
      <c r="BL649" s="67">
        <v>176.1</v>
      </c>
      <c r="BM649" s="67">
        <v>124.19999999999997</v>
      </c>
      <c r="BN649" s="67"/>
    </row>
    <row r="650" spans="1:66" ht="13.5" customHeight="1" x14ac:dyDescent="0.15">
      <c r="A650" s="51"/>
      <c r="B650" s="52"/>
      <c r="C650" s="122"/>
      <c r="D650" s="66" t="s">
        <v>10</v>
      </c>
      <c r="E650" s="90"/>
      <c r="F650" s="90"/>
      <c r="G650" s="90"/>
      <c r="H650" s="28"/>
      <c r="I650" s="28"/>
      <c r="J650" s="28"/>
      <c r="K650" s="28"/>
      <c r="L650" s="28"/>
      <c r="M650" s="28"/>
      <c r="N650" s="28"/>
      <c r="O650" s="28"/>
      <c r="P650" s="28"/>
      <c r="Q650" s="28"/>
      <c r="R650" s="28"/>
      <c r="S650" s="28"/>
      <c r="T650" s="28"/>
      <c r="U650" s="28"/>
      <c r="V650" s="28"/>
      <c r="W650" s="28"/>
      <c r="X650" s="28"/>
      <c r="Y650" s="28"/>
      <c r="Z650" s="28"/>
      <c r="AA650" s="28"/>
      <c r="AB650" s="28"/>
      <c r="AC650" s="28"/>
      <c r="AD650" s="28"/>
      <c r="AE650" s="28"/>
      <c r="AF650" s="28"/>
      <c r="AG650" s="28"/>
      <c r="AH650" s="28"/>
      <c r="AI650" s="28"/>
      <c r="AJ650" s="28"/>
      <c r="AK650" s="28"/>
      <c r="AL650" s="28"/>
      <c r="AM650" s="28"/>
      <c r="AN650" s="28"/>
      <c r="AO650" s="28"/>
      <c r="AQ650" s="67">
        <v>0</v>
      </c>
      <c r="AR650" s="67">
        <v>0</v>
      </c>
      <c r="AS650" s="67">
        <v>0</v>
      </c>
      <c r="AT650" s="67">
        <v>0</v>
      </c>
      <c r="AU650" s="67">
        <v>0</v>
      </c>
      <c r="AV650" s="67">
        <v>0</v>
      </c>
      <c r="AW650" s="67">
        <v>0</v>
      </c>
      <c r="AX650" s="67">
        <v>1.2</v>
      </c>
      <c r="AY650" s="67">
        <v>8.1</v>
      </c>
      <c r="AZ650" s="67">
        <v>18.3</v>
      </c>
      <c r="BA650" s="67">
        <v>19.399999999999999</v>
      </c>
      <c r="BB650" s="67">
        <v>18.899999999999999</v>
      </c>
      <c r="BC650" s="67">
        <v>19.100000000000001</v>
      </c>
      <c r="BD650" s="67">
        <v>19.000000000000004</v>
      </c>
      <c r="BE650" s="67">
        <v>18.299999999999997</v>
      </c>
      <c r="BF650" s="67">
        <v>17.3</v>
      </c>
      <c r="BG650" s="67">
        <v>17.399999999999999</v>
      </c>
      <c r="BH650" s="67">
        <v>17.3</v>
      </c>
      <c r="BI650" s="67">
        <v>17.399999999999999</v>
      </c>
      <c r="BJ650" s="67">
        <v>17.600000000000001</v>
      </c>
      <c r="BK650" s="67">
        <v>18.100000000000001</v>
      </c>
      <c r="BL650" s="67">
        <v>15.6</v>
      </c>
      <c r="BM650" s="67">
        <v>20.400000000000002</v>
      </c>
      <c r="BN650" s="67"/>
    </row>
    <row r="651" spans="1:66" ht="13.5" customHeight="1" thickBot="1" x14ac:dyDescent="0.2">
      <c r="A651" s="51"/>
      <c r="B651" s="52"/>
      <c r="C651" s="123"/>
      <c r="D651" s="68" t="s">
        <v>11</v>
      </c>
      <c r="E651" s="91"/>
      <c r="F651" s="91"/>
      <c r="G651" s="91"/>
      <c r="H651" s="29"/>
      <c r="I651" s="29"/>
      <c r="J651" s="29"/>
      <c r="K651" s="29"/>
      <c r="L651" s="29"/>
      <c r="M651" s="29"/>
      <c r="N651" s="29"/>
      <c r="O651" s="29"/>
      <c r="P651" s="29"/>
      <c r="Q651" s="29"/>
      <c r="R651" s="29"/>
      <c r="S651" s="29"/>
      <c r="T651" s="29"/>
      <c r="U651" s="29"/>
      <c r="V651" s="29"/>
      <c r="W651" s="29"/>
      <c r="X651" s="29"/>
      <c r="Y651" s="29"/>
      <c r="Z651" s="29"/>
      <c r="AA651" s="29"/>
      <c r="AB651" s="29"/>
      <c r="AC651" s="29"/>
      <c r="AD651" s="29"/>
      <c r="AE651" s="29"/>
      <c r="AF651" s="29"/>
      <c r="AG651" s="29"/>
      <c r="AH651" s="29"/>
      <c r="AI651" s="29"/>
      <c r="AJ651" s="29"/>
      <c r="AK651" s="29"/>
      <c r="AL651" s="29"/>
      <c r="AM651" s="29"/>
      <c r="AN651" s="29"/>
      <c r="AO651" s="29"/>
      <c r="AQ651" s="69">
        <v>0</v>
      </c>
      <c r="AR651" s="69">
        <v>0</v>
      </c>
      <c r="AS651" s="69">
        <v>0</v>
      </c>
      <c r="AT651" s="69">
        <v>0</v>
      </c>
      <c r="AU651" s="69">
        <v>0</v>
      </c>
      <c r="AV651" s="69">
        <v>0</v>
      </c>
      <c r="AW651" s="69">
        <v>0</v>
      </c>
      <c r="AX651" s="69">
        <v>1.2</v>
      </c>
      <c r="AY651" s="69">
        <v>8.1</v>
      </c>
      <c r="AZ651" s="69">
        <v>18.3</v>
      </c>
      <c r="BA651" s="69">
        <v>19.399999999999999</v>
      </c>
      <c r="BB651" s="69">
        <v>18.899999999999999</v>
      </c>
      <c r="BC651" s="69">
        <v>19.100000000000001</v>
      </c>
      <c r="BD651" s="69">
        <v>19.000000000000004</v>
      </c>
      <c r="BE651" s="69">
        <v>18.299999999999997</v>
      </c>
      <c r="BF651" s="69">
        <v>39.100000000000009</v>
      </c>
      <c r="BG651" s="69">
        <v>131.79999999999998</v>
      </c>
      <c r="BH651" s="69">
        <v>17.3</v>
      </c>
      <c r="BI651" s="69">
        <v>17.399999999999999</v>
      </c>
      <c r="BJ651" s="69">
        <v>17.600000000000001</v>
      </c>
      <c r="BK651" s="69">
        <v>18.100000000000001</v>
      </c>
      <c r="BL651" s="69">
        <v>15.6</v>
      </c>
      <c r="BM651" s="69">
        <v>20.400000000000002</v>
      </c>
      <c r="BN651" s="69"/>
    </row>
    <row r="652" spans="1:66" ht="13.5" customHeight="1" x14ac:dyDescent="0.15">
      <c r="A652" s="51"/>
      <c r="B652" s="52"/>
      <c r="C652" s="121" t="s">
        <v>372</v>
      </c>
      <c r="D652" s="64" t="s">
        <v>6</v>
      </c>
      <c r="E652" s="89"/>
      <c r="F652" s="89"/>
      <c r="G652" s="89"/>
      <c r="H652" s="26"/>
      <c r="I652" s="26"/>
      <c r="J652" s="26"/>
      <c r="K652" s="26"/>
      <c r="L652" s="26"/>
      <c r="M652" s="26"/>
      <c r="N652" s="26"/>
      <c r="O652" s="26"/>
      <c r="P652" s="26"/>
      <c r="Q652" s="26"/>
      <c r="R652" s="26"/>
      <c r="S652" s="26"/>
      <c r="T652" s="26"/>
      <c r="U652" s="26"/>
      <c r="V652" s="26"/>
      <c r="W652" s="26"/>
      <c r="X652" s="26"/>
      <c r="Y652" s="26"/>
      <c r="Z652" s="26"/>
      <c r="AA652" s="26"/>
      <c r="AB652" s="26"/>
      <c r="AC652" s="26"/>
      <c r="AD652" s="26"/>
      <c r="AE652" s="26"/>
      <c r="AF652" s="26"/>
      <c r="AG652" s="26"/>
      <c r="AH652" s="26"/>
      <c r="AI652" s="26"/>
      <c r="AJ652" s="26"/>
      <c r="AK652" s="26"/>
      <c r="AL652" s="26"/>
      <c r="AM652" s="26"/>
      <c r="AN652" s="26"/>
      <c r="AO652" s="26"/>
      <c r="AQ652" s="65">
        <v>0</v>
      </c>
      <c r="AR652" s="65">
        <v>0</v>
      </c>
      <c r="AS652" s="65">
        <v>114.3</v>
      </c>
      <c r="AT652" s="65">
        <v>127.1</v>
      </c>
      <c r="AU652" s="65">
        <v>120.1</v>
      </c>
      <c r="AV652" s="65">
        <v>110.4</v>
      </c>
      <c r="AW652" s="65">
        <v>102.7</v>
      </c>
      <c r="AX652" s="65">
        <v>97.7</v>
      </c>
      <c r="AY652" s="65">
        <v>94.9</v>
      </c>
      <c r="AZ652" s="65">
        <v>0</v>
      </c>
      <c r="BA652" s="65">
        <v>0</v>
      </c>
      <c r="BB652" s="65">
        <v>0</v>
      </c>
      <c r="BC652" s="65">
        <v>0</v>
      </c>
      <c r="BD652" s="65">
        <v>0</v>
      </c>
      <c r="BE652" s="65">
        <v>0</v>
      </c>
      <c r="BF652" s="65">
        <v>0</v>
      </c>
      <c r="BG652" s="65">
        <v>0</v>
      </c>
      <c r="BH652" s="65">
        <v>0</v>
      </c>
      <c r="BI652" s="65">
        <v>0</v>
      </c>
      <c r="BJ652" s="65">
        <v>0</v>
      </c>
      <c r="BK652" s="65">
        <v>0</v>
      </c>
      <c r="BL652" s="65">
        <v>0</v>
      </c>
      <c r="BM652" s="65"/>
      <c r="BN652" s="65"/>
    </row>
    <row r="653" spans="1:66" ht="13.5" customHeight="1" x14ac:dyDescent="0.15">
      <c r="A653" s="51"/>
      <c r="B653" s="52"/>
      <c r="C653" s="122"/>
      <c r="D653" s="66" t="s">
        <v>7</v>
      </c>
      <c r="E653" s="90"/>
      <c r="F653" s="90"/>
      <c r="G653" s="90"/>
      <c r="H653" s="28"/>
      <c r="I653" s="28"/>
      <c r="J653" s="28"/>
      <c r="K653" s="28"/>
      <c r="L653" s="28"/>
      <c r="M653" s="28"/>
      <c r="N653" s="28"/>
      <c r="O653" s="28"/>
      <c r="P653" s="28"/>
      <c r="Q653" s="28"/>
      <c r="R653" s="28"/>
      <c r="S653" s="28"/>
      <c r="T653" s="28"/>
      <c r="U653" s="28"/>
      <c r="V653" s="28"/>
      <c r="W653" s="28"/>
      <c r="X653" s="28"/>
      <c r="Y653" s="28"/>
      <c r="Z653" s="28"/>
      <c r="AA653" s="28"/>
      <c r="AB653" s="28"/>
      <c r="AC653" s="28"/>
      <c r="AD653" s="28"/>
      <c r="AE653" s="28"/>
      <c r="AF653" s="28"/>
      <c r="AG653" s="28"/>
      <c r="AH653" s="28"/>
      <c r="AI653" s="28"/>
      <c r="AJ653" s="28"/>
      <c r="AK653" s="28"/>
      <c r="AL653" s="28"/>
      <c r="AM653" s="28"/>
      <c r="AN653" s="28"/>
      <c r="AO653" s="28"/>
      <c r="AQ653" s="67">
        <v>0</v>
      </c>
      <c r="AR653" s="67">
        <v>0</v>
      </c>
      <c r="AS653" s="67">
        <v>4.3</v>
      </c>
      <c r="AT653" s="67">
        <v>4.5</v>
      </c>
      <c r="AU653" s="67">
        <v>4.3</v>
      </c>
      <c r="AV653" s="67">
        <v>4.2</v>
      </c>
      <c r="AW653" s="67">
        <v>3.4</v>
      </c>
      <c r="AX653" s="67">
        <v>3.7</v>
      </c>
      <c r="AY653" s="67">
        <v>3.1</v>
      </c>
      <c r="AZ653" s="67">
        <v>0</v>
      </c>
      <c r="BA653" s="67">
        <v>0</v>
      </c>
      <c r="BB653" s="67">
        <v>0</v>
      </c>
      <c r="BC653" s="67">
        <v>0</v>
      </c>
      <c r="BD653" s="67">
        <v>0</v>
      </c>
      <c r="BE653" s="67">
        <v>0</v>
      </c>
      <c r="BF653" s="67">
        <v>0</v>
      </c>
      <c r="BG653" s="67">
        <v>0</v>
      </c>
      <c r="BH653" s="67">
        <v>0</v>
      </c>
      <c r="BI653" s="67">
        <v>0</v>
      </c>
      <c r="BJ653" s="67">
        <v>0</v>
      </c>
      <c r="BK653" s="67">
        <v>0</v>
      </c>
      <c r="BL653" s="67">
        <v>0</v>
      </c>
      <c r="BM653" s="67"/>
      <c r="BN653" s="67"/>
    </row>
    <row r="654" spans="1:66" ht="13.5" customHeight="1" x14ac:dyDescent="0.15">
      <c r="A654" s="51"/>
      <c r="B654" s="52"/>
      <c r="C654" s="122"/>
      <c r="D654" s="66" t="s">
        <v>8</v>
      </c>
      <c r="E654" s="90"/>
      <c r="F654" s="90"/>
      <c r="G654" s="90"/>
      <c r="H654" s="28"/>
      <c r="I654" s="28"/>
      <c r="J654" s="28"/>
      <c r="K654" s="28"/>
      <c r="L654" s="28"/>
      <c r="M654" s="28"/>
      <c r="N654" s="28"/>
      <c r="O654" s="28"/>
      <c r="P654" s="28"/>
      <c r="Q654" s="28"/>
      <c r="R654" s="28"/>
      <c r="S654" s="28"/>
      <c r="T654" s="28"/>
      <c r="U654" s="28"/>
      <c r="V654" s="28"/>
      <c r="W654" s="28"/>
      <c r="X654" s="28"/>
      <c r="Y654" s="28"/>
      <c r="Z654" s="28"/>
      <c r="AA654" s="28"/>
      <c r="AB654" s="28"/>
      <c r="AC654" s="28"/>
      <c r="AD654" s="28"/>
      <c r="AE654" s="28"/>
      <c r="AF654" s="28"/>
      <c r="AG654" s="28"/>
      <c r="AH654" s="28"/>
      <c r="AI654" s="28"/>
      <c r="AJ654" s="28"/>
      <c r="AK654" s="28"/>
      <c r="AL654" s="28"/>
      <c r="AM654" s="28"/>
      <c r="AN654" s="28"/>
      <c r="AO654" s="28"/>
      <c r="AQ654" s="67">
        <v>0</v>
      </c>
      <c r="AR654" s="67">
        <v>0</v>
      </c>
      <c r="AS654" s="67">
        <v>110</v>
      </c>
      <c r="AT654" s="67">
        <v>122.6</v>
      </c>
      <c r="AU654" s="67">
        <v>115.8</v>
      </c>
      <c r="AV654" s="67">
        <v>106.2</v>
      </c>
      <c r="AW654" s="67">
        <v>99.3</v>
      </c>
      <c r="AX654" s="67">
        <v>94</v>
      </c>
      <c r="AY654" s="67">
        <v>91.8</v>
      </c>
      <c r="AZ654" s="67">
        <v>0</v>
      </c>
      <c r="BA654" s="67">
        <v>0</v>
      </c>
      <c r="BB654" s="67">
        <v>0</v>
      </c>
      <c r="BC654" s="67">
        <v>0</v>
      </c>
      <c r="BD654" s="67">
        <v>0</v>
      </c>
      <c r="BE654" s="67">
        <v>0</v>
      </c>
      <c r="BF654" s="67">
        <v>0</v>
      </c>
      <c r="BG654" s="67">
        <v>0</v>
      </c>
      <c r="BH654" s="67">
        <v>0</v>
      </c>
      <c r="BI654" s="67">
        <v>0</v>
      </c>
      <c r="BJ654" s="67">
        <v>0</v>
      </c>
      <c r="BK654" s="67">
        <v>0</v>
      </c>
      <c r="BL654" s="67">
        <v>0</v>
      </c>
      <c r="BM654" s="67"/>
      <c r="BN654" s="67"/>
    </row>
    <row r="655" spans="1:66" ht="13.5" customHeight="1" x14ac:dyDescent="0.15">
      <c r="A655" s="51"/>
      <c r="B655" s="52"/>
      <c r="C655" s="122"/>
      <c r="D655" s="66" t="s">
        <v>9</v>
      </c>
      <c r="E655" s="90"/>
      <c r="F655" s="90"/>
      <c r="G655" s="90"/>
      <c r="H655" s="28"/>
      <c r="I655" s="28"/>
      <c r="J655" s="28"/>
      <c r="K655" s="28"/>
      <c r="L655" s="28"/>
      <c r="M655" s="28"/>
      <c r="N655" s="28"/>
      <c r="O655" s="28"/>
      <c r="P655" s="28"/>
      <c r="Q655" s="28"/>
      <c r="R655" s="28"/>
      <c r="S655" s="28"/>
      <c r="T655" s="28"/>
      <c r="U655" s="28"/>
      <c r="V655" s="28"/>
      <c r="W655" s="28"/>
      <c r="X655" s="28"/>
      <c r="Y655" s="28"/>
      <c r="Z655" s="28"/>
      <c r="AA655" s="28"/>
      <c r="AB655" s="28"/>
      <c r="AC655" s="28"/>
      <c r="AD655" s="28"/>
      <c r="AE655" s="28"/>
      <c r="AF655" s="28"/>
      <c r="AG655" s="28"/>
      <c r="AH655" s="28"/>
      <c r="AI655" s="28"/>
      <c r="AJ655" s="28"/>
      <c r="AK655" s="28"/>
      <c r="AL655" s="28"/>
      <c r="AM655" s="28"/>
      <c r="AN655" s="28"/>
      <c r="AO655" s="28"/>
      <c r="AQ655" s="67">
        <v>0</v>
      </c>
      <c r="AR655" s="67">
        <v>0</v>
      </c>
      <c r="AS655" s="67">
        <v>102.7</v>
      </c>
      <c r="AT655" s="67">
        <v>117</v>
      </c>
      <c r="AU655" s="67">
        <v>109.5</v>
      </c>
      <c r="AV655" s="67">
        <v>101.8</v>
      </c>
      <c r="AW655" s="67">
        <v>93</v>
      </c>
      <c r="AX655" s="67">
        <v>88.6</v>
      </c>
      <c r="AY655" s="67">
        <v>85.5</v>
      </c>
      <c r="AZ655" s="67">
        <v>0</v>
      </c>
      <c r="BA655" s="67">
        <v>0</v>
      </c>
      <c r="BB655" s="67">
        <v>0</v>
      </c>
      <c r="BC655" s="67">
        <v>0</v>
      </c>
      <c r="BD655" s="67">
        <v>0</v>
      </c>
      <c r="BE655" s="67">
        <v>0</v>
      </c>
      <c r="BF655" s="67">
        <v>0</v>
      </c>
      <c r="BG655" s="67">
        <v>0</v>
      </c>
      <c r="BH655" s="67">
        <v>0</v>
      </c>
      <c r="BI655" s="67">
        <v>0</v>
      </c>
      <c r="BJ655" s="67">
        <v>0</v>
      </c>
      <c r="BK655" s="67">
        <v>0</v>
      </c>
      <c r="BL655" s="67">
        <v>0</v>
      </c>
      <c r="BM655" s="67"/>
      <c r="BN655" s="67"/>
    </row>
    <row r="656" spans="1:66" ht="13.5" customHeight="1" x14ac:dyDescent="0.15">
      <c r="A656" s="51"/>
      <c r="B656" s="52"/>
      <c r="C656" s="122"/>
      <c r="D656" s="66" t="s">
        <v>10</v>
      </c>
      <c r="E656" s="90"/>
      <c r="F656" s="90"/>
      <c r="G656" s="90"/>
      <c r="H656" s="28"/>
      <c r="I656" s="28"/>
      <c r="J656" s="28"/>
      <c r="K656" s="28"/>
      <c r="L656" s="28"/>
      <c r="M656" s="28"/>
      <c r="N656" s="28"/>
      <c r="O656" s="28"/>
      <c r="P656" s="28"/>
      <c r="Q656" s="28"/>
      <c r="R656" s="28"/>
      <c r="S656" s="28"/>
      <c r="T656" s="28"/>
      <c r="U656" s="28"/>
      <c r="V656" s="28"/>
      <c r="W656" s="28"/>
      <c r="X656" s="28"/>
      <c r="Y656" s="28"/>
      <c r="Z656" s="28"/>
      <c r="AA656" s="28"/>
      <c r="AB656" s="28"/>
      <c r="AC656" s="28"/>
      <c r="AD656" s="28"/>
      <c r="AE656" s="28"/>
      <c r="AF656" s="28"/>
      <c r="AG656" s="28"/>
      <c r="AH656" s="28"/>
      <c r="AI656" s="28"/>
      <c r="AJ656" s="28"/>
      <c r="AK656" s="28"/>
      <c r="AL656" s="28"/>
      <c r="AM656" s="28"/>
      <c r="AN656" s="28"/>
      <c r="AO656" s="28"/>
      <c r="AQ656" s="67">
        <v>0</v>
      </c>
      <c r="AR656" s="67">
        <v>0</v>
      </c>
      <c r="AS656" s="67">
        <v>11.6</v>
      </c>
      <c r="AT656" s="67">
        <v>10.1</v>
      </c>
      <c r="AU656" s="67">
        <v>10.6</v>
      </c>
      <c r="AV656" s="67">
        <v>8.6</v>
      </c>
      <c r="AW656" s="67">
        <v>9.6999999999999993</v>
      </c>
      <c r="AX656" s="67">
        <v>9.1</v>
      </c>
      <c r="AY656" s="67">
        <v>9.4</v>
      </c>
      <c r="AZ656" s="67">
        <v>0</v>
      </c>
      <c r="BA656" s="67">
        <v>0</v>
      </c>
      <c r="BB656" s="67">
        <v>0</v>
      </c>
      <c r="BC656" s="67">
        <v>0</v>
      </c>
      <c r="BD656" s="67">
        <v>0</v>
      </c>
      <c r="BE656" s="67">
        <v>0</v>
      </c>
      <c r="BF656" s="67">
        <v>0</v>
      </c>
      <c r="BG656" s="67">
        <v>0</v>
      </c>
      <c r="BH656" s="67">
        <v>0</v>
      </c>
      <c r="BI656" s="67">
        <v>0</v>
      </c>
      <c r="BJ656" s="67">
        <v>0</v>
      </c>
      <c r="BK656" s="67">
        <v>0</v>
      </c>
      <c r="BL656" s="67">
        <v>0</v>
      </c>
      <c r="BM656" s="67"/>
      <c r="BN656" s="67"/>
    </row>
    <row r="657" spans="1:66" ht="13.5" customHeight="1" thickBot="1" x14ac:dyDescent="0.2">
      <c r="A657" s="51"/>
      <c r="B657" s="52"/>
      <c r="C657" s="123"/>
      <c r="D657" s="68" t="s">
        <v>11</v>
      </c>
      <c r="E657" s="91"/>
      <c r="F657" s="91"/>
      <c r="G657" s="91"/>
      <c r="H657" s="29"/>
      <c r="I657" s="29"/>
      <c r="J657" s="29"/>
      <c r="K657" s="29"/>
      <c r="L657" s="29"/>
      <c r="M657" s="29"/>
      <c r="N657" s="29"/>
      <c r="O657" s="29"/>
      <c r="P657" s="29"/>
      <c r="Q657" s="29"/>
      <c r="R657" s="29"/>
      <c r="S657" s="29"/>
      <c r="T657" s="29"/>
      <c r="U657" s="29"/>
      <c r="V657" s="29"/>
      <c r="W657" s="29"/>
      <c r="X657" s="29"/>
      <c r="Y657" s="29"/>
      <c r="Z657" s="29"/>
      <c r="AA657" s="29"/>
      <c r="AB657" s="29"/>
      <c r="AC657" s="29"/>
      <c r="AD657" s="29"/>
      <c r="AE657" s="29"/>
      <c r="AF657" s="29"/>
      <c r="AG657" s="29"/>
      <c r="AH657" s="29"/>
      <c r="AI657" s="29"/>
      <c r="AJ657" s="29"/>
      <c r="AK657" s="29"/>
      <c r="AL657" s="29"/>
      <c r="AM657" s="29"/>
      <c r="AN657" s="29"/>
      <c r="AO657" s="29"/>
      <c r="AQ657" s="69">
        <v>0</v>
      </c>
      <c r="AR657" s="69">
        <v>0</v>
      </c>
      <c r="AS657" s="69">
        <v>13.7</v>
      </c>
      <c r="AT657" s="69">
        <v>12.1</v>
      </c>
      <c r="AU657" s="69">
        <v>12.7</v>
      </c>
      <c r="AV657" s="69">
        <v>10.4</v>
      </c>
      <c r="AW657" s="69">
        <v>10.6</v>
      </c>
      <c r="AX657" s="69">
        <v>10.199999999999999</v>
      </c>
      <c r="AY657" s="69">
        <v>9.4</v>
      </c>
      <c r="AZ657" s="69">
        <v>0</v>
      </c>
      <c r="BA657" s="69">
        <v>0</v>
      </c>
      <c r="BB657" s="69">
        <v>0</v>
      </c>
      <c r="BC657" s="69">
        <v>0</v>
      </c>
      <c r="BD657" s="69">
        <v>0</v>
      </c>
      <c r="BE657" s="69">
        <v>0</v>
      </c>
      <c r="BF657" s="69">
        <v>0</v>
      </c>
      <c r="BG657" s="69">
        <v>0</v>
      </c>
      <c r="BH657" s="69">
        <v>0</v>
      </c>
      <c r="BI657" s="69">
        <v>0</v>
      </c>
      <c r="BJ657" s="69">
        <v>0</v>
      </c>
      <c r="BK657" s="69">
        <v>0</v>
      </c>
      <c r="BL657" s="69">
        <v>0</v>
      </c>
      <c r="BM657" s="69"/>
      <c r="BN657" s="69"/>
    </row>
    <row r="658" spans="1:66" ht="13.5" customHeight="1" x14ac:dyDescent="0.15">
      <c r="A658" s="50"/>
      <c r="B658" s="42" t="s">
        <v>112</v>
      </c>
      <c r="C658" s="44"/>
      <c r="D658" s="64" t="s">
        <v>6</v>
      </c>
      <c r="E658" s="89"/>
      <c r="F658" s="89"/>
      <c r="G658" s="89"/>
      <c r="H658" s="26"/>
      <c r="I658" s="26"/>
      <c r="J658" s="26"/>
      <c r="K658" s="26"/>
      <c r="L658" s="26"/>
      <c r="M658" s="26"/>
      <c r="N658" s="26"/>
      <c r="O658" s="26"/>
      <c r="P658" s="26"/>
      <c r="Q658" s="26"/>
      <c r="R658" s="26"/>
      <c r="S658" s="26"/>
      <c r="T658" s="26"/>
      <c r="U658" s="26"/>
      <c r="V658" s="26"/>
      <c r="W658" s="26"/>
      <c r="X658" s="26"/>
      <c r="Y658" s="26"/>
      <c r="Z658" s="26"/>
      <c r="AA658" s="26"/>
      <c r="AB658" s="26"/>
      <c r="AC658" s="26"/>
      <c r="AD658" s="26"/>
      <c r="AE658" s="26"/>
      <c r="AF658" s="26"/>
      <c r="AG658" s="26"/>
      <c r="AH658" s="26"/>
      <c r="AI658" s="26"/>
      <c r="AJ658" s="26"/>
      <c r="AK658" s="26"/>
      <c r="AL658" s="26"/>
      <c r="AM658" s="26"/>
      <c r="AN658" s="26"/>
      <c r="AO658" s="26"/>
      <c r="AQ658" s="65">
        <v>2629</v>
      </c>
      <c r="AR658" s="65">
        <v>2817.5</v>
      </c>
      <c r="AS658" s="65">
        <v>2761.7999999999997</v>
      </c>
      <c r="AT658" s="65">
        <v>2676.2</v>
      </c>
      <c r="AU658" s="65">
        <v>2855.7</v>
      </c>
      <c r="AV658" s="65">
        <v>2883.9</v>
      </c>
      <c r="AW658" s="65">
        <v>2602.1</v>
      </c>
      <c r="AX658" s="65">
        <v>2492.3000000000002</v>
      </c>
      <c r="AY658" s="65">
        <v>2355.8000000000002</v>
      </c>
      <c r="AZ658" s="65">
        <v>2274.8000000000002</v>
      </c>
      <c r="BA658" s="65">
        <v>2358.5</v>
      </c>
      <c r="BB658" s="65">
        <v>2224.1999999999998</v>
      </c>
      <c r="BC658" s="65">
        <v>2155.5</v>
      </c>
      <c r="BD658" s="65">
        <v>1864.6</v>
      </c>
      <c r="BE658" s="65">
        <v>1620.9999999999998</v>
      </c>
      <c r="BF658" s="65">
        <v>1565.6</v>
      </c>
      <c r="BG658" s="65">
        <v>1594.3999999999999</v>
      </c>
      <c r="BH658" s="65">
        <v>1646.3000000000002</v>
      </c>
      <c r="BI658" s="65">
        <v>1703.1999999999998</v>
      </c>
      <c r="BJ658" s="65">
        <v>1652.3</v>
      </c>
      <c r="BK658" s="65">
        <v>1687.7</v>
      </c>
      <c r="BL658" s="65">
        <v>1701.2</v>
      </c>
      <c r="BM658" s="65">
        <v>1793.5000000000002</v>
      </c>
      <c r="BN658" s="65"/>
    </row>
    <row r="659" spans="1:66" ht="13.5" customHeight="1" x14ac:dyDescent="0.15">
      <c r="A659" s="51"/>
      <c r="B659" s="45"/>
      <c r="C659" s="46"/>
      <c r="D659" s="66" t="s">
        <v>7</v>
      </c>
      <c r="E659" s="90"/>
      <c r="F659" s="90"/>
      <c r="G659" s="90"/>
      <c r="H659" s="28"/>
      <c r="I659" s="28"/>
      <c r="J659" s="28"/>
      <c r="K659" s="28"/>
      <c r="L659" s="28"/>
      <c r="M659" s="28"/>
      <c r="N659" s="28"/>
      <c r="O659" s="28"/>
      <c r="P659" s="28"/>
      <c r="Q659" s="28"/>
      <c r="R659" s="28"/>
      <c r="S659" s="28"/>
      <c r="T659" s="28"/>
      <c r="U659" s="28"/>
      <c r="V659" s="28"/>
      <c r="W659" s="28"/>
      <c r="X659" s="28"/>
      <c r="Y659" s="28"/>
      <c r="Z659" s="28"/>
      <c r="AA659" s="28"/>
      <c r="AB659" s="28"/>
      <c r="AC659" s="28"/>
      <c r="AD659" s="28"/>
      <c r="AE659" s="28"/>
      <c r="AF659" s="28"/>
      <c r="AG659" s="28"/>
      <c r="AH659" s="28"/>
      <c r="AI659" s="28"/>
      <c r="AJ659" s="28"/>
      <c r="AK659" s="28"/>
      <c r="AL659" s="28"/>
      <c r="AM659" s="28"/>
      <c r="AN659" s="28"/>
      <c r="AO659" s="28"/>
      <c r="AQ659" s="67">
        <v>695.1</v>
      </c>
      <c r="AR659" s="67">
        <v>682.2</v>
      </c>
      <c r="AS659" s="67">
        <v>602.6</v>
      </c>
      <c r="AT659" s="67">
        <v>548.4</v>
      </c>
      <c r="AU659" s="67">
        <v>614.79999999999995</v>
      </c>
      <c r="AV659" s="67">
        <v>593.6</v>
      </c>
      <c r="AW659" s="67">
        <v>502.2</v>
      </c>
      <c r="AX659" s="67">
        <v>442.6</v>
      </c>
      <c r="AY659" s="67">
        <v>444.2</v>
      </c>
      <c r="AZ659" s="67">
        <v>429</v>
      </c>
      <c r="BA659" s="67">
        <v>422.6</v>
      </c>
      <c r="BB659" s="67">
        <v>386.5</v>
      </c>
      <c r="BC659" s="67">
        <v>363.8</v>
      </c>
      <c r="BD659" s="67">
        <v>336.94</v>
      </c>
      <c r="BE659" s="67">
        <v>278.40000000000003</v>
      </c>
      <c r="BF659" s="67">
        <v>254.8</v>
      </c>
      <c r="BG659" s="67">
        <v>246.60000000000002</v>
      </c>
      <c r="BH659" s="67">
        <v>263.7</v>
      </c>
      <c r="BI659" s="67">
        <v>274.79999999999995</v>
      </c>
      <c r="BJ659" s="67">
        <v>329.4</v>
      </c>
      <c r="BK659" s="67">
        <v>320.8</v>
      </c>
      <c r="BL659" s="67">
        <v>322.10000000000002</v>
      </c>
      <c r="BM659" s="67">
        <v>357.40000000000003</v>
      </c>
      <c r="BN659" s="67"/>
    </row>
    <row r="660" spans="1:66" ht="13.5" customHeight="1" x14ac:dyDescent="0.15">
      <c r="A660" s="51" t="s">
        <v>50</v>
      </c>
      <c r="B660" s="45"/>
      <c r="C660" s="46"/>
      <c r="D660" s="66" t="s">
        <v>8</v>
      </c>
      <c r="E660" s="90"/>
      <c r="F660" s="90"/>
      <c r="G660" s="90"/>
      <c r="H660" s="28"/>
      <c r="I660" s="28"/>
      <c r="J660" s="28"/>
      <c r="K660" s="28"/>
      <c r="L660" s="28"/>
      <c r="M660" s="28"/>
      <c r="N660" s="28"/>
      <c r="O660" s="28"/>
      <c r="P660" s="28"/>
      <c r="Q660" s="28"/>
      <c r="R660" s="28"/>
      <c r="S660" s="28"/>
      <c r="T660" s="28"/>
      <c r="U660" s="28"/>
      <c r="V660" s="28"/>
      <c r="W660" s="28"/>
      <c r="X660" s="28"/>
      <c r="Y660" s="28"/>
      <c r="Z660" s="28"/>
      <c r="AA660" s="28"/>
      <c r="AB660" s="28"/>
      <c r="AC660" s="28"/>
      <c r="AD660" s="28"/>
      <c r="AE660" s="28"/>
      <c r="AF660" s="28"/>
      <c r="AG660" s="28"/>
      <c r="AH660" s="28"/>
      <c r="AI660" s="28"/>
      <c r="AJ660" s="28"/>
      <c r="AK660" s="28"/>
      <c r="AL660" s="28"/>
      <c r="AM660" s="28"/>
      <c r="AN660" s="28"/>
      <c r="AO660" s="28"/>
      <c r="AQ660" s="67">
        <v>1933.9</v>
      </c>
      <c r="AR660" s="67">
        <v>2135.3000000000002</v>
      </c>
      <c r="AS660" s="67">
        <v>2159.1999999999998</v>
      </c>
      <c r="AT660" s="67">
        <v>2127.8000000000002</v>
      </c>
      <c r="AU660" s="67">
        <v>2240.9</v>
      </c>
      <c r="AV660" s="67">
        <v>2290.3000000000002</v>
      </c>
      <c r="AW660" s="67">
        <v>2099.9</v>
      </c>
      <c r="AX660" s="67">
        <v>2049.6999999999998</v>
      </c>
      <c r="AY660" s="67">
        <v>1911.6</v>
      </c>
      <c r="AZ660" s="67">
        <v>1845.8</v>
      </c>
      <c r="BA660" s="67">
        <v>1935.9</v>
      </c>
      <c r="BB660" s="67">
        <v>1837.7</v>
      </c>
      <c r="BC660" s="67">
        <v>1791.7</v>
      </c>
      <c r="BD660" s="67">
        <v>1527.6599999999996</v>
      </c>
      <c r="BE660" s="67">
        <v>1342.5999999999997</v>
      </c>
      <c r="BF660" s="67">
        <v>1310.8</v>
      </c>
      <c r="BG660" s="67">
        <v>1347.8</v>
      </c>
      <c r="BH660" s="67">
        <v>1382.6</v>
      </c>
      <c r="BI660" s="67">
        <v>1428.4</v>
      </c>
      <c r="BJ660" s="67">
        <v>1322.9</v>
      </c>
      <c r="BK660" s="67">
        <v>1366.8999999999999</v>
      </c>
      <c r="BL660" s="67">
        <v>1379.1000000000001</v>
      </c>
      <c r="BM660" s="67">
        <v>1436.1</v>
      </c>
      <c r="BN660" s="67"/>
    </row>
    <row r="661" spans="1:66" ht="13.5" customHeight="1" x14ac:dyDescent="0.15">
      <c r="A661" s="51"/>
      <c r="B661" s="45"/>
      <c r="C661" s="46"/>
      <c r="D661" s="66" t="s">
        <v>9</v>
      </c>
      <c r="E661" s="90"/>
      <c r="F661" s="90"/>
      <c r="G661" s="90"/>
      <c r="H661" s="28"/>
      <c r="I661" s="28"/>
      <c r="J661" s="28"/>
      <c r="K661" s="28"/>
      <c r="L661" s="28"/>
      <c r="M661" s="28"/>
      <c r="N661" s="28"/>
      <c r="O661" s="28"/>
      <c r="P661" s="28"/>
      <c r="Q661" s="28"/>
      <c r="R661" s="28"/>
      <c r="S661" s="28"/>
      <c r="T661" s="28"/>
      <c r="U661" s="28"/>
      <c r="V661" s="28"/>
      <c r="W661" s="28"/>
      <c r="X661" s="28"/>
      <c r="Y661" s="28"/>
      <c r="Z661" s="28"/>
      <c r="AA661" s="28"/>
      <c r="AB661" s="28"/>
      <c r="AC661" s="28"/>
      <c r="AD661" s="28"/>
      <c r="AE661" s="28"/>
      <c r="AF661" s="28"/>
      <c r="AG661" s="28"/>
      <c r="AH661" s="28"/>
      <c r="AI661" s="28"/>
      <c r="AJ661" s="28"/>
      <c r="AK661" s="28"/>
      <c r="AL661" s="28"/>
      <c r="AM661" s="28"/>
      <c r="AN661" s="28"/>
      <c r="AO661" s="28"/>
      <c r="AQ661" s="67">
        <v>2371.1999999999998</v>
      </c>
      <c r="AR661" s="67">
        <v>2554.1999999999998</v>
      </c>
      <c r="AS661" s="67">
        <v>2508.8000000000002</v>
      </c>
      <c r="AT661" s="67">
        <v>2413.5</v>
      </c>
      <c r="AU661" s="67">
        <v>2565</v>
      </c>
      <c r="AV661" s="67">
        <v>2616.6</v>
      </c>
      <c r="AW661" s="67">
        <v>2360.9</v>
      </c>
      <c r="AX661" s="67">
        <v>2247.9</v>
      </c>
      <c r="AY661" s="67">
        <v>2116.9</v>
      </c>
      <c r="AZ661" s="67">
        <v>2062.1</v>
      </c>
      <c r="BA661" s="67">
        <v>2119.6</v>
      </c>
      <c r="BB661" s="67">
        <v>2017.6</v>
      </c>
      <c r="BC661" s="67">
        <v>1953.7</v>
      </c>
      <c r="BD661" s="67">
        <v>1668.1000000000001</v>
      </c>
      <c r="BE661" s="67">
        <v>1444.4000000000003</v>
      </c>
      <c r="BF661" s="67">
        <v>1389.1000000000001</v>
      </c>
      <c r="BG661" s="67">
        <v>1413.8000000000002</v>
      </c>
      <c r="BH661" s="67">
        <v>1470</v>
      </c>
      <c r="BI661" s="67">
        <v>1532.5</v>
      </c>
      <c r="BJ661" s="67">
        <v>1477.9</v>
      </c>
      <c r="BK661" s="67">
        <v>1510.9</v>
      </c>
      <c r="BL661" s="67">
        <v>1531.5</v>
      </c>
      <c r="BM661" s="67">
        <v>1614.6999999999998</v>
      </c>
      <c r="BN661" s="67"/>
    </row>
    <row r="662" spans="1:66" ht="13.5" customHeight="1" x14ac:dyDescent="0.15">
      <c r="A662" s="51"/>
      <c r="B662" s="45"/>
      <c r="C662" s="46"/>
      <c r="D662" s="66" t="s">
        <v>10</v>
      </c>
      <c r="E662" s="90"/>
      <c r="F662" s="90"/>
      <c r="G662" s="90"/>
      <c r="H662" s="28"/>
      <c r="I662" s="28"/>
      <c r="J662" s="28"/>
      <c r="K662" s="28"/>
      <c r="L662" s="28"/>
      <c r="M662" s="28"/>
      <c r="N662" s="28"/>
      <c r="O662" s="28"/>
      <c r="P662" s="28"/>
      <c r="Q662" s="28"/>
      <c r="R662" s="28"/>
      <c r="S662" s="28"/>
      <c r="T662" s="28"/>
      <c r="U662" s="28"/>
      <c r="V662" s="28"/>
      <c r="W662" s="28"/>
      <c r="X662" s="28"/>
      <c r="Y662" s="28"/>
      <c r="Z662" s="28"/>
      <c r="AA662" s="28"/>
      <c r="AB662" s="28"/>
      <c r="AC662" s="28"/>
      <c r="AD662" s="28"/>
      <c r="AE662" s="28"/>
      <c r="AF662" s="28"/>
      <c r="AG662" s="28"/>
      <c r="AH662" s="28"/>
      <c r="AI662" s="28"/>
      <c r="AJ662" s="28"/>
      <c r="AK662" s="28"/>
      <c r="AL662" s="28"/>
      <c r="AM662" s="28"/>
      <c r="AN662" s="28"/>
      <c r="AO662" s="28"/>
      <c r="AQ662" s="67">
        <v>257.8</v>
      </c>
      <c r="AR662" s="67">
        <v>263.3</v>
      </c>
      <c r="AS662" s="67">
        <v>253</v>
      </c>
      <c r="AT662" s="67">
        <v>262.7</v>
      </c>
      <c r="AU662" s="67">
        <v>290.7</v>
      </c>
      <c r="AV662" s="67">
        <v>262.3</v>
      </c>
      <c r="AW662" s="67">
        <v>241.2</v>
      </c>
      <c r="AX662" s="67">
        <v>244.4</v>
      </c>
      <c r="AY662" s="67">
        <v>238.9</v>
      </c>
      <c r="AZ662" s="67">
        <v>212.7</v>
      </c>
      <c r="BA662" s="67">
        <v>238.9</v>
      </c>
      <c r="BB662" s="67">
        <v>206.6</v>
      </c>
      <c r="BC662" s="67">
        <v>201.8</v>
      </c>
      <c r="BD662" s="67">
        <v>196.50000000000003</v>
      </c>
      <c r="BE662" s="67">
        <v>176.6</v>
      </c>
      <c r="BF662" s="67">
        <v>176.5</v>
      </c>
      <c r="BG662" s="67">
        <v>180.60000000000002</v>
      </c>
      <c r="BH662" s="67">
        <v>176.29999999999998</v>
      </c>
      <c r="BI662" s="67">
        <v>170.70000000000002</v>
      </c>
      <c r="BJ662" s="67">
        <v>174.39999999999998</v>
      </c>
      <c r="BK662" s="67">
        <v>176.8</v>
      </c>
      <c r="BL662" s="67">
        <v>169.70000000000002</v>
      </c>
      <c r="BM662" s="67">
        <v>178.8</v>
      </c>
      <c r="BN662" s="67"/>
    </row>
    <row r="663" spans="1:66" ht="13.5" customHeight="1" thickBot="1" x14ac:dyDescent="0.2">
      <c r="A663" s="51"/>
      <c r="B663" s="47"/>
      <c r="C663" s="49"/>
      <c r="D663" s="68" t="s">
        <v>11</v>
      </c>
      <c r="E663" s="91"/>
      <c r="F663" s="91"/>
      <c r="G663" s="91"/>
      <c r="H663" s="29"/>
      <c r="I663" s="29"/>
      <c r="J663" s="29"/>
      <c r="K663" s="29"/>
      <c r="L663" s="29"/>
      <c r="M663" s="29"/>
      <c r="N663" s="29"/>
      <c r="O663" s="29"/>
      <c r="P663" s="29"/>
      <c r="Q663" s="29"/>
      <c r="R663" s="29"/>
      <c r="S663" s="29"/>
      <c r="T663" s="29"/>
      <c r="U663" s="29"/>
      <c r="V663" s="29"/>
      <c r="W663" s="29"/>
      <c r="X663" s="29"/>
      <c r="Y663" s="29"/>
      <c r="Z663" s="29"/>
      <c r="AA663" s="29"/>
      <c r="AB663" s="29"/>
      <c r="AC663" s="29"/>
      <c r="AD663" s="29"/>
      <c r="AE663" s="29"/>
      <c r="AF663" s="29"/>
      <c r="AG663" s="29"/>
      <c r="AH663" s="29"/>
      <c r="AI663" s="29"/>
      <c r="AJ663" s="29"/>
      <c r="AK663" s="29"/>
      <c r="AL663" s="29"/>
      <c r="AM663" s="29"/>
      <c r="AN663" s="29"/>
      <c r="AO663" s="29"/>
      <c r="AQ663" s="69">
        <v>363.4</v>
      </c>
      <c r="AR663" s="69">
        <v>343.6</v>
      </c>
      <c r="AS663" s="69">
        <v>321.7</v>
      </c>
      <c r="AT663" s="69">
        <v>381.5</v>
      </c>
      <c r="AU663" s="69">
        <v>351.6</v>
      </c>
      <c r="AV663" s="69">
        <v>324.60000000000002</v>
      </c>
      <c r="AW663" s="69">
        <v>291.89999999999998</v>
      </c>
      <c r="AX663" s="69">
        <v>298.60000000000002</v>
      </c>
      <c r="AY663" s="69">
        <v>328.3</v>
      </c>
      <c r="AZ663" s="69">
        <v>260.39999999999998</v>
      </c>
      <c r="BA663" s="69">
        <v>278.8</v>
      </c>
      <c r="BB663" s="69">
        <v>260.7</v>
      </c>
      <c r="BC663" s="69">
        <v>243.2</v>
      </c>
      <c r="BD663" s="69">
        <v>241.09999999999997</v>
      </c>
      <c r="BE663" s="69">
        <v>239.3</v>
      </c>
      <c r="BF663" s="69">
        <v>223.20000000000002</v>
      </c>
      <c r="BG663" s="69">
        <v>237.6</v>
      </c>
      <c r="BH663" s="69">
        <v>229.39999999999998</v>
      </c>
      <c r="BI663" s="69">
        <v>225.3</v>
      </c>
      <c r="BJ663" s="69">
        <v>241.90000000000003</v>
      </c>
      <c r="BK663" s="69">
        <v>244</v>
      </c>
      <c r="BL663" s="69">
        <v>222.5</v>
      </c>
      <c r="BM663" s="69">
        <v>228.2</v>
      </c>
      <c r="BN663" s="69"/>
    </row>
    <row r="664" spans="1:66" ht="13.5" customHeight="1" x14ac:dyDescent="0.15">
      <c r="A664" s="51"/>
      <c r="B664" s="52"/>
      <c r="C664" s="121" t="s">
        <v>373</v>
      </c>
      <c r="D664" s="64" t="s">
        <v>6</v>
      </c>
      <c r="E664" s="89"/>
      <c r="F664" s="89"/>
      <c r="G664" s="89"/>
      <c r="H664" s="26"/>
      <c r="I664" s="26"/>
      <c r="J664" s="26"/>
      <c r="K664" s="26"/>
      <c r="L664" s="26"/>
      <c r="M664" s="26"/>
      <c r="N664" s="26"/>
      <c r="O664" s="26"/>
      <c r="P664" s="26"/>
      <c r="Q664" s="26"/>
      <c r="R664" s="26"/>
      <c r="S664" s="26"/>
      <c r="T664" s="26"/>
      <c r="U664" s="26"/>
      <c r="V664" s="26"/>
      <c r="W664" s="26"/>
      <c r="X664" s="26"/>
      <c r="Y664" s="26"/>
      <c r="Z664" s="26"/>
      <c r="AA664" s="26"/>
      <c r="AB664" s="26"/>
      <c r="AC664" s="26"/>
      <c r="AD664" s="26"/>
      <c r="AE664" s="26"/>
      <c r="AF664" s="26"/>
      <c r="AG664" s="26"/>
      <c r="AH664" s="26"/>
      <c r="AI664" s="26"/>
      <c r="AJ664" s="26"/>
      <c r="AK664" s="26"/>
      <c r="AL664" s="26"/>
      <c r="AM664" s="26"/>
      <c r="AN664" s="26"/>
      <c r="AO664" s="26"/>
      <c r="AQ664" s="65">
        <v>0</v>
      </c>
      <c r="AR664" s="65">
        <v>0</v>
      </c>
      <c r="AS664" s="65">
        <v>562.70000000000005</v>
      </c>
      <c r="AT664" s="65">
        <v>517.20000000000005</v>
      </c>
      <c r="AU664" s="65">
        <v>749.3</v>
      </c>
      <c r="AV664" s="65">
        <v>803.8</v>
      </c>
      <c r="AW664" s="65">
        <v>786.3</v>
      </c>
      <c r="AX664" s="65">
        <v>689.5</v>
      </c>
      <c r="AY664" s="65">
        <v>653.79999999999995</v>
      </c>
      <c r="AZ664" s="65">
        <v>812.7</v>
      </c>
      <c r="BA664" s="65">
        <v>778.5</v>
      </c>
      <c r="BB664" s="65">
        <v>637.20000000000005</v>
      </c>
      <c r="BC664" s="65">
        <v>571.5</v>
      </c>
      <c r="BD664" s="65">
        <v>392.59999999999997</v>
      </c>
      <c r="BE664" s="65">
        <v>479.5</v>
      </c>
      <c r="BF664" s="65">
        <v>454.3</v>
      </c>
      <c r="BG664" s="65">
        <v>447</v>
      </c>
      <c r="BH664" s="65">
        <v>436.30000000000013</v>
      </c>
      <c r="BI664" s="65">
        <v>401.5</v>
      </c>
      <c r="BJ664" s="65">
        <v>364.20000000000005</v>
      </c>
      <c r="BK664" s="65">
        <v>367.59999999999997</v>
      </c>
      <c r="BL664" s="65">
        <v>426.6</v>
      </c>
      <c r="BM664" s="65">
        <v>416.4</v>
      </c>
      <c r="BN664" s="65"/>
    </row>
    <row r="665" spans="1:66" ht="13.5" customHeight="1" x14ac:dyDescent="0.15">
      <c r="A665" s="51"/>
      <c r="B665" s="52"/>
      <c r="C665" s="122"/>
      <c r="D665" s="66" t="s">
        <v>7</v>
      </c>
      <c r="E665" s="90"/>
      <c r="F665" s="90"/>
      <c r="G665" s="90"/>
      <c r="H665" s="28"/>
      <c r="I665" s="28"/>
      <c r="J665" s="28"/>
      <c r="K665" s="28"/>
      <c r="L665" s="28"/>
      <c r="M665" s="28"/>
      <c r="N665" s="28"/>
      <c r="O665" s="28"/>
      <c r="P665" s="28"/>
      <c r="Q665" s="28"/>
      <c r="R665" s="28"/>
      <c r="S665" s="28"/>
      <c r="T665" s="28"/>
      <c r="U665" s="28"/>
      <c r="V665" s="28"/>
      <c r="W665" s="28"/>
      <c r="X665" s="28"/>
      <c r="Y665" s="28"/>
      <c r="Z665" s="28"/>
      <c r="AA665" s="28"/>
      <c r="AB665" s="28"/>
      <c r="AC665" s="28"/>
      <c r="AD665" s="28"/>
      <c r="AE665" s="28"/>
      <c r="AF665" s="28"/>
      <c r="AG665" s="28"/>
      <c r="AH665" s="28"/>
      <c r="AI665" s="28"/>
      <c r="AJ665" s="28"/>
      <c r="AK665" s="28"/>
      <c r="AL665" s="28"/>
      <c r="AM665" s="28"/>
      <c r="AN665" s="28"/>
      <c r="AO665" s="28"/>
      <c r="AQ665" s="67">
        <v>0</v>
      </c>
      <c r="AR665" s="67">
        <v>0</v>
      </c>
      <c r="AS665" s="67">
        <v>155.9</v>
      </c>
      <c r="AT665" s="67">
        <v>155.30000000000001</v>
      </c>
      <c r="AU665" s="67">
        <v>177.3</v>
      </c>
      <c r="AV665" s="67">
        <v>172.4</v>
      </c>
      <c r="AW665" s="67">
        <v>171</v>
      </c>
      <c r="AX665" s="67">
        <v>96.5</v>
      </c>
      <c r="AY665" s="67">
        <v>93.9</v>
      </c>
      <c r="AZ665" s="67">
        <v>122.9</v>
      </c>
      <c r="BA665" s="67">
        <v>115.9</v>
      </c>
      <c r="BB665" s="67">
        <v>95.5</v>
      </c>
      <c r="BC665" s="67">
        <v>77.900000000000006</v>
      </c>
      <c r="BD665" s="67">
        <v>53.5</v>
      </c>
      <c r="BE665" s="67">
        <v>57.000000000000007</v>
      </c>
      <c r="BF665" s="67">
        <v>45.5</v>
      </c>
      <c r="BG665" s="67">
        <v>34</v>
      </c>
      <c r="BH665" s="67">
        <v>32.6</v>
      </c>
      <c r="BI665" s="67">
        <v>37</v>
      </c>
      <c r="BJ665" s="67">
        <v>68.899999999999991</v>
      </c>
      <c r="BK665" s="67">
        <v>48.70000000000001</v>
      </c>
      <c r="BL665" s="67">
        <v>58.3</v>
      </c>
      <c r="BM665" s="67">
        <v>72.3</v>
      </c>
      <c r="BN665" s="67"/>
    </row>
    <row r="666" spans="1:66" ht="13.5" customHeight="1" x14ac:dyDescent="0.15">
      <c r="A666" s="51"/>
      <c r="B666" s="52"/>
      <c r="C666" s="122"/>
      <c r="D666" s="66" t="s">
        <v>8</v>
      </c>
      <c r="E666" s="90"/>
      <c r="F666" s="90"/>
      <c r="G666" s="90"/>
      <c r="H666" s="28"/>
      <c r="I666" s="28"/>
      <c r="J666" s="28"/>
      <c r="K666" s="28"/>
      <c r="L666" s="28"/>
      <c r="M666" s="28"/>
      <c r="N666" s="28"/>
      <c r="O666" s="28"/>
      <c r="P666" s="28"/>
      <c r="Q666" s="28"/>
      <c r="R666" s="28"/>
      <c r="S666" s="28"/>
      <c r="T666" s="28"/>
      <c r="U666" s="28"/>
      <c r="V666" s="28"/>
      <c r="W666" s="28"/>
      <c r="X666" s="28"/>
      <c r="Y666" s="28"/>
      <c r="Z666" s="28"/>
      <c r="AA666" s="28"/>
      <c r="AB666" s="28"/>
      <c r="AC666" s="28"/>
      <c r="AD666" s="28"/>
      <c r="AE666" s="28"/>
      <c r="AF666" s="28"/>
      <c r="AG666" s="28"/>
      <c r="AH666" s="28"/>
      <c r="AI666" s="28"/>
      <c r="AJ666" s="28"/>
      <c r="AK666" s="28"/>
      <c r="AL666" s="28"/>
      <c r="AM666" s="28"/>
      <c r="AN666" s="28"/>
      <c r="AO666" s="28"/>
      <c r="AQ666" s="67">
        <v>0</v>
      </c>
      <c r="AR666" s="67">
        <v>0</v>
      </c>
      <c r="AS666" s="67">
        <v>406.8</v>
      </c>
      <c r="AT666" s="67">
        <v>361.9</v>
      </c>
      <c r="AU666" s="67">
        <v>572</v>
      </c>
      <c r="AV666" s="67">
        <v>631.4</v>
      </c>
      <c r="AW666" s="67">
        <v>615.29999999999995</v>
      </c>
      <c r="AX666" s="67">
        <v>593</v>
      </c>
      <c r="AY666" s="67">
        <v>559.9</v>
      </c>
      <c r="AZ666" s="67">
        <v>689.8</v>
      </c>
      <c r="BA666" s="67">
        <v>662.6</v>
      </c>
      <c r="BB666" s="67">
        <v>541.70000000000005</v>
      </c>
      <c r="BC666" s="67">
        <v>493.6</v>
      </c>
      <c r="BD666" s="67">
        <v>339.09999999999997</v>
      </c>
      <c r="BE666" s="67">
        <v>422.5</v>
      </c>
      <c r="BF666" s="67">
        <v>408.8</v>
      </c>
      <c r="BG666" s="67">
        <v>412.99999999999994</v>
      </c>
      <c r="BH666" s="67">
        <v>403.7</v>
      </c>
      <c r="BI666" s="67">
        <v>364.5</v>
      </c>
      <c r="BJ666" s="67">
        <v>295.3</v>
      </c>
      <c r="BK666" s="67">
        <v>318.89999999999998</v>
      </c>
      <c r="BL666" s="67">
        <v>368.3</v>
      </c>
      <c r="BM666" s="67">
        <v>344.09999999999997</v>
      </c>
      <c r="BN666" s="67"/>
    </row>
    <row r="667" spans="1:66" ht="13.5" customHeight="1" x14ac:dyDescent="0.15">
      <c r="A667" s="51"/>
      <c r="B667" s="52"/>
      <c r="C667" s="122"/>
      <c r="D667" s="66" t="s">
        <v>9</v>
      </c>
      <c r="E667" s="90"/>
      <c r="F667" s="90"/>
      <c r="G667" s="90"/>
      <c r="H667" s="28"/>
      <c r="I667" s="28"/>
      <c r="J667" s="28"/>
      <c r="K667" s="28"/>
      <c r="L667" s="28"/>
      <c r="M667" s="28"/>
      <c r="N667" s="28"/>
      <c r="O667" s="28"/>
      <c r="P667" s="28"/>
      <c r="Q667" s="28"/>
      <c r="R667" s="28"/>
      <c r="S667" s="28"/>
      <c r="T667" s="28"/>
      <c r="U667" s="28"/>
      <c r="V667" s="28"/>
      <c r="W667" s="28"/>
      <c r="X667" s="28"/>
      <c r="Y667" s="28"/>
      <c r="Z667" s="28"/>
      <c r="AA667" s="28"/>
      <c r="AB667" s="28"/>
      <c r="AC667" s="28"/>
      <c r="AD667" s="28"/>
      <c r="AE667" s="28"/>
      <c r="AF667" s="28"/>
      <c r="AG667" s="28"/>
      <c r="AH667" s="28"/>
      <c r="AI667" s="28"/>
      <c r="AJ667" s="28"/>
      <c r="AK667" s="28"/>
      <c r="AL667" s="28"/>
      <c r="AM667" s="28"/>
      <c r="AN667" s="28"/>
      <c r="AO667" s="28"/>
      <c r="AQ667" s="67">
        <v>0</v>
      </c>
      <c r="AR667" s="67">
        <v>0</v>
      </c>
      <c r="AS667" s="67">
        <v>519.70000000000005</v>
      </c>
      <c r="AT667" s="67">
        <v>465</v>
      </c>
      <c r="AU667" s="67">
        <v>716.1</v>
      </c>
      <c r="AV667" s="67">
        <v>767.9</v>
      </c>
      <c r="AW667" s="67">
        <v>749.8</v>
      </c>
      <c r="AX667" s="67">
        <v>654.70000000000005</v>
      </c>
      <c r="AY667" s="67">
        <v>615.79999999999995</v>
      </c>
      <c r="AZ667" s="67">
        <v>758.1</v>
      </c>
      <c r="BA667" s="67">
        <v>719</v>
      </c>
      <c r="BB667" s="67">
        <v>580.70000000000005</v>
      </c>
      <c r="BC667" s="67">
        <v>527.1</v>
      </c>
      <c r="BD667" s="67">
        <v>354</v>
      </c>
      <c r="BE667" s="67">
        <v>442.70000000000005</v>
      </c>
      <c r="BF667" s="67">
        <v>415.90000000000009</v>
      </c>
      <c r="BG667" s="67">
        <v>411.49999999999994</v>
      </c>
      <c r="BH667" s="67">
        <v>398.09999999999997</v>
      </c>
      <c r="BI667" s="67">
        <v>365.99999999999994</v>
      </c>
      <c r="BJ667" s="67">
        <v>327.90000000000003</v>
      </c>
      <c r="BK667" s="67">
        <v>330.2</v>
      </c>
      <c r="BL667" s="67">
        <v>390.8</v>
      </c>
      <c r="BM667" s="67">
        <v>380.70000000000005</v>
      </c>
      <c r="BN667" s="67"/>
    </row>
    <row r="668" spans="1:66" ht="13.5" customHeight="1" x14ac:dyDescent="0.15">
      <c r="A668" s="51"/>
      <c r="B668" s="52"/>
      <c r="C668" s="122"/>
      <c r="D668" s="66" t="s">
        <v>10</v>
      </c>
      <c r="E668" s="90"/>
      <c r="F668" s="90"/>
      <c r="G668" s="90"/>
      <c r="H668" s="28"/>
      <c r="I668" s="28"/>
      <c r="J668" s="28"/>
      <c r="K668" s="28"/>
      <c r="L668" s="28"/>
      <c r="M668" s="28"/>
      <c r="N668" s="28"/>
      <c r="O668" s="28"/>
      <c r="P668" s="28"/>
      <c r="Q668" s="28"/>
      <c r="R668" s="28"/>
      <c r="S668" s="28"/>
      <c r="T668" s="28"/>
      <c r="U668" s="28"/>
      <c r="V668" s="28"/>
      <c r="W668" s="28"/>
      <c r="X668" s="28"/>
      <c r="Y668" s="28"/>
      <c r="Z668" s="28"/>
      <c r="AA668" s="28"/>
      <c r="AB668" s="28"/>
      <c r="AC668" s="28"/>
      <c r="AD668" s="28"/>
      <c r="AE668" s="28"/>
      <c r="AF668" s="28"/>
      <c r="AG668" s="28"/>
      <c r="AH668" s="28"/>
      <c r="AI668" s="28"/>
      <c r="AJ668" s="28"/>
      <c r="AK668" s="28"/>
      <c r="AL668" s="28"/>
      <c r="AM668" s="28"/>
      <c r="AN668" s="28"/>
      <c r="AO668" s="28"/>
      <c r="AQ668" s="67">
        <v>0</v>
      </c>
      <c r="AR668" s="67">
        <v>0</v>
      </c>
      <c r="AS668" s="67">
        <v>43</v>
      </c>
      <c r="AT668" s="67">
        <v>52.2</v>
      </c>
      <c r="AU668" s="67">
        <v>33.200000000000003</v>
      </c>
      <c r="AV668" s="67">
        <v>35.9</v>
      </c>
      <c r="AW668" s="67">
        <v>36.5</v>
      </c>
      <c r="AX668" s="67">
        <v>34.799999999999997</v>
      </c>
      <c r="AY668" s="67">
        <v>38</v>
      </c>
      <c r="AZ668" s="67">
        <v>54.6</v>
      </c>
      <c r="BA668" s="67">
        <v>59.5</v>
      </c>
      <c r="BB668" s="67">
        <v>56.5</v>
      </c>
      <c r="BC668" s="67">
        <v>44.4</v>
      </c>
      <c r="BD668" s="67">
        <v>38.6</v>
      </c>
      <c r="BE668" s="67">
        <v>36.799999999999997</v>
      </c>
      <c r="BF668" s="67">
        <v>38.4</v>
      </c>
      <c r="BG668" s="67">
        <v>35.5</v>
      </c>
      <c r="BH668" s="67">
        <v>38.199999999999996</v>
      </c>
      <c r="BI668" s="67">
        <v>35.500000000000007</v>
      </c>
      <c r="BJ668" s="67">
        <v>36.299999999999997</v>
      </c>
      <c r="BK668" s="67">
        <v>37.4</v>
      </c>
      <c r="BL668" s="67">
        <v>35.799999999999997</v>
      </c>
      <c r="BM668" s="67">
        <v>35.700000000000003</v>
      </c>
      <c r="BN668" s="67"/>
    </row>
    <row r="669" spans="1:66" ht="13.5" customHeight="1" thickBot="1" x14ac:dyDescent="0.2">
      <c r="A669" s="51"/>
      <c r="B669" s="52"/>
      <c r="C669" s="123"/>
      <c r="D669" s="68" t="s">
        <v>11</v>
      </c>
      <c r="E669" s="91"/>
      <c r="F669" s="91"/>
      <c r="G669" s="91"/>
      <c r="H669" s="29"/>
      <c r="I669" s="29"/>
      <c r="J669" s="29"/>
      <c r="K669" s="29"/>
      <c r="L669" s="29"/>
      <c r="M669" s="29"/>
      <c r="N669" s="29"/>
      <c r="O669" s="29"/>
      <c r="P669" s="29"/>
      <c r="Q669" s="29"/>
      <c r="R669" s="29"/>
      <c r="S669" s="29"/>
      <c r="T669" s="29"/>
      <c r="U669" s="29"/>
      <c r="V669" s="29"/>
      <c r="W669" s="29"/>
      <c r="X669" s="29"/>
      <c r="Y669" s="29"/>
      <c r="Z669" s="29"/>
      <c r="AA669" s="29"/>
      <c r="AB669" s="29"/>
      <c r="AC669" s="29"/>
      <c r="AD669" s="29"/>
      <c r="AE669" s="29"/>
      <c r="AF669" s="29"/>
      <c r="AG669" s="29"/>
      <c r="AH669" s="29"/>
      <c r="AI669" s="29"/>
      <c r="AJ669" s="29"/>
      <c r="AK669" s="29"/>
      <c r="AL669" s="29"/>
      <c r="AM669" s="29"/>
      <c r="AN669" s="29"/>
      <c r="AO669" s="29"/>
      <c r="AQ669" s="69">
        <v>0</v>
      </c>
      <c r="AR669" s="69">
        <v>0</v>
      </c>
      <c r="AS669" s="69">
        <v>75.8</v>
      </c>
      <c r="AT669" s="69">
        <v>90.8</v>
      </c>
      <c r="AU669" s="69">
        <v>58.8</v>
      </c>
      <c r="AV669" s="69">
        <v>62.4</v>
      </c>
      <c r="AW669" s="69">
        <v>60.4</v>
      </c>
      <c r="AX669" s="69">
        <v>56.8</v>
      </c>
      <c r="AY669" s="69">
        <v>90.7</v>
      </c>
      <c r="AZ669" s="69">
        <v>77.5</v>
      </c>
      <c r="BA669" s="69">
        <v>77.5</v>
      </c>
      <c r="BB669" s="69">
        <v>85.4</v>
      </c>
      <c r="BC669" s="69">
        <v>65.3</v>
      </c>
      <c r="BD669" s="69">
        <v>60.800000000000004</v>
      </c>
      <c r="BE669" s="69">
        <v>71.400000000000006</v>
      </c>
      <c r="BF669" s="69">
        <v>56.8</v>
      </c>
      <c r="BG669" s="69">
        <v>57.29999999999999</v>
      </c>
      <c r="BH669" s="69">
        <v>60.8</v>
      </c>
      <c r="BI669" s="69">
        <v>57.4</v>
      </c>
      <c r="BJ669" s="69">
        <v>65</v>
      </c>
      <c r="BK669" s="69">
        <v>67</v>
      </c>
      <c r="BL669" s="69">
        <v>54.9</v>
      </c>
      <c r="BM669" s="69">
        <v>50.5</v>
      </c>
      <c r="BN669" s="69"/>
    </row>
    <row r="670" spans="1:66" ht="13.5" customHeight="1" x14ac:dyDescent="0.15">
      <c r="A670" s="51"/>
      <c r="B670" s="52"/>
      <c r="C670" s="53" t="s">
        <v>114</v>
      </c>
      <c r="D670" s="64" t="s">
        <v>6</v>
      </c>
      <c r="E670" s="89"/>
      <c r="F670" s="89"/>
      <c r="G670" s="89"/>
      <c r="H670" s="26"/>
      <c r="I670" s="26"/>
      <c r="J670" s="26"/>
      <c r="K670" s="26"/>
      <c r="L670" s="26"/>
      <c r="M670" s="26"/>
      <c r="N670" s="26"/>
      <c r="O670" s="26"/>
      <c r="P670" s="26"/>
      <c r="Q670" s="26"/>
      <c r="R670" s="26"/>
      <c r="S670" s="26"/>
      <c r="T670" s="26"/>
      <c r="U670" s="26"/>
      <c r="V670" s="26"/>
      <c r="W670" s="26"/>
      <c r="X670" s="26"/>
      <c r="Y670" s="26"/>
      <c r="Z670" s="26"/>
      <c r="AA670" s="26"/>
      <c r="AB670" s="26"/>
      <c r="AC670" s="26"/>
      <c r="AD670" s="26"/>
      <c r="AE670" s="26"/>
      <c r="AF670" s="26"/>
      <c r="AG670" s="26"/>
      <c r="AH670" s="26"/>
      <c r="AI670" s="26"/>
      <c r="AJ670" s="26"/>
      <c r="AK670" s="26"/>
      <c r="AL670" s="26"/>
      <c r="AM670" s="26"/>
      <c r="AN670" s="26"/>
      <c r="AO670" s="26"/>
      <c r="AQ670" s="65">
        <v>0</v>
      </c>
      <c r="AR670" s="65">
        <v>0</v>
      </c>
      <c r="AS670" s="65">
        <v>176.9</v>
      </c>
      <c r="AT670" s="65">
        <v>165.5</v>
      </c>
      <c r="AU670" s="65">
        <v>158.9</v>
      </c>
      <c r="AV670" s="65">
        <v>170</v>
      </c>
      <c r="AW670" s="65">
        <v>167.9</v>
      </c>
      <c r="AX670" s="65">
        <v>167.9</v>
      </c>
      <c r="AY670" s="65">
        <v>158</v>
      </c>
      <c r="AZ670" s="65">
        <v>154.5</v>
      </c>
      <c r="BA670" s="65">
        <v>176.1</v>
      </c>
      <c r="BB670" s="65">
        <v>186.4</v>
      </c>
      <c r="BC670" s="65">
        <v>174.3</v>
      </c>
      <c r="BD670" s="65">
        <v>143.80000000000001</v>
      </c>
      <c r="BE670" s="65">
        <v>150.39999999999998</v>
      </c>
      <c r="BF670" s="65">
        <v>155.5</v>
      </c>
      <c r="BG670" s="65">
        <v>122.9</v>
      </c>
      <c r="BH670" s="65">
        <v>197</v>
      </c>
      <c r="BI670" s="65">
        <v>209.10000000000002</v>
      </c>
      <c r="BJ670" s="65">
        <v>206.79999999999998</v>
      </c>
      <c r="BK670" s="65">
        <v>220.7</v>
      </c>
      <c r="BL670" s="65">
        <v>217.2</v>
      </c>
      <c r="BM670" s="65">
        <v>247.20000000000002</v>
      </c>
      <c r="BN670" s="65"/>
    </row>
    <row r="671" spans="1:66" ht="13.5" customHeight="1" x14ac:dyDescent="0.15">
      <c r="A671" s="51"/>
      <c r="B671" s="52"/>
      <c r="C671" s="54"/>
      <c r="D671" s="66" t="s">
        <v>7</v>
      </c>
      <c r="E671" s="90"/>
      <c r="F671" s="90"/>
      <c r="G671" s="90"/>
      <c r="H671" s="28"/>
      <c r="I671" s="28"/>
      <c r="J671" s="28"/>
      <c r="K671" s="28"/>
      <c r="L671" s="28"/>
      <c r="M671" s="28"/>
      <c r="N671" s="28"/>
      <c r="O671" s="28"/>
      <c r="P671" s="28"/>
      <c r="Q671" s="28"/>
      <c r="R671" s="28"/>
      <c r="S671" s="28"/>
      <c r="T671" s="28"/>
      <c r="U671" s="28"/>
      <c r="V671" s="28"/>
      <c r="W671" s="28"/>
      <c r="X671" s="28"/>
      <c r="Y671" s="28"/>
      <c r="Z671" s="28"/>
      <c r="AA671" s="28"/>
      <c r="AB671" s="28"/>
      <c r="AC671" s="28"/>
      <c r="AD671" s="28"/>
      <c r="AE671" s="28"/>
      <c r="AF671" s="28"/>
      <c r="AG671" s="28"/>
      <c r="AH671" s="28"/>
      <c r="AI671" s="28"/>
      <c r="AJ671" s="28"/>
      <c r="AK671" s="28"/>
      <c r="AL671" s="28"/>
      <c r="AM671" s="28"/>
      <c r="AN671" s="28"/>
      <c r="AO671" s="28"/>
      <c r="AQ671" s="67">
        <v>0</v>
      </c>
      <c r="AR671" s="67">
        <v>0</v>
      </c>
      <c r="AS671" s="67">
        <v>8.4</v>
      </c>
      <c r="AT671" s="67">
        <v>8</v>
      </c>
      <c r="AU671" s="67">
        <v>12.1</v>
      </c>
      <c r="AV671" s="67">
        <v>17.100000000000001</v>
      </c>
      <c r="AW671" s="67">
        <v>17.399999999999999</v>
      </c>
      <c r="AX671" s="67">
        <v>18.5</v>
      </c>
      <c r="AY671" s="67">
        <v>17.8</v>
      </c>
      <c r="AZ671" s="67">
        <v>16.600000000000001</v>
      </c>
      <c r="BA671" s="67">
        <v>18.5</v>
      </c>
      <c r="BB671" s="67">
        <v>19.3</v>
      </c>
      <c r="BC671" s="67">
        <v>18.399999999999999</v>
      </c>
      <c r="BD671" s="67">
        <v>14.699999999999998</v>
      </c>
      <c r="BE671" s="67">
        <v>15.099999999999998</v>
      </c>
      <c r="BF671" s="67">
        <v>12.100000000000001</v>
      </c>
      <c r="BG671" s="67">
        <v>8.1</v>
      </c>
      <c r="BH671" s="67">
        <v>19.300000000000004</v>
      </c>
      <c r="BI671" s="67">
        <v>20.5</v>
      </c>
      <c r="BJ671" s="67">
        <v>15.599999999999998</v>
      </c>
      <c r="BK671" s="67">
        <v>19.999999999999996</v>
      </c>
      <c r="BL671" s="67">
        <v>20.5</v>
      </c>
      <c r="BM671" s="67">
        <v>24.200000000000003</v>
      </c>
      <c r="BN671" s="67"/>
    </row>
    <row r="672" spans="1:66" ht="13.5" customHeight="1" x14ac:dyDescent="0.15">
      <c r="A672" s="51"/>
      <c r="B672" s="52"/>
      <c r="C672" s="54"/>
      <c r="D672" s="66" t="s">
        <v>8</v>
      </c>
      <c r="E672" s="90"/>
      <c r="F672" s="90"/>
      <c r="G672" s="90"/>
      <c r="H672" s="28"/>
      <c r="I672" s="28"/>
      <c r="J672" s="28"/>
      <c r="K672" s="28"/>
      <c r="L672" s="28"/>
      <c r="M672" s="28"/>
      <c r="N672" s="28"/>
      <c r="O672" s="28"/>
      <c r="P672" s="28"/>
      <c r="Q672" s="28"/>
      <c r="R672" s="28"/>
      <c r="S672" s="28"/>
      <c r="T672" s="28"/>
      <c r="U672" s="28"/>
      <c r="V672" s="28"/>
      <c r="W672" s="28"/>
      <c r="X672" s="28"/>
      <c r="Y672" s="28"/>
      <c r="Z672" s="28"/>
      <c r="AA672" s="28"/>
      <c r="AB672" s="28"/>
      <c r="AC672" s="28"/>
      <c r="AD672" s="28"/>
      <c r="AE672" s="28"/>
      <c r="AF672" s="28"/>
      <c r="AG672" s="28"/>
      <c r="AH672" s="28"/>
      <c r="AI672" s="28"/>
      <c r="AJ672" s="28"/>
      <c r="AK672" s="28"/>
      <c r="AL672" s="28"/>
      <c r="AM672" s="28"/>
      <c r="AN672" s="28"/>
      <c r="AO672" s="28"/>
      <c r="AQ672" s="67">
        <v>0</v>
      </c>
      <c r="AR672" s="67">
        <v>0</v>
      </c>
      <c r="AS672" s="67">
        <v>168.5</v>
      </c>
      <c r="AT672" s="67">
        <v>157.5</v>
      </c>
      <c r="AU672" s="67">
        <v>146.80000000000001</v>
      </c>
      <c r="AV672" s="67">
        <v>152.9</v>
      </c>
      <c r="AW672" s="67">
        <v>150.5</v>
      </c>
      <c r="AX672" s="67">
        <v>149.4</v>
      </c>
      <c r="AY672" s="67">
        <v>140.19999999999999</v>
      </c>
      <c r="AZ672" s="67">
        <v>137.9</v>
      </c>
      <c r="BA672" s="67">
        <v>157.6</v>
      </c>
      <c r="BB672" s="67">
        <v>167.1</v>
      </c>
      <c r="BC672" s="67">
        <v>155.9</v>
      </c>
      <c r="BD672" s="67">
        <v>129.1</v>
      </c>
      <c r="BE672" s="67">
        <v>135.30000000000001</v>
      </c>
      <c r="BF672" s="67">
        <v>143.4</v>
      </c>
      <c r="BG672" s="67">
        <v>114.8</v>
      </c>
      <c r="BH672" s="67">
        <v>177.7</v>
      </c>
      <c r="BI672" s="67">
        <v>188.60000000000002</v>
      </c>
      <c r="BJ672" s="67">
        <v>191.2</v>
      </c>
      <c r="BK672" s="67">
        <v>200.7</v>
      </c>
      <c r="BL672" s="67">
        <v>196.7</v>
      </c>
      <c r="BM672" s="67">
        <v>223.00000000000003</v>
      </c>
      <c r="BN672" s="67"/>
    </row>
    <row r="673" spans="1:66" ht="13.5" customHeight="1" x14ac:dyDescent="0.15">
      <c r="A673" s="51"/>
      <c r="B673" s="52"/>
      <c r="C673" s="54"/>
      <c r="D673" s="66" t="s">
        <v>9</v>
      </c>
      <c r="E673" s="90"/>
      <c r="F673" s="90"/>
      <c r="G673" s="90"/>
      <c r="H673" s="28"/>
      <c r="I673" s="28"/>
      <c r="J673" s="28"/>
      <c r="K673" s="28"/>
      <c r="L673" s="28"/>
      <c r="M673" s="28"/>
      <c r="N673" s="28"/>
      <c r="O673" s="28"/>
      <c r="P673" s="28"/>
      <c r="Q673" s="28"/>
      <c r="R673" s="28"/>
      <c r="S673" s="28"/>
      <c r="T673" s="28"/>
      <c r="U673" s="28"/>
      <c r="V673" s="28"/>
      <c r="W673" s="28"/>
      <c r="X673" s="28"/>
      <c r="Y673" s="28"/>
      <c r="Z673" s="28"/>
      <c r="AA673" s="28"/>
      <c r="AB673" s="28"/>
      <c r="AC673" s="28"/>
      <c r="AD673" s="28"/>
      <c r="AE673" s="28"/>
      <c r="AF673" s="28"/>
      <c r="AG673" s="28"/>
      <c r="AH673" s="28"/>
      <c r="AI673" s="28"/>
      <c r="AJ673" s="28"/>
      <c r="AK673" s="28"/>
      <c r="AL673" s="28"/>
      <c r="AM673" s="28"/>
      <c r="AN673" s="28"/>
      <c r="AO673" s="28"/>
      <c r="AQ673" s="67">
        <v>0</v>
      </c>
      <c r="AR673" s="67">
        <v>0</v>
      </c>
      <c r="AS673" s="67">
        <v>169.9</v>
      </c>
      <c r="AT673" s="67">
        <v>159.9</v>
      </c>
      <c r="AU673" s="67">
        <v>153.6</v>
      </c>
      <c r="AV673" s="67">
        <v>164.3</v>
      </c>
      <c r="AW673" s="67">
        <v>162.69999999999999</v>
      </c>
      <c r="AX673" s="67">
        <v>162.6</v>
      </c>
      <c r="AY673" s="67">
        <v>152.80000000000001</v>
      </c>
      <c r="AZ673" s="67">
        <v>149.69999999999999</v>
      </c>
      <c r="BA673" s="67">
        <v>167.9</v>
      </c>
      <c r="BB673" s="67">
        <v>180.8</v>
      </c>
      <c r="BC673" s="67">
        <v>169.5</v>
      </c>
      <c r="BD673" s="67">
        <v>138.6</v>
      </c>
      <c r="BE673" s="67">
        <v>145</v>
      </c>
      <c r="BF673" s="67">
        <v>149.9</v>
      </c>
      <c r="BG673" s="67">
        <v>118.50000000000001</v>
      </c>
      <c r="BH673" s="67">
        <v>190.10000000000002</v>
      </c>
      <c r="BI673" s="67">
        <v>201.80000000000004</v>
      </c>
      <c r="BJ673" s="67">
        <v>199.60000000000005</v>
      </c>
      <c r="BK673" s="67">
        <v>213.00000000000003</v>
      </c>
      <c r="BL673" s="67">
        <v>209.1</v>
      </c>
      <c r="BM673" s="67">
        <v>238.29999999999998</v>
      </c>
      <c r="BN673" s="67"/>
    </row>
    <row r="674" spans="1:66" ht="13.5" customHeight="1" x14ac:dyDescent="0.15">
      <c r="A674" s="51"/>
      <c r="B674" s="52"/>
      <c r="C674" s="54"/>
      <c r="D674" s="66" t="s">
        <v>10</v>
      </c>
      <c r="E674" s="90"/>
      <c r="F674" s="90"/>
      <c r="G674" s="90"/>
      <c r="H674" s="28"/>
      <c r="I674" s="28"/>
      <c r="J674" s="28"/>
      <c r="K674" s="28"/>
      <c r="L674" s="28"/>
      <c r="M674" s="28"/>
      <c r="N674" s="28"/>
      <c r="O674" s="28"/>
      <c r="P674" s="28"/>
      <c r="Q674" s="28"/>
      <c r="R674" s="28"/>
      <c r="S674" s="28"/>
      <c r="T674" s="28"/>
      <c r="U674" s="28"/>
      <c r="V674" s="28"/>
      <c r="W674" s="28"/>
      <c r="X674" s="28"/>
      <c r="Y674" s="28"/>
      <c r="Z674" s="28"/>
      <c r="AA674" s="28"/>
      <c r="AB674" s="28"/>
      <c r="AC674" s="28"/>
      <c r="AD674" s="28"/>
      <c r="AE674" s="28"/>
      <c r="AF674" s="28"/>
      <c r="AG674" s="28"/>
      <c r="AH674" s="28"/>
      <c r="AI674" s="28"/>
      <c r="AJ674" s="28"/>
      <c r="AK674" s="28"/>
      <c r="AL674" s="28"/>
      <c r="AM674" s="28"/>
      <c r="AN674" s="28"/>
      <c r="AO674" s="28"/>
      <c r="AQ674" s="67">
        <v>0</v>
      </c>
      <c r="AR674" s="67">
        <v>0</v>
      </c>
      <c r="AS674" s="67">
        <v>7</v>
      </c>
      <c r="AT674" s="67">
        <v>5.6</v>
      </c>
      <c r="AU674" s="67">
        <v>5.3</v>
      </c>
      <c r="AV674" s="67">
        <v>5.7</v>
      </c>
      <c r="AW674" s="67">
        <v>5.2</v>
      </c>
      <c r="AX674" s="67">
        <v>5.3</v>
      </c>
      <c r="AY674" s="67">
        <v>5.2</v>
      </c>
      <c r="AZ674" s="67">
        <v>4.8</v>
      </c>
      <c r="BA674" s="67">
        <v>8.1999999999999993</v>
      </c>
      <c r="BB674" s="67">
        <v>5.6</v>
      </c>
      <c r="BC674" s="67">
        <v>4.8</v>
      </c>
      <c r="BD674" s="67">
        <v>5.1999999999999993</v>
      </c>
      <c r="BE674" s="67">
        <v>5.3999999999999995</v>
      </c>
      <c r="BF674" s="67">
        <v>5.6</v>
      </c>
      <c r="BG674" s="67">
        <v>4.3999999999999995</v>
      </c>
      <c r="BH674" s="67">
        <v>6.9</v>
      </c>
      <c r="BI674" s="67">
        <v>7.3000000000000007</v>
      </c>
      <c r="BJ674" s="67">
        <v>7.2</v>
      </c>
      <c r="BK674" s="67">
        <v>7.7000000000000011</v>
      </c>
      <c r="BL674" s="67">
        <v>8.1</v>
      </c>
      <c r="BM674" s="67">
        <v>8.8999999999999986</v>
      </c>
      <c r="BN674" s="67"/>
    </row>
    <row r="675" spans="1:66" ht="13.5" customHeight="1" thickBot="1" x14ac:dyDescent="0.2">
      <c r="A675" s="51"/>
      <c r="B675" s="52"/>
      <c r="C675" s="55"/>
      <c r="D675" s="68" t="s">
        <v>11</v>
      </c>
      <c r="E675" s="91"/>
      <c r="F675" s="91"/>
      <c r="G675" s="91"/>
      <c r="H675" s="29"/>
      <c r="I675" s="29"/>
      <c r="J675" s="29"/>
      <c r="K675" s="29"/>
      <c r="L675" s="29"/>
      <c r="M675" s="29"/>
      <c r="N675" s="29"/>
      <c r="O675" s="29"/>
      <c r="P675" s="29"/>
      <c r="Q675" s="29"/>
      <c r="R675" s="29"/>
      <c r="S675" s="29"/>
      <c r="T675" s="29"/>
      <c r="U675" s="29"/>
      <c r="V675" s="29"/>
      <c r="W675" s="29"/>
      <c r="X675" s="29"/>
      <c r="Y675" s="29"/>
      <c r="Z675" s="29"/>
      <c r="AA675" s="29"/>
      <c r="AB675" s="29"/>
      <c r="AC675" s="29"/>
      <c r="AD675" s="29"/>
      <c r="AE675" s="29"/>
      <c r="AF675" s="29"/>
      <c r="AG675" s="29"/>
      <c r="AH675" s="29"/>
      <c r="AI675" s="29"/>
      <c r="AJ675" s="29"/>
      <c r="AK675" s="29"/>
      <c r="AL675" s="29"/>
      <c r="AM675" s="29"/>
      <c r="AN675" s="29"/>
      <c r="AO675" s="29"/>
      <c r="AQ675" s="69">
        <v>0</v>
      </c>
      <c r="AR675" s="69">
        <v>0</v>
      </c>
      <c r="AS675" s="69">
        <v>7.7</v>
      </c>
      <c r="AT675" s="69">
        <v>5.9</v>
      </c>
      <c r="AU675" s="69">
        <v>5.7</v>
      </c>
      <c r="AV675" s="69">
        <v>5.8</v>
      </c>
      <c r="AW675" s="69">
        <v>5.4</v>
      </c>
      <c r="AX675" s="69">
        <v>5.3</v>
      </c>
      <c r="AY675" s="69">
        <v>5.2</v>
      </c>
      <c r="AZ675" s="69">
        <v>4.8</v>
      </c>
      <c r="BA675" s="69">
        <v>8.1999999999999993</v>
      </c>
      <c r="BB675" s="69">
        <v>5.6</v>
      </c>
      <c r="BC675" s="69">
        <v>4.8</v>
      </c>
      <c r="BD675" s="69">
        <v>5.1999999999999993</v>
      </c>
      <c r="BE675" s="69">
        <v>5.3999999999999995</v>
      </c>
      <c r="BF675" s="69">
        <v>5.6</v>
      </c>
      <c r="BG675" s="69">
        <v>4.3999999999999995</v>
      </c>
      <c r="BH675" s="69">
        <v>6.9</v>
      </c>
      <c r="BI675" s="69">
        <v>7.3000000000000007</v>
      </c>
      <c r="BJ675" s="69">
        <v>7.2</v>
      </c>
      <c r="BK675" s="69">
        <v>7.7000000000000011</v>
      </c>
      <c r="BL675" s="69">
        <v>8.1</v>
      </c>
      <c r="BM675" s="69">
        <v>8.8999999999999986</v>
      </c>
      <c r="BN675" s="69"/>
    </row>
    <row r="676" spans="1:66" ht="13.5" customHeight="1" x14ac:dyDescent="0.15">
      <c r="A676" s="51"/>
      <c r="B676" s="52"/>
      <c r="C676" s="121" t="s">
        <v>374</v>
      </c>
      <c r="D676" s="64" t="s">
        <v>6</v>
      </c>
      <c r="E676" s="89"/>
      <c r="F676" s="89"/>
      <c r="G676" s="89"/>
      <c r="H676" s="26"/>
      <c r="I676" s="26"/>
      <c r="J676" s="26"/>
      <c r="K676" s="26"/>
      <c r="L676" s="26"/>
      <c r="M676" s="26"/>
      <c r="N676" s="26"/>
      <c r="O676" s="26"/>
      <c r="P676" s="26"/>
      <c r="Q676" s="26"/>
      <c r="R676" s="26"/>
      <c r="S676" s="26"/>
      <c r="T676" s="26"/>
      <c r="U676" s="26"/>
      <c r="V676" s="26"/>
      <c r="W676" s="26"/>
      <c r="X676" s="26"/>
      <c r="Y676" s="26"/>
      <c r="Z676" s="26"/>
      <c r="AA676" s="26"/>
      <c r="AB676" s="26"/>
      <c r="AC676" s="26"/>
      <c r="AD676" s="26"/>
      <c r="AE676" s="26"/>
      <c r="AF676" s="26"/>
      <c r="AG676" s="26"/>
      <c r="AH676" s="26"/>
      <c r="AI676" s="26"/>
      <c r="AJ676" s="26"/>
      <c r="AK676" s="26"/>
      <c r="AL676" s="26"/>
      <c r="AM676" s="26"/>
      <c r="AN676" s="26"/>
      <c r="AO676" s="26"/>
      <c r="AQ676" s="65">
        <v>0</v>
      </c>
      <c r="AR676" s="65">
        <v>0</v>
      </c>
      <c r="AS676" s="65">
        <v>201</v>
      </c>
      <c r="AT676" s="65">
        <v>327.60000000000002</v>
      </c>
      <c r="AU676" s="65">
        <v>276.3</v>
      </c>
      <c r="AV676" s="65">
        <v>268.60000000000002</v>
      </c>
      <c r="AW676" s="65">
        <v>187.8</v>
      </c>
      <c r="AX676" s="65">
        <v>196.1</v>
      </c>
      <c r="AY676" s="65">
        <v>169.6</v>
      </c>
      <c r="AZ676" s="65">
        <v>0</v>
      </c>
      <c r="BA676" s="65">
        <v>0</v>
      </c>
      <c r="BB676" s="65">
        <v>0</v>
      </c>
      <c r="BC676" s="65">
        <v>0</v>
      </c>
      <c r="BD676" s="65">
        <v>0</v>
      </c>
      <c r="BE676" s="65">
        <v>0</v>
      </c>
      <c r="BF676" s="65">
        <v>0</v>
      </c>
      <c r="BG676" s="65">
        <v>0</v>
      </c>
      <c r="BH676" s="65">
        <v>0</v>
      </c>
      <c r="BI676" s="65">
        <v>0</v>
      </c>
      <c r="BJ676" s="65">
        <v>0</v>
      </c>
      <c r="BK676" s="65">
        <v>0</v>
      </c>
      <c r="BL676" s="65">
        <v>0</v>
      </c>
      <c r="BM676" s="65"/>
      <c r="BN676" s="65"/>
    </row>
    <row r="677" spans="1:66" ht="13.5" customHeight="1" x14ac:dyDescent="0.15">
      <c r="A677" s="51"/>
      <c r="B677" s="52"/>
      <c r="C677" s="122"/>
      <c r="D677" s="66" t="s">
        <v>7</v>
      </c>
      <c r="E677" s="90"/>
      <c r="F677" s="90"/>
      <c r="G677" s="90"/>
      <c r="H677" s="28"/>
      <c r="I677" s="28"/>
      <c r="J677" s="28"/>
      <c r="K677" s="28"/>
      <c r="L677" s="28"/>
      <c r="M677" s="28"/>
      <c r="N677" s="28"/>
      <c r="O677" s="28"/>
      <c r="P677" s="28"/>
      <c r="Q677" s="28"/>
      <c r="R677" s="28"/>
      <c r="S677" s="28"/>
      <c r="T677" s="28"/>
      <c r="U677" s="28"/>
      <c r="V677" s="28"/>
      <c r="W677" s="28"/>
      <c r="X677" s="28"/>
      <c r="Y677" s="28"/>
      <c r="Z677" s="28"/>
      <c r="AA677" s="28"/>
      <c r="AB677" s="28"/>
      <c r="AC677" s="28"/>
      <c r="AD677" s="28"/>
      <c r="AE677" s="28"/>
      <c r="AF677" s="28"/>
      <c r="AG677" s="28"/>
      <c r="AH677" s="28"/>
      <c r="AI677" s="28"/>
      <c r="AJ677" s="28"/>
      <c r="AK677" s="28"/>
      <c r="AL677" s="28"/>
      <c r="AM677" s="28"/>
      <c r="AN677" s="28"/>
      <c r="AO677" s="28"/>
      <c r="AQ677" s="67">
        <v>0</v>
      </c>
      <c r="AR677" s="67">
        <v>0</v>
      </c>
      <c r="AS677" s="67">
        <v>68.3</v>
      </c>
      <c r="AT677" s="67">
        <v>80.8</v>
      </c>
      <c r="AU677" s="67">
        <v>79.2</v>
      </c>
      <c r="AV677" s="67">
        <v>61.2</v>
      </c>
      <c r="AW677" s="67">
        <v>27</v>
      </c>
      <c r="AX677" s="67">
        <v>33.5</v>
      </c>
      <c r="AY677" s="67">
        <v>32.799999999999997</v>
      </c>
      <c r="AZ677" s="67">
        <v>0</v>
      </c>
      <c r="BA677" s="67">
        <v>0</v>
      </c>
      <c r="BB677" s="67">
        <v>0</v>
      </c>
      <c r="BC677" s="67">
        <v>0</v>
      </c>
      <c r="BD677" s="67">
        <v>0</v>
      </c>
      <c r="BE677" s="67">
        <v>0</v>
      </c>
      <c r="BF677" s="67">
        <v>0</v>
      </c>
      <c r="BG677" s="67">
        <v>0</v>
      </c>
      <c r="BH677" s="67">
        <v>0</v>
      </c>
      <c r="BI677" s="67">
        <v>0</v>
      </c>
      <c r="BJ677" s="67">
        <v>0</v>
      </c>
      <c r="BK677" s="67">
        <v>0</v>
      </c>
      <c r="BL677" s="67">
        <v>0</v>
      </c>
      <c r="BM677" s="67"/>
      <c r="BN677" s="67"/>
    </row>
    <row r="678" spans="1:66" ht="13.5" customHeight="1" x14ac:dyDescent="0.15">
      <c r="A678" s="51"/>
      <c r="B678" s="52"/>
      <c r="C678" s="122"/>
      <c r="D678" s="66" t="s">
        <v>8</v>
      </c>
      <c r="E678" s="90"/>
      <c r="F678" s="90"/>
      <c r="G678" s="90"/>
      <c r="H678" s="28"/>
      <c r="I678" s="28"/>
      <c r="J678" s="28"/>
      <c r="K678" s="28"/>
      <c r="L678" s="28"/>
      <c r="M678" s="28"/>
      <c r="N678" s="28"/>
      <c r="O678" s="28"/>
      <c r="P678" s="28"/>
      <c r="Q678" s="28"/>
      <c r="R678" s="28"/>
      <c r="S678" s="28"/>
      <c r="T678" s="28"/>
      <c r="U678" s="28"/>
      <c r="V678" s="28"/>
      <c r="W678" s="28"/>
      <c r="X678" s="28"/>
      <c r="Y678" s="28"/>
      <c r="Z678" s="28"/>
      <c r="AA678" s="28"/>
      <c r="AB678" s="28"/>
      <c r="AC678" s="28"/>
      <c r="AD678" s="28"/>
      <c r="AE678" s="28"/>
      <c r="AF678" s="28"/>
      <c r="AG678" s="28"/>
      <c r="AH678" s="28"/>
      <c r="AI678" s="28"/>
      <c r="AJ678" s="28"/>
      <c r="AK678" s="28"/>
      <c r="AL678" s="28"/>
      <c r="AM678" s="28"/>
      <c r="AN678" s="28"/>
      <c r="AO678" s="28"/>
      <c r="AQ678" s="67">
        <v>0</v>
      </c>
      <c r="AR678" s="67">
        <v>0</v>
      </c>
      <c r="AS678" s="67">
        <v>132.69999999999999</v>
      </c>
      <c r="AT678" s="67">
        <v>246.8</v>
      </c>
      <c r="AU678" s="67">
        <v>197.1</v>
      </c>
      <c r="AV678" s="67">
        <v>207.4</v>
      </c>
      <c r="AW678" s="67">
        <v>160.80000000000001</v>
      </c>
      <c r="AX678" s="67">
        <v>162.6</v>
      </c>
      <c r="AY678" s="67">
        <v>136.80000000000001</v>
      </c>
      <c r="AZ678" s="67">
        <v>0</v>
      </c>
      <c r="BA678" s="67">
        <v>0</v>
      </c>
      <c r="BB678" s="67">
        <v>0</v>
      </c>
      <c r="BC678" s="67">
        <v>0</v>
      </c>
      <c r="BD678" s="67">
        <v>0</v>
      </c>
      <c r="BE678" s="67">
        <v>0</v>
      </c>
      <c r="BF678" s="67">
        <v>0</v>
      </c>
      <c r="BG678" s="67">
        <v>0</v>
      </c>
      <c r="BH678" s="67">
        <v>0</v>
      </c>
      <c r="BI678" s="67">
        <v>0</v>
      </c>
      <c r="BJ678" s="67">
        <v>0</v>
      </c>
      <c r="BK678" s="67">
        <v>0</v>
      </c>
      <c r="BL678" s="67">
        <v>0</v>
      </c>
      <c r="BM678" s="67"/>
      <c r="BN678" s="67"/>
    </row>
    <row r="679" spans="1:66" ht="13.5" customHeight="1" x14ac:dyDescent="0.15">
      <c r="A679" s="51"/>
      <c r="B679" s="52"/>
      <c r="C679" s="122"/>
      <c r="D679" s="66" t="s">
        <v>9</v>
      </c>
      <c r="E679" s="90"/>
      <c r="F679" s="90"/>
      <c r="G679" s="90"/>
      <c r="H679" s="28"/>
      <c r="I679" s="28"/>
      <c r="J679" s="28"/>
      <c r="K679" s="28"/>
      <c r="L679" s="28"/>
      <c r="M679" s="28"/>
      <c r="N679" s="28"/>
      <c r="O679" s="28"/>
      <c r="P679" s="28"/>
      <c r="Q679" s="28"/>
      <c r="R679" s="28"/>
      <c r="S679" s="28"/>
      <c r="T679" s="28"/>
      <c r="U679" s="28"/>
      <c r="V679" s="28"/>
      <c r="W679" s="28"/>
      <c r="X679" s="28"/>
      <c r="Y679" s="28"/>
      <c r="Z679" s="28"/>
      <c r="AA679" s="28"/>
      <c r="AB679" s="28"/>
      <c r="AC679" s="28"/>
      <c r="AD679" s="28"/>
      <c r="AE679" s="28"/>
      <c r="AF679" s="28"/>
      <c r="AG679" s="28"/>
      <c r="AH679" s="28"/>
      <c r="AI679" s="28"/>
      <c r="AJ679" s="28"/>
      <c r="AK679" s="28"/>
      <c r="AL679" s="28"/>
      <c r="AM679" s="28"/>
      <c r="AN679" s="28"/>
      <c r="AO679" s="28"/>
      <c r="AQ679" s="67">
        <v>0</v>
      </c>
      <c r="AR679" s="67">
        <v>0</v>
      </c>
      <c r="AS679" s="67">
        <v>162.5</v>
      </c>
      <c r="AT679" s="67">
        <v>291.3</v>
      </c>
      <c r="AU679" s="67">
        <v>244.6</v>
      </c>
      <c r="AV679" s="67">
        <v>244.1</v>
      </c>
      <c r="AW679" s="67">
        <v>170.4</v>
      </c>
      <c r="AX679" s="67">
        <v>172.3</v>
      </c>
      <c r="AY679" s="67">
        <v>147.4</v>
      </c>
      <c r="AZ679" s="67">
        <v>0</v>
      </c>
      <c r="BA679" s="67">
        <v>0</v>
      </c>
      <c r="BB679" s="67">
        <v>0</v>
      </c>
      <c r="BC679" s="67">
        <v>0</v>
      </c>
      <c r="BD679" s="67">
        <v>0</v>
      </c>
      <c r="BE679" s="67">
        <v>0</v>
      </c>
      <c r="BF679" s="67">
        <v>0</v>
      </c>
      <c r="BG679" s="67">
        <v>0</v>
      </c>
      <c r="BH679" s="67">
        <v>0</v>
      </c>
      <c r="BI679" s="67">
        <v>0</v>
      </c>
      <c r="BJ679" s="67">
        <v>0</v>
      </c>
      <c r="BK679" s="67">
        <v>0</v>
      </c>
      <c r="BL679" s="67">
        <v>0</v>
      </c>
      <c r="BM679" s="67"/>
      <c r="BN679" s="67"/>
    </row>
    <row r="680" spans="1:66" ht="13.5" customHeight="1" x14ac:dyDescent="0.15">
      <c r="A680" s="51"/>
      <c r="B680" s="52"/>
      <c r="C680" s="122"/>
      <c r="D680" s="66" t="s">
        <v>10</v>
      </c>
      <c r="E680" s="90"/>
      <c r="F680" s="90"/>
      <c r="G680" s="90"/>
      <c r="H680" s="28"/>
      <c r="I680" s="28"/>
      <c r="J680" s="28"/>
      <c r="K680" s="28"/>
      <c r="L680" s="28"/>
      <c r="M680" s="28"/>
      <c r="N680" s="28"/>
      <c r="O680" s="28"/>
      <c r="P680" s="28"/>
      <c r="Q680" s="28"/>
      <c r="R680" s="28"/>
      <c r="S680" s="28"/>
      <c r="T680" s="28"/>
      <c r="U680" s="28"/>
      <c r="V680" s="28"/>
      <c r="W680" s="28"/>
      <c r="X680" s="28"/>
      <c r="Y680" s="28"/>
      <c r="Z680" s="28"/>
      <c r="AA680" s="28"/>
      <c r="AB680" s="28"/>
      <c r="AC680" s="28"/>
      <c r="AD680" s="28"/>
      <c r="AE680" s="28"/>
      <c r="AF680" s="28"/>
      <c r="AG680" s="28"/>
      <c r="AH680" s="28"/>
      <c r="AI680" s="28"/>
      <c r="AJ680" s="28"/>
      <c r="AK680" s="28"/>
      <c r="AL680" s="28"/>
      <c r="AM680" s="28"/>
      <c r="AN680" s="28"/>
      <c r="AO680" s="28"/>
      <c r="AQ680" s="67">
        <v>0</v>
      </c>
      <c r="AR680" s="67">
        <v>0</v>
      </c>
      <c r="AS680" s="67">
        <v>38.5</v>
      </c>
      <c r="AT680" s="67">
        <v>36.299999999999997</v>
      </c>
      <c r="AU680" s="67">
        <v>31.7</v>
      </c>
      <c r="AV680" s="67">
        <v>24.5</v>
      </c>
      <c r="AW680" s="67">
        <v>17.399999999999999</v>
      </c>
      <c r="AX680" s="67">
        <v>23.8</v>
      </c>
      <c r="AY680" s="67">
        <v>22.2</v>
      </c>
      <c r="AZ680" s="67">
        <v>0</v>
      </c>
      <c r="BA680" s="67">
        <v>0</v>
      </c>
      <c r="BB680" s="67">
        <v>0</v>
      </c>
      <c r="BC680" s="67">
        <v>0</v>
      </c>
      <c r="BD680" s="67">
        <v>0</v>
      </c>
      <c r="BE680" s="67">
        <v>0</v>
      </c>
      <c r="BF680" s="67">
        <v>0</v>
      </c>
      <c r="BG680" s="67">
        <v>0</v>
      </c>
      <c r="BH680" s="67">
        <v>0</v>
      </c>
      <c r="BI680" s="67">
        <v>0</v>
      </c>
      <c r="BJ680" s="67">
        <v>0</v>
      </c>
      <c r="BK680" s="67">
        <v>0</v>
      </c>
      <c r="BL680" s="67">
        <v>0</v>
      </c>
      <c r="BM680" s="67"/>
      <c r="BN680" s="67"/>
    </row>
    <row r="681" spans="1:66" ht="13.5" customHeight="1" thickBot="1" x14ac:dyDescent="0.2">
      <c r="A681" s="51"/>
      <c r="B681" s="52"/>
      <c r="C681" s="123"/>
      <c r="D681" s="68" t="s">
        <v>11</v>
      </c>
      <c r="E681" s="91"/>
      <c r="F681" s="91"/>
      <c r="G681" s="91"/>
      <c r="H681" s="29"/>
      <c r="I681" s="29"/>
      <c r="J681" s="29"/>
      <c r="K681" s="29"/>
      <c r="L681" s="29"/>
      <c r="M681" s="29"/>
      <c r="N681" s="29"/>
      <c r="O681" s="29"/>
      <c r="P681" s="29"/>
      <c r="Q681" s="29"/>
      <c r="R681" s="29"/>
      <c r="S681" s="29"/>
      <c r="T681" s="29"/>
      <c r="U681" s="29"/>
      <c r="V681" s="29"/>
      <c r="W681" s="29"/>
      <c r="X681" s="29"/>
      <c r="Y681" s="29"/>
      <c r="Z681" s="29"/>
      <c r="AA681" s="29"/>
      <c r="AB681" s="29"/>
      <c r="AC681" s="29"/>
      <c r="AD681" s="29"/>
      <c r="AE681" s="29"/>
      <c r="AF681" s="29"/>
      <c r="AG681" s="29"/>
      <c r="AH681" s="29"/>
      <c r="AI681" s="29"/>
      <c r="AJ681" s="29"/>
      <c r="AK681" s="29"/>
      <c r="AL681" s="29"/>
      <c r="AM681" s="29"/>
      <c r="AN681" s="29"/>
      <c r="AO681" s="29"/>
      <c r="AQ681" s="69">
        <v>0</v>
      </c>
      <c r="AR681" s="69">
        <v>0</v>
      </c>
      <c r="AS681" s="69">
        <v>40.4</v>
      </c>
      <c r="AT681" s="69">
        <v>76.5</v>
      </c>
      <c r="AU681" s="69">
        <v>38.299999999999997</v>
      </c>
      <c r="AV681" s="69">
        <v>35.299999999999997</v>
      </c>
      <c r="AW681" s="69">
        <v>17.8</v>
      </c>
      <c r="AX681" s="69">
        <v>24.1</v>
      </c>
      <c r="AY681" s="69">
        <v>22.3</v>
      </c>
      <c r="AZ681" s="69">
        <v>0</v>
      </c>
      <c r="BA681" s="69">
        <v>0</v>
      </c>
      <c r="BB681" s="69">
        <v>0</v>
      </c>
      <c r="BC681" s="69">
        <v>0</v>
      </c>
      <c r="BD681" s="69">
        <v>0</v>
      </c>
      <c r="BE681" s="69">
        <v>0</v>
      </c>
      <c r="BF681" s="69">
        <v>0</v>
      </c>
      <c r="BG681" s="69">
        <v>0</v>
      </c>
      <c r="BH681" s="69">
        <v>0</v>
      </c>
      <c r="BI681" s="69">
        <v>0</v>
      </c>
      <c r="BJ681" s="69">
        <v>0</v>
      </c>
      <c r="BK681" s="69">
        <v>0</v>
      </c>
      <c r="BL681" s="69">
        <v>0</v>
      </c>
      <c r="BM681" s="69"/>
      <c r="BN681" s="69"/>
    </row>
    <row r="682" spans="1:66" ht="13.5" customHeight="1" x14ac:dyDescent="0.15">
      <c r="A682" s="51"/>
      <c r="B682" s="52"/>
      <c r="C682" s="53" t="s">
        <v>116</v>
      </c>
      <c r="D682" s="64" t="s">
        <v>6</v>
      </c>
      <c r="E682" s="89"/>
      <c r="F682" s="89"/>
      <c r="G682" s="89"/>
      <c r="H682" s="26"/>
      <c r="I682" s="26"/>
      <c r="J682" s="26"/>
      <c r="K682" s="26"/>
      <c r="L682" s="26"/>
      <c r="M682" s="26"/>
      <c r="N682" s="26"/>
      <c r="O682" s="26"/>
      <c r="P682" s="26"/>
      <c r="Q682" s="26"/>
      <c r="R682" s="26"/>
      <c r="S682" s="26"/>
      <c r="T682" s="26"/>
      <c r="U682" s="26"/>
      <c r="V682" s="26"/>
      <c r="W682" s="26"/>
      <c r="X682" s="26"/>
      <c r="Y682" s="26"/>
      <c r="Z682" s="26"/>
      <c r="AA682" s="26"/>
      <c r="AB682" s="26"/>
      <c r="AC682" s="26"/>
      <c r="AD682" s="26"/>
      <c r="AE682" s="26"/>
      <c r="AF682" s="26"/>
      <c r="AG682" s="26"/>
      <c r="AH682" s="26"/>
      <c r="AI682" s="26"/>
      <c r="AJ682" s="26"/>
      <c r="AK682" s="26"/>
      <c r="AL682" s="26"/>
      <c r="AM682" s="26"/>
      <c r="AN682" s="26"/>
      <c r="AO682" s="26"/>
      <c r="AQ682" s="65">
        <v>0</v>
      </c>
      <c r="AR682" s="65">
        <v>0</v>
      </c>
      <c r="AS682" s="65">
        <v>497.2</v>
      </c>
      <c r="AT682" s="65">
        <v>442.5</v>
      </c>
      <c r="AU682" s="65">
        <v>413.6</v>
      </c>
      <c r="AV682" s="65">
        <v>408.7</v>
      </c>
      <c r="AW682" s="65">
        <v>376.5</v>
      </c>
      <c r="AX682" s="65">
        <v>354.4</v>
      </c>
      <c r="AY682" s="65">
        <v>332.9</v>
      </c>
      <c r="AZ682" s="65">
        <v>341.7</v>
      </c>
      <c r="BA682" s="65">
        <v>359.2</v>
      </c>
      <c r="BB682" s="65">
        <v>344.7</v>
      </c>
      <c r="BC682" s="65">
        <v>357.7</v>
      </c>
      <c r="BD682" s="65">
        <v>353.99999999999989</v>
      </c>
      <c r="BE682" s="65">
        <v>344.29999999999995</v>
      </c>
      <c r="BF682" s="65">
        <v>337.7</v>
      </c>
      <c r="BG682" s="65">
        <v>349.39999999999992</v>
      </c>
      <c r="BH682" s="65">
        <v>335.70000000000005</v>
      </c>
      <c r="BI682" s="65">
        <v>352.59999999999997</v>
      </c>
      <c r="BJ682" s="65">
        <v>351.7999999999999</v>
      </c>
      <c r="BK682" s="65">
        <v>366.00000000000006</v>
      </c>
      <c r="BL682" s="65">
        <v>369.9</v>
      </c>
      <c r="BM682" s="65">
        <v>350.30000000000007</v>
      </c>
      <c r="BN682" s="65"/>
    </row>
    <row r="683" spans="1:66" ht="13.5" customHeight="1" x14ac:dyDescent="0.15">
      <c r="A683" s="51"/>
      <c r="B683" s="52"/>
      <c r="C683" s="54"/>
      <c r="D683" s="66" t="s">
        <v>7</v>
      </c>
      <c r="E683" s="90"/>
      <c r="F683" s="90"/>
      <c r="G683" s="90"/>
      <c r="H683" s="28"/>
      <c r="I683" s="28"/>
      <c r="J683" s="28"/>
      <c r="K683" s="28"/>
      <c r="L683" s="28"/>
      <c r="M683" s="28"/>
      <c r="N683" s="28"/>
      <c r="O683" s="28"/>
      <c r="P683" s="28"/>
      <c r="Q683" s="28"/>
      <c r="R683" s="28"/>
      <c r="S683" s="28"/>
      <c r="T683" s="28"/>
      <c r="U683" s="28"/>
      <c r="V683" s="28"/>
      <c r="W683" s="28"/>
      <c r="X683" s="28"/>
      <c r="Y683" s="28"/>
      <c r="Z683" s="28"/>
      <c r="AA683" s="28"/>
      <c r="AB683" s="28"/>
      <c r="AC683" s="28"/>
      <c r="AD683" s="28"/>
      <c r="AE683" s="28"/>
      <c r="AF683" s="28"/>
      <c r="AG683" s="28"/>
      <c r="AH683" s="28"/>
      <c r="AI683" s="28"/>
      <c r="AJ683" s="28"/>
      <c r="AK683" s="28"/>
      <c r="AL683" s="28"/>
      <c r="AM683" s="28"/>
      <c r="AN683" s="28"/>
      <c r="AO683" s="28"/>
      <c r="AQ683" s="67">
        <v>0</v>
      </c>
      <c r="AR683" s="67">
        <v>0</v>
      </c>
      <c r="AS683" s="67">
        <v>73</v>
      </c>
      <c r="AT683" s="67">
        <v>52.1</v>
      </c>
      <c r="AU683" s="67">
        <v>55.6</v>
      </c>
      <c r="AV683" s="67">
        <v>51.5</v>
      </c>
      <c r="AW683" s="67">
        <v>46.5</v>
      </c>
      <c r="AX683" s="67">
        <v>41.3</v>
      </c>
      <c r="AY683" s="67">
        <v>40.4</v>
      </c>
      <c r="AZ683" s="67">
        <v>38.799999999999997</v>
      </c>
      <c r="BA683" s="67">
        <v>43.1</v>
      </c>
      <c r="BB683" s="67">
        <v>39.1</v>
      </c>
      <c r="BC683" s="67">
        <v>42.4</v>
      </c>
      <c r="BD683" s="67">
        <v>39.9</v>
      </c>
      <c r="BE683" s="67">
        <v>42.199999999999996</v>
      </c>
      <c r="BF683" s="67">
        <v>40.6</v>
      </c>
      <c r="BG683" s="67">
        <v>42.400000000000006</v>
      </c>
      <c r="BH683" s="67">
        <v>41.000000000000007</v>
      </c>
      <c r="BI683" s="67">
        <v>42.7</v>
      </c>
      <c r="BJ683" s="67">
        <v>43.699999999999996</v>
      </c>
      <c r="BK683" s="67">
        <v>44.4</v>
      </c>
      <c r="BL683" s="67">
        <v>44.7</v>
      </c>
      <c r="BM683" s="67">
        <v>42.900000000000006</v>
      </c>
      <c r="BN683" s="67"/>
    </row>
    <row r="684" spans="1:66" ht="13.5" customHeight="1" x14ac:dyDescent="0.15">
      <c r="A684" s="51"/>
      <c r="B684" s="52"/>
      <c r="C684" s="54"/>
      <c r="D684" s="66" t="s">
        <v>8</v>
      </c>
      <c r="E684" s="90"/>
      <c r="F684" s="90"/>
      <c r="G684" s="90"/>
      <c r="H684" s="28"/>
      <c r="I684" s="28"/>
      <c r="J684" s="28"/>
      <c r="K684" s="28"/>
      <c r="L684" s="28"/>
      <c r="M684" s="28"/>
      <c r="N684" s="28"/>
      <c r="O684" s="28"/>
      <c r="P684" s="28"/>
      <c r="Q684" s="28"/>
      <c r="R684" s="28"/>
      <c r="S684" s="28"/>
      <c r="T684" s="28"/>
      <c r="U684" s="28"/>
      <c r="V684" s="28"/>
      <c r="W684" s="28"/>
      <c r="X684" s="28"/>
      <c r="Y684" s="28"/>
      <c r="Z684" s="28"/>
      <c r="AA684" s="28"/>
      <c r="AB684" s="28"/>
      <c r="AC684" s="28"/>
      <c r="AD684" s="28"/>
      <c r="AE684" s="28"/>
      <c r="AF684" s="28"/>
      <c r="AG684" s="28"/>
      <c r="AH684" s="28"/>
      <c r="AI684" s="28"/>
      <c r="AJ684" s="28"/>
      <c r="AK684" s="28"/>
      <c r="AL684" s="28"/>
      <c r="AM684" s="28"/>
      <c r="AN684" s="28"/>
      <c r="AO684" s="28"/>
      <c r="AQ684" s="67">
        <v>0</v>
      </c>
      <c r="AR684" s="67">
        <v>0</v>
      </c>
      <c r="AS684" s="67">
        <v>424.2</v>
      </c>
      <c r="AT684" s="67">
        <v>390.4</v>
      </c>
      <c r="AU684" s="67">
        <v>358</v>
      </c>
      <c r="AV684" s="67">
        <v>357.2</v>
      </c>
      <c r="AW684" s="67">
        <v>330</v>
      </c>
      <c r="AX684" s="67">
        <v>313.10000000000002</v>
      </c>
      <c r="AY684" s="67">
        <v>292.5</v>
      </c>
      <c r="AZ684" s="67">
        <v>302.89999999999998</v>
      </c>
      <c r="BA684" s="67">
        <v>316.10000000000002</v>
      </c>
      <c r="BB684" s="67">
        <v>305.60000000000002</v>
      </c>
      <c r="BC684" s="67">
        <v>315.3</v>
      </c>
      <c r="BD684" s="67">
        <v>314.10000000000002</v>
      </c>
      <c r="BE684" s="67">
        <v>302.09999999999997</v>
      </c>
      <c r="BF684" s="67">
        <v>297.10000000000002</v>
      </c>
      <c r="BG684" s="67">
        <v>306.99999999999994</v>
      </c>
      <c r="BH684" s="67">
        <v>294.7</v>
      </c>
      <c r="BI684" s="67">
        <v>309.89999999999998</v>
      </c>
      <c r="BJ684" s="67">
        <v>308.09999999999997</v>
      </c>
      <c r="BK684" s="67">
        <v>321.60000000000008</v>
      </c>
      <c r="BL684" s="67">
        <v>325.2</v>
      </c>
      <c r="BM684" s="67">
        <v>307.40000000000003</v>
      </c>
      <c r="BN684" s="67"/>
    </row>
    <row r="685" spans="1:66" ht="13.5" customHeight="1" x14ac:dyDescent="0.15">
      <c r="A685" s="51"/>
      <c r="B685" s="52"/>
      <c r="C685" s="54"/>
      <c r="D685" s="66" t="s">
        <v>9</v>
      </c>
      <c r="E685" s="90"/>
      <c r="F685" s="90"/>
      <c r="G685" s="90"/>
      <c r="H685" s="28"/>
      <c r="I685" s="28"/>
      <c r="J685" s="28"/>
      <c r="K685" s="28"/>
      <c r="L685" s="28"/>
      <c r="M685" s="28"/>
      <c r="N685" s="28"/>
      <c r="O685" s="28"/>
      <c r="P685" s="28"/>
      <c r="Q685" s="28"/>
      <c r="R685" s="28"/>
      <c r="S685" s="28"/>
      <c r="T685" s="28"/>
      <c r="U685" s="28"/>
      <c r="V685" s="28"/>
      <c r="W685" s="28"/>
      <c r="X685" s="28"/>
      <c r="Y685" s="28"/>
      <c r="Z685" s="28"/>
      <c r="AA685" s="28"/>
      <c r="AB685" s="28"/>
      <c r="AC685" s="28"/>
      <c r="AD685" s="28"/>
      <c r="AE685" s="28"/>
      <c r="AF685" s="28"/>
      <c r="AG685" s="28"/>
      <c r="AH685" s="28"/>
      <c r="AI685" s="28"/>
      <c r="AJ685" s="28"/>
      <c r="AK685" s="28"/>
      <c r="AL685" s="28"/>
      <c r="AM685" s="28"/>
      <c r="AN685" s="28"/>
      <c r="AO685" s="28"/>
      <c r="AQ685" s="67">
        <v>0</v>
      </c>
      <c r="AR685" s="67">
        <v>0</v>
      </c>
      <c r="AS685" s="67">
        <v>484.5</v>
      </c>
      <c r="AT685" s="67">
        <v>421.1</v>
      </c>
      <c r="AU685" s="67">
        <v>397.7</v>
      </c>
      <c r="AV685" s="67">
        <v>391.8</v>
      </c>
      <c r="AW685" s="67">
        <v>358.9</v>
      </c>
      <c r="AX685" s="67">
        <v>335.8</v>
      </c>
      <c r="AY685" s="67">
        <v>315.60000000000002</v>
      </c>
      <c r="AZ685" s="67">
        <v>321.2</v>
      </c>
      <c r="BA685" s="67">
        <v>338.9</v>
      </c>
      <c r="BB685" s="67">
        <v>326.10000000000002</v>
      </c>
      <c r="BC685" s="67">
        <v>338.3</v>
      </c>
      <c r="BD685" s="67">
        <v>335.19999999999993</v>
      </c>
      <c r="BE685" s="67">
        <v>322.7</v>
      </c>
      <c r="BF685" s="67">
        <v>318.3</v>
      </c>
      <c r="BG685" s="67">
        <v>329.2</v>
      </c>
      <c r="BH685" s="67">
        <v>315.10000000000002</v>
      </c>
      <c r="BI685" s="67">
        <v>333.6</v>
      </c>
      <c r="BJ685" s="67">
        <v>333.99999999999994</v>
      </c>
      <c r="BK685" s="67">
        <v>348.8</v>
      </c>
      <c r="BL685" s="67">
        <v>354.6</v>
      </c>
      <c r="BM685" s="67">
        <v>329</v>
      </c>
      <c r="BN685" s="67"/>
    </row>
    <row r="686" spans="1:66" ht="13.5" customHeight="1" x14ac:dyDescent="0.15">
      <c r="A686" s="51"/>
      <c r="B686" s="52"/>
      <c r="C686" s="54"/>
      <c r="D686" s="66" t="s">
        <v>10</v>
      </c>
      <c r="E686" s="90"/>
      <c r="F686" s="90"/>
      <c r="G686" s="90"/>
      <c r="H686" s="28"/>
      <c r="I686" s="28"/>
      <c r="J686" s="28"/>
      <c r="K686" s="28"/>
      <c r="L686" s="28"/>
      <c r="M686" s="28"/>
      <c r="N686" s="28"/>
      <c r="O686" s="28"/>
      <c r="P686" s="28"/>
      <c r="Q686" s="28"/>
      <c r="R686" s="28"/>
      <c r="S686" s="28"/>
      <c r="T686" s="28"/>
      <c r="U686" s="28"/>
      <c r="V686" s="28"/>
      <c r="W686" s="28"/>
      <c r="X686" s="28"/>
      <c r="Y686" s="28"/>
      <c r="Z686" s="28"/>
      <c r="AA686" s="28"/>
      <c r="AB686" s="28"/>
      <c r="AC686" s="28"/>
      <c r="AD686" s="28"/>
      <c r="AE686" s="28"/>
      <c r="AF686" s="28"/>
      <c r="AG686" s="28"/>
      <c r="AH686" s="28"/>
      <c r="AI686" s="28"/>
      <c r="AJ686" s="28"/>
      <c r="AK686" s="28"/>
      <c r="AL686" s="28"/>
      <c r="AM686" s="28"/>
      <c r="AN686" s="28"/>
      <c r="AO686" s="28"/>
      <c r="AQ686" s="67">
        <v>0</v>
      </c>
      <c r="AR686" s="67">
        <v>0</v>
      </c>
      <c r="AS686" s="67">
        <v>12.7</v>
      </c>
      <c r="AT686" s="67">
        <v>21.4</v>
      </c>
      <c r="AU686" s="67">
        <v>15.9</v>
      </c>
      <c r="AV686" s="67">
        <v>16.899999999999999</v>
      </c>
      <c r="AW686" s="67">
        <v>17.600000000000001</v>
      </c>
      <c r="AX686" s="67">
        <v>18.600000000000001</v>
      </c>
      <c r="AY686" s="67">
        <v>17.3</v>
      </c>
      <c r="AZ686" s="67">
        <v>20.5</v>
      </c>
      <c r="BA686" s="67">
        <v>20.3</v>
      </c>
      <c r="BB686" s="67">
        <v>18.600000000000001</v>
      </c>
      <c r="BC686" s="67">
        <v>19.399999999999999</v>
      </c>
      <c r="BD686" s="67">
        <v>18.799999999999997</v>
      </c>
      <c r="BE686" s="67">
        <v>21.6</v>
      </c>
      <c r="BF686" s="67">
        <v>19.400000000000002</v>
      </c>
      <c r="BG686" s="67">
        <v>20.200000000000003</v>
      </c>
      <c r="BH686" s="67">
        <v>20.599999999999998</v>
      </c>
      <c r="BI686" s="67">
        <v>19</v>
      </c>
      <c r="BJ686" s="67">
        <v>17.8</v>
      </c>
      <c r="BK686" s="67">
        <v>17.2</v>
      </c>
      <c r="BL686" s="67">
        <v>15.3</v>
      </c>
      <c r="BM686" s="67">
        <v>21.300000000000004</v>
      </c>
      <c r="BN686" s="67"/>
    </row>
    <row r="687" spans="1:66" ht="13.5" customHeight="1" thickBot="1" x14ac:dyDescent="0.2">
      <c r="A687" s="51"/>
      <c r="B687" s="52"/>
      <c r="C687" s="55"/>
      <c r="D687" s="68" t="s">
        <v>11</v>
      </c>
      <c r="E687" s="91"/>
      <c r="F687" s="91"/>
      <c r="G687" s="91"/>
      <c r="H687" s="29"/>
      <c r="I687" s="29"/>
      <c r="J687" s="29"/>
      <c r="K687" s="29"/>
      <c r="L687" s="29"/>
      <c r="M687" s="29"/>
      <c r="N687" s="29"/>
      <c r="O687" s="29"/>
      <c r="P687" s="29"/>
      <c r="Q687" s="29"/>
      <c r="R687" s="29"/>
      <c r="S687" s="29"/>
      <c r="T687" s="29"/>
      <c r="U687" s="29"/>
      <c r="V687" s="29"/>
      <c r="W687" s="29"/>
      <c r="X687" s="29"/>
      <c r="Y687" s="29"/>
      <c r="Z687" s="29"/>
      <c r="AA687" s="29"/>
      <c r="AB687" s="29"/>
      <c r="AC687" s="29"/>
      <c r="AD687" s="29"/>
      <c r="AE687" s="29"/>
      <c r="AF687" s="29"/>
      <c r="AG687" s="29"/>
      <c r="AH687" s="29"/>
      <c r="AI687" s="29"/>
      <c r="AJ687" s="29"/>
      <c r="AK687" s="29"/>
      <c r="AL687" s="29"/>
      <c r="AM687" s="29"/>
      <c r="AN687" s="29"/>
      <c r="AO687" s="29"/>
      <c r="AQ687" s="69">
        <v>0</v>
      </c>
      <c r="AR687" s="69">
        <v>0</v>
      </c>
      <c r="AS687" s="69">
        <v>15.3</v>
      </c>
      <c r="AT687" s="69">
        <v>24.2</v>
      </c>
      <c r="AU687" s="69">
        <v>18.5</v>
      </c>
      <c r="AV687" s="69">
        <v>20.5</v>
      </c>
      <c r="AW687" s="69">
        <v>22.2</v>
      </c>
      <c r="AX687" s="69">
        <v>23.4</v>
      </c>
      <c r="AY687" s="69">
        <v>22.4</v>
      </c>
      <c r="AZ687" s="69">
        <v>25</v>
      </c>
      <c r="BA687" s="69">
        <v>23.2</v>
      </c>
      <c r="BB687" s="69">
        <v>21.4</v>
      </c>
      <c r="BC687" s="69">
        <v>23.3</v>
      </c>
      <c r="BD687" s="69">
        <v>22.2</v>
      </c>
      <c r="BE687" s="69">
        <v>23.899999999999995</v>
      </c>
      <c r="BF687" s="69">
        <v>26.5</v>
      </c>
      <c r="BG687" s="69">
        <v>26.7</v>
      </c>
      <c r="BH687" s="69">
        <v>25.8</v>
      </c>
      <c r="BI687" s="69">
        <v>22.799999999999997</v>
      </c>
      <c r="BJ687" s="69">
        <v>22.900000000000002</v>
      </c>
      <c r="BK687" s="69">
        <v>21.2</v>
      </c>
      <c r="BL687" s="69">
        <v>18.8</v>
      </c>
      <c r="BM687" s="69">
        <v>25.1</v>
      </c>
      <c r="BN687" s="69"/>
    </row>
    <row r="688" spans="1:66" ht="13.5" customHeight="1" x14ac:dyDescent="0.15">
      <c r="A688" s="51"/>
      <c r="B688" s="52"/>
      <c r="C688" s="121" t="s">
        <v>452</v>
      </c>
      <c r="D688" s="64" t="s">
        <v>6</v>
      </c>
      <c r="E688" s="89"/>
      <c r="F688" s="89"/>
      <c r="G688" s="89"/>
      <c r="H688" s="26"/>
      <c r="I688" s="26">
        <f t="shared" ref="I688" si="884">SUM(I689:I690)</f>
        <v>37913</v>
      </c>
      <c r="J688" s="26">
        <f t="shared" ref="J688" si="885">SUM(J689:J690)</f>
        <v>52569</v>
      </c>
      <c r="K688" s="26">
        <f t="shared" ref="K688" si="886">SUM(K689:K690)</f>
        <v>55276</v>
      </c>
      <c r="L688" s="26">
        <f t="shared" ref="L688" si="887">SUM(L689:L690)</f>
        <v>115011</v>
      </c>
      <c r="M688" s="26">
        <f t="shared" ref="M688" si="888">SUM(M689:M690)</f>
        <v>156025</v>
      </c>
      <c r="N688" s="26">
        <f t="shared" ref="N688" si="889">SUM(N689:N690)</f>
        <v>141733</v>
      </c>
      <c r="O688" s="26">
        <f t="shared" ref="O688" si="890">SUM(O689:O690)</f>
        <v>136672</v>
      </c>
      <c r="P688" s="26">
        <f t="shared" ref="P688" si="891">SUM(P689:P690)</f>
        <v>142000</v>
      </c>
      <c r="Q688" s="26">
        <f t="shared" ref="Q688" si="892">SUM(Q689:Q690)</f>
        <v>146810</v>
      </c>
      <c r="R688" s="26">
        <f t="shared" ref="R688" si="893">SUM(R689:R690)</f>
        <v>148856</v>
      </c>
      <c r="S688" s="26">
        <f t="shared" ref="S688" si="894">SUM(S689:S690)</f>
        <v>176017</v>
      </c>
      <c r="T688" s="26">
        <f t="shared" ref="T688" si="895">SUM(T689:T690)</f>
        <v>158445</v>
      </c>
      <c r="U688" s="26">
        <f t="shared" ref="U688" si="896">SUM(U689:U690)</f>
        <v>157584</v>
      </c>
      <c r="V688" s="26">
        <f t="shared" ref="V688" si="897">SUM(V689:V690)</f>
        <v>112303</v>
      </c>
      <c r="W688" s="26">
        <f t="shared" ref="W688" si="898">SUM(W689:W690)</f>
        <v>131250</v>
      </c>
      <c r="X688" s="26">
        <f t="shared" ref="X688" si="899">SUM(X689:X690)</f>
        <v>129776</v>
      </c>
      <c r="Y688" s="26">
        <f t="shared" ref="Y688" si="900">SUM(Y689:Y690)</f>
        <v>150255</v>
      </c>
      <c r="Z688" s="26">
        <f t="shared" ref="Z688" si="901">SUM(Z689:Z690)</f>
        <v>115755</v>
      </c>
      <c r="AA688" s="26">
        <f t="shared" ref="AA688" si="902">SUM(AA689:AA690)</f>
        <v>120890</v>
      </c>
      <c r="AB688" s="26">
        <f t="shared" ref="AB688" si="903">SUM(AB689:AB690)</f>
        <v>159783</v>
      </c>
      <c r="AC688" s="26">
        <f t="shared" ref="AC688" si="904">SUM(AC689:AC690)</f>
        <v>200667</v>
      </c>
      <c r="AD688" s="26">
        <f t="shared" ref="AD688" si="905">SUM(AD689:AD690)</f>
        <v>218134</v>
      </c>
      <c r="AE688" s="26">
        <f t="shared" ref="AE688" si="906">SUM(AE689:AE690)</f>
        <v>305884</v>
      </c>
      <c r="AF688" s="26">
        <f t="shared" ref="AF688" si="907">SUM(AF689:AF690)</f>
        <v>324225</v>
      </c>
      <c r="AG688" s="26">
        <f t="shared" ref="AG688" si="908">SUM(AG689:AG690)</f>
        <v>359317</v>
      </c>
      <c r="AH688" s="26">
        <f t="shared" ref="AH688" si="909">SUM(AH689:AH690)</f>
        <v>372557</v>
      </c>
      <c r="AI688" s="26">
        <f t="shared" ref="AI688" si="910">SUM(AI689:AI690)</f>
        <v>384363</v>
      </c>
      <c r="AJ688" s="26">
        <f t="shared" ref="AJ688" si="911">SUM(AJ689:AJ690)</f>
        <v>403861</v>
      </c>
      <c r="AK688" s="26">
        <f t="shared" ref="AK688" si="912">SUM(AK689:AK690)</f>
        <v>445577</v>
      </c>
      <c r="AL688" s="26">
        <f t="shared" ref="AL688" si="913">SUM(AL689:AL690)</f>
        <v>452089</v>
      </c>
      <c r="AM688" s="26">
        <f t="shared" ref="AM688" si="914">SUM(AM689:AM690)</f>
        <v>466345</v>
      </c>
      <c r="AN688" s="26">
        <f t="shared" ref="AN688" si="915">SUM(AN689:AN690)</f>
        <v>460880</v>
      </c>
      <c r="AO688" s="26">
        <f t="shared" ref="AO688" si="916">SUM(AO689:AO690)</f>
        <v>473123</v>
      </c>
      <c r="AQ688" s="65">
        <v>490.29999999999995</v>
      </c>
      <c r="AR688" s="65">
        <v>529.4</v>
      </c>
      <c r="AS688" s="65">
        <v>431.1</v>
      </c>
      <c r="AT688" s="65">
        <v>412.2</v>
      </c>
      <c r="AU688" s="65">
        <v>406.1</v>
      </c>
      <c r="AV688" s="65">
        <v>440.4</v>
      </c>
      <c r="AW688" s="65">
        <v>392.7</v>
      </c>
      <c r="AX688" s="65">
        <v>393.4</v>
      </c>
      <c r="AY688" s="65">
        <v>405.6</v>
      </c>
      <c r="AZ688" s="65">
        <v>513.1</v>
      </c>
      <c r="BA688" s="65">
        <v>621.20000000000005</v>
      </c>
      <c r="BB688" s="65">
        <v>655.6</v>
      </c>
      <c r="BC688" s="65">
        <v>632</v>
      </c>
      <c r="BD688" s="65">
        <v>559.39999999999986</v>
      </c>
      <c r="BE688" s="65">
        <v>304.39999999999992</v>
      </c>
      <c r="BF688" s="65">
        <v>256.5</v>
      </c>
      <c r="BG688" s="65">
        <v>313.8</v>
      </c>
      <c r="BH688" s="65">
        <v>302.59999999999991</v>
      </c>
      <c r="BI688" s="65">
        <v>364.59999999999997</v>
      </c>
      <c r="BJ688" s="65">
        <v>313.40000000000003</v>
      </c>
      <c r="BK688" s="65">
        <v>319.60000000000002</v>
      </c>
      <c r="BL688" s="65">
        <v>285.3</v>
      </c>
      <c r="BM688" s="65">
        <v>346.80000000000013</v>
      </c>
      <c r="BN688" s="65"/>
    </row>
    <row r="689" spans="1:66" ht="13.5" customHeight="1" x14ac:dyDescent="0.15">
      <c r="A689" s="51"/>
      <c r="B689" s="52"/>
      <c r="C689" s="122"/>
      <c r="D689" s="66" t="s">
        <v>7</v>
      </c>
      <c r="E689" s="90"/>
      <c r="F689" s="90"/>
      <c r="G689" s="90"/>
      <c r="H689" s="28"/>
      <c r="I689" s="28">
        <f>主要観光地別・年度計!I743</f>
        <v>1480</v>
      </c>
      <c r="J689" s="28">
        <f>主要観光地別・年度計!J743</f>
        <v>1255</v>
      </c>
      <c r="K689" s="28">
        <f>主要観光地別・年度計!K743</f>
        <v>1967</v>
      </c>
      <c r="L689" s="28">
        <f>主要観光地別・年度計!L743</f>
        <v>7563</v>
      </c>
      <c r="M689" s="28">
        <f>主要観光地別・年度計!M743</f>
        <v>27168</v>
      </c>
      <c r="N689" s="28">
        <f>主要観光地別・年度計!N743</f>
        <v>34645</v>
      </c>
      <c r="O689" s="28">
        <f>主要観光地別・年度計!O743</f>
        <v>18354</v>
      </c>
      <c r="P689" s="28">
        <f>主要観光地別・年度計!P743</f>
        <v>27130</v>
      </c>
      <c r="Q689" s="28">
        <f>主要観光地別・年度計!Q743</f>
        <v>25510</v>
      </c>
      <c r="R689" s="28">
        <f>主要観光地別・年度計!R743</f>
        <v>12619</v>
      </c>
      <c r="S689" s="28">
        <f>主要観光地別・年度計!S743</f>
        <v>13845</v>
      </c>
      <c r="T689" s="28">
        <f>主要観光地別・年度計!T743</f>
        <v>7892</v>
      </c>
      <c r="U689" s="28">
        <f>主要観光地別・年度計!U743</f>
        <v>8160</v>
      </c>
      <c r="V689" s="28">
        <f>主要観光地別・年度計!V743</f>
        <v>10579</v>
      </c>
      <c r="W689" s="28">
        <f>主要観光地別・年度計!W743</f>
        <v>10600</v>
      </c>
      <c r="X689" s="28">
        <f>主要観光地別・年度計!X743</f>
        <v>11221</v>
      </c>
      <c r="Y689" s="28">
        <f>主要観光地別・年度計!Y743</f>
        <v>12490</v>
      </c>
      <c r="Z689" s="28">
        <f>主要観光地別・年度計!Z743</f>
        <v>7066</v>
      </c>
      <c r="AA689" s="28">
        <f>主要観光地別・年度計!AA743</f>
        <v>7087</v>
      </c>
      <c r="AB689" s="28">
        <f>主要観光地別・年度計!AB743</f>
        <v>9285</v>
      </c>
      <c r="AC689" s="28">
        <f>主要観光地別・年度計!AC743</f>
        <v>11845</v>
      </c>
      <c r="AD689" s="28">
        <f>主要観光地別・年度計!AD743</f>
        <v>13961</v>
      </c>
      <c r="AE689" s="28">
        <f>主要観光地別・年度計!AE743</f>
        <v>15806</v>
      </c>
      <c r="AF689" s="28">
        <f>主要観光地別・年度計!AF743</f>
        <v>18216</v>
      </c>
      <c r="AG689" s="28">
        <f>主要観光地別・年度計!AG743</f>
        <v>18184</v>
      </c>
      <c r="AH689" s="28">
        <f>主要観光地別・年度計!AH743</f>
        <v>18360</v>
      </c>
      <c r="AI689" s="28">
        <f>主要観光地別・年度計!AI743</f>
        <v>18406</v>
      </c>
      <c r="AJ689" s="28">
        <f>主要観光地別・年度計!AJ743</f>
        <v>20153</v>
      </c>
      <c r="AK689" s="28">
        <f>主要観光地別・年度計!AK743</f>
        <v>39976</v>
      </c>
      <c r="AL689" s="28">
        <f>主要観光地別・年度計!AL743</f>
        <v>42562</v>
      </c>
      <c r="AM689" s="28">
        <f>主要観光地別・年度計!AM743</f>
        <v>74746</v>
      </c>
      <c r="AN689" s="28">
        <f>主要観光地別・年度計!AN743</f>
        <v>44450</v>
      </c>
      <c r="AO689" s="28">
        <f>主要観光地別・年度計!AO743</f>
        <v>58004</v>
      </c>
      <c r="AQ689" s="67">
        <v>121.9</v>
      </c>
      <c r="AR689" s="67">
        <v>84</v>
      </c>
      <c r="AS689" s="67">
        <v>67.400000000000006</v>
      </c>
      <c r="AT689" s="67">
        <v>62</v>
      </c>
      <c r="AU689" s="67">
        <v>49.3</v>
      </c>
      <c r="AV689" s="67">
        <v>47.3</v>
      </c>
      <c r="AW689" s="67">
        <v>37.5</v>
      </c>
      <c r="AX689" s="67">
        <v>44.2</v>
      </c>
      <c r="AY689" s="67">
        <v>44.4</v>
      </c>
      <c r="AZ689" s="67">
        <v>63.1</v>
      </c>
      <c r="BA689" s="67">
        <v>67</v>
      </c>
      <c r="BB689" s="67">
        <v>58.9</v>
      </c>
      <c r="BC689" s="67">
        <v>46.3</v>
      </c>
      <c r="BD689" s="67">
        <v>56.1</v>
      </c>
      <c r="BE689" s="67">
        <v>48.3</v>
      </c>
      <c r="BF689" s="67">
        <v>41.8</v>
      </c>
      <c r="BG689" s="67">
        <v>48.999999999999986</v>
      </c>
      <c r="BH689" s="67">
        <v>47.800000000000004</v>
      </c>
      <c r="BI689" s="67">
        <v>52.800000000000004</v>
      </c>
      <c r="BJ689" s="67">
        <v>50.999999999999993</v>
      </c>
      <c r="BK689" s="67">
        <v>52.499999999999993</v>
      </c>
      <c r="BL689" s="67">
        <v>45</v>
      </c>
      <c r="BM689" s="67">
        <v>49.6</v>
      </c>
      <c r="BN689" s="67"/>
    </row>
    <row r="690" spans="1:66" ht="13.5" customHeight="1" x14ac:dyDescent="0.15">
      <c r="A690" s="51"/>
      <c r="B690" s="52"/>
      <c r="C690" s="122"/>
      <c r="D690" s="66" t="s">
        <v>8</v>
      </c>
      <c r="E690" s="90"/>
      <c r="F690" s="90"/>
      <c r="G690" s="90"/>
      <c r="H690" s="28"/>
      <c r="I690" s="28">
        <f>主要観光地別・年度計!I744</f>
        <v>36433</v>
      </c>
      <c r="J690" s="28">
        <f>主要観光地別・年度計!J744</f>
        <v>51314</v>
      </c>
      <c r="K690" s="28">
        <f>主要観光地別・年度計!K744</f>
        <v>53309</v>
      </c>
      <c r="L690" s="28">
        <f>主要観光地別・年度計!L744</f>
        <v>107448</v>
      </c>
      <c r="M690" s="28">
        <f>主要観光地別・年度計!M744</f>
        <v>128857</v>
      </c>
      <c r="N690" s="28">
        <f>主要観光地別・年度計!N744</f>
        <v>107088</v>
      </c>
      <c r="O690" s="28">
        <f>主要観光地別・年度計!O744</f>
        <v>118318</v>
      </c>
      <c r="P690" s="28">
        <f>主要観光地別・年度計!P744</f>
        <v>114870</v>
      </c>
      <c r="Q690" s="28">
        <f>主要観光地別・年度計!Q744</f>
        <v>121300</v>
      </c>
      <c r="R690" s="28">
        <f>主要観光地別・年度計!R744</f>
        <v>136237</v>
      </c>
      <c r="S690" s="28">
        <f>主要観光地別・年度計!S744</f>
        <v>162172</v>
      </c>
      <c r="T690" s="28">
        <f>主要観光地別・年度計!T744</f>
        <v>150553</v>
      </c>
      <c r="U690" s="28">
        <f>主要観光地別・年度計!U744</f>
        <v>149424</v>
      </c>
      <c r="V690" s="28">
        <f>主要観光地別・年度計!V744</f>
        <v>101724</v>
      </c>
      <c r="W690" s="28">
        <f>主要観光地別・年度計!W744</f>
        <v>120650</v>
      </c>
      <c r="X690" s="28">
        <f>主要観光地別・年度計!X744</f>
        <v>118555</v>
      </c>
      <c r="Y690" s="28">
        <f>主要観光地別・年度計!Y744</f>
        <v>137765</v>
      </c>
      <c r="Z690" s="28">
        <f>主要観光地別・年度計!Z744</f>
        <v>108689</v>
      </c>
      <c r="AA690" s="28">
        <f>主要観光地別・年度計!AA744</f>
        <v>113803</v>
      </c>
      <c r="AB690" s="28">
        <f>主要観光地別・年度計!AB744</f>
        <v>150498</v>
      </c>
      <c r="AC690" s="28">
        <f>主要観光地別・年度計!AC744</f>
        <v>188822</v>
      </c>
      <c r="AD690" s="28">
        <f>主要観光地別・年度計!AD744</f>
        <v>204173</v>
      </c>
      <c r="AE690" s="28">
        <f>主要観光地別・年度計!AE744</f>
        <v>290078</v>
      </c>
      <c r="AF690" s="28">
        <f>主要観光地別・年度計!AF744</f>
        <v>306009</v>
      </c>
      <c r="AG690" s="28">
        <f>主要観光地別・年度計!AG744</f>
        <v>341133</v>
      </c>
      <c r="AH690" s="28">
        <f>主要観光地別・年度計!AH744</f>
        <v>354197</v>
      </c>
      <c r="AI690" s="28">
        <f>主要観光地別・年度計!AI744</f>
        <v>365957</v>
      </c>
      <c r="AJ690" s="28">
        <f>主要観光地別・年度計!AJ744</f>
        <v>383708</v>
      </c>
      <c r="AK690" s="28">
        <f>主要観光地別・年度計!AK744</f>
        <v>405601</v>
      </c>
      <c r="AL690" s="28">
        <f>主要観光地別・年度計!AL744</f>
        <v>409527</v>
      </c>
      <c r="AM690" s="28">
        <f>主要観光地別・年度計!AM744</f>
        <v>391599</v>
      </c>
      <c r="AN690" s="28">
        <f>主要観光地別・年度計!AN744</f>
        <v>416430</v>
      </c>
      <c r="AO690" s="28">
        <f>主要観光地別・年度計!AO744</f>
        <v>415119</v>
      </c>
      <c r="AQ690" s="67">
        <v>368.4</v>
      </c>
      <c r="AR690" s="67">
        <v>445.4</v>
      </c>
      <c r="AS690" s="67">
        <v>363.7</v>
      </c>
      <c r="AT690" s="67">
        <v>350.2</v>
      </c>
      <c r="AU690" s="67">
        <v>356.8</v>
      </c>
      <c r="AV690" s="67">
        <v>393.1</v>
      </c>
      <c r="AW690" s="67">
        <v>355.2</v>
      </c>
      <c r="AX690" s="67">
        <v>349.2</v>
      </c>
      <c r="AY690" s="67">
        <v>361.2</v>
      </c>
      <c r="AZ690" s="67">
        <v>450</v>
      </c>
      <c r="BA690" s="67">
        <v>554.20000000000005</v>
      </c>
      <c r="BB690" s="67">
        <v>596.70000000000005</v>
      </c>
      <c r="BC690" s="67">
        <v>585.70000000000005</v>
      </c>
      <c r="BD690" s="67">
        <v>503.30000000000007</v>
      </c>
      <c r="BE690" s="67">
        <v>256.09999999999997</v>
      </c>
      <c r="BF690" s="67">
        <v>214.69999999999996</v>
      </c>
      <c r="BG690" s="67">
        <v>264.8</v>
      </c>
      <c r="BH690" s="67">
        <v>254.8</v>
      </c>
      <c r="BI690" s="67">
        <v>311.8</v>
      </c>
      <c r="BJ690" s="67">
        <v>262.40000000000003</v>
      </c>
      <c r="BK690" s="67">
        <v>267.09999999999991</v>
      </c>
      <c r="BL690" s="67">
        <v>240.3</v>
      </c>
      <c r="BM690" s="67">
        <v>297.2</v>
      </c>
      <c r="BN690" s="67"/>
    </row>
    <row r="691" spans="1:66" ht="13.5" customHeight="1" x14ac:dyDescent="0.15">
      <c r="A691" s="51"/>
      <c r="B691" s="52"/>
      <c r="C691" s="122"/>
      <c r="D691" s="66" t="s">
        <v>9</v>
      </c>
      <c r="E691" s="90"/>
      <c r="F691" s="90"/>
      <c r="G691" s="90"/>
      <c r="H691" s="28"/>
      <c r="I691" s="28">
        <f>主要観光地別・年度計!I745</f>
        <v>37698</v>
      </c>
      <c r="J691" s="28">
        <f>主要観光地別・年度計!J745</f>
        <v>52146</v>
      </c>
      <c r="K691" s="28">
        <f>主要観光地別・年度計!K745</f>
        <v>53930</v>
      </c>
      <c r="L691" s="28">
        <f>主要観光地別・年度計!L745</f>
        <v>112047</v>
      </c>
      <c r="M691" s="28">
        <f>主要観光地別・年度計!M745</f>
        <v>147890</v>
      </c>
      <c r="N691" s="28">
        <f>主要観光地別・年度計!N745</f>
        <v>124978</v>
      </c>
      <c r="O691" s="28">
        <f>主要観光地別・年度計!O745</f>
        <v>133476</v>
      </c>
      <c r="P691" s="28">
        <f>主要観光地別・年度計!P745</f>
        <v>138182</v>
      </c>
      <c r="Q691" s="28">
        <f>主要観光地別・年度計!Q745</f>
        <v>140325</v>
      </c>
      <c r="R691" s="28">
        <f>主要観光地別・年度計!R745</f>
        <v>134338</v>
      </c>
      <c r="S691" s="28">
        <f>主要観光地別・年度計!S745</f>
        <v>161197</v>
      </c>
      <c r="T691" s="28">
        <f>主要観光地別・年度計!T745</f>
        <v>146490</v>
      </c>
      <c r="U691" s="28">
        <f>主要観光地別・年度計!U745</f>
        <v>145314</v>
      </c>
      <c r="V691" s="28">
        <f>主要観光地別・年度計!V745</f>
        <v>101401</v>
      </c>
      <c r="W691" s="28">
        <f>主要観光地別・年度計!W745</f>
        <v>119318</v>
      </c>
      <c r="X691" s="28">
        <f>主要観光地別・年度計!X745</f>
        <v>116791</v>
      </c>
      <c r="Y691" s="28">
        <f>主要観光地別・年度計!Y745</f>
        <v>135447</v>
      </c>
      <c r="Z691" s="28">
        <f>主要観光地別・年度計!Z745</f>
        <v>106013</v>
      </c>
      <c r="AA691" s="28">
        <f>主要観光地別・年度計!AA745</f>
        <v>111189</v>
      </c>
      <c r="AB691" s="28">
        <f>主要観光地別・年度計!AB745</f>
        <v>146427</v>
      </c>
      <c r="AC691" s="28">
        <f>主要観光地別・年度計!AC745</f>
        <v>190941</v>
      </c>
      <c r="AD691" s="28">
        <f>主要観光地別・年度計!AD745</f>
        <v>205914</v>
      </c>
      <c r="AE691" s="28">
        <f>主要観光地別・年度計!AE745</f>
        <v>291178</v>
      </c>
      <c r="AF691" s="28">
        <f>主要観光地別・年度計!AF745</f>
        <v>309990</v>
      </c>
      <c r="AG691" s="28">
        <f>主要観光地別・年度計!AG745</f>
        <v>344926</v>
      </c>
      <c r="AH691" s="28">
        <f>主要観光地別・年度計!AH745</f>
        <v>357831</v>
      </c>
      <c r="AI691" s="28">
        <f>主要観光地別・年度計!AI745</f>
        <v>369650</v>
      </c>
      <c r="AJ691" s="28">
        <f>主要観光地別・年度計!AJ745</f>
        <v>388495</v>
      </c>
      <c r="AK691" s="28">
        <f>主要観光地別・年度計!AK745</f>
        <v>406245</v>
      </c>
      <c r="AL691" s="28">
        <f>主要観光地別・年度計!AL745</f>
        <v>411534</v>
      </c>
      <c r="AM691" s="28">
        <f>主要観光地別・年度計!AM745</f>
        <v>424162</v>
      </c>
      <c r="AN691" s="28">
        <f>主要観光地別・年度計!AN745</f>
        <v>411681</v>
      </c>
      <c r="AO691" s="28">
        <f>主要観光地別・年度計!AO745</f>
        <v>409737</v>
      </c>
      <c r="AQ691" s="67">
        <v>436.1</v>
      </c>
      <c r="AR691" s="67">
        <v>494.8</v>
      </c>
      <c r="AS691" s="67">
        <v>402.1</v>
      </c>
      <c r="AT691" s="67">
        <v>380</v>
      </c>
      <c r="AU691" s="67">
        <v>354.1</v>
      </c>
      <c r="AV691" s="67">
        <v>398.7</v>
      </c>
      <c r="AW691" s="67">
        <v>356.1</v>
      </c>
      <c r="AX691" s="67">
        <v>352.8</v>
      </c>
      <c r="AY691" s="67">
        <v>362.1</v>
      </c>
      <c r="AZ691" s="67">
        <v>467.8</v>
      </c>
      <c r="BA691" s="67">
        <v>560.79999999999995</v>
      </c>
      <c r="BB691" s="67">
        <v>612.9</v>
      </c>
      <c r="BC691" s="67">
        <v>585.70000000000005</v>
      </c>
      <c r="BD691" s="67">
        <v>512.40000000000009</v>
      </c>
      <c r="BE691" s="67">
        <v>279.89999999999998</v>
      </c>
      <c r="BF691" s="67">
        <v>232.70000000000002</v>
      </c>
      <c r="BG691" s="67">
        <v>288.5</v>
      </c>
      <c r="BH691" s="67">
        <v>277.5</v>
      </c>
      <c r="BI691" s="67">
        <v>336.9</v>
      </c>
      <c r="BJ691" s="67">
        <v>289.40000000000003</v>
      </c>
      <c r="BK691" s="67">
        <v>295.00000000000006</v>
      </c>
      <c r="BL691" s="67">
        <v>263.10000000000002</v>
      </c>
      <c r="BM691" s="67">
        <v>322.60000000000002</v>
      </c>
      <c r="BN691" s="67"/>
    </row>
    <row r="692" spans="1:66" ht="13.5" customHeight="1" x14ac:dyDescent="0.15">
      <c r="A692" s="51"/>
      <c r="B692" s="52"/>
      <c r="C692" s="122"/>
      <c r="D692" s="66" t="s">
        <v>10</v>
      </c>
      <c r="E692" s="90"/>
      <c r="F692" s="90"/>
      <c r="G692" s="90"/>
      <c r="H692" s="28"/>
      <c r="I692" s="28">
        <f>主要観光地別・年度計!I746</f>
        <v>215</v>
      </c>
      <c r="J692" s="28">
        <f>主要観光地別・年度計!J746</f>
        <v>423</v>
      </c>
      <c r="K692" s="28">
        <f>主要観光地別・年度計!K746</f>
        <v>1346</v>
      </c>
      <c r="L692" s="28">
        <f>主要観光地別・年度計!L746</f>
        <v>2964</v>
      </c>
      <c r="M692" s="28">
        <f>主要観光地別・年度計!M746</f>
        <v>8135</v>
      </c>
      <c r="N692" s="28">
        <f>主要観光地別・年度計!N746</f>
        <v>16755</v>
      </c>
      <c r="O692" s="28">
        <f>主要観光地別・年度計!O746</f>
        <v>3196</v>
      </c>
      <c r="P692" s="28">
        <f>主要観光地別・年度計!P746</f>
        <v>3818</v>
      </c>
      <c r="Q692" s="28">
        <f>主要観光地別・年度計!Q746</f>
        <v>6485</v>
      </c>
      <c r="R692" s="28">
        <f>主要観光地別・年度計!R746</f>
        <v>14518</v>
      </c>
      <c r="S692" s="28">
        <f>主要観光地別・年度計!S746</f>
        <v>14820</v>
      </c>
      <c r="T692" s="28">
        <f>主要観光地別・年度計!T746</f>
        <v>11955</v>
      </c>
      <c r="U692" s="28">
        <f>主要観光地別・年度計!U746</f>
        <v>12270</v>
      </c>
      <c r="V692" s="28">
        <f>主要観光地別・年度計!V746</f>
        <v>10902</v>
      </c>
      <c r="W692" s="28">
        <f>主要観光地別・年度計!W746</f>
        <v>11932</v>
      </c>
      <c r="X692" s="28">
        <f>主要観光地別・年度計!X746</f>
        <v>12985</v>
      </c>
      <c r="Y692" s="28">
        <f>主要観光地別・年度計!Y746</f>
        <v>14808</v>
      </c>
      <c r="Z692" s="28">
        <f>主要観光地別・年度計!Z746</f>
        <v>9642</v>
      </c>
      <c r="AA692" s="28">
        <f>主要観光地別・年度計!AA746</f>
        <v>9701</v>
      </c>
      <c r="AB692" s="28">
        <f>主要観光地別・年度計!AB746</f>
        <v>13356</v>
      </c>
      <c r="AC692" s="28">
        <f>主要観光地別・年度計!AC746</f>
        <v>9726</v>
      </c>
      <c r="AD692" s="28">
        <f>主要観光地別・年度計!AD746</f>
        <v>12220</v>
      </c>
      <c r="AE692" s="28">
        <f>主要観光地別・年度計!AE746</f>
        <v>14706</v>
      </c>
      <c r="AF692" s="28">
        <f>主要観光地別・年度計!AF746</f>
        <v>14235</v>
      </c>
      <c r="AG692" s="28">
        <f>主要観光地別・年度計!AG746</f>
        <v>14391</v>
      </c>
      <c r="AH692" s="28">
        <f>主要観光地別・年度計!AH746</f>
        <v>14726</v>
      </c>
      <c r="AI692" s="28">
        <f>主要観光地別・年度計!AI746</f>
        <v>14713</v>
      </c>
      <c r="AJ692" s="28">
        <f>主要観光地別・年度計!AJ746</f>
        <v>15366</v>
      </c>
      <c r="AK692" s="28">
        <f>主要観光地別・年度計!AK746</f>
        <v>39332</v>
      </c>
      <c r="AL692" s="28">
        <f>主要観光地別・年度計!AL746</f>
        <v>40555</v>
      </c>
      <c r="AM692" s="28">
        <f>主要観光地別・年度計!AM746</f>
        <v>42183</v>
      </c>
      <c r="AN692" s="28">
        <f>主要観光地別・年度計!AN746</f>
        <v>49199</v>
      </c>
      <c r="AO692" s="28">
        <f>主要観光地別・年度計!AO746</f>
        <v>63386</v>
      </c>
      <c r="AQ692" s="67">
        <v>54.2</v>
      </c>
      <c r="AR692" s="67">
        <v>34.6</v>
      </c>
      <c r="AS692" s="67">
        <v>29</v>
      </c>
      <c r="AT692" s="67">
        <v>32.200000000000003</v>
      </c>
      <c r="AU692" s="67">
        <v>52</v>
      </c>
      <c r="AV692" s="67">
        <v>41.7</v>
      </c>
      <c r="AW692" s="67">
        <v>36.6</v>
      </c>
      <c r="AX692" s="67">
        <v>40.6</v>
      </c>
      <c r="AY692" s="67">
        <v>43.5</v>
      </c>
      <c r="AZ692" s="67">
        <v>45.3</v>
      </c>
      <c r="BA692" s="67">
        <v>60.4</v>
      </c>
      <c r="BB692" s="67">
        <v>42.7</v>
      </c>
      <c r="BC692" s="67">
        <v>46.3</v>
      </c>
      <c r="BD692" s="67">
        <v>47</v>
      </c>
      <c r="BE692" s="67">
        <v>24.499999999999993</v>
      </c>
      <c r="BF692" s="67">
        <v>23.799999999999994</v>
      </c>
      <c r="BG692" s="67">
        <v>25.300000000000004</v>
      </c>
      <c r="BH692" s="67">
        <v>25.099999999999998</v>
      </c>
      <c r="BI692" s="67">
        <v>27.7</v>
      </c>
      <c r="BJ692" s="67">
        <v>24.000000000000004</v>
      </c>
      <c r="BK692" s="67">
        <v>24.6</v>
      </c>
      <c r="BL692" s="67">
        <v>22.2</v>
      </c>
      <c r="BM692" s="67">
        <v>24.2</v>
      </c>
      <c r="BN692" s="67"/>
    </row>
    <row r="693" spans="1:66" ht="13.5" customHeight="1" thickBot="1" x14ac:dyDescent="0.2">
      <c r="A693" s="51"/>
      <c r="B693" s="52"/>
      <c r="C693" s="123"/>
      <c r="D693" s="68" t="s">
        <v>11</v>
      </c>
      <c r="E693" s="91"/>
      <c r="F693" s="91"/>
      <c r="G693" s="91"/>
      <c r="H693" s="29"/>
      <c r="I693" s="29">
        <f>主要観光地別・年度計!I747</f>
        <v>287</v>
      </c>
      <c r="J693" s="29">
        <f>主要観光地別・年度計!J747</f>
        <v>461</v>
      </c>
      <c r="K693" s="29">
        <f>主要観光地別・年度計!K747</f>
        <v>1607</v>
      </c>
      <c r="L693" s="29">
        <f>主要観光地別・年度計!L747</f>
        <v>3354</v>
      </c>
      <c r="M693" s="29">
        <f>主要観光地別・年度計!M747</f>
        <v>8721</v>
      </c>
      <c r="N693" s="29">
        <f>主要観光地別・年度計!N747</f>
        <v>17994</v>
      </c>
      <c r="O693" s="29">
        <f>主要観光地別・年度計!O747</f>
        <v>3502</v>
      </c>
      <c r="P693" s="29">
        <f>主要観光地別・年度計!P747</f>
        <v>5023</v>
      </c>
      <c r="Q693" s="29">
        <f>主要観光地別・年度計!Q747</f>
        <v>7560</v>
      </c>
      <c r="R693" s="29">
        <f>主要観光地別・年度計!R747</f>
        <v>19581</v>
      </c>
      <c r="S693" s="29">
        <f>主要観光地別・年度計!S747</f>
        <v>19587</v>
      </c>
      <c r="T693" s="29">
        <f>主要観光地別・年度計!T747</f>
        <v>16810</v>
      </c>
      <c r="U693" s="29">
        <f>主要観光地別・年度計!U747</f>
        <v>20529</v>
      </c>
      <c r="V693" s="29">
        <f>主要観光地別・年度計!V747</f>
        <v>20482</v>
      </c>
      <c r="W693" s="29">
        <f>主要観光地別・年度計!W747</f>
        <v>21554</v>
      </c>
      <c r="X693" s="29">
        <f>主要観光地別・年度計!X747</f>
        <v>26525</v>
      </c>
      <c r="Y693" s="29">
        <f>主要観光地別・年度計!Y747</f>
        <v>30711</v>
      </c>
      <c r="Z693" s="29">
        <f>主要観光地別・年度計!Z747</f>
        <v>11074</v>
      </c>
      <c r="AA693" s="29">
        <f>主要観光地別・年度計!AA747</f>
        <v>18437</v>
      </c>
      <c r="AB693" s="29">
        <f>主要観光地別・年度計!AB747</f>
        <v>24790</v>
      </c>
      <c r="AC693" s="29">
        <f>主要観光地別・年度計!AC747</f>
        <v>19459</v>
      </c>
      <c r="AD693" s="29">
        <f>主要観光地別・年度計!AD747</f>
        <v>20534</v>
      </c>
      <c r="AE693" s="29">
        <f>主要観光地別・年度計!AE747</f>
        <v>22469</v>
      </c>
      <c r="AF693" s="29">
        <f>主要観光地別・年度計!AF747</f>
        <v>21912</v>
      </c>
      <c r="AG693" s="29">
        <f>主要観光地別・年度計!AG747</f>
        <v>22283</v>
      </c>
      <c r="AH693" s="29">
        <f>主要観光地別・年度計!AH747</f>
        <v>15959</v>
      </c>
      <c r="AI693" s="29">
        <f>主要観光地別・年度計!AI747</f>
        <v>30065</v>
      </c>
      <c r="AJ693" s="29">
        <f>主要観光地別・年度計!AJ747</f>
        <v>31432</v>
      </c>
      <c r="AK693" s="29">
        <f>主要観光地別・年度計!AK747</f>
        <v>84681</v>
      </c>
      <c r="AL693" s="29">
        <f>主要観光地別・年度計!AL747</f>
        <v>86762</v>
      </c>
      <c r="AM693" s="29">
        <f>主要観光地別・年度計!AM747</f>
        <v>87341</v>
      </c>
      <c r="AN693" s="29">
        <f>主要観光地別・年度計!AN747</f>
        <v>128875</v>
      </c>
      <c r="AO693" s="29">
        <f>主要観光地別・年度計!AO747</f>
        <v>127406</v>
      </c>
      <c r="AQ693" s="69">
        <v>81.599999999999994</v>
      </c>
      <c r="AR693" s="69">
        <v>50.3</v>
      </c>
      <c r="AS693" s="69">
        <v>34.9</v>
      </c>
      <c r="AT693" s="69">
        <v>38.5</v>
      </c>
      <c r="AU693" s="69">
        <v>62.3</v>
      </c>
      <c r="AV693" s="69">
        <v>50</v>
      </c>
      <c r="AW693" s="69">
        <v>43.8</v>
      </c>
      <c r="AX693" s="69">
        <v>48.8</v>
      </c>
      <c r="AY693" s="69">
        <v>52.1</v>
      </c>
      <c r="AZ693" s="69">
        <v>54.4</v>
      </c>
      <c r="BA693" s="69">
        <v>72.599999999999994</v>
      </c>
      <c r="BB693" s="69">
        <v>53.4</v>
      </c>
      <c r="BC693" s="69">
        <v>55.7</v>
      </c>
      <c r="BD693" s="69">
        <v>61.099999999999987</v>
      </c>
      <c r="BE693" s="69">
        <v>41.000000000000007</v>
      </c>
      <c r="BF693" s="69">
        <v>34.800000000000004</v>
      </c>
      <c r="BG693" s="69">
        <v>43.5</v>
      </c>
      <c r="BH693" s="69">
        <v>41</v>
      </c>
      <c r="BI693" s="69">
        <v>44.5</v>
      </c>
      <c r="BJ693" s="69">
        <v>40.1</v>
      </c>
      <c r="BK693" s="69">
        <v>39.700000000000003</v>
      </c>
      <c r="BL693" s="69">
        <v>34.9</v>
      </c>
      <c r="BM693" s="69">
        <v>36.299999999999997</v>
      </c>
      <c r="BN693" s="69"/>
    </row>
    <row r="694" spans="1:66" ht="13.5" customHeight="1" x14ac:dyDescent="0.15">
      <c r="A694" s="51"/>
      <c r="B694" s="52"/>
      <c r="C694" s="121" t="s">
        <v>376</v>
      </c>
      <c r="D694" s="64" t="s">
        <v>6</v>
      </c>
      <c r="E694" s="89"/>
      <c r="F694" s="89"/>
      <c r="G694" s="89"/>
      <c r="H694" s="26"/>
      <c r="I694" s="26"/>
      <c r="J694" s="26"/>
      <c r="K694" s="26"/>
      <c r="L694" s="26"/>
      <c r="M694" s="26"/>
      <c r="N694" s="26"/>
      <c r="O694" s="26"/>
      <c r="P694" s="26"/>
      <c r="Q694" s="26"/>
      <c r="R694" s="26"/>
      <c r="S694" s="26"/>
      <c r="T694" s="26"/>
      <c r="U694" s="26"/>
      <c r="V694" s="26"/>
      <c r="W694" s="26"/>
      <c r="X694" s="26"/>
      <c r="Y694" s="26"/>
      <c r="Z694" s="26"/>
      <c r="AA694" s="26"/>
      <c r="AB694" s="26"/>
      <c r="AC694" s="26"/>
      <c r="AD694" s="26"/>
      <c r="AE694" s="26"/>
      <c r="AF694" s="26"/>
      <c r="AG694" s="26"/>
      <c r="AH694" s="26"/>
      <c r="AI694" s="26"/>
      <c r="AJ694" s="26"/>
      <c r="AK694" s="26"/>
      <c r="AL694" s="26"/>
      <c r="AM694" s="26"/>
      <c r="AN694" s="26"/>
      <c r="AO694" s="26"/>
      <c r="AQ694" s="65">
        <v>0</v>
      </c>
      <c r="AR694" s="65">
        <v>0</v>
      </c>
      <c r="AS694" s="65">
        <v>225.6</v>
      </c>
      <c r="AT694" s="65">
        <v>181.8</v>
      </c>
      <c r="AU694" s="65">
        <v>177</v>
      </c>
      <c r="AV694" s="65">
        <v>171.1</v>
      </c>
      <c r="AW694" s="65">
        <v>158.19999999999999</v>
      </c>
      <c r="AX694" s="65">
        <v>155.80000000000001</v>
      </c>
      <c r="AY694" s="65">
        <v>139.69999999999999</v>
      </c>
      <c r="AZ694" s="65">
        <v>0</v>
      </c>
      <c r="BA694" s="65">
        <v>0</v>
      </c>
      <c r="BB694" s="65">
        <v>0</v>
      </c>
      <c r="BC694" s="65">
        <v>0</v>
      </c>
      <c r="BD694" s="65">
        <v>0</v>
      </c>
      <c r="BE694" s="65">
        <v>0</v>
      </c>
      <c r="BF694" s="65">
        <v>0</v>
      </c>
      <c r="BG694" s="65">
        <v>0</v>
      </c>
      <c r="BH694" s="65">
        <v>0</v>
      </c>
      <c r="BI694" s="65">
        <v>0</v>
      </c>
      <c r="BJ694" s="65">
        <v>0</v>
      </c>
      <c r="BK694" s="65">
        <v>0</v>
      </c>
      <c r="BL694" s="65">
        <v>0</v>
      </c>
      <c r="BM694" s="65"/>
      <c r="BN694" s="65"/>
    </row>
    <row r="695" spans="1:66" ht="13.5" customHeight="1" x14ac:dyDescent="0.15">
      <c r="A695" s="51"/>
      <c r="B695" s="52"/>
      <c r="C695" s="122"/>
      <c r="D695" s="66" t="s">
        <v>7</v>
      </c>
      <c r="E695" s="90"/>
      <c r="F695" s="90"/>
      <c r="G695" s="90"/>
      <c r="H695" s="28"/>
      <c r="I695" s="28"/>
      <c r="J695" s="28"/>
      <c r="K695" s="28"/>
      <c r="L695" s="28"/>
      <c r="M695" s="28"/>
      <c r="N695" s="28"/>
      <c r="O695" s="28"/>
      <c r="P695" s="28"/>
      <c r="Q695" s="28"/>
      <c r="R695" s="28"/>
      <c r="S695" s="28"/>
      <c r="T695" s="28"/>
      <c r="U695" s="28"/>
      <c r="V695" s="28"/>
      <c r="W695" s="28"/>
      <c r="X695" s="28"/>
      <c r="Y695" s="28"/>
      <c r="Z695" s="28"/>
      <c r="AA695" s="28"/>
      <c r="AB695" s="28"/>
      <c r="AC695" s="28"/>
      <c r="AD695" s="28"/>
      <c r="AE695" s="28"/>
      <c r="AF695" s="28"/>
      <c r="AG695" s="28"/>
      <c r="AH695" s="28"/>
      <c r="AI695" s="28"/>
      <c r="AJ695" s="28"/>
      <c r="AK695" s="28"/>
      <c r="AL695" s="28"/>
      <c r="AM695" s="28"/>
      <c r="AN695" s="28"/>
      <c r="AO695" s="28"/>
      <c r="AQ695" s="67">
        <v>0</v>
      </c>
      <c r="AR695" s="67">
        <v>0</v>
      </c>
      <c r="AS695" s="67">
        <v>35.700000000000003</v>
      </c>
      <c r="AT695" s="67">
        <v>25.8</v>
      </c>
      <c r="AU695" s="67">
        <v>23.5</v>
      </c>
      <c r="AV695" s="67">
        <v>23.2</v>
      </c>
      <c r="AW695" s="67">
        <v>20.5</v>
      </c>
      <c r="AX695" s="67">
        <v>20.100000000000001</v>
      </c>
      <c r="AY695" s="67">
        <v>16.899999999999999</v>
      </c>
      <c r="AZ695" s="67">
        <v>0</v>
      </c>
      <c r="BA695" s="67">
        <v>0</v>
      </c>
      <c r="BB695" s="67">
        <v>0</v>
      </c>
      <c r="BC695" s="67">
        <v>0</v>
      </c>
      <c r="BD695" s="67">
        <v>0</v>
      </c>
      <c r="BE695" s="67">
        <v>0</v>
      </c>
      <c r="BF695" s="67">
        <v>0</v>
      </c>
      <c r="BG695" s="67">
        <v>0</v>
      </c>
      <c r="BH695" s="67">
        <v>0</v>
      </c>
      <c r="BI695" s="67">
        <v>0</v>
      </c>
      <c r="BJ695" s="67">
        <v>0</v>
      </c>
      <c r="BK695" s="67">
        <v>0</v>
      </c>
      <c r="BL695" s="67">
        <v>0</v>
      </c>
      <c r="BM695" s="67"/>
      <c r="BN695" s="67"/>
    </row>
    <row r="696" spans="1:66" ht="13.5" customHeight="1" x14ac:dyDescent="0.15">
      <c r="A696" s="51"/>
      <c r="B696" s="52"/>
      <c r="C696" s="122"/>
      <c r="D696" s="66" t="s">
        <v>8</v>
      </c>
      <c r="E696" s="90"/>
      <c r="F696" s="90"/>
      <c r="G696" s="90"/>
      <c r="H696" s="28"/>
      <c r="I696" s="28"/>
      <c r="J696" s="28"/>
      <c r="K696" s="28"/>
      <c r="L696" s="28"/>
      <c r="M696" s="28"/>
      <c r="N696" s="28"/>
      <c r="O696" s="28"/>
      <c r="P696" s="28"/>
      <c r="Q696" s="28"/>
      <c r="R696" s="28"/>
      <c r="S696" s="28"/>
      <c r="T696" s="28"/>
      <c r="U696" s="28"/>
      <c r="V696" s="28"/>
      <c r="W696" s="28"/>
      <c r="X696" s="28"/>
      <c r="Y696" s="28"/>
      <c r="Z696" s="28"/>
      <c r="AA696" s="28"/>
      <c r="AB696" s="28"/>
      <c r="AC696" s="28"/>
      <c r="AD696" s="28"/>
      <c r="AE696" s="28"/>
      <c r="AF696" s="28"/>
      <c r="AG696" s="28"/>
      <c r="AH696" s="28"/>
      <c r="AI696" s="28"/>
      <c r="AJ696" s="28"/>
      <c r="AK696" s="28"/>
      <c r="AL696" s="28"/>
      <c r="AM696" s="28"/>
      <c r="AN696" s="28"/>
      <c r="AO696" s="28"/>
      <c r="AQ696" s="67">
        <v>0</v>
      </c>
      <c r="AR696" s="67">
        <v>0</v>
      </c>
      <c r="AS696" s="67">
        <v>189.9</v>
      </c>
      <c r="AT696" s="67">
        <v>156</v>
      </c>
      <c r="AU696" s="67">
        <v>153.5</v>
      </c>
      <c r="AV696" s="67">
        <v>147.9</v>
      </c>
      <c r="AW696" s="67">
        <v>137.69999999999999</v>
      </c>
      <c r="AX696" s="67">
        <v>135.69999999999999</v>
      </c>
      <c r="AY696" s="67">
        <v>122.8</v>
      </c>
      <c r="AZ696" s="67">
        <v>0</v>
      </c>
      <c r="BA696" s="67">
        <v>0</v>
      </c>
      <c r="BB696" s="67">
        <v>0</v>
      </c>
      <c r="BC696" s="67">
        <v>0</v>
      </c>
      <c r="BD696" s="67">
        <v>0</v>
      </c>
      <c r="BE696" s="67">
        <v>0</v>
      </c>
      <c r="BF696" s="67">
        <v>0</v>
      </c>
      <c r="BG696" s="67">
        <v>0</v>
      </c>
      <c r="BH696" s="67">
        <v>0</v>
      </c>
      <c r="BI696" s="67">
        <v>0</v>
      </c>
      <c r="BJ696" s="67">
        <v>0</v>
      </c>
      <c r="BK696" s="67">
        <v>0</v>
      </c>
      <c r="BL696" s="67">
        <v>0</v>
      </c>
      <c r="BM696" s="67"/>
      <c r="BN696" s="67"/>
    </row>
    <row r="697" spans="1:66" ht="13.5" customHeight="1" x14ac:dyDescent="0.15">
      <c r="A697" s="51"/>
      <c r="B697" s="52"/>
      <c r="C697" s="122"/>
      <c r="D697" s="66" t="s">
        <v>9</v>
      </c>
      <c r="E697" s="90"/>
      <c r="F697" s="90"/>
      <c r="G697" s="90"/>
      <c r="H697" s="28"/>
      <c r="I697" s="28"/>
      <c r="J697" s="28"/>
      <c r="K697" s="28"/>
      <c r="L697" s="28"/>
      <c r="M697" s="28"/>
      <c r="N697" s="28"/>
      <c r="O697" s="28"/>
      <c r="P697" s="28"/>
      <c r="Q697" s="28"/>
      <c r="R697" s="28"/>
      <c r="S697" s="28"/>
      <c r="T697" s="28"/>
      <c r="U697" s="28"/>
      <c r="V697" s="28"/>
      <c r="W697" s="28"/>
      <c r="X697" s="28"/>
      <c r="Y697" s="28"/>
      <c r="Z697" s="28"/>
      <c r="AA697" s="28"/>
      <c r="AB697" s="28"/>
      <c r="AC697" s="28"/>
      <c r="AD697" s="28"/>
      <c r="AE697" s="28"/>
      <c r="AF697" s="28"/>
      <c r="AG697" s="28"/>
      <c r="AH697" s="28"/>
      <c r="AI697" s="28"/>
      <c r="AJ697" s="28"/>
      <c r="AK697" s="28"/>
      <c r="AL697" s="28"/>
      <c r="AM697" s="28"/>
      <c r="AN697" s="28"/>
      <c r="AO697" s="28"/>
      <c r="AQ697" s="67">
        <v>0</v>
      </c>
      <c r="AR697" s="67">
        <v>0</v>
      </c>
      <c r="AS697" s="67">
        <v>201.9</v>
      </c>
      <c r="AT697" s="67">
        <v>160.19999999999999</v>
      </c>
      <c r="AU697" s="67">
        <v>158.4</v>
      </c>
      <c r="AV697" s="67">
        <v>156.4</v>
      </c>
      <c r="AW697" s="67">
        <v>146.19999999999999</v>
      </c>
      <c r="AX697" s="67">
        <v>143.9</v>
      </c>
      <c r="AY697" s="67">
        <v>129.1</v>
      </c>
      <c r="AZ697" s="67">
        <v>0</v>
      </c>
      <c r="BA697" s="67">
        <v>0</v>
      </c>
      <c r="BB697" s="67">
        <v>0</v>
      </c>
      <c r="BC697" s="67">
        <v>0</v>
      </c>
      <c r="BD697" s="67">
        <v>0</v>
      </c>
      <c r="BE697" s="67">
        <v>0</v>
      </c>
      <c r="BF697" s="67">
        <v>0</v>
      </c>
      <c r="BG697" s="67">
        <v>0</v>
      </c>
      <c r="BH697" s="67">
        <v>0</v>
      </c>
      <c r="BI697" s="67">
        <v>0</v>
      </c>
      <c r="BJ697" s="67">
        <v>0</v>
      </c>
      <c r="BK697" s="67">
        <v>0</v>
      </c>
      <c r="BL697" s="67">
        <v>0</v>
      </c>
      <c r="BM697" s="67"/>
      <c r="BN697" s="67"/>
    </row>
    <row r="698" spans="1:66" ht="13.5" customHeight="1" x14ac:dyDescent="0.15">
      <c r="A698" s="51"/>
      <c r="B698" s="52"/>
      <c r="C698" s="122"/>
      <c r="D698" s="66" t="s">
        <v>10</v>
      </c>
      <c r="E698" s="90"/>
      <c r="F698" s="90"/>
      <c r="G698" s="90"/>
      <c r="H698" s="28"/>
      <c r="I698" s="28"/>
      <c r="J698" s="28"/>
      <c r="K698" s="28"/>
      <c r="L698" s="28"/>
      <c r="M698" s="28"/>
      <c r="N698" s="28"/>
      <c r="O698" s="28"/>
      <c r="P698" s="28"/>
      <c r="Q698" s="28"/>
      <c r="R698" s="28"/>
      <c r="S698" s="28"/>
      <c r="T698" s="28"/>
      <c r="U698" s="28"/>
      <c r="V698" s="28"/>
      <c r="W698" s="28"/>
      <c r="X698" s="28"/>
      <c r="Y698" s="28"/>
      <c r="Z698" s="28"/>
      <c r="AA698" s="28"/>
      <c r="AB698" s="28"/>
      <c r="AC698" s="28"/>
      <c r="AD698" s="28"/>
      <c r="AE698" s="28"/>
      <c r="AF698" s="28"/>
      <c r="AG698" s="28"/>
      <c r="AH698" s="28"/>
      <c r="AI698" s="28"/>
      <c r="AJ698" s="28"/>
      <c r="AK698" s="28"/>
      <c r="AL698" s="28"/>
      <c r="AM698" s="28"/>
      <c r="AN698" s="28"/>
      <c r="AO698" s="28"/>
      <c r="AQ698" s="67">
        <v>0</v>
      </c>
      <c r="AR698" s="67">
        <v>0</v>
      </c>
      <c r="AS698" s="67">
        <v>23.7</v>
      </c>
      <c r="AT698" s="67">
        <v>21.6</v>
      </c>
      <c r="AU698" s="67">
        <v>18.600000000000001</v>
      </c>
      <c r="AV698" s="67">
        <v>14.7</v>
      </c>
      <c r="AW698" s="67">
        <v>12</v>
      </c>
      <c r="AX698" s="67">
        <v>11.9</v>
      </c>
      <c r="AY698" s="67">
        <v>10.6</v>
      </c>
      <c r="AZ698" s="67">
        <v>0</v>
      </c>
      <c r="BA698" s="67">
        <v>0</v>
      </c>
      <c r="BB698" s="67">
        <v>0</v>
      </c>
      <c r="BC698" s="67">
        <v>0</v>
      </c>
      <c r="BD698" s="67">
        <v>0</v>
      </c>
      <c r="BE698" s="67">
        <v>0</v>
      </c>
      <c r="BF698" s="67">
        <v>0</v>
      </c>
      <c r="BG698" s="67">
        <v>0</v>
      </c>
      <c r="BH698" s="67">
        <v>0</v>
      </c>
      <c r="BI698" s="67">
        <v>0</v>
      </c>
      <c r="BJ698" s="67">
        <v>0</v>
      </c>
      <c r="BK698" s="67">
        <v>0</v>
      </c>
      <c r="BL698" s="67">
        <v>0</v>
      </c>
      <c r="BM698" s="67"/>
      <c r="BN698" s="67"/>
    </row>
    <row r="699" spans="1:66" ht="13.5" customHeight="1" thickBot="1" x14ac:dyDescent="0.2">
      <c r="A699" s="51"/>
      <c r="B699" s="52"/>
      <c r="C699" s="123"/>
      <c r="D699" s="68" t="s">
        <v>11</v>
      </c>
      <c r="E699" s="91"/>
      <c r="F699" s="91"/>
      <c r="G699" s="91"/>
      <c r="H699" s="29"/>
      <c r="I699" s="29"/>
      <c r="J699" s="29"/>
      <c r="K699" s="29"/>
      <c r="L699" s="29"/>
      <c r="M699" s="29"/>
      <c r="N699" s="29"/>
      <c r="O699" s="29"/>
      <c r="P699" s="29"/>
      <c r="Q699" s="29"/>
      <c r="R699" s="29"/>
      <c r="S699" s="29"/>
      <c r="T699" s="29"/>
      <c r="U699" s="29"/>
      <c r="V699" s="29"/>
      <c r="W699" s="29"/>
      <c r="X699" s="29"/>
      <c r="Y699" s="29"/>
      <c r="Z699" s="29"/>
      <c r="AA699" s="29"/>
      <c r="AB699" s="29"/>
      <c r="AC699" s="29"/>
      <c r="AD699" s="29"/>
      <c r="AE699" s="29"/>
      <c r="AF699" s="29"/>
      <c r="AG699" s="29"/>
      <c r="AH699" s="29"/>
      <c r="AI699" s="29"/>
      <c r="AJ699" s="29"/>
      <c r="AK699" s="29"/>
      <c r="AL699" s="29"/>
      <c r="AM699" s="29"/>
      <c r="AN699" s="29"/>
      <c r="AO699" s="29"/>
      <c r="AQ699" s="69">
        <v>0</v>
      </c>
      <c r="AR699" s="69">
        <v>0</v>
      </c>
      <c r="AS699" s="69">
        <v>31.6</v>
      </c>
      <c r="AT699" s="69">
        <v>24.7</v>
      </c>
      <c r="AU699" s="69">
        <v>22.2</v>
      </c>
      <c r="AV699" s="69">
        <v>14.7</v>
      </c>
      <c r="AW699" s="69">
        <v>14.2</v>
      </c>
      <c r="AX699" s="69">
        <v>14</v>
      </c>
      <c r="AY699" s="69">
        <v>12.6</v>
      </c>
      <c r="AZ699" s="69">
        <v>0</v>
      </c>
      <c r="BA699" s="69">
        <v>0</v>
      </c>
      <c r="BB699" s="69">
        <v>0</v>
      </c>
      <c r="BC699" s="69">
        <v>0</v>
      </c>
      <c r="BD699" s="69">
        <v>0</v>
      </c>
      <c r="BE699" s="69">
        <v>0</v>
      </c>
      <c r="BF699" s="69">
        <v>0</v>
      </c>
      <c r="BG699" s="69">
        <v>0</v>
      </c>
      <c r="BH699" s="69">
        <v>0</v>
      </c>
      <c r="BI699" s="69">
        <v>0</v>
      </c>
      <c r="BJ699" s="69">
        <v>0</v>
      </c>
      <c r="BK699" s="69">
        <v>0</v>
      </c>
      <c r="BL699" s="69">
        <v>0</v>
      </c>
      <c r="BM699" s="69"/>
      <c r="BN699" s="69"/>
    </row>
    <row r="700" spans="1:66" ht="13.5" customHeight="1" x14ac:dyDescent="0.15">
      <c r="A700" s="51"/>
      <c r="B700" s="52"/>
      <c r="C700" s="53" t="s">
        <v>119</v>
      </c>
      <c r="D700" s="64" t="s">
        <v>6</v>
      </c>
      <c r="E700" s="89"/>
      <c r="F700" s="89"/>
      <c r="G700" s="89"/>
      <c r="H700" s="26"/>
      <c r="I700" s="26"/>
      <c r="J700" s="26"/>
      <c r="K700" s="26"/>
      <c r="L700" s="26"/>
      <c r="M700" s="26"/>
      <c r="N700" s="26"/>
      <c r="O700" s="26"/>
      <c r="P700" s="26"/>
      <c r="Q700" s="26"/>
      <c r="R700" s="26"/>
      <c r="S700" s="26"/>
      <c r="T700" s="26"/>
      <c r="U700" s="26"/>
      <c r="V700" s="26"/>
      <c r="W700" s="26"/>
      <c r="X700" s="26"/>
      <c r="Y700" s="26"/>
      <c r="Z700" s="26"/>
      <c r="AA700" s="26"/>
      <c r="AB700" s="26"/>
      <c r="AC700" s="26"/>
      <c r="AD700" s="26"/>
      <c r="AE700" s="26"/>
      <c r="AF700" s="26"/>
      <c r="AG700" s="26"/>
      <c r="AH700" s="26"/>
      <c r="AI700" s="26"/>
      <c r="AJ700" s="26"/>
      <c r="AK700" s="26"/>
      <c r="AL700" s="26"/>
      <c r="AM700" s="26"/>
      <c r="AN700" s="26"/>
      <c r="AO700" s="26"/>
      <c r="AQ700" s="65">
        <v>196</v>
      </c>
      <c r="AR700" s="65">
        <v>203.7</v>
      </c>
      <c r="AS700" s="65">
        <v>221.4</v>
      </c>
      <c r="AT700" s="65">
        <v>221.8</v>
      </c>
      <c r="AU700" s="65">
        <v>223.5</v>
      </c>
      <c r="AV700" s="65">
        <v>198.3</v>
      </c>
      <c r="AW700" s="65">
        <v>185.8</v>
      </c>
      <c r="AX700" s="65">
        <v>189.2</v>
      </c>
      <c r="AY700" s="65">
        <v>180.8</v>
      </c>
      <c r="AZ700" s="65">
        <v>156.80000000000001</v>
      </c>
      <c r="BA700" s="65">
        <v>124.8</v>
      </c>
      <c r="BB700" s="65">
        <v>116</v>
      </c>
      <c r="BC700" s="65">
        <v>122.9</v>
      </c>
      <c r="BD700" s="65">
        <v>116.2</v>
      </c>
      <c r="BE700" s="65">
        <v>106.3</v>
      </c>
      <c r="BF700" s="65">
        <v>113.4</v>
      </c>
      <c r="BG700" s="65">
        <v>104.69999999999999</v>
      </c>
      <c r="BH700" s="65">
        <v>109.00000000000001</v>
      </c>
      <c r="BI700" s="65">
        <v>108.99999999999999</v>
      </c>
      <c r="BJ700" s="65">
        <v>134.6</v>
      </c>
      <c r="BK700" s="65">
        <v>136.79999999999998</v>
      </c>
      <c r="BL700" s="65">
        <v>135.5</v>
      </c>
      <c r="BM700" s="65">
        <v>143.70000000000002</v>
      </c>
      <c r="BN700" s="65"/>
    </row>
    <row r="701" spans="1:66" ht="13.5" customHeight="1" x14ac:dyDescent="0.15">
      <c r="A701" s="51"/>
      <c r="B701" s="52"/>
      <c r="C701" s="54"/>
      <c r="D701" s="66" t="s">
        <v>7</v>
      </c>
      <c r="E701" s="90"/>
      <c r="F701" s="90"/>
      <c r="G701" s="90"/>
      <c r="H701" s="28"/>
      <c r="I701" s="28"/>
      <c r="J701" s="28"/>
      <c r="K701" s="28"/>
      <c r="L701" s="28"/>
      <c r="M701" s="28"/>
      <c r="N701" s="28"/>
      <c r="O701" s="28"/>
      <c r="P701" s="28"/>
      <c r="Q701" s="28"/>
      <c r="R701" s="28"/>
      <c r="S701" s="28"/>
      <c r="T701" s="28"/>
      <c r="U701" s="28"/>
      <c r="V701" s="28"/>
      <c r="W701" s="28"/>
      <c r="X701" s="28"/>
      <c r="Y701" s="28"/>
      <c r="Z701" s="28"/>
      <c r="AA701" s="28"/>
      <c r="AB701" s="28"/>
      <c r="AC701" s="28"/>
      <c r="AD701" s="28"/>
      <c r="AE701" s="28"/>
      <c r="AF701" s="28"/>
      <c r="AG701" s="28"/>
      <c r="AH701" s="28"/>
      <c r="AI701" s="28"/>
      <c r="AJ701" s="28"/>
      <c r="AK701" s="28"/>
      <c r="AL701" s="28"/>
      <c r="AM701" s="28"/>
      <c r="AN701" s="28"/>
      <c r="AO701" s="28"/>
      <c r="AQ701" s="67">
        <v>15.4</v>
      </c>
      <c r="AR701" s="67">
        <v>55.6</v>
      </c>
      <c r="AS701" s="67">
        <v>38</v>
      </c>
      <c r="AT701" s="67">
        <v>35.299999999999997</v>
      </c>
      <c r="AU701" s="67">
        <v>54.7</v>
      </c>
      <c r="AV701" s="67">
        <v>44.6</v>
      </c>
      <c r="AW701" s="67">
        <v>40.9</v>
      </c>
      <c r="AX701" s="67">
        <v>43</v>
      </c>
      <c r="AY701" s="67">
        <v>41.9</v>
      </c>
      <c r="AZ701" s="67">
        <v>36.299999999999997</v>
      </c>
      <c r="BA701" s="67">
        <v>28.1</v>
      </c>
      <c r="BB701" s="67">
        <v>31</v>
      </c>
      <c r="BC701" s="67">
        <v>31.4</v>
      </c>
      <c r="BD701" s="67">
        <v>30.639999999999997</v>
      </c>
      <c r="BE701" s="67">
        <v>28.1</v>
      </c>
      <c r="BF701" s="67">
        <v>28</v>
      </c>
      <c r="BG701" s="67">
        <v>28.299999999999997</v>
      </c>
      <c r="BH701" s="67">
        <v>29.999999999999996</v>
      </c>
      <c r="BI701" s="67">
        <v>30.2</v>
      </c>
      <c r="BJ701" s="67">
        <v>51.699999999999996</v>
      </c>
      <c r="BK701" s="67">
        <v>55.2</v>
      </c>
      <c r="BL701" s="67">
        <v>54.3</v>
      </c>
      <c r="BM701" s="67">
        <v>58.6</v>
      </c>
      <c r="BN701" s="67"/>
    </row>
    <row r="702" spans="1:66" ht="13.5" customHeight="1" x14ac:dyDescent="0.15">
      <c r="A702" s="51"/>
      <c r="B702" s="52"/>
      <c r="C702" s="54"/>
      <c r="D702" s="66" t="s">
        <v>8</v>
      </c>
      <c r="E702" s="90"/>
      <c r="F702" s="90"/>
      <c r="G702" s="90"/>
      <c r="H702" s="28"/>
      <c r="I702" s="28"/>
      <c r="J702" s="28"/>
      <c r="K702" s="28"/>
      <c r="L702" s="28"/>
      <c r="M702" s="28"/>
      <c r="N702" s="28"/>
      <c r="O702" s="28"/>
      <c r="P702" s="28"/>
      <c r="Q702" s="28"/>
      <c r="R702" s="28"/>
      <c r="S702" s="28"/>
      <c r="T702" s="28"/>
      <c r="U702" s="28"/>
      <c r="V702" s="28"/>
      <c r="W702" s="28"/>
      <c r="X702" s="28"/>
      <c r="Y702" s="28"/>
      <c r="Z702" s="28"/>
      <c r="AA702" s="28"/>
      <c r="AB702" s="28"/>
      <c r="AC702" s="28"/>
      <c r="AD702" s="28"/>
      <c r="AE702" s="28"/>
      <c r="AF702" s="28"/>
      <c r="AG702" s="28"/>
      <c r="AH702" s="28"/>
      <c r="AI702" s="28"/>
      <c r="AJ702" s="28"/>
      <c r="AK702" s="28"/>
      <c r="AL702" s="28"/>
      <c r="AM702" s="28"/>
      <c r="AN702" s="28"/>
      <c r="AO702" s="28"/>
      <c r="AQ702" s="67">
        <v>180.6</v>
      </c>
      <c r="AR702" s="67">
        <v>148.1</v>
      </c>
      <c r="AS702" s="67">
        <v>183.4</v>
      </c>
      <c r="AT702" s="67">
        <v>186.5</v>
      </c>
      <c r="AU702" s="67">
        <v>168.8</v>
      </c>
      <c r="AV702" s="67">
        <v>153.69999999999999</v>
      </c>
      <c r="AW702" s="67">
        <v>144.9</v>
      </c>
      <c r="AX702" s="67">
        <v>146.19999999999999</v>
      </c>
      <c r="AY702" s="67">
        <v>138.9</v>
      </c>
      <c r="AZ702" s="67">
        <v>120.5</v>
      </c>
      <c r="BA702" s="67">
        <v>96.7</v>
      </c>
      <c r="BB702" s="67">
        <v>85</v>
      </c>
      <c r="BC702" s="67">
        <v>91.5</v>
      </c>
      <c r="BD702" s="67">
        <v>85.560000000000016</v>
      </c>
      <c r="BE702" s="67">
        <v>78.2</v>
      </c>
      <c r="BF702" s="67">
        <v>85.399999999999991</v>
      </c>
      <c r="BG702" s="67">
        <v>76.399999999999991</v>
      </c>
      <c r="BH702" s="67">
        <v>79</v>
      </c>
      <c r="BI702" s="67">
        <v>78.8</v>
      </c>
      <c r="BJ702" s="67">
        <v>82.899999999999991</v>
      </c>
      <c r="BK702" s="67">
        <v>81.600000000000009</v>
      </c>
      <c r="BL702" s="67">
        <v>81.2</v>
      </c>
      <c r="BM702" s="67">
        <v>85.1</v>
      </c>
      <c r="BN702" s="67"/>
    </row>
    <row r="703" spans="1:66" ht="13.5" customHeight="1" x14ac:dyDescent="0.15">
      <c r="A703" s="51"/>
      <c r="B703" s="52"/>
      <c r="C703" s="54"/>
      <c r="D703" s="66" t="s">
        <v>9</v>
      </c>
      <c r="E703" s="90"/>
      <c r="F703" s="90"/>
      <c r="G703" s="90"/>
      <c r="H703" s="28"/>
      <c r="I703" s="28"/>
      <c r="J703" s="28"/>
      <c r="K703" s="28"/>
      <c r="L703" s="28"/>
      <c r="M703" s="28"/>
      <c r="N703" s="28"/>
      <c r="O703" s="28"/>
      <c r="P703" s="28"/>
      <c r="Q703" s="28"/>
      <c r="R703" s="28"/>
      <c r="S703" s="28"/>
      <c r="T703" s="28"/>
      <c r="U703" s="28"/>
      <c r="V703" s="28"/>
      <c r="W703" s="28"/>
      <c r="X703" s="28"/>
      <c r="Y703" s="28"/>
      <c r="Z703" s="28"/>
      <c r="AA703" s="28"/>
      <c r="AB703" s="28"/>
      <c r="AC703" s="28"/>
      <c r="AD703" s="28"/>
      <c r="AE703" s="28"/>
      <c r="AF703" s="28"/>
      <c r="AG703" s="28"/>
      <c r="AH703" s="28"/>
      <c r="AI703" s="28"/>
      <c r="AJ703" s="28"/>
      <c r="AK703" s="28"/>
      <c r="AL703" s="28"/>
      <c r="AM703" s="28"/>
      <c r="AN703" s="28"/>
      <c r="AO703" s="28"/>
      <c r="AQ703" s="67">
        <v>177.5</v>
      </c>
      <c r="AR703" s="67">
        <v>154.80000000000001</v>
      </c>
      <c r="AS703" s="67">
        <v>176.1</v>
      </c>
      <c r="AT703" s="67">
        <v>175.1</v>
      </c>
      <c r="AU703" s="67">
        <v>146.1</v>
      </c>
      <c r="AV703" s="67">
        <v>127.9</v>
      </c>
      <c r="AW703" s="67">
        <v>118.1</v>
      </c>
      <c r="AX703" s="67">
        <v>124.4</v>
      </c>
      <c r="AY703" s="67">
        <v>120.6</v>
      </c>
      <c r="AZ703" s="67">
        <v>101.8</v>
      </c>
      <c r="BA703" s="67">
        <v>67</v>
      </c>
      <c r="BB703" s="67">
        <v>63.9</v>
      </c>
      <c r="BC703" s="67">
        <v>69.099999999999994</v>
      </c>
      <c r="BD703" s="67">
        <v>61.8</v>
      </c>
      <c r="BE703" s="67">
        <v>50.899999999999991</v>
      </c>
      <c r="BF703" s="67">
        <v>57.500000000000007</v>
      </c>
      <c r="BG703" s="67">
        <v>43.9</v>
      </c>
      <c r="BH703" s="67">
        <v>54.6</v>
      </c>
      <c r="BI703" s="67">
        <v>57.6</v>
      </c>
      <c r="BJ703" s="67">
        <v>71.300000000000011</v>
      </c>
      <c r="BK703" s="67">
        <v>71.900000000000006</v>
      </c>
      <c r="BL703" s="67">
        <v>71</v>
      </c>
      <c r="BM703" s="67">
        <v>81.699999999999989</v>
      </c>
      <c r="BN703" s="67"/>
    </row>
    <row r="704" spans="1:66" ht="13.5" customHeight="1" x14ac:dyDescent="0.15">
      <c r="A704" s="51"/>
      <c r="B704" s="52"/>
      <c r="C704" s="54"/>
      <c r="D704" s="66" t="s">
        <v>10</v>
      </c>
      <c r="E704" s="90"/>
      <c r="F704" s="90"/>
      <c r="G704" s="90"/>
      <c r="H704" s="28"/>
      <c r="I704" s="28"/>
      <c r="J704" s="28"/>
      <c r="K704" s="28"/>
      <c r="L704" s="28"/>
      <c r="M704" s="28"/>
      <c r="N704" s="28"/>
      <c r="O704" s="28"/>
      <c r="P704" s="28"/>
      <c r="Q704" s="28"/>
      <c r="R704" s="28"/>
      <c r="S704" s="28"/>
      <c r="T704" s="28"/>
      <c r="U704" s="28"/>
      <c r="V704" s="28"/>
      <c r="W704" s="28"/>
      <c r="X704" s="28"/>
      <c r="Y704" s="28"/>
      <c r="Z704" s="28"/>
      <c r="AA704" s="28"/>
      <c r="AB704" s="28"/>
      <c r="AC704" s="28"/>
      <c r="AD704" s="28"/>
      <c r="AE704" s="28"/>
      <c r="AF704" s="28"/>
      <c r="AG704" s="28"/>
      <c r="AH704" s="28"/>
      <c r="AI704" s="28"/>
      <c r="AJ704" s="28"/>
      <c r="AK704" s="28"/>
      <c r="AL704" s="28"/>
      <c r="AM704" s="28"/>
      <c r="AN704" s="28"/>
      <c r="AO704" s="28"/>
      <c r="AQ704" s="67">
        <v>18.5</v>
      </c>
      <c r="AR704" s="67">
        <v>48.9</v>
      </c>
      <c r="AS704" s="67">
        <v>45.3</v>
      </c>
      <c r="AT704" s="67">
        <v>46.7</v>
      </c>
      <c r="AU704" s="67">
        <v>77.400000000000006</v>
      </c>
      <c r="AV704" s="67">
        <v>70.400000000000006</v>
      </c>
      <c r="AW704" s="67">
        <v>67.7</v>
      </c>
      <c r="AX704" s="67">
        <v>64.8</v>
      </c>
      <c r="AY704" s="67">
        <v>60.2</v>
      </c>
      <c r="AZ704" s="67">
        <v>55</v>
      </c>
      <c r="BA704" s="67">
        <v>57.8</v>
      </c>
      <c r="BB704" s="67">
        <v>52.1</v>
      </c>
      <c r="BC704" s="67">
        <v>53.8</v>
      </c>
      <c r="BD704" s="67">
        <v>54.4</v>
      </c>
      <c r="BE704" s="67">
        <v>55.400000000000006</v>
      </c>
      <c r="BF704" s="67">
        <v>55.9</v>
      </c>
      <c r="BG704" s="67">
        <v>60.800000000000004</v>
      </c>
      <c r="BH704" s="67">
        <v>54.4</v>
      </c>
      <c r="BI704" s="67">
        <v>51.400000000000006</v>
      </c>
      <c r="BJ704" s="67">
        <v>63.300000000000004</v>
      </c>
      <c r="BK704" s="67">
        <v>64.900000000000006</v>
      </c>
      <c r="BL704" s="67">
        <v>64.5</v>
      </c>
      <c r="BM704" s="67">
        <v>62</v>
      </c>
      <c r="BN704" s="67"/>
    </row>
    <row r="705" spans="1:66" ht="13.5" customHeight="1" thickBot="1" x14ac:dyDescent="0.2">
      <c r="A705" s="51"/>
      <c r="B705" s="52"/>
      <c r="C705" s="55"/>
      <c r="D705" s="68" t="s">
        <v>11</v>
      </c>
      <c r="E705" s="91"/>
      <c r="F705" s="91"/>
      <c r="G705" s="91"/>
      <c r="H705" s="29"/>
      <c r="I705" s="29"/>
      <c r="J705" s="29"/>
      <c r="K705" s="29"/>
      <c r="L705" s="29"/>
      <c r="M705" s="29"/>
      <c r="N705" s="29"/>
      <c r="O705" s="29"/>
      <c r="P705" s="29"/>
      <c r="Q705" s="29"/>
      <c r="R705" s="29"/>
      <c r="S705" s="29"/>
      <c r="T705" s="29"/>
      <c r="U705" s="29"/>
      <c r="V705" s="29"/>
      <c r="W705" s="29"/>
      <c r="X705" s="29"/>
      <c r="Y705" s="29"/>
      <c r="Z705" s="29"/>
      <c r="AA705" s="29"/>
      <c r="AB705" s="29"/>
      <c r="AC705" s="29"/>
      <c r="AD705" s="29"/>
      <c r="AE705" s="29"/>
      <c r="AF705" s="29"/>
      <c r="AG705" s="29"/>
      <c r="AH705" s="29"/>
      <c r="AI705" s="29"/>
      <c r="AJ705" s="29"/>
      <c r="AK705" s="29"/>
      <c r="AL705" s="29"/>
      <c r="AM705" s="29"/>
      <c r="AN705" s="29"/>
      <c r="AO705" s="29"/>
      <c r="AQ705" s="69">
        <v>28.6</v>
      </c>
      <c r="AR705" s="69">
        <v>52.1</v>
      </c>
      <c r="AS705" s="69">
        <v>50.5</v>
      </c>
      <c r="AT705" s="69">
        <v>66.099999999999994</v>
      </c>
      <c r="AU705" s="69">
        <v>80.400000000000006</v>
      </c>
      <c r="AV705" s="69">
        <v>73.900000000000006</v>
      </c>
      <c r="AW705" s="69">
        <v>75.2</v>
      </c>
      <c r="AX705" s="69">
        <v>74</v>
      </c>
      <c r="AY705" s="69">
        <v>76.2</v>
      </c>
      <c r="AZ705" s="69">
        <v>61.8</v>
      </c>
      <c r="BA705" s="69">
        <v>60.3</v>
      </c>
      <c r="BB705" s="69">
        <v>61</v>
      </c>
      <c r="BC705" s="69">
        <v>58.8</v>
      </c>
      <c r="BD705" s="69">
        <v>57</v>
      </c>
      <c r="BE705" s="69">
        <v>62.5</v>
      </c>
      <c r="BF705" s="69">
        <v>62.9</v>
      </c>
      <c r="BG705" s="69">
        <v>68.5</v>
      </c>
      <c r="BH705" s="69">
        <v>61.500000000000007</v>
      </c>
      <c r="BI705" s="69">
        <v>58.800000000000004</v>
      </c>
      <c r="BJ705" s="69">
        <v>67</v>
      </c>
      <c r="BK705" s="69">
        <v>68.7</v>
      </c>
      <c r="BL705" s="69">
        <v>68.400000000000006</v>
      </c>
      <c r="BM705" s="69">
        <v>65.8</v>
      </c>
      <c r="BN705" s="69"/>
    </row>
    <row r="706" spans="1:66" ht="13.5" customHeight="1" x14ac:dyDescent="0.15">
      <c r="A706" s="51"/>
      <c r="B706" s="52"/>
      <c r="C706" s="53" t="s">
        <v>120</v>
      </c>
      <c r="D706" s="64" t="s">
        <v>6</v>
      </c>
      <c r="E706" s="89"/>
      <c r="F706" s="89"/>
      <c r="G706" s="89"/>
      <c r="H706" s="26"/>
      <c r="I706" s="26"/>
      <c r="J706" s="26"/>
      <c r="K706" s="26"/>
      <c r="L706" s="26"/>
      <c r="M706" s="26"/>
      <c r="N706" s="26"/>
      <c r="O706" s="26"/>
      <c r="P706" s="26"/>
      <c r="Q706" s="26"/>
      <c r="R706" s="26"/>
      <c r="S706" s="26"/>
      <c r="T706" s="26"/>
      <c r="U706" s="26"/>
      <c r="V706" s="26"/>
      <c r="W706" s="26"/>
      <c r="X706" s="26"/>
      <c r="Y706" s="26"/>
      <c r="Z706" s="26"/>
      <c r="AA706" s="26"/>
      <c r="AB706" s="26"/>
      <c r="AC706" s="26"/>
      <c r="AD706" s="26"/>
      <c r="AE706" s="26"/>
      <c r="AF706" s="26"/>
      <c r="AG706" s="26"/>
      <c r="AH706" s="26"/>
      <c r="AI706" s="26"/>
      <c r="AJ706" s="26"/>
      <c r="AK706" s="26"/>
      <c r="AL706" s="26"/>
      <c r="AM706" s="26"/>
      <c r="AN706" s="26"/>
      <c r="AO706" s="26"/>
      <c r="AQ706" s="65">
        <v>0</v>
      </c>
      <c r="AR706" s="65">
        <v>0</v>
      </c>
      <c r="AS706" s="65">
        <v>130.4</v>
      </c>
      <c r="AT706" s="65">
        <v>121.1</v>
      </c>
      <c r="AU706" s="65">
        <v>128.5</v>
      </c>
      <c r="AV706" s="65">
        <v>121.2</v>
      </c>
      <c r="AW706" s="65">
        <v>103.7</v>
      </c>
      <c r="AX706" s="65">
        <v>110.8</v>
      </c>
      <c r="AY706" s="65">
        <v>108</v>
      </c>
      <c r="AZ706" s="65">
        <v>107.1</v>
      </c>
      <c r="BA706" s="65">
        <v>98</v>
      </c>
      <c r="BB706" s="65">
        <v>93</v>
      </c>
      <c r="BC706" s="65">
        <v>103.8</v>
      </c>
      <c r="BD706" s="65">
        <v>101.89999999999999</v>
      </c>
      <c r="BE706" s="65">
        <v>92</v>
      </c>
      <c r="BF706" s="65">
        <v>104.60000000000001</v>
      </c>
      <c r="BG706" s="65">
        <v>109.3</v>
      </c>
      <c r="BH706" s="65">
        <v>107.89999999999999</v>
      </c>
      <c r="BI706" s="65">
        <v>107.00000000000001</v>
      </c>
      <c r="BJ706" s="65">
        <v>111.7</v>
      </c>
      <c r="BK706" s="65">
        <v>104.59999999999998</v>
      </c>
      <c r="BL706" s="65">
        <v>100</v>
      </c>
      <c r="BM706" s="65">
        <v>111.1</v>
      </c>
      <c r="BN706" s="65"/>
    </row>
    <row r="707" spans="1:66" ht="13.5" customHeight="1" x14ac:dyDescent="0.15">
      <c r="A707" s="51"/>
      <c r="B707" s="52"/>
      <c r="C707" s="54"/>
      <c r="D707" s="66" t="s">
        <v>7</v>
      </c>
      <c r="E707" s="90"/>
      <c r="F707" s="90"/>
      <c r="G707" s="90"/>
      <c r="H707" s="28"/>
      <c r="I707" s="28"/>
      <c r="J707" s="28"/>
      <c r="K707" s="28"/>
      <c r="L707" s="28"/>
      <c r="M707" s="28"/>
      <c r="N707" s="28"/>
      <c r="O707" s="28"/>
      <c r="P707" s="28"/>
      <c r="Q707" s="28"/>
      <c r="R707" s="28"/>
      <c r="S707" s="28"/>
      <c r="T707" s="28"/>
      <c r="U707" s="28"/>
      <c r="V707" s="28"/>
      <c r="W707" s="28"/>
      <c r="X707" s="28"/>
      <c r="Y707" s="28"/>
      <c r="Z707" s="28"/>
      <c r="AA707" s="28"/>
      <c r="AB707" s="28"/>
      <c r="AC707" s="28"/>
      <c r="AD707" s="28"/>
      <c r="AE707" s="28"/>
      <c r="AF707" s="28"/>
      <c r="AG707" s="28"/>
      <c r="AH707" s="28"/>
      <c r="AI707" s="28"/>
      <c r="AJ707" s="28"/>
      <c r="AK707" s="28"/>
      <c r="AL707" s="28"/>
      <c r="AM707" s="28"/>
      <c r="AN707" s="28"/>
      <c r="AO707" s="28"/>
      <c r="AQ707" s="67">
        <v>0</v>
      </c>
      <c r="AR707" s="67">
        <v>0</v>
      </c>
      <c r="AS707" s="67">
        <v>24.9</v>
      </c>
      <c r="AT707" s="67">
        <v>20.100000000000001</v>
      </c>
      <c r="AU707" s="67">
        <v>23.2</v>
      </c>
      <c r="AV707" s="67">
        <v>27.4</v>
      </c>
      <c r="AW707" s="67">
        <v>19.100000000000001</v>
      </c>
      <c r="AX707" s="67">
        <v>21.9</v>
      </c>
      <c r="AY707" s="67">
        <v>23.6</v>
      </c>
      <c r="AZ707" s="67">
        <v>30.8</v>
      </c>
      <c r="BA707" s="67">
        <v>21.5</v>
      </c>
      <c r="BB707" s="67">
        <v>20.399999999999999</v>
      </c>
      <c r="BC707" s="67">
        <v>23.7</v>
      </c>
      <c r="BD707" s="67">
        <v>24.2</v>
      </c>
      <c r="BE707" s="67">
        <v>21.9</v>
      </c>
      <c r="BF707" s="67">
        <v>20.8</v>
      </c>
      <c r="BG707" s="67">
        <v>20.300000000000004</v>
      </c>
      <c r="BH707" s="67">
        <v>19.2</v>
      </c>
      <c r="BI707" s="67">
        <v>19.100000000000001</v>
      </c>
      <c r="BJ707" s="67">
        <v>20.9</v>
      </c>
      <c r="BK707" s="67">
        <v>19.899999999999999</v>
      </c>
      <c r="BL707" s="67">
        <v>19.100000000000001</v>
      </c>
      <c r="BM707" s="67">
        <v>25.900000000000002</v>
      </c>
      <c r="BN707" s="67"/>
    </row>
    <row r="708" spans="1:66" ht="13.5" customHeight="1" x14ac:dyDescent="0.15">
      <c r="A708" s="51"/>
      <c r="B708" s="52"/>
      <c r="C708" s="54"/>
      <c r="D708" s="66" t="s">
        <v>8</v>
      </c>
      <c r="E708" s="90"/>
      <c r="F708" s="90"/>
      <c r="G708" s="90"/>
      <c r="H708" s="28"/>
      <c r="I708" s="28"/>
      <c r="J708" s="28"/>
      <c r="K708" s="28"/>
      <c r="L708" s="28"/>
      <c r="M708" s="28"/>
      <c r="N708" s="28"/>
      <c r="O708" s="28"/>
      <c r="P708" s="28"/>
      <c r="Q708" s="28"/>
      <c r="R708" s="28"/>
      <c r="S708" s="28"/>
      <c r="T708" s="28"/>
      <c r="U708" s="28"/>
      <c r="V708" s="28"/>
      <c r="W708" s="28"/>
      <c r="X708" s="28"/>
      <c r="Y708" s="28"/>
      <c r="Z708" s="28"/>
      <c r="AA708" s="28"/>
      <c r="AB708" s="28"/>
      <c r="AC708" s="28"/>
      <c r="AD708" s="28"/>
      <c r="AE708" s="28"/>
      <c r="AF708" s="28"/>
      <c r="AG708" s="28"/>
      <c r="AH708" s="28"/>
      <c r="AI708" s="28"/>
      <c r="AJ708" s="28"/>
      <c r="AK708" s="28"/>
      <c r="AL708" s="28"/>
      <c r="AM708" s="28"/>
      <c r="AN708" s="28"/>
      <c r="AO708" s="28"/>
      <c r="AQ708" s="67">
        <v>0</v>
      </c>
      <c r="AR708" s="67">
        <v>0</v>
      </c>
      <c r="AS708" s="67">
        <v>105.5</v>
      </c>
      <c r="AT708" s="67">
        <v>101</v>
      </c>
      <c r="AU708" s="67">
        <v>105.3</v>
      </c>
      <c r="AV708" s="67">
        <v>93.8</v>
      </c>
      <c r="AW708" s="67">
        <v>84.6</v>
      </c>
      <c r="AX708" s="67">
        <v>88.9</v>
      </c>
      <c r="AY708" s="67">
        <v>84.4</v>
      </c>
      <c r="AZ708" s="67">
        <v>76.3</v>
      </c>
      <c r="BA708" s="67">
        <v>76.5</v>
      </c>
      <c r="BB708" s="67">
        <v>72.599999999999994</v>
      </c>
      <c r="BC708" s="67">
        <v>80.099999999999994</v>
      </c>
      <c r="BD708" s="67">
        <v>77.699999999999989</v>
      </c>
      <c r="BE708" s="67">
        <v>70.100000000000009</v>
      </c>
      <c r="BF708" s="67">
        <v>83.799999999999983</v>
      </c>
      <c r="BG708" s="67">
        <v>88.999999999999986</v>
      </c>
      <c r="BH708" s="67">
        <v>88.699999999999989</v>
      </c>
      <c r="BI708" s="67">
        <v>87.9</v>
      </c>
      <c r="BJ708" s="67">
        <v>90.799999999999983</v>
      </c>
      <c r="BK708" s="67">
        <v>84.7</v>
      </c>
      <c r="BL708" s="67">
        <v>80.900000000000006</v>
      </c>
      <c r="BM708" s="67">
        <v>85.199999999999989</v>
      </c>
      <c r="BN708" s="67"/>
    </row>
    <row r="709" spans="1:66" ht="13.5" customHeight="1" x14ac:dyDescent="0.15">
      <c r="A709" s="51"/>
      <c r="B709" s="52"/>
      <c r="C709" s="54"/>
      <c r="D709" s="66" t="s">
        <v>9</v>
      </c>
      <c r="E709" s="90"/>
      <c r="F709" s="90"/>
      <c r="G709" s="90"/>
      <c r="H709" s="28"/>
      <c r="I709" s="28"/>
      <c r="J709" s="28"/>
      <c r="K709" s="28"/>
      <c r="L709" s="28"/>
      <c r="M709" s="28"/>
      <c r="N709" s="28"/>
      <c r="O709" s="28"/>
      <c r="P709" s="28"/>
      <c r="Q709" s="28"/>
      <c r="R709" s="28"/>
      <c r="S709" s="28"/>
      <c r="T709" s="28"/>
      <c r="U709" s="28"/>
      <c r="V709" s="28"/>
      <c r="W709" s="28"/>
      <c r="X709" s="28"/>
      <c r="Y709" s="28"/>
      <c r="Z709" s="28"/>
      <c r="AA709" s="28"/>
      <c r="AB709" s="28"/>
      <c r="AC709" s="28"/>
      <c r="AD709" s="28"/>
      <c r="AE709" s="28"/>
      <c r="AF709" s="28"/>
      <c r="AG709" s="28"/>
      <c r="AH709" s="28"/>
      <c r="AI709" s="28"/>
      <c r="AJ709" s="28"/>
      <c r="AK709" s="28"/>
      <c r="AL709" s="28"/>
      <c r="AM709" s="28"/>
      <c r="AN709" s="28"/>
      <c r="AO709" s="28"/>
      <c r="AQ709" s="67">
        <v>0</v>
      </c>
      <c r="AR709" s="67">
        <v>0</v>
      </c>
      <c r="AS709" s="67">
        <v>111.5</v>
      </c>
      <c r="AT709" s="67">
        <v>105.5</v>
      </c>
      <c r="AU709" s="67">
        <v>105.6</v>
      </c>
      <c r="AV709" s="67">
        <v>97.7</v>
      </c>
      <c r="AW709" s="67">
        <v>83.3</v>
      </c>
      <c r="AX709" s="67">
        <v>90.9</v>
      </c>
      <c r="AY709" s="67">
        <v>88.3</v>
      </c>
      <c r="AZ709" s="67">
        <v>93.4</v>
      </c>
      <c r="BA709" s="67">
        <v>82.3</v>
      </c>
      <c r="BB709" s="67">
        <v>77.900000000000006</v>
      </c>
      <c r="BC709" s="67">
        <v>88.1</v>
      </c>
      <c r="BD709" s="67">
        <v>86.899999999999991</v>
      </c>
      <c r="BE709" s="67">
        <v>76.199999999999989</v>
      </c>
      <c r="BF709" s="67">
        <v>88.2</v>
      </c>
      <c r="BG709" s="67">
        <v>91.5</v>
      </c>
      <c r="BH709" s="67">
        <v>91.8</v>
      </c>
      <c r="BI709" s="67">
        <v>91.4</v>
      </c>
      <c r="BJ709" s="67">
        <v>100.60000000000002</v>
      </c>
      <c r="BK709" s="67">
        <v>93.5</v>
      </c>
      <c r="BL709" s="67">
        <v>89.5</v>
      </c>
      <c r="BM709" s="67">
        <v>100.29999999999998</v>
      </c>
      <c r="BN709" s="67"/>
    </row>
    <row r="710" spans="1:66" ht="13.5" customHeight="1" x14ac:dyDescent="0.15">
      <c r="A710" s="51"/>
      <c r="B710" s="52"/>
      <c r="C710" s="54"/>
      <c r="D710" s="66" t="s">
        <v>10</v>
      </c>
      <c r="E710" s="90"/>
      <c r="F710" s="90"/>
      <c r="G710" s="90"/>
      <c r="H710" s="28"/>
      <c r="I710" s="28"/>
      <c r="J710" s="28"/>
      <c r="K710" s="28"/>
      <c r="L710" s="28"/>
      <c r="M710" s="28"/>
      <c r="N710" s="28"/>
      <c r="O710" s="28"/>
      <c r="P710" s="28"/>
      <c r="Q710" s="28"/>
      <c r="R710" s="28"/>
      <c r="S710" s="28"/>
      <c r="T710" s="28"/>
      <c r="U710" s="28"/>
      <c r="V710" s="28"/>
      <c r="W710" s="28"/>
      <c r="X710" s="28"/>
      <c r="Y710" s="28"/>
      <c r="Z710" s="28"/>
      <c r="AA710" s="28"/>
      <c r="AB710" s="28"/>
      <c r="AC710" s="28"/>
      <c r="AD710" s="28"/>
      <c r="AE710" s="28"/>
      <c r="AF710" s="28"/>
      <c r="AG710" s="28"/>
      <c r="AH710" s="28"/>
      <c r="AI710" s="28"/>
      <c r="AJ710" s="28"/>
      <c r="AK710" s="28"/>
      <c r="AL710" s="28"/>
      <c r="AM710" s="28"/>
      <c r="AN710" s="28"/>
      <c r="AO710" s="28"/>
      <c r="AQ710" s="67">
        <v>0</v>
      </c>
      <c r="AR710" s="67">
        <v>0</v>
      </c>
      <c r="AS710" s="67">
        <v>18.899999999999999</v>
      </c>
      <c r="AT710" s="67">
        <v>15.6</v>
      </c>
      <c r="AU710" s="67">
        <v>22.9</v>
      </c>
      <c r="AV710" s="67">
        <v>23.5</v>
      </c>
      <c r="AW710" s="67">
        <v>20.399999999999999</v>
      </c>
      <c r="AX710" s="67">
        <v>19.899999999999999</v>
      </c>
      <c r="AY710" s="67">
        <v>19.7</v>
      </c>
      <c r="AZ710" s="67">
        <v>13.7</v>
      </c>
      <c r="BA710" s="67">
        <v>15.7</v>
      </c>
      <c r="BB710" s="67">
        <v>15.1</v>
      </c>
      <c r="BC710" s="67">
        <v>15.7</v>
      </c>
      <c r="BD710" s="67">
        <v>14.999999999999998</v>
      </c>
      <c r="BE710" s="67">
        <v>15.799999999999997</v>
      </c>
      <c r="BF710" s="67">
        <v>16.400000000000002</v>
      </c>
      <c r="BG710" s="67">
        <v>17.800000000000004</v>
      </c>
      <c r="BH710" s="67">
        <v>16.100000000000001</v>
      </c>
      <c r="BI710" s="67">
        <v>15.6</v>
      </c>
      <c r="BJ710" s="67">
        <v>11.100000000000001</v>
      </c>
      <c r="BK710" s="67">
        <v>11.1</v>
      </c>
      <c r="BL710" s="67">
        <v>10.5</v>
      </c>
      <c r="BM710" s="67">
        <v>10.8</v>
      </c>
      <c r="BN710" s="67"/>
    </row>
    <row r="711" spans="1:66" ht="13.5" customHeight="1" thickBot="1" x14ac:dyDescent="0.2">
      <c r="A711" s="51"/>
      <c r="B711" s="56"/>
      <c r="C711" s="55"/>
      <c r="D711" s="68" t="s">
        <v>11</v>
      </c>
      <c r="E711" s="91"/>
      <c r="F711" s="91"/>
      <c r="G711" s="91"/>
      <c r="H711" s="29"/>
      <c r="I711" s="29"/>
      <c r="J711" s="29"/>
      <c r="K711" s="29"/>
      <c r="L711" s="29"/>
      <c r="M711" s="29"/>
      <c r="N711" s="29"/>
      <c r="O711" s="29"/>
      <c r="P711" s="29"/>
      <c r="Q711" s="29"/>
      <c r="R711" s="29"/>
      <c r="S711" s="29"/>
      <c r="T711" s="29"/>
      <c r="U711" s="29"/>
      <c r="V711" s="29"/>
      <c r="W711" s="29"/>
      <c r="X711" s="29"/>
      <c r="Y711" s="29"/>
      <c r="Z711" s="29"/>
      <c r="AA711" s="29"/>
      <c r="AB711" s="29"/>
      <c r="AC711" s="29"/>
      <c r="AD711" s="29"/>
      <c r="AE711" s="29"/>
      <c r="AF711" s="29"/>
      <c r="AG711" s="29"/>
      <c r="AH711" s="29"/>
      <c r="AI711" s="29"/>
      <c r="AJ711" s="29"/>
      <c r="AK711" s="29"/>
      <c r="AL711" s="29"/>
      <c r="AM711" s="29"/>
      <c r="AN711" s="29"/>
      <c r="AO711" s="29"/>
      <c r="AQ711" s="69">
        <v>0</v>
      </c>
      <c r="AR711" s="69">
        <v>0</v>
      </c>
      <c r="AS711" s="69">
        <v>23</v>
      </c>
      <c r="AT711" s="69">
        <v>19.5</v>
      </c>
      <c r="AU711" s="69">
        <v>28.5</v>
      </c>
      <c r="AV711" s="69">
        <v>28.3</v>
      </c>
      <c r="AW711" s="69">
        <v>24.6</v>
      </c>
      <c r="AX711" s="69">
        <v>23.8</v>
      </c>
      <c r="AY711" s="69">
        <v>23.8</v>
      </c>
      <c r="AZ711" s="69">
        <v>16.7</v>
      </c>
      <c r="BA711" s="69">
        <v>18.100000000000001</v>
      </c>
      <c r="BB711" s="69">
        <v>16</v>
      </c>
      <c r="BC711" s="69">
        <v>16.5</v>
      </c>
      <c r="BD711" s="69">
        <v>15.399999999999997</v>
      </c>
      <c r="BE711" s="69">
        <v>16.299999999999997</v>
      </c>
      <c r="BF711" s="69">
        <v>17.100000000000001</v>
      </c>
      <c r="BG711" s="69">
        <v>19.3</v>
      </c>
      <c r="BH711" s="69">
        <v>16.7</v>
      </c>
      <c r="BI711" s="69">
        <v>17.400000000000002</v>
      </c>
      <c r="BJ711" s="69">
        <v>19.899999999999999</v>
      </c>
      <c r="BK711" s="69">
        <v>20.699999999999996</v>
      </c>
      <c r="BL711" s="69">
        <v>19</v>
      </c>
      <c r="BM711" s="69">
        <v>20.700000000000003</v>
      </c>
      <c r="BN711" s="69"/>
    </row>
    <row r="712" spans="1:66" ht="13.5" customHeight="1" x14ac:dyDescent="0.15">
      <c r="A712" s="51"/>
      <c r="B712" s="52"/>
      <c r="C712" s="124" t="s">
        <v>121</v>
      </c>
      <c r="D712" s="64" t="s">
        <v>6</v>
      </c>
      <c r="E712" s="89"/>
      <c r="F712" s="89"/>
      <c r="G712" s="89"/>
      <c r="H712" s="26"/>
      <c r="I712" s="26">
        <f t="shared" ref="I712" si="917">SUM(I713:I714)</f>
        <v>201623</v>
      </c>
      <c r="J712" s="26">
        <f t="shared" ref="J712" si="918">SUM(J713:J714)</f>
        <v>205715</v>
      </c>
      <c r="K712" s="26">
        <f t="shared" ref="K712" si="919">SUM(K713:K714)</f>
        <v>214681</v>
      </c>
      <c r="L712" s="26">
        <f t="shared" ref="L712" si="920">SUM(L713:L714)</f>
        <v>251067</v>
      </c>
      <c r="M712" s="26">
        <f t="shared" ref="M712" si="921">SUM(M713:M714)</f>
        <v>243041</v>
      </c>
      <c r="N712" s="26">
        <f t="shared" ref="N712" si="922">SUM(N713:N714)</f>
        <v>326000</v>
      </c>
      <c r="O712" s="26">
        <f t="shared" ref="O712" si="923">SUM(O713:O714)</f>
        <v>503912</v>
      </c>
      <c r="P712" s="26">
        <f t="shared" ref="P712" si="924">SUM(P713:P714)</f>
        <v>625562</v>
      </c>
      <c r="Q712" s="26">
        <f t="shared" ref="Q712" si="925">SUM(Q713:Q714)</f>
        <v>651095</v>
      </c>
      <c r="R712" s="26">
        <f t="shared" ref="R712" si="926">SUM(R713:R714)</f>
        <v>700790</v>
      </c>
      <c r="S712" s="26">
        <f t="shared" ref="S712" si="927">SUM(S713:S714)</f>
        <v>545389</v>
      </c>
      <c r="T712" s="26">
        <f t="shared" ref="T712" si="928">SUM(T713:T714)</f>
        <v>538764</v>
      </c>
      <c r="U712" s="26">
        <f t="shared" ref="U712" si="929">SUM(U713:U714)</f>
        <v>494701</v>
      </c>
      <c r="V712" s="26">
        <f t="shared" ref="V712" si="930">SUM(V713:V714)</f>
        <v>482516</v>
      </c>
      <c r="W712" s="26">
        <f t="shared" ref="W712" si="931">SUM(W713:W714)</f>
        <v>481184</v>
      </c>
      <c r="X712" s="26">
        <f t="shared" ref="X712" si="932">SUM(X713:X714)</f>
        <v>513484</v>
      </c>
      <c r="Y712" s="26">
        <f t="shared" ref="Y712" si="933">SUM(Y713:Y714)</f>
        <v>499287</v>
      </c>
      <c r="Z712" s="26">
        <f t="shared" ref="Z712" si="934">SUM(Z713:Z714)</f>
        <v>366221</v>
      </c>
      <c r="AA712" s="26">
        <f t="shared" ref="AA712" si="935">SUM(AA713:AA714)</f>
        <v>550935</v>
      </c>
      <c r="AB712" s="26">
        <f t="shared" ref="AB712" si="936">SUM(AB713:AB714)</f>
        <v>517844</v>
      </c>
      <c r="AC712" s="26">
        <f t="shared" ref="AC712" si="937">SUM(AC713:AC714)</f>
        <v>499346</v>
      </c>
      <c r="AD712" s="26">
        <f t="shared" ref="AD712" si="938">SUM(AD713:AD714)</f>
        <v>465383</v>
      </c>
      <c r="AE712" s="26">
        <f t="shared" ref="AE712" si="939">SUM(AE713:AE714)</f>
        <v>467036</v>
      </c>
      <c r="AF712" s="26">
        <f t="shared" ref="AF712" si="940">SUM(AF713:AF714)</f>
        <v>455488</v>
      </c>
      <c r="AG712" s="26">
        <f t="shared" ref="AG712" si="941">SUM(AG713:AG714)</f>
        <v>500479</v>
      </c>
      <c r="AH712" s="26">
        <f t="shared" ref="AH712" si="942">SUM(AH713:AH714)</f>
        <v>516266</v>
      </c>
      <c r="AI712" s="26">
        <f t="shared" ref="AI712" si="943">SUM(AI713:AI714)</f>
        <v>513448</v>
      </c>
      <c r="AJ712" s="26">
        <f t="shared" ref="AJ712" si="944">SUM(AJ713:AJ714)</f>
        <v>476921</v>
      </c>
      <c r="AK712" s="26">
        <f t="shared" ref="AK712" si="945">SUM(AK713:AK714)</f>
        <v>472817</v>
      </c>
      <c r="AL712" s="26">
        <f t="shared" ref="AL712" si="946">SUM(AL713:AL714)</f>
        <v>413554</v>
      </c>
      <c r="AM712" s="26">
        <f t="shared" ref="AM712" si="947">SUM(AM713:AM714)</f>
        <v>401492</v>
      </c>
      <c r="AN712" s="26">
        <f t="shared" ref="AN712" si="948">SUM(AN713:AN714)</f>
        <v>397992</v>
      </c>
      <c r="AO712" s="26">
        <f t="shared" ref="AO712" si="949">SUM(AO713:AO714)</f>
        <v>407084</v>
      </c>
      <c r="AQ712" s="65">
        <v>438.3</v>
      </c>
      <c r="AR712" s="65">
        <v>370.20000000000005</v>
      </c>
      <c r="AS712" s="65">
        <v>315.5</v>
      </c>
      <c r="AT712" s="65">
        <v>286.5</v>
      </c>
      <c r="AU712" s="65">
        <v>322.5</v>
      </c>
      <c r="AV712" s="65">
        <v>301.8</v>
      </c>
      <c r="AW712" s="65">
        <v>243.2</v>
      </c>
      <c r="AX712" s="65">
        <v>235.2</v>
      </c>
      <c r="AY712" s="65">
        <v>207.4</v>
      </c>
      <c r="AZ712" s="65">
        <v>188.9</v>
      </c>
      <c r="BA712" s="65">
        <v>200.7</v>
      </c>
      <c r="BB712" s="65">
        <v>191.3</v>
      </c>
      <c r="BC712" s="65">
        <v>193.3</v>
      </c>
      <c r="BD712" s="65">
        <v>196.70000000000002</v>
      </c>
      <c r="BE712" s="65">
        <v>144.09999999999997</v>
      </c>
      <c r="BF712" s="65">
        <v>143.59999999999997</v>
      </c>
      <c r="BG712" s="65">
        <v>147.30000000000001</v>
      </c>
      <c r="BH712" s="65">
        <v>157.80000000000001</v>
      </c>
      <c r="BI712" s="65">
        <v>159.39999999999998</v>
      </c>
      <c r="BJ712" s="65">
        <v>169.8</v>
      </c>
      <c r="BK712" s="65">
        <v>172.4</v>
      </c>
      <c r="BL712" s="65">
        <v>166.7</v>
      </c>
      <c r="BM712" s="65">
        <v>178.00000000000003</v>
      </c>
      <c r="BN712" s="65"/>
    </row>
    <row r="713" spans="1:66" ht="13.5" customHeight="1" x14ac:dyDescent="0.15">
      <c r="A713" s="51"/>
      <c r="B713" s="52"/>
      <c r="C713" s="125"/>
      <c r="D713" s="66" t="s">
        <v>7</v>
      </c>
      <c r="E713" s="90"/>
      <c r="F713" s="90"/>
      <c r="G713" s="90"/>
      <c r="H713" s="28"/>
      <c r="I713" s="28">
        <f>主要観光地別・年度計!I767</f>
        <v>33995</v>
      </c>
      <c r="J713" s="28">
        <f>主要観光地別・年度計!J767</f>
        <v>59733</v>
      </c>
      <c r="K713" s="28">
        <f>主要観光地別・年度計!K767</f>
        <v>60719</v>
      </c>
      <c r="L713" s="28">
        <f>主要観光地別・年度計!L767</f>
        <v>132898</v>
      </c>
      <c r="M713" s="28">
        <f>主要観光地別・年度計!M767</f>
        <v>103162</v>
      </c>
      <c r="N713" s="28">
        <f>主要観光地別・年度計!N767</f>
        <v>150115</v>
      </c>
      <c r="O713" s="28">
        <f>主要観光地別・年度計!O767</f>
        <v>295757</v>
      </c>
      <c r="P713" s="28">
        <f>主要観光地別・年度計!P767</f>
        <v>382187</v>
      </c>
      <c r="Q713" s="28">
        <f>主要観光地別・年度計!Q767</f>
        <v>406608</v>
      </c>
      <c r="R713" s="28">
        <f>主要観光地別・年度計!R767</f>
        <v>462515</v>
      </c>
      <c r="S713" s="28">
        <f>主要観光地別・年度計!S767</f>
        <v>351032</v>
      </c>
      <c r="T713" s="28">
        <f>主要観光地別・年度計!T767</f>
        <v>401380</v>
      </c>
      <c r="U713" s="28">
        <f>主要観光地別・年度計!U767</f>
        <v>318093</v>
      </c>
      <c r="V713" s="28">
        <f>主要観光地別・年度計!V767</f>
        <v>326006</v>
      </c>
      <c r="W713" s="28">
        <f>主要観光地別・年度計!W767</f>
        <v>135677</v>
      </c>
      <c r="X713" s="28">
        <f>主要観光地別・年度計!X767</f>
        <v>174044</v>
      </c>
      <c r="Y713" s="28">
        <f>主要観光地別・年度計!Y767</f>
        <v>334306</v>
      </c>
      <c r="Z713" s="28">
        <f>主要観光地別・年度計!Z767</f>
        <v>224322</v>
      </c>
      <c r="AA713" s="28">
        <f>主要観光地別・年度計!AA767</f>
        <v>387359</v>
      </c>
      <c r="AB713" s="28">
        <f>主要観光地別・年度計!AB767</f>
        <v>335413</v>
      </c>
      <c r="AC713" s="28">
        <f>主要観光地別・年度計!AC767</f>
        <v>354154</v>
      </c>
      <c r="AD713" s="28">
        <f>主要観光地別・年度計!AD767</f>
        <v>328413</v>
      </c>
      <c r="AE713" s="28">
        <f>主要観光地別・年度計!AE767</f>
        <v>336773</v>
      </c>
      <c r="AF713" s="28">
        <f>主要観光地別・年度計!AF767</f>
        <v>300360</v>
      </c>
      <c r="AG713" s="28">
        <f>主要観光地別・年度計!AG767</f>
        <v>298964</v>
      </c>
      <c r="AH713" s="28">
        <f>主要観光地別・年度計!AH767</f>
        <v>313154</v>
      </c>
      <c r="AI713" s="28">
        <f>主要観光地別・年度計!AI767</f>
        <v>307427</v>
      </c>
      <c r="AJ713" s="28">
        <f>主要観光地別・年度計!AJ767</f>
        <v>298593</v>
      </c>
      <c r="AK713" s="28">
        <f>主要観光地別・年度計!AK767</f>
        <v>320537</v>
      </c>
      <c r="AL713" s="28">
        <f>主要観光地別・年度計!AL767</f>
        <v>156558</v>
      </c>
      <c r="AM713" s="28">
        <f>主要観光地別・年度計!AM767</f>
        <v>167124</v>
      </c>
      <c r="AN713" s="28">
        <f>主要観光地別・年度計!AN767</f>
        <v>161542</v>
      </c>
      <c r="AO713" s="28">
        <f>主要観光地別・年度計!AO767</f>
        <v>144125</v>
      </c>
      <c r="AQ713" s="67">
        <v>204</v>
      </c>
      <c r="AR713" s="67">
        <v>148.80000000000001</v>
      </c>
      <c r="AS713" s="67">
        <v>131</v>
      </c>
      <c r="AT713" s="67">
        <v>109</v>
      </c>
      <c r="AU713" s="67">
        <v>139.9</v>
      </c>
      <c r="AV713" s="67">
        <v>148.9</v>
      </c>
      <c r="AW713" s="67">
        <v>122.3</v>
      </c>
      <c r="AX713" s="67">
        <v>123.6</v>
      </c>
      <c r="AY713" s="67">
        <v>132.5</v>
      </c>
      <c r="AZ713" s="67">
        <v>120.5</v>
      </c>
      <c r="BA713" s="67">
        <v>128.5</v>
      </c>
      <c r="BB713" s="67">
        <v>122.3</v>
      </c>
      <c r="BC713" s="67">
        <v>123.7</v>
      </c>
      <c r="BD713" s="67">
        <v>117.89999999999998</v>
      </c>
      <c r="BE713" s="67">
        <v>65.8</v>
      </c>
      <c r="BF713" s="67">
        <v>66</v>
      </c>
      <c r="BG713" s="67">
        <v>64.5</v>
      </c>
      <c r="BH713" s="67">
        <v>73.8</v>
      </c>
      <c r="BI713" s="67">
        <v>72.5</v>
      </c>
      <c r="BJ713" s="67">
        <v>77.59999999999998</v>
      </c>
      <c r="BK713" s="67">
        <v>80.099999999999994</v>
      </c>
      <c r="BL713" s="67">
        <v>80.2</v>
      </c>
      <c r="BM713" s="67">
        <v>83.9</v>
      </c>
      <c r="BN713" s="67"/>
    </row>
    <row r="714" spans="1:66" ht="13.5" customHeight="1" x14ac:dyDescent="0.15">
      <c r="A714" s="51"/>
      <c r="B714" s="52"/>
      <c r="C714" s="125"/>
      <c r="D714" s="66" t="s">
        <v>8</v>
      </c>
      <c r="E714" s="90"/>
      <c r="F714" s="90"/>
      <c r="G714" s="90"/>
      <c r="H714" s="28"/>
      <c r="I714" s="28">
        <f>主要観光地別・年度計!I768</f>
        <v>167628</v>
      </c>
      <c r="J714" s="28">
        <f>主要観光地別・年度計!J768</f>
        <v>145982</v>
      </c>
      <c r="K714" s="28">
        <f>主要観光地別・年度計!K768</f>
        <v>153962</v>
      </c>
      <c r="L714" s="28">
        <f>主要観光地別・年度計!L768</f>
        <v>118169</v>
      </c>
      <c r="M714" s="28">
        <f>主要観光地別・年度計!M768</f>
        <v>139879</v>
      </c>
      <c r="N714" s="28">
        <f>主要観光地別・年度計!N768</f>
        <v>175885</v>
      </c>
      <c r="O714" s="28">
        <f>主要観光地別・年度計!O768</f>
        <v>208155</v>
      </c>
      <c r="P714" s="28">
        <f>主要観光地別・年度計!P768</f>
        <v>243375</v>
      </c>
      <c r="Q714" s="28">
        <f>主要観光地別・年度計!Q768</f>
        <v>244487</v>
      </c>
      <c r="R714" s="28">
        <f>主要観光地別・年度計!R768</f>
        <v>238275</v>
      </c>
      <c r="S714" s="28">
        <f>主要観光地別・年度計!S768</f>
        <v>194357</v>
      </c>
      <c r="T714" s="28">
        <f>主要観光地別・年度計!T768</f>
        <v>137384</v>
      </c>
      <c r="U714" s="28">
        <f>主要観光地別・年度計!U768</f>
        <v>176608</v>
      </c>
      <c r="V714" s="28">
        <f>主要観光地別・年度計!V768</f>
        <v>156510</v>
      </c>
      <c r="W714" s="28">
        <f>主要観光地別・年度計!W768</f>
        <v>345507</v>
      </c>
      <c r="X714" s="28">
        <f>主要観光地別・年度計!X768</f>
        <v>339440</v>
      </c>
      <c r="Y714" s="28">
        <f>主要観光地別・年度計!Y768</f>
        <v>164981</v>
      </c>
      <c r="Z714" s="28">
        <f>主要観光地別・年度計!Z768</f>
        <v>141899</v>
      </c>
      <c r="AA714" s="28">
        <f>主要観光地別・年度計!AA768</f>
        <v>163576</v>
      </c>
      <c r="AB714" s="28">
        <f>主要観光地別・年度計!AB768</f>
        <v>182431</v>
      </c>
      <c r="AC714" s="28">
        <f>主要観光地別・年度計!AC768</f>
        <v>145192</v>
      </c>
      <c r="AD714" s="28">
        <f>主要観光地別・年度計!AD768</f>
        <v>136970</v>
      </c>
      <c r="AE714" s="28">
        <f>主要観光地別・年度計!AE768</f>
        <v>130263</v>
      </c>
      <c r="AF714" s="28">
        <f>主要観光地別・年度計!AF768</f>
        <v>155128</v>
      </c>
      <c r="AG714" s="28">
        <f>主要観光地別・年度計!AG768</f>
        <v>201515</v>
      </c>
      <c r="AH714" s="28">
        <f>主要観光地別・年度計!AH768</f>
        <v>203112</v>
      </c>
      <c r="AI714" s="28">
        <f>主要観光地別・年度計!AI768</f>
        <v>206021</v>
      </c>
      <c r="AJ714" s="28">
        <f>主要観光地別・年度計!AJ768</f>
        <v>178328</v>
      </c>
      <c r="AK714" s="28">
        <f>主要観光地別・年度計!AK768</f>
        <v>152280</v>
      </c>
      <c r="AL714" s="28">
        <f>主要観光地別・年度計!AL768</f>
        <v>256996</v>
      </c>
      <c r="AM714" s="28">
        <f>主要観光地別・年度計!AM768</f>
        <v>234368</v>
      </c>
      <c r="AN714" s="28">
        <f>主要観光地別・年度計!AN768</f>
        <v>236450</v>
      </c>
      <c r="AO714" s="28">
        <f>主要観光地別・年度計!AO768</f>
        <v>262959</v>
      </c>
      <c r="AQ714" s="67">
        <v>234.3</v>
      </c>
      <c r="AR714" s="67">
        <v>221.4</v>
      </c>
      <c r="AS714" s="67">
        <v>184.5</v>
      </c>
      <c r="AT714" s="67">
        <v>177.5</v>
      </c>
      <c r="AU714" s="67">
        <v>182.6</v>
      </c>
      <c r="AV714" s="67">
        <v>152.9</v>
      </c>
      <c r="AW714" s="67">
        <v>120.9</v>
      </c>
      <c r="AX714" s="67">
        <v>111.6</v>
      </c>
      <c r="AY714" s="67">
        <v>74.900000000000006</v>
      </c>
      <c r="AZ714" s="67">
        <v>68.400000000000006</v>
      </c>
      <c r="BA714" s="67">
        <v>72.2</v>
      </c>
      <c r="BB714" s="67">
        <v>69</v>
      </c>
      <c r="BC714" s="67">
        <v>69.599999999999994</v>
      </c>
      <c r="BD714" s="67">
        <v>78.8</v>
      </c>
      <c r="BE714" s="67">
        <v>78.300000000000011</v>
      </c>
      <c r="BF714" s="67">
        <v>77.59999999999998</v>
      </c>
      <c r="BG714" s="67">
        <v>82.8</v>
      </c>
      <c r="BH714" s="67">
        <v>84</v>
      </c>
      <c r="BI714" s="67">
        <v>86.899999999999991</v>
      </c>
      <c r="BJ714" s="67">
        <v>92.199999999999989</v>
      </c>
      <c r="BK714" s="67">
        <v>92.3</v>
      </c>
      <c r="BL714" s="67">
        <v>86.5</v>
      </c>
      <c r="BM714" s="67">
        <v>94.09999999999998</v>
      </c>
      <c r="BN714" s="67"/>
    </row>
    <row r="715" spans="1:66" ht="13.5" customHeight="1" x14ac:dyDescent="0.15">
      <c r="A715" s="51"/>
      <c r="B715" s="52"/>
      <c r="C715" s="125"/>
      <c r="D715" s="66" t="s">
        <v>9</v>
      </c>
      <c r="E715" s="90"/>
      <c r="F715" s="90"/>
      <c r="G715" s="90"/>
      <c r="H715" s="28"/>
      <c r="I715" s="28">
        <f>主要観光地別・年度計!I769</f>
        <v>161832</v>
      </c>
      <c r="J715" s="28">
        <f>主要観光地別・年度計!J769</f>
        <v>182862</v>
      </c>
      <c r="K715" s="28">
        <f>主要観光地別・年度計!K769</f>
        <v>188796</v>
      </c>
      <c r="L715" s="28">
        <f>主要観光地別・年度計!L769</f>
        <v>222802</v>
      </c>
      <c r="M715" s="28">
        <f>主要観光地別・年度計!M769</f>
        <v>187158</v>
      </c>
      <c r="N715" s="28">
        <f>主要観光地別・年度計!N769</f>
        <v>226714</v>
      </c>
      <c r="O715" s="28">
        <f>主要観光地別・年度計!O769</f>
        <v>425938</v>
      </c>
      <c r="P715" s="28">
        <f>主要観光地別・年度計!P769</f>
        <v>560822</v>
      </c>
      <c r="Q715" s="28">
        <f>主要観光地別・年度計!Q769</f>
        <v>580798</v>
      </c>
      <c r="R715" s="28">
        <f>主要観光地別・年度計!R769</f>
        <v>613898</v>
      </c>
      <c r="S715" s="28">
        <f>主要観光地別・年度計!S769</f>
        <v>490955</v>
      </c>
      <c r="T715" s="28">
        <f>主要観光地別・年度計!T769</f>
        <v>461752</v>
      </c>
      <c r="U715" s="28">
        <f>主要観光地別・年度計!U769</f>
        <v>423195</v>
      </c>
      <c r="V715" s="28">
        <f>主要観光地別・年度計!V769</f>
        <v>414123</v>
      </c>
      <c r="W715" s="28">
        <f>主要観光地別・年度計!W769</f>
        <v>415200</v>
      </c>
      <c r="X715" s="28">
        <f>主要観光地別・年度計!X769</f>
        <v>449723</v>
      </c>
      <c r="Y715" s="28">
        <f>主要観光地別・年度計!Y769</f>
        <v>444724</v>
      </c>
      <c r="Z715" s="28">
        <f>主要観光地別・年度計!Z769</f>
        <v>322482</v>
      </c>
      <c r="AA715" s="28">
        <f>主要観光地別・年度計!AA769</f>
        <v>503429</v>
      </c>
      <c r="AB715" s="28">
        <f>主要観光地別・年度計!AB769</f>
        <v>474033</v>
      </c>
      <c r="AC715" s="28">
        <f>主要観光地別・年度計!AC769</f>
        <v>459235</v>
      </c>
      <c r="AD715" s="28">
        <f>主要観光地別・年度計!AD769</f>
        <v>424788</v>
      </c>
      <c r="AE715" s="28">
        <f>主要観光地別・年度計!AE769</f>
        <v>427928</v>
      </c>
      <c r="AF715" s="28">
        <f>主要観光地別・年度計!AF769</f>
        <v>416593</v>
      </c>
      <c r="AG715" s="28">
        <f>主要観光地別・年度計!AG769</f>
        <v>462275</v>
      </c>
      <c r="AH715" s="28">
        <f>主要観光地別・年度計!AH769</f>
        <v>474644</v>
      </c>
      <c r="AI715" s="28">
        <f>主要観光地別・年度計!AI769</f>
        <v>471036</v>
      </c>
      <c r="AJ715" s="28">
        <f>主要観光地別・年度計!AJ769</f>
        <v>438085</v>
      </c>
      <c r="AK715" s="28">
        <f>主要観光地別・年度計!AK769</f>
        <v>431597</v>
      </c>
      <c r="AL715" s="28">
        <f>主要観光地別・年度計!AL769</f>
        <v>375034</v>
      </c>
      <c r="AM715" s="28">
        <f>主要観光地別・年度計!AM769</f>
        <v>357150</v>
      </c>
      <c r="AN715" s="28">
        <f>主要観光地別・年度計!AN769</f>
        <v>354843</v>
      </c>
      <c r="AO715" s="28">
        <f>主要観光地別・年度計!AO769</f>
        <v>362378</v>
      </c>
      <c r="AQ715" s="67">
        <v>395.1</v>
      </c>
      <c r="AR715" s="67">
        <v>330.9</v>
      </c>
      <c r="AS715" s="67">
        <v>280.60000000000002</v>
      </c>
      <c r="AT715" s="67">
        <v>255.4</v>
      </c>
      <c r="AU715" s="67">
        <v>288.8</v>
      </c>
      <c r="AV715" s="67">
        <v>272.8</v>
      </c>
      <c r="AW715" s="67">
        <v>215.4</v>
      </c>
      <c r="AX715" s="67">
        <v>210.5</v>
      </c>
      <c r="AY715" s="67">
        <v>185.2</v>
      </c>
      <c r="AZ715" s="67">
        <v>170.1</v>
      </c>
      <c r="BA715" s="67">
        <v>183.7</v>
      </c>
      <c r="BB715" s="67">
        <v>175.3</v>
      </c>
      <c r="BC715" s="67">
        <v>175.9</v>
      </c>
      <c r="BD715" s="67">
        <v>179.2</v>
      </c>
      <c r="BE715" s="67">
        <v>126.99999999999997</v>
      </c>
      <c r="BF715" s="67">
        <v>126.59999999999998</v>
      </c>
      <c r="BG715" s="67">
        <v>130.70000000000002</v>
      </c>
      <c r="BH715" s="67">
        <v>142.79999999999998</v>
      </c>
      <c r="BI715" s="67">
        <v>145.19999999999999</v>
      </c>
      <c r="BJ715" s="67">
        <v>155.10000000000002</v>
      </c>
      <c r="BK715" s="67">
        <v>158.5</v>
      </c>
      <c r="BL715" s="67">
        <v>153.4</v>
      </c>
      <c r="BM715" s="67">
        <v>162.1</v>
      </c>
      <c r="BN715" s="67"/>
    </row>
    <row r="716" spans="1:66" ht="13.5" customHeight="1" x14ac:dyDescent="0.15">
      <c r="A716" s="51"/>
      <c r="B716" s="52"/>
      <c r="C716" s="125"/>
      <c r="D716" s="66" t="s">
        <v>10</v>
      </c>
      <c r="E716" s="90"/>
      <c r="F716" s="90"/>
      <c r="G716" s="90"/>
      <c r="H716" s="28"/>
      <c r="I716" s="28">
        <f>主要観光地別・年度計!I770</f>
        <v>39791</v>
      </c>
      <c r="J716" s="28">
        <f>主要観光地別・年度計!J770</f>
        <v>22853</v>
      </c>
      <c r="K716" s="28">
        <f>主要観光地別・年度計!K770</f>
        <v>25885</v>
      </c>
      <c r="L716" s="28">
        <f>主要観光地別・年度計!L770</f>
        <v>28265</v>
      </c>
      <c r="M716" s="28">
        <f>主要観光地別・年度計!M770</f>
        <v>55883</v>
      </c>
      <c r="N716" s="28">
        <f>主要観光地別・年度計!N770</f>
        <v>99286</v>
      </c>
      <c r="O716" s="28">
        <f>主要観光地別・年度計!O770</f>
        <v>77974</v>
      </c>
      <c r="P716" s="28">
        <f>主要観光地別・年度計!P770</f>
        <v>64740</v>
      </c>
      <c r="Q716" s="28">
        <f>主要観光地別・年度計!Q770</f>
        <v>70297</v>
      </c>
      <c r="R716" s="28">
        <f>主要観光地別・年度計!R770</f>
        <v>86892</v>
      </c>
      <c r="S716" s="28">
        <f>主要観光地別・年度計!S770</f>
        <v>54434</v>
      </c>
      <c r="T716" s="28">
        <f>主要観光地別・年度計!T770</f>
        <v>77012</v>
      </c>
      <c r="U716" s="28">
        <f>主要観光地別・年度計!U770</f>
        <v>71506</v>
      </c>
      <c r="V716" s="28">
        <f>主要観光地別・年度計!V770</f>
        <v>68393</v>
      </c>
      <c r="W716" s="28">
        <f>主要観光地別・年度計!W770</f>
        <v>65984</v>
      </c>
      <c r="X716" s="28">
        <f>主要観光地別・年度計!X770</f>
        <v>63761</v>
      </c>
      <c r="Y716" s="28">
        <f>主要観光地別・年度計!Y770</f>
        <v>54563</v>
      </c>
      <c r="Z716" s="28">
        <f>主要観光地別・年度計!Z770</f>
        <v>43739</v>
      </c>
      <c r="AA716" s="28">
        <f>主要観光地別・年度計!AA770</f>
        <v>47506</v>
      </c>
      <c r="AB716" s="28">
        <f>主要観光地別・年度計!AB770</f>
        <v>43811</v>
      </c>
      <c r="AC716" s="28">
        <f>主要観光地別・年度計!AC770</f>
        <v>40111</v>
      </c>
      <c r="AD716" s="28">
        <f>主要観光地別・年度計!AD770</f>
        <v>40595</v>
      </c>
      <c r="AE716" s="28">
        <f>主要観光地別・年度計!AE770</f>
        <v>39108</v>
      </c>
      <c r="AF716" s="28">
        <f>主要観光地別・年度計!AF770</f>
        <v>38895</v>
      </c>
      <c r="AG716" s="28">
        <f>主要観光地別・年度計!AG770</f>
        <v>38204</v>
      </c>
      <c r="AH716" s="28">
        <f>主要観光地別・年度計!AH770</f>
        <v>41622</v>
      </c>
      <c r="AI716" s="28">
        <f>主要観光地別・年度計!AI770</f>
        <v>42412</v>
      </c>
      <c r="AJ716" s="28">
        <f>主要観光地別・年度計!AJ770</f>
        <v>38836</v>
      </c>
      <c r="AK716" s="28">
        <f>主要観光地別・年度計!AK770</f>
        <v>41220</v>
      </c>
      <c r="AL716" s="28">
        <f>主要観光地別・年度計!AL770</f>
        <v>38520</v>
      </c>
      <c r="AM716" s="28">
        <f>主要観光地別・年度計!AM770</f>
        <v>44342</v>
      </c>
      <c r="AN716" s="28">
        <f>主要観光地別・年度計!AN770</f>
        <v>43149</v>
      </c>
      <c r="AO716" s="28">
        <f>主要観光地別・年度計!AO770</f>
        <v>44706</v>
      </c>
      <c r="AQ716" s="67">
        <v>43.2</v>
      </c>
      <c r="AR716" s="67">
        <v>39.299999999999997</v>
      </c>
      <c r="AS716" s="67">
        <v>34.9</v>
      </c>
      <c r="AT716" s="67">
        <v>31.1</v>
      </c>
      <c r="AU716" s="67">
        <v>33.700000000000003</v>
      </c>
      <c r="AV716" s="67">
        <v>29</v>
      </c>
      <c r="AW716" s="67">
        <v>27.8</v>
      </c>
      <c r="AX716" s="67">
        <v>24.7</v>
      </c>
      <c r="AY716" s="67">
        <v>22.2</v>
      </c>
      <c r="AZ716" s="67">
        <v>18.8</v>
      </c>
      <c r="BA716" s="67">
        <v>17</v>
      </c>
      <c r="BB716" s="67">
        <v>16</v>
      </c>
      <c r="BC716" s="67">
        <v>17.399999999999999</v>
      </c>
      <c r="BD716" s="67">
        <v>17.5</v>
      </c>
      <c r="BE716" s="67">
        <v>17.100000000000001</v>
      </c>
      <c r="BF716" s="67">
        <v>17</v>
      </c>
      <c r="BG716" s="67">
        <v>16.599999999999998</v>
      </c>
      <c r="BH716" s="67">
        <v>14.999999999999998</v>
      </c>
      <c r="BI716" s="67">
        <v>14.2</v>
      </c>
      <c r="BJ716" s="67">
        <v>14.700000000000001</v>
      </c>
      <c r="BK716" s="67">
        <v>13.9</v>
      </c>
      <c r="BL716" s="67">
        <v>13.3</v>
      </c>
      <c r="BM716" s="67">
        <v>15.899999999999999</v>
      </c>
      <c r="BN716" s="67"/>
    </row>
    <row r="717" spans="1:66" ht="13.5" customHeight="1" thickBot="1" x14ac:dyDescent="0.2">
      <c r="A717" s="51"/>
      <c r="B717" s="56"/>
      <c r="C717" s="126"/>
      <c r="D717" s="68" t="s">
        <v>11</v>
      </c>
      <c r="E717" s="91"/>
      <c r="F717" s="91"/>
      <c r="G717" s="91"/>
      <c r="H717" s="29"/>
      <c r="I717" s="29">
        <f>主要観光地別・年度計!I771</f>
        <v>39791</v>
      </c>
      <c r="J717" s="29">
        <f>主要観光地別・年度計!J771</f>
        <v>22853</v>
      </c>
      <c r="K717" s="29">
        <f>主要観光地別・年度計!K771</f>
        <v>25885</v>
      </c>
      <c r="L717" s="29">
        <f>主要観光地別・年度計!L771</f>
        <v>28419</v>
      </c>
      <c r="M717" s="29">
        <f>主要観光地別・年度計!M771</f>
        <v>55883</v>
      </c>
      <c r="N717" s="29">
        <f>主要観光地別・年度計!N771</f>
        <v>99286</v>
      </c>
      <c r="O717" s="29">
        <f>主要観光地別・年度計!O771</f>
        <v>77974</v>
      </c>
      <c r="P717" s="29">
        <f>主要観光地別・年度計!P771</f>
        <v>64775</v>
      </c>
      <c r="Q717" s="29">
        <f>主要観光地別・年度計!Q771</f>
        <v>70297</v>
      </c>
      <c r="R717" s="29">
        <f>主要観光地別・年度計!R771</f>
        <v>86892</v>
      </c>
      <c r="S717" s="29">
        <f>主要観光地別・年度計!S771</f>
        <v>54591</v>
      </c>
      <c r="T717" s="29">
        <f>主要観光地別・年度計!T771</f>
        <v>84713</v>
      </c>
      <c r="U717" s="29">
        <f>主要観光地別・年度計!U771</f>
        <v>78657</v>
      </c>
      <c r="V717" s="29">
        <f>主要観光地別・年度計!V771</f>
        <v>75232</v>
      </c>
      <c r="W717" s="29">
        <f>主要観光地別・年度計!W771</f>
        <v>72583</v>
      </c>
      <c r="X717" s="29">
        <f>主要観光地別・年度計!X771</f>
        <v>70139</v>
      </c>
      <c r="Y717" s="29">
        <f>主要観光地別・年度計!Y771</f>
        <v>60043</v>
      </c>
      <c r="Z717" s="29">
        <f>主要観光地別・年度計!Z771</f>
        <v>48129</v>
      </c>
      <c r="AA717" s="29">
        <f>主要観光地別・年度計!AA771</f>
        <v>52251</v>
      </c>
      <c r="AB717" s="29">
        <f>主要観光地別・年度計!AB771</f>
        <v>48186</v>
      </c>
      <c r="AC717" s="29">
        <f>主要観光地別・年度計!AC771</f>
        <v>44117</v>
      </c>
      <c r="AD717" s="29">
        <f>主要観光地別・年度計!AD771</f>
        <v>44650</v>
      </c>
      <c r="AE717" s="29">
        <f>主要観光地別・年度計!AE771</f>
        <v>43019</v>
      </c>
      <c r="AF717" s="29">
        <f>主要観光地別・年度計!AF771</f>
        <v>42784</v>
      </c>
      <c r="AG717" s="29">
        <f>主要観光地別・年度計!AG771</f>
        <v>42023</v>
      </c>
      <c r="AH717" s="29">
        <f>主要観光地別・年度計!AH771</f>
        <v>45782</v>
      </c>
      <c r="AI717" s="29">
        <f>主要観光地別・年度計!AI771</f>
        <v>46555</v>
      </c>
      <c r="AJ717" s="29">
        <f>主要観光地別・年度計!AJ771</f>
        <v>42714</v>
      </c>
      <c r="AK717" s="29">
        <f>主要観光地別・年度計!AK771</f>
        <v>47111</v>
      </c>
      <c r="AL717" s="29">
        <f>主要観光地別・年度計!AL771</f>
        <v>41404</v>
      </c>
      <c r="AM717" s="29">
        <f>主要観光地別・年度計!AM771</f>
        <v>46730</v>
      </c>
      <c r="AN717" s="29">
        <f>主要観光地別・年度計!AN771</f>
        <v>44893</v>
      </c>
      <c r="AO717" s="29">
        <f>主要観光地別・年度計!AO771</f>
        <v>46036</v>
      </c>
      <c r="AQ717" s="69">
        <v>52.4</v>
      </c>
      <c r="AR717" s="69">
        <v>46.5</v>
      </c>
      <c r="AS717" s="69">
        <v>42.5</v>
      </c>
      <c r="AT717" s="69">
        <v>35.299999999999997</v>
      </c>
      <c r="AU717" s="69">
        <v>36.9</v>
      </c>
      <c r="AV717" s="69">
        <v>30.7</v>
      </c>
      <c r="AW717" s="69">
        <v>28.3</v>
      </c>
      <c r="AX717" s="69">
        <v>28.4</v>
      </c>
      <c r="AY717" s="69">
        <v>23</v>
      </c>
      <c r="AZ717" s="69">
        <v>20.2</v>
      </c>
      <c r="BA717" s="69">
        <v>18.899999999999999</v>
      </c>
      <c r="BB717" s="69">
        <v>17.899999999999999</v>
      </c>
      <c r="BC717" s="69">
        <v>18.8</v>
      </c>
      <c r="BD717" s="69">
        <v>19.399999999999999</v>
      </c>
      <c r="BE717" s="69">
        <v>18.800000000000004</v>
      </c>
      <c r="BF717" s="69">
        <v>19.5</v>
      </c>
      <c r="BG717" s="69">
        <v>17.900000000000002</v>
      </c>
      <c r="BH717" s="69">
        <v>16.700000000000003</v>
      </c>
      <c r="BI717" s="69">
        <v>17.100000000000001</v>
      </c>
      <c r="BJ717" s="69">
        <v>19.8</v>
      </c>
      <c r="BK717" s="69">
        <v>19</v>
      </c>
      <c r="BL717" s="69">
        <v>18.399999999999999</v>
      </c>
      <c r="BM717" s="69">
        <v>20.9</v>
      </c>
      <c r="BN717" s="69"/>
    </row>
    <row r="718" spans="1:66" ht="13.5" customHeight="1" x14ac:dyDescent="0.15">
      <c r="A718" s="42" t="s">
        <v>122</v>
      </c>
      <c r="B718" s="43"/>
      <c r="C718" s="44"/>
      <c r="D718" s="64" t="s">
        <v>6</v>
      </c>
      <c r="E718" s="89"/>
      <c r="F718" s="89"/>
      <c r="G718" s="89"/>
      <c r="H718" s="26"/>
      <c r="I718" s="26"/>
      <c r="J718" s="26"/>
      <c r="K718" s="26"/>
      <c r="L718" s="26"/>
      <c r="M718" s="26"/>
      <c r="N718" s="26"/>
      <c r="O718" s="26"/>
      <c r="P718" s="26"/>
      <c r="Q718" s="26"/>
      <c r="R718" s="26"/>
      <c r="S718" s="26"/>
      <c r="T718" s="26"/>
      <c r="U718" s="26"/>
      <c r="V718" s="26"/>
      <c r="W718" s="26"/>
      <c r="X718" s="26"/>
      <c r="Y718" s="26"/>
      <c r="Z718" s="26"/>
      <c r="AA718" s="26"/>
      <c r="AB718" s="26"/>
      <c r="AC718" s="26"/>
      <c r="AD718" s="26"/>
      <c r="AE718" s="26"/>
      <c r="AF718" s="26"/>
      <c r="AG718" s="26"/>
      <c r="AH718" s="26"/>
      <c r="AI718" s="26"/>
      <c r="AJ718" s="26"/>
      <c r="AK718" s="26"/>
      <c r="AL718" s="26"/>
      <c r="AM718" s="26"/>
      <c r="AN718" s="26"/>
      <c r="AO718" s="26"/>
      <c r="AQ718" s="65">
        <v>20153.400000000001</v>
      </c>
      <c r="AR718" s="65">
        <v>21320.2</v>
      </c>
      <c r="AS718" s="65">
        <v>22178.400000000001</v>
      </c>
      <c r="AT718" s="65">
        <v>21779.599999999999</v>
      </c>
      <c r="AU718" s="65">
        <v>22006.400000000001</v>
      </c>
      <c r="AV718" s="65">
        <v>22975.3</v>
      </c>
      <c r="AW718" s="65">
        <v>22816.3</v>
      </c>
      <c r="AX718" s="65">
        <v>22001.599999999999</v>
      </c>
      <c r="AY718" s="65">
        <v>22529.5</v>
      </c>
      <c r="AZ718" s="65">
        <v>23738.799999999999</v>
      </c>
      <c r="BA718" s="65">
        <v>23772.6</v>
      </c>
      <c r="BB718" s="65">
        <v>22541.599999999999</v>
      </c>
      <c r="BC718" s="65">
        <v>22186.400000000001</v>
      </c>
      <c r="BD718" s="65">
        <v>22095.4</v>
      </c>
      <c r="BE718" s="65">
        <v>20467.799999999996</v>
      </c>
      <c r="BF718" s="65">
        <v>21155.499999999993</v>
      </c>
      <c r="BG718" s="65">
        <v>21409.699999999997</v>
      </c>
      <c r="BH718" s="65">
        <v>21849.200000000001</v>
      </c>
      <c r="BI718" s="65">
        <v>22685.700000000004</v>
      </c>
      <c r="BJ718" s="65">
        <v>22366.399999999998</v>
      </c>
      <c r="BK718" s="65">
        <v>22933.69999999999</v>
      </c>
      <c r="BL718" s="65">
        <v>22860.200000000004</v>
      </c>
      <c r="BM718" s="65">
        <v>22593.600000000002</v>
      </c>
      <c r="BN718" s="65"/>
    </row>
    <row r="719" spans="1:66" ht="13.5" customHeight="1" x14ac:dyDescent="0.15">
      <c r="A719" s="45"/>
      <c r="C719" s="46"/>
      <c r="D719" s="66" t="s">
        <v>7</v>
      </c>
      <c r="E719" s="90"/>
      <c r="F719" s="90"/>
      <c r="G719" s="90"/>
      <c r="H719" s="28"/>
      <c r="I719" s="28"/>
      <c r="J719" s="28"/>
      <c r="K719" s="28"/>
      <c r="L719" s="28"/>
      <c r="M719" s="28"/>
      <c r="N719" s="28"/>
      <c r="O719" s="28"/>
      <c r="P719" s="28"/>
      <c r="Q719" s="28"/>
      <c r="R719" s="28"/>
      <c r="S719" s="28"/>
      <c r="T719" s="28"/>
      <c r="U719" s="28"/>
      <c r="V719" s="28"/>
      <c r="W719" s="28"/>
      <c r="X719" s="28"/>
      <c r="Y719" s="28"/>
      <c r="Z719" s="28"/>
      <c r="AA719" s="28"/>
      <c r="AB719" s="28"/>
      <c r="AC719" s="28"/>
      <c r="AD719" s="28"/>
      <c r="AE719" s="28"/>
      <c r="AF719" s="28"/>
      <c r="AG719" s="28"/>
      <c r="AH719" s="28"/>
      <c r="AI719" s="28"/>
      <c r="AJ719" s="28"/>
      <c r="AK719" s="28"/>
      <c r="AL719" s="28"/>
      <c r="AM719" s="28"/>
      <c r="AN719" s="28"/>
      <c r="AO719" s="28"/>
      <c r="AQ719" s="67">
        <v>6797.9</v>
      </c>
      <c r="AR719" s="67">
        <v>7035.1</v>
      </c>
      <c r="AS719" s="67">
        <v>7409.3</v>
      </c>
      <c r="AT719" s="67">
        <v>7415.3</v>
      </c>
      <c r="AU719" s="67">
        <v>7291.1</v>
      </c>
      <c r="AV719" s="67">
        <v>7766.4</v>
      </c>
      <c r="AW719" s="67">
        <v>7861.7</v>
      </c>
      <c r="AX719" s="67">
        <v>7959.6</v>
      </c>
      <c r="AY719" s="67">
        <v>8891.1</v>
      </c>
      <c r="AZ719" s="67">
        <v>9420.5</v>
      </c>
      <c r="BA719" s="67">
        <v>9689.2000000000007</v>
      </c>
      <c r="BB719" s="67">
        <v>9224.7000000000007</v>
      </c>
      <c r="BC719" s="67">
        <v>9033.2999999999993</v>
      </c>
      <c r="BD719" s="67">
        <v>8545.1</v>
      </c>
      <c r="BE719" s="67">
        <v>7313.2999999999993</v>
      </c>
      <c r="BF719" s="67">
        <v>7253.4999999999991</v>
      </c>
      <c r="BG719" s="67">
        <v>7598.5999999999985</v>
      </c>
      <c r="BH719" s="67">
        <v>7907.9999999999991</v>
      </c>
      <c r="BI719" s="67">
        <v>8458.1</v>
      </c>
      <c r="BJ719" s="67">
        <v>8315.6</v>
      </c>
      <c r="BK719" s="67">
        <v>8732.5</v>
      </c>
      <c r="BL719" s="67">
        <v>8796.7000000000007</v>
      </c>
      <c r="BM719" s="67">
        <v>8400.4999999999982</v>
      </c>
      <c r="BN719" s="67"/>
    </row>
    <row r="720" spans="1:66" ht="13.5" customHeight="1" x14ac:dyDescent="0.15">
      <c r="A720" s="45"/>
      <c r="C720" s="46"/>
      <c r="D720" s="66" t="s">
        <v>8</v>
      </c>
      <c r="E720" s="90"/>
      <c r="F720" s="90"/>
      <c r="G720" s="90"/>
      <c r="H720" s="28"/>
      <c r="I720" s="28"/>
      <c r="J720" s="28"/>
      <c r="K720" s="28"/>
      <c r="L720" s="28"/>
      <c r="M720" s="28"/>
      <c r="N720" s="28"/>
      <c r="O720" s="28"/>
      <c r="P720" s="28"/>
      <c r="Q720" s="28"/>
      <c r="R720" s="28"/>
      <c r="S720" s="28"/>
      <c r="T720" s="28"/>
      <c r="U720" s="28"/>
      <c r="V720" s="28"/>
      <c r="W720" s="28"/>
      <c r="X720" s="28"/>
      <c r="Y720" s="28"/>
      <c r="Z720" s="28"/>
      <c r="AA720" s="28"/>
      <c r="AB720" s="28"/>
      <c r="AC720" s="28"/>
      <c r="AD720" s="28"/>
      <c r="AE720" s="28"/>
      <c r="AF720" s="28"/>
      <c r="AG720" s="28"/>
      <c r="AH720" s="28"/>
      <c r="AI720" s="28"/>
      <c r="AJ720" s="28"/>
      <c r="AK720" s="28"/>
      <c r="AL720" s="28"/>
      <c r="AM720" s="28"/>
      <c r="AN720" s="28"/>
      <c r="AO720" s="28"/>
      <c r="AQ720" s="67">
        <v>13355.5</v>
      </c>
      <c r="AR720" s="67">
        <v>14285.1</v>
      </c>
      <c r="AS720" s="67">
        <v>14769.1</v>
      </c>
      <c r="AT720" s="67">
        <v>14364.3</v>
      </c>
      <c r="AU720" s="67">
        <v>14715.3</v>
      </c>
      <c r="AV720" s="67">
        <v>15208.9</v>
      </c>
      <c r="AW720" s="67">
        <v>14954.6</v>
      </c>
      <c r="AX720" s="67">
        <v>14042</v>
      </c>
      <c r="AY720" s="67">
        <v>13638.4</v>
      </c>
      <c r="AZ720" s="67">
        <v>14318.3</v>
      </c>
      <c r="BA720" s="67">
        <v>14083.4</v>
      </c>
      <c r="BB720" s="67">
        <v>13316.9</v>
      </c>
      <c r="BC720" s="67">
        <v>13153.1</v>
      </c>
      <c r="BD720" s="67">
        <v>13550.299999999997</v>
      </c>
      <c r="BE720" s="67">
        <v>13154.500000000002</v>
      </c>
      <c r="BF720" s="67">
        <v>13902</v>
      </c>
      <c r="BG720" s="67">
        <v>13811.099999999999</v>
      </c>
      <c r="BH720" s="67">
        <v>13941.199999999999</v>
      </c>
      <c r="BI720" s="67">
        <v>14227.6</v>
      </c>
      <c r="BJ720" s="67">
        <v>14050.800000000003</v>
      </c>
      <c r="BK720" s="67">
        <v>14201.2</v>
      </c>
      <c r="BL720" s="67">
        <v>14063.5</v>
      </c>
      <c r="BM720" s="67">
        <v>14193.099999999999</v>
      </c>
      <c r="BN720" s="67"/>
    </row>
    <row r="721" spans="1:66" ht="13.5" customHeight="1" x14ac:dyDescent="0.15">
      <c r="A721" s="45"/>
      <c r="C721" s="46"/>
      <c r="D721" s="66" t="s">
        <v>9</v>
      </c>
      <c r="E721" s="90"/>
      <c r="F721" s="90"/>
      <c r="G721" s="90"/>
      <c r="H721" s="28"/>
      <c r="I721" s="28"/>
      <c r="J721" s="28"/>
      <c r="K721" s="28"/>
      <c r="L721" s="28"/>
      <c r="M721" s="28"/>
      <c r="N721" s="28"/>
      <c r="O721" s="28"/>
      <c r="P721" s="28"/>
      <c r="Q721" s="28"/>
      <c r="R721" s="28"/>
      <c r="S721" s="28"/>
      <c r="T721" s="28"/>
      <c r="U721" s="28"/>
      <c r="V721" s="28"/>
      <c r="W721" s="28"/>
      <c r="X721" s="28"/>
      <c r="Y721" s="28"/>
      <c r="Z721" s="28"/>
      <c r="AA721" s="28"/>
      <c r="AB721" s="28"/>
      <c r="AC721" s="28"/>
      <c r="AD721" s="28"/>
      <c r="AE721" s="28"/>
      <c r="AF721" s="28"/>
      <c r="AG721" s="28"/>
      <c r="AH721" s="28"/>
      <c r="AI721" s="28"/>
      <c r="AJ721" s="28"/>
      <c r="AK721" s="28"/>
      <c r="AL721" s="28"/>
      <c r="AM721" s="28"/>
      <c r="AN721" s="28"/>
      <c r="AO721" s="28"/>
      <c r="AQ721" s="67">
        <v>15819.8</v>
      </c>
      <c r="AR721" s="67">
        <v>16830.7</v>
      </c>
      <c r="AS721" s="67">
        <v>17527.900000000001</v>
      </c>
      <c r="AT721" s="67">
        <v>17009.3</v>
      </c>
      <c r="AU721" s="67">
        <v>17370.400000000001</v>
      </c>
      <c r="AV721" s="67">
        <v>18439.099999999999</v>
      </c>
      <c r="AW721" s="67">
        <v>18427</v>
      </c>
      <c r="AX721" s="67">
        <v>17857.7</v>
      </c>
      <c r="AY721" s="67">
        <v>18434.2</v>
      </c>
      <c r="AZ721" s="67">
        <v>19824.5</v>
      </c>
      <c r="BA721" s="67">
        <v>19899.2</v>
      </c>
      <c r="BB721" s="67">
        <v>18949.099999999999</v>
      </c>
      <c r="BC721" s="67">
        <v>18776.7</v>
      </c>
      <c r="BD721" s="67">
        <v>18835.900000000001</v>
      </c>
      <c r="BE721" s="67">
        <v>17391.800000000003</v>
      </c>
      <c r="BF721" s="67">
        <v>18011.900000000001</v>
      </c>
      <c r="BG721" s="67">
        <v>18099.399999999998</v>
      </c>
      <c r="BH721" s="67">
        <v>18497.700000000004</v>
      </c>
      <c r="BI721" s="67">
        <v>19215.2</v>
      </c>
      <c r="BJ721" s="67">
        <v>18921.399999999991</v>
      </c>
      <c r="BK721" s="67">
        <v>19268.699999999997</v>
      </c>
      <c r="BL721" s="67">
        <v>19251.2</v>
      </c>
      <c r="BM721" s="67">
        <v>19294.999999999996</v>
      </c>
      <c r="BN721" s="67"/>
    </row>
    <row r="722" spans="1:66" ht="13.5" customHeight="1" x14ac:dyDescent="0.15">
      <c r="A722" s="45"/>
      <c r="C722" s="46"/>
      <c r="D722" s="66" t="s">
        <v>10</v>
      </c>
      <c r="E722" s="90"/>
      <c r="F722" s="90"/>
      <c r="G722" s="90"/>
      <c r="H722" s="28"/>
      <c r="I722" s="28"/>
      <c r="J722" s="28"/>
      <c r="K722" s="28"/>
      <c r="L722" s="28"/>
      <c r="M722" s="28"/>
      <c r="N722" s="28"/>
      <c r="O722" s="28"/>
      <c r="P722" s="28"/>
      <c r="Q722" s="28"/>
      <c r="R722" s="28"/>
      <c r="S722" s="28"/>
      <c r="T722" s="28"/>
      <c r="U722" s="28"/>
      <c r="V722" s="28"/>
      <c r="W722" s="28"/>
      <c r="X722" s="28"/>
      <c r="Y722" s="28"/>
      <c r="Z722" s="28"/>
      <c r="AA722" s="28"/>
      <c r="AB722" s="28"/>
      <c r="AC722" s="28"/>
      <c r="AD722" s="28"/>
      <c r="AE722" s="28"/>
      <c r="AF722" s="28"/>
      <c r="AG722" s="28"/>
      <c r="AH722" s="28"/>
      <c r="AI722" s="28"/>
      <c r="AJ722" s="28"/>
      <c r="AK722" s="28"/>
      <c r="AL722" s="28"/>
      <c r="AM722" s="28"/>
      <c r="AN722" s="28"/>
      <c r="AO722" s="28"/>
      <c r="AQ722" s="67">
        <v>4333.6000000000004</v>
      </c>
      <c r="AR722" s="67">
        <v>4489.5</v>
      </c>
      <c r="AS722" s="67">
        <v>4650.5</v>
      </c>
      <c r="AT722" s="67">
        <v>4770.3</v>
      </c>
      <c r="AU722" s="67">
        <v>4636</v>
      </c>
      <c r="AV722" s="67">
        <v>4536.2</v>
      </c>
      <c r="AW722" s="67">
        <v>4389.3</v>
      </c>
      <c r="AX722" s="67">
        <v>4143.8999999999996</v>
      </c>
      <c r="AY722" s="67">
        <v>4095.3</v>
      </c>
      <c r="AZ722" s="67">
        <v>3914.3</v>
      </c>
      <c r="BA722" s="67">
        <v>3873.4</v>
      </c>
      <c r="BB722" s="67">
        <v>3592.5</v>
      </c>
      <c r="BC722" s="67">
        <v>3409.7</v>
      </c>
      <c r="BD722" s="67">
        <v>3259.5000000000005</v>
      </c>
      <c r="BE722" s="67">
        <v>3076</v>
      </c>
      <c r="BF722" s="67">
        <v>3143.6000000000008</v>
      </c>
      <c r="BG722" s="67">
        <v>3310.3</v>
      </c>
      <c r="BH722" s="67">
        <v>3351.4999999999995</v>
      </c>
      <c r="BI722" s="67">
        <v>3470.5</v>
      </c>
      <c r="BJ722" s="67">
        <v>3444.9999999999986</v>
      </c>
      <c r="BK722" s="67">
        <v>3665</v>
      </c>
      <c r="BL722" s="67">
        <v>3608.9999999999986</v>
      </c>
      <c r="BM722" s="67">
        <v>3298.6000000000004</v>
      </c>
      <c r="BN722" s="67"/>
    </row>
    <row r="723" spans="1:66" ht="13.5" customHeight="1" thickBot="1" x14ac:dyDescent="0.2">
      <c r="A723" s="47"/>
      <c r="B723" s="48"/>
      <c r="C723" s="49"/>
      <c r="D723" s="68" t="s">
        <v>11</v>
      </c>
      <c r="E723" s="91"/>
      <c r="F723" s="91"/>
      <c r="G723" s="91"/>
      <c r="H723" s="29"/>
      <c r="I723" s="29"/>
      <c r="J723" s="29"/>
      <c r="K723" s="29"/>
      <c r="L723" s="29"/>
      <c r="M723" s="29"/>
      <c r="N723" s="29"/>
      <c r="O723" s="29"/>
      <c r="P723" s="29"/>
      <c r="Q723" s="29"/>
      <c r="R723" s="29"/>
      <c r="S723" s="29"/>
      <c r="T723" s="29"/>
      <c r="U723" s="29"/>
      <c r="V723" s="29"/>
      <c r="W723" s="29"/>
      <c r="X723" s="29"/>
      <c r="Y723" s="29"/>
      <c r="Z723" s="29"/>
      <c r="AA723" s="29"/>
      <c r="AB723" s="29"/>
      <c r="AC723" s="29"/>
      <c r="AD723" s="29"/>
      <c r="AE723" s="29"/>
      <c r="AF723" s="29"/>
      <c r="AG723" s="29"/>
      <c r="AH723" s="29"/>
      <c r="AI723" s="29"/>
      <c r="AJ723" s="29"/>
      <c r="AK723" s="29"/>
      <c r="AL723" s="29"/>
      <c r="AM723" s="29"/>
      <c r="AN723" s="29"/>
      <c r="AO723" s="29"/>
      <c r="AQ723" s="69">
        <v>5138.6000000000004</v>
      </c>
      <c r="AR723" s="69">
        <v>5313.1</v>
      </c>
      <c r="AS723" s="69">
        <v>5347.3</v>
      </c>
      <c r="AT723" s="69">
        <v>5481.4</v>
      </c>
      <c r="AU723" s="69">
        <v>5329.2</v>
      </c>
      <c r="AV723" s="69">
        <v>5253.2</v>
      </c>
      <c r="AW723" s="69">
        <v>5066.8</v>
      </c>
      <c r="AX723" s="69">
        <v>4911</v>
      </c>
      <c r="AY723" s="69">
        <v>4891.3</v>
      </c>
      <c r="AZ723" s="69">
        <v>4735.5</v>
      </c>
      <c r="BA723" s="69">
        <v>4747.7</v>
      </c>
      <c r="BB723" s="69">
        <v>4300.1000000000004</v>
      </c>
      <c r="BC723" s="69">
        <v>4101.3</v>
      </c>
      <c r="BD723" s="69">
        <v>3976.3999999999996</v>
      </c>
      <c r="BE723" s="69">
        <v>3770.8999999999996</v>
      </c>
      <c r="BF723" s="69">
        <v>3900</v>
      </c>
      <c r="BG723" s="69">
        <v>4213.5999999999995</v>
      </c>
      <c r="BH723" s="69">
        <v>4222.9000000000005</v>
      </c>
      <c r="BI723" s="69">
        <v>4450.2</v>
      </c>
      <c r="BJ723" s="69">
        <v>4403.6999999999989</v>
      </c>
      <c r="BK723" s="69">
        <v>4744.8</v>
      </c>
      <c r="BL723" s="69">
        <v>4796.0999999999995</v>
      </c>
      <c r="BM723" s="69">
        <v>4339.5999999999995</v>
      </c>
      <c r="BN723" s="69"/>
    </row>
    <row r="724" spans="1:66" ht="13.5" customHeight="1" x14ac:dyDescent="0.15">
      <c r="A724" s="50"/>
      <c r="B724" s="42" t="s">
        <v>123</v>
      </c>
      <c r="C724" s="44"/>
      <c r="D724" s="64" t="s">
        <v>6</v>
      </c>
      <c r="E724" s="89"/>
      <c r="F724" s="89"/>
      <c r="G724" s="89"/>
      <c r="H724" s="26"/>
      <c r="I724" s="26"/>
      <c r="J724" s="26"/>
      <c r="K724" s="26"/>
      <c r="L724" s="26"/>
      <c r="M724" s="26"/>
      <c r="N724" s="26"/>
      <c r="O724" s="26"/>
      <c r="P724" s="26"/>
      <c r="Q724" s="26"/>
      <c r="R724" s="26"/>
      <c r="S724" s="26"/>
      <c r="T724" s="26"/>
      <c r="U724" s="26"/>
      <c r="V724" s="26"/>
      <c r="W724" s="26"/>
      <c r="X724" s="26"/>
      <c r="Y724" s="26"/>
      <c r="Z724" s="26"/>
      <c r="AA724" s="26"/>
      <c r="AB724" s="26"/>
      <c r="AC724" s="26"/>
      <c r="AD724" s="26"/>
      <c r="AE724" s="26"/>
      <c r="AF724" s="26"/>
      <c r="AG724" s="26"/>
      <c r="AH724" s="26"/>
      <c r="AI724" s="26"/>
      <c r="AJ724" s="26"/>
      <c r="AK724" s="26"/>
      <c r="AL724" s="26"/>
      <c r="AM724" s="26"/>
      <c r="AN724" s="26"/>
      <c r="AO724" s="26"/>
      <c r="AQ724" s="65">
        <v>15960.4</v>
      </c>
      <c r="AR724" s="65">
        <v>17062.5</v>
      </c>
      <c r="AS724" s="65">
        <v>17635.599999999999</v>
      </c>
      <c r="AT724" s="65">
        <v>17027.900000000001</v>
      </c>
      <c r="AU724" s="65">
        <v>17234.8</v>
      </c>
      <c r="AV724" s="65">
        <v>18116.7</v>
      </c>
      <c r="AW724" s="65">
        <v>18084.900000000001</v>
      </c>
      <c r="AX724" s="65">
        <v>17382.900000000001</v>
      </c>
      <c r="AY724" s="65">
        <v>18385</v>
      </c>
      <c r="AZ724" s="65">
        <v>19811.099999999999</v>
      </c>
      <c r="BA724" s="65">
        <v>20002.5</v>
      </c>
      <c r="BB724" s="65">
        <v>19067</v>
      </c>
      <c r="BC724" s="65">
        <v>18861.599999999999</v>
      </c>
      <c r="BD724" s="65">
        <v>18840.500000000004</v>
      </c>
      <c r="BE724" s="65">
        <v>17374.799999999996</v>
      </c>
      <c r="BF724" s="65">
        <v>17947.399999999991</v>
      </c>
      <c r="BG724" s="65">
        <v>18109.699999999997</v>
      </c>
      <c r="BH724" s="65">
        <v>18614.7</v>
      </c>
      <c r="BI724" s="65">
        <v>19463.900000000005</v>
      </c>
      <c r="BJ724" s="65">
        <v>19095.799999999996</v>
      </c>
      <c r="BK724" s="65">
        <v>19627.899999999991</v>
      </c>
      <c r="BL724" s="65">
        <v>19760.500000000004</v>
      </c>
      <c r="BM724" s="65">
        <v>19035.700000000004</v>
      </c>
      <c r="BN724" s="65"/>
    </row>
    <row r="725" spans="1:66" ht="13.5" customHeight="1" x14ac:dyDescent="0.15">
      <c r="A725" s="51"/>
      <c r="B725" s="45"/>
      <c r="C725" s="46"/>
      <c r="D725" s="66" t="s">
        <v>7</v>
      </c>
      <c r="E725" s="90"/>
      <c r="F725" s="90"/>
      <c r="G725" s="90"/>
      <c r="H725" s="28"/>
      <c r="I725" s="28"/>
      <c r="J725" s="28"/>
      <c r="K725" s="28"/>
      <c r="L725" s="28"/>
      <c r="M725" s="28"/>
      <c r="N725" s="28"/>
      <c r="O725" s="28"/>
      <c r="P725" s="28"/>
      <c r="Q725" s="28"/>
      <c r="R725" s="28"/>
      <c r="S725" s="28"/>
      <c r="T725" s="28"/>
      <c r="U725" s="28"/>
      <c r="V725" s="28"/>
      <c r="W725" s="28"/>
      <c r="X725" s="28"/>
      <c r="Y725" s="28"/>
      <c r="Z725" s="28"/>
      <c r="AA725" s="28"/>
      <c r="AB725" s="28"/>
      <c r="AC725" s="28"/>
      <c r="AD725" s="28"/>
      <c r="AE725" s="28"/>
      <c r="AF725" s="28"/>
      <c r="AG725" s="28"/>
      <c r="AH725" s="28"/>
      <c r="AI725" s="28"/>
      <c r="AJ725" s="28"/>
      <c r="AK725" s="28"/>
      <c r="AL725" s="28"/>
      <c r="AM725" s="28"/>
      <c r="AN725" s="28"/>
      <c r="AO725" s="28"/>
      <c r="AQ725" s="67">
        <v>5170.6000000000004</v>
      </c>
      <c r="AR725" s="67">
        <v>5402.5</v>
      </c>
      <c r="AS725" s="67">
        <v>5699</v>
      </c>
      <c r="AT725" s="67">
        <v>5716.8</v>
      </c>
      <c r="AU725" s="67">
        <v>5528.9</v>
      </c>
      <c r="AV725" s="67">
        <v>5926.6</v>
      </c>
      <c r="AW725" s="67">
        <v>6069.7</v>
      </c>
      <c r="AX725" s="67">
        <v>6273</v>
      </c>
      <c r="AY725" s="67">
        <v>7360.5</v>
      </c>
      <c r="AZ725" s="67">
        <v>8044.5</v>
      </c>
      <c r="BA725" s="67">
        <v>8348</v>
      </c>
      <c r="BB725" s="67">
        <v>7970.9</v>
      </c>
      <c r="BC725" s="67">
        <v>7837.4</v>
      </c>
      <c r="BD725" s="67">
        <v>7413.6</v>
      </c>
      <c r="BE725" s="67">
        <v>6227.0999999999985</v>
      </c>
      <c r="BF725" s="67">
        <v>6222.0999999999995</v>
      </c>
      <c r="BG725" s="67">
        <v>6574.5999999999995</v>
      </c>
      <c r="BH725" s="67">
        <v>6897.7999999999993</v>
      </c>
      <c r="BI725" s="67">
        <v>7506.9</v>
      </c>
      <c r="BJ725" s="67">
        <v>7342.5000000000009</v>
      </c>
      <c r="BK725" s="67">
        <v>7739.7</v>
      </c>
      <c r="BL725" s="67">
        <v>7885.6</v>
      </c>
      <c r="BM725" s="67">
        <v>7379.0999999999995</v>
      </c>
      <c r="BN725" s="67"/>
    </row>
    <row r="726" spans="1:66" ht="13.5" customHeight="1" x14ac:dyDescent="0.15">
      <c r="A726" s="51"/>
      <c r="B726" s="45"/>
      <c r="C726" s="46"/>
      <c r="D726" s="66" t="s">
        <v>8</v>
      </c>
      <c r="E726" s="90"/>
      <c r="F726" s="90"/>
      <c r="G726" s="90"/>
      <c r="H726" s="28"/>
      <c r="I726" s="28"/>
      <c r="J726" s="28"/>
      <c r="K726" s="28"/>
      <c r="L726" s="28"/>
      <c r="M726" s="28"/>
      <c r="N726" s="28"/>
      <c r="O726" s="28"/>
      <c r="P726" s="28"/>
      <c r="Q726" s="28"/>
      <c r="R726" s="28"/>
      <c r="S726" s="28"/>
      <c r="T726" s="28"/>
      <c r="U726" s="28"/>
      <c r="V726" s="28"/>
      <c r="W726" s="28"/>
      <c r="X726" s="28"/>
      <c r="Y726" s="28"/>
      <c r="Z726" s="28"/>
      <c r="AA726" s="28"/>
      <c r="AB726" s="28"/>
      <c r="AC726" s="28"/>
      <c r="AD726" s="28"/>
      <c r="AE726" s="28"/>
      <c r="AF726" s="28"/>
      <c r="AG726" s="28"/>
      <c r="AH726" s="28"/>
      <c r="AI726" s="28"/>
      <c r="AJ726" s="28"/>
      <c r="AK726" s="28"/>
      <c r="AL726" s="28"/>
      <c r="AM726" s="28"/>
      <c r="AN726" s="28"/>
      <c r="AO726" s="28"/>
      <c r="AQ726" s="67">
        <v>10789.8</v>
      </c>
      <c r="AR726" s="67">
        <v>11660</v>
      </c>
      <c r="AS726" s="67">
        <v>11936.6</v>
      </c>
      <c r="AT726" s="67">
        <v>11311.1</v>
      </c>
      <c r="AU726" s="67">
        <v>11705.9</v>
      </c>
      <c r="AV726" s="67">
        <v>1219.01</v>
      </c>
      <c r="AW726" s="67">
        <v>12015.2</v>
      </c>
      <c r="AX726" s="67">
        <v>11109.9</v>
      </c>
      <c r="AY726" s="67">
        <v>11024.5</v>
      </c>
      <c r="AZ726" s="67">
        <v>11766.6</v>
      </c>
      <c r="BA726" s="67">
        <v>11654.5</v>
      </c>
      <c r="BB726" s="67">
        <v>11096.1</v>
      </c>
      <c r="BC726" s="67">
        <v>11024.2</v>
      </c>
      <c r="BD726" s="67">
        <v>11426.899999999998</v>
      </c>
      <c r="BE726" s="67">
        <v>11147.7</v>
      </c>
      <c r="BF726" s="67">
        <v>11725.3</v>
      </c>
      <c r="BG726" s="67">
        <v>11535.1</v>
      </c>
      <c r="BH726" s="67">
        <v>11716.9</v>
      </c>
      <c r="BI726" s="67">
        <v>11957</v>
      </c>
      <c r="BJ726" s="67">
        <v>11753.300000000001</v>
      </c>
      <c r="BK726" s="67">
        <v>11888.2</v>
      </c>
      <c r="BL726" s="67">
        <v>11874.9</v>
      </c>
      <c r="BM726" s="67">
        <v>11656.599999999999</v>
      </c>
      <c r="BN726" s="67"/>
    </row>
    <row r="727" spans="1:66" ht="13.5" customHeight="1" x14ac:dyDescent="0.15">
      <c r="A727" s="51"/>
      <c r="B727" s="45"/>
      <c r="C727" s="46"/>
      <c r="D727" s="66" t="s">
        <v>9</v>
      </c>
      <c r="E727" s="90"/>
      <c r="F727" s="90"/>
      <c r="G727" s="90"/>
      <c r="H727" s="28"/>
      <c r="I727" s="28"/>
      <c r="J727" s="28"/>
      <c r="K727" s="28"/>
      <c r="L727" s="28"/>
      <c r="M727" s="28"/>
      <c r="N727" s="28"/>
      <c r="O727" s="28"/>
      <c r="P727" s="28"/>
      <c r="Q727" s="28"/>
      <c r="R727" s="28"/>
      <c r="S727" s="28"/>
      <c r="T727" s="28"/>
      <c r="U727" s="28"/>
      <c r="V727" s="28"/>
      <c r="W727" s="28"/>
      <c r="X727" s="28"/>
      <c r="Y727" s="28"/>
      <c r="Z727" s="28"/>
      <c r="AA727" s="28"/>
      <c r="AB727" s="28"/>
      <c r="AC727" s="28"/>
      <c r="AD727" s="28"/>
      <c r="AE727" s="28"/>
      <c r="AF727" s="28"/>
      <c r="AG727" s="28"/>
      <c r="AH727" s="28"/>
      <c r="AI727" s="28"/>
      <c r="AJ727" s="28"/>
      <c r="AK727" s="28"/>
      <c r="AL727" s="28"/>
      <c r="AM727" s="28"/>
      <c r="AN727" s="28"/>
      <c r="AO727" s="28"/>
      <c r="AQ727" s="67">
        <v>12799.4</v>
      </c>
      <c r="AR727" s="67">
        <v>13762.7</v>
      </c>
      <c r="AS727" s="67">
        <v>14219.2</v>
      </c>
      <c r="AT727" s="67">
        <v>13524.2</v>
      </c>
      <c r="AU727" s="67">
        <v>13894.4</v>
      </c>
      <c r="AV727" s="67">
        <v>14819.7</v>
      </c>
      <c r="AW727" s="67">
        <v>14885</v>
      </c>
      <c r="AX727" s="67">
        <v>14331.5</v>
      </c>
      <c r="AY727" s="67">
        <v>15282.6</v>
      </c>
      <c r="AZ727" s="67">
        <v>16759.5</v>
      </c>
      <c r="BA727" s="67">
        <v>16983</v>
      </c>
      <c r="BB727" s="67">
        <v>16287.9</v>
      </c>
      <c r="BC727" s="67">
        <v>16232</v>
      </c>
      <c r="BD727" s="67">
        <v>16349.7</v>
      </c>
      <c r="BE727" s="67">
        <v>15035.1</v>
      </c>
      <c r="BF727" s="67">
        <v>15551.000000000004</v>
      </c>
      <c r="BG727" s="67">
        <v>15524.299999999997</v>
      </c>
      <c r="BH727" s="67">
        <v>15945.600000000004</v>
      </c>
      <c r="BI727" s="67">
        <v>16679.099999999999</v>
      </c>
      <c r="BJ727" s="67">
        <v>16352.299999999992</v>
      </c>
      <c r="BK727" s="67">
        <v>16692.8</v>
      </c>
      <c r="BL727" s="67">
        <v>16870.7</v>
      </c>
      <c r="BM727" s="67">
        <v>16437.799999999996</v>
      </c>
      <c r="BN727" s="67"/>
    </row>
    <row r="728" spans="1:66" ht="13.5" customHeight="1" x14ac:dyDescent="0.15">
      <c r="A728" s="51"/>
      <c r="B728" s="45"/>
      <c r="C728" s="46"/>
      <c r="D728" s="66" t="s">
        <v>10</v>
      </c>
      <c r="E728" s="90"/>
      <c r="F728" s="90"/>
      <c r="G728" s="90"/>
      <c r="H728" s="28"/>
      <c r="I728" s="28"/>
      <c r="J728" s="28"/>
      <c r="K728" s="28"/>
      <c r="L728" s="28"/>
      <c r="M728" s="28"/>
      <c r="N728" s="28"/>
      <c r="O728" s="28"/>
      <c r="P728" s="28"/>
      <c r="Q728" s="28"/>
      <c r="R728" s="28"/>
      <c r="S728" s="28"/>
      <c r="T728" s="28"/>
      <c r="U728" s="28"/>
      <c r="V728" s="28"/>
      <c r="W728" s="28"/>
      <c r="X728" s="28"/>
      <c r="Y728" s="28"/>
      <c r="Z728" s="28"/>
      <c r="AA728" s="28"/>
      <c r="AB728" s="28"/>
      <c r="AC728" s="28"/>
      <c r="AD728" s="28"/>
      <c r="AE728" s="28"/>
      <c r="AF728" s="28"/>
      <c r="AG728" s="28"/>
      <c r="AH728" s="28"/>
      <c r="AI728" s="28"/>
      <c r="AJ728" s="28"/>
      <c r="AK728" s="28"/>
      <c r="AL728" s="28"/>
      <c r="AM728" s="28"/>
      <c r="AN728" s="28"/>
      <c r="AO728" s="28"/>
      <c r="AQ728" s="67">
        <v>3161</v>
      </c>
      <c r="AR728" s="67">
        <v>3299.8</v>
      </c>
      <c r="AS728" s="67">
        <v>3416.4</v>
      </c>
      <c r="AT728" s="67">
        <v>3503.7</v>
      </c>
      <c r="AU728" s="67">
        <v>3340.4</v>
      </c>
      <c r="AV728" s="67">
        <v>3297</v>
      </c>
      <c r="AW728" s="67">
        <v>3199.9</v>
      </c>
      <c r="AX728" s="67">
        <v>3051.4</v>
      </c>
      <c r="AY728" s="67">
        <v>3102.4</v>
      </c>
      <c r="AZ728" s="67">
        <v>3051.6</v>
      </c>
      <c r="BA728" s="67">
        <v>3019.5</v>
      </c>
      <c r="BB728" s="67">
        <v>2779.1</v>
      </c>
      <c r="BC728" s="67">
        <v>2629.6</v>
      </c>
      <c r="BD728" s="67">
        <v>2490.8000000000002</v>
      </c>
      <c r="BE728" s="67">
        <v>2339.6999999999998</v>
      </c>
      <c r="BF728" s="67">
        <v>2396.4000000000005</v>
      </c>
      <c r="BG728" s="67">
        <v>2585.4000000000005</v>
      </c>
      <c r="BH728" s="67">
        <v>2669.0999999999995</v>
      </c>
      <c r="BI728" s="67">
        <v>2784.8</v>
      </c>
      <c r="BJ728" s="67">
        <v>2743.4999999999986</v>
      </c>
      <c r="BK728" s="67">
        <v>2935.1</v>
      </c>
      <c r="BL728" s="67">
        <v>2889.7999999999988</v>
      </c>
      <c r="BM728" s="67">
        <v>2597.9000000000005</v>
      </c>
      <c r="BN728" s="67"/>
    </row>
    <row r="729" spans="1:66" ht="13.5" customHeight="1" thickBot="1" x14ac:dyDescent="0.2">
      <c r="A729" s="51"/>
      <c r="B729" s="47"/>
      <c r="C729" s="49"/>
      <c r="D729" s="68" t="s">
        <v>11</v>
      </c>
      <c r="E729" s="91"/>
      <c r="F729" s="91"/>
      <c r="G729" s="91"/>
      <c r="H729" s="29"/>
      <c r="I729" s="29"/>
      <c r="J729" s="29"/>
      <c r="K729" s="29"/>
      <c r="L729" s="29"/>
      <c r="M729" s="29"/>
      <c r="N729" s="29"/>
      <c r="O729" s="29"/>
      <c r="P729" s="29"/>
      <c r="Q729" s="29"/>
      <c r="R729" s="29"/>
      <c r="S729" s="29"/>
      <c r="T729" s="29"/>
      <c r="U729" s="29"/>
      <c r="V729" s="29"/>
      <c r="W729" s="29"/>
      <c r="X729" s="29"/>
      <c r="Y729" s="29"/>
      <c r="Z729" s="29"/>
      <c r="AA729" s="29"/>
      <c r="AB729" s="29"/>
      <c r="AC729" s="29"/>
      <c r="AD729" s="29"/>
      <c r="AE729" s="29"/>
      <c r="AF729" s="29"/>
      <c r="AG729" s="29"/>
      <c r="AH729" s="29"/>
      <c r="AI729" s="29"/>
      <c r="AJ729" s="29"/>
      <c r="AK729" s="29"/>
      <c r="AL729" s="29"/>
      <c r="AM729" s="29"/>
      <c r="AN729" s="29"/>
      <c r="AO729" s="29"/>
      <c r="AQ729" s="69">
        <v>3797.5</v>
      </c>
      <c r="AR729" s="69">
        <v>3965.2</v>
      </c>
      <c r="AS729" s="69">
        <v>3954.1</v>
      </c>
      <c r="AT729" s="69">
        <v>4039.6</v>
      </c>
      <c r="AU729" s="69">
        <v>3849.3</v>
      </c>
      <c r="AV729" s="69">
        <v>3845.9</v>
      </c>
      <c r="AW729" s="69">
        <v>3692.5</v>
      </c>
      <c r="AX729" s="69">
        <v>3650.2</v>
      </c>
      <c r="AY729" s="69">
        <v>3706</v>
      </c>
      <c r="AZ729" s="69">
        <v>3730.7</v>
      </c>
      <c r="BA729" s="69">
        <v>3766.1</v>
      </c>
      <c r="BB729" s="69">
        <v>3349.1</v>
      </c>
      <c r="BC729" s="69">
        <v>3202.3</v>
      </c>
      <c r="BD729" s="69">
        <v>3090.2</v>
      </c>
      <c r="BE729" s="69">
        <v>2915.7</v>
      </c>
      <c r="BF729" s="69">
        <v>3028.5</v>
      </c>
      <c r="BG729" s="69">
        <v>3329.1999999999994</v>
      </c>
      <c r="BH729" s="69">
        <v>3404.0000000000005</v>
      </c>
      <c r="BI729" s="69">
        <v>3629.8999999999996</v>
      </c>
      <c r="BJ729" s="69">
        <v>3566.6999999999994</v>
      </c>
      <c r="BK729" s="69">
        <v>3876.1000000000004</v>
      </c>
      <c r="BL729" s="69">
        <v>3946.6</v>
      </c>
      <c r="BM729" s="69">
        <v>3502.2999999999993</v>
      </c>
      <c r="BN729" s="69"/>
    </row>
    <row r="730" spans="1:66" ht="13.5" customHeight="1" x14ac:dyDescent="0.15">
      <c r="A730" s="51"/>
      <c r="B730" s="52"/>
      <c r="C730" s="124" t="s">
        <v>377</v>
      </c>
      <c r="D730" s="64" t="s">
        <v>6</v>
      </c>
      <c r="E730" s="89"/>
      <c r="F730" s="89"/>
      <c r="G730" s="89"/>
      <c r="H730" s="26"/>
      <c r="I730" s="26">
        <f t="shared" ref="I730" si="950">SUM(I731:I732)</f>
        <v>1084281</v>
      </c>
      <c r="J730" s="26">
        <f t="shared" ref="J730" si="951">SUM(J731:J732)</f>
        <v>1235509</v>
      </c>
      <c r="K730" s="26">
        <f t="shared" ref="K730" si="952">SUM(K731:K732)</f>
        <v>1204451</v>
      </c>
      <c r="L730" s="26">
        <f t="shared" ref="L730" si="953">SUM(L731:L732)</f>
        <v>1405034</v>
      </c>
      <c r="M730" s="26">
        <f t="shared" ref="M730" si="954">SUM(M731:M732)</f>
        <v>1480151</v>
      </c>
      <c r="N730" s="26">
        <f t="shared" ref="N730" si="955">SUM(N731:N732)</f>
        <v>1570464</v>
      </c>
      <c r="O730" s="26">
        <f t="shared" ref="O730" si="956">SUM(O731:O732)</f>
        <v>1655995</v>
      </c>
      <c r="P730" s="26">
        <f t="shared" ref="P730" si="957">SUM(P731:P732)</f>
        <v>1770943</v>
      </c>
      <c r="Q730" s="26">
        <f t="shared" ref="Q730" si="958">SUM(Q731:Q732)</f>
        <v>1893821</v>
      </c>
      <c r="R730" s="26">
        <f t="shared" ref="R730" si="959">SUM(R731:R732)</f>
        <v>2161991</v>
      </c>
      <c r="S730" s="26">
        <f t="shared" ref="S730" si="960">SUM(S731:S732)</f>
        <v>2178210</v>
      </c>
      <c r="T730" s="26">
        <f t="shared" ref="T730" si="961">SUM(T731:T732)</f>
        <v>2153158</v>
      </c>
      <c r="U730" s="26">
        <f t="shared" ref="U730" si="962">SUM(U731:U732)</f>
        <v>2188720</v>
      </c>
      <c r="V730" s="26">
        <f t="shared" ref="V730" si="963">SUM(V731:V732)</f>
        <v>2150720</v>
      </c>
      <c r="W730" s="26">
        <f t="shared" ref="W730" si="964">SUM(W731:W732)</f>
        <v>2054813</v>
      </c>
      <c r="X730" s="26">
        <f t="shared" ref="X730" si="965">SUM(X731:X732)</f>
        <v>1922504</v>
      </c>
      <c r="Y730" s="26">
        <f t="shared" ref="Y730" si="966">SUM(Y731:Y732)</f>
        <v>1955411</v>
      </c>
      <c r="Z730" s="26">
        <f t="shared" ref="Z730" si="967">SUM(Z731:Z732)</f>
        <v>2159701</v>
      </c>
      <c r="AA730" s="26">
        <f t="shared" ref="AA730" si="968">SUM(AA731:AA732)</f>
        <v>2209784</v>
      </c>
      <c r="AB730" s="26">
        <f t="shared" ref="AB730" si="969">SUM(AB731:AB732)</f>
        <v>2194483</v>
      </c>
      <c r="AC730" s="26">
        <f t="shared" ref="AC730" si="970">SUM(AC731:AC732)</f>
        <v>2333748</v>
      </c>
      <c r="AD730" s="26">
        <f t="shared" ref="AD730" si="971">SUM(AD731:AD732)</f>
        <v>2413529</v>
      </c>
      <c r="AE730" s="26">
        <f t="shared" ref="AE730" si="972">SUM(AE731:AE732)</f>
        <v>2415904</v>
      </c>
      <c r="AF730" s="26">
        <f t="shared" ref="AF730" si="973">SUM(AF731:AF732)</f>
        <v>2498138</v>
      </c>
      <c r="AG730" s="26">
        <f t="shared" ref="AG730" si="974">SUM(AG731:AG732)</f>
        <v>2644443</v>
      </c>
      <c r="AH730" s="26">
        <f t="shared" ref="AH730" si="975">SUM(AH731:AH732)</f>
        <v>2743414</v>
      </c>
      <c r="AI730" s="26">
        <f t="shared" ref="AI730" si="976">SUM(AI731:AI732)</f>
        <v>2939526</v>
      </c>
      <c r="AJ730" s="26">
        <f t="shared" ref="AJ730" si="977">SUM(AJ731:AJ732)</f>
        <v>3153933</v>
      </c>
      <c r="AK730" s="26">
        <f t="shared" ref="AK730" si="978">SUM(AK731:AK732)</f>
        <v>3320732</v>
      </c>
      <c r="AL730" s="26">
        <f t="shared" ref="AL730" si="979">SUM(AL731:AL732)</f>
        <v>3304301</v>
      </c>
      <c r="AM730" s="26">
        <f t="shared" ref="AM730" si="980">SUM(AM731:AM732)</f>
        <v>3202923</v>
      </c>
      <c r="AN730" s="26">
        <f t="shared" ref="AN730" si="981">SUM(AN731:AN732)</f>
        <v>3626167</v>
      </c>
      <c r="AO730" s="26">
        <f t="shared" ref="AO730" si="982">SUM(AO731:AO732)</f>
        <v>3763924</v>
      </c>
      <c r="AQ730" s="65">
        <v>3903.3</v>
      </c>
      <c r="AR730" s="65">
        <v>4015.9</v>
      </c>
      <c r="AS730" s="65">
        <v>3888.8</v>
      </c>
      <c r="AT730" s="65">
        <v>3774.7</v>
      </c>
      <c r="AU730" s="65">
        <v>3676.2</v>
      </c>
      <c r="AV730" s="65">
        <v>4046</v>
      </c>
      <c r="AW730" s="65">
        <v>3938.3</v>
      </c>
      <c r="AX730" s="65">
        <v>4255.6000000000004</v>
      </c>
      <c r="AY730" s="65">
        <v>5643.1</v>
      </c>
      <c r="AZ730" s="65">
        <v>6977.1</v>
      </c>
      <c r="BA730" s="65">
        <v>7334.3</v>
      </c>
      <c r="BB730" s="65">
        <v>6731.4</v>
      </c>
      <c r="BC730" s="65">
        <v>6365.2</v>
      </c>
      <c r="BD730" s="65">
        <v>6071.4</v>
      </c>
      <c r="BE730" s="65">
        <v>5410.3</v>
      </c>
      <c r="BF730" s="65">
        <v>5763.7999999999984</v>
      </c>
      <c r="BG730" s="65">
        <v>5333.2</v>
      </c>
      <c r="BH730" s="65">
        <v>5350</v>
      </c>
      <c r="BI730" s="65">
        <v>5530</v>
      </c>
      <c r="BJ730" s="65">
        <v>5310</v>
      </c>
      <c r="BK730" s="65">
        <v>5357</v>
      </c>
      <c r="BL730" s="65">
        <v>5270.5</v>
      </c>
      <c r="BM730" s="65">
        <v>5079.2999999999993</v>
      </c>
      <c r="BN730" s="65"/>
    </row>
    <row r="731" spans="1:66" ht="13.5" customHeight="1" x14ac:dyDescent="0.15">
      <c r="A731" s="51"/>
      <c r="B731" s="52"/>
      <c r="C731" s="125"/>
      <c r="D731" s="66" t="s">
        <v>7</v>
      </c>
      <c r="E731" s="90"/>
      <c r="F731" s="90"/>
      <c r="G731" s="90"/>
      <c r="H731" s="28"/>
      <c r="I731" s="28">
        <f>主要観光地別・年度計!I785</f>
        <v>445848</v>
      </c>
      <c r="J731" s="28">
        <f>主要観光地別・年度計!J785</f>
        <v>690750</v>
      </c>
      <c r="K731" s="28">
        <f>主要観光地別・年度計!K785</f>
        <v>463705</v>
      </c>
      <c r="L731" s="28">
        <f>主要観光地別・年度計!L785</f>
        <v>545252</v>
      </c>
      <c r="M731" s="28">
        <f>主要観光地別・年度計!M785</f>
        <v>592061</v>
      </c>
      <c r="N731" s="28">
        <f>主要観光地別・年度計!N785</f>
        <v>628252</v>
      </c>
      <c r="O731" s="28">
        <f>主要観光地別・年度計!O785</f>
        <v>672250</v>
      </c>
      <c r="P731" s="28">
        <f>主要観光地別・年度計!P785</f>
        <v>708376</v>
      </c>
      <c r="Q731" s="28">
        <f>主要観光地別・年度計!Q785</f>
        <v>791715</v>
      </c>
      <c r="R731" s="28">
        <f>主要観光地別・年度計!R785</f>
        <v>846717</v>
      </c>
      <c r="S731" s="28">
        <f>主要観光地別・年度計!S785</f>
        <v>871285</v>
      </c>
      <c r="T731" s="28">
        <f>主要観光地別・年度計!T785</f>
        <v>861264</v>
      </c>
      <c r="U731" s="28">
        <f>主要観光地別・年度計!U785</f>
        <v>875489</v>
      </c>
      <c r="V731" s="28">
        <f>主要観光地別・年度計!V785</f>
        <v>860289</v>
      </c>
      <c r="W731" s="28">
        <f>主要観光地別・年度計!W785</f>
        <v>821925</v>
      </c>
      <c r="X731" s="28">
        <f>主要観光地別・年度計!X785</f>
        <v>769004</v>
      </c>
      <c r="Y731" s="28">
        <f>主要観光地別・年度計!Y785</f>
        <v>782166</v>
      </c>
      <c r="Z731" s="28">
        <f>主要観光地別・年度計!Z785</f>
        <v>863878</v>
      </c>
      <c r="AA731" s="28">
        <f>主要観光地別・年度計!AA785</f>
        <v>883913</v>
      </c>
      <c r="AB731" s="28">
        <f>主要観光地別・年度計!AB785</f>
        <v>877794</v>
      </c>
      <c r="AC731" s="28">
        <f>主要観光地別・年度計!AC785</f>
        <v>933498</v>
      </c>
      <c r="AD731" s="28">
        <f>主要観光地別・年度計!AD785</f>
        <v>965412</v>
      </c>
      <c r="AE731" s="28">
        <f>主要観光地別・年度計!AE785</f>
        <v>966363</v>
      </c>
      <c r="AF731" s="28">
        <f>主要観光地別・年度計!AF785</f>
        <v>999256</v>
      </c>
      <c r="AG731" s="28">
        <f>主要観光地別・年度計!AG785</f>
        <v>1057777</v>
      </c>
      <c r="AH731" s="28">
        <f>主要観光地別・年度計!AH785</f>
        <v>1097367</v>
      </c>
      <c r="AI731" s="28">
        <f>主要観光地別・年度計!AI785</f>
        <v>1175810</v>
      </c>
      <c r="AJ731" s="28">
        <f>主要観光地別・年度計!AJ785</f>
        <v>1261573</v>
      </c>
      <c r="AK731" s="28">
        <f>主要観光地別・年度計!AK785</f>
        <v>1328295</v>
      </c>
      <c r="AL731" s="28">
        <f>主要観光地別・年度計!AL785</f>
        <v>1321720</v>
      </c>
      <c r="AM731" s="28">
        <f>主要観光地別・年度計!AM785</f>
        <v>1281170</v>
      </c>
      <c r="AN731" s="28">
        <f>主要観光地別・年度計!AN785</f>
        <v>1450467</v>
      </c>
      <c r="AO731" s="28">
        <f>主要観光地別・年度計!AO785</f>
        <v>1505569</v>
      </c>
      <c r="AQ731" s="67">
        <v>1560.8</v>
      </c>
      <c r="AR731" s="67">
        <v>1604.9</v>
      </c>
      <c r="AS731" s="67">
        <v>1554.8</v>
      </c>
      <c r="AT731" s="67">
        <v>1509.9</v>
      </c>
      <c r="AU731" s="67">
        <v>1470.3</v>
      </c>
      <c r="AV731" s="67">
        <v>1618.3</v>
      </c>
      <c r="AW731" s="67">
        <v>1575.2</v>
      </c>
      <c r="AX731" s="67">
        <v>1663</v>
      </c>
      <c r="AY731" s="67">
        <v>2793.9</v>
      </c>
      <c r="AZ731" s="67">
        <v>3395.1</v>
      </c>
      <c r="BA731" s="67">
        <v>3845</v>
      </c>
      <c r="BB731" s="67">
        <v>3493.8</v>
      </c>
      <c r="BC731" s="67">
        <v>3411</v>
      </c>
      <c r="BD731" s="67">
        <v>3194.4</v>
      </c>
      <c r="BE731" s="67">
        <v>2515.1</v>
      </c>
      <c r="BF731" s="67">
        <v>2375.0000000000005</v>
      </c>
      <c r="BG731" s="67">
        <v>2345.7999999999997</v>
      </c>
      <c r="BH731" s="67">
        <v>2456.2999999999997</v>
      </c>
      <c r="BI731" s="67">
        <v>2568.8000000000002</v>
      </c>
      <c r="BJ731" s="67">
        <v>2519.3999999999996</v>
      </c>
      <c r="BK731" s="67">
        <v>2666</v>
      </c>
      <c r="BL731" s="67">
        <v>2784.8</v>
      </c>
      <c r="BM731" s="67">
        <v>2579.9</v>
      </c>
      <c r="BN731" s="67"/>
    </row>
    <row r="732" spans="1:66" ht="13.5" customHeight="1" x14ac:dyDescent="0.15">
      <c r="A732" s="51" t="s">
        <v>131</v>
      </c>
      <c r="B732" s="52" t="s">
        <v>132</v>
      </c>
      <c r="C732" s="125"/>
      <c r="D732" s="66" t="s">
        <v>8</v>
      </c>
      <c r="E732" s="90"/>
      <c r="F732" s="90"/>
      <c r="G732" s="90"/>
      <c r="H732" s="28"/>
      <c r="I732" s="28">
        <f>主要観光地別・年度計!I786</f>
        <v>638433</v>
      </c>
      <c r="J732" s="28">
        <f>主要観光地別・年度計!J786</f>
        <v>544759</v>
      </c>
      <c r="K732" s="28">
        <f>主要観光地別・年度計!K786</f>
        <v>740746</v>
      </c>
      <c r="L732" s="28">
        <f>主要観光地別・年度計!L786</f>
        <v>859782</v>
      </c>
      <c r="M732" s="28">
        <f>主要観光地別・年度計!M786</f>
        <v>888090</v>
      </c>
      <c r="N732" s="28">
        <f>主要観光地別・年度計!N786</f>
        <v>942212</v>
      </c>
      <c r="O732" s="28">
        <f>主要観光地別・年度計!O786</f>
        <v>983745</v>
      </c>
      <c r="P732" s="28">
        <f>主要観光地別・年度計!P786</f>
        <v>1062567</v>
      </c>
      <c r="Q732" s="28">
        <f>主要観光地別・年度計!Q786</f>
        <v>1102106</v>
      </c>
      <c r="R732" s="28">
        <f>主要観光地別・年度計!R786</f>
        <v>1315274</v>
      </c>
      <c r="S732" s="28">
        <f>主要観光地別・年度計!S786</f>
        <v>1306925</v>
      </c>
      <c r="T732" s="28">
        <f>主要観光地別・年度計!T786</f>
        <v>1291894</v>
      </c>
      <c r="U732" s="28">
        <f>主要観光地別・年度計!U786</f>
        <v>1313231</v>
      </c>
      <c r="V732" s="28">
        <f>主要観光地別・年度計!V786</f>
        <v>1290431</v>
      </c>
      <c r="W732" s="28">
        <f>主要観光地別・年度計!W786</f>
        <v>1232888</v>
      </c>
      <c r="X732" s="28">
        <f>主要観光地別・年度計!X786</f>
        <v>1153500</v>
      </c>
      <c r="Y732" s="28">
        <f>主要観光地別・年度計!Y786</f>
        <v>1173245</v>
      </c>
      <c r="Z732" s="28">
        <f>主要観光地別・年度計!Z786</f>
        <v>1295823</v>
      </c>
      <c r="AA732" s="28">
        <f>主要観光地別・年度計!AA786</f>
        <v>1325871</v>
      </c>
      <c r="AB732" s="28">
        <f>主要観光地別・年度計!AB786</f>
        <v>1316689</v>
      </c>
      <c r="AC732" s="28">
        <f>主要観光地別・年度計!AC786</f>
        <v>1400250</v>
      </c>
      <c r="AD732" s="28">
        <f>主要観光地別・年度計!AD786</f>
        <v>1448117</v>
      </c>
      <c r="AE732" s="28">
        <f>主要観光地別・年度計!AE786</f>
        <v>1449541</v>
      </c>
      <c r="AF732" s="28">
        <f>主要観光地別・年度計!AF786</f>
        <v>1498882</v>
      </c>
      <c r="AG732" s="28">
        <f>主要観光地別・年度計!AG786</f>
        <v>1586666</v>
      </c>
      <c r="AH732" s="28">
        <f>主要観光地別・年度計!AH786</f>
        <v>1646047</v>
      </c>
      <c r="AI732" s="28">
        <f>主要観光地別・年度計!AI786</f>
        <v>1763716</v>
      </c>
      <c r="AJ732" s="28">
        <f>主要観光地別・年度計!AJ786</f>
        <v>1892360</v>
      </c>
      <c r="AK732" s="28">
        <f>主要観光地別・年度計!AK786</f>
        <v>1992437</v>
      </c>
      <c r="AL732" s="28">
        <f>主要観光地別・年度計!AL786</f>
        <v>1982581</v>
      </c>
      <c r="AM732" s="28">
        <f>主要観光地別・年度計!AM786</f>
        <v>1921753</v>
      </c>
      <c r="AN732" s="28">
        <f>主要観光地別・年度計!AN786</f>
        <v>2175700</v>
      </c>
      <c r="AO732" s="28">
        <f>主要観光地別・年度計!AO786</f>
        <v>2258355</v>
      </c>
      <c r="AQ732" s="67">
        <v>2342.5</v>
      </c>
      <c r="AR732" s="67">
        <v>2411</v>
      </c>
      <c r="AS732" s="67">
        <v>2334</v>
      </c>
      <c r="AT732" s="67">
        <v>2264.8000000000002</v>
      </c>
      <c r="AU732" s="67">
        <v>2205.9</v>
      </c>
      <c r="AV732" s="67">
        <v>2427.6999999999998</v>
      </c>
      <c r="AW732" s="67">
        <v>2363.1</v>
      </c>
      <c r="AX732" s="67">
        <v>2592.6</v>
      </c>
      <c r="AY732" s="67">
        <v>2849.2</v>
      </c>
      <c r="AZ732" s="67">
        <v>3582</v>
      </c>
      <c r="BA732" s="67">
        <v>3489.3</v>
      </c>
      <c r="BB732" s="67">
        <v>3237.6</v>
      </c>
      <c r="BC732" s="67">
        <v>2954.2</v>
      </c>
      <c r="BD732" s="67">
        <v>2876.9999999999995</v>
      </c>
      <c r="BE732" s="67">
        <v>2895.2</v>
      </c>
      <c r="BF732" s="67">
        <v>3388.8</v>
      </c>
      <c r="BG732" s="67">
        <v>2987.4</v>
      </c>
      <c r="BH732" s="67">
        <v>2893.7000000000007</v>
      </c>
      <c r="BI732" s="67">
        <v>2961.2000000000003</v>
      </c>
      <c r="BJ732" s="67">
        <v>2790.6000000000004</v>
      </c>
      <c r="BK732" s="67">
        <v>2691</v>
      </c>
      <c r="BL732" s="67">
        <v>2485.6999999999998</v>
      </c>
      <c r="BM732" s="67">
        <v>2499.3999999999996</v>
      </c>
      <c r="BN732" s="67"/>
    </row>
    <row r="733" spans="1:66" ht="13.5" customHeight="1" x14ac:dyDescent="0.15">
      <c r="A733" s="51"/>
      <c r="B733" s="52"/>
      <c r="C733" s="125"/>
      <c r="D733" s="66" t="s">
        <v>9</v>
      </c>
      <c r="E733" s="90"/>
      <c r="F733" s="90"/>
      <c r="G733" s="90"/>
      <c r="H733" s="28"/>
      <c r="I733" s="28">
        <f>主要観光地別・年度計!I787</f>
        <v>917762</v>
      </c>
      <c r="J733" s="28">
        <f>主要観光地別・年度計!J787</f>
        <v>1072597</v>
      </c>
      <c r="K733" s="28">
        <f>主要観光地別・年度計!K787</f>
        <v>1113338</v>
      </c>
      <c r="L733" s="28">
        <f>主要観光地別・年度計!L787</f>
        <v>1310868</v>
      </c>
      <c r="M733" s="28">
        <f>主要観光地別・年度計!M787</f>
        <v>1410572</v>
      </c>
      <c r="N733" s="28">
        <f>主要観光地別・年度計!N787</f>
        <v>1497622</v>
      </c>
      <c r="O733" s="28">
        <f>主要観光地別・年度計!O787</f>
        <v>1585099</v>
      </c>
      <c r="P733" s="28">
        <f>主要観光地別・年度計!P787</f>
        <v>1702528</v>
      </c>
      <c r="Q733" s="28">
        <f>主要観光地別・年度計!Q787</f>
        <v>1771143</v>
      </c>
      <c r="R733" s="28">
        <f>主要観光地別・年度計!R787</f>
        <v>2007222</v>
      </c>
      <c r="S733" s="28">
        <f>主要観光地別・年度計!S787</f>
        <v>1979785</v>
      </c>
      <c r="T733" s="28">
        <f>主要観光地別・年度計!T787</f>
        <v>1928769</v>
      </c>
      <c r="U733" s="28">
        <f>主要観光地別・年度計!U787</f>
        <v>1959524</v>
      </c>
      <c r="V733" s="28">
        <f>主要観光地別・年度計!V787</f>
        <v>1918747</v>
      </c>
      <c r="W733" s="28">
        <f>主要観光地別・年度計!W787</f>
        <v>1786685</v>
      </c>
      <c r="X733" s="28">
        <f>主要観光地別・年度計!X787</f>
        <v>1648044</v>
      </c>
      <c r="Y733" s="28">
        <f>主要観光地別・年度計!Y787</f>
        <v>1668476</v>
      </c>
      <c r="Z733" s="28">
        <f>主要観光地別・年度計!Z787</f>
        <v>1878541</v>
      </c>
      <c r="AA733" s="28">
        <f>主要観光地別・年度計!AA787</f>
        <v>1930196</v>
      </c>
      <c r="AB733" s="28">
        <f>主要観光地別・年度計!AB787</f>
        <v>1951840</v>
      </c>
      <c r="AC733" s="28">
        <f>主要観光地別・年度計!AC787</f>
        <v>2070643</v>
      </c>
      <c r="AD733" s="28">
        <f>主要観光地別・年度計!AD787</f>
        <v>2157684</v>
      </c>
      <c r="AE733" s="28">
        <f>主要観光地別・年度計!AE787</f>
        <v>2168489</v>
      </c>
      <c r="AF733" s="28">
        <f>主要観光地別・年度計!AF787</f>
        <v>2222152</v>
      </c>
      <c r="AG733" s="28">
        <f>主要観光地別・年度計!AG787</f>
        <v>2338209</v>
      </c>
      <c r="AH733" s="28">
        <f>主要観光地別・年度計!AH787</f>
        <v>2385515</v>
      </c>
      <c r="AI733" s="28">
        <f>主要観光地別・年度計!AI787</f>
        <v>2555199</v>
      </c>
      <c r="AJ733" s="28">
        <f>主要観光地別・年度計!AJ787</f>
        <v>2694811</v>
      </c>
      <c r="AK733" s="28">
        <f>主要観光地別・年度計!AK787</f>
        <v>2823290</v>
      </c>
      <c r="AL733" s="28">
        <f>主要観光地別・年度計!AL787</f>
        <v>2821834</v>
      </c>
      <c r="AM733" s="28">
        <f>主要観光地別・年度計!AM787</f>
        <v>2736306</v>
      </c>
      <c r="AN733" s="28">
        <f>主要観光地別・年度計!AN787</f>
        <v>3147122</v>
      </c>
      <c r="AO733" s="28">
        <f>主要観光地別・年度計!AO787</f>
        <v>3292103</v>
      </c>
      <c r="AQ733" s="67">
        <v>3451.9</v>
      </c>
      <c r="AR733" s="67">
        <v>3556.3</v>
      </c>
      <c r="AS733" s="67">
        <v>3412</v>
      </c>
      <c r="AT733" s="67">
        <v>3283.6</v>
      </c>
      <c r="AU733" s="67">
        <v>3202</v>
      </c>
      <c r="AV733" s="67">
        <v>3524.1</v>
      </c>
      <c r="AW733" s="67">
        <v>3373.4</v>
      </c>
      <c r="AX733" s="67">
        <v>3763.2</v>
      </c>
      <c r="AY733" s="67">
        <v>5167.8999999999996</v>
      </c>
      <c r="AZ733" s="67">
        <v>6435.8</v>
      </c>
      <c r="BA733" s="67">
        <v>6744.5</v>
      </c>
      <c r="BB733" s="67">
        <v>6151.2</v>
      </c>
      <c r="BC733" s="67">
        <v>5801</v>
      </c>
      <c r="BD733" s="67">
        <v>5564.2</v>
      </c>
      <c r="BE733" s="67">
        <v>4922.3999999999996</v>
      </c>
      <c r="BF733" s="67">
        <v>5260.5</v>
      </c>
      <c r="BG733" s="67">
        <v>4795.7999999999993</v>
      </c>
      <c r="BH733" s="67">
        <v>4777.7000000000007</v>
      </c>
      <c r="BI733" s="67">
        <v>4925.5</v>
      </c>
      <c r="BJ733" s="67">
        <v>4727.3999999999996</v>
      </c>
      <c r="BK733" s="67">
        <v>4696.2</v>
      </c>
      <c r="BL733" s="67">
        <v>4526.3</v>
      </c>
      <c r="BM733" s="67">
        <v>4418.3</v>
      </c>
      <c r="BN733" s="67"/>
    </row>
    <row r="734" spans="1:66" ht="13.5" customHeight="1" x14ac:dyDescent="0.15">
      <c r="A734" s="51"/>
      <c r="B734" s="52"/>
      <c r="C734" s="125"/>
      <c r="D734" s="66" t="s">
        <v>10</v>
      </c>
      <c r="E734" s="90"/>
      <c r="F734" s="90"/>
      <c r="G734" s="90"/>
      <c r="H734" s="28"/>
      <c r="I734" s="28">
        <f>主要観光地別・年度計!I788</f>
        <v>166519</v>
      </c>
      <c r="J734" s="28">
        <f>主要観光地別・年度計!J788</f>
        <v>162912</v>
      </c>
      <c r="K734" s="28">
        <f>主要観光地別・年度計!K788</f>
        <v>91113</v>
      </c>
      <c r="L734" s="28">
        <f>主要観光地別・年度計!L788</f>
        <v>94166</v>
      </c>
      <c r="M734" s="28">
        <f>主要観光地別・年度計!M788</f>
        <v>69579</v>
      </c>
      <c r="N734" s="28">
        <f>主要観光地別・年度計!N788</f>
        <v>72842</v>
      </c>
      <c r="O734" s="28">
        <f>主要観光地別・年度計!O788</f>
        <v>70896</v>
      </c>
      <c r="P734" s="28">
        <f>主要観光地別・年度計!P788</f>
        <v>68415</v>
      </c>
      <c r="Q734" s="28">
        <f>主要観光地別・年度計!Q788</f>
        <v>122678</v>
      </c>
      <c r="R734" s="28">
        <f>主要観光地別・年度計!R788</f>
        <v>154769</v>
      </c>
      <c r="S734" s="28">
        <f>主要観光地別・年度計!S788</f>
        <v>198425</v>
      </c>
      <c r="T734" s="28">
        <f>主要観光地別・年度計!T788</f>
        <v>224389</v>
      </c>
      <c r="U734" s="28">
        <f>主要観光地別・年度計!U788</f>
        <v>229196</v>
      </c>
      <c r="V734" s="28">
        <f>主要観光地別・年度計!V788</f>
        <v>231973</v>
      </c>
      <c r="W734" s="28">
        <f>主要観光地別・年度計!W788</f>
        <v>268128</v>
      </c>
      <c r="X734" s="28">
        <f>主要観光地別・年度計!X788</f>
        <v>274460</v>
      </c>
      <c r="Y734" s="28">
        <f>主要観光地別・年度計!Y788</f>
        <v>286935</v>
      </c>
      <c r="Z734" s="28">
        <f>主要観光地別・年度計!Z788</f>
        <v>281160</v>
      </c>
      <c r="AA734" s="28">
        <f>主要観光地別・年度計!AA788</f>
        <v>279588</v>
      </c>
      <c r="AB734" s="28">
        <f>主要観光地別・年度計!AB788</f>
        <v>242643</v>
      </c>
      <c r="AC734" s="28">
        <f>主要観光地別・年度計!AC788</f>
        <v>263105</v>
      </c>
      <c r="AD734" s="28">
        <f>主要観光地別・年度計!AD788</f>
        <v>255845</v>
      </c>
      <c r="AE734" s="28">
        <f>主要観光地別・年度計!AE788</f>
        <v>247415</v>
      </c>
      <c r="AF734" s="28">
        <f>主要観光地別・年度計!AF788</f>
        <v>275986</v>
      </c>
      <c r="AG734" s="28">
        <f>主要観光地別・年度計!AG788</f>
        <v>306234</v>
      </c>
      <c r="AH734" s="28">
        <f>主要観光地別・年度計!AH788</f>
        <v>357899</v>
      </c>
      <c r="AI734" s="28">
        <f>主要観光地別・年度計!AI788</f>
        <v>384327</v>
      </c>
      <c r="AJ734" s="28">
        <f>主要観光地別・年度計!AJ788</f>
        <v>459122</v>
      </c>
      <c r="AK734" s="28">
        <f>主要観光地別・年度計!AK788</f>
        <v>497442</v>
      </c>
      <c r="AL734" s="28">
        <f>主要観光地別・年度計!AL788</f>
        <v>482467</v>
      </c>
      <c r="AM734" s="28">
        <f>主要観光地別・年度計!AM788</f>
        <v>466617</v>
      </c>
      <c r="AN734" s="28">
        <f>主要観光地別・年度計!AN788</f>
        <v>479045</v>
      </c>
      <c r="AO734" s="28">
        <f>主要観光地別・年度計!AO788</f>
        <v>471821</v>
      </c>
      <c r="AQ734" s="67">
        <v>451.4</v>
      </c>
      <c r="AR734" s="67">
        <v>459.6</v>
      </c>
      <c r="AS734" s="67">
        <v>476.8</v>
      </c>
      <c r="AT734" s="67">
        <v>491.1</v>
      </c>
      <c r="AU734" s="67">
        <v>474.2</v>
      </c>
      <c r="AV734" s="67">
        <v>521.9</v>
      </c>
      <c r="AW734" s="67">
        <v>564.9</v>
      </c>
      <c r="AX734" s="67">
        <v>492.4</v>
      </c>
      <c r="AY734" s="67">
        <v>475.2</v>
      </c>
      <c r="AZ734" s="67">
        <v>541.29999999999995</v>
      </c>
      <c r="BA734" s="67">
        <v>589.79999999999995</v>
      </c>
      <c r="BB734" s="67">
        <v>580.20000000000005</v>
      </c>
      <c r="BC734" s="67">
        <v>564.20000000000005</v>
      </c>
      <c r="BD734" s="67">
        <v>507.2</v>
      </c>
      <c r="BE734" s="67">
        <v>487.9</v>
      </c>
      <c r="BF734" s="67">
        <v>503.29999999999995</v>
      </c>
      <c r="BG734" s="67">
        <v>537.4</v>
      </c>
      <c r="BH734" s="67">
        <v>572.30000000000007</v>
      </c>
      <c r="BI734" s="67">
        <v>604.49999999999989</v>
      </c>
      <c r="BJ734" s="67">
        <v>582.6</v>
      </c>
      <c r="BK734" s="67">
        <v>660.8</v>
      </c>
      <c r="BL734" s="67">
        <v>744.2</v>
      </c>
      <c r="BM734" s="67">
        <v>661.00000000000011</v>
      </c>
      <c r="BN734" s="67"/>
    </row>
    <row r="735" spans="1:66" ht="13.5" customHeight="1" thickBot="1" x14ac:dyDescent="0.2">
      <c r="A735" s="51"/>
      <c r="B735" s="52"/>
      <c r="C735" s="126"/>
      <c r="D735" s="68" t="s">
        <v>11</v>
      </c>
      <c r="E735" s="91"/>
      <c r="F735" s="91"/>
      <c r="G735" s="91"/>
      <c r="H735" s="29"/>
      <c r="I735" s="29">
        <f>主要観光地別・年度計!I789</f>
        <v>184835</v>
      </c>
      <c r="J735" s="29">
        <f>主要観光地別・年度計!J789</f>
        <v>183640</v>
      </c>
      <c r="K735" s="29">
        <f>主要観光地別・年度計!K789</f>
        <v>99048</v>
      </c>
      <c r="L735" s="29">
        <f>主要観光地別・年度計!L789</f>
        <v>102187</v>
      </c>
      <c r="M735" s="29">
        <f>主要観光地別・年度計!M789</f>
        <v>76489</v>
      </c>
      <c r="N735" s="29">
        <f>主要観光地別・年度計!N789</f>
        <v>79662</v>
      </c>
      <c r="O735" s="29">
        <f>主要観光地別・年度計!O789</f>
        <v>77679</v>
      </c>
      <c r="P735" s="29">
        <f>主要観光地別・年度計!P789</f>
        <v>75137</v>
      </c>
      <c r="Q735" s="29">
        <f>主要観光地別・年度計!Q789</f>
        <v>134944</v>
      </c>
      <c r="R735" s="29">
        <f>主要観光地別・年度計!R789</f>
        <v>170585</v>
      </c>
      <c r="S735" s="29">
        <f>主要観光地別・年度計!S789</f>
        <v>218262</v>
      </c>
      <c r="T735" s="29">
        <f>主要観光地別・年度計!T789</f>
        <v>246830</v>
      </c>
      <c r="U735" s="29">
        <f>主要観光地別・年度計!U789</f>
        <v>252116</v>
      </c>
      <c r="V735" s="29">
        <f>主要観光地別・年度計!V789</f>
        <v>255170</v>
      </c>
      <c r="W735" s="29">
        <f>主要観光地別・年度計!W789</f>
        <v>294939</v>
      </c>
      <c r="X735" s="29">
        <f>主要観光地別・年度計!X789</f>
        <v>301900</v>
      </c>
      <c r="Y735" s="29">
        <f>主要観光地別・年度計!Y789</f>
        <v>315613</v>
      </c>
      <c r="Z735" s="29">
        <f>主要観光地別・年度計!Z789</f>
        <v>309276</v>
      </c>
      <c r="AA735" s="29">
        <f>主要観光地別・年度計!AA789</f>
        <v>307546</v>
      </c>
      <c r="AB735" s="29">
        <f>主要観光地別・年度計!AB789</f>
        <v>266908</v>
      </c>
      <c r="AC735" s="29">
        <f>主要観光地別・年度計!AC789</f>
        <v>289414</v>
      </c>
      <c r="AD735" s="29">
        <f>主要観光地別・年度計!AD789</f>
        <v>281431</v>
      </c>
      <c r="AE735" s="29">
        <f>主要観光地別・年度計!AE789</f>
        <v>272118</v>
      </c>
      <c r="AF735" s="29">
        <f>主要観光地別・年度計!AF789</f>
        <v>303583</v>
      </c>
      <c r="AG735" s="29">
        <f>主要観光地別・年度計!AG789</f>
        <v>336856</v>
      </c>
      <c r="AH735" s="29">
        <f>主要観光地別・年度計!AH789</f>
        <v>393689</v>
      </c>
      <c r="AI735" s="29">
        <f>主要観光地別・年度計!AI789</f>
        <v>422760</v>
      </c>
      <c r="AJ735" s="29">
        <f>主要観光地別・年度計!AJ789</f>
        <v>505033</v>
      </c>
      <c r="AK735" s="29">
        <f>主要観光地別・年度計!AK789</f>
        <v>547185</v>
      </c>
      <c r="AL735" s="29">
        <f>主要観光地別・年度計!AL789</f>
        <v>530814</v>
      </c>
      <c r="AM735" s="29">
        <f>主要観光地別・年度計!AM789</f>
        <v>513280</v>
      </c>
      <c r="AN735" s="29">
        <f>主要観光地別・年度計!AN789</f>
        <v>526950</v>
      </c>
      <c r="AO735" s="29">
        <f>主要観光地別・年度計!AO789</f>
        <v>519004</v>
      </c>
      <c r="AQ735" s="69">
        <v>525</v>
      </c>
      <c r="AR735" s="69">
        <v>540.1</v>
      </c>
      <c r="AS735" s="69">
        <v>581.20000000000005</v>
      </c>
      <c r="AT735" s="69">
        <v>598.1</v>
      </c>
      <c r="AU735" s="69">
        <v>569.70000000000005</v>
      </c>
      <c r="AV735" s="69">
        <v>609.1</v>
      </c>
      <c r="AW735" s="69">
        <v>671.4</v>
      </c>
      <c r="AX735" s="69">
        <v>576.9</v>
      </c>
      <c r="AY735" s="69">
        <v>596.9</v>
      </c>
      <c r="AZ735" s="69">
        <v>697.4</v>
      </c>
      <c r="BA735" s="69">
        <v>748</v>
      </c>
      <c r="BB735" s="69">
        <v>691.6</v>
      </c>
      <c r="BC735" s="69">
        <v>660.2</v>
      </c>
      <c r="BD735" s="69">
        <v>621.70000000000005</v>
      </c>
      <c r="BE735" s="69">
        <v>592.6</v>
      </c>
      <c r="BF735" s="69">
        <v>628.4</v>
      </c>
      <c r="BG735" s="69">
        <v>686.49999999999989</v>
      </c>
      <c r="BH735" s="69">
        <v>744.30000000000007</v>
      </c>
      <c r="BI735" s="69">
        <v>807.19999999999993</v>
      </c>
      <c r="BJ735" s="69">
        <v>857.09999999999991</v>
      </c>
      <c r="BK735" s="69">
        <v>935.6</v>
      </c>
      <c r="BL735" s="69">
        <v>1083.0999999999999</v>
      </c>
      <c r="BM735" s="69">
        <v>905.8</v>
      </c>
      <c r="BN735" s="69"/>
    </row>
    <row r="736" spans="1:66" ht="13.5" customHeight="1" x14ac:dyDescent="0.15">
      <c r="A736" s="51"/>
      <c r="B736" s="52"/>
      <c r="C736" s="121" t="s">
        <v>378</v>
      </c>
      <c r="D736" s="64" t="s">
        <v>6</v>
      </c>
      <c r="E736" s="89"/>
      <c r="F736" s="89"/>
      <c r="G736" s="89"/>
      <c r="H736" s="26"/>
      <c r="I736" s="26"/>
      <c r="J736" s="26"/>
      <c r="K736" s="26"/>
      <c r="L736" s="26"/>
      <c r="M736" s="26"/>
      <c r="N736" s="26"/>
      <c r="O736" s="26"/>
      <c r="P736" s="26"/>
      <c r="Q736" s="26"/>
      <c r="R736" s="26"/>
      <c r="S736" s="26"/>
      <c r="T736" s="26"/>
      <c r="U736" s="26"/>
      <c r="V736" s="26"/>
      <c r="W736" s="26"/>
      <c r="X736" s="26"/>
      <c r="Y736" s="26"/>
      <c r="Z736" s="26"/>
      <c r="AA736" s="26"/>
      <c r="AB736" s="26"/>
      <c r="AC736" s="26"/>
      <c r="AD736" s="26"/>
      <c r="AE736" s="26"/>
      <c r="AF736" s="26"/>
      <c r="AG736" s="26"/>
      <c r="AH736" s="26"/>
      <c r="AI736" s="26"/>
      <c r="AJ736" s="26"/>
      <c r="AK736" s="26"/>
      <c r="AL736" s="26"/>
      <c r="AM736" s="26"/>
      <c r="AN736" s="26"/>
      <c r="AO736" s="26"/>
      <c r="AQ736" s="65">
        <v>183.2</v>
      </c>
      <c r="AR736" s="65">
        <v>181.2</v>
      </c>
      <c r="AS736" s="65">
        <v>237.7</v>
      </c>
      <c r="AT736" s="65">
        <v>211.9</v>
      </c>
      <c r="AU736" s="65">
        <v>239</v>
      </c>
      <c r="AV736" s="65">
        <v>264.5</v>
      </c>
      <c r="AW736" s="65">
        <v>265.89999999999998</v>
      </c>
      <c r="AX736" s="65">
        <v>245.4</v>
      </c>
      <c r="AY736" s="65">
        <v>266.5</v>
      </c>
      <c r="AZ736" s="65">
        <v>337.7</v>
      </c>
      <c r="BA736" s="65">
        <v>351.2</v>
      </c>
      <c r="BB736" s="65">
        <v>360.9</v>
      </c>
      <c r="BC736" s="65">
        <v>367.7</v>
      </c>
      <c r="BD736" s="65">
        <v>365.3</v>
      </c>
      <c r="BE736" s="65">
        <v>357.7</v>
      </c>
      <c r="BF736" s="65">
        <v>382.7</v>
      </c>
      <c r="BG736" s="65">
        <v>412.7999999999999</v>
      </c>
      <c r="BH736" s="65">
        <v>370.00000000000006</v>
      </c>
      <c r="BI736" s="65">
        <v>373.20000000000005</v>
      </c>
      <c r="BJ736" s="65">
        <v>323.90000000000003</v>
      </c>
      <c r="BK736" s="65">
        <v>360.8</v>
      </c>
      <c r="BL736" s="65">
        <v>335.4</v>
      </c>
      <c r="BM736" s="65">
        <v>322.90000000000003</v>
      </c>
      <c r="BN736" s="65"/>
    </row>
    <row r="737" spans="1:66" ht="13.5" customHeight="1" x14ac:dyDescent="0.15">
      <c r="A737" s="51"/>
      <c r="B737" s="52"/>
      <c r="C737" s="122"/>
      <c r="D737" s="66" t="s">
        <v>7</v>
      </c>
      <c r="E737" s="90"/>
      <c r="F737" s="90"/>
      <c r="G737" s="90"/>
      <c r="H737" s="28"/>
      <c r="I737" s="28"/>
      <c r="J737" s="28"/>
      <c r="K737" s="28"/>
      <c r="L737" s="28"/>
      <c r="M737" s="28"/>
      <c r="N737" s="28"/>
      <c r="O737" s="28"/>
      <c r="P737" s="28"/>
      <c r="Q737" s="28"/>
      <c r="R737" s="28"/>
      <c r="S737" s="28"/>
      <c r="T737" s="28"/>
      <c r="U737" s="28"/>
      <c r="V737" s="28"/>
      <c r="W737" s="28"/>
      <c r="X737" s="28"/>
      <c r="Y737" s="28"/>
      <c r="Z737" s="28"/>
      <c r="AA737" s="28"/>
      <c r="AB737" s="28"/>
      <c r="AC737" s="28"/>
      <c r="AD737" s="28"/>
      <c r="AE737" s="28"/>
      <c r="AF737" s="28"/>
      <c r="AG737" s="28"/>
      <c r="AH737" s="28"/>
      <c r="AI737" s="28"/>
      <c r="AJ737" s="28"/>
      <c r="AK737" s="28"/>
      <c r="AL737" s="28"/>
      <c r="AM737" s="28"/>
      <c r="AN737" s="28"/>
      <c r="AO737" s="28"/>
      <c r="AQ737" s="67">
        <v>50.6</v>
      </c>
      <c r="AR737" s="67">
        <v>40</v>
      </c>
      <c r="AS737" s="67">
        <v>42.8</v>
      </c>
      <c r="AT737" s="67">
        <v>54.6</v>
      </c>
      <c r="AU737" s="67">
        <v>36.1</v>
      </c>
      <c r="AV737" s="67">
        <v>70</v>
      </c>
      <c r="AW737" s="67">
        <v>77.599999999999994</v>
      </c>
      <c r="AX737" s="67">
        <v>82.6</v>
      </c>
      <c r="AY737" s="67">
        <v>42.5</v>
      </c>
      <c r="AZ737" s="67">
        <v>54.1</v>
      </c>
      <c r="BA737" s="67">
        <v>56.1</v>
      </c>
      <c r="BB737" s="67">
        <v>57.7</v>
      </c>
      <c r="BC737" s="67">
        <v>58.9</v>
      </c>
      <c r="BD737" s="67">
        <v>58.7</v>
      </c>
      <c r="BE737" s="67">
        <v>57.2</v>
      </c>
      <c r="BF737" s="67">
        <v>61.300000000000004</v>
      </c>
      <c r="BG737" s="67">
        <v>66</v>
      </c>
      <c r="BH737" s="67">
        <v>65.300000000000011</v>
      </c>
      <c r="BI737" s="67">
        <v>59.699999999999996</v>
      </c>
      <c r="BJ737" s="67">
        <v>51.900000000000013</v>
      </c>
      <c r="BK737" s="67">
        <v>57.800000000000004</v>
      </c>
      <c r="BL737" s="67">
        <v>53.2</v>
      </c>
      <c r="BM737" s="67">
        <v>53.099999999999994</v>
      </c>
      <c r="BN737" s="67"/>
    </row>
    <row r="738" spans="1:66" ht="13.5" customHeight="1" x14ac:dyDescent="0.15">
      <c r="A738" s="51"/>
      <c r="B738" s="52"/>
      <c r="C738" s="122"/>
      <c r="D738" s="66" t="s">
        <v>8</v>
      </c>
      <c r="E738" s="90"/>
      <c r="F738" s="90"/>
      <c r="G738" s="90"/>
      <c r="H738" s="28"/>
      <c r="I738" s="28"/>
      <c r="J738" s="28"/>
      <c r="K738" s="28"/>
      <c r="L738" s="28"/>
      <c r="M738" s="28"/>
      <c r="N738" s="28"/>
      <c r="O738" s="28"/>
      <c r="P738" s="28"/>
      <c r="Q738" s="28"/>
      <c r="R738" s="28"/>
      <c r="S738" s="28"/>
      <c r="T738" s="28"/>
      <c r="U738" s="28"/>
      <c r="V738" s="28"/>
      <c r="W738" s="28"/>
      <c r="X738" s="28"/>
      <c r="Y738" s="28"/>
      <c r="Z738" s="28"/>
      <c r="AA738" s="28"/>
      <c r="AB738" s="28"/>
      <c r="AC738" s="28"/>
      <c r="AD738" s="28"/>
      <c r="AE738" s="28"/>
      <c r="AF738" s="28"/>
      <c r="AG738" s="28"/>
      <c r="AH738" s="28"/>
      <c r="AI738" s="28"/>
      <c r="AJ738" s="28"/>
      <c r="AK738" s="28"/>
      <c r="AL738" s="28"/>
      <c r="AM738" s="28"/>
      <c r="AN738" s="28"/>
      <c r="AO738" s="28"/>
      <c r="AQ738" s="67">
        <v>132.6</v>
      </c>
      <c r="AR738" s="67">
        <v>141.19999999999999</v>
      </c>
      <c r="AS738" s="67">
        <v>194.9</v>
      </c>
      <c r="AT738" s="67">
        <v>157.30000000000001</v>
      </c>
      <c r="AU738" s="67">
        <v>202.9</v>
      </c>
      <c r="AV738" s="67">
        <v>194.5</v>
      </c>
      <c r="AW738" s="67">
        <v>188.3</v>
      </c>
      <c r="AX738" s="67">
        <v>162.80000000000001</v>
      </c>
      <c r="AY738" s="67">
        <v>224</v>
      </c>
      <c r="AZ738" s="67">
        <v>283.60000000000002</v>
      </c>
      <c r="BA738" s="67">
        <v>295.10000000000002</v>
      </c>
      <c r="BB738" s="67">
        <v>303.2</v>
      </c>
      <c r="BC738" s="67">
        <v>308.8</v>
      </c>
      <c r="BD738" s="67">
        <v>306.59999999999997</v>
      </c>
      <c r="BE738" s="67">
        <v>300.5</v>
      </c>
      <c r="BF738" s="67">
        <v>321.39999999999992</v>
      </c>
      <c r="BG738" s="67">
        <v>346.8</v>
      </c>
      <c r="BH738" s="67">
        <v>304.7</v>
      </c>
      <c r="BI738" s="67">
        <v>313.49999999999994</v>
      </c>
      <c r="BJ738" s="67">
        <v>272</v>
      </c>
      <c r="BK738" s="67">
        <v>303</v>
      </c>
      <c r="BL738" s="67">
        <v>282.2</v>
      </c>
      <c r="BM738" s="67">
        <v>269.8</v>
      </c>
      <c r="BN738" s="67"/>
    </row>
    <row r="739" spans="1:66" ht="13.5" customHeight="1" x14ac:dyDescent="0.15">
      <c r="A739" s="51"/>
      <c r="B739" s="52"/>
      <c r="C739" s="122"/>
      <c r="D739" s="66" t="s">
        <v>9</v>
      </c>
      <c r="E739" s="90"/>
      <c r="F739" s="90"/>
      <c r="G739" s="90"/>
      <c r="H739" s="28"/>
      <c r="I739" s="28"/>
      <c r="J739" s="28"/>
      <c r="K739" s="28"/>
      <c r="L739" s="28"/>
      <c r="M739" s="28"/>
      <c r="N739" s="28"/>
      <c r="O739" s="28"/>
      <c r="P739" s="28"/>
      <c r="Q739" s="28"/>
      <c r="R739" s="28"/>
      <c r="S739" s="28"/>
      <c r="T739" s="28"/>
      <c r="U739" s="28"/>
      <c r="V739" s="28"/>
      <c r="W739" s="28"/>
      <c r="X739" s="28"/>
      <c r="Y739" s="28"/>
      <c r="Z739" s="28"/>
      <c r="AA739" s="28"/>
      <c r="AB739" s="28"/>
      <c r="AC739" s="28"/>
      <c r="AD739" s="28"/>
      <c r="AE739" s="28"/>
      <c r="AF739" s="28"/>
      <c r="AG739" s="28"/>
      <c r="AH739" s="28"/>
      <c r="AI739" s="28"/>
      <c r="AJ739" s="28"/>
      <c r="AK739" s="28"/>
      <c r="AL739" s="28"/>
      <c r="AM739" s="28"/>
      <c r="AN739" s="28"/>
      <c r="AO739" s="28"/>
      <c r="AQ739" s="67">
        <v>116.6</v>
      </c>
      <c r="AR739" s="67">
        <v>135.69999999999999</v>
      </c>
      <c r="AS739" s="67">
        <v>186</v>
      </c>
      <c r="AT739" s="67">
        <v>137.69999999999999</v>
      </c>
      <c r="AU739" s="67">
        <v>169.7</v>
      </c>
      <c r="AV739" s="67">
        <v>201.9</v>
      </c>
      <c r="AW739" s="67">
        <v>199</v>
      </c>
      <c r="AX739" s="67">
        <v>176.2</v>
      </c>
      <c r="AY739" s="67">
        <v>191.8</v>
      </c>
      <c r="AZ739" s="67">
        <v>253.7</v>
      </c>
      <c r="BA739" s="67">
        <v>268.5</v>
      </c>
      <c r="BB739" s="67">
        <v>281</v>
      </c>
      <c r="BC739" s="67">
        <v>306.3</v>
      </c>
      <c r="BD739" s="67">
        <v>304.40000000000003</v>
      </c>
      <c r="BE739" s="67">
        <v>289.7</v>
      </c>
      <c r="BF739" s="67">
        <v>334.2</v>
      </c>
      <c r="BG739" s="67">
        <v>359.7</v>
      </c>
      <c r="BH739" s="67">
        <v>317.5</v>
      </c>
      <c r="BI739" s="67">
        <v>320.89999999999998</v>
      </c>
      <c r="BJ739" s="67">
        <v>244.7</v>
      </c>
      <c r="BK739" s="67">
        <v>278.79999999999995</v>
      </c>
      <c r="BL739" s="67">
        <v>255.5</v>
      </c>
      <c r="BM739" s="67">
        <v>245.40000000000003</v>
      </c>
      <c r="BN739" s="67"/>
    </row>
    <row r="740" spans="1:66" ht="13.5" customHeight="1" x14ac:dyDescent="0.15">
      <c r="A740" s="51"/>
      <c r="B740" s="52"/>
      <c r="C740" s="122"/>
      <c r="D740" s="66" t="s">
        <v>10</v>
      </c>
      <c r="E740" s="90"/>
      <c r="F740" s="90"/>
      <c r="G740" s="90"/>
      <c r="H740" s="28"/>
      <c r="I740" s="28"/>
      <c r="J740" s="28"/>
      <c r="K740" s="28"/>
      <c r="L740" s="28"/>
      <c r="M740" s="28"/>
      <c r="N740" s="28"/>
      <c r="O740" s="28"/>
      <c r="P740" s="28"/>
      <c r="Q740" s="28"/>
      <c r="R740" s="28"/>
      <c r="S740" s="28"/>
      <c r="T740" s="28"/>
      <c r="U740" s="28"/>
      <c r="V740" s="28"/>
      <c r="W740" s="28"/>
      <c r="X740" s="28"/>
      <c r="Y740" s="28"/>
      <c r="Z740" s="28"/>
      <c r="AA740" s="28"/>
      <c r="AB740" s="28"/>
      <c r="AC740" s="28"/>
      <c r="AD740" s="28"/>
      <c r="AE740" s="28"/>
      <c r="AF740" s="28"/>
      <c r="AG740" s="28"/>
      <c r="AH740" s="28"/>
      <c r="AI740" s="28"/>
      <c r="AJ740" s="28"/>
      <c r="AK740" s="28"/>
      <c r="AL740" s="28"/>
      <c r="AM740" s="28"/>
      <c r="AN740" s="28"/>
      <c r="AO740" s="28"/>
      <c r="AQ740" s="67">
        <v>66.599999999999994</v>
      </c>
      <c r="AR740" s="67">
        <v>45.5</v>
      </c>
      <c r="AS740" s="67">
        <v>51.7</v>
      </c>
      <c r="AT740" s="67">
        <v>74.2</v>
      </c>
      <c r="AU740" s="67">
        <v>69.3</v>
      </c>
      <c r="AV740" s="67">
        <v>62.6</v>
      </c>
      <c r="AW740" s="67">
        <v>66.900000000000006</v>
      </c>
      <c r="AX740" s="67">
        <v>69.2</v>
      </c>
      <c r="AY740" s="67">
        <v>74.7</v>
      </c>
      <c r="AZ740" s="67">
        <v>84</v>
      </c>
      <c r="BA740" s="67">
        <v>82.7</v>
      </c>
      <c r="BB740" s="67">
        <v>79.900000000000006</v>
      </c>
      <c r="BC740" s="67">
        <v>61.4</v>
      </c>
      <c r="BD740" s="67">
        <v>60.9</v>
      </c>
      <c r="BE740" s="67">
        <v>68</v>
      </c>
      <c r="BF740" s="67">
        <v>48.500000000000007</v>
      </c>
      <c r="BG740" s="67">
        <v>53.1</v>
      </c>
      <c r="BH740" s="67">
        <v>52.5</v>
      </c>
      <c r="BI740" s="67">
        <v>52.29999999999999</v>
      </c>
      <c r="BJ740" s="67">
        <v>79.199999999999989</v>
      </c>
      <c r="BK740" s="67">
        <v>82</v>
      </c>
      <c r="BL740" s="67">
        <v>79.900000000000006</v>
      </c>
      <c r="BM740" s="67">
        <v>77.5</v>
      </c>
      <c r="BN740" s="67"/>
    </row>
    <row r="741" spans="1:66" ht="13.5" customHeight="1" thickBot="1" x14ac:dyDescent="0.2">
      <c r="A741" s="51"/>
      <c r="B741" s="52"/>
      <c r="C741" s="123"/>
      <c r="D741" s="68" t="s">
        <v>11</v>
      </c>
      <c r="E741" s="91"/>
      <c r="F741" s="91"/>
      <c r="G741" s="91"/>
      <c r="H741" s="29"/>
      <c r="I741" s="29"/>
      <c r="J741" s="29"/>
      <c r="K741" s="29"/>
      <c r="L741" s="29"/>
      <c r="M741" s="29"/>
      <c r="N741" s="29"/>
      <c r="O741" s="29"/>
      <c r="P741" s="29"/>
      <c r="Q741" s="29"/>
      <c r="R741" s="29"/>
      <c r="S741" s="29"/>
      <c r="T741" s="29"/>
      <c r="U741" s="29"/>
      <c r="V741" s="29"/>
      <c r="W741" s="29"/>
      <c r="X741" s="29"/>
      <c r="Y741" s="29"/>
      <c r="Z741" s="29"/>
      <c r="AA741" s="29"/>
      <c r="AB741" s="29"/>
      <c r="AC741" s="29"/>
      <c r="AD741" s="29"/>
      <c r="AE741" s="29"/>
      <c r="AF741" s="29"/>
      <c r="AG741" s="29"/>
      <c r="AH741" s="29"/>
      <c r="AI741" s="29"/>
      <c r="AJ741" s="29"/>
      <c r="AK741" s="29"/>
      <c r="AL741" s="29"/>
      <c r="AM741" s="29"/>
      <c r="AN741" s="29"/>
      <c r="AO741" s="29"/>
      <c r="AQ741" s="69">
        <v>99.7</v>
      </c>
      <c r="AR741" s="69">
        <v>50.2</v>
      </c>
      <c r="AS741" s="69">
        <v>64</v>
      </c>
      <c r="AT741" s="69">
        <v>84.4</v>
      </c>
      <c r="AU741" s="69">
        <v>76</v>
      </c>
      <c r="AV741" s="69">
        <v>70.599999999999994</v>
      </c>
      <c r="AW741" s="69">
        <v>73.5</v>
      </c>
      <c r="AX741" s="69">
        <v>76.3</v>
      </c>
      <c r="AY741" s="69">
        <v>82.3</v>
      </c>
      <c r="AZ741" s="69">
        <v>92.7</v>
      </c>
      <c r="BA741" s="69">
        <v>91</v>
      </c>
      <c r="BB741" s="69">
        <v>87.8</v>
      </c>
      <c r="BC741" s="69">
        <v>67.7</v>
      </c>
      <c r="BD741" s="69">
        <v>62.400000000000006</v>
      </c>
      <c r="BE741" s="69">
        <v>74.8</v>
      </c>
      <c r="BF741" s="69">
        <v>53.400000000000006</v>
      </c>
      <c r="BG741" s="69">
        <v>58.300000000000004</v>
      </c>
      <c r="BH741" s="69">
        <v>57.7</v>
      </c>
      <c r="BI741" s="69">
        <v>57.300000000000004</v>
      </c>
      <c r="BJ741" s="69">
        <v>87.199999999999989</v>
      </c>
      <c r="BK741" s="69">
        <v>90.1</v>
      </c>
      <c r="BL741" s="69">
        <v>88.2</v>
      </c>
      <c r="BM741" s="69">
        <v>85.399999999999991</v>
      </c>
      <c r="BN741" s="69"/>
    </row>
    <row r="742" spans="1:66" ht="13.5" customHeight="1" x14ac:dyDescent="0.15">
      <c r="A742" s="51"/>
      <c r="B742" s="52"/>
      <c r="C742" s="121" t="s">
        <v>379</v>
      </c>
      <c r="D742" s="64" t="s">
        <v>6</v>
      </c>
      <c r="E742" s="89"/>
      <c r="F742" s="89"/>
      <c r="G742" s="89"/>
      <c r="H742" s="26"/>
      <c r="I742" s="26"/>
      <c r="J742" s="26"/>
      <c r="K742" s="26"/>
      <c r="L742" s="26"/>
      <c r="M742" s="26"/>
      <c r="N742" s="26"/>
      <c r="O742" s="26"/>
      <c r="P742" s="26"/>
      <c r="Q742" s="26"/>
      <c r="R742" s="26"/>
      <c r="S742" s="26"/>
      <c r="T742" s="26"/>
      <c r="U742" s="26"/>
      <c r="V742" s="26"/>
      <c r="W742" s="26"/>
      <c r="X742" s="26"/>
      <c r="Y742" s="26"/>
      <c r="Z742" s="26"/>
      <c r="AA742" s="26"/>
      <c r="AB742" s="26"/>
      <c r="AC742" s="26"/>
      <c r="AD742" s="26"/>
      <c r="AE742" s="26"/>
      <c r="AF742" s="26"/>
      <c r="AG742" s="26"/>
      <c r="AH742" s="26"/>
      <c r="AI742" s="26"/>
      <c r="AJ742" s="26"/>
      <c r="AK742" s="26"/>
      <c r="AL742" s="26"/>
      <c r="AM742" s="26"/>
      <c r="AN742" s="26"/>
      <c r="AO742" s="26"/>
      <c r="AQ742" s="65">
        <v>138.69999999999999</v>
      </c>
      <c r="AR742" s="65">
        <v>168.6</v>
      </c>
      <c r="AS742" s="65">
        <v>170.4</v>
      </c>
      <c r="AT742" s="65">
        <v>230.7</v>
      </c>
      <c r="AU742" s="65">
        <v>153.69999999999999</v>
      </c>
      <c r="AV742" s="65">
        <v>176.5</v>
      </c>
      <c r="AW742" s="65">
        <v>193.6</v>
      </c>
      <c r="AX742" s="65">
        <v>190.1</v>
      </c>
      <c r="AY742" s="65">
        <v>184.7</v>
      </c>
      <c r="AZ742" s="65">
        <v>302.8</v>
      </c>
      <c r="BA742" s="65">
        <v>282.5</v>
      </c>
      <c r="BB742" s="65">
        <v>325.8</v>
      </c>
      <c r="BC742" s="65">
        <v>451.9</v>
      </c>
      <c r="BD742" s="65">
        <v>587.1</v>
      </c>
      <c r="BE742" s="65">
        <v>606.79999999999995</v>
      </c>
      <c r="BF742" s="65">
        <v>534</v>
      </c>
      <c r="BG742" s="65">
        <v>392.5</v>
      </c>
      <c r="BH742" s="65">
        <v>535.5</v>
      </c>
      <c r="BI742" s="65">
        <v>474.00000000000006</v>
      </c>
      <c r="BJ742" s="65">
        <v>485.00000000000006</v>
      </c>
      <c r="BK742" s="65">
        <v>446.2000000000001</v>
      </c>
      <c r="BL742" s="65">
        <v>427.9</v>
      </c>
      <c r="BM742" s="65">
        <v>383.40000000000003</v>
      </c>
      <c r="BN742" s="65"/>
    </row>
    <row r="743" spans="1:66" ht="13.5" customHeight="1" x14ac:dyDescent="0.15">
      <c r="A743" s="51"/>
      <c r="B743" s="52"/>
      <c r="C743" s="122"/>
      <c r="D743" s="66" t="s">
        <v>7</v>
      </c>
      <c r="E743" s="90"/>
      <c r="F743" s="90"/>
      <c r="G743" s="90"/>
      <c r="H743" s="28"/>
      <c r="I743" s="28"/>
      <c r="J743" s="28"/>
      <c r="K743" s="28"/>
      <c r="L743" s="28"/>
      <c r="M743" s="28"/>
      <c r="N743" s="28"/>
      <c r="O743" s="28"/>
      <c r="P743" s="28"/>
      <c r="Q743" s="28"/>
      <c r="R743" s="28"/>
      <c r="S743" s="28"/>
      <c r="T743" s="28"/>
      <c r="U743" s="28"/>
      <c r="V743" s="28"/>
      <c r="W743" s="28"/>
      <c r="X743" s="28"/>
      <c r="Y743" s="28"/>
      <c r="Z743" s="28"/>
      <c r="AA743" s="28"/>
      <c r="AB743" s="28"/>
      <c r="AC743" s="28"/>
      <c r="AD743" s="28"/>
      <c r="AE743" s="28"/>
      <c r="AF743" s="28"/>
      <c r="AG743" s="28"/>
      <c r="AH743" s="28"/>
      <c r="AI743" s="28"/>
      <c r="AJ743" s="28"/>
      <c r="AK743" s="28"/>
      <c r="AL743" s="28"/>
      <c r="AM743" s="28"/>
      <c r="AN743" s="28"/>
      <c r="AO743" s="28"/>
      <c r="AQ743" s="67">
        <v>20.6</v>
      </c>
      <c r="AR743" s="67">
        <v>27.1</v>
      </c>
      <c r="AS743" s="67">
        <v>27.6</v>
      </c>
      <c r="AT743" s="67">
        <v>43.3</v>
      </c>
      <c r="AU743" s="67">
        <v>45.9</v>
      </c>
      <c r="AV743" s="67">
        <v>50.3</v>
      </c>
      <c r="AW743" s="67">
        <v>54.1</v>
      </c>
      <c r="AX743" s="67">
        <v>52.9</v>
      </c>
      <c r="AY743" s="67">
        <v>51.6</v>
      </c>
      <c r="AZ743" s="67">
        <v>59.9</v>
      </c>
      <c r="BA743" s="67">
        <v>53.8</v>
      </c>
      <c r="BB743" s="67">
        <v>44.2</v>
      </c>
      <c r="BC743" s="67">
        <v>56</v>
      </c>
      <c r="BD743" s="67">
        <v>76.2</v>
      </c>
      <c r="BE743" s="67">
        <v>122.7</v>
      </c>
      <c r="BF743" s="67">
        <v>100.40000000000002</v>
      </c>
      <c r="BG743" s="67">
        <v>87.499999999999986</v>
      </c>
      <c r="BH743" s="67">
        <v>108.50000000000001</v>
      </c>
      <c r="BI743" s="67">
        <v>83.6</v>
      </c>
      <c r="BJ743" s="67">
        <v>77.2</v>
      </c>
      <c r="BK743" s="67">
        <v>71.2</v>
      </c>
      <c r="BL743" s="67">
        <v>50</v>
      </c>
      <c r="BM743" s="67">
        <v>40.1</v>
      </c>
      <c r="BN743" s="67"/>
    </row>
    <row r="744" spans="1:66" ht="13.5" customHeight="1" x14ac:dyDescent="0.15">
      <c r="A744" s="51"/>
      <c r="B744" s="52"/>
      <c r="C744" s="122"/>
      <c r="D744" s="66" t="s">
        <v>8</v>
      </c>
      <c r="E744" s="90"/>
      <c r="F744" s="90"/>
      <c r="G744" s="90"/>
      <c r="H744" s="28"/>
      <c r="I744" s="28"/>
      <c r="J744" s="28"/>
      <c r="K744" s="28"/>
      <c r="L744" s="28"/>
      <c r="M744" s="28"/>
      <c r="N744" s="28"/>
      <c r="O744" s="28"/>
      <c r="P744" s="28"/>
      <c r="Q744" s="28"/>
      <c r="R744" s="28"/>
      <c r="S744" s="28"/>
      <c r="T744" s="28"/>
      <c r="U744" s="28"/>
      <c r="V744" s="28"/>
      <c r="W744" s="28"/>
      <c r="X744" s="28"/>
      <c r="Y744" s="28"/>
      <c r="Z744" s="28"/>
      <c r="AA744" s="28"/>
      <c r="AB744" s="28"/>
      <c r="AC744" s="28"/>
      <c r="AD744" s="28"/>
      <c r="AE744" s="28"/>
      <c r="AF744" s="28"/>
      <c r="AG744" s="28"/>
      <c r="AH744" s="28"/>
      <c r="AI744" s="28"/>
      <c r="AJ744" s="28"/>
      <c r="AK744" s="28"/>
      <c r="AL744" s="28"/>
      <c r="AM744" s="28"/>
      <c r="AN744" s="28"/>
      <c r="AO744" s="28"/>
      <c r="AQ744" s="67">
        <v>118.1</v>
      </c>
      <c r="AR744" s="67">
        <v>141.5</v>
      </c>
      <c r="AS744" s="67">
        <v>142.80000000000001</v>
      </c>
      <c r="AT744" s="67">
        <v>187.4</v>
      </c>
      <c r="AU744" s="67">
        <v>107.8</v>
      </c>
      <c r="AV744" s="67">
        <v>126.2</v>
      </c>
      <c r="AW744" s="67">
        <v>139.5</v>
      </c>
      <c r="AX744" s="67">
        <v>137.19999999999999</v>
      </c>
      <c r="AY744" s="67">
        <v>133.1</v>
      </c>
      <c r="AZ744" s="67">
        <v>242.9</v>
      </c>
      <c r="BA744" s="67">
        <v>228.7</v>
      </c>
      <c r="BB744" s="67">
        <v>281.60000000000002</v>
      </c>
      <c r="BC744" s="67">
        <v>395.9</v>
      </c>
      <c r="BD744" s="67">
        <v>510.90000000000003</v>
      </c>
      <c r="BE744" s="67">
        <v>484.1</v>
      </c>
      <c r="BF744" s="67">
        <v>433.6</v>
      </c>
      <c r="BG744" s="67">
        <v>305.00000000000006</v>
      </c>
      <c r="BH744" s="67">
        <v>427.00000000000006</v>
      </c>
      <c r="BI744" s="67">
        <v>390.40000000000003</v>
      </c>
      <c r="BJ744" s="67">
        <v>407.80000000000007</v>
      </c>
      <c r="BK744" s="67">
        <v>374.99999999999994</v>
      </c>
      <c r="BL744" s="67">
        <v>377.9</v>
      </c>
      <c r="BM744" s="67">
        <v>343.29999999999995</v>
      </c>
      <c r="BN744" s="67"/>
    </row>
    <row r="745" spans="1:66" ht="13.5" customHeight="1" x14ac:dyDescent="0.15">
      <c r="A745" s="51"/>
      <c r="B745" s="52"/>
      <c r="C745" s="122"/>
      <c r="D745" s="66" t="s">
        <v>9</v>
      </c>
      <c r="E745" s="90"/>
      <c r="F745" s="90"/>
      <c r="G745" s="90"/>
      <c r="H745" s="28"/>
      <c r="I745" s="28"/>
      <c r="J745" s="28"/>
      <c r="K745" s="28"/>
      <c r="L745" s="28"/>
      <c r="M745" s="28"/>
      <c r="N745" s="28"/>
      <c r="O745" s="28"/>
      <c r="P745" s="28"/>
      <c r="Q745" s="28"/>
      <c r="R745" s="28"/>
      <c r="S745" s="28"/>
      <c r="T745" s="28"/>
      <c r="U745" s="28"/>
      <c r="V745" s="28"/>
      <c r="W745" s="28"/>
      <c r="X745" s="28"/>
      <c r="Y745" s="28"/>
      <c r="Z745" s="28"/>
      <c r="AA745" s="28"/>
      <c r="AB745" s="28"/>
      <c r="AC745" s="28"/>
      <c r="AD745" s="28"/>
      <c r="AE745" s="28"/>
      <c r="AF745" s="28"/>
      <c r="AG745" s="28"/>
      <c r="AH745" s="28"/>
      <c r="AI745" s="28"/>
      <c r="AJ745" s="28"/>
      <c r="AK745" s="28"/>
      <c r="AL745" s="28"/>
      <c r="AM745" s="28"/>
      <c r="AN745" s="28"/>
      <c r="AO745" s="28"/>
      <c r="AQ745" s="67">
        <v>118.5</v>
      </c>
      <c r="AR745" s="67">
        <v>142</v>
      </c>
      <c r="AS745" s="67">
        <v>149.30000000000001</v>
      </c>
      <c r="AT745" s="67">
        <v>208.5</v>
      </c>
      <c r="AU745" s="67">
        <v>142</v>
      </c>
      <c r="AV745" s="67">
        <v>157.30000000000001</v>
      </c>
      <c r="AW745" s="67">
        <v>164.5</v>
      </c>
      <c r="AX745" s="67">
        <v>159.6</v>
      </c>
      <c r="AY745" s="67">
        <v>130.9</v>
      </c>
      <c r="AZ745" s="67">
        <v>238.2</v>
      </c>
      <c r="BA745" s="67">
        <v>249.9</v>
      </c>
      <c r="BB745" s="67">
        <v>303.7</v>
      </c>
      <c r="BC745" s="67">
        <v>420.6</v>
      </c>
      <c r="BD745" s="67">
        <v>567.29999999999995</v>
      </c>
      <c r="BE745" s="67">
        <v>580.9</v>
      </c>
      <c r="BF745" s="67">
        <v>504.59999999999997</v>
      </c>
      <c r="BG745" s="67">
        <v>358.50000000000006</v>
      </c>
      <c r="BH745" s="67">
        <v>484.20000000000005</v>
      </c>
      <c r="BI745" s="67">
        <v>430.7000000000001</v>
      </c>
      <c r="BJ745" s="67">
        <v>437.89999999999992</v>
      </c>
      <c r="BK745" s="67">
        <v>370.1</v>
      </c>
      <c r="BL745" s="67">
        <v>355.6</v>
      </c>
      <c r="BM745" s="67">
        <v>321.40000000000003</v>
      </c>
      <c r="BN745" s="67"/>
    </row>
    <row r="746" spans="1:66" ht="13.5" customHeight="1" x14ac:dyDescent="0.15">
      <c r="A746" s="51"/>
      <c r="B746" s="52"/>
      <c r="C746" s="122"/>
      <c r="D746" s="66" t="s">
        <v>10</v>
      </c>
      <c r="E746" s="90"/>
      <c r="F746" s="90"/>
      <c r="G746" s="90"/>
      <c r="H746" s="28"/>
      <c r="I746" s="28"/>
      <c r="J746" s="28"/>
      <c r="K746" s="28"/>
      <c r="L746" s="28"/>
      <c r="M746" s="28"/>
      <c r="N746" s="28"/>
      <c r="O746" s="28"/>
      <c r="P746" s="28"/>
      <c r="Q746" s="28"/>
      <c r="R746" s="28"/>
      <c r="S746" s="28"/>
      <c r="T746" s="28"/>
      <c r="U746" s="28"/>
      <c r="V746" s="28"/>
      <c r="W746" s="28"/>
      <c r="X746" s="28"/>
      <c r="Y746" s="28"/>
      <c r="Z746" s="28"/>
      <c r="AA746" s="28"/>
      <c r="AB746" s="28"/>
      <c r="AC746" s="28"/>
      <c r="AD746" s="28"/>
      <c r="AE746" s="28"/>
      <c r="AF746" s="28"/>
      <c r="AG746" s="28"/>
      <c r="AH746" s="28"/>
      <c r="AI746" s="28"/>
      <c r="AJ746" s="28"/>
      <c r="AK746" s="28"/>
      <c r="AL746" s="28"/>
      <c r="AM746" s="28"/>
      <c r="AN746" s="28"/>
      <c r="AO746" s="28"/>
      <c r="AQ746" s="67">
        <v>20.2</v>
      </c>
      <c r="AR746" s="67">
        <v>26.6</v>
      </c>
      <c r="AS746" s="67">
        <v>21.1</v>
      </c>
      <c r="AT746" s="67">
        <v>22.2</v>
      </c>
      <c r="AU746" s="67">
        <v>11.7</v>
      </c>
      <c r="AV746" s="67">
        <v>19.2</v>
      </c>
      <c r="AW746" s="67">
        <v>29.1</v>
      </c>
      <c r="AX746" s="67">
        <v>30.5</v>
      </c>
      <c r="AY746" s="67">
        <v>53.8</v>
      </c>
      <c r="AZ746" s="67">
        <v>64.599999999999994</v>
      </c>
      <c r="BA746" s="67">
        <v>32.6</v>
      </c>
      <c r="BB746" s="67">
        <v>22.1</v>
      </c>
      <c r="BC746" s="67">
        <v>31.3</v>
      </c>
      <c r="BD746" s="67">
        <v>19.799999999999997</v>
      </c>
      <c r="BE746" s="67">
        <v>25.9</v>
      </c>
      <c r="BF746" s="67">
        <v>29.400000000000002</v>
      </c>
      <c r="BG746" s="67">
        <v>34</v>
      </c>
      <c r="BH746" s="67">
        <v>51.3</v>
      </c>
      <c r="BI746" s="67">
        <v>43.3</v>
      </c>
      <c r="BJ746" s="67">
        <v>47.1</v>
      </c>
      <c r="BK746" s="67">
        <v>76.100000000000009</v>
      </c>
      <c r="BL746" s="67">
        <v>72.3</v>
      </c>
      <c r="BM746" s="67">
        <v>62</v>
      </c>
      <c r="BN746" s="67"/>
    </row>
    <row r="747" spans="1:66" ht="13.5" customHeight="1" thickBot="1" x14ac:dyDescent="0.2">
      <c r="A747" s="51"/>
      <c r="B747" s="52"/>
      <c r="C747" s="123"/>
      <c r="D747" s="68" t="s">
        <v>11</v>
      </c>
      <c r="E747" s="91"/>
      <c r="F747" s="91"/>
      <c r="G747" s="91"/>
      <c r="H747" s="29"/>
      <c r="I747" s="29"/>
      <c r="J747" s="29"/>
      <c r="K747" s="29"/>
      <c r="L747" s="29"/>
      <c r="M747" s="29"/>
      <c r="N747" s="29"/>
      <c r="O747" s="29"/>
      <c r="P747" s="29"/>
      <c r="Q747" s="29"/>
      <c r="R747" s="29"/>
      <c r="S747" s="29"/>
      <c r="T747" s="29"/>
      <c r="U747" s="29"/>
      <c r="V747" s="29"/>
      <c r="W747" s="29"/>
      <c r="X747" s="29"/>
      <c r="Y747" s="29"/>
      <c r="Z747" s="29"/>
      <c r="AA747" s="29"/>
      <c r="AB747" s="29"/>
      <c r="AC747" s="29"/>
      <c r="AD747" s="29"/>
      <c r="AE747" s="29"/>
      <c r="AF747" s="29"/>
      <c r="AG747" s="29"/>
      <c r="AH747" s="29"/>
      <c r="AI747" s="29"/>
      <c r="AJ747" s="29"/>
      <c r="AK747" s="29"/>
      <c r="AL747" s="29"/>
      <c r="AM747" s="29"/>
      <c r="AN747" s="29"/>
      <c r="AO747" s="29"/>
      <c r="AQ747" s="69">
        <v>24.5</v>
      </c>
      <c r="AR747" s="69">
        <v>31.5</v>
      </c>
      <c r="AS747" s="69">
        <v>23.6</v>
      </c>
      <c r="AT747" s="69">
        <v>29.5</v>
      </c>
      <c r="AU747" s="69">
        <v>21.8</v>
      </c>
      <c r="AV747" s="69">
        <v>36.1</v>
      </c>
      <c r="AW747" s="69">
        <v>46.3</v>
      </c>
      <c r="AX747" s="69">
        <v>50.1</v>
      </c>
      <c r="AY747" s="69">
        <v>75.3</v>
      </c>
      <c r="AZ747" s="69">
        <v>93</v>
      </c>
      <c r="BA747" s="69">
        <v>40.799999999999997</v>
      </c>
      <c r="BB747" s="69">
        <v>35.1</v>
      </c>
      <c r="BC747" s="69">
        <v>38.299999999999997</v>
      </c>
      <c r="BD747" s="69">
        <v>27.300000000000004</v>
      </c>
      <c r="BE747" s="69">
        <v>62.8</v>
      </c>
      <c r="BF747" s="69">
        <v>31.9</v>
      </c>
      <c r="BG747" s="69">
        <v>37.599999999999994</v>
      </c>
      <c r="BH747" s="69">
        <v>52.699999999999996</v>
      </c>
      <c r="BI747" s="69">
        <v>53.900000000000013</v>
      </c>
      <c r="BJ747" s="69">
        <v>55</v>
      </c>
      <c r="BK747" s="69">
        <v>112.1</v>
      </c>
      <c r="BL747" s="69">
        <v>112.4</v>
      </c>
      <c r="BM747" s="69">
        <v>96.699999999999989</v>
      </c>
      <c r="BN747" s="69"/>
    </row>
    <row r="748" spans="1:66" ht="13.5" customHeight="1" x14ac:dyDescent="0.15">
      <c r="A748" s="51"/>
      <c r="B748" s="52"/>
      <c r="C748" s="115" t="s">
        <v>451</v>
      </c>
      <c r="D748" s="64" t="s">
        <v>6</v>
      </c>
      <c r="E748" s="89"/>
      <c r="F748" s="89"/>
      <c r="G748" s="89"/>
      <c r="H748" s="26"/>
      <c r="I748" s="75">
        <f t="shared" ref="I748" si="983">SUM(I749:I750)</f>
        <v>293721</v>
      </c>
      <c r="J748" s="75">
        <f t="shared" ref="J748" si="984">SUM(J749:J750)</f>
        <v>118283</v>
      </c>
      <c r="K748" s="75">
        <f t="shared" ref="K748" si="985">SUM(K749:K750)</f>
        <v>435245</v>
      </c>
      <c r="L748" s="75">
        <f t="shared" ref="L748" si="986">SUM(L749:L750)</f>
        <v>398302</v>
      </c>
      <c r="M748" s="75">
        <f t="shared" ref="M748" si="987">SUM(M749:M750)</f>
        <v>380129</v>
      </c>
      <c r="N748" s="75">
        <f t="shared" ref="N748" si="988">SUM(N749:N750)</f>
        <v>487995</v>
      </c>
      <c r="O748" s="75">
        <f t="shared" ref="O748" si="989">SUM(O749:O750)</f>
        <v>1166496</v>
      </c>
      <c r="P748" s="75">
        <f t="shared" ref="P748" si="990">SUM(P749:P750)</f>
        <v>993494</v>
      </c>
      <c r="Q748" s="75">
        <f t="shared" ref="Q748" si="991">SUM(Q749:Q750)</f>
        <v>1051204</v>
      </c>
      <c r="R748" s="75">
        <f t="shared" ref="R748" si="992">SUM(R749:R750)</f>
        <v>1231744</v>
      </c>
      <c r="S748" s="75">
        <f t="shared" ref="S748" si="993">SUM(S749:S750)</f>
        <v>1304225</v>
      </c>
      <c r="T748" s="75">
        <f t="shared" ref="T748" si="994">SUM(T749:T750)</f>
        <v>1664724</v>
      </c>
      <c r="U748" s="75">
        <f t="shared" ref="U748" si="995">SUM(U749:U750)</f>
        <v>1892485</v>
      </c>
      <c r="V748" s="75">
        <f t="shared" ref="V748" si="996">SUM(V749:V750)</f>
        <v>2077655</v>
      </c>
      <c r="W748" s="75">
        <f t="shared" ref="W748" si="997">SUM(W749:W750)</f>
        <v>2196385</v>
      </c>
      <c r="X748" s="75">
        <f t="shared" ref="X748" si="998">SUM(X749:X750)</f>
        <v>2330115</v>
      </c>
      <c r="Y748" s="26">
        <f t="shared" ref="Y748" si="999">SUM(Y749:Y750)</f>
        <v>1176361</v>
      </c>
      <c r="Z748" s="26">
        <f t="shared" ref="Z748" si="1000">SUM(Z749:Z750)</f>
        <v>1173583</v>
      </c>
      <c r="AA748" s="26">
        <f t="shared" ref="AA748" si="1001">SUM(AA749:AA750)</f>
        <v>1298418</v>
      </c>
      <c r="AB748" s="26">
        <f t="shared" ref="AB748" si="1002">SUM(AB749:AB750)</f>
        <v>1400586</v>
      </c>
      <c r="AC748" s="26">
        <f t="shared" ref="AC748" si="1003">SUM(AC749:AC750)</f>
        <v>1161412</v>
      </c>
      <c r="AD748" s="26">
        <f t="shared" ref="AD748" si="1004">SUM(AD749:AD750)</f>
        <v>1336938</v>
      </c>
      <c r="AE748" s="26">
        <f t="shared" ref="AE748" si="1005">SUM(AE749:AE750)</f>
        <v>1528549</v>
      </c>
      <c r="AF748" s="26">
        <f t="shared" ref="AF748" si="1006">SUM(AF749:AF750)</f>
        <v>1686509</v>
      </c>
      <c r="AG748" s="26">
        <f t="shared" ref="AG748" si="1007">SUM(AG749:AG750)</f>
        <v>1853434</v>
      </c>
      <c r="AH748" s="26">
        <f t="shared" ref="AH748" si="1008">SUM(AH749:AH750)</f>
        <v>1976305</v>
      </c>
      <c r="AI748" s="26">
        <f t="shared" ref="AI748" si="1009">SUM(AI749:AI750)</f>
        <v>1878586</v>
      </c>
      <c r="AJ748" s="26">
        <f t="shared" ref="AJ748" si="1010">SUM(AJ749:AJ750)</f>
        <v>2052568</v>
      </c>
      <c r="AK748" s="26">
        <f t="shared" ref="AK748" si="1011">SUM(AK749:AK750)</f>
        <v>2024687</v>
      </c>
      <c r="AL748" s="26">
        <f t="shared" ref="AL748" si="1012">SUM(AL749:AL750)</f>
        <v>1865115</v>
      </c>
      <c r="AM748" s="26">
        <f t="shared" ref="AM748" si="1013">SUM(AM749:AM750)</f>
        <v>1835867</v>
      </c>
      <c r="AN748" s="26">
        <f t="shared" ref="AN748" si="1014">SUM(AN749:AN750)</f>
        <v>2032467</v>
      </c>
      <c r="AO748" s="26">
        <f t="shared" ref="AO748" si="1015">SUM(AO749:AO750)</f>
        <v>2149148</v>
      </c>
      <c r="AQ748" s="65">
        <v>2082.8000000000002</v>
      </c>
      <c r="AR748" s="65">
        <v>2376.8999999999996</v>
      </c>
      <c r="AS748" s="65">
        <v>2294</v>
      </c>
      <c r="AT748" s="65">
        <v>2143.1</v>
      </c>
      <c r="AU748" s="65">
        <v>2118.5</v>
      </c>
      <c r="AV748" s="65">
        <v>2490.1</v>
      </c>
      <c r="AW748" s="65">
        <v>2455.1</v>
      </c>
      <c r="AX748" s="65">
        <v>2031.1</v>
      </c>
      <c r="AY748" s="65">
        <v>2071</v>
      </c>
      <c r="AZ748" s="65">
        <v>2107.4</v>
      </c>
      <c r="BA748" s="65">
        <v>2067.1</v>
      </c>
      <c r="BB748" s="65">
        <v>1881.5</v>
      </c>
      <c r="BC748" s="65">
        <v>1960.8</v>
      </c>
      <c r="BD748" s="65">
        <v>1782.3</v>
      </c>
      <c r="BE748" s="65">
        <v>1724.7</v>
      </c>
      <c r="BF748" s="65">
        <v>1779.6</v>
      </c>
      <c r="BG748" s="65">
        <v>1769</v>
      </c>
      <c r="BH748" s="65">
        <v>1721.1</v>
      </c>
      <c r="BI748" s="65">
        <v>1880.3</v>
      </c>
      <c r="BJ748" s="65">
        <v>1859.8</v>
      </c>
      <c r="BK748" s="65">
        <v>1894.2999999999997</v>
      </c>
      <c r="BL748" s="65">
        <v>1919.1</v>
      </c>
      <c r="BM748" s="65">
        <v>1889.6000000000001</v>
      </c>
      <c r="BN748" s="65"/>
    </row>
    <row r="749" spans="1:66" ht="13.5" customHeight="1" x14ac:dyDescent="0.15">
      <c r="A749" s="51"/>
      <c r="B749" s="52"/>
      <c r="C749" s="116"/>
      <c r="D749" s="66" t="s">
        <v>7</v>
      </c>
      <c r="E749" s="90"/>
      <c r="F749" s="90"/>
      <c r="G749" s="90"/>
      <c r="H749" s="28"/>
      <c r="I749" s="76">
        <f>主要観光地別・年度計!I803</f>
        <v>3262</v>
      </c>
      <c r="J749" s="76">
        <f>主要観光地別・年度計!J803</f>
        <v>2520</v>
      </c>
      <c r="K749" s="76">
        <f>主要観光地別・年度計!K803</f>
        <v>7374</v>
      </c>
      <c r="L749" s="76">
        <f>主要観光地別・年度計!L803</f>
        <v>30032</v>
      </c>
      <c r="M749" s="76">
        <f>主要観光地別・年度計!M803</f>
        <v>36910</v>
      </c>
      <c r="N749" s="76">
        <f>主要観光地別・年度計!N803</f>
        <v>43442</v>
      </c>
      <c r="O749" s="76">
        <f>主要観光地別・年度計!O803</f>
        <v>29628</v>
      </c>
      <c r="P749" s="76">
        <f>主要観光地別・年度計!P803</f>
        <v>38763</v>
      </c>
      <c r="Q749" s="76">
        <f>主要観光地別・年度計!Q803</f>
        <v>121126</v>
      </c>
      <c r="R749" s="76">
        <f>主要観光地別・年度計!R803</f>
        <v>125344</v>
      </c>
      <c r="S749" s="76">
        <f>主要観光地別・年度計!S803</f>
        <v>143523</v>
      </c>
      <c r="T749" s="76">
        <f>主要観光地別・年度計!T803</f>
        <v>140368</v>
      </c>
      <c r="U749" s="76">
        <f>主要観光地別・年度計!U803</f>
        <v>132739</v>
      </c>
      <c r="V749" s="76">
        <f>主要観光地別・年度計!V803</f>
        <v>113279</v>
      </c>
      <c r="W749" s="76">
        <f>主要観光地別・年度計!W803</f>
        <v>95881</v>
      </c>
      <c r="X749" s="76">
        <f>主要観光地別・年度計!X803</f>
        <v>106231</v>
      </c>
      <c r="Y749" s="28">
        <f>主要観光地別・年度計!Y809</f>
        <v>72636</v>
      </c>
      <c r="Z749" s="28">
        <f>主要観光地別・年度計!Z809</f>
        <v>68635</v>
      </c>
      <c r="AA749" s="28">
        <f>主要観光地別・年度計!AA809</f>
        <v>110566</v>
      </c>
      <c r="AB749" s="28">
        <f>主要観光地別・年度計!AB809</f>
        <v>126278</v>
      </c>
      <c r="AC749" s="28">
        <f>主要観光地別・年度計!AC809</f>
        <v>154666</v>
      </c>
      <c r="AD749" s="28">
        <f>主要観光地別・年度計!AD809</f>
        <v>252194</v>
      </c>
      <c r="AE749" s="28">
        <f>主要観光地別・年度計!AE809</f>
        <v>283326</v>
      </c>
      <c r="AF749" s="28">
        <f>主要観光地別・年度計!AF809</f>
        <v>312258</v>
      </c>
      <c r="AG749" s="28">
        <f>主要観光地別・年度計!AG809</f>
        <v>389490</v>
      </c>
      <c r="AH749" s="28">
        <f>主要観光地別・年度計!AH809</f>
        <v>444150</v>
      </c>
      <c r="AI749" s="28">
        <f>主要観光地別・年度計!AI809</f>
        <v>530725</v>
      </c>
      <c r="AJ749" s="28">
        <f>主要観光地別・年度計!AJ809</f>
        <v>553038</v>
      </c>
      <c r="AK749" s="28">
        <f>主要観光地別・年度計!AK809</f>
        <v>532250</v>
      </c>
      <c r="AL749" s="28">
        <f>主要観光地別・年度計!AL809</f>
        <v>483913</v>
      </c>
      <c r="AM749" s="28">
        <f>主要観光地別・年度計!AM809</f>
        <v>436974</v>
      </c>
      <c r="AN749" s="28">
        <f>主要観光地別・年度計!AN809</f>
        <v>455045</v>
      </c>
      <c r="AO749" s="28">
        <f>主要観光地別・年度計!AO809</f>
        <v>518592</v>
      </c>
      <c r="AQ749" s="67">
        <v>535.4</v>
      </c>
      <c r="AR749" s="67">
        <v>640.29999999999995</v>
      </c>
      <c r="AS749" s="67">
        <v>738.8</v>
      </c>
      <c r="AT749" s="67">
        <v>695.9</v>
      </c>
      <c r="AU749" s="67">
        <v>677.6</v>
      </c>
      <c r="AV749" s="67">
        <v>774.7</v>
      </c>
      <c r="AW749" s="67">
        <v>793</v>
      </c>
      <c r="AX749" s="67">
        <v>633.5</v>
      </c>
      <c r="AY749" s="67">
        <v>643.29999999999995</v>
      </c>
      <c r="AZ749" s="67">
        <v>714.3</v>
      </c>
      <c r="BA749" s="67">
        <v>688</v>
      </c>
      <c r="BB749" s="67">
        <v>635.9</v>
      </c>
      <c r="BC749" s="67">
        <v>621.6</v>
      </c>
      <c r="BD749" s="67">
        <v>590.59999999999991</v>
      </c>
      <c r="BE749" s="67">
        <v>566.1</v>
      </c>
      <c r="BF749" s="67">
        <v>589.69999999999993</v>
      </c>
      <c r="BG749" s="67">
        <v>578.09999999999991</v>
      </c>
      <c r="BH749" s="67">
        <v>561</v>
      </c>
      <c r="BI749" s="67">
        <v>615.5</v>
      </c>
      <c r="BJ749" s="67">
        <v>609.90000000000009</v>
      </c>
      <c r="BK749" s="67">
        <v>616.5</v>
      </c>
      <c r="BL749" s="67">
        <v>621.79999999999995</v>
      </c>
      <c r="BM749" s="67">
        <v>617.19999999999993</v>
      </c>
      <c r="BN749" s="67"/>
    </row>
    <row r="750" spans="1:66" ht="13.5" customHeight="1" x14ac:dyDescent="0.15">
      <c r="A750" s="51"/>
      <c r="B750" s="52"/>
      <c r="C750" s="116"/>
      <c r="D750" s="66" t="s">
        <v>8</v>
      </c>
      <c r="E750" s="90"/>
      <c r="F750" s="90"/>
      <c r="G750" s="90"/>
      <c r="H750" s="28"/>
      <c r="I750" s="76">
        <f>主要観光地別・年度計!I804</f>
        <v>290459</v>
      </c>
      <c r="J750" s="76">
        <f>主要観光地別・年度計!J804</f>
        <v>115763</v>
      </c>
      <c r="K750" s="76">
        <f>主要観光地別・年度計!K804</f>
        <v>427871</v>
      </c>
      <c r="L750" s="76">
        <f>主要観光地別・年度計!L804</f>
        <v>368270</v>
      </c>
      <c r="M750" s="76">
        <f>主要観光地別・年度計!M804</f>
        <v>343219</v>
      </c>
      <c r="N750" s="76">
        <f>主要観光地別・年度計!N804</f>
        <v>444553</v>
      </c>
      <c r="O750" s="76">
        <f>主要観光地別・年度計!O804</f>
        <v>1136868</v>
      </c>
      <c r="P750" s="76">
        <f>主要観光地別・年度計!P804</f>
        <v>954731</v>
      </c>
      <c r="Q750" s="76">
        <f>主要観光地別・年度計!Q804</f>
        <v>930078</v>
      </c>
      <c r="R750" s="76">
        <f>主要観光地別・年度計!R804</f>
        <v>1106400</v>
      </c>
      <c r="S750" s="76">
        <f>主要観光地別・年度計!S804</f>
        <v>1160702</v>
      </c>
      <c r="T750" s="76">
        <f>主要観光地別・年度計!T804</f>
        <v>1524356</v>
      </c>
      <c r="U750" s="76">
        <f>主要観光地別・年度計!U804</f>
        <v>1759746</v>
      </c>
      <c r="V750" s="76">
        <f>主要観光地別・年度計!V804</f>
        <v>1964376</v>
      </c>
      <c r="W750" s="76">
        <f>主要観光地別・年度計!W804</f>
        <v>2100504</v>
      </c>
      <c r="X750" s="76">
        <f>主要観光地別・年度計!X804</f>
        <v>2223884</v>
      </c>
      <c r="Y750" s="28">
        <f>主要観光地別・年度計!Y810</f>
        <v>1103725</v>
      </c>
      <c r="Z750" s="28">
        <f>主要観光地別・年度計!Z810</f>
        <v>1104948</v>
      </c>
      <c r="AA750" s="28">
        <f>主要観光地別・年度計!AA810</f>
        <v>1187852</v>
      </c>
      <c r="AB750" s="28">
        <f>主要観光地別・年度計!AB810</f>
        <v>1274308</v>
      </c>
      <c r="AC750" s="28">
        <f>主要観光地別・年度計!AC810</f>
        <v>1006746</v>
      </c>
      <c r="AD750" s="28">
        <f>主要観光地別・年度計!AD810</f>
        <v>1084744</v>
      </c>
      <c r="AE750" s="28">
        <f>主要観光地別・年度計!AE810</f>
        <v>1245223</v>
      </c>
      <c r="AF750" s="28">
        <f>主要観光地別・年度計!AF810</f>
        <v>1374251</v>
      </c>
      <c r="AG750" s="28">
        <f>主要観光地別・年度計!AG810</f>
        <v>1463944</v>
      </c>
      <c r="AH750" s="28">
        <f>主要観光地別・年度計!AH810</f>
        <v>1532155</v>
      </c>
      <c r="AI750" s="28">
        <f>主要観光地別・年度計!AI810</f>
        <v>1347861</v>
      </c>
      <c r="AJ750" s="28">
        <f>主要観光地別・年度計!AJ810</f>
        <v>1499530</v>
      </c>
      <c r="AK750" s="28">
        <f>主要観光地別・年度計!AK810</f>
        <v>1492437</v>
      </c>
      <c r="AL750" s="28">
        <f>主要観光地別・年度計!AL810</f>
        <v>1381202</v>
      </c>
      <c r="AM750" s="28">
        <f>主要観光地別・年度計!AM810</f>
        <v>1398893</v>
      </c>
      <c r="AN750" s="28">
        <f>主要観光地別・年度計!AN810</f>
        <v>1577422</v>
      </c>
      <c r="AO750" s="28">
        <f>主要観光地別・年度計!AO810</f>
        <v>1630556</v>
      </c>
      <c r="AQ750" s="67">
        <v>1547.4</v>
      </c>
      <c r="AR750" s="67">
        <v>1736.6</v>
      </c>
      <c r="AS750" s="67">
        <v>1555.2</v>
      </c>
      <c r="AT750" s="67">
        <v>1447.2</v>
      </c>
      <c r="AU750" s="67">
        <v>1440.9</v>
      </c>
      <c r="AV750" s="67">
        <v>1715.4</v>
      </c>
      <c r="AW750" s="67">
        <v>1662.1</v>
      </c>
      <c r="AX750" s="67">
        <v>1397.6</v>
      </c>
      <c r="AY750" s="67">
        <v>1427.7</v>
      </c>
      <c r="AZ750" s="67">
        <v>1393.1</v>
      </c>
      <c r="BA750" s="67">
        <v>1379.1</v>
      </c>
      <c r="BB750" s="67">
        <v>1245.5999999999999</v>
      </c>
      <c r="BC750" s="67">
        <v>1339.2</v>
      </c>
      <c r="BD750" s="67">
        <v>1191.7</v>
      </c>
      <c r="BE750" s="67">
        <v>1158.5999999999999</v>
      </c>
      <c r="BF750" s="67">
        <v>1189.9000000000001</v>
      </c>
      <c r="BG750" s="67">
        <v>1190.9000000000001</v>
      </c>
      <c r="BH750" s="67">
        <v>1160.0999999999999</v>
      </c>
      <c r="BI750" s="67">
        <v>1264.8000000000002</v>
      </c>
      <c r="BJ750" s="67">
        <v>1249.8999999999999</v>
      </c>
      <c r="BK750" s="67">
        <v>1277.8</v>
      </c>
      <c r="BL750" s="67">
        <v>1297.3</v>
      </c>
      <c r="BM750" s="67">
        <v>1272.4000000000001</v>
      </c>
      <c r="BN750" s="67"/>
    </row>
    <row r="751" spans="1:66" ht="13.5" customHeight="1" x14ac:dyDescent="0.15">
      <c r="A751" s="51"/>
      <c r="B751" s="52"/>
      <c r="C751" s="116"/>
      <c r="D751" s="66" t="s">
        <v>9</v>
      </c>
      <c r="E751" s="90"/>
      <c r="F751" s="90"/>
      <c r="G751" s="90"/>
      <c r="H751" s="28"/>
      <c r="I751" s="76">
        <f>主要観光地別・年度計!I805</f>
        <v>284197</v>
      </c>
      <c r="J751" s="76">
        <f>主要観光地別・年度計!J805</f>
        <v>102066</v>
      </c>
      <c r="K751" s="76">
        <f>主要観光地別・年度計!K805</f>
        <v>415492</v>
      </c>
      <c r="L751" s="76">
        <f>主要観光地別・年度計!L805</f>
        <v>352883</v>
      </c>
      <c r="M751" s="76">
        <f>主要観光地別・年度計!M805</f>
        <v>335250</v>
      </c>
      <c r="N751" s="76">
        <f>主要観光地別・年度計!N805</f>
        <v>458505</v>
      </c>
      <c r="O751" s="76">
        <f>主要観光地別・年度計!O805</f>
        <v>1109274</v>
      </c>
      <c r="P751" s="76">
        <f>主要観光地別・年度計!P805</f>
        <v>948809</v>
      </c>
      <c r="Q751" s="76">
        <f>主要観光地別・年度計!Q805</f>
        <v>889984</v>
      </c>
      <c r="R751" s="76">
        <f>主要観光地別・年度計!R805</f>
        <v>1062202</v>
      </c>
      <c r="S751" s="76">
        <f>主要観光地別・年度計!S805</f>
        <v>1086087</v>
      </c>
      <c r="T751" s="76">
        <f>主要観光地別・年度計!T805</f>
        <v>1331229</v>
      </c>
      <c r="U751" s="76">
        <f>主要観光地別・年度計!U805</f>
        <v>1668332</v>
      </c>
      <c r="V751" s="76">
        <f>主要観光地別・年度計!V805</f>
        <v>1818171</v>
      </c>
      <c r="W751" s="76">
        <f>主要観光地別・年度計!W805</f>
        <v>1931253</v>
      </c>
      <c r="X751" s="76">
        <f>主要観光地別・年度計!X805</f>
        <v>2063605</v>
      </c>
      <c r="Y751" s="28">
        <f>主要観光地別・年度計!Y811</f>
        <v>970156</v>
      </c>
      <c r="Z751" s="28">
        <f>主要観光地別・年度計!Z811</f>
        <v>959555</v>
      </c>
      <c r="AA751" s="28">
        <f>主要観光地別・年度計!AA811</f>
        <v>1056779</v>
      </c>
      <c r="AB751" s="28">
        <f>主要観光地別・年度計!AB811</f>
        <v>1147528</v>
      </c>
      <c r="AC751" s="28">
        <f>主要観光地別・年度計!AC811</f>
        <v>959225</v>
      </c>
      <c r="AD751" s="28">
        <f>主要観光地別・年度計!AD811</f>
        <v>1110454</v>
      </c>
      <c r="AE751" s="28">
        <f>主要観光地別・年度計!AE811</f>
        <v>1264727</v>
      </c>
      <c r="AF751" s="28">
        <f>主要観光地別・年度計!AF811</f>
        <v>1411822</v>
      </c>
      <c r="AG751" s="28">
        <f>主要観光地別・年度計!AG811</f>
        <v>1512114</v>
      </c>
      <c r="AH751" s="28">
        <f>主要観光地別・年度計!AH811</f>
        <v>1589397</v>
      </c>
      <c r="AI751" s="28">
        <f>主要観光地別・年度計!AI811</f>
        <v>1450982</v>
      </c>
      <c r="AJ751" s="28">
        <f>主要観光地別・年度計!AJ811</f>
        <v>1616554</v>
      </c>
      <c r="AK751" s="28">
        <f>主要観光地別・年度計!AK811</f>
        <v>1571815</v>
      </c>
      <c r="AL751" s="28">
        <f>主要観光地別・年度計!AL811</f>
        <v>1418812</v>
      </c>
      <c r="AM751" s="28">
        <f>主要観光地別・年度計!AM811</f>
        <v>1368158</v>
      </c>
      <c r="AN751" s="28">
        <f>主要観光地別・年度計!AN811</f>
        <v>1529205</v>
      </c>
      <c r="AO751" s="28">
        <f>主要観光地別・年度計!AO811</f>
        <v>1630210</v>
      </c>
      <c r="AQ751" s="67">
        <v>1561.3</v>
      </c>
      <c r="AR751" s="67">
        <v>1824.9</v>
      </c>
      <c r="AS751" s="67">
        <v>1751.2</v>
      </c>
      <c r="AT751" s="67">
        <v>1612.9</v>
      </c>
      <c r="AU751" s="67">
        <v>1586.5</v>
      </c>
      <c r="AV751" s="67">
        <v>1967.1</v>
      </c>
      <c r="AW751" s="67">
        <v>1960.3</v>
      </c>
      <c r="AX751" s="67">
        <v>1604.9</v>
      </c>
      <c r="AY751" s="67">
        <v>1589.9</v>
      </c>
      <c r="AZ751" s="67">
        <v>1574</v>
      </c>
      <c r="BA751" s="67">
        <v>1534.9</v>
      </c>
      <c r="BB751" s="67">
        <v>1396.2</v>
      </c>
      <c r="BC751" s="67">
        <v>1501.7</v>
      </c>
      <c r="BD751" s="67">
        <v>1357.6000000000001</v>
      </c>
      <c r="BE751" s="67">
        <v>1301.7</v>
      </c>
      <c r="BF751" s="67">
        <v>1365.2</v>
      </c>
      <c r="BG751" s="67">
        <v>1326.5</v>
      </c>
      <c r="BH751" s="67">
        <v>1248.7</v>
      </c>
      <c r="BI751" s="67">
        <v>1359.4</v>
      </c>
      <c r="BJ751" s="67">
        <v>1338.0999999999997</v>
      </c>
      <c r="BK751" s="67">
        <v>1361.3</v>
      </c>
      <c r="BL751" s="67">
        <v>1429.3</v>
      </c>
      <c r="BM751" s="67">
        <v>1427.8000000000004</v>
      </c>
      <c r="BN751" s="67"/>
    </row>
    <row r="752" spans="1:66" ht="13.5" customHeight="1" x14ac:dyDescent="0.15">
      <c r="A752" s="51"/>
      <c r="B752" s="52"/>
      <c r="C752" s="116"/>
      <c r="D752" s="66" t="s">
        <v>10</v>
      </c>
      <c r="E752" s="90"/>
      <c r="F752" s="90"/>
      <c r="G752" s="90"/>
      <c r="H752" s="28"/>
      <c r="I752" s="76">
        <f>主要観光地別・年度計!I806</f>
        <v>9524</v>
      </c>
      <c r="J752" s="76">
        <f>主要観光地別・年度計!J806</f>
        <v>16217</v>
      </c>
      <c r="K752" s="76">
        <f>主要観光地別・年度計!K806</f>
        <v>19753</v>
      </c>
      <c r="L752" s="76">
        <f>主要観光地別・年度計!L806</f>
        <v>45419</v>
      </c>
      <c r="M752" s="76">
        <f>主要観光地別・年度計!M806</f>
        <v>44879</v>
      </c>
      <c r="N752" s="76">
        <f>主要観光地別・年度計!N806</f>
        <v>29490</v>
      </c>
      <c r="O752" s="76">
        <f>主要観光地別・年度計!O806</f>
        <v>57222</v>
      </c>
      <c r="P752" s="76">
        <f>主要観光地別・年度計!P806</f>
        <v>44685</v>
      </c>
      <c r="Q752" s="76">
        <f>主要観光地別・年度計!Q806</f>
        <v>161220</v>
      </c>
      <c r="R752" s="76">
        <f>主要観光地別・年度計!R806</f>
        <v>169542</v>
      </c>
      <c r="S752" s="76">
        <f>主要観光地別・年度計!S806</f>
        <v>218138</v>
      </c>
      <c r="T752" s="76">
        <f>主要観光地別・年度計!T806</f>
        <v>333495</v>
      </c>
      <c r="U752" s="76">
        <f>主要観光地別・年度計!U806</f>
        <v>224153</v>
      </c>
      <c r="V752" s="76">
        <f>主要観光地別・年度計!V806</f>
        <v>259484</v>
      </c>
      <c r="W752" s="76">
        <f>主要観光地別・年度計!W806</f>
        <v>265122</v>
      </c>
      <c r="X752" s="76">
        <f>主要観光地別・年度計!X806</f>
        <v>266510</v>
      </c>
      <c r="Y752" s="28">
        <f>主要観光地別・年度計!Y812</f>
        <v>206205</v>
      </c>
      <c r="Z752" s="28">
        <f>主要観光地別・年度計!Z812</f>
        <v>214028</v>
      </c>
      <c r="AA752" s="28">
        <f>主要観光地別・年度計!AA812</f>
        <v>241369</v>
      </c>
      <c r="AB752" s="28">
        <f>主要観光地別・年度計!AB812</f>
        <v>253058</v>
      </c>
      <c r="AC752" s="28">
        <f>主要観光地別・年度計!AC812</f>
        <v>202187</v>
      </c>
      <c r="AD752" s="28">
        <f>主要観光地別・年度計!AD812</f>
        <v>226484</v>
      </c>
      <c r="AE752" s="28">
        <f>主要観光地別・年度計!AE812</f>
        <v>263822</v>
      </c>
      <c r="AF752" s="28">
        <f>主要観光地別・年度計!AF812</f>
        <v>274687</v>
      </c>
      <c r="AG752" s="28">
        <f>主要観光地別・年度計!AG812</f>
        <v>341320</v>
      </c>
      <c r="AH752" s="28">
        <f>主要観光地別・年度計!AH812</f>
        <v>386908</v>
      </c>
      <c r="AI752" s="28">
        <f>主要観光地別・年度計!AI812</f>
        <v>427604</v>
      </c>
      <c r="AJ752" s="28">
        <f>主要観光地別・年度計!AJ812</f>
        <v>436014</v>
      </c>
      <c r="AK752" s="28">
        <f>主要観光地別・年度計!AK812</f>
        <v>452872</v>
      </c>
      <c r="AL752" s="28">
        <f>主要観光地別・年度計!AL812</f>
        <v>446303</v>
      </c>
      <c r="AM752" s="28">
        <f>主要観光地別・年度計!AM812</f>
        <v>457709</v>
      </c>
      <c r="AN752" s="28">
        <f>主要観光地別・年度計!AN812</f>
        <v>503262</v>
      </c>
      <c r="AO752" s="28">
        <f>主要観光地別・年度計!AO812</f>
        <v>518938</v>
      </c>
      <c r="AQ752" s="67">
        <v>521.5</v>
      </c>
      <c r="AR752" s="67">
        <v>552</v>
      </c>
      <c r="AS752" s="67">
        <v>542.79999999999995</v>
      </c>
      <c r="AT752" s="67">
        <v>530.20000000000005</v>
      </c>
      <c r="AU752" s="67">
        <v>532</v>
      </c>
      <c r="AV752" s="67">
        <v>523</v>
      </c>
      <c r="AW752" s="67">
        <v>494.8</v>
      </c>
      <c r="AX752" s="67">
        <v>426.2</v>
      </c>
      <c r="AY752" s="67">
        <v>481.1</v>
      </c>
      <c r="AZ752" s="67">
        <v>533.4</v>
      </c>
      <c r="BA752" s="67">
        <v>532.20000000000005</v>
      </c>
      <c r="BB752" s="67">
        <v>485.3</v>
      </c>
      <c r="BC752" s="67">
        <v>459.1</v>
      </c>
      <c r="BD752" s="67">
        <v>424.69999999999993</v>
      </c>
      <c r="BE752" s="67">
        <v>423</v>
      </c>
      <c r="BF752" s="67">
        <v>414.40000000000003</v>
      </c>
      <c r="BG752" s="67">
        <v>442.5</v>
      </c>
      <c r="BH752" s="67">
        <v>472.4</v>
      </c>
      <c r="BI752" s="67">
        <v>520.9</v>
      </c>
      <c r="BJ752" s="67">
        <v>521.69999999999993</v>
      </c>
      <c r="BK752" s="67">
        <v>533</v>
      </c>
      <c r="BL752" s="67">
        <v>489.8</v>
      </c>
      <c r="BM752" s="67">
        <v>461.8</v>
      </c>
      <c r="BN752" s="67"/>
    </row>
    <row r="753" spans="1:66" ht="13.5" customHeight="1" thickBot="1" x14ac:dyDescent="0.2">
      <c r="A753" s="51"/>
      <c r="B753" s="52"/>
      <c r="C753" s="117"/>
      <c r="D753" s="68" t="s">
        <v>11</v>
      </c>
      <c r="E753" s="91"/>
      <c r="F753" s="91"/>
      <c r="G753" s="91"/>
      <c r="H753" s="29"/>
      <c r="I753" s="77">
        <f>主要観光地別・年度計!I807</f>
        <v>20957</v>
      </c>
      <c r="J753" s="77">
        <f>主要観光地別・年度計!J807</f>
        <v>18564</v>
      </c>
      <c r="K753" s="77">
        <f>主要観光地別・年度計!K807</f>
        <v>22180</v>
      </c>
      <c r="L753" s="77">
        <f>主要観光地別・年度計!L807</f>
        <v>58941</v>
      </c>
      <c r="M753" s="77">
        <f>主要観光地別・年度計!M807</f>
        <v>48976</v>
      </c>
      <c r="N753" s="77">
        <f>主要観光地別・年度計!N807</f>
        <v>33228</v>
      </c>
      <c r="O753" s="77">
        <f>主要観光地別・年度計!O807</f>
        <v>54408</v>
      </c>
      <c r="P753" s="77">
        <f>主要観光地別・年度計!P807</f>
        <v>53284</v>
      </c>
      <c r="Q753" s="77">
        <f>主要観光地別・年度計!Q807</f>
        <v>206271</v>
      </c>
      <c r="R753" s="77">
        <f>主要観光地別・年度計!R807</f>
        <v>205601</v>
      </c>
      <c r="S753" s="77">
        <f>主要観光地別・年度計!S807</f>
        <v>271840</v>
      </c>
      <c r="T753" s="77">
        <f>主要観光地別・年度計!T807</f>
        <v>357391</v>
      </c>
      <c r="U753" s="77">
        <f>主要観光地別・年度計!U807</f>
        <v>238842</v>
      </c>
      <c r="V753" s="77">
        <f>主要観光地別・年度計!V807</f>
        <v>267224</v>
      </c>
      <c r="W753" s="77">
        <f>主要観光地別・年度計!W807</f>
        <v>274881</v>
      </c>
      <c r="X753" s="77">
        <f>主要観光地別・年度計!X807</f>
        <v>277506</v>
      </c>
      <c r="Y753" s="29">
        <f>主要観光地別・年度計!Y813</f>
        <v>247445</v>
      </c>
      <c r="Z753" s="29">
        <f>主要観光地別・年度計!Z813</f>
        <v>256829</v>
      </c>
      <c r="AA753" s="29">
        <f>主要観光地別・年度計!AA813</f>
        <v>243778</v>
      </c>
      <c r="AB753" s="29">
        <f>主要観光地別・年度計!AB813</f>
        <v>255089</v>
      </c>
      <c r="AC753" s="29">
        <f>主要観光地別・年度計!AC813</f>
        <v>203197</v>
      </c>
      <c r="AD753" s="29">
        <f>主要観光地別・年度計!AD813</f>
        <v>227618</v>
      </c>
      <c r="AE753" s="29">
        <f>主要観光地別・年度計!AE813</f>
        <v>265141</v>
      </c>
      <c r="AF753" s="29">
        <f>主要観光地別・年度計!AF813</f>
        <v>276058</v>
      </c>
      <c r="AG753" s="29">
        <f>主要観光地別・年度計!AG813</f>
        <v>343025</v>
      </c>
      <c r="AH753" s="29">
        <f>主要観光地別・年度計!AH813</f>
        <v>388842</v>
      </c>
      <c r="AI753" s="29">
        <f>主要観光地別・年度計!AI813</f>
        <v>438640</v>
      </c>
      <c r="AJ753" s="29">
        <f>主要観光地別・年度計!AJ813</f>
        <v>447629</v>
      </c>
      <c r="AK753" s="29">
        <f>主要観光地別・年度計!AK813</f>
        <v>475513</v>
      </c>
      <c r="AL753" s="29">
        <f>主要観光地別・年度計!AL813</f>
        <v>468616</v>
      </c>
      <c r="AM753" s="29">
        <f>主要観光地別・年度計!AM813</f>
        <v>491094</v>
      </c>
      <c r="AN753" s="29">
        <f>主要観光地別・年度計!AN813</f>
        <v>528424</v>
      </c>
      <c r="AO753" s="29">
        <f>主要観光地別・年度計!AO813</f>
        <v>544882</v>
      </c>
      <c r="AQ753" s="69">
        <v>547.5</v>
      </c>
      <c r="AR753" s="69">
        <v>579.70000000000005</v>
      </c>
      <c r="AS753" s="69">
        <v>570.20000000000005</v>
      </c>
      <c r="AT753" s="69">
        <v>556.70000000000005</v>
      </c>
      <c r="AU753" s="69">
        <v>558.70000000000005</v>
      </c>
      <c r="AV753" s="69">
        <v>568.6</v>
      </c>
      <c r="AW753" s="69">
        <v>536.9</v>
      </c>
      <c r="AX753" s="69">
        <v>467.3</v>
      </c>
      <c r="AY753" s="69">
        <v>521.1</v>
      </c>
      <c r="AZ753" s="69">
        <v>583.5</v>
      </c>
      <c r="BA753" s="69">
        <v>614.1</v>
      </c>
      <c r="BB753" s="69">
        <v>653.4</v>
      </c>
      <c r="BC753" s="69">
        <v>643</v>
      </c>
      <c r="BD753" s="69">
        <v>579.80000000000007</v>
      </c>
      <c r="BE753" s="69">
        <v>589.4</v>
      </c>
      <c r="BF753" s="69">
        <v>627.29999999999995</v>
      </c>
      <c r="BG753" s="69">
        <v>684.69999999999993</v>
      </c>
      <c r="BH753" s="69">
        <v>705.1</v>
      </c>
      <c r="BI753" s="69">
        <v>759.6</v>
      </c>
      <c r="BJ753" s="69">
        <v>653.1</v>
      </c>
      <c r="BK753" s="69">
        <v>685.1</v>
      </c>
      <c r="BL753" s="69">
        <v>668</v>
      </c>
      <c r="BM753" s="69">
        <v>632.00000000000011</v>
      </c>
      <c r="BN753" s="69"/>
    </row>
    <row r="754" spans="1:66" ht="13.5" customHeight="1" x14ac:dyDescent="0.15">
      <c r="A754" s="51"/>
      <c r="B754" s="52"/>
      <c r="C754" s="53" t="s">
        <v>380</v>
      </c>
      <c r="D754" s="64" t="s">
        <v>6</v>
      </c>
      <c r="E754" s="89"/>
      <c r="F754" s="89"/>
      <c r="G754" s="89"/>
      <c r="H754" s="26"/>
      <c r="I754" s="26"/>
      <c r="J754" s="26"/>
      <c r="K754" s="26"/>
      <c r="L754" s="26"/>
      <c r="M754" s="26"/>
      <c r="N754" s="26"/>
      <c r="O754" s="26"/>
      <c r="P754" s="26"/>
      <c r="Q754" s="26"/>
      <c r="R754" s="26"/>
      <c r="S754" s="26"/>
      <c r="T754" s="26"/>
      <c r="U754" s="26"/>
      <c r="V754" s="26"/>
      <c r="W754" s="26"/>
      <c r="X754" s="26"/>
      <c r="Y754" s="26"/>
      <c r="Z754" s="26"/>
      <c r="AA754" s="26"/>
      <c r="AB754" s="26"/>
      <c r="AC754" s="26"/>
      <c r="AD754" s="26"/>
      <c r="AE754" s="26"/>
      <c r="AF754" s="26"/>
      <c r="AG754" s="26"/>
      <c r="AH754" s="26"/>
      <c r="AI754" s="26"/>
      <c r="AJ754" s="26"/>
      <c r="AK754" s="26"/>
      <c r="AL754" s="26"/>
      <c r="AM754" s="26"/>
      <c r="AN754" s="26"/>
      <c r="AO754" s="26"/>
      <c r="AQ754" s="65">
        <v>0</v>
      </c>
      <c r="AR754" s="65">
        <v>0</v>
      </c>
      <c r="AS754" s="65">
        <v>30</v>
      </c>
      <c r="AT754" s="65">
        <v>30.7</v>
      </c>
      <c r="AU754" s="65">
        <v>1.6</v>
      </c>
      <c r="AV754" s="65">
        <v>12.3</v>
      </c>
      <c r="AW754" s="65">
        <v>10</v>
      </c>
      <c r="AX754" s="65">
        <v>7.2</v>
      </c>
      <c r="AY754" s="65">
        <v>5.9</v>
      </c>
      <c r="AZ754" s="65">
        <v>137.19999999999999</v>
      </c>
      <c r="BA754" s="65">
        <v>157.5</v>
      </c>
      <c r="BB754" s="65">
        <v>139.69999999999999</v>
      </c>
      <c r="BC754" s="65">
        <v>127.1</v>
      </c>
      <c r="BD754" s="65">
        <v>81.900000000000006</v>
      </c>
      <c r="BE754" s="65">
        <v>148.9</v>
      </c>
      <c r="BF754" s="65">
        <v>124.29999999999998</v>
      </c>
      <c r="BG754" s="65">
        <v>110.5</v>
      </c>
      <c r="BH754" s="65">
        <v>107.6</v>
      </c>
      <c r="BI754" s="65">
        <v>116.5</v>
      </c>
      <c r="BJ754" s="65">
        <v>106.10000000000001</v>
      </c>
      <c r="BK754" s="65">
        <v>111.39999999999999</v>
      </c>
      <c r="BL754" s="65">
        <v>108.3</v>
      </c>
      <c r="BM754" s="65">
        <v>110.4</v>
      </c>
      <c r="BN754" s="65"/>
    </row>
    <row r="755" spans="1:66" ht="13.5" customHeight="1" x14ac:dyDescent="0.15">
      <c r="A755" s="51"/>
      <c r="B755" s="52"/>
      <c r="C755" s="54"/>
      <c r="D755" s="66" t="s">
        <v>7</v>
      </c>
      <c r="E755" s="90"/>
      <c r="F755" s="90"/>
      <c r="G755" s="90"/>
      <c r="H755" s="28"/>
      <c r="I755" s="28"/>
      <c r="J755" s="28"/>
      <c r="K755" s="28"/>
      <c r="L755" s="28"/>
      <c r="M755" s="28"/>
      <c r="N755" s="28"/>
      <c r="O755" s="28"/>
      <c r="P755" s="28"/>
      <c r="Q755" s="28"/>
      <c r="R755" s="28"/>
      <c r="S755" s="28"/>
      <c r="T755" s="28"/>
      <c r="U755" s="28"/>
      <c r="V755" s="28"/>
      <c r="W755" s="28"/>
      <c r="X755" s="28"/>
      <c r="Y755" s="28"/>
      <c r="Z755" s="28"/>
      <c r="AA755" s="28"/>
      <c r="AB755" s="28"/>
      <c r="AC755" s="28"/>
      <c r="AD755" s="28"/>
      <c r="AE755" s="28"/>
      <c r="AF755" s="28"/>
      <c r="AG755" s="28"/>
      <c r="AH755" s="28"/>
      <c r="AI755" s="28"/>
      <c r="AJ755" s="28"/>
      <c r="AK755" s="28"/>
      <c r="AL755" s="28"/>
      <c r="AM755" s="28"/>
      <c r="AN755" s="28"/>
      <c r="AO755" s="28"/>
      <c r="AQ755" s="67">
        <v>0</v>
      </c>
      <c r="AR755" s="67">
        <v>0</v>
      </c>
      <c r="AS755" s="67">
        <v>0.9</v>
      </c>
      <c r="AT755" s="67">
        <v>0.8</v>
      </c>
      <c r="AU755" s="67">
        <v>0.2</v>
      </c>
      <c r="AV755" s="67">
        <v>1.5</v>
      </c>
      <c r="AW755" s="67">
        <v>1.3</v>
      </c>
      <c r="AX755" s="67">
        <v>1.1000000000000001</v>
      </c>
      <c r="AY755" s="67">
        <v>0.8</v>
      </c>
      <c r="AZ755" s="67">
        <v>0.8</v>
      </c>
      <c r="BA755" s="67">
        <v>0.8</v>
      </c>
      <c r="BB755" s="67">
        <v>0.8</v>
      </c>
      <c r="BC755" s="67">
        <v>0.9</v>
      </c>
      <c r="BD755" s="67">
        <v>1.1000000000000001</v>
      </c>
      <c r="BE755" s="67">
        <v>1.2</v>
      </c>
      <c r="BF755" s="67">
        <v>1.9000000000000004</v>
      </c>
      <c r="BG755" s="67">
        <v>0.6</v>
      </c>
      <c r="BH755" s="67">
        <v>1.1000000000000003</v>
      </c>
      <c r="BI755" s="67">
        <v>0.30000000000000004</v>
      </c>
      <c r="BJ755" s="67">
        <v>0.30000000000000004</v>
      </c>
      <c r="BK755" s="67">
        <v>0.30000000000000004</v>
      </c>
      <c r="BL755" s="67">
        <v>0.2</v>
      </c>
      <c r="BM755" s="67">
        <v>0.2</v>
      </c>
      <c r="BN755" s="67"/>
    </row>
    <row r="756" spans="1:66" ht="13.5" customHeight="1" x14ac:dyDescent="0.15">
      <c r="A756" s="51"/>
      <c r="B756" s="52"/>
      <c r="C756" s="54"/>
      <c r="D756" s="66" t="s">
        <v>8</v>
      </c>
      <c r="E756" s="90"/>
      <c r="F756" s="90"/>
      <c r="G756" s="90"/>
      <c r="H756" s="28"/>
      <c r="I756" s="28"/>
      <c r="J756" s="28"/>
      <c r="K756" s="28"/>
      <c r="L756" s="28"/>
      <c r="M756" s="28"/>
      <c r="N756" s="28"/>
      <c r="O756" s="28"/>
      <c r="P756" s="28"/>
      <c r="Q756" s="28"/>
      <c r="R756" s="28"/>
      <c r="S756" s="28"/>
      <c r="T756" s="28"/>
      <c r="U756" s="28"/>
      <c r="V756" s="28"/>
      <c r="W756" s="28"/>
      <c r="X756" s="28"/>
      <c r="Y756" s="28"/>
      <c r="Z756" s="28"/>
      <c r="AA756" s="28"/>
      <c r="AB756" s="28"/>
      <c r="AC756" s="28"/>
      <c r="AD756" s="28"/>
      <c r="AE756" s="28"/>
      <c r="AF756" s="28"/>
      <c r="AG756" s="28"/>
      <c r="AH756" s="28"/>
      <c r="AI756" s="28"/>
      <c r="AJ756" s="28"/>
      <c r="AK756" s="28"/>
      <c r="AL756" s="28"/>
      <c r="AM756" s="28"/>
      <c r="AN756" s="28"/>
      <c r="AO756" s="28"/>
      <c r="AQ756" s="67">
        <v>0</v>
      </c>
      <c r="AR756" s="67">
        <v>0</v>
      </c>
      <c r="AS756" s="67">
        <v>29.1</v>
      </c>
      <c r="AT756" s="67">
        <v>29.9</v>
      </c>
      <c r="AU756" s="67">
        <v>1.4</v>
      </c>
      <c r="AV756" s="67">
        <v>10.8</v>
      </c>
      <c r="AW756" s="67">
        <v>8.6999999999999993</v>
      </c>
      <c r="AX756" s="67">
        <v>6.1</v>
      </c>
      <c r="AY756" s="67">
        <v>5.0999999999999996</v>
      </c>
      <c r="AZ756" s="67">
        <v>136.4</v>
      </c>
      <c r="BA756" s="67">
        <v>156.69999999999999</v>
      </c>
      <c r="BB756" s="67">
        <v>138.9</v>
      </c>
      <c r="BC756" s="67">
        <v>126.2</v>
      </c>
      <c r="BD756" s="67">
        <v>80.8</v>
      </c>
      <c r="BE756" s="67">
        <v>147.69999999999999</v>
      </c>
      <c r="BF756" s="67">
        <v>122.39999999999999</v>
      </c>
      <c r="BG756" s="67">
        <v>109.89999999999999</v>
      </c>
      <c r="BH756" s="67">
        <v>106.5</v>
      </c>
      <c r="BI756" s="67">
        <v>116.19999999999999</v>
      </c>
      <c r="BJ756" s="67">
        <v>105.8</v>
      </c>
      <c r="BK756" s="67">
        <v>111.10000000000001</v>
      </c>
      <c r="BL756" s="67">
        <v>108.1</v>
      </c>
      <c r="BM756" s="67">
        <v>110.20000000000002</v>
      </c>
      <c r="BN756" s="67"/>
    </row>
    <row r="757" spans="1:66" ht="13.5" customHeight="1" x14ac:dyDescent="0.15">
      <c r="A757" s="51"/>
      <c r="B757" s="52"/>
      <c r="C757" s="54"/>
      <c r="D757" s="66" t="s">
        <v>9</v>
      </c>
      <c r="E757" s="90"/>
      <c r="F757" s="90"/>
      <c r="G757" s="90"/>
      <c r="H757" s="28"/>
      <c r="I757" s="28"/>
      <c r="J757" s="28"/>
      <c r="K757" s="28"/>
      <c r="L757" s="28"/>
      <c r="M757" s="28"/>
      <c r="N757" s="28"/>
      <c r="O757" s="28"/>
      <c r="P757" s="28"/>
      <c r="Q757" s="28"/>
      <c r="R757" s="28"/>
      <c r="S757" s="28"/>
      <c r="T757" s="28"/>
      <c r="U757" s="28"/>
      <c r="V757" s="28"/>
      <c r="W757" s="28"/>
      <c r="X757" s="28"/>
      <c r="Y757" s="28"/>
      <c r="Z757" s="28"/>
      <c r="AA757" s="28"/>
      <c r="AB757" s="28"/>
      <c r="AC757" s="28"/>
      <c r="AD757" s="28"/>
      <c r="AE757" s="28"/>
      <c r="AF757" s="28"/>
      <c r="AG757" s="28"/>
      <c r="AH757" s="28"/>
      <c r="AI757" s="28"/>
      <c r="AJ757" s="28"/>
      <c r="AK757" s="28"/>
      <c r="AL757" s="28"/>
      <c r="AM757" s="28"/>
      <c r="AN757" s="28"/>
      <c r="AO757" s="28"/>
      <c r="AQ757" s="67">
        <v>0</v>
      </c>
      <c r="AR757" s="67">
        <v>0</v>
      </c>
      <c r="AS757" s="67">
        <v>30</v>
      </c>
      <c r="AT757" s="67">
        <v>30.7</v>
      </c>
      <c r="AU757" s="67">
        <v>1.4</v>
      </c>
      <c r="AV757" s="67">
        <v>12.2</v>
      </c>
      <c r="AW757" s="67">
        <v>9.9</v>
      </c>
      <c r="AX757" s="67">
        <v>7.1</v>
      </c>
      <c r="AY757" s="67">
        <v>5.8</v>
      </c>
      <c r="AZ757" s="67">
        <v>137.1</v>
      </c>
      <c r="BA757" s="67">
        <v>157.4</v>
      </c>
      <c r="BB757" s="67">
        <v>139.6</v>
      </c>
      <c r="BC757" s="67">
        <v>127.1</v>
      </c>
      <c r="BD757" s="67">
        <v>81.900000000000006</v>
      </c>
      <c r="BE757" s="67">
        <v>148.9</v>
      </c>
      <c r="BF757" s="67">
        <v>124.29999999999998</v>
      </c>
      <c r="BG757" s="67">
        <v>110.5</v>
      </c>
      <c r="BH757" s="67">
        <v>107.6</v>
      </c>
      <c r="BI757" s="67">
        <v>116.5</v>
      </c>
      <c r="BJ757" s="67">
        <v>106.10000000000001</v>
      </c>
      <c r="BK757" s="67">
        <v>111.39999999999999</v>
      </c>
      <c r="BL757" s="67">
        <v>108.3</v>
      </c>
      <c r="BM757" s="67">
        <v>110.4</v>
      </c>
      <c r="BN757" s="67"/>
    </row>
    <row r="758" spans="1:66" ht="13.5" customHeight="1" x14ac:dyDescent="0.15">
      <c r="A758" s="51"/>
      <c r="B758" s="52"/>
      <c r="C758" s="54"/>
      <c r="D758" s="66" t="s">
        <v>10</v>
      </c>
      <c r="E758" s="90"/>
      <c r="F758" s="90"/>
      <c r="G758" s="90"/>
      <c r="H758" s="28"/>
      <c r="I758" s="28"/>
      <c r="J758" s="28"/>
      <c r="K758" s="28"/>
      <c r="L758" s="28"/>
      <c r="M758" s="28"/>
      <c r="N758" s="28"/>
      <c r="O758" s="28"/>
      <c r="P758" s="28"/>
      <c r="Q758" s="28"/>
      <c r="R758" s="28"/>
      <c r="S758" s="28"/>
      <c r="T758" s="28"/>
      <c r="U758" s="28"/>
      <c r="V758" s="28"/>
      <c r="W758" s="28"/>
      <c r="X758" s="28"/>
      <c r="Y758" s="28"/>
      <c r="Z758" s="28"/>
      <c r="AA758" s="28"/>
      <c r="AB758" s="28"/>
      <c r="AC758" s="28"/>
      <c r="AD758" s="28"/>
      <c r="AE758" s="28"/>
      <c r="AF758" s="28"/>
      <c r="AG758" s="28"/>
      <c r="AH758" s="28"/>
      <c r="AI758" s="28"/>
      <c r="AJ758" s="28"/>
      <c r="AK758" s="28"/>
      <c r="AL758" s="28"/>
      <c r="AM758" s="28"/>
      <c r="AN758" s="28"/>
      <c r="AO758" s="28"/>
      <c r="AQ758" s="67">
        <v>0</v>
      </c>
      <c r="AR758" s="67">
        <v>0</v>
      </c>
      <c r="AS758" s="67">
        <v>0</v>
      </c>
      <c r="AT758" s="67">
        <v>0</v>
      </c>
      <c r="AU758" s="67">
        <v>0.2</v>
      </c>
      <c r="AV758" s="67">
        <v>0.1</v>
      </c>
      <c r="AW758" s="67">
        <v>0.1</v>
      </c>
      <c r="AX758" s="67">
        <v>0.1</v>
      </c>
      <c r="AY758" s="67">
        <v>0.1</v>
      </c>
      <c r="AZ758" s="67">
        <v>0.1</v>
      </c>
      <c r="BA758" s="67">
        <v>0.1</v>
      </c>
      <c r="BB758" s="67">
        <v>0.1</v>
      </c>
      <c r="BC758" s="67">
        <v>0</v>
      </c>
      <c r="BD758" s="67">
        <v>0</v>
      </c>
      <c r="BE758" s="67">
        <v>0</v>
      </c>
      <c r="BF758" s="67">
        <v>0</v>
      </c>
      <c r="BG758" s="67">
        <v>0</v>
      </c>
      <c r="BH758" s="67">
        <v>0</v>
      </c>
      <c r="BI758" s="67">
        <v>0</v>
      </c>
      <c r="BJ758" s="67">
        <v>0</v>
      </c>
      <c r="BK758" s="67">
        <v>0</v>
      </c>
      <c r="BL758" s="67">
        <v>0</v>
      </c>
      <c r="BM758" s="67">
        <v>0</v>
      </c>
      <c r="BN758" s="67"/>
    </row>
    <row r="759" spans="1:66" ht="13.5" customHeight="1" thickBot="1" x14ac:dyDescent="0.2">
      <c r="A759" s="51"/>
      <c r="B759" s="52"/>
      <c r="C759" s="55"/>
      <c r="D759" s="68" t="s">
        <v>11</v>
      </c>
      <c r="E759" s="91"/>
      <c r="F759" s="91"/>
      <c r="G759" s="91"/>
      <c r="H759" s="29"/>
      <c r="I759" s="29"/>
      <c r="J759" s="29"/>
      <c r="K759" s="29"/>
      <c r="L759" s="29"/>
      <c r="M759" s="29"/>
      <c r="N759" s="29"/>
      <c r="O759" s="29"/>
      <c r="P759" s="29"/>
      <c r="Q759" s="29"/>
      <c r="R759" s="29"/>
      <c r="S759" s="29"/>
      <c r="T759" s="29"/>
      <c r="U759" s="29"/>
      <c r="V759" s="29"/>
      <c r="W759" s="29"/>
      <c r="X759" s="29"/>
      <c r="Y759" s="29"/>
      <c r="Z759" s="29"/>
      <c r="AA759" s="29"/>
      <c r="AB759" s="29"/>
      <c r="AC759" s="29"/>
      <c r="AD759" s="29"/>
      <c r="AE759" s="29"/>
      <c r="AF759" s="29"/>
      <c r="AG759" s="29"/>
      <c r="AH759" s="29"/>
      <c r="AI759" s="29"/>
      <c r="AJ759" s="29"/>
      <c r="AK759" s="29"/>
      <c r="AL759" s="29"/>
      <c r="AM759" s="29"/>
      <c r="AN759" s="29"/>
      <c r="AO759" s="29"/>
      <c r="AQ759" s="69">
        <v>0</v>
      </c>
      <c r="AR759" s="69">
        <v>0</v>
      </c>
      <c r="AS759" s="69">
        <v>0</v>
      </c>
      <c r="AT759" s="69">
        <v>0</v>
      </c>
      <c r="AU759" s="69">
        <v>0.2</v>
      </c>
      <c r="AV759" s="69">
        <v>0.1</v>
      </c>
      <c r="AW759" s="69">
        <v>0.1</v>
      </c>
      <c r="AX759" s="69">
        <v>0.1</v>
      </c>
      <c r="AY759" s="69">
        <v>0.1</v>
      </c>
      <c r="AZ759" s="69">
        <v>0.1</v>
      </c>
      <c r="BA759" s="69">
        <v>0.1</v>
      </c>
      <c r="BB759" s="69">
        <v>0.1</v>
      </c>
      <c r="BC759" s="69">
        <v>0</v>
      </c>
      <c r="BD759" s="69">
        <v>0</v>
      </c>
      <c r="BE759" s="69">
        <v>0</v>
      </c>
      <c r="BF759" s="69">
        <v>0</v>
      </c>
      <c r="BG759" s="69">
        <v>0</v>
      </c>
      <c r="BH759" s="69">
        <v>0</v>
      </c>
      <c r="BI759" s="69">
        <v>0</v>
      </c>
      <c r="BJ759" s="69">
        <v>0</v>
      </c>
      <c r="BK759" s="69">
        <v>0</v>
      </c>
      <c r="BL759" s="69">
        <v>0</v>
      </c>
      <c r="BM759" s="69">
        <v>0</v>
      </c>
      <c r="BN759" s="69"/>
    </row>
    <row r="760" spans="1:66" ht="13.5" customHeight="1" x14ac:dyDescent="0.15">
      <c r="A760" s="51"/>
      <c r="B760" s="52"/>
      <c r="C760" s="53" t="s">
        <v>127</v>
      </c>
      <c r="D760" s="64" t="s">
        <v>6</v>
      </c>
      <c r="E760" s="89"/>
      <c r="F760" s="89"/>
      <c r="G760" s="89"/>
      <c r="H760" s="26"/>
      <c r="I760" s="26"/>
      <c r="J760" s="26"/>
      <c r="K760" s="26"/>
      <c r="L760" s="26"/>
      <c r="M760" s="26"/>
      <c r="N760" s="26"/>
      <c r="O760" s="26"/>
      <c r="P760" s="26"/>
      <c r="Q760" s="26"/>
      <c r="R760" s="26"/>
      <c r="S760" s="26"/>
      <c r="T760" s="26"/>
      <c r="U760" s="26"/>
      <c r="V760" s="26"/>
      <c r="W760" s="26"/>
      <c r="X760" s="26"/>
      <c r="Y760" s="26"/>
      <c r="Z760" s="26"/>
      <c r="AA760" s="26"/>
      <c r="AB760" s="26"/>
      <c r="AC760" s="26"/>
      <c r="AD760" s="26"/>
      <c r="AE760" s="26"/>
      <c r="AF760" s="26"/>
      <c r="AG760" s="26"/>
      <c r="AH760" s="26"/>
      <c r="AI760" s="26"/>
      <c r="AJ760" s="26"/>
      <c r="AK760" s="26"/>
      <c r="AL760" s="26"/>
      <c r="AM760" s="26"/>
      <c r="AN760" s="26"/>
      <c r="AO760" s="26"/>
      <c r="AQ760" s="65">
        <v>0</v>
      </c>
      <c r="AR760" s="65">
        <v>0</v>
      </c>
      <c r="AS760" s="65">
        <v>81.2</v>
      </c>
      <c r="AT760" s="65">
        <v>325.3</v>
      </c>
      <c r="AU760" s="65">
        <v>421.3</v>
      </c>
      <c r="AV760" s="65">
        <v>428.4</v>
      </c>
      <c r="AW760" s="65">
        <v>414.7</v>
      </c>
      <c r="AX760" s="65">
        <v>404.6</v>
      </c>
      <c r="AY760" s="65">
        <v>388.4</v>
      </c>
      <c r="AZ760" s="65">
        <v>369.8</v>
      </c>
      <c r="BA760" s="65">
        <v>334.2</v>
      </c>
      <c r="BB760" s="65">
        <v>326.10000000000002</v>
      </c>
      <c r="BC760" s="65">
        <v>329.2</v>
      </c>
      <c r="BD760" s="65">
        <v>332.3</v>
      </c>
      <c r="BE760" s="65">
        <v>310.89999999999998</v>
      </c>
      <c r="BF760" s="65">
        <v>294</v>
      </c>
      <c r="BG760" s="65">
        <v>283.59999999999997</v>
      </c>
      <c r="BH760" s="65">
        <v>296.8</v>
      </c>
      <c r="BI760" s="65">
        <v>282</v>
      </c>
      <c r="BJ760" s="65">
        <v>268.3</v>
      </c>
      <c r="BK760" s="65">
        <v>283.7</v>
      </c>
      <c r="BL760" s="65">
        <v>265.60000000000002</v>
      </c>
      <c r="BM760" s="65">
        <v>251.1</v>
      </c>
      <c r="BN760" s="65"/>
    </row>
    <row r="761" spans="1:66" ht="13.5" customHeight="1" x14ac:dyDescent="0.15">
      <c r="A761" s="51"/>
      <c r="B761" s="52"/>
      <c r="C761" s="54"/>
      <c r="D761" s="66" t="s">
        <v>7</v>
      </c>
      <c r="E761" s="90"/>
      <c r="F761" s="90"/>
      <c r="G761" s="90"/>
      <c r="H761" s="28"/>
      <c r="I761" s="28"/>
      <c r="J761" s="28"/>
      <c r="K761" s="28"/>
      <c r="L761" s="28"/>
      <c r="M761" s="28"/>
      <c r="N761" s="28"/>
      <c r="O761" s="28"/>
      <c r="P761" s="28"/>
      <c r="Q761" s="28"/>
      <c r="R761" s="28"/>
      <c r="S761" s="28"/>
      <c r="T761" s="28"/>
      <c r="U761" s="28"/>
      <c r="V761" s="28"/>
      <c r="W761" s="28"/>
      <c r="X761" s="28"/>
      <c r="Y761" s="28"/>
      <c r="Z761" s="28"/>
      <c r="AA761" s="28"/>
      <c r="AB761" s="28"/>
      <c r="AC761" s="28"/>
      <c r="AD761" s="28"/>
      <c r="AE761" s="28"/>
      <c r="AF761" s="28"/>
      <c r="AG761" s="28"/>
      <c r="AH761" s="28"/>
      <c r="AI761" s="28"/>
      <c r="AJ761" s="28"/>
      <c r="AK761" s="28"/>
      <c r="AL761" s="28"/>
      <c r="AM761" s="28"/>
      <c r="AN761" s="28"/>
      <c r="AO761" s="28"/>
      <c r="AQ761" s="67">
        <v>0</v>
      </c>
      <c r="AR761" s="67">
        <v>0</v>
      </c>
      <c r="AS761" s="67">
        <v>3.3</v>
      </c>
      <c r="AT761" s="67">
        <v>29.3</v>
      </c>
      <c r="AU761" s="67">
        <v>39.299999999999997</v>
      </c>
      <c r="AV761" s="67">
        <v>40.700000000000003</v>
      </c>
      <c r="AW761" s="67">
        <v>38.6</v>
      </c>
      <c r="AX761" s="67">
        <v>51.7</v>
      </c>
      <c r="AY761" s="67">
        <v>50</v>
      </c>
      <c r="AZ761" s="67">
        <v>47.6</v>
      </c>
      <c r="BA761" s="67">
        <v>41.7</v>
      </c>
      <c r="BB761" s="67">
        <v>41.3</v>
      </c>
      <c r="BC761" s="67">
        <v>43</v>
      </c>
      <c r="BD761" s="67">
        <v>46.099999999999994</v>
      </c>
      <c r="BE761" s="67">
        <v>41.3</v>
      </c>
      <c r="BF761" s="67">
        <v>30.1</v>
      </c>
      <c r="BG761" s="67">
        <v>29.700000000000003</v>
      </c>
      <c r="BH761" s="67">
        <v>32.6</v>
      </c>
      <c r="BI761" s="67">
        <v>29.699999999999996</v>
      </c>
      <c r="BJ761" s="67">
        <v>29.699999999999996</v>
      </c>
      <c r="BK761" s="67">
        <v>31.800000000000004</v>
      </c>
      <c r="BL761" s="67">
        <v>29.4</v>
      </c>
      <c r="BM761" s="67">
        <v>28.799999999999997</v>
      </c>
      <c r="BN761" s="67"/>
    </row>
    <row r="762" spans="1:66" ht="13.5" customHeight="1" x14ac:dyDescent="0.15">
      <c r="A762" s="51"/>
      <c r="B762" s="52"/>
      <c r="C762" s="54"/>
      <c r="D762" s="66" t="s">
        <v>8</v>
      </c>
      <c r="E762" s="90"/>
      <c r="F762" s="90"/>
      <c r="G762" s="90"/>
      <c r="H762" s="28"/>
      <c r="I762" s="28"/>
      <c r="J762" s="28"/>
      <c r="K762" s="28"/>
      <c r="L762" s="28"/>
      <c r="M762" s="28"/>
      <c r="N762" s="28"/>
      <c r="O762" s="28"/>
      <c r="P762" s="28"/>
      <c r="Q762" s="28"/>
      <c r="R762" s="28"/>
      <c r="S762" s="28"/>
      <c r="T762" s="28"/>
      <c r="U762" s="28"/>
      <c r="V762" s="28"/>
      <c r="W762" s="28"/>
      <c r="X762" s="28"/>
      <c r="Y762" s="28"/>
      <c r="Z762" s="28"/>
      <c r="AA762" s="28"/>
      <c r="AB762" s="28"/>
      <c r="AC762" s="28"/>
      <c r="AD762" s="28"/>
      <c r="AE762" s="28"/>
      <c r="AF762" s="28"/>
      <c r="AG762" s="28"/>
      <c r="AH762" s="28"/>
      <c r="AI762" s="28"/>
      <c r="AJ762" s="28"/>
      <c r="AK762" s="28"/>
      <c r="AL762" s="28"/>
      <c r="AM762" s="28"/>
      <c r="AN762" s="28"/>
      <c r="AO762" s="28"/>
      <c r="AQ762" s="67">
        <v>0</v>
      </c>
      <c r="AR762" s="67">
        <v>0</v>
      </c>
      <c r="AS762" s="67">
        <v>77.900000000000006</v>
      </c>
      <c r="AT762" s="67">
        <v>296</v>
      </c>
      <c r="AU762" s="67">
        <v>382</v>
      </c>
      <c r="AV762" s="67">
        <v>387.7</v>
      </c>
      <c r="AW762" s="67">
        <v>376.1</v>
      </c>
      <c r="AX762" s="67">
        <v>352.9</v>
      </c>
      <c r="AY762" s="67">
        <v>338.4</v>
      </c>
      <c r="AZ762" s="67">
        <v>322.2</v>
      </c>
      <c r="BA762" s="67">
        <v>292.5</v>
      </c>
      <c r="BB762" s="67">
        <v>284.8</v>
      </c>
      <c r="BC762" s="67">
        <v>286.2</v>
      </c>
      <c r="BD762" s="67">
        <v>286.2</v>
      </c>
      <c r="BE762" s="67">
        <v>269.60000000000002</v>
      </c>
      <c r="BF762" s="67">
        <v>263.89999999999998</v>
      </c>
      <c r="BG762" s="67">
        <v>253.89999999999998</v>
      </c>
      <c r="BH762" s="67">
        <v>264.2</v>
      </c>
      <c r="BI762" s="67">
        <v>252.3</v>
      </c>
      <c r="BJ762" s="67">
        <v>238.6</v>
      </c>
      <c r="BK762" s="67">
        <v>251.9</v>
      </c>
      <c r="BL762" s="67">
        <v>236.2</v>
      </c>
      <c r="BM762" s="67">
        <v>222.3</v>
      </c>
      <c r="BN762" s="67"/>
    </row>
    <row r="763" spans="1:66" ht="13.5" customHeight="1" x14ac:dyDescent="0.15">
      <c r="A763" s="51"/>
      <c r="B763" s="52"/>
      <c r="C763" s="54"/>
      <c r="D763" s="66" t="s">
        <v>9</v>
      </c>
      <c r="E763" s="90"/>
      <c r="F763" s="90"/>
      <c r="G763" s="90"/>
      <c r="H763" s="28"/>
      <c r="I763" s="28"/>
      <c r="J763" s="28"/>
      <c r="K763" s="28"/>
      <c r="L763" s="28"/>
      <c r="M763" s="28"/>
      <c r="N763" s="28"/>
      <c r="O763" s="28"/>
      <c r="P763" s="28"/>
      <c r="Q763" s="28"/>
      <c r="R763" s="28"/>
      <c r="S763" s="28"/>
      <c r="T763" s="28"/>
      <c r="U763" s="28"/>
      <c r="V763" s="28"/>
      <c r="W763" s="28"/>
      <c r="X763" s="28"/>
      <c r="Y763" s="28"/>
      <c r="Z763" s="28"/>
      <c r="AA763" s="28"/>
      <c r="AB763" s="28"/>
      <c r="AC763" s="28"/>
      <c r="AD763" s="28"/>
      <c r="AE763" s="28"/>
      <c r="AF763" s="28"/>
      <c r="AG763" s="28"/>
      <c r="AH763" s="28"/>
      <c r="AI763" s="28"/>
      <c r="AJ763" s="28"/>
      <c r="AK763" s="28"/>
      <c r="AL763" s="28"/>
      <c r="AM763" s="28"/>
      <c r="AN763" s="28"/>
      <c r="AO763" s="28"/>
      <c r="AQ763" s="67">
        <v>0</v>
      </c>
      <c r="AR763" s="67">
        <v>0</v>
      </c>
      <c r="AS763" s="67">
        <v>72.599999999999994</v>
      </c>
      <c r="AT763" s="67">
        <v>301.8</v>
      </c>
      <c r="AU763" s="67">
        <v>387.2</v>
      </c>
      <c r="AV763" s="67">
        <v>393.5</v>
      </c>
      <c r="AW763" s="67">
        <v>378.7</v>
      </c>
      <c r="AX763" s="67">
        <v>368.4</v>
      </c>
      <c r="AY763" s="67">
        <v>350.4</v>
      </c>
      <c r="AZ763" s="67">
        <v>329.7</v>
      </c>
      <c r="BA763" s="67">
        <v>286.10000000000002</v>
      </c>
      <c r="BB763" s="67">
        <v>280.10000000000002</v>
      </c>
      <c r="BC763" s="67">
        <v>285.60000000000002</v>
      </c>
      <c r="BD763" s="67">
        <v>293.89999999999998</v>
      </c>
      <c r="BE763" s="67">
        <v>273.8</v>
      </c>
      <c r="BF763" s="67">
        <v>253.10000000000002</v>
      </c>
      <c r="BG763" s="67">
        <v>243.4</v>
      </c>
      <c r="BH763" s="67">
        <v>257</v>
      </c>
      <c r="BI763" s="67">
        <v>236.9</v>
      </c>
      <c r="BJ763" s="67">
        <v>226.00000000000003</v>
      </c>
      <c r="BK763" s="67">
        <v>241.50000000000003</v>
      </c>
      <c r="BL763" s="67">
        <v>229.3</v>
      </c>
      <c r="BM763" s="67">
        <v>208.2</v>
      </c>
      <c r="BN763" s="67"/>
    </row>
    <row r="764" spans="1:66" ht="13.5" customHeight="1" x14ac:dyDescent="0.15">
      <c r="A764" s="51"/>
      <c r="B764" s="52"/>
      <c r="C764" s="54"/>
      <c r="D764" s="66" t="s">
        <v>10</v>
      </c>
      <c r="E764" s="90"/>
      <c r="F764" s="90"/>
      <c r="G764" s="90"/>
      <c r="H764" s="28"/>
      <c r="I764" s="28"/>
      <c r="J764" s="28"/>
      <c r="K764" s="28"/>
      <c r="L764" s="28"/>
      <c r="M764" s="28"/>
      <c r="N764" s="28"/>
      <c r="O764" s="28"/>
      <c r="P764" s="28"/>
      <c r="Q764" s="28"/>
      <c r="R764" s="28"/>
      <c r="S764" s="28"/>
      <c r="T764" s="28"/>
      <c r="U764" s="28"/>
      <c r="V764" s="28"/>
      <c r="W764" s="28"/>
      <c r="X764" s="28"/>
      <c r="Y764" s="28"/>
      <c r="Z764" s="28"/>
      <c r="AA764" s="28"/>
      <c r="AB764" s="28"/>
      <c r="AC764" s="28"/>
      <c r="AD764" s="28"/>
      <c r="AE764" s="28"/>
      <c r="AF764" s="28"/>
      <c r="AG764" s="28"/>
      <c r="AH764" s="28"/>
      <c r="AI764" s="28"/>
      <c r="AJ764" s="28"/>
      <c r="AK764" s="28"/>
      <c r="AL764" s="28"/>
      <c r="AM764" s="28"/>
      <c r="AN764" s="28"/>
      <c r="AO764" s="28"/>
      <c r="AQ764" s="67">
        <v>0</v>
      </c>
      <c r="AR764" s="67">
        <v>0</v>
      </c>
      <c r="AS764" s="67">
        <v>8.6</v>
      </c>
      <c r="AT764" s="67">
        <v>23.5</v>
      </c>
      <c r="AU764" s="67">
        <v>34.1</v>
      </c>
      <c r="AV764" s="67">
        <v>34.9</v>
      </c>
      <c r="AW764" s="67">
        <v>36</v>
      </c>
      <c r="AX764" s="67">
        <v>36.200000000000003</v>
      </c>
      <c r="AY764" s="67">
        <v>38</v>
      </c>
      <c r="AZ764" s="67">
        <v>40.1</v>
      </c>
      <c r="BA764" s="67">
        <v>48.1</v>
      </c>
      <c r="BB764" s="67">
        <v>46</v>
      </c>
      <c r="BC764" s="67">
        <v>43.6</v>
      </c>
      <c r="BD764" s="67">
        <v>38.399999999999991</v>
      </c>
      <c r="BE764" s="67">
        <v>37.1</v>
      </c>
      <c r="BF764" s="67">
        <v>40.9</v>
      </c>
      <c r="BG764" s="67">
        <v>40.200000000000003</v>
      </c>
      <c r="BH764" s="67">
        <v>39.799999999999997</v>
      </c>
      <c r="BI764" s="67">
        <v>45.099999999999994</v>
      </c>
      <c r="BJ764" s="67">
        <v>42.3</v>
      </c>
      <c r="BK764" s="67">
        <v>42.20000000000001</v>
      </c>
      <c r="BL764" s="67">
        <v>36.299999999999997</v>
      </c>
      <c r="BM764" s="67">
        <v>42.9</v>
      </c>
      <c r="BN764" s="67"/>
    </row>
    <row r="765" spans="1:66" ht="13.5" customHeight="1" thickBot="1" x14ac:dyDescent="0.2">
      <c r="A765" s="51"/>
      <c r="B765" s="52"/>
      <c r="C765" s="55"/>
      <c r="D765" s="68" t="s">
        <v>11</v>
      </c>
      <c r="E765" s="91"/>
      <c r="F765" s="91"/>
      <c r="G765" s="91"/>
      <c r="H765" s="29"/>
      <c r="I765" s="29"/>
      <c r="J765" s="29"/>
      <c r="K765" s="29"/>
      <c r="L765" s="29"/>
      <c r="M765" s="29"/>
      <c r="N765" s="29"/>
      <c r="O765" s="29"/>
      <c r="P765" s="29"/>
      <c r="Q765" s="29"/>
      <c r="R765" s="29"/>
      <c r="S765" s="29"/>
      <c r="T765" s="29"/>
      <c r="U765" s="29"/>
      <c r="V765" s="29"/>
      <c r="W765" s="29"/>
      <c r="X765" s="29"/>
      <c r="Y765" s="29"/>
      <c r="Z765" s="29"/>
      <c r="AA765" s="29"/>
      <c r="AB765" s="29"/>
      <c r="AC765" s="29"/>
      <c r="AD765" s="29"/>
      <c r="AE765" s="29"/>
      <c r="AF765" s="29"/>
      <c r="AG765" s="29"/>
      <c r="AH765" s="29"/>
      <c r="AI765" s="29"/>
      <c r="AJ765" s="29"/>
      <c r="AK765" s="29"/>
      <c r="AL765" s="29"/>
      <c r="AM765" s="29"/>
      <c r="AN765" s="29"/>
      <c r="AO765" s="29"/>
      <c r="AQ765" s="69">
        <v>0</v>
      </c>
      <c r="AR765" s="69">
        <v>0</v>
      </c>
      <c r="AS765" s="69">
        <v>9.8000000000000007</v>
      </c>
      <c r="AT765" s="69">
        <v>26.2</v>
      </c>
      <c r="AU765" s="69">
        <v>37.700000000000003</v>
      </c>
      <c r="AV765" s="69">
        <v>38.9</v>
      </c>
      <c r="AW765" s="69">
        <v>41.1</v>
      </c>
      <c r="AX765" s="69">
        <v>40.6</v>
      </c>
      <c r="AY765" s="69">
        <v>42.6</v>
      </c>
      <c r="AZ765" s="69">
        <v>45.7</v>
      </c>
      <c r="BA765" s="69">
        <v>54.3</v>
      </c>
      <c r="BB765" s="69">
        <v>51.6</v>
      </c>
      <c r="BC765" s="69">
        <v>49.1</v>
      </c>
      <c r="BD765" s="69">
        <v>41.8</v>
      </c>
      <c r="BE765" s="69">
        <v>41</v>
      </c>
      <c r="BF765" s="69">
        <v>44.7</v>
      </c>
      <c r="BG765" s="69">
        <v>43.8</v>
      </c>
      <c r="BH765" s="69">
        <v>43.3</v>
      </c>
      <c r="BI765" s="69">
        <v>50</v>
      </c>
      <c r="BJ765" s="69">
        <v>47.300000000000004</v>
      </c>
      <c r="BK765" s="69">
        <v>47</v>
      </c>
      <c r="BL765" s="69">
        <v>39.5</v>
      </c>
      <c r="BM765" s="69">
        <v>47.7</v>
      </c>
      <c r="BN765" s="69"/>
    </row>
    <row r="766" spans="1:66" ht="13.5" customHeight="1" x14ac:dyDescent="0.15">
      <c r="A766" s="51"/>
      <c r="B766" s="52"/>
      <c r="C766" s="53" t="s">
        <v>128</v>
      </c>
      <c r="D766" s="64" t="s">
        <v>6</v>
      </c>
      <c r="E766" s="89"/>
      <c r="F766" s="89"/>
      <c r="G766" s="89"/>
      <c r="H766" s="26"/>
      <c r="I766" s="26"/>
      <c r="J766" s="26"/>
      <c r="K766" s="26"/>
      <c r="L766" s="26"/>
      <c r="M766" s="26"/>
      <c r="N766" s="26"/>
      <c r="O766" s="26"/>
      <c r="P766" s="26"/>
      <c r="Q766" s="26"/>
      <c r="R766" s="26"/>
      <c r="S766" s="26"/>
      <c r="T766" s="26"/>
      <c r="U766" s="26"/>
      <c r="V766" s="26"/>
      <c r="W766" s="26"/>
      <c r="X766" s="26"/>
      <c r="Y766" s="26"/>
      <c r="Z766" s="26"/>
      <c r="AA766" s="26"/>
      <c r="AB766" s="26"/>
      <c r="AC766" s="26"/>
      <c r="AD766" s="26"/>
      <c r="AE766" s="26"/>
      <c r="AF766" s="26"/>
      <c r="AG766" s="26"/>
      <c r="AH766" s="26"/>
      <c r="AI766" s="26"/>
      <c r="AJ766" s="26"/>
      <c r="AK766" s="26"/>
      <c r="AL766" s="26"/>
      <c r="AM766" s="26"/>
      <c r="AN766" s="26"/>
      <c r="AO766" s="26"/>
      <c r="AQ766" s="65">
        <v>0</v>
      </c>
      <c r="AR766" s="65">
        <v>0</v>
      </c>
      <c r="AS766" s="65">
        <v>511.5</v>
      </c>
      <c r="AT766" s="65">
        <v>494.8</v>
      </c>
      <c r="AU766" s="65">
        <v>480.9</v>
      </c>
      <c r="AV766" s="65">
        <v>506.8</v>
      </c>
      <c r="AW766" s="65">
        <v>556.20000000000005</v>
      </c>
      <c r="AX766" s="65">
        <v>483.7</v>
      </c>
      <c r="AY766" s="65">
        <v>477.2</v>
      </c>
      <c r="AZ766" s="65">
        <v>455</v>
      </c>
      <c r="BA766" s="65">
        <v>446.6</v>
      </c>
      <c r="BB766" s="65">
        <v>394.1</v>
      </c>
      <c r="BC766" s="65">
        <v>412.3</v>
      </c>
      <c r="BD766" s="65">
        <v>401.5</v>
      </c>
      <c r="BE766" s="65">
        <v>368.6</v>
      </c>
      <c r="BF766" s="65">
        <v>381.9</v>
      </c>
      <c r="BG766" s="65">
        <v>413.99999999999994</v>
      </c>
      <c r="BH766" s="65">
        <v>395.29999999999995</v>
      </c>
      <c r="BI766" s="65">
        <v>415.1</v>
      </c>
      <c r="BJ766" s="65">
        <v>431.6</v>
      </c>
      <c r="BK766" s="65">
        <v>444.29999999999995</v>
      </c>
      <c r="BL766" s="65">
        <v>444</v>
      </c>
      <c r="BM766" s="65">
        <v>434.70000000000005</v>
      </c>
      <c r="BN766" s="65"/>
    </row>
    <row r="767" spans="1:66" ht="13.5" customHeight="1" x14ac:dyDescent="0.15">
      <c r="A767" s="51"/>
      <c r="B767" s="52"/>
      <c r="C767" s="54"/>
      <c r="D767" s="66" t="s">
        <v>7</v>
      </c>
      <c r="E767" s="90"/>
      <c r="F767" s="90"/>
      <c r="G767" s="90"/>
      <c r="H767" s="28"/>
      <c r="I767" s="28"/>
      <c r="J767" s="28"/>
      <c r="K767" s="28"/>
      <c r="L767" s="28"/>
      <c r="M767" s="28"/>
      <c r="N767" s="28"/>
      <c r="O767" s="28"/>
      <c r="P767" s="28"/>
      <c r="Q767" s="28"/>
      <c r="R767" s="28"/>
      <c r="S767" s="28"/>
      <c r="T767" s="28"/>
      <c r="U767" s="28"/>
      <c r="V767" s="28"/>
      <c r="W767" s="28"/>
      <c r="X767" s="28"/>
      <c r="Y767" s="28"/>
      <c r="Z767" s="28"/>
      <c r="AA767" s="28"/>
      <c r="AB767" s="28"/>
      <c r="AC767" s="28"/>
      <c r="AD767" s="28"/>
      <c r="AE767" s="28"/>
      <c r="AF767" s="28"/>
      <c r="AG767" s="28"/>
      <c r="AH767" s="28"/>
      <c r="AI767" s="28"/>
      <c r="AJ767" s="28"/>
      <c r="AK767" s="28"/>
      <c r="AL767" s="28"/>
      <c r="AM767" s="28"/>
      <c r="AN767" s="28"/>
      <c r="AO767" s="28"/>
      <c r="AQ767" s="67">
        <v>0</v>
      </c>
      <c r="AR767" s="67">
        <v>0</v>
      </c>
      <c r="AS767" s="67">
        <v>69.3</v>
      </c>
      <c r="AT767" s="67">
        <v>110.7</v>
      </c>
      <c r="AU767" s="67">
        <v>98.3</v>
      </c>
      <c r="AV767" s="67">
        <v>105.4</v>
      </c>
      <c r="AW767" s="67">
        <v>118.1</v>
      </c>
      <c r="AX767" s="67">
        <v>105.2</v>
      </c>
      <c r="AY767" s="67">
        <v>98.9</v>
      </c>
      <c r="AZ767" s="67">
        <v>91.5</v>
      </c>
      <c r="BA767" s="67">
        <v>97.1</v>
      </c>
      <c r="BB767" s="67">
        <v>84.9</v>
      </c>
      <c r="BC767" s="67">
        <v>90.2</v>
      </c>
      <c r="BD767" s="67">
        <v>74.799999999999983</v>
      </c>
      <c r="BE767" s="67">
        <v>64.599999999999994</v>
      </c>
      <c r="BF767" s="67">
        <v>67.899999999999977</v>
      </c>
      <c r="BG767" s="67">
        <v>76.199999999999989</v>
      </c>
      <c r="BH767" s="67">
        <v>71.799999999999983</v>
      </c>
      <c r="BI767" s="67">
        <v>78.399999999999991</v>
      </c>
      <c r="BJ767" s="67">
        <v>80.8</v>
      </c>
      <c r="BK767" s="67">
        <v>82.999999999999986</v>
      </c>
      <c r="BL767" s="67">
        <v>81</v>
      </c>
      <c r="BM767" s="67">
        <v>78.8</v>
      </c>
      <c r="BN767" s="67"/>
    </row>
    <row r="768" spans="1:66" ht="13.5" customHeight="1" x14ac:dyDescent="0.15">
      <c r="A768" s="51"/>
      <c r="B768" s="52"/>
      <c r="C768" s="54"/>
      <c r="D768" s="66" t="s">
        <v>8</v>
      </c>
      <c r="E768" s="90"/>
      <c r="F768" s="90"/>
      <c r="G768" s="90"/>
      <c r="H768" s="28"/>
      <c r="I768" s="28"/>
      <c r="J768" s="28"/>
      <c r="K768" s="28"/>
      <c r="L768" s="28"/>
      <c r="M768" s="28"/>
      <c r="N768" s="28"/>
      <c r="O768" s="28"/>
      <c r="P768" s="28"/>
      <c r="Q768" s="28"/>
      <c r="R768" s="28"/>
      <c r="S768" s="28"/>
      <c r="T768" s="28"/>
      <c r="U768" s="28"/>
      <c r="V768" s="28"/>
      <c r="W768" s="28"/>
      <c r="X768" s="28"/>
      <c r="Y768" s="28"/>
      <c r="Z768" s="28"/>
      <c r="AA768" s="28"/>
      <c r="AB768" s="28"/>
      <c r="AC768" s="28"/>
      <c r="AD768" s="28"/>
      <c r="AE768" s="28"/>
      <c r="AF768" s="28"/>
      <c r="AG768" s="28"/>
      <c r="AH768" s="28"/>
      <c r="AI768" s="28"/>
      <c r="AJ768" s="28"/>
      <c r="AK768" s="28"/>
      <c r="AL768" s="28"/>
      <c r="AM768" s="28"/>
      <c r="AN768" s="28"/>
      <c r="AO768" s="28"/>
      <c r="AQ768" s="67">
        <v>0</v>
      </c>
      <c r="AR768" s="67">
        <v>0</v>
      </c>
      <c r="AS768" s="67">
        <v>442.2</v>
      </c>
      <c r="AT768" s="67">
        <v>384.1</v>
      </c>
      <c r="AU768" s="67">
        <v>382.6</v>
      </c>
      <c r="AV768" s="67">
        <v>401.4</v>
      </c>
      <c r="AW768" s="67">
        <v>438.1</v>
      </c>
      <c r="AX768" s="67">
        <v>378.5</v>
      </c>
      <c r="AY768" s="67">
        <v>378.3</v>
      </c>
      <c r="AZ768" s="67">
        <v>363.5</v>
      </c>
      <c r="BA768" s="67">
        <v>349.5</v>
      </c>
      <c r="BB768" s="67">
        <v>309.2</v>
      </c>
      <c r="BC768" s="67">
        <v>322.10000000000002</v>
      </c>
      <c r="BD768" s="67">
        <v>326.7</v>
      </c>
      <c r="BE768" s="67">
        <v>304</v>
      </c>
      <c r="BF768" s="67">
        <v>314</v>
      </c>
      <c r="BG768" s="67">
        <v>337.79999999999995</v>
      </c>
      <c r="BH768" s="67">
        <v>323.50000000000006</v>
      </c>
      <c r="BI768" s="67">
        <v>336.70000000000005</v>
      </c>
      <c r="BJ768" s="67">
        <v>350.8</v>
      </c>
      <c r="BK768" s="67">
        <v>361.3</v>
      </c>
      <c r="BL768" s="67">
        <v>363</v>
      </c>
      <c r="BM768" s="67">
        <v>355.90000000000003</v>
      </c>
      <c r="BN768" s="67"/>
    </row>
    <row r="769" spans="1:66" ht="13.5" customHeight="1" x14ac:dyDescent="0.15">
      <c r="A769" s="51"/>
      <c r="B769" s="52"/>
      <c r="C769" s="54"/>
      <c r="D769" s="66" t="s">
        <v>9</v>
      </c>
      <c r="E769" s="90"/>
      <c r="F769" s="90"/>
      <c r="G769" s="90"/>
      <c r="H769" s="28"/>
      <c r="I769" s="28"/>
      <c r="J769" s="28"/>
      <c r="K769" s="28"/>
      <c r="L769" s="28"/>
      <c r="M769" s="28"/>
      <c r="N769" s="28"/>
      <c r="O769" s="28"/>
      <c r="P769" s="28"/>
      <c r="Q769" s="28"/>
      <c r="R769" s="28"/>
      <c r="S769" s="28"/>
      <c r="T769" s="28"/>
      <c r="U769" s="28"/>
      <c r="V769" s="28"/>
      <c r="W769" s="28"/>
      <c r="X769" s="28"/>
      <c r="Y769" s="28"/>
      <c r="Z769" s="28"/>
      <c r="AA769" s="28"/>
      <c r="AB769" s="28"/>
      <c r="AC769" s="28"/>
      <c r="AD769" s="28"/>
      <c r="AE769" s="28"/>
      <c r="AF769" s="28"/>
      <c r="AG769" s="28"/>
      <c r="AH769" s="28"/>
      <c r="AI769" s="28"/>
      <c r="AJ769" s="28"/>
      <c r="AK769" s="28"/>
      <c r="AL769" s="28"/>
      <c r="AM769" s="28"/>
      <c r="AN769" s="28"/>
      <c r="AO769" s="28"/>
      <c r="AQ769" s="67">
        <v>0</v>
      </c>
      <c r="AR769" s="67">
        <v>0</v>
      </c>
      <c r="AS769" s="67">
        <v>496.6</v>
      </c>
      <c r="AT769" s="67">
        <v>483.5</v>
      </c>
      <c r="AU769" s="67">
        <v>469.8</v>
      </c>
      <c r="AV769" s="67">
        <v>497.4</v>
      </c>
      <c r="AW769" s="67">
        <v>545.9</v>
      </c>
      <c r="AX769" s="67">
        <v>472.6</v>
      </c>
      <c r="AY769" s="67">
        <v>468.5</v>
      </c>
      <c r="AZ769" s="67">
        <v>449.1</v>
      </c>
      <c r="BA769" s="67">
        <v>437.7</v>
      </c>
      <c r="BB769" s="67">
        <v>384.9</v>
      </c>
      <c r="BC769" s="67">
        <v>403.6</v>
      </c>
      <c r="BD769" s="67">
        <v>394.2</v>
      </c>
      <c r="BE769" s="67">
        <v>361.4</v>
      </c>
      <c r="BF769" s="67">
        <v>375.39999999999992</v>
      </c>
      <c r="BG769" s="67">
        <v>406.10000000000008</v>
      </c>
      <c r="BH769" s="67">
        <v>388.5</v>
      </c>
      <c r="BI769" s="67">
        <v>407.8</v>
      </c>
      <c r="BJ769" s="67">
        <v>424.30000000000007</v>
      </c>
      <c r="BK769" s="67">
        <v>436.90000000000009</v>
      </c>
      <c r="BL769" s="67">
        <v>436.7</v>
      </c>
      <c r="BM769" s="67">
        <v>427.7</v>
      </c>
      <c r="BN769" s="67"/>
    </row>
    <row r="770" spans="1:66" ht="13.5" customHeight="1" x14ac:dyDescent="0.15">
      <c r="A770" s="51"/>
      <c r="B770" s="56"/>
      <c r="C770" s="54"/>
      <c r="D770" s="66" t="s">
        <v>10</v>
      </c>
      <c r="E770" s="90"/>
      <c r="F770" s="90"/>
      <c r="G770" s="90"/>
      <c r="H770" s="28"/>
      <c r="I770" s="28"/>
      <c r="J770" s="28"/>
      <c r="K770" s="28"/>
      <c r="L770" s="28"/>
      <c r="M770" s="28"/>
      <c r="N770" s="28"/>
      <c r="O770" s="28"/>
      <c r="P770" s="28"/>
      <c r="Q770" s="28"/>
      <c r="R770" s="28"/>
      <c r="S770" s="28"/>
      <c r="T770" s="28"/>
      <c r="U770" s="28"/>
      <c r="V770" s="28"/>
      <c r="W770" s="28"/>
      <c r="X770" s="28"/>
      <c r="Y770" s="28"/>
      <c r="Z770" s="28"/>
      <c r="AA770" s="28"/>
      <c r="AB770" s="28"/>
      <c r="AC770" s="28"/>
      <c r="AD770" s="28"/>
      <c r="AE770" s="28"/>
      <c r="AF770" s="28"/>
      <c r="AG770" s="28"/>
      <c r="AH770" s="28"/>
      <c r="AI770" s="28"/>
      <c r="AJ770" s="28"/>
      <c r="AK770" s="28"/>
      <c r="AL770" s="28"/>
      <c r="AM770" s="28"/>
      <c r="AN770" s="28"/>
      <c r="AO770" s="28"/>
      <c r="AQ770" s="67">
        <v>0</v>
      </c>
      <c r="AR770" s="67">
        <v>0</v>
      </c>
      <c r="AS770" s="67">
        <v>14.9</v>
      </c>
      <c r="AT770" s="67">
        <v>11.3</v>
      </c>
      <c r="AU770" s="67">
        <v>11.1</v>
      </c>
      <c r="AV770" s="67">
        <v>9.4</v>
      </c>
      <c r="AW770" s="67">
        <v>10.3</v>
      </c>
      <c r="AX770" s="67">
        <v>11.1</v>
      </c>
      <c r="AY770" s="67">
        <v>8.6999999999999993</v>
      </c>
      <c r="AZ770" s="67">
        <v>5.9</v>
      </c>
      <c r="BA770" s="67">
        <v>8.9</v>
      </c>
      <c r="BB770" s="67">
        <v>9.1999999999999993</v>
      </c>
      <c r="BC770" s="67">
        <v>8.6999999999999993</v>
      </c>
      <c r="BD770" s="67">
        <v>7.2999999999999989</v>
      </c>
      <c r="BE770" s="67">
        <v>7.2</v>
      </c>
      <c r="BF770" s="67">
        <v>6.4999999999999991</v>
      </c>
      <c r="BG770" s="67">
        <v>7.8999999999999986</v>
      </c>
      <c r="BH770" s="67">
        <v>6.799999999999998</v>
      </c>
      <c r="BI770" s="67">
        <v>7.2999999999999989</v>
      </c>
      <c r="BJ770" s="67">
        <v>7.299999999999998</v>
      </c>
      <c r="BK770" s="67">
        <v>7.3999999999999977</v>
      </c>
      <c r="BL770" s="67">
        <v>7.3</v>
      </c>
      <c r="BM770" s="67">
        <v>6.9999999999999991</v>
      </c>
      <c r="BN770" s="67"/>
    </row>
    <row r="771" spans="1:66" ht="13.5" customHeight="1" thickBot="1" x14ac:dyDescent="0.2">
      <c r="A771" s="51"/>
      <c r="B771" s="56"/>
      <c r="C771" s="55"/>
      <c r="D771" s="68" t="s">
        <v>11</v>
      </c>
      <c r="E771" s="91"/>
      <c r="F771" s="91"/>
      <c r="G771" s="91"/>
      <c r="H771" s="29"/>
      <c r="I771" s="29"/>
      <c r="J771" s="29"/>
      <c r="K771" s="29"/>
      <c r="L771" s="29"/>
      <c r="M771" s="29"/>
      <c r="N771" s="29"/>
      <c r="O771" s="29"/>
      <c r="P771" s="29"/>
      <c r="Q771" s="29"/>
      <c r="R771" s="29"/>
      <c r="S771" s="29"/>
      <c r="T771" s="29"/>
      <c r="U771" s="29"/>
      <c r="V771" s="29"/>
      <c r="W771" s="29"/>
      <c r="X771" s="29"/>
      <c r="Y771" s="29"/>
      <c r="Z771" s="29"/>
      <c r="AA771" s="29"/>
      <c r="AB771" s="29"/>
      <c r="AC771" s="29"/>
      <c r="AD771" s="29"/>
      <c r="AE771" s="29"/>
      <c r="AF771" s="29"/>
      <c r="AG771" s="29"/>
      <c r="AH771" s="29"/>
      <c r="AI771" s="29"/>
      <c r="AJ771" s="29"/>
      <c r="AK771" s="29"/>
      <c r="AL771" s="29"/>
      <c r="AM771" s="29"/>
      <c r="AN771" s="29"/>
      <c r="AO771" s="29"/>
      <c r="AQ771" s="69">
        <v>0</v>
      </c>
      <c r="AR771" s="69">
        <v>0</v>
      </c>
      <c r="AS771" s="69">
        <v>14.9</v>
      </c>
      <c r="AT771" s="69">
        <v>11.3</v>
      </c>
      <c r="AU771" s="69">
        <v>11.1</v>
      </c>
      <c r="AV771" s="69">
        <v>9.4</v>
      </c>
      <c r="AW771" s="69">
        <v>10.3</v>
      </c>
      <c r="AX771" s="69">
        <v>11.1</v>
      </c>
      <c r="AY771" s="69">
        <v>8.6999999999999993</v>
      </c>
      <c r="AZ771" s="69">
        <v>5.9</v>
      </c>
      <c r="BA771" s="69">
        <v>8.9</v>
      </c>
      <c r="BB771" s="69">
        <v>9.1999999999999993</v>
      </c>
      <c r="BC771" s="69">
        <v>8.6999999999999993</v>
      </c>
      <c r="BD771" s="69">
        <v>7.2999999999999989</v>
      </c>
      <c r="BE771" s="69">
        <v>7.2</v>
      </c>
      <c r="BF771" s="69">
        <v>6.4999999999999991</v>
      </c>
      <c r="BG771" s="69">
        <v>7.8999999999999986</v>
      </c>
      <c r="BH771" s="69">
        <v>6.799999999999998</v>
      </c>
      <c r="BI771" s="69">
        <v>7.2999999999999989</v>
      </c>
      <c r="BJ771" s="69">
        <v>7.299999999999998</v>
      </c>
      <c r="BK771" s="69">
        <v>7.3999999999999977</v>
      </c>
      <c r="BL771" s="69">
        <v>7.3</v>
      </c>
      <c r="BM771" s="69">
        <v>6.9999999999999991</v>
      </c>
      <c r="BN771" s="69"/>
    </row>
    <row r="772" spans="1:66" ht="13.5" customHeight="1" x14ac:dyDescent="0.15">
      <c r="A772" s="51"/>
      <c r="B772" s="56"/>
      <c r="C772" s="53" t="s">
        <v>129</v>
      </c>
      <c r="D772" s="64" t="s">
        <v>6</v>
      </c>
      <c r="E772" s="89"/>
      <c r="F772" s="89"/>
      <c r="G772" s="89"/>
      <c r="H772" s="26"/>
      <c r="I772" s="26"/>
      <c r="J772" s="26"/>
      <c r="K772" s="26"/>
      <c r="L772" s="26"/>
      <c r="M772" s="26"/>
      <c r="N772" s="26"/>
      <c r="O772" s="26"/>
      <c r="P772" s="26"/>
      <c r="Q772" s="26"/>
      <c r="R772" s="26"/>
      <c r="S772" s="26"/>
      <c r="T772" s="26"/>
      <c r="U772" s="26"/>
      <c r="V772" s="26"/>
      <c r="W772" s="26"/>
      <c r="X772" s="26"/>
      <c r="Y772" s="26"/>
      <c r="Z772" s="26"/>
      <c r="AA772" s="26"/>
      <c r="AB772" s="26"/>
      <c r="AC772" s="26"/>
      <c r="AD772" s="26"/>
      <c r="AE772" s="26"/>
      <c r="AF772" s="26"/>
      <c r="AG772" s="26"/>
      <c r="AH772" s="26"/>
      <c r="AI772" s="26"/>
      <c r="AJ772" s="26"/>
      <c r="AK772" s="26"/>
      <c r="AL772" s="26"/>
      <c r="AM772" s="26"/>
      <c r="AN772" s="26"/>
      <c r="AO772" s="26"/>
      <c r="AQ772" s="65">
        <v>0</v>
      </c>
      <c r="AR772" s="65">
        <v>0</v>
      </c>
      <c r="AS772" s="65">
        <v>395.9</v>
      </c>
      <c r="AT772" s="65">
        <v>337.9</v>
      </c>
      <c r="AU772" s="65">
        <v>352.6</v>
      </c>
      <c r="AV772" s="65">
        <v>348.7</v>
      </c>
      <c r="AW772" s="65">
        <v>331.2</v>
      </c>
      <c r="AX772" s="65">
        <v>300.8</v>
      </c>
      <c r="AY772" s="65">
        <v>281.5</v>
      </c>
      <c r="AZ772" s="65">
        <v>264</v>
      </c>
      <c r="BA772" s="65">
        <v>241.9</v>
      </c>
      <c r="BB772" s="65">
        <v>236.1</v>
      </c>
      <c r="BC772" s="65">
        <v>220.5</v>
      </c>
      <c r="BD772" s="65">
        <v>197.50000000000003</v>
      </c>
      <c r="BE772" s="65">
        <v>197.4</v>
      </c>
      <c r="BF772" s="65">
        <v>203.2</v>
      </c>
      <c r="BG772" s="65">
        <v>216.2</v>
      </c>
      <c r="BH772" s="65">
        <v>209.39999999999998</v>
      </c>
      <c r="BI772" s="65">
        <v>204.79999999999998</v>
      </c>
      <c r="BJ772" s="65">
        <v>205.5</v>
      </c>
      <c r="BK772" s="65">
        <v>190.49999999999997</v>
      </c>
      <c r="BL772" s="65">
        <v>185.8</v>
      </c>
      <c r="BM772" s="65">
        <v>178.7</v>
      </c>
      <c r="BN772" s="65"/>
    </row>
    <row r="773" spans="1:66" ht="13.5" customHeight="1" x14ac:dyDescent="0.15">
      <c r="A773" s="51"/>
      <c r="B773" s="56"/>
      <c r="C773" s="54"/>
      <c r="D773" s="66" t="s">
        <v>7</v>
      </c>
      <c r="E773" s="90"/>
      <c r="F773" s="90"/>
      <c r="G773" s="90"/>
      <c r="H773" s="28"/>
      <c r="I773" s="28"/>
      <c r="J773" s="28"/>
      <c r="K773" s="28"/>
      <c r="L773" s="28"/>
      <c r="M773" s="28"/>
      <c r="N773" s="28"/>
      <c r="O773" s="28"/>
      <c r="P773" s="28"/>
      <c r="Q773" s="28"/>
      <c r="R773" s="28"/>
      <c r="S773" s="28"/>
      <c r="T773" s="28"/>
      <c r="U773" s="28"/>
      <c r="V773" s="28"/>
      <c r="W773" s="28"/>
      <c r="X773" s="28"/>
      <c r="Y773" s="28"/>
      <c r="Z773" s="28"/>
      <c r="AA773" s="28"/>
      <c r="AB773" s="28"/>
      <c r="AC773" s="28"/>
      <c r="AD773" s="28"/>
      <c r="AE773" s="28"/>
      <c r="AF773" s="28"/>
      <c r="AG773" s="28"/>
      <c r="AH773" s="28"/>
      <c r="AI773" s="28"/>
      <c r="AJ773" s="28"/>
      <c r="AK773" s="28"/>
      <c r="AL773" s="28"/>
      <c r="AM773" s="28"/>
      <c r="AN773" s="28"/>
      <c r="AO773" s="28"/>
      <c r="AQ773" s="67">
        <v>0</v>
      </c>
      <c r="AR773" s="67">
        <v>0</v>
      </c>
      <c r="AS773" s="67">
        <v>5.0999999999999996</v>
      </c>
      <c r="AT773" s="67">
        <v>4</v>
      </c>
      <c r="AU773" s="67">
        <v>4.3</v>
      </c>
      <c r="AV773" s="67">
        <v>3.6</v>
      </c>
      <c r="AW773" s="67">
        <v>3.6</v>
      </c>
      <c r="AX773" s="67">
        <v>2.6</v>
      </c>
      <c r="AY773" s="67">
        <v>2.1</v>
      </c>
      <c r="AZ773" s="67">
        <v>1.9</v>
      </c>
      <c r="BA773" s="67">
        <v>1.1000000000000001</v>
      </c>
      <c r="BB773" s="67">
        <v>0.7</v>
      </c>
      <c r="BC773" s="67">
        <v>0.8</v>
      </c>
      <c r="BD773" s="67">
        <v>0.8</v>
      </c>
      <c r="BE773" s="67">
        <v>1.1000000000000001</v>
      </c>
      <c r="BF773" s="67">
        <v>1.7000000000000002</v>
      </c>
      <c r="BG773" s="67">
        <v>3.6</v>
      </c>
      <c r="BH773" s="67">
        <v>3.1000000000000005</v>
      </c>
      <c r="BI773" s="67">
        <v>4.1000000000000005</v>
      </c>
      <c r="BJ773" s="67">
        <v>2.7000000000000006</v>
      </c>
      <c r="BK773" s="67">
        <v>3.7</v>
      </c>
      <c r="BL773" s="67">
        <v>3.3</v>
      </c>
      <c r="BM773" s="67">
        <v>3.9000000000000004</v>
      </c>
      <c r="BN773" s="67"/>
    </row>
    <row r="774" spans="1:66" ht="13.5" customHeight="1" x14ac:dyDescent="0.15">
      <c r="A774" s="51"/>
      <c r="B774" s="56"/>
      <c r="C774" s="54"/>
      <c r="D774" s="66" t="s">
        <v>8</v>
      </c>
      <c r="E774" s="90"/>
      <c r="F774" s="90"/>
      <c r="G774" s="90"/>
      <c r="H774" s="28"/>
      <c r="I774" s="28"/>
      <c r="J774" s="28"/>
      <c r="K774" s="28"/>
      <c r="L774" s="28"/>
      <c r="M774" s="28"/>
      <c r="N774" s="28"/>
      <c r="O774" s="28"/>
      <c r="P774" s="28"/>
      <c r="Q774" s="28"/>
      <c r="R774" s="28"/>
      <c r="S774" s="28"/>
      <c r="T774" s="28"/>
      <c r="U774" s="28"/>
      <c r="V774" s="28"/>
      <c r="W774" s="28"/>
      <c r="X774" s="28"/>
      <c r="Y774" s="28"/>
      <c r="Z774" s="28"/>
      <c r="AA774" s="28"/>
      <c r="AB774" s="28"/>
      <c r="AC774" s="28"/>
      <c r="AD774" s="28"/>
      <c r="AE774" s="28"/>
      <c r="AF774" s="28"/>
      <c r="AG774" s="28"/>
      <c r="AH774" s="28"/>
      <c r="AI774" s="28"/>
      <c r="AJ774" s="28"/>
      <c r="AK774" s="28"/>
      <c r="AL774" s="28"/>
      <c r="AM774" s="28"/>
      <c r="AN774" s="28"/>
      <c r="AO774" s="28"/>
      <c r="AQ774" s="67">
        <v>0</v>
      </c>
      <c r="AR774" s="67">
        <v>0</v>
      </c>
      <c r="AS774" s="67">
        <v>390.8</v>
      </c>
      <c r="AT774" s="67">
        <v>333.9</v>
      </c>
      <c r="AU774" s="67">
        <v>348.3</v>
      </c>
      <c r="AV774" s="67">
        <v>345.1</v>
      </c>
      <c r="AW774" s="67">
        <v>327.60000000000002</v>
      </c>
      <c r="AX774" s="67">
        <v>298.2</v>
      </c>
      <c r="AY774" s="67">
        <v>279.39999999999998</v>
      </c>
      <c r="AZ774" s="67">
        <v>262.10000000000002</v>
      </c>
      <c r="BA774" s="67">
        <v>240.8</v>
      </c>
      <c r="BB774" s="67">
        <v>235.4</v>
      </c>
      <c r="BC774" s="67">
        <v>219.7</v>
      </c>
      <c r="BD774" s="67">
        <v>196.70000000000002</v>
      </c>
      <c r="BE774" s="67">
        <v>196.3</v>
      </c>
      <c r="BF774" s="67">
        <v>201.5</v>
      </c>
      <c r="BG774" s="67">
        <v>212.59999999999997</v>
      </c>
      <c r="BH774" s="67">
        <v>206.29999999999998</v>
      </c>
      <c r="BI774" s="67">
        <v>200.7</v>
      </c>
      <c r="BJ774" s="67">
        <v>202.8</v>
      </c>
      <c r="BK774" s="67">
        <v>186.79999999999998</v>
      </c>
      <c r="BL774" s="67">
        <v>182.5</v>
      </c>
      <c r="BM774" s="67">
        <v>174.79999999999998</v>
      </c>
      <c r="BN774" s="67"/>
    </row>
    <row r="775" spans="1:66" ht="13.5" customHeight="1" x14ac:dyDescent="0.15">
      <c r="A775" s="51"/>
      <c r="B775" s="56"/>
      <c r="C775" s="54"/>
      <c r="D775" s="66" t="s">
        <v>9</v>
      </c>
      <c r="E775" s="90"/>
      <c r="F775" s="90"/>
      <c r="G775" s="90"/>
      <c r="H775" s="28"/>
      <c r="I775" s="28"/>
      <c r="J775" s="28"/>
      <c r="K775" s="28"/>
      <c r="L775" s="28"/>
      <c r="M775" s="28"/>
      <c r="N775" s="28"/>
      <c r="O775" s="28"/>
      <c r="P775" s="28"/>
      <c r="Q775" s="28"/>
      <c r="R775" s="28"/>
      <c r="S775" s="28"/>
      <c r="T775" s="28"/>
      <c r="U775" s="28"/>
      <c r="V775" s="28"/>
      <c r="W775" s="28"/>
      <c r="X775" s="28"/>
      <c r="Y775" s="28"/>
      <c r="Z775" s="28"/>
      <c r="AA775" s="28"/>
      <c r="AB775" s="28"/>
      <c r="AC775" s="28"/>
      <c r="AD775" s="28"/>
      <c r="AE775" s="28"/>
      <c r="AF775" s="28"/>
      <c r="AG775" s="28"/>
      <c r="AH775" s="28"/>
      <c r="AI775" s="28"/>
      <c r="AJ775" s="28"/>
      <c r="AK775" s="28"/>
      <c r="AL775" s="28"/>
      <c r="AM775" s="28"/>
      <c r="AN775" s="28"/>
      <c r="AO775" s="28"/>
      <c r="AQ775" s="67">
        <v>0</v>
      </c>
      <c r="AR775" s="67">
        <v>0</v>
      </c>
      <c r="AS775" s="67">
        <v>372.3</v>
      </c>
      <c r="AT775" s="67">
        <v>311.7</v>
      </c>
      <c r="AU775" s="67">
        <v>327.5</v>
      </c>
      <c r="AV775" s="67">
        <v>327.10000000000002</v>
      </c>
      <c r="AW775" s="67">
        <v>310</v>
      </c>
      <c r="AX775" s="67">
        <v>281.60000000000002</v>
      </c>
      <c r="AY775" s="67">
        <v>264.2</v>
      </c>
      <c r="AZ775" s="67">
        <v>247</v>
      </c>
      <c r="BA775" s="67">
        <v>229.7</v>
      </c>
      <c r="BB775" s="67">
        <v>225.2</v>
      </c>
      <c r="BC775" s="67">
        <v>211.6</v>
      </c>
      <c r="BD775" s="67">
        <v>188.90000000000003</v>
      </c>
      <c r="BE775" s="67">
        <v>187.3</v>
      </c>
      <c r="BF775" s="67">
        <v>191.99999999999997</v>
      </c>
      <c r="BG775" s="67">
        <v>204.20000000000002</v>
      </c>
      <c r="BH775" s="67">
        <v>202.6</v>
      </c>
      <c r="BI775" s="67">
        <v>193.2</v>
      </c>
      <c r="BJ775" s="67">
        <v>198.9</v>
      </c>
      <c r="BK775" s="67">
        <v>183.39999999999995</v>
      </c>
      <c r="BL775" s="67">
        <v>179.4</v>
      </c>
      <c r="BM775" s="67">
        <v>168.4</v>
      </c>
      <c r="BN775" s="67"/>
    </row>
    <row r="776" spans="1:66" ht="13.5" customHeight="1" x14ac:dyDescent="0.15">
      <c r="A776" s="51"/>
      <c r="B776" s="56"/>
      <c r="C776" s="54"/>
      <c r="D776" s="66" t="s">
        <v>10</v>
      </c>
      <c r="E776" s="90"/>
      <c r="F776" s="90"/>
      <c r="G776" s="90"/>
      <c r="H776" s="28"/>
      <c r="I776" s="28"/>
      <c r="J776" s="28"/>
      <c r="K776" s="28"/>
      <c r="L776" s="28"/>
      <c r="M776" s="28"/>
      <c r="N776" s="28"/>
      <c r="O776" s="28"/>
      <c r="P776" s="28"/>
      <c r="Q776" s="28"/>
      <c r="R776" s="28"/>
      <c r="S776" s="28"/>
      <c r="T776" s="28"/>
      <c r="U776" s="28"/>
      <c r="V776" s="28"/>
      <c r="W776" s="28"/>
      <c r="X776" s="28"/>
      <c r="Y776" s="28"/>
      <c r="Z776" s="28"/>
      <c r="AA776" s="28"/>
      <c r="AB776" s="28"/>
      <c r="AC776" s="28"/>
      <c r="AD776" s="28"/>
      <c r="AE776" s="28"/>
      <c r="AF776" s="28"/>
      <c r="AG776" s="28"/>
      <c r="AH776" s="28"/>
      <c r="AI776" s="28"/>
      <c r="AJ776" s="28"/>
      <c r="AK776" s="28"/>
      <c r="AL776" s="28"/>
      <c r="AM776" s="28"/>
      <c r="AN776" s="28"/>
      <c r="AO776" s="28"/>
      <c r="AQ776" s="67">
        <v>0</v>
      </c>
      <c r="AR776" s="67">
        <v>0</v>
      </c>
      <c r="AS776" s="67">
        <v>23.6</v>
      </c>
      <c r="AT776" s="67">
        <v>26.2</v>
      </c>
      <c r="AU776" s="67">
        <v>25.1</v>
      </c>
      <c r="AV776" s="67">
        <v>21.6</v>
      </c>
      <c r="AW776" s="67">
        <v>21.2</v>
      </c>
      <c r="AX776" s="67">
        <v>19.2</v>
      </c>
      <c r="AY776" s="67">
        <v>17.3</v>
      </c>
      <c r="AZ776" s="67">
        <v>17</v>
      </c>
      <c r="BA776" s="67">
        <v>12.2</v>
      </c>
      <c r="BB776" s="67">
        <v>10.9</v>
      </c>
      <c r="BC776" s="67">
        <v>8.9</v>
      </c>
      <c r="BD776" s="67">
        <v>8.6000000000000014</v>
      </c>
      <c r="BE776" s="67">
        <v>10.1</v>
      </c>
      <c r="BF776" s="67">
        <v>11.2</v>
      </c>
      <c r="BG776" s="67">
        <v>12</v>
      </c>
      <c r="BH776" s="67">
        <v>6.8</v>
      </c>
      <c r="BI776" s="67">
        <v>11.6</v>
      </c>
      <c r="BJ776" s="67">
        <v>6.6</v>
      </c>
      <c r="BK776" s="67">
        <v>7.1000000000000005</v>
      </c>
      <c r="BL776" s="67">
        <v>6.4</v>
      </c>
      <c r="BM776" s="67">
        <v>10.3</v>
      </c>
      <c r="BN776" s="67"/>
    </row>
    <row r="777" spans="1:66" ht="13.5" customHeight="1" thickBot="1" x14ac:dyDescent="0.2">
      <c r="A777" s="51"/>
      <c r="B777" s="56"/>
      <c r="C777" s="55"/>
      <c r="D777" s="68" t="s">
        <v>11</v>
      </c>
      <c r="E777" s="91"/>
      <c r="F777" s="91"/>
      <c r="G777" s="91"/>
      <c r="H777" s="29"/>
      <c r="I777" s="29"/>
      <c r="J777" s="29"/>
      <c r="K777" s="29"/>
      <c r="L777" s="29"/>
      <c r="M777" s="29"/>
      <c r="N777" s="29"/>
      <c r="O777" s="29"/>
      <c r="P777" s="29"/>
      <c r="Q777" s="29"/>
      <c r="R777" s="29"/>
      <c r="S777" s="29"/>
      <c r="T777" s="29"/>
      <c r="U777" s="29"/>
      <c r="V777" s="29"/>
      <c r="W777" s="29"/>
      <c r="X777" s="29"/>
      <c r="Y777" s="29"/>
      <c r="Z777" s="29"/>
      <c r="AA777" s="29"/>
      <c r="AB777" s="29"/>
      <c r="AC777" s="29"/>
      <c r="AD777" s="29"/>
      <c r="AE777" s="29"/>
      <c r="AF777" s="29"/>
      <c r="AG777" s="29"/>
      <c r="AH777" s="29"/>
      <c r="AI777" s="29"/>
      <c r="AJ777" s="29"/>
      <c r="AK777" s="29"/>
      <c r="AL777" s="29"/>
      <c r="AM777" s="29"/>
      <c r="AN777" s="29"/>
      <c r="AO777" s="29"/>
      <c r="AQ777" s="69">
        <v>0</v>
      </c>
      <c r="AR777" s="69">
        <v>0</v>
      </c>
      <c r="AS777" s="69">
        <v>23.6</v>
      </c>
      <c r="AT777" s="69">
        <v>26.2</v>
      </c>
      <c r="AU777" s="69">
        <v>25.1</v>
      </c>
      <c r="AV777" s="69">
        <v>21.6</v>
      </c>
      <c r="AW777" s="69">
        <v>21.2</v>
      </c>
      <c r="AX777" s="69">
        <v>19.2</v>
      </c>
      <c r="AY777" s="69">
        <v>40.6</v>
      </c>
      <c r="AZ777" s="69">
        <v>54.9</v>
      </c>
      <c r="BA777" s="69">
        <v>38.9</v>
      </c>
      <c r="BB777" s="69">
        <v>10.9</v>
      </c>
      <c r="BC777" s="69">
        <v>8.9</v>
      </c>
      <c r="BD777" s="69">
        <v>8.6000000000000014</v>
      </c>
      <c r="BE777" s="69">
        <v>10.5</v>
      </c>
      <c r="BF777" s="69">
        <v>10.700000000000001</v>
      </c>
      <c r="BG777" s="69">
        <v>12.799999999999999</v>
      </c>
      <c r="BH777" s="69">
        <v>9.8999999999999986</v>
      </c>
      <c r="BI777" s="69">
        <v>15.700000000000003</v>
      </c>
      <c r="BJ777" s="69">
        <v>9.2999999999999989</v>
      </c>
      <c r="BK777" s="69">
        <v>9.6</v>
      </c>
      <c r="BL777" s="69">
        <v>9.5</v>
      </c>
      <c r="BM777" s="69">
        <v>12.399999999999999</v>
      </c>
      <c r="BN777" s="69"/>
    </row>
    <row r="778" spans="1:66" ht="13.5" customHeight="1" x14ac:dyDescent="0.15">
      <c r="A778" s="51"/>
      <c r="B778" s="56"/>
      <c r="C778" s="53" t="s">
        <v>130</v>
      </c>
      <c r="D778" s="64" t="s">
        <v>6</v>
      </c>
      <c r="E778" s="89"/>
      <c r="F778" s="89"/>
      <c r="G778" s="89"/>
      <c r="H778" s="26"/>
      <c r="I778" s="26"/>
      <c r="J778" s="26"/>
      <c r="K778" s="26"/>
      <c r="L778" s="26"/>
      <c r="M778" s="26"/>
      <c r="N778" s="26"/>
      <c r="O778" s="26"/>
      <c r="P778" s="26"/>
      <c r="Q778" s="26"/>
      <c r="R778" s="26"/>
      <c r="S778" s="26"/>
      <c r="T778" s="26"/>
      <c r="U778" s="26"/>
      <c r="V778" s="26"/>
      <c r="W778" s="26"/>
      <c r="X778" s="26"/>
      <c r="Y778" s="26"/>
      <c r="Z778" s="26"/>
      <c r="AA778" s="26"/>
      <c r="AB778" s="26"/>
      <c r="AC778" s="26"/>
      <c r="AD778" s="26"/>
      <c r="AE778" s="26"/>
      <c r="AF778" s="26"/>
      <c r="AG778" s="26"/>
      <c r="AH778" s="26"/>
      <c r="AI778" s="26"/>
      <c r="AJ778" s="26"/>
      <c r="AK778" s="26"/>
      <c r="AL778" s="26"/>
      <c r="AM778" s="26"/>
      <c r="AN778" s="26"/>
      <c r="AO778" s="26"/>
      <c r="AQ778" s="65">
        <v>0</v>
      </c>
      <c r="AR778" s="65">
        <v>0</v>
      </c>
      <c r="AS778" s="65">
        <v>86.8</v>
      </c>
      <c r="AT778" s="65">
        <v>84.2</v>
      </c>
      <c r="AU778" s="65">
        <v>79.2</v>
      </c>
      <c r="AV778" s="65">
        <v>69.3</v>
      </c>
      <c r="AW778" s="65">
        <v>94.8</v>
      </c>
      <c r="AX778" s="65">
        <v>79.7</v>
      </c>
      <c r="AY778" s="65">
        <v>73.400000000000006</v>
      </c>
      <c r="AZ778" s="65">
        <v>70.3</v>
      </c>
      <c r="BA778" s="65">
        <v>65.099999999999994</v>
      </c>
      <c r="BB778" s="65">
        <v>61.3</v>
      </c>
      <c r="BC778" s="65">
        <v>53.9</v>
      </c>
      <c r="BD778" s="65">
        <v>49.199999999999996</v>
      </c>
      <c r="BE778" s="65">
        <v>58.3</v>
      </c>
      <c r="BF778" s="65">
        <v>59.2</v>
      </c>
      <c r="BG778" s="65">
        <v>61.8</v>
      </c>
      <c r="BH778" s="65">
        <v>62.399999999999991</v>
      </c>
      <c r="BI778" s="65">
        <v>62.699999999999996</v>
      </c>
      <c r="BJ778" s="65">
        <v>59.599999999999987</v>
      </c>
      <c r="BK778" s="65">
        <v>58.8</v>
      </c>
      <c r="BL778" s="65">
        <v>48.7</v>
      </c>
      <c r="BM778" s="65">
        <v>49</v>
      </c>
      <c r="BN778" s="65"/>
    </row>
    <row r="779" spans="1:66" ht="13.5" customHeight="1" x14ac:dyDescent="0.15">
      <c r="A779" s="51"/>
      <c r="B779" s="56"/>
      <c r="C779" s="54"/>
      <c r="D779" s="66" t="s">
        <v>7</v>
      </c>
      <c r="E779" s="90"/>
      <c r="F779" s="90"/>
      <c r="G779" s="90"/>
      <c r="H779" s="28"/>
      <c r="I779" s="28"/>
      <c r="J779" s="28"/>
      <c r="K779" s="28"/>
      <c r="L779" s="28"/>
      <c r="M779" s="28"/>
      <c r="N779" s="28"/>
      <c r="O779" s="28"/>
      <c r="P779" s="28"/>
      <c r="Q779" s="28"/>
      <c r="R779" s="28"/>
      <c r="S779" s="28"/>
      <c r="T779" s="28"/>
      <c r="U779" s="28"/>
      <c r="V779" s="28"/>
      <c r="W779" s="28"/>
      <c r="X779" s="28"/>
      <c r="Y779" s="28"/>
      <c r="Z779" s="28"/>
      <c r="AA779" s="28"/>
      <c r="AB779" s="28"/>
      <c r="AC779" s="28"/>
      <c r="AD779" s="28"/>
      <c r="AE779" s="28"/>
      <c r="AF779" s="28"/>
      <c r="AG779" s="28"/>
      <c r="AH779" s="28"/>
      <c r="AI779" s="28"/>
      <c r="AJ779" s="28"/>
      <c r="AK779" s="28"/>
      <c r="AL779" s="28"/>
      <c r="AM779" s="28"/>
      <c r="AN779" s="28"/>
      <c r="AO779" s="28"/>
      <c r="AQ779" s="67">
        <v>0</v>
      </c>
      <c r="AR779" s="67">
        <v>0</v>
      </c>
      <c r="AS779" s="67">
        <v>3.8</v>
      </c>
      <c r="AT779" s="67">
        <v>2.6</v>
      </c>
      <c r="AU779" s="67">
        <v>2.2999999999999998</v>
      </c>
      <c r="AV779" s="67">
        <v>1.7</v>
      </c>
      <c r="AW779" s="67">
        <v>1.9</v>
      </c>
      <c r="AX779" s="67">
        <v>1.2</v>
      </c>
      <c r="AY779" s="67">
        <v>2.2000000000000002</v>
      </c>
      <c r="AZ779" s="67">
        <v>2</v>
      </c>
      <c r="BA779" s="67">
        <v>2.1</v>
      </c>
      <c r="BB779" s="67">
        <v>1.7</v>
      </c>
      <c r="BC779" s="67">
        <v>1.6</v>
      </c>
      <c r="BD779" s="67">
        <v>1.6000000000000003</v>
      </c>
      <c r="BE779" s="67">
        <v>1.2</v>
      </c>
      <c r="BF779" s="67">
        <v>1.2000000000000002</v>
      </c>
      <c r="BG779" s="67">
        <v>1.7000000000000002</v>
      </c>
      <c r="BH779" s="67">
        <v>1.6000000000000003</v>
      </c>
      <c r="BI779" s="67">
        <v>1.8000000000000003</v>
      </c>
      <c r="BJ779" s="67">
        <v>1.8</v>
      </c>
      <c r="BK779" s="67">
        <v>1.4000000000000001</v>
      </c>
      <c r="BL779" s="67">
        <v>2.1</v>
      </c>
      <c r="BM779" s="67">
        <v>2.0000000000000004</v>
      </c>
      <c r="BN779" s="67"/>
    </row>
    <row r="780" spans="1:66" ht="13.5" customHeight="1" x14ac:dyDescent="0.15">
      <c r="A780" s="51"/>
      <c r="B780" s="56"/>
      <c r="C780" s="54"/>
      <c r="D780" s="66" t="s">
        <v>8</v>
      </c>
      <c r="E780" s="90"/>
      <c r="F780" s="90"/>
      <c r="G780" s="90"/>
      <c r="H780" s="28"/>
      <c r="I780" s="28"/>
      <c r="J780" s="28"/>
      <c r="K780" s="28"/>
      <c r="L780" s="28"/>
      <c r="M780" s="28"/>
      <c r="N780" s="28"/>
      <c r="O780" s="28"/>
      <c r="P780" s="28"/>
      <c r="Q780" s="28"/>
      <c r="R780" s="28"/>
      <c r="S780" s="28"/>
      <c r="T780" s="28"/>
      <c r="U780" s="28"/>
      <c r="V780" s="28"/>
      <c r="W780" s="28"/>
      <c r="X780" s="28"/>
      <c r="Y780" s="28"/>
      <c r="Z780" s="28"/>
      <c r="AA780" s="28"/>
      <c r="AB780" s="28"/>
      <c r="AC780" s="28"/>
      <c r="AD780" s="28"/>
      <c r="AE780" s="28"/>
      <c r="AF780" s="28"/>
      <c r="AG780" s="28"/>
      <c r="AH780" s="28"/>
      <c r="AI780" s="28"/>
      <c r="AJ780" s="28"/>
      <c r="AK780" s="28"/>
      <c r="AL780" s="28"/>
      <c r="AM780" s="28"/>
      <c r="AN780" s="28"/>
      <c r="AO780" s="28"/>
      <c r="AQ780" s="67">
        <v>0</v>
      </c>
      <c r="AR780" s="67">
        <v>0</v>
      </c>
      <c r="AS780" s="67">
        <v>83</v>
      </c>
      <c r="AT780" s="67">
        <v>81.599999999999994</v>
      </c>
      <c r="AU780" s="67">
        <v>76.900000000000006</v>
      </c>
      <c r="AV780" s="67">
        <v>67.599999999999994</v>
      </c>
      <c r="AW780" s="67">
        <v>92.9</v>
      </c>
      <c r="AX780" s="67">
        <v>78.5</v>
      </c>
      <c r="AY780" s="67">
        <v>71.2</v>
      </c>
      <c r="AZ780" s="67">
        <v>68.3</v>
      </c>
      <c r="BA780" s="67">
        <v>63</v>
      </c>
      <c r="BB780" s="67">
        <v>59.6</v>
      </c>
      <c r="BC780" s="67">
        <v>52.3</v>
      </c>
      <c r="BD780" s="67">
        <v>47.6</v>
      </c>
      <c r="BE780" s="67">
        <v>57.1</v>
      </c>
      <c r="BF780" s="67">
        <v>58.000000000000007</v>
      </c>
      <c r="BG780" s="67">
        <v>60.099999999999994</v>
      </c>
      <c r="BH780" s="67">
        <v>60.8</v>
      </c>
      <c r="BI780" s="67">
        <v>60.900000000000006</v>
      </c>
      <c r="BJ780" s="67">
        <v>57.8</v>
      </c>
      <c r="BK780" s="67">
        <v>57.400000000000006</v>
      </c>
      <c r="BL780" s="67">
        <v>46.6</v>
      </c>
      <c r="BM780" s="67">
        <v>47</v>
      </c>
      <c r="BN780" s="67"/>
    </row>
    <row r="781" spans="1:66" ht="13.5" customHeight="1" x14ac:dyDescent="0.15">
      <c r="A781" s="51"/>
      <c r="B781" s="56"/>
      <c r="C781" s="54"/>
      <c r="D781" s="66" t="s">
        <v>9</v>
      </c>
      <c r="E781" s="90"/>
      <c r="F781" s="90"/>
      <c r="G781" s="90"/>
      <c r="H781" s="28"/>
      <c r="I781" s="28"/>
      <c r="J781" s="28"/>
      <c r="K781" s="28"/>
      <c r="L781" s="28"/>
      <c r="M781" s="28"/>
      <c r="N781" s="28"/>
      <c r="O781" s="28"/>
      <c r="P781" s="28"/>
      <c r="Q781" s="28"/>
      <c r="R781" s="28"/>
      <c r="S781" s="28"/>
      <c r="T781" s="28"/>
      <c r="U781" s="28"/>
      <c r="V781" s="28"/>
      <c r="W781" s="28"/>
      <c r="X781" s="28"/>
      <c r="Y781" s="28"/>
      <c r="Z781" s="28"/>
      <c r="AA781" s="28"/>
      <c r="AB781" s="28"/>
      <c r="AC781" s="28"/>
      <c r="AD781" s="28"/>
      <c r="AE781" s="28"/>
      <c r="AF781" s="28"/>
      <c r="AG781" s="28"/>
      <c r="AH781" s="28"/>
      <c r="AI781" s="28"/>
      <c r="AJ781" s="28"/>
      <c r="AK781" s="28"/>
      <c r="AL781" s="28"/>
      <c r="AM781" s="28"/>
      <c r="AN781" s="28"/>
      <c r="AO781" s="28"/>
      <c r="AQ781" s="67">
        <v>0</v>
      </c>
      <c r="AR781" s="67">
        <v>0</v>
      </c>
      <c r="AS781" s="67">
        <v>73.3</v>
      </c>
      <c r="AT781" s="67">
        <v>72.599999999999994</v>
      </c>
      <c r="AU781" s="67">
        <v>68.2</v>
      </c>
      <c r="AV781" s="67">
        <v>59.3</v>
      </c>
      <c r="AW781" s="67">
        <v>84.3</v>
      </c>
      <c r="AX781" s="67">
        <v>71.099999999999994</v>
      </c>
      <c r="AY781" s="67">
        <v>64.8</v>
      </c>
      <c r="AZ781" s="67">
        <v>61.9</v>
      </c>
      <c r="BA781" s="67">
        <v>57.8</v>
      </c>
      <c r="BB781" s="67">
        <v>53.9</v>
      </c>
      <c r="BC781" s="67">
        <v>47.2</v>
      </c>
      <c r="BD781" s="67">
        <v>42.9</v>
      </c>
      <c r="BE781" s="67">
        <v>52.7</v>
      </c>
      <c r="BF781" s="67">
        <v>54.4</v>
      </c>
      <c r="BG781" s="67">
        <v>56.6</v>
      </c>
      <c r="BH781" s="67">
        <v>56.899999999999991</v>
      </c>
      <c r="BI781" s="67">
        <v>56.5</v>
      </c>
      <c r="BJ781" s="67">
        <v>52.500000000000007</v>
      </c>
      <c r="BK781" s="67">
        <v>51.4</v>
      </c>
      <c r="BL781" s="67">
        <v>42</v>
      </c>
      <c r="BM781" s="67">
        <v>41.2</v>
      </c>
      <c r="BN781" s="67"/>
    </row>
    <row r="782" spans="1:66" ht="13.5" customHeight="1" x14ac:dyDescent="0.15">
      <c r="A782" s="51"/>
      <c r="B782" s="56"/>
      <c r="C782" s="54"/>
      <c r="D782" s="66" t="s">
        <v>10</v>
      </c>
      <c r="E782" s="90"/>
      <c r="F782" s="90"/>
      <c r="G782" s="90"/>
      <c r="H782" s="28"/>
      <c r="I782" s="28"/>
      <c r="J782" s="28"/>
      <c r="K782" s="28"/>
      <c r="L782" s="28"/>
      <c r="M782" s="28"/>
      <c r="N782" s="28"/>
      <c r="O782" s="28"/>
      <c r="P782" s="28"/>
      <c r="Q782" s="28"/>
      <c r="R782" s="28"/>
      <c r="S782" s="28"/>
      <c r="T782" s="28"/>
      <c r="U782" s="28"/>
      <c r="V782" s="28"/>
      <c r="W782" s="28"/>
      <c r="X782" s="28"/>
      <c r="Y782" s="28"/>
      <c r="Z782" s="28"/>
      <c r="AA782" s="28"/>
      <c r="AB782" s="28"/>
      <c r="AC782" s="28"/>
      <c r="AD782" s="28"/>
      <c r="AE782" s="28"/>
      <c r="AF782" s="28"/>
      <c r="AG782" s="28"/>
      <c r="AH782" s="28"/>
      <c r="AI782" s="28"/>
      <c r="AJ782" s="28"/>
      <c r="AK782" s="28"/>
      <c r="AL782" s="28"/>
      <c r="AM782" s="28"/>
      <c r="AN782" s="28"/>
      <c r="AO782" s="28"/>
      <c r="AQ782" s="67">
        <v>0</v>
      </c>
      <c r="AR782" s="67">
        <v>0</v>
      </c>
      <c r="AS782" s="67">
        <v>13.5</v>
      </c>
      <c r="AT782" s="67">
        <v>11.6</v>
      </c>
      <c r="AU782" s="67">
        <v>11</v>
      </c>
      <c r="AV782" s="67">
        <v>10</v>
      </c>
      <c r="AW782" s="67">
        <v>10.5</v>
      </c>
      <c r="AX782" s="67">
        <v>8.6</v>
      </c>
      <c r="AY782" s="67">
        <v>8.6</v>
      </c>
      <c r="AZ782" s="67">
        <v>8.4</v>
      </c>
      <c r="BA782" s="67">
        <v>7.3</v>
      </c>
      <c r="BB782" s="67">
        <v>7.4</v>
      </c>
      <c r="BC782" s="67">
        <v>6.7</v>
      </c>
      <c r="BD782" s="67">
        <v>6.3</v>
      </c>
      <c r="BE782" s="67">
        <v>5.6</v>
      </c>
      <c r="BF782" s="67">
        <v>4.7999999999999989</v>
      </c>
      <c r="BG782" s="67">
        <v>5.1999999999999993</v>
      </c>
      <c r="BH782" s="67">
        <v>5.4999999999999991</v>
      </c>
      <c r="BI782" s="67">
        <v>6.2</v>
      </c>
      <c r="BJ782" s="67">
        <v>7.1000000000000005</v>
      </c>
      <c r="BK782" s="67">
        <v>7.3999999999999986</v>
      </c>
      <c r="BL782" s="67">
        <v>6.7</v>
      </c>
      <c r="BM782" s="67">
        <v>7.8</v>
      </c>
      <c r="BN782" s="67"/>
    </row>
    <row r="783" spans="1:66" ht="13.5" customHeight="1" thickBot="1" x14ac:dyDescent="0.2">
      <c r="A783" s="51"/>
      <c r="B783" s="56"/>
      <c r="C783" s="55"/>
      <c r="D783" s="68" t="s">
        <v>11</v>
      </c>
      <c r="E783" s="91"/>
      <c r="F783" s="91"/>
      <c r="G783" s="91"/>
      <c r="H783" s="29"/>
      <c r="I783" s="29"/>
      <c r="J783" s="29"/>
      <c r="K783" s="29"/>
      <c r="L783" s="29"/>
      <c r="M783" s="29"/>
      <c r="N783" s="29"/>
      <c r="O783" s="29"/>
      <c r="P783" s="29"/>
      <c r="Q783" s="29"/>
      <c r="R783" s="29"/>
      <c r="S783" s="29"/>
      <c r="T783" s="29"/>
      <c r="U783" s="29"/>
      <c r="V783" s="29"/>
      <c r="W783" s="29"/>
      <c r="X783" s="29"/>
      <c r="Y783" s="29"/>
      <c r="Z783" s="29"/>
      <c r="AA783" s="29"/>
      <c r="AB783" s="29"/>
      <c r="AC783" s="29"/>
      <c r="AD783" s="29"/>
      <c r="AE783" s="29"/>
      <c r="AF783" s="29"/>
      <c r="AG783" s="29"/>
      <c r="AH783" s="29"/>
      <c r="AI783" s="29"/>
      <c r="AJ783" s="29"/>
      <c r="AK783" s="29"/>
      <c r="AL783" s="29"/>
      <c r="AM783" s="29"/>
      <c r="AN783" s="29"/>
      <c r="AO783" s="29"/>
      <c r="AQ783" s="69">
        <v>0</v>
      </c>
      <c r="AR783" s="69">
        <v>0</v>
      </c>
      <c r="AS783" s="69">
        <v>17.399999999999999</v>
      </c>
      <c r="AT783" s="69">
        <v>17</v>
      </c>
      <c r="AU783" s="69">
        <v>15.2</v>
      </c>
      <c r="AV783" s="69">
        <v>14.1</v>
      </c>
      <c r="AW783" s="69">
        <v>13.9</v>
      </c>
      <c r="AX783" s="69">
        <v>10.4</v>
      </c>
      <c r="AY783" s="69">
        <v>13</v>
      </c>
      <c r="AZ783" s="69">
        <v>10.8</v>
      </c>
      <c r="BA783" s="69">
        <v>10.4</v>
      </c>
      <c r="BB783" s="69">
        <v>9.6</v>
      </c>
      <c r="BC783" s="69">
        <v>9.4</v>
      </c>
      <c r="BD783" s="69">
        <v>8.2999999999999989</v>
      </c>
      <c r="BE783" s="69">
        <v>8.1</v>
      </c>
      <c r="BF783" s="69">
        <v>7.1</v>
      </c>
      <c r="BG783" s="69">
        <v>7.3999999999999995</v>
      </c>
      <c r="BH783" s="69">
        <v>7.9</v>
      </c>
      <c r="BI783" s="69">
        <v>9.7000000000000011</v>
      </c>
      <c r="BJ783" s="69">
        <v>9.8000000000000007</v>
      </c>
      <c r="BK783" s="69">
        <v>9.7999999999999989</v>
      </c>
      <c r="BL783" s="69">
        <v>8.6</v>
      </c>
      <c r="BM783" s="69">
        <v>10</v>
      </c>
      <c r="BN783" s="69"/>
    </row>
    <row r="784" spans="1:66" ht="13.5" customHeight="1" x14ac:dyDescent="0.15">
      <c r="A784" s="51"/>
      <c r="B784" s="56"/>
      <c r="C784" s="115" t="s">
        <v>447</v>
      </c>
      <c r="D784" s="64" t="s">
        <v>6</v>
      </c>
      <c r="E784" s="89"/>
      <c r="F784" s="89"/>
      <c r="G784" s="89"/>
      <c r="H784" s="26"/>
      <c r="I784" s="26">
        <f t="shared" ref="I784" si="1016">SUM(I785:I786)</f>
        <v>764533</v>
      </c>
      <c r="J784" s="26">
        <f t="shared" ref="J784" si="1017">SUM(J785:J786)</f>
        <v>936583</v>
      </c>
      <c r="K784" s="26">
        <f t="shared" ref="K784" si="1018">SUM(K785:K786)</f>
        <v>947938</v>
      </c>
      <c r="L784" s="26">
        <f t="shared" ref="L784" si="1019">SUM(L785:L786)</f>
        <v>1144349</v>
      </c>
      <c r="M784" s="26">
        <f t="shared" ref="M784" si="1020">SUM(M785:M786)</f>
        <v>1185821</v>
      </c>
      <c r="N784" s="26">
        <f t="shared" ref="N784" si="1021">SUM(N785:N786)</f>
        <v>982379</v>
      </c>
      <c r="O784" s="26">
        <f t="shared" ref="O784" si="1022">SUM(O785:O786)</f>
        <v>1156898</v>
      </c>
      <c r="P784" s="26">
        <f t="shared" ref="P784" si="1023">SUM(P785:P786)</f>
        <v>1642595</v>
      </c>
      <c r="Q784" s="26">
        <f t="shared" ref="Q784" si="1024">SUM(Q785:Q786)</f>
        <v>1918174</v>
      </c>
      <c r="R784" s="26">
        <f t="shared" ref="R784" si="1025">SUM(R785:R786)</f>
        <v>2293172</v>
      </c>
      <c r="S784" s="26">
        <f t="shared" ref="S784" si="1026">SUM(S785:S786)</f>
        <v>2577607</v>
      </c>
      <c r="T784" s="26">
        <f t="shared" ref="T784" si="1027">SUM(T785:T786)</f>
        <v>2397998</v>
      </c>
      <c r="U784" s="26">
        <f t="shared" ref="U784" si="1028">SUM(U785:U786)</f>
        <v>2726818</v>
      </c>
      <c r="V784" s="26">
        <f t="shared" ref="V784" si="1029">SUM(V785:V786)</f>
        <v>2590313</v>
      </c>
      <c r="W784" s="26">
        <f t="shared" ref="W784" si="1030">SUM(W785:W786)</f>
        <v>2536300</v>
      </c>
      <c r="X784" s="26">
        <f t="shared" ref="X784" si="1031">SUM(X785:X786)</f>
        <v>2606757</v>
      </c>
      <c r="Y784" s="26">
        <f t="shared" ref="Y784" si="1032">SUM(Y785:Y786)</f>
        <v>2526102</v>
      </c>
      <c r="Z784" s="26">
        <f t="shared" ref="Z784" si="1033">SUM(Z785:Z786)</f>
        <v>2446545</v>
      </c>
      <c r="AA784" s="26">
        <f t="shared" ref="AA784" si="1034">SUM(AA785:AA786)</f>
        <v>2543213</v>
      </c>
      <c r="AB784" s="26">
        <f t="shared" ref="AB784" si="1035">SUM(AB785:AB786)</f>
        <v>2439498</v>
      </c>
      <c r="AC784" s="26">
        <f t="shared" ref="AC784" si="1036">SUM(AC785:AC786)</f>
        <v>2555929</v>
      </c>
      <c r="AD784" s="26">
        <f t="shared" ref="AD784" si="1037">SUM(AD785:AD786)</f>
        <v>2425525</v>
      </c>
      <c r="AE784" s="26">
        <f t="shared" ref="AE784" si="1038">SUM(AE785:AE786)</f>
        <v>2525913</v>
      </c>
      <c r="AF784" s="26">
        <f t="shared" ref="AF784" si="1039">SUM(AF785:AF786)</f>
        <v>2654967</v>
      </c>
      <c r="AG784" s="26">
        <f t="shared" ref="AG784" si="1040">SUM(AG785:AG786)</f>
        <v>2646584</v>
      </c>
      <c r="AH784" s="26">
        <f t="shared" ref="AH784" si="1041">SUM(AH785:AH786)</f>
        <v>2861534</v>
      </c>
      <c r="AI784" s="26">
        <f t="shared" ref="AI784" si="1042">SUM(AI785:AI786)</f>
        <v>3003001</v>
      </c>
      <c r="AJ784" s="26">
        <f t="shared" ref="AJ784" si="1043">SUM(AJ785:AJ786)</f>
        <v>3114153</v>
      </c>
      <c r="AK784" s="26">
        <f t="shared" ref="AK784" si="1044">SUM(AK785:AK786)</f>
        <v>3036555</v>
      </c>
      <c r="AL784" s="26">
        <f t="shared" ref="AL784" si="1045">SUM(AL785:AL786)</f>
        <v>2857382</v>
      </c>
      <c r="AM784" s="26">
        <f t="shared" ref="AM784" si="1046">SUM(AM785:AM786)</f>
        <v>2799081</v>
      </c>
      <c r="AN784" s="26">
        <f t="shared" ref="AN784" si="1047">SUM(AN785:AN786)</f>
        <v>2810151</v>
      </c>
      <c r="AO784" s="26">
        <f t="shared" ref="AO784" si="1048">SUM(AO785:AO786)</f>
        <v>2751160</v>
      </c>
      <c r="AQ784" s="65">
        <v>2861.8</v>
      </c>
      <c r="AR784" s="65">
        <v>2850.7</v>
      </c>
      <c r="AS784" s="65">
        <v>2870.8999999999996</v>
      </c>
      <c r="AT784" s="65">
        <v>2688.9</v>
      </c>
      <c r="AU784" s="65">
        <v>2693</v>
      </c>
      <c r="AV784" s="65">
        <v>2635.5</v>
      </c>
      <c r="AW784" s="65">
        <v>2569.5</v>
      </c>
      <c r="AX784" s="65">
        <v>2548.4</v>
      </c>
      <c r="AY784" s="65">
        <v>2538.6</v>
      </c>
      <c r="AZ784" s="65">
        <v>2555.6</v>
      </c>
      <c r="BA784" s="65">
        <v>2499.6</v>
      </c>
      <c r="BB784" s="65">
        <v>2314.9</v>
      </c>
      <c r="BC784" s="65">
        <v>2108.8000000000002</v>
      </c>
      <c r="BD784" s="65">
        <v>2001.7000000000003</v>
      </c>
      <c r="BE784" s="65">
        <v>1706.6</v>
      </c>
      <c r="BF784" s="65">
        <v>1797.0000000000002</v>
      </c>
      <c r="BG784" s="65">
        <v>2025.3999999999999</v>
      </c>
      <c r="BH784" s="65">
        <v>2059.1999999999998</v>
      </c>
      <c r="BI784" s="65">
        <v>2122.1</v>
      </c>
      <c r="BJ784" s="65">
        <v>1874.3</v>
      </c>
      <c r="BK784" s="65">
        <v>1853.9</v>
      </c>
      <c r="BL784" s="65">
        <v>1708</v>
      </c>
      <c r="BM784" s="65">
        <v>1537.7</v>
      </c>
      <c r="BN784" s="65"/>
    </row>
    <row r="785" spans="1:66" ht="13.5" customHeight="1" x14ac:dyDescent="0.15">
      <c r="A785" s="51"/>
      <c r="B785" s="56"/>
      <c r="C785" s="116"/>
      <c r="D785" s="66" t="s">
        <v>7</v>
      </c>
      <c r="E785" s="90"/>
      <c r="F785" s="90"/>
      <c r="G785" s="90"/>
      <c r="H785" s="28"/>
      <c r="I785" s="28">
        <f>主要観光地別・年度計!I845+主要観光地別・年度計!I851+主要観光地別・年度計!I857</f>
        <v>446035</v>
      </c>
      <c r="J785" s="28">
        <f>主要観光地別・年度計!J845+主要観光地別・年度計!J851+主要観光地別・年度計!J857</f>
        <v>534357</v>
      </c>
      <c r="K785" s="28">
        <f>主要観光地別・年度計!K845+主要観光地別・年度計!K851+主要観光地別・年度計!K857</f>
        <v>556625</v>
      </c>
      <c r="L785" s="28">
        <f>主要観光地別・年度計!L845+主要観光地別・年度計!L851+主要観光地別・年度計!L857</f>
        <v>634686</v>
      </c>
      <c r="M785" s="28">
        <f>主要観光地別・年度計!M845+主要観光地別・年度計!M851+主要観光地別・年度計!M857</f>
        <v>681217</v>
      </c>
      <c r="N785" s="28">
        <f>主要観光地別・年度計!N845+主要観光地別・年度計!N851+主要観光地別・年度計!N857</f>
        <v>345470</v>
      </c>
      <c r="O785" s="28">
        <f>主要観光地別・年度計!O845+主要観光地別・年度計!O851+主要観光地別・年度計!O857</f>
        <v>269048</v>
      </c>
      <c r="P785" s="28">
        <f>主要観光地別・年度計!P845+主要観光地別・年度計!P851+主要観光地別・年度計!P857</f>
        <v>625969</v>
      </c>
      <c r="Q785" s="28">
        <f>主要観光地別・年度計!Q845+主要観光地別・年度計!Q851+主要観光地別・年度計!Q857</f>
        <v>802073</v>
      </c>
      <c r="R785" s="28">
        <f>主要観光地別・年度計!R845+主要観光地別・年度計!R851+主要観光地別・年度計!R857</f>
        <v>965120</v>
      </c>
      <c r="S785" s="28">
        <f>主要観光地別・年度計!S845+主要観光地別・年度計!S851+主要観光地別・年度計!S857</f>
        <v>1084783</v>
      </c>
      <c r="T785" s="28">
        <f>主要観光地別・年度計!T845+主要観光地別・年度計!T851+主要観光地別・年度計!T857</f>
        <v>1059411</v>
      </c>
      <c r="U785" s="28">
        <f>主要観光地別・年度計!U845+主要観光地別・年度計!U851+主要観光地別・年度計!U857</f>
        <v>1212012</v>
      </c>
      <c r="V785" s="28">
        <f>主要観光地別・年度計!V845+主要観光地別・年度計!V851+主要観光地別・年度計!V857</f>
        <v>1105100</v>
      </c>
      <c r="W785" s="28">
        <f>主要観光地別・年度計!W845+主要観光地別・年度計!W851+主要観光地別・年度計!W857</f>
        <v>1050812</v>
      </c>
      <c r="X785" s="28">
        <f>主要観光地別・年度計!X845+主要観光地別・年度計!X851+主要観光地別・年度計!X857</f>
        <v>1061026</v>
      </c>
      <c r="Y785" s="28">
        <f>主要観光地別・年度計!Y845+主要観光地別・年度計!Y851+主要観光地別・年度計!Y857</f>
        <v>951653</v>
      </c>
      <c r="Z785" s="28">
        <f>主要観光地別・年度計!Z845+主要観光地別・年度計!Z851+主要観光地別・年度計!Z857</f>
        <v>913104</v>
      </c>
      <c r="AA785" s="28">
        <f>主要観光地別・年度計!AA845+主要観光地別・年度計!AA851+主要観光地別・年度計!AA857</f>
        <v>991227</v>
      </c>
      <c r="AB785" s="28">
        <f>主要観光地別・年度計!AB845+主要観光地別・年度計!AB851+主要観光地別・年度計!AB857</f>
        <v>774171</v>
      </c>
      <c r="AC785" s="28">
        <f>主要観光地別・年度計!AC845+主要観光地別・年度計!AC851+主要観光地別・年度計!AC857</f>
        <v>775833</v>
      </c>
      <c r="AD785" s="28">
        <f>主要観光地別・年度計!AD845+主要観光地別・年度計!AD851+主要観光地別・年度計!AD857</f>
        <v>616574</v>
      </c>
      <c r="AE785" s="28">
        <f>主要観光地別・年度計!AE845+主要観光地別・年度計!AE851+主要観光地別・年度計!AE857</f>
        <v>679271</v>
      </c>
      <c r="AF785" s="28">
        <f>主要観光地別・年度計!AF845+主要観光地別・年度計!AF851+主要観光地別・年度計!AF857</f>
        <v>273207</v>
      </c>
      <c r="AG785" s="28">
        <f>主要観光地別・年度計!AG845+主要観光地別・年度計!AG851+主要観光地別・年度計!AG857</f>
        <v>581394</v>
      </c>
      <c r="AH785" s="28">
        <f>主要観光地別・年度計!AH845+主要観光地別・年度計!AH851+主要観光地別・年度計!AH857</f>
        <v>636660</v>
      </c>
      <c r="AI785" s="28">
        <f>主要観光地別・年度計!AI845+主要観光地別・年度計!AI851+主要観光地別・年度計!AI857</f>
        <v>703082</v>
      </c>
      <c r="AJ785" s="28">
        <f>主要観光地別・年度計!AJ845+主要観光地別・年度計!AJ851+主要観光地別・年度計!AJ857</f>
        <v>1049540</v>
      </c>
      <c r="AK785" s="28">
        <f>主要観光地別・年度計!AK845+主要観光地別・年度計!AK851+主要観光地別・年度計!AK857</f>
        <v>1128128</v>
      </c>
      <c r="AL785" s="28">
        <f>主要観光地別・年度計!AL845+主要観光地別・年度計!AL851+主要観光地別・年度計!AL857</f>
        <v>1040167</v>
      </c>
      <c r="AM785" s="28">
        <f>主要観光地別・年度計!AM845+主要観光地別・年度計!AM851+主要観光地別・年度計!AM857</f>
        <v>1112013</v>
      </c>
      <c r="AN785" s="28">
        <f>主要観光地別・年度計!AN845+主要観光地別・年度計!AN851+主要観光地別・年度計!AN857</f>
        <v>1130788</v>
      </c>
      <c r="AO785" s="28">
        <f>主要観光地別・年度計!AO845+主要観光地別・年度計!AO851+主要観光地別・年度計!AO857</f>
        <v>1126331</v>
      </c>
      <c r="AQ785" s="67">
        <v>1170.2</v>
      </c>
      <c r="AR785" s="67">
        <v>1160.5999999999999</v>
      </c>
      <c r="AS785" s="67">
        <v>1172.0999999999999</v>
      </c>
      <c r="AT785" s="67">
        <v>1085</v>
      </c>
      <c r="AU785" s="67">
        <v>951.3</v>
      </c>
      <c r="AV785" s="67">
        <v>1044.5</v>
      </c>
      <c r="AW785" s="67">
        <v>1140.3</v>
      </c>
      <c r="AX785" s="67">
        <v>1462.5</v>
      </c>
      <c r="AY785" s="67">
        <v>1652.6</v>
      </c>
      <c r="AZ785" s="67">
        <v>1681.4</v>
      </c>
      <c r="BA785" s="67">
        <v>1599.6</v>
      </c>
      <c r="BB785" s="67">
        <v>1631.8</v>
      </c>
      <c r="BC785" s="67">
        <v>1573.3</v>
      </c>
      <c r="BD785" s="67">
        <v>1326.7</v>
      </c>
      <c r="BE785" s="67">
        <v>1059.2</v>
      </c>
      <c r="BF785" s="67">
        <v>1191.5000000000002</v>
      </c>
      <c r="BG785" s="67">
        <v>1401.1999999999998</v>
      </c>
      <c r="BH785" s="67">
        <v>1429.2000000000003</v>
      </c>
      <c r="BI785" s="67">
        <v>1539</v>
      </c>
      <c r="BJ785" s="67">
        <v>1363.7000000000003</v>
      </c>
      <c r="BK785" s="67">
        <v>1392.4</v>
      </c>
      <c r="BL785" s="67">
        <v>1183.8</v>
      </c>
      <c r="BM785" s="67">
        <v>991.60000000000014</v>
      </c>
      <c r="BN785" s="67"/>
    </row>
    <row r="786" spans="1:66" ht="13.5" customHeight="1" x14ac:dyDescent="0.15">
      <c r="A786" s="51"/>
      <c r="B786" s="52"/>
      <c r="C786" s="116"/>
      <c r="D786" s="66" t="s">
        <v>8</v>
      </c>
      <c r="E786" s="90"/>
      <c r="F786" s="90"/>
      <c r="G786" s="90"/>
      <c r="H786" s="28"/>
      <c r="I786" s="28">
        <f>主要観光地別・年度計!I846+主要観光地別・年度計!I852+主要観光地別・年度計!I858</f>
        <v>318498</v>
      </c>
      <c r="J786" s="28">
        <f>主要観光地別・年度計!J846+主要観光地別・年度計!J852+主要観光地別・年度計!J858</f>
        <v>402226</v>
      </c>
      <c r="K786" s="28">
        <f>主要観光地別・年度計!K846+主要観光地別・年度計!K852+主要観光地別・年度計!K858</f>
        <v>391313</v>
      </c>
      <c r="L786" s="28">
        <f>主要観光地別・年度計!L846+主要観光地別・年度計!L852+主要観光地別・年度計!L858</f>
        <v>509663</v>
      </c>
      <c r="M786" s="28">
        <f>主要観光地別・年度計!M846+主要観光地別・年度計!M852+主要観光地別・年度計!M858</f>
        <v>504604</v>
      </c>
      <c r="N786" s="28">
        <f>主要観光地別・年度計!N846+主要観光地別・年度計!N852+主要観光地別・年度計!N858</f>
        <v>636909</v>
      </c>
      <c r="O786" s="28">
        <f>主要観光地別・年度計!O846+主要観光地別・年度計!O852+主要観光地別・年度計!O858</f>
        <v>887850</v>
      </c>
      <c r="P786" s="28">
        <f>主要観光地別・年度計!P846+主要観光地別・年度計!P852+主要観光地別・年度計!P858</f>
        <v>1016626</v>
      </c>
      <c r="Q786" s="28">
        <f>主要観光地別・年度計!Q846+主要観光地別・年度計!Q852+主要観光地別・年度計!Q858</f>
        <v>1116101</v>
      </c>
      <c r="R786" s="28">
        <f>主要観光地別・年度計!R846+主要観光地別・年度計!R852+主要観光地別・年度計!R858</f>
        <v>1328052</v>
      </c>
      <c r="S786" s="28">
        <f>主要観光地別・年度計!S846+主要観光地別・年度計!S852+主要観光地別・年度計!S858</f>
        <v>1492824</v>
      </c>
      <c r="T786" s="28">
        <f>主要観光地別・年度計!T846+主要観光地別・年度計!T852+主要観光地別・年度計!T858</f>
        <v>1338587</v>
      </c>
      <c r="U786" s="28">
        <f>主要観光地別・年度計!U846+主要観光地別・年度計!U852+主要観光地別・年度計!U858</f>
        <v>1514806</v>
      </c>
      <c r="V786" s="28">
        <f>主要観光地別・年度計!V846+主要観光地別・年度計!V852+主要観光地別・年度計!V858</f>
        <v>1485213</v>
      </c>
      <c r="W786" s="28">
        <f>主要観光地別・年度計!W846+主要観光地別・年度計!W852+主要観光地別・年度計!W858</f>
        <v>1485488</v>
      </c>
      <c r="X786" s="28">
        <f>主要観光地別・年度計!X846+主要観光地別・年度計!X852+主要観光地別・年度計!X858</f>
        <v>1545731</v>
      </c>
      <c r="Y786" s="28">
        <f>主要観光地別・年度計!Y846+主要観光地別・年度計!Y852+主要観光地別・年度計!Y858</f>
        <v>1574449</v>
      </c>
      <c r="Z786" s="28">
        <f>主要観光地別・年度計!Z846+主要観光地別・年度計!Z852+主要観光地別・年度計!Z858</f>
        <v>1533441</v>
      </c>
      <c r="AA786" s="28">
        <f>主要観光地別・年度計!AA846+主要観光地別・年度計!AA852+主要観光地別・年度計!AA858</f>
        <v>1551986</v>
      </c>
      <c r="AB786" s="28">
        <f>主要観光地別・年度計!AB846+主要観光地別・年度計!AB852+主要観光地別・年度計!AB858</f>
        <v>1665327</v>
      </c>
      <c r="AC786" s="28">
        <f>主要観光地別・年度計!AC846+主要観光地別・年度計!AC852+主要観光地別・年度計!AC858</f>
        <v>1780096</v>
      </c>
      <c r="AD786" s="28">
        <f>主要観光地別・年度計!AD846+主要観光地別・年度計!AD852+主要観光地別・年度計!AD858</f>
        <v>1808951</v>
      </c>
      <c r="AE786" s="28">
        <f>主要観光地別・年度計!AE846+主要観光地別・年度計!AE852+主要観光地別・年度計!AE858</f>
        <v>1846642</v>
      </c>
      <c r="AF786" s="28">
        <f>主要観光地別・年度計!AF846+主要観光地別・年度計!AF852+主要観光地別・年度計!AF858</f>
        <v>2381760</v>
      </c>
      <c r="AG786" s="28">
        <f>主要観光地別・年度計!AG846+主要観光地別・年度計!AG852+主要観光地別・年度計!AG858</f>
        <v>2065190</v>
      </c>
      <c r="AH786" s="28">
        <f>主要観光地別・年度計!AH846+主要観光地別・年度計!AH852+主要観光地別・年度計!AH858</f>
        <v>2224874</v>
      </c>
      <c r="AI786" s="28">
        <f>主要観光地別・年度計!AI846+主要観光地別・年度計!AI852+主要観光地別・年度計!AI858</f>
        <v>2299919</v>
      </c>
      <c r="AJ786" s="28">
        <f>主要観光地別・年度計!AJ846+主要観光地別・年度計!AJ852+主要観光地別・年度計!AJ858</f>
        <v>2064613</v>
      </c>
      <c r="AK786" s="28">
        <f>主要観光地別・年度計!AK846+主要観光地別・年度計!AK852+主要観光地別・年度計!AK858</f>
        <v>1908427</v>
      </c>
      <c r="AL786" s="28">
        <f>主要観光地別・年度計!AL846+主要観光地別・年度計!AL852+主要観光地別・年度計!AL858</f>
        <v>1817215</v>
      </c>
      <c r="AM786" s="28">
        <f>主要観光地別・年度計!AM846+主要観光地別・年度計!AM852+主要観光地別・年度計!AM858</f>
        <v>1687068</v>
      </c>
      <c r="AN786" s="28">
        <f>主要観光地別・年度計!AN846+主要観光地別・年度計!AN852+主要観光地別・年度計!AN858</f>
        <v>1679363</v>
      </c>
      <c r="AO786" s="28">
        <f>主要観光地別・年度計!AO846+主要観光地別・年度計!AO852+主要観光地別・年度計!AO858</f>
        <v>1624829</v>
      </c>
      <c r="AQ786" s="67">
        <v>1691.6</v>
      </c>
      <c r="AR786" s="67">
        <v>1690.1</v>
      </c>
      <c r="AS786" s="67">
        <v>1698.8</v>
      </c>
      <c r="AT786" s="67">
        <v>1603.9</v>
      </c>
      <c r="AU786" s="67">
        <v>1741.7</v>
      </c>
      <c r="AV786" s="67">
        <v>1591</v>
      </c>
      <c r="AW786" s="67">
        <v>1429.2</v>
      </c>
      <c r="AX786" s="67">
        <v>1085.9000000000001</v>
      </c>
      <c r="AY786" s="67">
        <v>886</v>
      </c>
      <c r="AZ786" s="67">
        <v>874.2</v>
      </c>
      <c r="BA786" s="67">
        <v>900</v>
      </c>
      <c r="BB786" s="67">
        <v>683.1</v>
      </c>
      <c r="BC786" s="67">
        <v>535.5</v>
      </c>
      <c r="BD786" s="67">
        <v>674.99999999999989</v>
      </c>
      <c r="BE786" s="67">
        <v>647.4</v>
      </c>
      <c r="BF786" s="67">
        <v>605.5</v>
      </c>
      <c r="BG786" s="67">
        <v>624.19999999999982</v>
      </c>
      <c r="BH786" s="67">
        <v>630</v>
      </c>
      <c r="BI786" s="67">
        <v>583.1</v>
      </c>
      <c r="BJ786" s="67">
        <v>510.6</v>
      </c>
      <c r="BK786" s="67">
        <v>461.5</v>
      </c>
      <c r="BL786" s="67">
        <v>524.20000000000005</v>
      </c>
      <c r="BM786" s="67">
        <v>546.10000000000014</v>
      </c>
      <c r="BN786" s="67"/>
    </row>
    <row r="787" spans="1:66" ht="13.5" customHeight="1" x14ac:dyDescent="0.15">
      <c r="A787" s="51"/>
      <c r="B787" s="52"/>
      <c r="C787" s="116"/>
      <c r="D787" s="66" t="s">
        <v>9</v>
      </c>
      <c r="E787" s="90"/>
      <c r="F787" s="90"/>
      <c r="G787" s="90"/>
      <c r="H787" s="28"/>
      <c r="I787" s="28">
        <f>主要観光地別・年度計!I847+主要観光地別・年度計!I853+主要観光地別・年度計!I859</f>
        <v>474159</v>
      </c>
      <c r="J787" s="28">
        <f>主要観光地別・年度計!J847+主要観光地別・年度計!J853+主要観光地別・年度計!J859</f>
        <v>615275</v>
      </c>
      <c r="K787" s="28">
        <f>主要観光地別・年度計!K847+主要観光地別・年度計!K853+主要観光地別・年度計!K859</f>
        <v>594224</v>
      </c>
      <c r="L787" s="28">
        <f>主要観光地別・年度計!L847+主要観光地別・年度計!L853+主要観光地別・年度計!L859</f>
        <v>715520</v>
      </c>
      <c r="M787" s="28">
        <f>主要観光地別・年度計!M847+主要観光地別・年度計!M853+主要観光地別・年度計!M859</f>
        <v>750736</v>
      </c>
      <c r="N787" s="28">
        <f>主要観光地別・年度計!N847+主要観光地別・年度計!N853+主要観光地別・年度計!N859</f>
        <v>503437</v>
      </c>
      <c r="O787" s="28">
        <f>主要観光地別・年度計!O847+主要観光地別・年度計!O853+主要観光地別・年度計!O859</f>
        <v>632992</v>
      </c>
      <c r="P787" s="28">
        <f>主要観光地別・年度計!P847+主要観光地別・年度計!P853+主要観光地別・年度計!P859</f>
        <v>1022712</v>
      </c>
      <c r="Q787" s="28">
        <f>主要観光地別・年度計!Q847+主要観光地別・年度計!Q853+主要観光地別・年度計!Q859</f>
        <v>1236238</v>
      </c>
      <c r="R787" s="28">
        <f>主要観光地別・年度計!R847+主要観光地別・年度計!R853+主要観光地別・年度計!R859</f>
        <v>1743286</v>
      </c>
      <c r="S787" s="28">
        <f>主要観光地別・年度計!S847+主要観光地別・年度計!S853+主要観光地別・年度計!S859</f>
        <v>1963286</v>
      </c>
      <c r="T787" s="28">
        <f>主要観光地別・年度計!T847+主要観光地別・年度計!T853+主要観光地別・年度計!T859</f>
        <v>1819388</v>
      </c>
      <c r="U787" s="28">
        <f>主要観光地別・年度計!U847+主要観光地別・年度計!U853+主要観光地別・年度計!U859</f>
        <v>2079192</v>
      </c>
      <c r="V787" s="28">
        <f>主要観光地別・年度計!V847+主要観光地別・年度計!V853+主要観光地別・年度計!V859</f>
        <v>1985679</v>
      </c>
      <c r="W787" s="28">
        <f>主要観光地別・年度計!W847+主要観光地別・年度計!W853+主要観光地別・年度計!W859</f>
        <v>1826681</v>
      </c>
      <c r="X787" s="28">
        <f>主要観光地別・年度計!X847+主要観光地別・年度計!X853+主要観光地別・年度計!X859</f>
        <v>1894431</v>
      </c>
      <c r="Y787" s="28">
        <f>主要観光地別・年度計!Y847+主要観光地別・年度計!Y853+主要観光地別・年度計!Y859</f>
        <v>1792035</v>
      </c>
      <c r="Z787" s="28">
        <f>主要観光地別・年度計!Z847+主要観光地別・年度計!Z853+主要観光地別・年度計!Z859</f>
        <v>1695314</v>
      </c>
      <c r="AA787" s="28">
        <f>主要観光地別・年度計!AA847+主要観光地別・年度計!AA853+主要観光地別・年度計!AA859</f>
        <v>1777822</v>
      </c>
      <c r="AB787" s="28">
        <f>主要観光地別・年度計!AB847+主要観光地別・年度計!AB853+主要観光地別・年度計!AB859</f>
        <v>1672795</v>
      </c>
      <c r="AC787" s="28">
        <f>主要観光地別・年度計!AC847+主要観光地別・年度計!AC853+主要観光地別・年度計!AC859</f>
        <v>1789324</v>
      </c>
      <c r="AD787" s="28">
        <f>主要観光地別・年度計!AD847+主要観光地別・年度計!AD853+主要観光地別・年度計!AD859</f>
        <v>1666089</v>
      </c>
      <c r="AE787" s="28">
        <f>主要観光地別・年度計!AE847+主要観光地別・年度計!AE853+主要観光地別・年度計!AE859</f>
        <v>1753376</v>
      </c>
      <c r="AF787" s="28">
        <f>主要観光地別・年度計!AF847+主要観光地別・年度計!AF853+主要観光地別・年度計!AF859</f>
        <v>1769766</v>
      </c>
      <c r="AG787" s="28">
        <f>主要観光地別・年度計!AG847+主要観光地別・年度計!AG853+主要観光地別・年度計!AG859</f>
        <v>1762946</v>
      </c>
      <c r="AH787" s="28">
        <f>主要観光地別・年度計!AH847+主要観光地別・年度計!AH853+主要観光地別・年度計!AH859</f>
        <v>1897848</v>
      </c>
      <c r="AI787" s="28">
        <f>主要観光地別・年度計!AI847+主要観光地別・年度計!AI853+主要観光地別・年度計!AI859</f>
        <v>1999217</v>
      </c>
      <c r="AJ787" s="28">
        <f>主要観光地別・年度計!AJ847+主要観光地別・年度計!AJ853+主要観光地別・年度計!AJ859</f>
        <v>1993819</v>
      </c>
      <c r="AK787" s="28">
        <f>主要観光地別・年度計!AK847+主要観光地別・年度計!AK853+主要観光地別・年度計!AK859</f>
        <v>1949979</v>
      </c>
      <c r="AL787" s="28">
        <f>主要観光地別・年度計!AL847+主要観光地別・年度計!AL853+主要観光地別・年度計!AL859</f>
        <v>1791071</v>
      </c>
      <c r="AM787" s="28">
        <f>主要観光地別・年度計!AM847+主要観光地別・年度計!AM853+主要観光地別・年度計!AM859</f>
        <v>1740260</v>
      </c>
      <c r="AN787" s="28">
        <f>主要観光地別・年度計!AN847+主要観光地別・年度計!AN853+主要観光地別・年度計!AN859</f>
        <v>1767184</v>
      </c>
      <c r="AO787" s="28">
        <f>主要観光地別・年度計!AO847+主要観光地別・年度計!AO853+主要観光地別・年度計!AO859</f>
        <v>1757708</v>
      </c>
      <c r="AQ787" s="67">
        <v>1837.6</v>
      </c>
      <c r="AR787" s="67">
        <v>1835.9</v>
      </c>
      <c r="AS787" s="67">
        <v>1832</v>
      </c>
      <c r="AT787" s="67">
        <v>1729.9</v>
      </c>
      <c r="AU787" s="67">
        <v>1719.4</v>
      </c>
      <c r="AV787" s="67">
        <v>1707.7</v>
      </c>
      <c r="AW787" s="67">
        <v>1713.5</v>
      </c>
      <c r="AX787" s="67">
        <v>1698.2</v>
      </c>
      <c r="AY787" s="67">
        <v>1661.2</v>
      </c>
      <c r="AZ787" s="67">
        <v>1643.6</v>
      </c>
      <c r="BA787" s="67">
        <v>1606</v>
      </c>
      <c r="BB787" s="67">
        <v>1484.4</v>
      </c>
      <c r="BC787" s="67">
        <v>1351.8</v>
      </c>
      <c r="BD787" s="67">
        <v>1290.3000000000002</v>
      </c>
      <c r="BE787" s="67">
        <v>1101.9000000000001</v>
      </c>
      <c r="BF787" s="67">
        <v>1156.2</v>
      </c>
      <c r="BG787" s="67">
        <v>1333.9999999999998</v>
      </c>
      <c r="BH787" s="67">
        <v>1375.2000000000003</v>
      </c>
      <c r="BI787" s="67">
        <v>1433.9</v>
      </c>
      <c r="BJ787" s="67">
        <v>1241.5999999999997</v>
      </c>
      <c r="BK787" s="67">
        <v>1234.5</v>
      </c>
      <c r="BL787" s="67">
        <v>1140.8</v>
      </c>
      <c r="BM787" s="67">
        <v>1036</v>
      </c>
      <c r="BN787" s="67"/>
    </row>
    <row r="788" spans="1:66" ht="13.5" customHeight="1" x14ac:dyDescent="0.15">
      <c r="A788" s="51"/>
      <c r="B788" s="52"/>
      <c r="C788" s="116"/>
      <c r="D788" s="66" t="s">
        <v>10</v>
      </c>
      <c r="E788" s="90"/>
      <c r="F788" s="90"/>
      <c r="G788" s="90"/>
      <c r="H788" s="28"/>
      <c r="I788" s="28">
        <f>主要観光地別・年度計!I848+主要観光地別・年度計!I854+主要観光地別・年度計!I860</f>
        <v>290374</v>
      </c>
      <c r="J788" s="28">
        <f>主要観光地別・年度計!J848+主要観光地別・年度計!J854+主要観光地別・年度計!J860</f>
        <v>321308</v>
      </c>
      <c r="K788" s="28">
        <f>主要観光地別・年度計!K848+主要観光地別・年度計!K854+主要観光地別・年度計!K860</f>
        <v>353714</v>
      </c>
      <c r="L788" s="28">
        <f>主要観光地別・年度計!L848+主要観光地別・年度計!L854+主要観光地別・年度計!L860</f>
        <v>428829</v>
      </c>
      <c r="M788" s="28">
        <f>主要観光地別・年度計!M848+主要観光地別・年度計!M854+主要観光地別・年度計!M860</f>
        <v>435085</v>
      </c>
      <c r="N788" s="28">
        <f>主要観光地別・年度計!N848+主要観光地別・年度計!N854+主要観光地別・年度計!N860</f>
        <v>478942</v>
      </c>
      <c r="O788" s="28">
        <f>主要観光地別・年度計!O848+主要観光地別・年度計!O854+主要観光地別・年度計!O860</f>
        <v>523906</v>
      </c>
      <c r="P788" s="28">
        <f>主要観光地別・年度計!P848+主要観光地別・年度計!P854+主要観光地別・年度計!P860</f>
        <v>619883</v>
      </c>
      <c r="Q788" s="28">
        <f>主要観光地別・年度計!Q848+主要観光地別・年度計!Q854+主要観光地別・年度計!Q860</f>
        <v>581836</v>
      </c>
      <c r="R788" s="28">
        <f>主要観光地別・年度計!R848+主要観光地別・年度計!R854+主要観光地別・年度計!R860</f>
        <v>549886</v>
      </c>
      <c r="S788" s="28">
        <f>主要観光地別・年度計!S848+主要観光地別・年度計!S854+主要観光地別・年度計!S860</f>
        <v>614321</v>
      </c>
      <c r="T788" s="28">
        <f>主要観光地別・年度計!T848+主要観光地別・年度計!T854+主要観光地別・年度計!T860</f>
        <v>577610</v>
      </c>
      <c r="U788" s="28">
        <f>主要観光地別・年度計!U848+主要観光地別・年度計!U854+主要観光地別・年度計!U860</f>
        <v>647626</v>
      </c>
      <c r="V788" s="28">
        <f>主要観光地別・年度計!V848+主要観光地別・年度計!V854+主要観光地別・年度計!V860</f>
        <v>604634</v>
      </c>
      <c r="W788" s="28">
        <f>主要観光地別・年度計!W848+主要観光地別・年度計!W854+主要観光地別・年度計!W860</f>
        <v>709619</v>
      </c>
      <c r="X788" s="28">
        <f>主要観光地別・年度計!X848+主要観光地別・年度計!X854+主要観光地別・年度計!X860</f>
        <v>712326</v>
      </c>
      <c r="Y788" s="28">
        <f>主要観光地別・年度計!Y848+主要観光地別・年度計!Y854+主要観光地別・年度計!Y860</f>
        <v>734067</v>
      </c>
      <c r="Z788" s="28">
        <f>主要観光地別・年度計!Z848+主要観光地別・年度計!Z854+主要観光地別・年度計!Z860</f>
        <v>751231</v>
      </c>
      <c r="AA788" s="28">
        <f>主要観光地別・年度計!AA848+主要観光地別・年度計!AA854+主要観光地別・年度計!AA860</f>
        <v>765391</v>
      </c>
      <c r="AB788" s="28">
        <f>主要観光地別・年度計!AB848+主要観光地別・年度計!AB854+主要観光地別・年度計!AB860</f>
        <v>766703</v>
      </c>
      <c r="AC788" s="28">
        <f>主要観光地別・年度計!AC848+主要観光地別・年度計!AC854+主要観光地別・年度計!AC860</f>
        <v>766605</v>
      </c>
      <c r="AD788" s="28">
        <f>主要観光地別・年度計!AD848+主要観光地別・年度計!AD854+主要観光地別・年度計!AD860</f>
        <v>759436</v>
      </c>
      <c r="AE788" s="28">
        <f>主要観光地別・年度計!AE848+主要観光地別・年度計!AE854+主要観光地別・年度計!AE860</f>
        <v>772537</v>
      </c>
      <c r="AF788" s="28">
        <f>主要観光地別・年度計!AF848+主要観光地別・年度計!AF854+主要観光地別・年度計!AF860</f>
        <v>885201</v>
      </c>
      <c r="AG788" s="28">
        <f>主要観光地別・年度計!AG848+主要観光地別・年度計!AG854+主要観光地別・年度計!AG860</f>
        <v>883638</v>
      </c>
      <c r="AH788" s="28">
        <f>主要観光地別・年度計!AH848+主要観光地別・年度計!AH854+主要観光地別・年度計!AH860</f>
        <v>963686</v>
      </c>
      <c r="AI788" s="28">
        <f>主要観光地別・年度計!AI848+主要観光地別・年度計!AI854+主要観光地別・年度計!AI860</f>
        <v>1003784</v>
      </c>
      <c r="AJ788" s="28">
        <f>主要観光地別・年度計!AJ848+主要観光地別・年度計!AJ854+主要観光地別・年度計!AJ860</f>
        <v>1120334</v>
      </c>
      <c r="AK788" s="28">
        <f>主要観光地別・年度計!AK848+主要観光地別・年度計!AK854+主要観光地別・年度計!AK860</f>
        <v>1086576</v>
      </c>
      <c r="AL788" s="28">
        <f>主要観光地別・年度計!AL848+主要観光地別・年度計!AL854+主要観光地別・年度計!AL860</f>
        <v>1066311</v>
      </c>
      <c r="AM788" s="28">
        <f>主要観光地別・年度計!AM848+主要観光地別・年度計!AM854+主要観光地別・年度計!AM860</f>
        <v>1058821</v>
      </c>
      <c r="AN788" s="28">
        <f>主要観光地別・年度計!AN848+主要観光地別・年度計!AN854+主要観光地別・年度計!AN860</f>
        <v>1042967</v>
      </c>
      <c r="AO788" s="28">
        <f>主要観光地別・年度計!AO848+主要観光地別・年度計!AO854+主要観光地別・年度計!AO860</f>
        <v>993452</v>
      </c>
      <c r="AQ788" s="67">
        <v>1024.2</v>
      </c>
      <c r="AR788" s="67">
        <v>1014.8</v>
      </c>
      <c r="AS788" s="67">
        <v>1038.9000000000001</v>
      </c>
      <c r="AT788" s="67">
        <v>959</v>
      </c>
      <c r="AU788" s="67">
        <v>973.6</v>
      </c>
      <c r="AV788" s="67">
        <v>927.8</v>
      </c>
      <c r="AW788" s="67">
        <v>856</v>
      </c>
      <c r="AX788" s="67">
        <v>850.2</v>
      </c>
      <c r="AY788" s="67">
        <v>877.4</v>
      </c>
      <c r="AZ788" s="67">
        <v>912</v>
      </c>
      <c r="BA788" s="67">
        <v>893.6</v>
      </c>
      <c r="BB788" s="67">
        <v>830.5</v>
      </c>
      <c r="BC788" s="67">
        <v>757</v>
      </c>
      <c r="BD788" s="67">
        <v>711.40000000000009</v>
      </c>
      <c r="BE788" s="67">
        <v>604.70000000000005</v>
      </c>
      <c r="BF788" s="67">
        <v>640.80000000000007</v>
      </c>
      <c r="BG788" s="67">
        <v>691.40000000000009</v>
      </c>
      <c r="BH788" s="67">
        <v>684</v>
      </c>
      <c r="BI788" s="67">
        <v>688.2</v>
      </c>
      <c r="BJ788" s="67">
        <v>632.69999999999993</v>
      </c>
      <c r="BK788" s="67">
        <v>619.4</v>
      </c>
      <c r="BL788" s="67">
        <v>567.20000000000005</v>
      </c>
      <c r="BM788" s="67">
        <v>501.7</v>
      </c>
      <c r="BN788" s="67"/>
    </row>
    <row r="789" spans="1:66" ht="13.5" customHeight="1" thickBot="1" x14ac:dyDescent="0.2">
      <c r="A789" s="51"/>
      <c r="B789" s="52"/>
      <c r="C789" s="117"/>
      <c r="D789" s="68" t="s">
        <v>11</v>
      </c>
      <c r="E789" s="91"/>
      <c r="F789" s="91"/>
      <c r="G789" s="91"/>
      <c r="H789" s="29"/>
      <c r="I789" s="29">
        <f>主要観光地別・年度計!I849+主要観光地別・年度計!I855+主要観光地別・年度計!I861</f>
        <v>322228</v>
      </c>
      <c r="J789" s="29">
        <f>主要観光地別・年度計!J849+主要観光地別・年度計!J855+主要観光地別・年度計!J861</f>
        <v>346381</v>
      </c>
      <c r="K789" s="29">
        <f>主要観光地別・年度計!K849+主要観光地別・年度計!K855+主要観光地別・年度計!K861</f>
        <v>357823</v>
      </c>
      <c r="L789" s="29">
        <f>主要観光地別・年度計!L849+主要観光地別・年度計!L855+主要観光地別・年度計!L861</f>
        <v>440315</v>
      </c>
      <c r="M789" s="29">
        <f>主要観光地別・年度計!M849+主要観光地別・年度計!M855+主要観光地別・年度計!M861</f>
        <v>443308</v>
      </c>
      <c r="N789" s="29">
        <f>主要観光地別・年度計!N849+主要観光地別・年度計!N855+主要観光地別・年度計!N861</f>
        <v>489954</v>
      </c>
      <c r="O789" s="29">
        <f>主要観光地別・年度計!O849+主要観光地別・年度計!O855+主要観光地別・年度計!O861</f>
        <v>535637</v>
      </c>
      <c r="P789" s="29">
        <f>主要観光地別・年度計!P849+主要観光地別・年度計!P855+主要観光地別・年度計!P861</f>
        <v>619883</v>
      </c>
      <c r="Q789" s="29">
        <f>主要観光地別・年度計!Q849+主要観光地別・年度計!Q855+主要観光地別・年度計!Q861</f>
        <v>661914</v>
      </c>
      <c r="R789" s="29">
        <f>主要観光地別・年度計!R849+主要観光地別・年度計!R855+主要観光地別・年度計!R861</f>
        <v>579272</v>
      </c>
      <c r="S789" s="29">
        <f>主要観光地別・年度計!S849+主要観光地別・年度計!S855+主要観光地別・年度計!S861</f>
        <v>635451</v>
      </c>
      <c r="T789" s="29">
        <f>主要観光地別・年度計!T849+主要観光地別・年度計!T855+主要観光地別・年度計!T861</f>
        <v>592344</v>
      </c>
      <c r="U789" s="29">
        <f>主要観光地別・年度計!U849+主要観光地別・年度計!U855+主要観光地別・年度計!U861</f>
        <v>663231</v>
      </c>
      <c r="V789" s="29">
        <f>主要観光地別・年度計!V849+主要観光地別・年度計!V855+主要観光地別・年度計!V861</f>
        <v>620028</v>
      </c>
      <c r="W789" s="29">
        <f>主要観光地別・年度計!W849+主要観光地別・年度計!W855+主要観光地別・年度計!W861</f>
        <v>717596</v>
      </c>
      <c r="X789" s="29">
        <f>主要観光地別・年度計!X849+主要観光地別・年度計!X855+主要観光地別・年度計!X861</f>
        <v>717963</v>
      </c>
      <c r="Y789" s="29">
        <f>主要観光地別・年度計!Y849+主要観光地別・年度計!Y855+主要観光地別・年度計!Y861</f>
        <v>734621</v>
      </c>
      <c r="Z789" s="29">
        <f>主要観光地別・年度計!Z849+主要観光地別・年度計!Z855+主要観光地別・年度計!Z861</f>
        <v>751487</v>
      </c>
      <c r="AA789" s="29">
        <f>主要観光地別・年度計!AA849+主要観光地別・年度計!AA855+主要観光地別・年度計!AA861</f>
        <v>765494</v>
      </c>
      <c r="AB789" s="29">
        <f>主要観光地別・年度計!AB849+主要観光地別・年度計!AB855+主要観光地別・年度計!AB861</f>
        <v>766706</v>
      </c>
      <c r="AC789" s="29">
        <f>主要観光地別・年度計!AC849+主要観光地別・年度計!AC855+主要観光地別・年度計!AC861</f>
        <v>766605</v>
      </c>
      <c r="AD789" s="29">
        <f>主要観光地別・年度計!AD849+主要観光地別・年度計!AD855+主要観光地別・年度計!AD861</f>
        <v>759436</v>
      </c>
      <c r="AE789" s="29">
        <f>主要観光地別・年度計!AE849+主要観光地別・年度計!AE855+主要観光地別・年度計!AE861</f>
        <v>772537</v>
      </c>
      <c r="AF789" s="29">
        <f>主要観光地別・年度計!AF849+主要観光地別・年度計!AF855+主要観光地別・年度計!AF861</f>
        <v>885201</v>
      </c>
      <c r="AG789" s="29">
        <f>主要観光地別・年度計!AG849+主要観光地別・年度計!AG855+主要観光地別・年度計!AG861</f>
        <v>887471</v>
      </c>
      <c r="AH789" s="29">
        <f>主要観光地別・年度計!AH849+主要観光地別・年度計!AH855+主要観光地別・年度計!AH861</f>
        <v>972230</v>
      </c>
      <c r="AI789" s="29">
        <f>主要観光地別・年度計!AI849+主要観光地別・年度計!AI855+主要観光地別・年度計!AI861</f>
        <v>1043085</v>
      </c>
      <c r="AJ789" s="29">
        <f>主要観光地別・年度計!AJ849+主要観光地別・年度計!AJ855+主要観光地別・年度計!AJ861</f>
        <v>1136639</v>
      </c>
      <c r="AK789" s="29">
        <f>主要観光地別・年度計!AK849+主要観光地別・年度計!AK855+主要観光地別・年度計!AK861</f>
        <v>1105713</v>
      </c>
      <c r="AL789" s="29">
        <f>主要観光地別・年度計!AL849+主要観光地別・年度計!AL855+主要観光地別・年度計!AL861</f>
        <v>1078106</v>
      </c>
      <c r="AM789" s="29">
        <f>主要観光地別・年度計!AM849+主要観光地別・年度計!AM855+主要観光地別・年度計!AM861</f>
        <v>1079187</v>
      </c>
      <c r="AN789" s="29">
        <f>主要観光地別・年度計!AN849+主要観光地別・年度計!AN855+主要観光地別・年度計!AN861</f>
        <v>1051617</v>
      </c>
      <c r="AO789" s="29">
        <f>主要観光地別・年度計!AO849+主要観光地別・年度計!AO855+主要観光地別・年度計!AO861</f>
        <v>1016924</v>
      </c>
      <c r="AQ789" s="69">
        <v>1034.4000000000001</v>
      </c>
      <c r="AR789" s="69">
        <v>1026.3</v>
      </c>
      <c r="AS789" s="69">
        <v>1054.2</v>
      </c>
      <c r="AT789" s="69">
        <v>965.8</v>
      </c>
      <c r="AU789" s="69">
        <v>978.3</v>
      </c>
      <c r="AV789" s="69">
        <v>932.7</v>
      </c>
      <c r="AW789" s="69">
        <v>860.2</v>
      </c>
      <c r="AX789" s="69">
        <v>854.4</v>
      </c>
      <c r="AY789" s="69">
        <v>879.3</v>
      </c>
      <c r="AZ789" s="69">
        <v>914.2</v>
      </c>
      <c r="BA789" s="69">
        <v>897.8</v>
      </c>
      <c r="BB789" s="69">
        <v>845.2</v>
      </c>
      <c r="BC789" s="69">
        <v>783.9</v>
      </c>
      <c r="BD789" s="69">
        <v>747.69999999999993</v>
      </c>
      <c r="BE789" s="69">
        <v>635.6</v>
      </c>
      <c r="BF789" s="69">
        <v>674.6</v>
      </c>
      <c r="BG789" s="69">
        <v>726.10000000000014</v>
      </c>
      <c r="BH789" s="69">
        <v>718.5</v>
      </c>
      <c r="BI789" s="69">
        <v>722.8</v>
      </c>
      <c r="BJ789" s="69">
        <v>664.3</v>
      </c>
      <c r="BK789" s="69">
        <v>650.70000000000005</v>
      </c>
      <c r="BL789" s="69">
        <v>595.4</v>
      </c>
      <c r="BM789" s="69">
        <v>524.39999999999986</v>
      </c>
      <c r="BN789" s="69"/>
    </row>
    <row r="790" spans="1:66" ht="13.5" customHeight="1" x14ac:dyDescent="0.15">
      <c r="A790" s="51"/>
      <c r="B790" s="52"/>
      <c r="C790" s="115" t="s">
        <v>448</v>
      </c>
      <c r="D790" s="64" t="s">
        <v>6</v>
      </c>
      <c r="E790" s="89"/>
      <c r="F790" s="89"/>
      <c r="G790" s="89"/>
      <c r="H790" s="26"/>
      <c r="I790" s="26">
        <f t="shared" ref="I790" si="1049">SUM(I791:I792)</f>
        <v>165005</v>
      </c>
      <c r="J790" s="26">
        <f t="shared" ref="J790" si="1050">SUM(J791:J792)</f>
        <v>164289</v>
      </c>
      <c r="K790" s="26">
        <f t="shared" ref="K790" si="1051">SUM(K791:K792)</f>
        <v>331895</v>
      </c>
      <c r="L790" s="26">
        <f t="shared" ref="L790" si="1052">SUM(L791:L792)</f>
        <v>352698</v>
      </c>
      <c r="M790" s="26">
        <f t="shared" ref="M790" si="1053">SUM(M791:M792)</f>
        <v>483526</v>
      </c>
      <c r="N790" s="26">
        <f t="shared" ref="N790" si="1054">SUM(N791:N792)</f>
        <v>610555</v>
      </c>
      <c r="O790" s="26">
        <f t="shared" ref="O790" si="1055">SUM(O791:O792)</f>
        <v>645777</v>
      </c>
      <c r="P790" s="26">
        <f t="shared" ref="P790" si="1056">SUM(P791:P792)</f>
        <v>747110</v>
      </c>
      <c r="Q790" s="26">
        <f t="shared" ref="Q790" si="1057">SUM(Q791:Q792)</f>
        <v>820198</v>
      </c>
      <c r="R790" s="26">
        <f t="shared" ref="R790" si="1058">SUM(R791:R792)</f>
        <v>870656</v>
      </c>
      <c r="S790" s="26">
        <f t="shared" ref="S790" si="1059">SUM(S791:S792)</f>
        <v>915829</v>
      </c>
      <c r="T790" s="26">
        <f t="shared" ref="T790" si="1060">SUM(T791:T792)</f>
        <v>902096</v>
      </c>
      <c r="U790" s="26">
        <f t="shared" ref="U790" si="1061">SUM(U791:U792)</f>
        <v>906348</v>
      </c>
      <c r="V790" s="26">
        <f t="shared" ref="V790" si="1062">SUM(V791:V792)</f>
        <v>896299</v>
      </c>
      <c r="W790" s="26">
        <f t="shared" ref="W790" si="1063">SUM(W791:W792)</f>
        <v>906467</v>
      </c>
      <c r="X790" s="26">
        <f t="shared" ref="X790" si="1064">SUM(X791:X792)</f>
        <v>916781</v>
      </c>
      <c r="Y790" s="26">
        <f t="shared" ref="Y790" si="1065">SUM(Y791:Y792)</f>
        <v>878096</v>
      </c>
      <c r="Z790" s="26">
        <f t="shared" ref="Z790" si="1066">SUM(Z791:Z792)</f>
        <v>804647</v>
      </c>
      <c r="AA790" s="26">
        <f t="shared" ref="AA790" si="1067">SUM(AA791:AA792)</f>
        <v>788901</v>
      </c>
      <c r="AB790" s="26">
        <f t="shared" ref="AB790" si="1068">SUM(AB791:AB792)</f>
        <v>809446</v>
      </c>
      <c r="AC790" s="26">
        <f t="shared" ref="AC790" si="1069">SUM(AC791:AC792)</f>
        <v>782180</v>
      </c>
      <c r="AD790" s="26">
        <f t="shared" ref="AD790" si="1070">SUM(AD791:AD792)</f>
        <v>752033</v>
      </c>
      <c r="AE790" s="26">
        <f t="shared" ref="AE790" si="1071">SUM(AE791:AE792)</f>
        <v>803116</v>
      </c>
      <c r="AF790" s="26">
        <f t="shared" ref="AF790" si="1072">SUM(AF791:AF792)</f>
        <v>864759</v>
      </c>
      <c r="AG790" s="26">
        <f t="shared" ref="AG790" si="1073">SUM(AG791:AG792)</f>
        <v>872446</v>
      </c>
      <c r="AH790" s="26">
        <f t="shared" ref="AH790" si="1074">SUM(AH791:AH792)</f>
        <v>950544</v>
      </c>
      <c r="AI790" s="26">
        <f t="shared" ref="AI790" si="1075">SUM(AI791:AI792)</f>
        <v>934649</v>
      </c>
      <c r="AJ790" s="26">
        <f t="shared" ref="AJ790" si="1076">SUM(AJ791:AJ792)</f>
        <v>978823</v>
      </c>
      <c r="AK790" s="26">
        <f t="shared" ref="AK790" si="1077">SUM(AK791:AK792)</f>
        <v>1004666</v>
      </c>
      <c r="AL790" s="26">
        <f t="shared" ref="AL790" si="1078">SUM(AL791:AL792)</f>
        <v>996960</v>
      </c>
      <c r="AM790" s="26">
        <f t="shared" ref="AM790" si="1079">SUM(AM791:AM792)</f>
        <v>996290</v>
      </c>
      <c r="AN790" s="26">
        <f t="shared" ref="AN790" si="1080">SUM(AN791:AN792)</f>
        <v>952315</v>
      </c>
      <c r="AO790" s="26">
        <f t="shared" ref="AO790" si="1081">SUM(AO791:AO792)</f>
        <v>936476</v>
      </c>
      <c r="AQ790" s="65">
        <v>957</v>
      </c>
      <c r="AR790" s="65">
        <v>899</v>
      </c>
      <c r="AS790" s="65">
        <v>796.7</v>
      </c>
      <c r="AT790" s="65">
        <v>971.4</v>
      </c>
      <c r="AU790" s="65">
        <v>927.3</v>
      </c>
      <c r="AV790" s="65">
        <v>963</v>
      </c>
      <c r="AW790" s="65">
        <v>1085.0999999999999</v>
      </c>
      <c r="AX790" s="65">
        <v>1044.2</v>
      </c>
      <c r="AY790" s="65">
        <v>1023.5</v>
      </c>
      <c r="AZ790" s="65">
        <v>921.8</v>
      </c>
      <c r="BA790" s="65">
        <v>868.6</v>
      </c>
      <c r="BB790" s="65">
        <v>837.6</v>
      </c>
      <c r="BC790" s="65">
        <v>908.4</v>
      </c>
      <c r="BD790" s="65">
        <v>956.49999999999989</v>
      </c>
      <c r="BE790" s="65">
        <v>948.4</v>
      </c>
      <c r="BF790" s="65">
        <v>972.90000000000009</v>
      </c>
      <c r="BG790" s="65">
        <v>1022.3</v>
      </c>
      <c r="BH790" s="65">
        <v>1059.3</v>
      </c>
      <c r="BI790" s="65">
        <v>1341.3999999999999</v>
      </c>
      <c r="BJ790" s="65">
        <v>1450.9</v>
      </c>
      <c r="BK790" s="65">
        <v>1488.8</v>
      </c>
      <c r="BL790" s="65">
        <v>1417</v>
      </c>
      <c r="BM790" s="65">
        <v>1140.9000000000001</v>
      </c>
      <c r="BN790" s="65"/>
    </row>
    <row r="791" spans="1:66" ht="13.5" customHeight="1" x14ac:dyDescent="0.15">
      <c r="A791" s="51"/>
      <c r="B791" s="52"/>
      <c r="C791" s="116"/>
      <c r="D791" s="66" t="s">
        <v>7</v>
      </c>
      <c r="E791" s="90"/>
      <c r="F791" s="90"/>
      <c r="G791" s="90"/>
      <c r="H791" s="28"/>
      <c r="I791" s="28">
        <f>主要観光地別・年度計!I863+主要観光地別・年度計!I869</f>
        <v>6589</v>
      </c>
      <c r="J791" s="28">
        <f>主要観光地別・年度計!J863+主要観光地別・年度計!J869</f>
        <v>10774</v>
      </c>
      <c r="K791" s="28">
        <f>主要観光地別・年度計!K863+主要観光地別・年度計!K869</f>
        <v>21055</v>
      </c>
      <c r="L791" s="28">
        <f>主要観光地別・年度計!L863+主要観光地別・年度計!L869</f>
        <v>46945</v>
      </c>
      <c r="M791" s="28">
        <f>主要観光地別・年度計!M863+主要観光地別・年度計!M869</f>
        <v>123240</v>
      </c>
      <c r="N791" s="28">
        <f>主要観光地別・年度計!N863+主要観光地別・年度計!N869</f>
        <v>171450</v>
      </c>
      <c r="O791" s="28">
        <f>主要観光地別・年度計!O863+主要観光地別・年度計!O869</f>
        <v>202820</v>
      </c>
      <c r="P791" s="28">
        <f>主要観光地別・年度計!P863+主要観光地別・年度計!P869</f>
        <v>255465</v>
      </c>
      <c r="Q791" s="28">
        <f>主要観光地別・年度計!Q863+主要観光地別・年度計!Q869</f>
        <v>183908</v>
      </c>
      <c r="R791" s="28">
        <f>主要観光地別・年度計!R863+主要観光地別・年度計!R869</f>
        <v>209090</v>
      </c>
      <c r="S791" s="28">
        <f>主要観光地別・年度計!S863+主要観光地別・年度計!S869</f>
        <v>241864</v>
      </c>
      <c r="T791" s="28">
        <f>主要観光地別・年度計!T863+主要観光地別・年度計!T869</f>
        <v>233111</v>
      </c>
      <c r="U791" s="28">
        <f>主要観光地別・年度計!U863+主要観光地別・年度計!U869</f>
        <v>249064</v>
      </c>
      <c r="V791" s="28">
        <f>主要観光地別・年度計!V863+主要観光地別・年度計!V869</f>
        <v>235000</v>
      </c>
      <c r="W791" s="28">
        <f>主要観光地別・年度計!W863+主要観光地別・年度計!W869</f>
        <v>218896</v>
      </c>
      <c r="X791" s="28">
        <f>主要観光地別・年度計!X863+主要観光地別・年度計!X869</f>
        <v>184438</v>
      </c>
      <c r="Y791" s="28">
        <f>主要観光地別・年度計!Y863+主要観光地別・年度計!Y869</f>
        <v>169261</v>
      </c>
      <c r="Z791" s="28">
        <f>主要観光地別・年度計!Z863+主要観光地別・年度計!Z869</f>
        <v>155416</v>
      </c>
      <c r="AA791" s="28">
        <f>主要観光地別・年度計!AA863+主要観光地別・年度計!AA869</f>
        <v>147234</v>
      </c>
      <c r="AB791" s="28">
        <f>主要観光地別・年度計!AB863+主要観光地別・年度計!AB869</f>
        <v>143490</v>
      </c>
      <c r="AC791" s="28">
        <f>主要観光地別・年度計!AC863+主要観光地別・年度計!AC869</f>
        <v>137979</v>
      </c>
      <c r="AD791" s="28">
        <f>主要観光地別・年度計!AD863+主要観光地別・年度計!AD869</f>
        <v>75782</v>
      </c>
      <c r="AE791" s="28">
        <f>主要観光地別・年度計!AE863+主要観光地別・年度計!AE869</f>
        <v>80145</v>
      </c>
      <c r="AF791" s="28">
        <f>主要観光地別・年度計!AF863+主要観光地別・年度計!AF869</f>
        <v>127551</v>
      </c>
      <c r="AG791" s="28">
        <f>主要観光地別・年度計!AG863+主要観光地別・年度計!AG869</f>
        <v>99059</v>
      </c>
      <c r="AH791" s="28">
        <f>主要観光地別・年度計!AH863+主要観光地別・年度計!AH869</f>
        <v>120703</v>
      </c>
      <c r="AI791" s="28">
        <f>主要観光地別・年度計!AI863+主要観光地別・年度計!AI869</f>
        <v>140958</v>
      </c>
      <c r="AJ791" s="28">
        <f>主要観光地別・年度計!AJ863+主要観光地別・年度計!AJ869</f>
        <v>194548</v>
      </c>
      <c r="AK791" s="28">
        <f>主要観光地別・年度計!AK863+主要観光地別・年度計!AK869</f>
        <v>273987</v>
      </c>
      <c r="AL791" s="28">
        <f>主要観光地別・年度計!AL863+主要観光地別・年度計!AL869</f>
        <v>247083</v>
      </c>
      <c r="AM791" s="28">
        <f>主要観光地別・年度計!AM863+主要観光地別・年度計!AM869</f>
        <v>248648</v>
      </c>
      <c r="AN791" s="28">
        <f>主要観光地別・年度計!AN863+主要観光地別・年度計!AN869</f>
        <v>230359</v>
      </c>
      <c r="AO791" s="28">
        <f>主要観光地別・年度計!AO863+主要観光地別・年度計!AO869</f>
        <v>229044</v>
      </c>
      <c r="AQ791" s="67">
        <v>256.7</v>
      </c>
      <c r="AR791" s="67">
        <v>173.9</v>
      </c>
      <c r="AS791" s="67">
        <v>143</v>
      </c>
      <c r="AT791" s="67">
        <v>324.89999999999998</v>
      </c>
      <c r="AU791" s="67">
        <v>282</v>
      </c>
      <c r="AV791" s="67">
        <v>302.89999999999998</v>
      </c>
      <c r="AW791" s="67">
        <v>340.9</v>
      </c>
      <c r="AX791" s="67">
        <v>317.39999999999998</v>
      </c>
      <c r="AY791" s="67">
        <v>290.5</v>
      </c>
      <c r="AZ791" s="67">
        <v>341.7</v>
      </c>
      <c r="BA791" s="67">
        <v>318.7</v>
      </c>
      <c r="BB791" s="67">
        <v>262.89999999999998</v>
      </c>
      <c r="BC791" s="67">
        <v>277.60000000000002</v>
      </c>
      <c r="BD791" s="67">
        <v>187.49999999999994</v>
      </c>
      <c r="BE791" s="67">
        <v>181.9</v>
      </c>
      <c r="BF791" s="67">
        <v>195.90000000000003</v>
      </c>
      <c r="BG791" s="67">
        <v>223.7</v>
      </c>
      <c r="BH791" s="67">
        <v>230</v>
      </c>
      <c r="BI791" s="67">
        <v>246.49999999999997</v>
      </c>
      <c r="BJ791" s="67">
        <v>253.4</v>
      </c>
      <c r="BK791" s="67">
        <v>258.49999999999994</v>
      </c>
      <c r="BL791" s="67">
        <v>236.5</v>
      </c>
      <c r="BM791" s="67">
        <v>180.8</v>
      </c>
      <c r="BN791" s="67"/>
    </row>
    <row r="792" spans="1:66" ht="13.5" customHeight="1" x14ac:dyDescent="0.15">
      <c r="A792" s="51" t="s">
        <v>131</v>
      </c>
      <c r="B792" s="52" t="s">
        <v>132</v>
      </c>
      <c r="C792" s="116"/>
      <c r="D792" s="66" t="s">
        <v>8</v>
      </c>
      <c r="E792" s="90"/>
      <c r="F792" s="90"/>
      <c r="G792" s="90"/>
      <c r="H792" s="28"/>
      <c r="I792" s="28">
        <f>主要観光地別・年度計!I864+主要観光地別・年度計!I870</f>
        <v>158416</v>
      </c>
      <c r="J792" s="28">
        <f>主要観光地別・年度計!J864+主要観光地別・年度計!J870</f>
        <v>153515</v>
      </c>
      <c r="K792" s="28">
        <f>主要観光地別・年度計!K864+主要観光地別・年度計!K870</f>
        <v>310840</v>
      </c>
      <c r="L792" s="28">
        <f>主要観光地別・年度計!L864+主要観光地別・年度計!L870</f>
        <v>305753</v>
      </c>
      <c r="M792" s="28">
        <f>主要観光地別・年度計!M864+主要観光地別・年度計!M870</f>
        <v>360286</v>
      </c>
      <c r="N792" s="28">
        <f>主要観光地別・年度計!N864+主要観光地別・年度計!N870</f>
        <v>439105</v>
      </c>
      <c r="O792" s="28">
        <f>主要観光地別・年度計!O864+主要観光地別・年度計!O870</f>
        <v>442957</v>
      </c>
      <c r="P792" s="28">
        <f>主要観光地別・年度計!P864+主要観光地別・年度計!P870</f>
        <v>491645</v>
      </c>
      <c r="Q792" s="28">
        <f>主要観光地別・年度計!Q864+主要観光地別・年度計!Q870</f>
        <v>636290</v>
      </c>
      <c r="R792" s="28">
        <f>主要観光地別・年度計!R864+主要観光地別・年度計!R870</f>
        <v>661566</v>
      </c>
      <c r="S792" s="28">
        <f>主要観光地別・年度計!S864+主要観光地別・年度計!S870</f>
        <v>673965</v>
      </c>
      <c r="T792" s="28">
        <f>主要観光地別・年度計!T864+主要観光地別・年度計!T870</f>
        <v>668985</v>
      </c>
      <c r="U792" s="28">
        <f>主要観光地別・年度計!U864+主要観光地別・年度計!U870</f>
        <v>657284</v>
      </c>
      <c r="V792" s="28">
        <f>主要観光地別・年度計!V864+主要観光地別・年度計!V870</f>
        <v>661299</v>
      </c>
      <c r="W792" s="28">
        <f>主要観光地別・年度計!W864+主要観光地別・年度計!W870</f>
        <v>687571</v>
      </c>
      <c r="X792" s="28">
        <f>主要観光地別・年度計!X864+主要観光地別・年度計!X870</f>
        <v>732343</v>
      </c>
      <c r="Y792" s="28">
        <f>主要観光地別・年度計!Y864+主要観光地別・年度計!Y870</f>
        <v>708835</v>
      </c>
      <c r="Z792" s="28">
        <f>主要観光地別・年度計!Z864+主要観光地別・年度計!Z870</f>
        <v>649231</v>
      </c>
      <c r="AA792" s="28">
        <f>主要観光地別・年度計!AA864+主要観光地別・年度計!AA870</f>
        <v>641667</v>
      </c>
      <c r="AB792" s="28">
        <f>主要観光地別・年度計!AB864+主要観光地別・年度計!AB870</f>
        <v>665956</v>
      </c>
      <c r="AC792" s="28">
        <f>主要観光地別・年度計!AC864+主要観光地別・年度計!AC870</f>
        <v>644201</v>
      </c>
      <c r="AD792" s="28">
        <f>主要観光地別・年度計!AD864+主要観光地別・年度計!AD870</f>
        <v>676251</v>
      </c>
      <c r="AE792" s="28">
        <f>主要観光地別・年度計!AE864+主要観光地別・年度計!AE870</f>
        <v>722971</v>
      </c>
      <c r="AF792" s="28">
        <f>主要観光地別・年度計!AF864+主要観光地別・年度計!AF870</f>
        <v>737208</v>
      </c>
      <c r="AG792" s="28">
        <f>主要観光地別・年度計!AG864+主要観光地別・年度計!AG870</f>
        <v>773387</v>
      </c>
      <c r="AH792" s="28">
        <f>主要観光地別・年度計!AH864+主要観光地別・年度計!AH870</f>
        <v>829841</v>
      </c>
      <c r="AI792" s="28">
        <f>主要観光地別・年度計!AI864+主要観光地別・年度計!AI870</f>
        <v>793691</v>
      </c>
      <c r="AJ792" s="28">
        <f>主要観光地別・年度計!AJ864+主要観光地別・年度計!AJ870</f>
        <v>784275</v>
      </c>
      <c r="AK792" s="28">
        <f>主要観光地別・年度計!AK864+主要観光地別・年度計!AK870</f>
        <v>730679</v>
      </c>
      <c r="AL792" s="28">
        <f>主要観光地別・年度計!AL864+主要観光地別・年度計!AL870</f>
        <v>749877</v>
      </c>
      <c r="AM792" s="28">
        <f>主要観光地別・年度計!AM864+主要観光地別・年度計!AM870</f>
        <v>747642</v>
      </c>
      <c r="AN792" s="28">
        <f>主要観光地別・年度計!AN864+主要観光地別・年度計!AN870</f>
        <v>721956</v>
      </c>
      <c r="AO792" s="28">
        <f>主要観光地別・年度計!AO864+主要観光地別・年度計!AO870</f>
        <v>707432</v>
      </c>
      <c r="AQ792" s="67">
        <v>700.3</v>
      </c>
      <c r="AR792" s="67">
        <v>725.1</v>
      </c>
      <c r="AS792" s="67">
        <v>653.70000000000005</v>
      </c>
      <c r="AT792" s="67">
        <v>646.5</v>
      </c>
      <c r="AU792" s="67">
        <v>645.29999999999995</v>
      </c>
      <c r="AV792" s="67">
        <v>660.1</v>
      </c>
      <c r="AW792" s="67">
        <v>744.2</v>
      </c>
      <c r="AX792" s="67">
        <v>726.8</v>
      </c>
      <c r="AY792" s="67">
        <v>733</v>
      </c>
      <c r="AZ792" s="67">
        <v>580.1</v>
      </c>
      <c r="BA792" s="67">
        <v>549.9</v>
      </c>
      <c r="BB792" s="67">
        <v>574.70000000000005</v>
      </c>
      <c r="BC792" s="67">
        <v>630.79999999999995</v>
      </c>
      <c r="BD792" s="67">
        <v>768.99999999999989</v>
      </c>
      <c r="BE792" s="67">
        <v>766.5</v>
      </c>
      <c r="BF792" s="67">
        <v>777.00000000000011</v>
      </c>
      <c r="BG792" s="67">
        <v>798.59999999999991</v>
      </c>
      <c r="BH792" s="67">
        <v>829.30000000000018</v>
      </c>
      <c r="BI792" s="67">
        <v>1094.9000000000001</v>
      </c>
      <c r="BJ792" s="67">
        <v>1197.5</v>
      </c>
      <c r="BK792" s="67">
        <v>1230.3000000000002</v>
      </c>
      <c r="BL792" s="67">
        <v>1180.5</v>
      </c>
      <c r="BM792" s="67">
        <v>960.09999999999991</v>
      </c>
      <c r="BN792" s="67"/>
    </row>
    <row r="793" spans="1:66" ht="13.5" customHeight="1" x14ac:dyDescent="0.15">
      <c r="A793" s="51"/>
      <c r="B793" s="52"/>
      <c r="C793" s="116"/>
      <c r="D793" s="66" t="s">
        <v>9</v>
      </c>
      <c r="E793" s="90"/>
      <c r="F793" s="90"/>
      <c r="G793" s="90"/>
      <c r="H793" s="28"/>
      <c r="I793" s="28">
        <f>主要観光地別・年度計!I865+主要観光地別・年度計!I871</f>
        <v>92570</v>
      </c>
      <c r="J793" s="28">
        <f>主要観光地別・年度計!J865+主要観光地別・年度計!J871</f>
        <v>71601</v>
      </c>
      <c r="K793" s="28">
        <f>主要観光地別・年度計!K865+主要観光地別・年度計!K871</f>
        <v>182333</v>
      </c>
      <c r="L793" s="28">
        <f>主要観光地別・年度計!L865+主要観光地別・年度計!L871</f>
        <v>155892</v>
      </c>
      <c r="M793" s="28">
        <f>主要観光地別・年度計!M865+主要観光地別・年度計!M871</f>
        <v>231537</v>
      </c>
      <c r="N793" s="28">
        <f>主要観光地別・年度計!N865+主要観光地別・年度計!N871</f>
        <v>240582</v>
      </c>
      <c r="O793" s="28">
        <f>主要観光地別・年度計!O865+主要観光地別・年度計!O871</f>
        <v>341058</v>
      </c>
      <c r="P793" s="28">
        <f>主要観光地別・年度計!P865+主要観光地別・年度計!P871</f>
        <v>442927</v>
      </c>
      <c r="Q793" s="28">
        <f>主要観光地別・年度計!Q865+主要観光地別・年度計!Q871</f>
        <v>585380</v>
      </c>
      <c r="R793" s="28">
        <f>主要観光地別・年度計!R865+主要観光地別・年度計!R871</f>
        <v>611086</v>
      </c>
      <c r="S793" s="28">
        <f>主要観光地別・年度計!S865+主要観光地別・年度計!S871</f>
        <v>717640</v>
      </c>
      <c r="T793" s="28">
        <f>主要観光地別・年度計!T865+主要観光地別・年度計!T871</f>
        <v>708603</v>
      </c>
      <c r="U793" s="28">
        <f>主要観光地別・年度計!U865+主要観光地別・年度計!U871</f>
        <v>717338</v>
      </c>
      <c r="V793" s="28">
        <f>主要観光地別・年度計!V865+主要観光地別・年度計!V871</f>
        <v>696052</v>
      </c>
      <c r="W793" s="28">
        <f>主要観光地別・年度計!W865+主要観光地別・年度計!W871</f>
        <v>699979</v>
      </c>
      <c r="X793" s="28">
        <f>主要観光地別・年度計!X865+主要観光地別・年度計!X871</f>
        <v>709178</v>
      </c>
      <c r="Y793" s="28">
        <f>主要観光地別・年度計!Y865+主要観光地別・年度計!Y871</f>
        <v>672080</v>
      </c>
      <c r="Z793" s="28">
        <f>主要観光地別・年度計!Z865+主要観光地別・年度計!Z871</f>
        <v>617048</v>
      </c>
      <c r="AA793" s="28">
        <f>主要観光地別・年度計!AA865+主要観光地別・年度計!AA871</f>
        <v>605538</v>
      </c>
      <c r="AB793" s="28">
        <f>主要観光地別・年度計!AB865+主要観光地別・年度計!AB871</f>
        <v>606366</v>
      </c>
      <c r="AC793" s="28">
        <f>主要観光地別・年度計!AC865+主要観光地別・年度計!AC871</f>
        <v>596612</v>
      </c>
      <c r="AD793" s="28">
        <f>主要観光地別・年度計!AD865+主要観光地別・年度計!AD871</f>
        <v>580822</v>
      </c>
      <c r="AE793" s="28">
        <f>主要観光地別・年度計!AE865+主要観光地別・年度計!AE871</f>
        <v>621974</v>
      </c>
      <c r="AF793" s="28">
        <f>主要観光地別・年度計!AF865+主要観光地別・年度計!AF871</f>
        <v>689605</v>
      </c>
      <c r="AG793" s="28">
        <f>主要観光地別・年度計!AG865+主要観光地別・年度計!AG871</f>
        <v>656578</v>
      </c>
      <c r="AH793" s="28">
        <f>主要観光地別・年度計!AH865+主要観光地別・年度計!AH871</f>
        <v>751186</v>
      </c>
      <c r="AI793" s="28">
        <f>主要観光地別・年度計!AI865+主要観光地別・年度計!AI871</f>
        <v>714753</v>
      </c>
      <c r="AJ793" s="28">
        <f>主要観光地別・年度計!AJ865+主要観光地別・年度計!AJ871</f>
        <v>699300</v>
      </c>
      <c r="AK793" s="28">
        <f>主要観光地別・年度計!AK865+主要観光地別・年度計!AK871</f>
        <v>701488</v>
      </c>
      <c r="AL793" s="28">
        <f>主要観光地別・年度計!AL865+主要観光地別・年度計!AL871</f>
        <v>617581</v>
      </c>
      <c r="AM793" s="28">
        <f>主要観光地別・年度計!AM865+主要観光地別・年度計!AM871</f>
        <v>619308</v>
      </c>
      <c r="AN793" s="28">
        <f>主要観光地別・年度計!AN865+主要観光地別・年度計!AN871</f>
        <v>561793</v>
      </c>
      <c r="AO793" s="28">
        <f>主要観光地別・年度計!AO865+主要観光地別・年度計!AO871</f>
        <v>547549</v>
      </c>
      <c r="AQ793" s="67">
        <v>761.9</v>
      </c>
      <c r="AR793" s="67">
        <v>475.2</v>
      </c>
      <c r="AS793" s="67">
        <v>418.9</v>
      </c>
      <c r="AT793" s="67">
        <v>414.9</v>
      </c>
      <c r="AU793" s="67">
        <v>488.5</v>
      </c>
      <c r="AV793" s="67">
        <v>545.70000000000005</v>
      </c>
      <c r="AW793" s="67">
        <v>689.6</v>
      </c>
      <c r="AX793" s="67">
        <v>570.20000000000005</v>
      </c>
      <c r="AY793" s="67">
        <v>560.5</v>
      </c>
      <c r="AZ793" s="67">
        <v>638</v>
      </c>
      <c r="BA793" s="67">
        <v>613.5</v>
      </c>
      <c r="BB793" s="67">
        <v>674.4</v>
      </c>
      <c r="BC793" s="67">
        <v>753.7</v>
      </c>
      <c r="BD793" s="67">
        <v>803.09999999999991</v>
      </c>
      <c r="BE793" s="67">
        <v>805.9</v>
      </c>
      <c r="BF793" s="67">
        <v>830.7</v>
      </c>
      <c r="BG793" s="67">
        <v>859.90000000000009</v>
      </c>
      <c r="BH793" s="67">
        <v>909.20000000000016</v>
      </c>
      <c r="BI793" s="67">
        <v>1184.5</v>
      </c>
      <c r="BJ793" s="67">
        <v>1305.1999999999998</v>
      </c>
      <c r="BK793" s="67">
        <v>1335.2999999999997</v>
      </c>
      <c r="BL793" s="67">
        <v>1282.2</v>
      </c>
      <c r="BM793" s="67">
        <v>1055.8</v>
      </c>
      <c r="BN793" s="67"/>
    </row>
    <row r="794" spans="1:66" ht="13.5" customHeight="1" x14ac:dyDescent="0.15">
      <c r="A794" s="51"/>
      <c r="B794" s="52"/>
      <c r="C794" s="116"/>
      <c r="D794" s="66" t="s">
        <v>10</v>
      </c>
      <c r="E794" s="90"/>
      <c r="F794" s="90"/>
      <c r="G794" s="90"/>
      <c r="H794" s="28"/>
      <c r="I794" s="28">
        <f>主要観光地別・年度計!I866+主要観光地別・年度計!I872</f>
        <v>72435</v>
      </c>
      <c r="J794" s="28">
        <f>主要観光地別・年度計!J866+主要観光地別・年度計!J872</f>
        <v>92688</v>
      </c>
      <c r="K794" s="28">
        <f>主要観光地別・年度計!K866+主要観光地別・年度計!K872</f>
        <v>149562</v>
      </c>
      <c r="L794" s="28">
        <f>主要観光地別・年度計!L866+主要観光地別・年度計!L872</f>
        <v>196806</v>
      </c>
      <c r="M794" s="28">
        <f>主要観光地別・年度計!M866+主要観光地別・年度計!M872</f>
        <v>251989</v>
      </c>
      <c r="N794" s="28">
        <f>主要観光地別・年度計!N866+主要観光地別・年度計!N872</f>
        <v>369973</v>
      </c>
      <c r="O794" s="28">
        <f>主要観光地別・年度計!O866+主要観光地別・年度計!O872</f>
        <v>304719</v>
      </c>
      <c r="P794" s="28">
        <f>主要観光地別・年度計!P866+主要観光地別・年度計!P872</f>
        <v>304183</v>
      </c>
      <c r="Q794" s="28">
        <f>主要観光地別・年度計!Q866+主要観光地別・年度計!Q872</f>
        <v>234818</v>
      </c>
      <c r="R794" s="28">
        <f>主要観光地別・年度計!R866+主要観光地別・年度計!R872</f>
        <v>259570</v>
      </c>
      <c r="S794" s="28">
        <f>主要観光地別・年度計!S866+主要観光地別・年度計!S872</f>
        <v>198189</v>
      </c>
      <c r="T794" s="28">
        <f>主要観光地別・年度計!T866+主要観光地別・年度計!T872</f>
        <v>193493</v>
      </c>
      <c r="U794" s="28">
        <f>主要観光地別・年度計!U866+主要観光地別・年度計!U872</f>
        <v>189010</v>
      </c>
      <c r="V794" s="28">
        <f>主要観光地別・年度計!V866+主要観光地別・年度計!V872</f>
        <v>200247</v>
      </c>
      <c r="W794" s="28">
        <f>主要観光地別・年度計!W866+主要観光地別・年度計!W872</f>
        <v>206488</v>
      </c>
      <c r="X794" s="28">
        <f>主要観光地別・年度計!X866+主要観光地別・年度計!X872</f>
        <v>207603</v>
      </c>
      <c r="Y794" s="28">
        <f>主要観光地別・年度計!Y866+主要観光地別・年度計!Y872</f>
        <v>206016</v>
      </c>
      <c r="Z794" s="28">
        <f>主要観光地別・年度計!Z866+主要観光地別・年度計!Z872</f>
        <v>187499</v>
      </c>
      <c r="AA794" s="28">
        <f>主要観光地別・年度計!AA866+主要観光地別・年度計!AA872</f>
        <v>183363</v>
      </c>
      <c r="AB794" s="28">
        <f>主要観光地別・年度計!AB866+主要観光地別・年度計!AB872</f>
        <v>193080</v>
      </c>
      <c r="AC794" s="28">
        <f>主要観光地別・年度計!AC866+主要観光地別・年度計!AC872</f>
        <v>185568</v>
      </c>
      <c r="AD794" s="28">
        <f>主要観光地別・年度計!AD866+主要観光地別・年度計!AD872</f>
        <v>171211</v>
      </c>
      <c r="AE794" s="28">
        <f>主要観光地別・年度計!AE866+主要観光地別・年度計!AE872</f>
        <v>181142</v>
      </c>
      <c r="AF794" s="28">
        <f>主要観光地別・年度計!AF866+主要観光地別・年度計!AF872</f>
        <v>175154</v>
      </c>
      <c r="AG794" s="28">
        <f>主要観光地別・年度計!AG866+主要観光地別・年度計!AG872</f>
        <v>215868</v>
      </c>
      <c r="AH794" s="28">
        <f>主要観光地別・年度計!AH866+主要観光地別・年度計!AH872</f>
        <v>199358</v>
      </c>
      <c r="AI794" s="28">
        <f>主要観光地別・年度計!AI866+主要観光地別・年度計!AI872</f>
        <v>219896</v>
      </c>
      <c r="AJ794" s="28">
        <f>主要観光地別・年度計!AJ866+主要観光地別・年度計!AJ872</f>
        <v>279523</v>
      </c>
      <c r="AK794" s="28">
        <f>主要観光地別・年度計!AK866+主要観光地別・年度計!AK872</f>
        <v>303178</v>
      </c>
      <c r="AL794" s="28">
        <f>主要観光地別・年度計!AL866+主要観光地別・年度計!AL872</f>
        <v>379379</v>
      </c>
      <c r="AM794" s="28">
        <f>主要観光地別・年度計!AM866+主要観光地別・年度計!AM872</f>
        <v>376982</v>
      </c>
      <c r="AN794" s="28">
        <f>主要観光地別・年度計!AN866+主要観光地別・年度計!AN872</f>
        <v>390522</v>
      </c>
      <c r="AO794" s="28">
        <f>主要観光地別・年度計!AO866+主要観光地別・年度計!AO872</f>
        <v>388927</v>
      </c>
      <c r="AQ794" s="67">
        <v>195.1</v>
      </c>
      <c r="AR794" s="67">
        <v>423.8</v>
      </c>
      <c r="AS794" s="67">
        <v>377.8</v>
      </c>
      <c r="AT794" s="67">
        <v>556.5</v>
      </c>
      <c r="AU794" s="67">
        <v>438.8</v>
      </c>
      <c r="AV794" s="67">
        <v>417.3</v>
      </c>
      <c r="AW794" s="67">
        <v>395.5</v>
      </c>
      <c r="AX794" s="67">
        <v>474</v>
      </c>
      <c r="AY794" s="67">
        <v>463</v>
      </c>
      <c r="AZ794" s="67">
        <v>283.8</v>
      </c>
      <c r="BA794" s="67">
        <v>255.1</v>
      </c>
      <c r="BB794" s="67">
        <v>163.19999999999999</v>
      </c>
      <c r="BC794" s="67">
        <v>154.69999999999999</v>
      </c>
      <c r="BD794" s="67">
        <v>153.39999999999998</v>
      </c>
      <c r="BE794" s="67">
        <v>142.5</v>
      </c>
      <c r="BF794" s="67">
        <v>142.19999999999999</v>
      </c>
      <c r="BG794" s="67">
        <v>162.39999999999998</v>
      </c>
      <c r="BH794" s="67">
        <v>150.09999999999997</v>
      </c>
      <c r="BI794" s="67">
        <v>156.9</v>
      </c>
      <c r="BJ794" s="67">
        <v>145.69999999999999</v>
      </c>
      <c r="BK794" s="67">
        <v>153.5</v>
      </c>
      <c r="BL794" s="67">
        <v>134.80000000000001</v>
      </c>
      <c r="BM794" s="67">
        <v>85.1</v>
      </c>
      <c r="BN794" s="67"/>
    </row>
    <row r="795" spans="1:66" ht="13.5" customHeight="1" thickBot="1" x14ac:dyDescent="0.2">
      <c r="A795" s="51"/>
      <c r="B795" s="52"/>
      <c r="C795" s="117"/>
      <c r="D795" s="68" t="s">
        <v>11</v>
      </c>
      <c r="E795" s="91"/>
      <c r="F795" s="91"/>
      <c r="G795" s="91"/>
      <c r="H795" s="29"/>
      <c r="I795" s="29">
        <f>主要観光地別・年度計!I867+主要観光地別・年度計!I873</f>
        <v>78721</v>
      </c>
      <c r="J795" s="29">
        <f>主要観光地別・年度計!J867+主要観光地別・年度計!J873</f>
        <v>98446</v>
      </c>
      <c r="K795" s="29">
        <f>主要観光地別・年度計!K867+主要観光地別・年度計!K873</f>
        <v>157049</v>
      </c>
      <c r="L795" s="29">
        <f>主要観光地別・年度計!L867+主要観光地別・年度計!L873</f>
        <v>201227</v>
      </c>
      <c r="M795" s="29">
        <f>主要観光地別・年度計!M867+主要観光地別・年度計!M873</f>
        <v>258720</v>
      </c>
      <c r="N795" s="29">
        <f>主要観光地別・年度計!N867+主要観光地別・年度計!N873</f>
        <v>377702</v>
      </c>
      <c r="O795" s="29">
        <f>主要観光地別・年度計!O867+主要観光地別・年度計!O873</f>
        <v>313606</v>
      </c>
      <c r="P795" s="29">
        <f>主要観光地別・年度計!P867+主要観光地別・年度計!P873</f>
        <v>305468</v>
      </c>
      <c r="Q795" s="29">
        <f>主要観光地別・年度計!Q867+主要観光地別・年度計!Q873</f>
        <v>300522</v>
      </c>
      <c r="R795" s="29">
        <f>主要観光地別・年度計!R867+主要観光地別・年度計!R873</f>
        <v>304189</v>
      </c>
      <c r="S795" s="29">
        <f>主要観光地別・年度計!S867+主要観光地別・年度計!S873</f>
        <v>218245</v>
      </c>
      <c r="T795" s="29">
        <f>主要観光地別・年度計!T867+主要観光地別・年度計!T873</f>
        <v>212538</v>
      </c>
      <c r="U795" s="29">
        <f>主要観光地別・年度計!U867+主要観光地別・年度計!U873</f>
        <v>213656</v>
      </c>
      <c r="V795" s="29">
        <f>主要観光地別・年度計!V867+主要観光地別・年度計!V873</f>
        <v>225687</v>
      </c>
      <c r="W795" s="29">
        <f>主要観光地別・年度計!W867+主要観光地別・年度計!W873</f>
        <v>232635</v>
      </c>
      <c r="X795" s="29">
        <f>主要観光地別・年度計!X867+主要観光地別・年度計!X873</f>
        <v>235037</v>
      </c>
      <c r="Y795" s="29">
        <f>主要観光地別・年度計!Y867+主要観光地別・年度計!Y873</f>
        <v>229389</v>
      </c>
      <c r="Z795" s="29">
        <f>主要観光地別・年度計!Z867+主要観光地別・年度計!Z873</f>
        <v>203289</v>
      </c>
      <c r="AA795" s="29">
        <f>主要観光地別・年度計!AA867+主要観光地別・年度計!AA873</f>
        <v>202475</v>
      </c>
      <c r="AB795" s="29">
        <f>主要観光地別・年度計!AB867+主要観光地別・年度計!AB873</f>
        <v>204782</v>
      </c>
      <c r="AC795" s="29">
        <f>主要観光地別・年度計!AC867+主要観光地別・年度計!AC873</f>
        <v>196044</v>
      </c>
      <c r="AD795" s="29">
        <f>主要観光地別・年度計!AD867+主要観光地別・年度計!AD873</f>
        <v>186244</v>
      </c>
      <c r="AE795" s="29">
        <f>主要観光地別・年度計!AE867+主要観光地別・年度計!AE873</f>
        <v>201870</v>
      </c>
      <c r="AF795" s="29">
        <f>主要観光地別・年度計!AF867+主要観光地別・年度計!AF873</f>
        <v>214591</v>
      </c>
      <c r="AG795" s="29">
        <f>主要観光地別・年度計!AG867+主要観光地別・年度計!AG873</f>
        <v>289018</v>
      </c>
      <c r="AH795" s="29">
        <f>主要観光地別・年度計!AH867+主要観光地別・年度計!AH873</f>
        <v>377640</v>
      </c>
      <c r="AI795" s="29">
        <f>主要観光地別・年度計!AI867+主要観光地別・年度計!AI873</f>
        <v>291821</v>
      </c>
      <c r="AJ795" s="29">
        <f>主要観光地別・年度計!AJ867+主要観光地別・年度計!AJ873</f>
        <v>319642</v>
      </c>
      <c r="AK795" s="29">
        <f>主要観光地別・年度計!AK867+主要観光地別・年度計!AK873</f>
        <v>398578</v>
      </c>
      <c r="AL795" s="29">
        <f>主要観光地別・年度計!AL867+主要観光地別・年度計!AL873</f>
        <v>468187</v>
      </c>
      <c r="AM795" s="29">
        <f>主要観光地別・年度計!AM867+主要観光地別・年度計!AM873</f>
        <v>457261</v>
      </c>
      <c r="AN795" s="29">
        <f>主要観光地別・年度計!AN867+主要観光地別・年度計!AN873</f>
        <v>473333</v>
      </c>
      <c r="AO795" s="29">
        <f>主要観光地別・年度計!AO867+主要観光地別・年度計!AO873</f>
        <v>463079</v>
      </c>
      <c r="AQ795" s="69">
        <v>209.9</v>
      </c>
      <c r="AR795" s="69">
        <v>657.9</v>
      </c>
      <c r="AS795" s="69">
        <v>420.8</v>
      </c>
      <c r="AT795" s="69">
        <v>623.5</v>
      </c>
      <c r="AU795" s="69">
        <v>501.7</v>
      </c>
      <c r="AV795" s="69">
        <v>475.9</v>
      </c>
      <c r="AW795" s="69">
        <v>454.1</v>
      </c>
      <c r="AX795" s="69">
        <v>689.5</v>
      </c>
      <c r="AY795" s="69">
        <v>613.1</v>
      </c>
      <c r="AZ795" s="69">
        <v>465.1</v>
      </c>
      <c r="BA795" s="69">
        <v>497.6</v>
      </c>
      <c r="BB795" s="69">
        <v>201</v>
      </c>
      <c r="BC795" s="69">
        <v>185.5</v>
      </c>
      <c r="BD795" s="69">
        <v>175.70000000000002</v>
      </c>
      <c r="BE795" s="69">
        <v>163.30000000000001</v>
      </c>
      <c r="BF795" s="69">
        <v>171.10000000000002</v>
      </c>
      <c r="BG795" s="69">
        <v>178.20000000000002</v>
      </c>
      <c r="BH795" s="69">
        <v>171</v>
      </c>
      <c r="BI795" s="69">
        <v>179.4</v>
      </c>
      <c r="BJ795" s="69">
        <v>163</v>
      </c>
      <c r="BK795" s="69">
        <v>175.9</v>
      </c>
      <c r="BL795" s="69">
        <v>157.1</v>
      </c>
      <c r="BM795" s="69">
        <v>104.7</v>
      </c>
      <c r="BN795" s="69"/>
    </row>
    <row r="796" spans="1:66" ht="13.5" customHeight="1" x14ac:dyDescent="0.15">
      <c r="A796" s="51"/>
      <c r="B796" s="52"/>
      <c r="C796" s="115" t="s">
        <v>449</v>
      </c>
      <c r="D796" s="64" t="s">
        <v>6</v>
      </c>
      <c r="E796" s="89"/>
      <c r="F796" s="89"/>
      <c r="G796" s="89"/>
      <c r="H796" s="26"/>
      <c r="I796" s="26">
        <f t="shared" ref="I796" si="1082">SUM(I797:I798)</f>
        <v>217240</v>
      </c>
      <c r="J796" s="26">
        <f t="shared" ref="J796" si="1083">SUM(J797:J798)</f>
        <v>258514</v>
      </c>
      <c r="K796" s="26">
        <f t="shared" ref="K796" si="1084">SUM(K797:K798)</f>
        <v>272806</v>
      </c>
      <c r="L796" s="26">
        <f t="shared" ref="L796" si="1085">SUM(L797:L798)</f>
        <v>259679</v>
      </c>
      <c r="M796" s="26">
        <f t="shared" ref="M796" si="1086">SUM(M797:M798)</f>
        <v>293368</v>
      </c>
      <c r="N796" s="26">
        <f t="shared" ref="N796" si="1087">SUM(N797:N798)</f>
        <v>291123</v>
      </c>
      <c r="O796" s="26">
        <f t="shared" ref="O796" si="1088">SUM(O797:O798)</f>
        <v>384362</v>
      </c>
      <c r="P796" s="26">
        <f t="shared" ref="P796" si="1089">SUM(P797:P798)</f>
        <v>385946</v>
      </c>
      <c r="Q796" s="26">
        <f t="shared" ref="Q796" si="1090">SUM(Q797:Q798)</f>
        <v>459508</v>
      </c>
      <c r="R796" s="26">
        <f t="shared" ref="R796" si="1091">SUM(R797:R798)</f>
        <v>414865</v>
      </c>
      <c r="S796" s="26">
        <f t="shared" ref="S796" si="1092">SUM(S797:S798)</f>
        <v>415452</v>
      </c>
      <c r="T796" s="26">
        <f t="shared" ref="T796" si="1093">SUM(T797:T798)</f>
        <v>414063</v>
      </c>
      <c r="U796" s="26">
        <f t="shared" ref="U796" si="1094">SUM(U797:U798)</f>
        <v>391447</v>
      </c>
      <c r="V796" s="26">
        <f t="shared" ref="V796" si="1095">SUM(V797:V798)</f>
        <v>368458</v>
      </c>
      <c r="W796" s="26">
        <f t="shared" ref="W796" si="1096">SUM(W797:W798)</f>
        <v>350558</v>
      </c>
      <c r="X796" s="26">
        <f t="shared" ref="X796" si="1097">SUM(X797:X798)</f>
        <v>360356</v>
      </c>
      <c r="Y796" s="26">
        <f t="shared" ref="Y796" si="1098">SUM(Y797:Y798)</f>
        <v>369370</v>
      </c>
      <c r="Z796" s="26">
        <f t="shared" ref="Z796" si="1099">SUM(Z797:Z798)</f>
        <v>356137</v>
      </c>
      <c r="AA796" s="26">
        <f t="shared" ref="AA796" si="1100">SUM(AA797:AA798)</f>
        <v>367560</v>
      </c>
      <c r="AB796" s="26">
        <f t="shared" ref="AB796" si="1101">SUM(AB797:AB798)</f>
        <v>378965</v>
      </c>
      <c r="AC796" s="26">
        <f t="shared" ref="AC796" si="1102">SUM(AC797:AC798)</f>
        <v>398862</v>
      </c>
      <c r="AD796" s="26">
        <f t="shared" ref="AD796" si="1103">SUM(AD797:AD798)</f>
        <v>402142</v>
      </c>
      <c r="AE796" s="26">
        <f t="shared" ref="AE796" si="1104">SUM(AE797:AE798)</f>
        <v>411079</v>
      </c>
      <c r="AF796" s="26">
        <f t="shared" ref="AF796" si="1105">SUM(AF797:AF798)</f>
        <v>433515</v>
      </c>
      <c r="AG796" s="26">
        <f t="shared" ref="AG796" si="1106">SUM(AG797:AG798)</f>
        <v>380144</v>
      </c>
      <c r="AH796" s="26">
        <f t="shared" ref="AH796" si="1107">SUM(AH797:AH798)</f>
        <v>651254</v>
      </c>
      <c r="AI796" s="26">
        <f t="shared" ref="AI796" si="1108">SUM(AI797:AI798)</f>
        <v>784462</v>
      </c>
      <c r="AJ796" s="26">
        <f t="shared" ref="AJ796" si="1109">SUM(AJ797:AJ798)</f>
        <v>845526</v>
      </c>
      <c r="AK796" s="26">
        <f t="shared" ref="AK796" si="1110">SUM(AK797:AK798)</f>
        <v>896742</v>
      </c>
      <c r="AL796" s="26">
        <f t="shared" ref="AL796" si="1111">SUM(AL797:AL798)</f>
        <v>946282</v>
      </c>
      <c r="AM796" s="26">
        <f t="shared" ref="AM796" si="1112">SUM(AM797:AM798)</f>
        <v>1034156</v>
      </c>
      <c r="AN796" s="26">
        <f t="shared" ref="AN796" si="1113">SUM(AN797:AN798)</f>
        <v>1115145</v>
      </c>
      <c r="AO796" s="26">
        <f t="shared" ref="AO796" si="1114">SUM(AO797:AO798)</f>
        <v>1192551</v>
      </c>
      <c r="AQ796" s="65">
        <v>1226.9000000000001</v>
      </c>
      <c r="AR796" s="65">
        <v>1465.3000000000002</v>
      </c>
      <c r="AS796" s="65">
        <v>1441.8000000000002</v>
      </c>
      <c r="AT796" s="65">
        <v>1306.5</v>
      </c>
      <c r="AU796" s="65">
        <v>1264.7</v>
      </c>
      <c r="AV796" s="65">
        <v>1265.5999999999999</v>
      </c>
      <c r="AW796" s="65">
        <v>1284.0999999999999</v>
      </c>
      <c r="AX796" s="65">
        <v>1191.5</v>
      </c>
      <c r="AY796" s="65">
        <v>1125.8</v>
      </c>
      <c r="AZ796" s="65">
        <v>1143.2</v>
      </c>
      <c r="BA796" s="65">
        <v>1224.9000000000001</v>
      </c>
      <c r="BB796" s="65">
        <v>1182.9000000000001</v>
      </c>
      <c r="BC796" s="65">
        <v>1242.5999999999999</v>
      </c>
      <c r="BD796" s="65">
        <v>1273.9000000000001</v>
      </c>
      <c r="BE796" s="65">
        <v>1130.5999999999999</v>
      </c>
      <c r="BF796" s="65">
        <v>1332</v>
      </c>
      <c r="BG796" s="65">
        <v>1494.1000000000004</v>
      </c>
      <c r="BH796" s="65">
        <v>1791</v>
      </c>
      <c r="BI796" s="65">
        <v>1698.3000000000002</v>
      </c>
      <c r="BJ796" s="65">
        <v>1659.5</v>
      </c>
      <c r="BK796" s="65">
        <v>1679.5000000000002</v>
      </c>
      <c r="BL796" s="65">
        <v>2261.6999999999998</v>
      </c>
      <c r="BM796" s="65">
        <v>2419.1999999999998</v>
      </c>
      <c r="BN796" s="65"/>
    </row>
    <row r="797" spans="1:66" ht="13.5" customHeight="1" x14ac:dyDescent="0.15">
      <c r="A797" s="51"/>
      <c r="B797" s="52"/>
      <c r="C797" s="116"/>
      <c r="D797" s="66" t="s">
        <v>7</v>
      </c>
      <c r="E797" s="90"/>
      <c r="F797" s="90"/>
      <c r="G797" s="90"/>
      <c r="H797" s="28"/>
      <c r="I797" s="28">
        <f>主要観光地別・年度計!I875</f>
        <v>5700</v>
      </c>
      <c r="J797" s="28">
        <f>主要観光地別・年度計!J875</f>
        <v>14225</v>
      </c>
      <c r="K797" s="28">
        <f>主要観光地別・年度計!K875</f>
        <v>6781</v>
      </c>
      <c r="L797" s="28">
        <f>主要観光地別・年度計!L875</f>
        <v>8541</v>
      </c>
      <c r="M797" s="28">
        <f>主要観光地別・年度計!M875</f>
        <v>9313</v>
      </c>
      <c r="N797" s="28">
        <f>主要観光地別・年度計!N875</f>
        <v>38846</v>
      </c>
      <c r="O797" s="28">
        <f>主要観光地別・年度計!O875</f>
        <v>13875</v>
      </c>
      <c r="P797" s="28">
        <f>主要観光地別・年度計!P875</f>
        <v>24110</v>
      </c>
      <c r="Q797" s="28">
        <f>主要観光地別・年度計!Q875</f>
        <v>38965</v>
      </c>
      <c r="R797" s="28">
        <f>主要観光地別・年度計!R875</f>
        <v>25816</v>
      </c>
      <c r="S797" s="28">
        <f>主要観光地別・年度計!S875</f>
        <v>26358</v>
      </c>
      <c r="T797" s="28">
        <f>主要観光地別・年度計!T875</f>
        <v>21739</v>
      </c>
      <c r="U797" s="28">
        <f>主要観光地別・年度計!U875</f>
        <v>20238</v>
      </c>
      <c r="V797" s="28">
        <f>主要観光地別・年度計!V875</f>
        <v>15077</v>
      </c>
      <c r="W797" s="28">
        <f>主要観光地別・年度計!W875</f>
        <v>13468</v>
      </c>
      <c r="X797" s="28">
        <f>主要観光地別・年度計!X875</f>
        <v>14744</v>
      </c>
      <c r="Y797" s="28">
        <f>主要観光地別・年度計!Y875</f>
        <v>18439</v>
      </c>
      <c r="Z797" s="28">
        <f>主要観光地別・年度計!Z875</f>
        <v>19317</v>
      </c>
      <c r="AA797" s="28">
        <f>主要観光地別・年度計!AA875</f>
        <v>19881</v>
      </c>
      <c r="AB797" s="28">
        <f>主要観光地別・年度計!AB875</f>
        <v>20270</v>
      </c>
      <c r="AC797" s="28">
        <f>主要観光地別・年度計!AC875</f>
        <v>24260</v>
      </c>
      <c r="AD797" s="28">
        <f>主要観光地別・年度計!AD875</f>
        <v>23218</v>
      </c>
      <c r="AE797" s="28">
        <f>主要観光地別・年度計!AE875</f>
        <v>26450</v>
      </c>
      <c r="AF797" s="28">
        <f>主要観光地別・年度計!AF875</f>
        <v>34962</v>
      </c>
      <c r="AG797" s="28">
        <f>主要観光地別・年度計!AG875</f>
        <v>50652</v>
      </c>
      <c r="AH797" s="28">
        <f>主要観光地別・年度計!AH875</f>
        <v>69710</v>
      </c>
      <c r="AI797" s="28">
        <f>主要観光地別・年度計!AI875</f>
        <v>120954</v>
      </c>
      <c r="AJ797" s="28">
        <f>主要観光地別・年度計!AJ875</f>
        <v>182390</v>
      </c>
      <c r="AK797" s="28">
        <f>主要観光地別・年度計!AK875</f>
        <v>253751</v>
      </c>
      <c r="AL797" s="28">
        <f>主要観光地別・年度計!AL875</f>
        <v>258747</v>
      </c>
      <c r="AM797" s="28">
        <f>主要観光地別・年度計!AM875</f>
        <v>297616</v>
      </c>
      <c r="AN797" s="28">
        <f>主要観光地別・年度計!AN875</f>
        <v>319897</v>
      </c>
      <c r="AO797" s="28">
        <f>主要観光地別・年度計!AO875</f>
        <v>372538</v>
      </c>
      <c r="AQ797" s="67">
        <v>415.5</v>
      </c>
      <c r="AR797" s="67">
        <v>537.70000000000005</v>
      </c>
      <c r="AS797" s="67">
        <v>541.20000000000005</v>
      </c>
      <c r="AT797" s="67">
        <v>518.6</v>
      </c>
      <c r="AU797" s="67">
        <v>582.5</v>
      </c>
      <c r="AV797" s="67">
        <v>551.20000000000005</v>
      </c>
      <c r="AW797" s="67">
        <v>540.20000000000005</v>
      </c>
      <c r="AX797" s="67">
        <v>503</v>
      </c>
      <c r="AY797" s="67">
        <v>453.4</v>
      </c>
      <c r="AZ797" s="67">
        <v>500.1</v>
      </c>
      <c r="BA797" s="67">
        <v>532.29999999999995</v>
      </c>
      <c r="BB797" s="67">
        <v>520.9</v>
      </c>
      <c r="BC797" s="67">
        <v>587.9</v>
      </c>
      <c r="BD797" s="67">
        <v>558.4</v>
      </c>
      <c r="BE797" s="67">
        <v>454.6</v>
      </c>
      <c r="BF797" s="67">
        <v>495.5</v>
      </c>
      <c r="BG797" s="67">
        <v>580.9</v>
      </c>
      <c r="BH797" s="67">
        <v>721.49999999999989</v>
      </c>
      <c r="BI797" s="67">
        <v>725.19999999999993</v>
      </c>
      <c r="BJ797" s="67">
        <v>732</v>
      </c>
      <c r="BK797" s="67">
        <v>774.5</v>
      </c>
      <c r="BL797" s="67">
        <v>1061.2</v>
      </c>
      <c r="BM797" s="67">
        <v>1084.5</v>
      </c>
      <c r="BN797" s="67"/>
    </row>
    <row r="798" spans="1:66" ht="13.5" customHeight="1" x14ac:dyDescent="0.15">
      <c r="A798" s="51"/>
      <c r="B798" s="52"/>
      <c r="C798" s="116"/>
      <c r="D798" s="66" t="s">
        <v>8</v>
      </c>
      <c r="E798" s="90"/>
      <c r="F798" s="90"/>
      <c r="G798" s="90"/>
      <c r="H798" s="28"/>
      <c r="I798" s="28">
        <f>主要観光地別・年度計!I876</f>
        <v>211540</v>
      </c>
      <c r="J798" s="28">
        <f>主要観光地別・年度計!J876</f>
        <v>244289</v>
      </c>
      <c r="K798" s="28">
        <f>主要観光地別・年度計!K876</f>
        <v>266025</v>
      </c>
      <c r="L798" s="28">
        <f>主要観光地別・年度計!L876</f>
        <v>251138</v>
      </c>
      <c r="M798" s="28">
        <f>主要観光地別・年度計!M876</f>
        <v>284055</v>
      </c>
      <c r="N798" s="28">
        <f>主要観光地別・年度計!N876</f>
        <v>252277</v>
      </c>
      <c r="O798" s="28">
        <f>主要観光地別・年度計!O876</f>
        <v>370487</v>
      </c>
      <c r="P798" s="28">
        <f>主要観光地別・年度計!P876</f>
        <v>361836</v>
      </c>
      <c r="Q798" s="28">
        <f>主要観光地別・年度計!Q876</f>
        <v>420543</v>
      </c>
      <c r="R798" s="28">
        <f>主要観光地別・年度計!R876</f>
        <v>389049</v>
      </c>
      <c r="S798" s="28">
        <f>主要観光地別・年度計!S876</f>
        <v>389094</v>
      </c>
      <c r="T798" s="28">
        <f>主要観光地別・年度計!T876</f>
        <v>392324</v>
      </c>
      <c r="U798" s="28">
        <f>主要観光地別・年度計!U876</f>
        <v>371209</v>
      </c>
      <c r="V798" s="28">
        <f>主要観光地別・年度計!V876</f>
        <v>353381</v>
      </c>
      <c r="W798" s="28">
        <f>主要観光地別・年度計!W876</f>
        <v>337090</v>
      </c>
      <c r="X798" s="28">
        <f>主要観光地別・年度計!X876</f>
        <v>345612</v>
      </c>
      <c r="Y798" s="28">
        <f>主要観光地別・年度計!Y876</f>
        <v>350931</v>
      </c>
      <c r="Z798" s="28">
        <f>主要観光地別・年度計!Z876</f>
        <v>336820</v>
      </c>
      <c r="AA798" s="28">
        <f>主要観光地別・年度計!AA876</f>
        <v>347679</v>
      </c>
      <c r="AB798" s="28">
        <f>主要観光地別・年度計!AB876</f>
        <v>358695</v>
      </c>
      <c r="AC798" s="28">
        <f>主要観光地別・年度計!AC876</f>
        <v>374602</v>
      </c>
      <c r="AD798" s="28">
        <f>主要観光地別・年度計!AD876</f>
        <v>378924</v>
      </c>
      <c r="AE798" s="28">
        <f>主要観光地別・年度計!AE876</f>
        <v>384629</v>
      </c>
      <c r="AF798" s="28">
        <f>主要観光地別・年度計!AF876</f>
        <v>398553</v>
      </c>
      <c r="AG798" s="28">
        <f>主要観光地別・年度計!AG876</f>
        <v>329492</v>
      </c>
      <c r="AH798" s="28">
        <f>主要観光地別・年度計!AH876</f>
        <v>581544</v>
      </c>
      <c r="AI798" s="28">
        <f>主要観光地別・年度計!AI876</f>
        <v>663508</v>
      </c>
      <c r="AJ798" s="28">
        <f>主要観光地別・年度計!AJ876</f>
        <v>663136</v>
      </c>
      <c r="AK798" s="28">
        <f>主要観光地別・年度計!AK876</f>
        <v>642991</v>
      </c>
      <c r="AL798" s="28">
        <f>主要観光地別・年度計!AL876</f>
        <v>687535</v>
      </c>
      <c r="AM798" s="28">
        <f>主要観光地別・年度計!AM876</f>
        <v>736540</v>
      </c>
      <c r="AN798" s="28">
        <f>主要観光地別・年度計!AN876</f>
        <v>795248</v>
      </c>
      <c r="AO798" s="28">
        <f>主要観光地別・年度計!AO876</f>
        <v>820013</v>
      </c>
      <c r="AQ798" s="67">
        <v>811.4</v>
      </c>
      <c r="AR798" s="67">
        <v>927.6</v>
      </c>
      <c r="AS798" s="67">
        <v>900.6</v>
      </c>
      <c r="AT798" s="67">
        <v>787.9</v>
      </c>
      <c r="AU798" s="67">
        <v>682.2</v>
      </c>
      <c r="AV798" s="67">
        <v>714.4</v>
      </c>
      <c r="AW798" s="67">
        <v>743.9</v>
      </c>
      <c r="AX798" s="67">
        <v>688.5</v>
      </c>
      <c r="AY798" s="67">
        <v>672.4</v>
      </c>
      <c r="AZ798" s="67">
        <v>643.1</v>
      </c>
      <c r="BA798" s="67">
        <v>692.6</v>
      </c>
      <c r="BB798" s="67">
        <v>662</v>
      </c>
      <c r="BC798" s="67">
        <v>654.70000000000005</v>
      </c>
      <c r="BD798" s="67">
        <v>715.5</v>
      </c>
      <c r="BE798" s="67">
        <v>676</v>
      </c>
      <c r="BF798" s="67">
        <v>836.5</v>
      </c>
      <c r="BG798" s="67">
        <v>913.19999999999993</v>
      </c>
      <c r="BH798" s="67">
        <v>1069.5</v>
      </c>
      <c r="BI798" s="67">
        <v>973.09999999999991</v>
      </c>
      <c r="BJ798" s="67">
        <v>927.49999999999989</v>
      </c>
      <c r="BK798" s="67">
        <v>905</v>
      </c>
      <c r="BL798" s="67">
        <v>1200.5</v>
      </c>
      <c r="BM798" s="67">
        <v>1334.6999999999998</v>
      </c>
      <c r="BN798" s="67"/>
    </row>
    <row r="799" spans="1:66" ht="13.5" customHeight="1" x14ac:dyDescent="0.15">
      <c r="A799" s="51"/>
      <c r="B799" s="52"/>
      <c r="C799" s="116"/>
      <c r="D799" s="66" t="s">
        <v>9</v>
      </c>
      <c r="E799" s="90"/>
      <c r="F799" s="90"/>
      <c r="G799" s="90"/>
      <c r="H799" s="28"/>
      <c r="I799" s="28">
        <f>主要観光地別・年度計!I877</f>
        <v>142406</v>
      </c>
      <c r="J799" s="28">
        <f>主要観光地別・年度計!J877</f>
        <v>164140</v>
      </c>
      <c r="K799" s="28">
        <f>主要観光地別・年度計!K877</f>
        <v>129694</v>
      </c>
      <c r="L799" s="28">
        <f>主要観光地別・年度計!L877</f>
        <v>132938</v>
      </c>
      <c r="M799" s="28">
        <f>主要観光地別・年度計!M877</f>
        <v>170867</v>
      </c>
      <c r="N799" s="28">
        <f>主要観光地別・年度計!N877</f>
        <v>152562</v>
      </c>
      <c r="O799" s="28">
        <f>主要観光地別・年度計!O877</f>
        <v>252160</v>
      </c>
      <c r="P799" s="28">
        <f>主要観光地別・年度計!P877</f>
        <v>183885</v>
      </c>
      <c r="Q799" s="28">
        <f>主要観光地別・年度計!Q877</f>
        <v>280375</v>
      </c>
      <c r="R799" s="28">
        <f>主要観光地別・年度計!R877</f>
        <v>216984</v>
      </c>
      <c r="S799" s="28">
        <f>主要観光地別・年度計!S877</f>
        <v>258977</v>
      </c>
      <c r="T799" s="28">
        <f>主要観光地別・年度計!T877</f>
        <v>253670</v>
      </c>
      <c r="U799" s="28">
        <f>主要観光地別・年度計!U877</f>
        <v>229409</v>
      </c>
      <c r="V799" s="28">
        <f>主要観光地別・年度計!V877</f>
        <v>218715</v>
      </c>
      <c r="W799" s="28">
        <f>主要観光地別・年度計!W877</f>
        <v>207557</v>
      </c>
      <c r="X799" s="28">
        <f>主要観光地別・年度計!X877</f>
        <v>226504</v>
      </c>
      <c r="Y799" s="28">
        <f>主要観光地別・年度計!Y877</f>
        <v>247996</v>
      </c>
      <c r="Z799" s="28">
        <f>主要観光地別・年度計!Z877</f>
        <v>243942</v>
      </c>
      <c r="AA799" s="28">
        <f>主要観光地別・年度計!AA877</f>
        <v>258245</v>
      </c>
      <c r="AB799" s="28">
        <f>主要観光地別・年度計!AB877</f>
        <v>267349</v>
      </c>
      <c r="AC799" s="28">
        <f>主要観光地別・年度計!AC877</f>
        <v>284953</v>
      </c>
      <c r="AD799" s="28">
        <f>主要観光地別・年度計!AD877</f>
        <v>291389</v>
      </c>
      <c r="AE799" s="28">
        <f>主要観光地別・年度計!AE877</f>
        <v>293460</v>
      </c>
      <c r="AF799" s="28">
        <f>主要観光地別・年度計!AF877</f>
        <v>312573</v>
      </c>
      <c r="AG799" s="28">
        <f>主要観光地別・年度計!AG877</f>
        <v>279062</v>
      </c>
      <c r="AH799" s="28">
        <f>主要観光地別・年度計!AH877</f>
        <v>506146</v>
      </c>
      <c r="AI799" s="28">
        <f>主要観光地別・年度計!AI877</f>
        <v>617881</v>
      </c>
      <c r="AJ799" s="28">
        <f>主要観光地別・年度計!AJ877</f>
        <v>669005</v>
      </c>
      <c r="AK799" s="28">
        <f>主要観光地別・年度計!AK877</f>
        <v>715406</v>
      </c>
      <c r="AL799" s="28">
        <f>主要観光地別・年度計!AL877</f>
        <v>763053</v>
      </c>
      <c r="AM799" s="28">
        <f>主要観光地別・年度計!AM877</f>
        <v>848974</v>
      </c>
      <c r="AN799" s="28">
        <f>主要観光地別・年度計!AN877</f>
        <v>916250</v>
      </c>
      <c r="AO799" s="28">
        <f>主要観光地別・年度計!AO877</f>
        <v>965693</v>
      </c>
      <c r="AQ799" s="67">
        <v>1006.9</v>
      </c>
      <c r="AR799" s="67">
        <v>1240.7</v>
      </c>
      <c r="AS799" s="67">
        <v>1218.0999999999999</v>
      </c>
      <c r="AT799" s="67">
        <v>1092.8</v>
      </c>
      <c r="AU799" s="67">
        <v>1047.0999999999999</v>
      </c>
      <c r="AV799" s="67">
        <v>1064.3</v>
      </c>
      <c r="AW799" s="67">
        <v>1074.3</v>
      </c>
      <c r="AX799" s="67">
        <v>995.2</v>
      </c>
      <c r="AY799" s="67">
        <v>928</v>
      </c>
      <c r="AZ799" s="67">
        <v>937.8</v>
      </c>
      <c r="BA799" s="67">
        <v>1020.8</v>
      </c>
      <c r="BB799" s="67">
        <v>994.8</v>
      </c>
      <c r="BC799" s="67">
        <v>1059.3</v>
      </c>
      <c r="BD799" s="67">
        <v>1092.5999999999999</v>
      </c>
      <c r="BE799" s="67">
        <v>973.2</v>
      </c>
      <c r="BF799" s="67">
        <v>1166.8999999999999</v>
      </c>
      <c r="BG799" s="67">
        <v>1326.3999999999999</v>
      </c>
      <c r="BH799" s="67">
        <v>1616.8000000000004</v>
      </c>
      <c r="BI799" s="67">
        <v>1519.5</v>
      </c>
      <c r="BJ799" s="67">
        <v>1473.9</v>
      </c>
      <c r="BK799" s="67">
        <v>1485.0000000000002</v>
      </c>
      <c r="BL799" s="67">
        <v>2069.6</v>
      </c>
      <c r="BM799" s="67">
        <v>2253.7000000000003</v>
      </c>
      <c r="BN799" s="67"/>
    </row>
    <row r="800" spans="1:66" ht="13.5" customHeight="1" x14ac:dyDescent="0.15">
      <c r="A800" s="51"/>
      <c r="B800" s="52"/>
      <c r="C800" s="116"/>
      <c r="D800" s="66" t="s">
        <v>10</v>
      </c>
      <c r="E800" s="90"/>
      <c r="F800" s="90"/>
      <c r="G800" s="90"/>
      <c r="H800" s="28"/>
      <c r="I800" s="28">
        <f>主要観光地別・年度計!I878</f>
        <v>74834</v>
      </c>
      <c r="J800" s="28">
        <f>主要観光地別・年度計!J878</f>
        <v>94374</v>
      </c>
      <c r="K800" s="28">
        <f>主要観光地別・年度計!K878</f>
        <v>143112</v>
      </c>
      <c r="L800" s="28">
        <f>主要観光地別・年度計!L878</f>
        <v>126741</v>
      </c>
      <c r="M800" s="28">
        <f>主要観光地別・年度計!M878</f>
        <v>122501</v>
      </c>
      <c r="N800" s="28">
        <f>主要観光地別・年度計!N878</f>
        <v>138561</v>
      </c>
      <c r="O800" s="28">
        <f>主要観光地別・年度計!O878</f>
        <v>132202</v>
      </c>
      <c r="P800" s="28">
        <f>主要観光地別・年度計!P878</f>
        <v>202061</v>
      </c>
      <c r="Q800" s="28">
        <f>主要観光地別・年度計!Q878</f>
        <v>179133</v>
      </c>
      <c r="R800" s="28">
        <f>主要観光地別・年度計!R878</f>
        <v>197881</v>
      </c>
      <c r="S800" s="28">
        <f>主要観光地別・年度計!S878</f>
        <v>156475</v>
      </c>
      <c r="T800" s="28">
        <f>主要観光地別・年度計!T878</f>
        <v>160393</v>
      </c>
      <c r="U800" s="28">
        <f>主要観光地別・年度計!U878</f>
        <v>162038</v>
      </c>
      <c r="V800" s="28">
        <f>主要観光地別・年度計!V878</f>
        <v>149743</v>
      </c>
      <c r="W800" s="28">
        <f>主要観光地別・年度計!W878</f>
        <v>143001</v>
      </c>
      <c r="X800" s="28">
        <f>主要観光地別・年度計!X878</f>
        <v>133852</v>
      </c>
      <c r="Y800" s="28">
        <f>主要観光地別・年度計!Y878</f>
        <v>121374</v>
      </c>
      <c r="Z800" s="28">
        <f>主要観光地別・年度計!Z878</f>
        <v>112195</v>
      </c>
      <c r="AA800" s="28">
        <f>主要観光地別・年度計!AA878</f>
        <v>109315</v>
      </c>
      <c r="AB800" s="28">
        <f>主要観光地別・年度計!AB878</f>
        <v>111616</v>
      </c>
      <c r="AC800" s="28">
        <f>主要観光地別・年度計!AC878</f>
        <v>113909</v>
      </c>
      <c r="AD800" s="28">
        <f>主要観光地別・年度計!AD878</f>
        <v>110753</v>
      </c>
      <c r="AE800" s="28">
        <f>主要観光地別・年度計!AE878</f>
        <v>117619</v>
      </c>
      <c r="AF800" s="28">
        <f>主要観光地別・年度計!AF878</f>
        <v>120942</v>
      </c>
      <c r="AG800" s="28">
        <f>主要観光地別・年度計!AG878</f>
        <v>101082</v>
      </c>
      <c r="AH800" s="28">
        <f>主要観光地別・年度計!AH878</f>
        <v>145108</v>
      </c>
      <c r="AI800" s="28">
        <f>主要観光地別・年度計!AI878</f>
        <v>166581</v>
      </c>
      <c r="AJ800" s="28">
        <f>主要観光地別・年度計!AJ878</f>
        <v>176521</v>
      </c>
      <c r="AK800" s="28">
        <f>主要観光地別・年度計!AK878</f>
        <v>181336</v>
      </c>
      <c r="AL800" s="28">
        <f>主要観光地別・年度計!AL878</f>
        <v>183229</v>
      </c>
      <c r="AM800" s="28">
        <f>主要観光地別・年度計!AM878</f>
        <v>185182</v>
      </c>
      <c r="AN800" s="28">
        <f>主要観光地別・年度計!AN878</f>
        <v>198895</v>
      </c>
      <c r="AO800" s="28">
        <f>主要観光地別・年度計!AO878</f>
        <v>226858</v>
      </c>
      <c r="AQ800" s="67">
        <v>220</v>
      </c>
      <c r="AR800" s="67">
        <v>224.6</v>
      </c>
      <c r="AS800" s="67">
        <v>223.7</v>
      </c>
      <c r="AT800" s="67">
        <v>213.7</v>
      </c>
      <c r="AU800" s="67">
        <v>217.6</v>
      </c>
      <c r="AV800" s="67">
        <v>201.3</v>
      </c>
      <c r="AW800" s="67">
        <v>209.8</v>
      </c>
      <c r="AX800" s="67">
        <v>196.3</v>
      </c>
      <c r="AY800" s="67">
        <v>197.8</v>
      </c>
      <c r="AZ800" s="67">
        <v>205.4</v>
      </c>
      <c r="BA800" s="67">
        <v>204.1</v>
      </c>
      <c r="BB800" s="67">
        <v>188.1</v>
      </c>
      <c r="BC800" s="67">
        <v>183.3</v>
      </c>
      <c r="BD800" s="67">
        <v>181.29999999999998</v>
      </c>
      <c r="BE800" s="67">
        <v>157.4</v>
      </c>
      <c r="BF800" s="67">
        <v>165.10000000000005</v>
      </c>
      <c r="BG800" s="67">
        <v>167.7</v>
      </c>
      <c r="BH800" s="67">
        <v>174.2</v>
      </c>
      <c r="BI800" s="67">
        <v>178.8</v>
      </c>
      <c r="BJ800" s="67">
        <v>185.59999999999994</v>
      </c>
      <c r="BK800" s="67">
        <v>194.50000000000003</v>
      </c>
      <c r="BL800" s="67">
        <v>192.1</v>
      </c>
      <c r="BM800" s="67">
        <v>165.5</v>
      </c>
      <c r="BN800" s="67"/>
    </row>
    <row r="801" spans="1:66" ht="13.5" customHeight="1" thickBot="1" x14ac:dyDescent="0.2">
      <c r="A801" s="51"/>
      <c r="B801" s="52"/>
      <c r="C801" s="117"/>
      <c r="D801" s="68" t="s">
        <v>11</v>
      </c>
      <c r="E801" s="91"/>
      <c r="F801" s="91"/>
      <c r="G801" s="91"/>
      <c r="H801" s="29"/>
      <c r="I801" s="29">
        <f>主要観光地別・年度計!I879</f>
        <v>75577</v>
      </c>
      <c r="J801" s="29">
        <f>主要観光地別・年度計!J879</f>
        <v>96256</v>
      </c>
      <c r="K801" s="29">
        <f>主要観光地別・年度計!K879</f>
        <v>151258</v>
      </c>
      <c r="L801" s="29">
        <f>主要観光地別・年度計!L879</f>
        <v>156206</v>
      </c>
      <c r="M801" s="29">
        <f>主要観光地別・年度計!M879</f>
        <v>165855</v>
      </c>
      <c r="N801" s="29">
        <f>主要観光地別・年度計!N879</f>
        <v>160229</v>
      </c>
      <c r="O801" s="29">
        <f>主要観光地別・年度計!O879</f>
        <v>176969</v>
      </c>
      <c r="P801" s="29">
        <f>主要観光地別・年度計!P879</f>
        <v>245032</v>
      </c>
      <c r="Q801" s="29">
        <f>主要観光地別・年度計!Q879</f>
        <v>213697</v>
      </c>
      <c r="R801" s="29">
        <f>主要観光地別・年度計!R879</f>
        <v>237458</v>
      </c>
      <c r="S801" s="29">
        <f>主要観光地別・年度計!S879</f>
        <v>183038</v>
      </c>
      <c r="T801" s="29">
        <f>主要観光地別・年度計!T879</f>
        <v>216524</v>
      </c>
      <c r="U801" s="29">
        <f>主要観光地別・年度計!U879</f>
        <v>193453</v>
      </c>
      <c r="V801" s="29">
        <f>主要観光地別・年度計!V879</f>
        <v>169547</v>
      </c>
      <c r="W801" s="29">
        <f>主要観光地別・年度計!W879</f>
        <v>162936</v>
      </c>
      <c r="X801" s="29">
        <f>主要観光地別・年度計!X879</f>
        <v>169102</v>
      </c>
      <c r="Y801" s="29">
        <f>主要観光地別・年度計!Y879</f>
        <v>180664</v>
      </c>
      <c r="Z801" s="29">
        <f>主要観光地別・年度計!Z879</f>
        <v>163067</v>
      </c>
      <c r="AA801" s="29">
        <f>主要観光地別・年度計!AA879</f>
        <v>165284</v>
      </c>
      <c r="AB801" s="29">
        <f>主要観光地別・年度計!AB879</f>
        <v>173472</v>
      </c>
      <c r="AC801" s="29">
        <f>主要観光地別・年度計!AC879</f>
        <v>178764</v>
      </c>
      <c r="AD801" s="29">
        <f>主要観光地別・年度計!AD879</f>
        <v>177487</v>
      </c>
      <c r="AE801" s="29">
        <f>主要観光地別・年度計!AE879</f>
        <v>184976</v>
      </c>
      <c r="AF801" s="29">
        <f>主要観光地別・年度計!AF879</f>
        <v>181495</v>
      </c>
      <c r="AG801" s="29">
        <f>主要観光地別・年度計!AG879</f>
        <v>151125</v>
      </c>
      <c r="AH801" s="29">
        <f>主要観光地別・年度計!AH879</f>
        <v>209376</v>
      </c>
      <c r="AI801" s="29">
        <f>主要観光地別・年度計!AI879</f>
        <v>222728</v>
      </c>
      <c r="AJ801" s="29">
        <f>主要観光地別・年度計!AJ879</f>
        <v>234310</v>
      </c>
      <c r="AK801" s="29">
        <f>主要観光地別・年度計!AK879</f>
        <v>237397</v>
      </c>
      <c r="AL801" s="29">
        <f>主要観光地別・年度計!AL879</f>
        <v>246847</v>
      </c>
      <c r="AM801" s="29">
        <f>主要観光地別・年度計!AM879</f>
        <v>244057</v>
      </c>
      <c r="AN801" s="29">
        <f>主要観光地別・年度計!AN879</f>
        <v>253315</v>
      </c>
      <c r="AO801" s="29">
        <f>主要観光地別・年度計!AO879</f>
        <v>286302</v>
      </c>
      <c r="AQ801" s="69">
        <v>280.39999999999998</v>
      </c>
      <c r="AR801" s="69">
        <v>286.5</v>
      </c>
      <c r="AS801" s="69">
        <v>283.3</v>
      </c>
      <c r="AT801" s="69">
        <v>265.2</v>
      </c>
      <c r="AU801" s="69">
        <v>273.5</v>
      </c>
      <c r="AV801" s="69">
        <v>273.60000000000002</v>
      </c>
      <c r="AW801" s="69">
        <v>266.7</v>
      </c>
      <c r="AX801" s="69">
        <v>249.9</v>
      </c>
      <c r="AY801" s="69">
        <v>257.3</v>
      </c>
      <c r="AZ801" s="69">
        <v>273.5</v>
      </c>
      <c r="BA801" s="69">
        <v>260.2</v>
      </c>
      <c r="BB801" s="69">
        <v>255.9</v>
      </c>
      <c r="BC801" s="69">
        <v>242.5</v>
      </c>
      <c r="BD801" s="69">
        <v>244.40000000000003</v>
      </c>
      <c r="BE801" s="69">
        <v>216.7</v>
      </c>
      <c r="BF801" s="69">
        <v>235.89999999999995</v>
      </c>
      <c r="BG801" s="69">
        <v>267</v>
      </c>
      <c r="BH801" s="69">
        <v>269.2</v>
      </c>
      <c r="BI801" s="69">
        <v>273.40000000000003</v>
      </c>
      <c r="BJ801" s="69">
        <v>286.39999999999998</v>
      </c>
      <c r="BK801" s="69">
        <v>272</v>
      </c>
      <c r="BL801" s="69">
        <v>269</v>
      </c>
      <c r="BM801" s="69">
        <v>230.39999999999998</v>
      </c>
      <c r="BN801" s="69"/>
    </row>
    <row r="802" spans="1:66" ht="13.5" customHeight="1" x14ac:dyDescent="0.15">
      <c r="A802" s="51"/>
      <c r="B802" s="52"/>
      <c r="C802" s="115" t="s">
        <v>450</v>
      </c>
      <c r="D802" s="64" t="s">
        <v>6</v>
      </c>
      <c r="E802" s="89"/>
      <c r="F802" s="89"/>
      <c r="G802" s="89"/>
      <c r="H802" s="26"/>
      <c r="I802" s="26">
        <f t="shared" ref="I802" si="1115">SUM(I803:I804)</f>
        <v>8227</v>
      </c>
      <c r="J802" s="26">
        <f t="shared" ref="J802" si="1116">SUM(J803:J804)</f>
        <v>39204</v>
      </c>
      <c r="K802" s="26">
        <f t="shared" ref="K802" si="1117">SUM(K803:K804)</f>
        <v>102818</v>
      </c>
      <c r="L802" s="26">
        <f t="shared" ref="L802" si="1118">SUM(L803:L804)</f>
        <v>74545</v>
      </c>
      <c r="M802" s="26">
        <f t="shared" ref="M802" si="1119">SUM(M803:M804)</f>
        <v>54448</v>
      </c>
      <c r="N802" s="26">
        <f t="shared" ref="N802" si="1120">SUM(N803:N804)</f>
        <v>41583</v>
      </c>
      <c r="O802" s="26">
        <f t="shared" ref="O802" si="1121">SUM(O803:O804)</f>
        <v>88993</v>
      </c>
      <c r="P802" s="26">
        <f t="shared" ref="P802" si="1122">SUM(P803:P804)</f>
        <v>85088</v>
      </c>
      <c r="Q802" s="26">
        <f t="shared" ref="Q802" si="1123">SUM(Q803:Q804)</f>
        <v>100143</v>
      </c>
      <c r="R802" s="26">
        <f t="shared" ref="R802" si="1124">SUM(R803:R804)</f>
        <v>124443</v>
      </c>
      <c r="S802" s="26">
        <f t="shared" ref="S802" si="1125">SUM(S803:S804)</f>
        <v>123314</v>
      </c>
      <c r="T802" s="26">
        <f t="shared" ref="T802" si="1126">SUM(T803:T804)</f>
        <v>108731</v>
      </c>
      <c r="U802" s="26">
        <f t="shared" ref="U802" si="1127">SUM(U803:U804)</f>
        <v>123827</v>
      </c>
      <c r="V802" s="26">
        <f t="shared" ref="V802" si="1128">SUM(V803:V804)</f>
        <v>115253</v>
      </c>
      <c r="W802" s="26">
        <f t="shared" ref="W802" si="1129">SUM(W803:W804)</f>
        <v>99928</v>
      </c>
      <c r="X802" s="26">
        <f t="shared" ref="X802" si="1130">SUM(X803:X804)</f>
        <v>101437</v>
      </c>
      <c r="Y802" s="26">
        <f t="shared" ref="Y802" si="1131">SUM(Y803:Y804)</f>
        <v>95304</v>
      </c>
      <c r="Z802" s="26">
        <f t="shared" ref="Z802" si="1132">SUM(Z803:Z804)</f>
        <v>95850</v>
      </c>
      <c r="AA802" s="26">
        <f t="shared" ref="AA802" si="1133">SUM(AA803:AA804)</f>
        <v>99152</v>
      </c>
      <c r="AB802" s="26">
        <f t="shared" ref="AB802" si="1134">SUM(AB803:AB804)</f>
        <v>94335</v>
      </c>
      <c r="AC802" s="26">
        <f t="shared" ref="AC802" si="1135">SUM(AC803:AC804)</f>
        <v>269029</v>
      </c>
      <c r="AD802" s="26">
        <f t="shared" ref="AD802" si="1136">SUM(AD803:AD804)</f>
        <v>269412</v>
      </c>
      <c r="AE802" s="26">
        <f t="shared" ref="AE802" si="1137">SUM(AE803:AE804)</f>
        <v>349953</v>
      </c>
      <c r="AF802" s="26">
        <f t="shared" ref="AF802" si="1138">SUM(AF803:AF804)</f>
        <v>453681</v>
      </c>
      <c r="AG802" s="26">
        <f t="shared" ref="AG802" si="1139">SUM(AG803:AG804)</f>
        <v>451476</v>
      </c>
      <c r="AH802" s="26">
        <f t="shared" ref="AH802" si="1140">SUM(AH803:AH804)</f>
        <v>474960</v>
      </c>
      <c r="AI802" s="26">
        <f t="shared" ref="AI802" si="1141">SUM(AI803:AI804)</f>
        <v>490374</v>
      </c>
      <c r="AJ802" s="26">
        <f t="shared" ref="AJ802" si="1142">SUM(AJ803:AJ804)</f>
        <v>499754</v>
      </c>
      <c r="AK802" s="26">
        <f t="shared" ref="AK802" si="1143">SUM(AK803:AK804)</f>
        <v>530105</v>
      </c>
      <c r="AL802" s="26">
        <f t="shared" ref="AL802" si="1144">SUM(AL803:AL804)</f>
        <v>514270</v>
      </c>
      <c r="AM802" s="26">
        <f t="shared" ref="AM802" si="1145">SUM(AM803:AM804)</f>
        <v>546606</v>
      </c>
      <c r="AN802" s="26">
        <f t="shared" ref="AN802" si="1146">SUM(AN803:AN804)</f>
        <v>587311</v>
      </c>
      <c r="AO802" s="26">
        <f t="shared" ref="AO802" si="1147">SUM(AO803:AO804)</f>
        <v>612561</v>
      </c>
      <c r="AQ802" s="65">
        <v>478.2</v>
      </c>
      <c r="AR802" s="65">
        <v>860.8</v>
      </c>
      <c r="AS802" s="65">
        <v>965.2</v>
      </c>
      <c r="AT802" s="65">
        <v>793.1</v>
      </c>
      <c r="AU802" s="65">
        <v>1000.4</v>
      </c>
      <c r="AV802" s="65">
        <v>974.4</v>
      </c>
      <c r="AW802" s="65">
        <v>941.7</v>
      </c>
      <c r="AX802" s="65">
        <v>854.1</v>
      </c>
      <c r="AY802" s="65">
        <v>872.6</v>
      </c>
      <c r="AZ802" s="65">
        <v>821</v>
      </c>
      <c r="BA802" s="65">
        <v>855.4</v>
      </c>
      <c r="BB802" s="65">
        <v>843.3</v>
      </c>
      <c r="BC802" s="65">
        <v>801.8</v>
      </c>
      <c r="BD802" s="65">
        <v>768.70000000000016</v>
      </c>
      <c r="BE802" s="65">
        <v>653.9</v>
      </c>
      <c r="BF802" s="65">
        <v>741.30000000000007</v>
      </c>
      <c r="BG802" s="65">
        <v>717.1</v>
      </c>
      <c r="BH802" s="65">
        <v>693.69999999999993</v>
      </c>
      <c r="BI802" s="65">
        <v>632.6</v>
      </c>
      <c r="BJ802" s="65">
        <v>610.09999999999991</v>
      </c>
      <c r="BK802" s="65">
        <v>631.39999999999986</v>
      </c>
      <c r="BL802" s="65">
        <v>590.20000000000005</v>
      </c>
      <c r="BM802" s="65">
        <v>598.39999999999986</v>
      </c>
      <c r="BN802" s="65"/>
    </row>
    <row r="803" spans="1:66" ht="13.5" customHeight="1" x14ac:dyDescent="0.15">
      <c r="A803" s="51"/>
      <c r="B803" s="52"/>
      <c r="C803" s="116"/>
      <c r="D803" s="66" t="s">
        <v>7</v>
      </c>
      <c r="E803" s="90"/>
      <c r="F803" s="90"/>
      <c r="G803" s="90"/>
      <c r="H803" s="28"/>
      <c r="I803" s="28">
        <f>主要観光地別・年度計!I881</f>
        <v>724</v>
      </c>
      <c r="J803" s="28">
        <f>主要観光地別・年度計!J881</f>
        <v>1838</v>
      </c>
      <c r="K803" s="28">
        <f>主要観光地別・年度計!K881</f>
        <v>963</v>
      </c>
      <c r="L803" s="28">
        <f>主要観光地別・年度計!L881</f>
        <v>14432</v>
      </c>
      <c r="M803" s="28">
        <f>主要観光地別・年度計!M881</f>
        <v>4155</v>
      </c>
      <c r="N803" s="28">
        <f>主要観光地別・年度計!N881</f>
        <v>5997</v>
      </c>
      <c r="O803" s="28">
        <f>主要観光地別・年度計!O881</f>
        <v>8184</v>
      </c>
      <c r="P803" s="28">
        <f>主要観光地別・年度計!P881</f>
        <v>13853</v>
      </c>
      <c r="Q803" s="28">
        <f>主要観光地別・年度計!Q881</f>
        <v>42900</v>
      </c>
      <c r="R803" s="28">
        <f>主要観光地別・年度計!R881</f>
        <v>33227</v>
      </c>
      <c r="S803" s="28">
        <f>主要観光地別・年度計!S881</f>
        <v>51137</v>
      </c>
      <c r="T803" s="28">
        <f>主要観光地別・年度計!T881</f>
        <v>44112</v>
      </c>
      <c r="U803" s="28">
        <f>主要観光地別・年度計!U881</f>
        <v>49530</v>
      </c>
      <c r="V803" s="28">
        <f>主要観光地別・年度計!V881</f>
        <v>46103</v>
      </c>
      <c r="W803" s="28">
        <f>主要観光地別・年度計!W881</f>
        <v>34579</v>
      </c>
      <c r="X803" s="28">
        <f>主要観光地別・年度計!X881</f>
        <v>35548</v>
      </c>
      <c r="Y803" s="28">
        <f>主要観光地別・年度計!Y881</f>
        <v>29630</v>
      </c>
      <c r="Z803" s="28">
        <f>主要観光地別・年度計!Z881</f>
        <v>24377</v>
      </c>
      <c r="AA803" s="28">
        <f>主要観光地別・年度計!AA881</f>
        <v>25652</v>
      </c>
      <c r="AB803" s="28">
        <f>主要観光地別・年度計!AB881</f>
        <v>24500</v>
      </c>
      <c r="AC803" s="28">
        <f>主要観光地別・年度計!AC881</f>
        <v>86916</v>
      </c>
      <c r="AD803" s="28">
        <f>主要観光地別・年度計!AD881</f>
        <v>71965</v>
      </c>
      <c r="AE803" s="28">
        <f>主要観光地別・年度計!AE881</f>
        <v>86994</v>
      </c>
      <c r="AF803" s="28">
        <f>主要観光地別・年度計!AF881</f>
        <v>74392</v>
      </c>
      <c r="AG803" s="28">
        <f>主要観光地別・年度計!AG881</f>
        <v>124945</v>
      </c>
      <c r="AH803" s="28">
        <f>主要観光地別・年度計!AH881</f>
        <v>125374</v>
      </c>
      <c r="AI803" s="28">
        <f>主要観光地別・年度計!AI881</f>
        <v>129670</v>
      </c>
      <c r="AJ803" s="28">
        <f>主要観光地別・年度計!AJ881</f>
        <v>142908</v>
      </c>
      <c r="AK803" s="28">
        <f>主要観光地別・年度計!AK881</f>
        <v>164589</v>
      </c>
      <c r="AL803" s="28">
        <f>主要観光地別・年度計!AL881</f>
        <v>154969</v>
      </c>
      <c r="AM803" s="28">
        <f>主要観光地別・年度計!AM881</f>
        <v>199446</v>
      </c>
      <c r="AN803" s="28">
        <f>主要観光地別・年度計!AN881</f>
        <v>215733</v>
      </c>
      <c r="AO803" s="28">
        <f>主要観光地別・年度計!AO881</f>
        <v>220298</v>
      </c>
      <c r="AQ803" s="67">
        <v>165.2</v>
      </c>
      <c r="AR803" s="67">
        <v>330.4</v>
      </c>
      <c r="AS803" s="67">
        <v>335.6</v>
      </c>
      <c r="AT803" s="67">
        <v>258.10000000000002</v>
      </c>
      <c r="AU803" s="67">
        <v>179.1</v>
      </c>
      <c r="AV803" s="67">
        <v>174.4</v>
      </c>
      <c r="AW803" s="67">
        <v>168.3</v>
      </c>
      <c r="AX803" s="67">
        <v>152.69999999999999</v>
      </c>
      <c r="AY803" s="67">
        <v>156.5</v>
      </c>
      <c r="AZ803" s="67">
        <v>146.9</v>
      </c>
      <c r="BA803" s="67">
        <v>153</v>
      </c>
      <c r="BB803" s="67">
        <v>150.80000000000001</v>
      </c>
      <c r="BC803" s="67">
        <v>143.4</v>
      </c>
      <c r="BD803" s="67">
        <v>137.5</v>
      </c>
      <c r="BE803" s="67">
        <v>116.9</v>
      </c>
      <c r="BF803" s="67">
        <v>132.70000000000002</v>
      </c>
      <c r="BG803" s="67">
        <v>128.4</v>
      </c>
      <c r="BH803" s="67">
        <v>124.09999999999998</v>
      </c>
      <c r="BI803" s="67">
        <v>305.7999999999999</v>
      </c>
      <c r="BJ803" s="67">
        <v>274.60000000000002</v>
      </c>
      <c r="BK803" s="67">
        <v>284.10000000000002</v>
      </c>
      <c r="BL803" s="67">
        <v>265.5</v>
      </c>
      <c r="BM803" s="67">
        <v>285.8</v>
      </c>
      <c r="BN803" s="67"/>
    </row>
    <row r="804" spans="1:66" ht="13.5" customHeight="1" x14ac:dyDescent="0.15">
      <c r="A804" s="51"/>
      <c r="B804" s="52"/>
      <c r="C804" s="116"/>
      <c r="D804" s="66" t="s">
        <v>8</v>
      </c>
      <c r="E804" s="90"/>
      <c r="F804" s="90"/>
      <c r="G804" s="90"/>
      <c r="H804" s="28"/>
      <c r="I804" s="28">
        <f>主要観光地別・年度計!I882</f>
        <v>7503</v>
      </c>
      <c r="J804" s="28">
        <f>主要観光地別・年度計!J882</f>
        <v>37366</v>
      </c>
      <c r="K804" s="28">
        <f>主要観光地別・年度計!K882</f>
        <v>101855</v>
      </c>
      <c r="L804" s="28">
        <f>主要観光地別・年度計!L882</f>
        <v>60113</v>
      </c>
      <c r="M804" s="28">
        <f>主要観光地別・年度計!M882</f>
        <v>50293</v>
      </c>
      <c r="N804" s="28">
        <f>主要観光地別・年度計!N882</f>
        <v>35586</v>
      </c>
      <c r="O804" s="28">
        <f>主要観光地別・年度計!O882</f>
        <v>80809</v>
      </c>
      <c r="P804" s="28">
        <f>主要観光地別・年度計!P882</f>
        <v>71235</v>
      </c>
      <c r="Q804" s="28">
        <f>主要観光地別・年度計!Q882</f>
        <v>57243</v>
      </c>
      <c r="R804" s="28">
        <f>主要観光地別・年度計!R882</f>
        <v>91216</v>
      </c>
      <c r="S804" s="28">
        <f>主要観光地別・年度計!S882</f>
        <v>72177</v>
      </c>
      <c r="T804" s="28">
        <f>主要観光地別・年度計!T882</f>
        <v>64619</v>
      </c>
      <c r="U804" s="28">
        <f>主要観光地別・年度計!U882</f>
        <v>74297</v>
      </c>
      <c r="V804" s="28">
        <f>主要観光地別・年度計!V882</f>
        <v>69150</v>
      </c>
      <c r="W804" s="28">
        <f>主要観光地別・年度計!W882</f>
        <v>65349</v>
      </c>
      <c r="X804" s="28">
        <f>主要観光地別・年度計!X882</f>
        <v>65889</v>
      </c>
      <c r="Y804" s="28">
        <f>主要観光地別・年度計!Y882</f>
        <v>65674</v>
      </c>
      <c r="Z804" s="28">
        <f>主要観光地別・年度計!Z882</f>
        <v>71473</v>
      </c>
      <c r="AA804" s="28">
        <f>主要観光地別・年度計!AA882</f>
        <v>73500</v>
      </c>
      <c r="AB804" s="28">
        <f>主要観光地別・年度計!AB882</f>
        <v>69835</v>
      </c>
      <c r="AC804" s="28">
        <f>主要観光地別・年度計!AC882</f>
        <v>182113</v>
      </c>
      <c r="AD804" s="28">
        <f>主要観光地別・年度計!AD882</f>
        <v>197447</v>
      </c>
      <c r="AE804" s="28">
        <f>主要観光地別・年度計!AE882</f>
        <v>262959</v>
      </c>
      <c r="AF804" s="28">
        <f>主要観光地別・年度計!AF882</f>
        <v>379289</v>
      </c>
      <c r="AG804" s="28">
        <f>主要観光地別・年度計!AG882</f>
        <v>326531</v>
      </c>
      <c r="AH804" s="28">
        <f>主要観光地別・年度計!AH882</f>
        <v>349586</v>
      </c>
      <c r="AI804" s="28">
        <f>主要観光地別・年度計!AI882</f>
        <v>360704</v>
      </c>
      <c r="AJ804" s="28">
        <f>主要観光地別・年度計!AJ882</f>
        <v>356846</v>
      </c>
      <c r="AK804" s="28">
        <f>主要観光地別・年度計!AK882</f>
        <v>365516</v>
      </c>
      <c r="AL804" s="28">
        <f>主要観光地別・年度計!AL882</f>
        <v>359301</v>
      </c>
      <c r="AM804" s="28">
        <f>主要観光地別・年度計!AM882</f>
        <v>347160</v>
      </c>
      <c r="AN804" s="28">
        <f>主要観光地別・年度計!AN882</f>
        <v>371578</v>
      </c>
      <c r="AO804" s="28">
        <f>主要観光地別・年度計!AO882</f>
        <v>392263</v>
      </c>
      <c r="AQ804" s="67">
        <v>313</v>
      </c>
      <c r="AR804" s="67">
        <v>530.4</v>
      </c>
      <c r="AS804" s="67">
        <v>629.6</v>
      </c>
      <c r="AT804" s="67">
        <v>535</v>
      </c>
      <c r="AU804" s="67">
        <v>821.3</v>
      </c>
      <c r="AV804" s="67">
        <v>800</v>
      </c>
      <c r="AW804" s="67">
        <v>773.4</v>
      </c>
      <c r="AX804" s="67">
        <v>701.4</v>
      </c>
      <c r="AY804" s="67">
        <v>716.1</v>
      </c>
      <c r="AZ804" s="67">
        <v>674.1</v>
      </c>
      <c r="BA804" s="67">
        <v>702.4</v>
      </c>
      <c r="BB804" s="67">
        <v>692.5</v>
      </c>
      <c r="BC804" s="67">
        <v>658.4</v>
      </c>
      <c r="BD804" s="67">
        <v>631.19999999999993</v>
      </c>
      <c r="BE804" s="67">
        <v>537</v>
      </c>
      <c r="BF804" s="67">
        <v>608.59999999999991</v>
      </c>
      <c r="BG804" s="67">
        <v>588.70000000000005</v>
      </c>
      <c r="BH804" s="67">
        <v>569.6</v>
      </c>
      <c r="BI804" s="67">
        <v>326.8</v>
      </c>
      <c r="BJ804" s="67">
        <v>335.49999999999994</v>
      </c>
      <c r="BK804" s="67">
        <v>347.30000000000007</v>
      </c>
      <c r="BL804" s="67">
        <v>324.7</v>
      </c>
      <c r="BM804" s="67">
        <v>312.60000000000002</v>
      </c>
      <c r="BN804" s="67"/>
    </row>
    <row r="805" spans="1:66" ht="13.5" customHeight="1" x14ac:dyDescent="0.15">
      <c r="A805" s="51"/>
      <c r="B805" s="52"/>
      <c r="C805" s="116"/>
      <c r="D805" s="66" t="s">
        <v>9</v>
      </c>
      <c r="E805" s="90"/>
      <c r="F805" s="90"/>
      <c r="G805" s="90"/>
      <c r="H805" s="28"/>
      <c r="I805" s="28">
        <f>主要観光地別・年度計!I883</f>
        <v>657</v>
      </c>
      <c r="J805" s="28">
        <f>主要観光地別・年度計!J883</f>
        <v>7459</v>
      </c>
      <c r="K805" s="28">
        <f>主要観光地別・年度計!K883</f>
        <v>86110</v>
      </c>
      <c r="L805" s="28">
        <f>主要観光地別・年度計!L883</f>
        <v>40802</v>
      </c>
      <c r="M805" s="28">
        <f>主要観光地別・年度計!M883</f>
        <v>31573</v>
      </c>
      <c r="N805" s="28">
        <f>主要観光地別・年度計!N883</f>
        <v>25729</v>
      </c>
      <c r="O805" s="28">
        <f>主要観光地別・年度計!O883</f>
        <v>47761</v>
      </c>
      <c r="P805" s="28">
        <f>主要観光地別・年度計!P883</f>
        <v>51921</v>
      </c>
      <c r="Q805" s="28">
        <f>主要観光地別・年度計!Q883</f>
        <v>50434</v>
      </c>
      <c r="R805" s="28">
        <f>主要観光地別・年度計!R883</f>
        <v>64365</v>
      </c>
      <c r="S805" s="28">
        <f>主要観光地別・年度計!S883</f>
        <v>84100</v>
      </c>
      <c r="T805" s="28">
        <f>主要観光地別・年度計!T883</f>
        <v>74100</v>
      </c>
      <c r="U805" s="28">
        <f>主要観光地別・年度計!U883</f>
        <v>82035</v>
      </c>
      <c r="V805" s="28">
        <f>主要観光地別・年度計!V883</f>
        <v>75915</v>
      </c>
      <c r="W805" s="28">
        <f>主要観光地別・年度計!W883</f>
        <v>60076</v>
      </c>
      <c r="X805" s="28">
        <f>主要観光地別・年度計!X883</f>
        <v>58077</v>
      </c>
      <c r="Y805" s="28">
        <f>主要観光地別・年度計!Y883</f>
        <v>61407</v>
      </c>
      <c r="Z805" s="28">
        <f>主要観光地別・年度計!Z883</f>
        <v>76001</v>
      </c>
      <c r="AA805" s="28">
        <f>主要観光地別・年度計!AA883</f>
        <v>82133</v>
      </c>
      <c r="AB805" s="28">
        <f>主要観光地別・年度計!AB883</f>
        <v>78528</v>
      </c>
      <c r="AC805" s="28">
        <f>主要観光地別・年度計!AC883</f>
        <v>228973</v>
      </c>
      <c r="AD805" s="28">
        <f>主要観光地別・年度計!AD883</f>
        <v>246285</v>
      </c>
      <c r="AE805" s="28">
        <f>主要観光地別・年度計!AE883</f>
        <v>328854</v>
      </c>
      <c r="AF805" s="28">
        <f>主要観光地別・年度計!AF883</f>
        <v>385981</v>
      </c>
      <c r="AG805" s="28">
        <f>主要観光地別・年度計!AG883</f>
        <v>416012</v>
      </c>
      <c r="AH805" s="28">
        <f>主要観光地別・年度計!AH883</f>
        <v>400777</v>
      </c>
      <c r="AI805" s="28">
        <f>主要観光地別・年度計!AI883</f>
        <v>443875</v>
      </c>
      <c r="AJ805" s="28">
        <f>主要観光地別・年度計!AJ883</f>
        <v>458248</v>
      </c>
      <c r="AK805" s="28">
        <f>主要観光地別・年度計!AK883</f>
        <v>485085</v>
      </c>
      <c r="AL805" s="28">
        <f>主要観光地別・年度計!AL883</f>
        <v>471434</v>
      </c>
      <c r="AM805" s="28">
        <f>主要観光地別・年度計!AM883</f>
        <v>507655</v>
      </c>
      <c r="AN805" s="28">
        <f>主要観光地別・年度計!AN883</f>
        <v>544394</v>
      </c>
      <c r="AO805" s="28">
        <f>主要観光地別・年度計!AO883</f>
        <v>585200</v>
      </c>
      <c r="AQ805" s="67">
        <v>416.5</v>
      </c>
      <c r="AR805" s="67">
        <v>797.4</v>
      </c>
      <c r="AS805" s="67">
        <v>907.8</v>
      </c>
      <c r="AT805" s="67">
        <v>728</v>
      </c>
      <c r="AU805" s="67">
        <v>929.1</v>
      </c>
      <c r="AV805" s="67">
        <v>902</v>
      </c>
      <c r="AW805" s="67">
        <v>867.2</v>
      </c>
      <c r="AX805" s="67">
        <v>784.5</v>
      </c>
      <c r="AY805" s="67">
        <v>804.1</v>
      </c>
      <c r="AZ805" s="67">
        <v>748.1</v>
      </c>
      <c r="BA805" s="67">
        <v>786.8</v>
      </c>
      <c r="BB805" s="67">
        <v>773.3</v>
      </c>
      <c r="BC805" s="67">
        <v>730.4</v>
      </c>
      <c r="BD805" s="67">
        <v>700.79999999999984</v>
      </c>
      <c r="BE805" s="67">
        <v>590.20000000000005</v>
      </c>
      <c r="BF805" s="67">
        <v>673</v>
      </c>
      <c r="BG805" s="67">
        <v>640.5</v>
      </c>
      <c r="BH805" s="67">
        <v>620</v>
      </c>
      <c r="BI805" s="67">
        <v>566.99999999999989</v>
      </c>
      <c r="BJ805" s="67">
        <v>533.4</v>
      </c>
      <c r="BK805" s="67">
        <v>555.30000000000007</v>
      </c>
      <c r="BL805" s="67">
        <v>519.4</v>
      </c>
      <c r="BM805" s="67">
        <v>524.5</v>
      </c>
      <c r="BN805" s="67"/>
    </row>
    <row r="806" spans="1:66" ht="13.5" customHeight="1" x14ac:dyDescent="0.15">
      <c r="A806" s="51"/>
      <c r="B806" s="52"/>
      <c r="C806" s="116"/>
      <c r="D806" s="66" t="s">
        <v>10</v>
      </c>
      <c r="E806" s="90"/>
      <c r="F806" s="90"/>
      <c r="G806" s="90"/>
      <c r="H806" s="28"/>
      <c r="I806" s="28">
        <f>主要観光地別・年度計!I884</f>
        <v>7570</v>
      </c>
      <c r="J806" s="28">
        <f>主要観光地別・年度計!J884</f>
        <v>31745</v>
      </c>
      <c r="K806" s="28">
        <f>主要観光地別・年度計!K884</f>
        <v>16708</v>
      </c>
      <c r="L806" s="28">
        <f>主要観光地別・年度計!L884</f>
        <v>33743</v>
      </c>
      <c r="M806" s="28">
        <f>主要観光地別・年度計!M884</f>
        <v>22875</v>
      </c>
      <c r="N806" s="28">
        <f>主要観光地別・年度計!N884</f>
        <v>15854</v>
      </c>
      <c r="O806" s="28">
        <f>主要観光地別・年度計!O884</f>
        <v>41232</v>
      </c>
      <c r="P806" s="28">
        <f>主要観光地別・年度計!P884</f>
        <v>33167</v>
      </c>
      <c r="Q806" s="28">
        <f>主要観光地別・年度計!Q884</f>
        <v>49709</v>
      </c>
      <c r="R806" s="28">
        <f>主要観光地別・年度計!R884</f>
        <v>60078</v>
      </c>
      <c r="S806" s="28">
        <f>主要観光地別・年度計!S884</f>
        <v>39214</v>
      </c>
      <c r="T806" s="28">
        <f>主要観光地別・年度計!T884</f>
        <v>34631</v>
      </c>
      <c r="U806" s="28">
        <f>主要観光地別・年度計!U884</f>
        <v>41792</v>
      </c>
      <c r="V806" s="28">
        <f>主要観光地別・年度計!V884</f>
        <v>39338</v>
      </c>
      <c r="W806" s="28">
        <f>主要観光地別・年度計!W884</f>
        <v>38952</v>
      </c>
      <c r="X806" s="28">
        <f>主要観光地別・年度計!X884</f>
        <v>43360</v>
      </c>
      <c r="Y806" s="28">
        <f>主要観光地別・年度計!Y884</f>
        <v>33897</v>
      </c>
      <c r="Z806" s="28">
        <f>主要観光地別・年度計!Z884</f>
        <v>19849</v>
      </c>
      <c r="AA806" s="28">
        <f>主要観光地別・年度計!AA884</f>
        <v>17019</v>
      </c>
      <c r="AB806" s="28">
        <f>主要観光地別・年度計!AB884</f>
        <v>15807</v>
      </c>
      <c r="AC806" s="28">
        <f>主要観光地別・年度計!AC884</f>
        <v>20056</v>
      </c>
      <c r="AD806" s="28">
        <f>主要観光地別・年度計!AD884</f>
        <v>23127</v>
      </c>
      <c r="AE806" s="28">
        <f>主要観光地別・年度計!AE884</f>
        <v>21099</v>
      </c>
      <c r="AF806" s="28">
        <f>主要観光地別・年度計!AF884</f>
        <v>67700</v>
      </c>
      <c r="AG806" s="28">
        <f>主要観光地別・年度計!AG884</f>
        <v>35464</v>
      </c>
      <c r="AH806" s="28">
        <f>主要観光地別・年度計!AH884</f>
        <v>74183</v>
      </c>
      <c r="AI806" s="28">
        <f>主要観光地別・年度計!AI884</f>
        <v>46499</v>
      </c>
      <c r="AJ806" s="28">
        <f>主要観光地別・年度計!AJ884</f>
        <v>41506</v>
      </c>
      <c r="AK806" s="28">
        <f>主要観光地別・年度計!AK884</f>
        <v>45020</v>
      </c>
      <c r="AL806" s="28">
        <f>主要観光地別・年度計!AL884</f>
        <v>42836</v>
      </c>
      <c r="AM806" s="28">
        <f>主要観光地別・年度計!AM884</f>
        <v>38951</v>
      </c>
      <c r="AN806" s="28">
        <f>主要観光地別・年度計!AN884</f>
        <v>42917</v>
      </c>
      <c r="AO806" s="28">
        <f>主要観光地別・年度計!AO884</f>
        <v>27361</v>
      </c>
      <c r="AQ806" s="67">
        <v>61.7</v>
      </c>
      <c r="AR806" s="67">
        <v>63.4</v>
      </c>
      <c r="AS806" s="67">
        <v>57.4</v>
      </c>
      <c r="AT806" s="67">
        <v>65.099999999999994</v>
      </c>
      <c r="AU806" s="67">
        <v>71.3</v>
      </c>
      <c r="AV806" s="67">
        <v>72.400000000000006</v>
      </c>
      <c r="AW806" s="67">
        <v>74.5</v>
      </c>
      <c r="AX806" s="67">
        <v>69.599999999999994</v>
      </c>
      <c r="AY806" s="67">
        <v>68.5</v>
      </c>
      <c r="AZ806" s="67">
        <v>72.900000000000006</v>
      </c>
      <c r="BA806" s="67">
        <v>68.599999999999994</v>
      </c>
      <c r="BB806" s="67">
        <v>70</v>
      </c>
      <c r="BC806" s="67">
        <v>71.400000000000006</v>
      </c>
      <c r="BD806" s="67">
        <v>67.900000000000006</v>
      </c>
      <c r="BE806" s="67">
        <v>63.7</v>
      </c>
      <c r="BF806" s="67">
        <v>68.3</v>
      </c>
      <c r="BG806" s="67">
        <v>76.599999999999994</v>
      </c>
      <c r="BH806" s="67">
        <v>73.7</v>
      </c>
      <c r="BI806" s="67">
        <v>65.599999999999994</v>
      </c>
      <c r="BJ806" s="67">
        <v>76.700000000000017</v>
      </c>
      <c r="BK806" s="67">
        <v>76.100000000000023</v>
      </c>
      <c r="BL806" s="67">
        <v>70.8</v>
      </c>
      <c r="BM806" s="67">
        <v>73.900000000000006</v>
      </c>
      <c r="BN806" s="67"/>
    </row>
    <row r="807" spans="1:66" ht="13.5" customHeight="1" thickBot="1" x14ac:dyDescent="0.2">
      <c r="A807" s="51"/>
      <c r="B807" s="52"/>
      <c r="C807" s="117"/>
      <c r="D807" s="68" t="s">
        <v>11</v>
      </c>
      <c r="E807" s="91"/>
      <c r="F807" s="91"/>
      <c r="G807" s="91"/>
      <c r="H807" s="29"/>
      <c r="I807" s="29">
        <f>主要観光地別・年度計!I885</f>
        <v>7570</v>
      </c>
      <c r="J807" s="29">
        <f>主要観光地別・年度計!J885</f>
        <v>31750</v>
      </c>
      <c r="K807" s="29">
        <f>主要観光地別・年度計!K885</f>
        <v>16708</v>
      </c>
      <c r="L807" s="29">
        <f>主要観光地別・年度計!L885</f>
        <v>33743</v>
      </c>
      <c r="M807" s="29">
        <f>主要観光地別・年度計!M885</f>
        <v>35665</v>
      </c>
      <c r="N807" s="29">
        <f>主要観光地別・年度計!N885</f>
        <v>15854</v>
      </c>
      <c r="O807" s="29">
        <f>主要観光地別・年度計!O885</f>
        <v>42181</v>
      </c>
      <c r="P807" s="29">
        <f>主要観光地別・年度計!P885</f>
        <v>35206</v>
      </c>
      <c r="Q807" s="29">
        <f>主要観光地別・年度計!Q885</f>
        <v>49709</v>
      </c>
      <c r="R807" s="29">
        <f>主要観光地別・年度計!R885</f>
        <v>61215</v>
      </c>
      <c r="S807" s="29">
        <f>主要観光地別・年度計!S885</f>
        <v>45733</v>
      </c>
      <c r="T807" s="29">
        <f>主要観光地別・年度計!T885</f>
        <v>40171</v>
      </c>
      <c r="U807" s="29">
        <f>主要観光地別・年度計!U885</f>
        <v>59990</v>
      </c>
      <c r="V807" s="29">
        <f>主要観光地別・年度計!V885</f>
        <v>55880</v>
      </c>
      <c r="W807" s="29">
        <f>主要観光地別・年度計!W885</f>
        <v>46739</v>
      </c>
      <c r="X807" s="29">
        <f>主要観光地別・年度計!X885</f>
        <v>52031</v>
      </c>
      <c r="Y807" s="29">
        <f>主要観光地別・年度計!Y885</f>
        <v>40673</v>
      </c>
      <c r="Z807" s="29">
        <f>主要観光地別・年度計!Z885</f>
        <v>23817</v>
      </c>
      <c r="AA807" s="29">
        <f>主要観光地別・年度計!AA885</f>
        <v>20419</v>
      </c>
      <c r="AB807" s="29">
        <f>主要観光地別・年度計!AB885</f>
        <v>18964</v>
      </c>
      <c r="AC807" s="29">
        <f>主要観光地別・年度計!AC885</f>
        <v>23764</v>
      </c>
      <c r="AD807" s="29">
        <f>主要観光地別・年度計!AD885</f>
        <v>27411</v>
      </c>
      <c r="AE807" s="29">
        <f>主要観光地別・年度計!AE885</f>
        <v>24822</v>
      </c>
      <c r="AF807" s="29">
        <f>主要観光地別・年度計!AF885</f>
        <v>81243</v>
      </c>
      <c r="AG807" s="29">
        <f>主要観光地別・年度計!AG885</f>
        <v>42558</v>
      </c>
      <c r="AH807" s="29">
        <f>主要観光地別・年度計!AH885</f>
        <v>89015</v>
      </c>
      <c r="AI807" s="29">
        <f>主要観光地別・年度計!AI885</f>
        <v>55796</v>
      </c>
      <c r="AJ807" s="29">
        <f>主要観光地別・年度計!AJ885</f>
        <v>49804</v>
      </c>
      <c r="AK807" s="29">
        <f>主要観光地別・年度計!AK885</f>
        <v>54022</v>
      </c>
      <c r="AL807" s="29">
        <f>主要観光地別・年度計!AL885</f>
        <v>51398</v>
      </c>
      <c r="AM807" s="29">
        <f>主要観光地別・年度計!AM885</f>
        <v>46740</v>
      </c>
      <c r="AN807" s="29">
        <f>主要観光地別・年度計!AN885</f>
        <v>51501</v>
      </c>
      <c r="AO807" s="29">
        <f>主要観光地別・年度計!AO885</f>
        <v>32833</v>
      </c>
      <c r="AQ807" s="69">
        <v>73.8</v>
      </c>
      <c r="AR807" s="69">
        <v>76</v>
      </c>
      <c r="AS807" s="69">
        <v>69</v>
      </c>
      <c r="AT807" s="69">
        <v>77.8</v>
      </c>
      <c r="AU807" s="69">
        <v>85.6</v>
      </c>
      <c r="AV807" s="69">
        <v>86.9</v>
      </c>
      <c r="AW807" s="69">
        <v>89.4</v>
      </c>
      <c r="AX807" s="69">
        <v>83.6</v>
      </c>
      <c r="AY807" s="69">
        <v>82.2</v>
      </c>
      <c r="AZ807" s="69">
        <v>87.6</v>
      </c>
      <c r="BA807" s="69">
        <v>82.4</v>
      </c>
      <c r="BB807" s="69">
        <v>84.7</v>
      </c>
      <c r="BC807" s="69">
        <v>85.7</v>
      </c>
      <c r="BD807" s="69">
        <v>81.400000000000006</v>
      </c>
      <c r="BE807" s="69">
        <v>76.400000000000006</v>
      </c>
      <c r="BF807" s="69">
        <v>82</v>
      </c>
      <c r="BG807" s="69">
        <v>92</v>
      </c>
      <c r="BH807" s="69">
        <v>88.40000000000002</v>
      </c>
      <c r="BI807" s="69">
        <v>105.8</v>
      </c>
      <c r="BJ807" s="69">
        <v>107.39999999999999</v>
      </c>
      <c r="BK807" s="69">
        <v>106.6</v>
      </c>
      <c r="BL807" s="69">
        <v>99.3</v>
      </c>
      <c r="BM807" s="69">
        <v>103.5</v>
      </c>
      <c r="BN807" s="69"/>
    </row>
    <row r="808" spans="1:66" ht="13.5" customHeight="1" x14ac:dyDescent="0.15">
      <c r="A808" s="51"/>
      <c r="B808" s="52"/>
      <c r="C808" s="53" t="s">
        <v>133</v>
      </c>
      <c r="D808" s="64" t="s">
        <v>6</v>
      </c>
      <c r="E808" s="89"/>
      <c r="F808" s="89"/>
      <c r="G808" s="89"/>
      <c r="H808" s="26"/>
      <c r="I808" s="26"/>
      <c r="J808" s="26"/>
      <c r="K808" s="26"/>
      <c r="L808" s="26"/>
      <c r="M808" s="26"/>
      <c r="N808" s="26"/>
      <c r="O808" s="26"/>
      <c r="P808" s="26"/>
      <c r="Q808" s="26"/>
      <c r="R808" s="26"/>
      <c r="S808" s="26"/>
      <c r="T808" s="26"/>
      <c r="U808" s="26"/>
      <c r="V808" s="26"/>
      <c r="W808" s="26"/>
      <c r="X808" s="26"/>
      <c r="Y808" s="26"/>
      <c r="Z808" s="26"/>
      <c r="AA808" s="26"/>
      <c r="AB808" s="26"/>
      <c r="AC808" s="26"/>
      <c r="AD808" s="26"/>
      <c r="AE808" s="26"/>
      <c r="AF808" s="26"/>
      <c r="AG808" s="26"/>
      <c r="AH808" s="26"/>
      <c r="AI808" s="26"/>
      <c r="AJ808" s="26"/>
      <c r="AK808" s="26"/>
      <c r="AL808" s="26"/>
      <c r="AM808" s="26"/>
      <c r="AN808" s="26"/>
      <c r="AO808" s="26"/>
      <c r="AQ808" s="65">
        <v>0</v>
      </c>
      <c r="AR808" s="65">
        <v>0</v>
      </c>
      <c r="AS808" s="65">
        <v>923</v>
      </c>
      <c r="AT808" s="65">
        <v>907.3</v>
      </c>
      <c r="AU808" s="65">
        <v>1003.6</v>
      </c>
      <c r="AV808" s="65">
        <v>1193.8</v>
      </c>
      <c r="AW808" s="65">
        <v>1197</v>
      </c>
      <c r="AX808" s="65">
        <v>1051.5999999999999</v>
      </c>
      <c r="AY808" s="65">
        <v>1053.4000000000001</v>
      </c>
      <c r="AZ808" s="65">
        <v>1121.5999999999999</v>
      </c>
      <c r="BA808" s="65">
        <v>1070.4000000000001</v>
      </c>
      <c r="BB808" s="65">
        <v>1122.5</v>
      </c>
      <c r="BC808" s="65">
        <v>864.9</v>
      </c>
      <c r="BD808" s="65">
        <v>827.9</v>
      </c>
      <c r="BE808" s="65">
        <v>684.2</v>
      </c>
      <c r="BF808" s="65">
        <v>780.40000000000009</v>
      </c>
      <c r="BG808" s="65">
        <v>855.60000000000014</v>
      </c>
      <c r="BH808" s="65">
        <v>922.19999999999982</v>
      </c>
      <c r="BI808" s="65">
        <v>1042.4000000000003</v>
      </c>
      <c r="BJ808" s="65">
        <v>1068.3999999999996</v>
      </c>
      <c r="BK808" s="65">
        <v>1110.8999999999999</v>
      </c>
      <c r="BL808" s="65">
        <v>1172.8</v>
      </c>
      <c r="BM808" s="65">
        <v>1151.9000000000003</v>
      </c>
      <c r="BN808" s="65"/>
    </row>
    <row r="809" spans="1:66" ht="13.5" customHeight="1" x14ac:dyDescent="0.15">
      <c r="A809" s="51"/>
      <c r="B809" s="52"/>
      <c r="C809" s="54"/>
      <c r="D809" s="66" t="s">
        <v>7</v>
      </c>
      <c r="E809" s="90"/>
      <c r="F809" s="90"/>
      <c r="G809" s="90"/>
      <c r="H809" s="28"/>
      <c r="I809" s="28"/>
      <c r="J809" s="28"/>
      <c r="K809" s="28"/>
      <c r="L809" s="28"/>
      <c r="M809" s="28"/>
      <c r="N809" s="28"/>
      <c r="O809" s="28"/>
      <c r="P809" s="28"/>
      <c r="Q809" s="28"/>
      <c r="R809" s="28"/>
      <c r="S809" s="28"/>
      <c r="T809" s="28"/>
      <c r="U809" s="28"/>
      <c r="V809" s="28"/>
      <c r="W809" s="28"/>
      <c r="X809" s="28"/>
      <c r="Y809" s="28"/>
      <c r="Z809" s="28"/>
      <c r="AA809" s="28"/>
      <c r="AB809" s="28"/>
      <c r="AC809" s="28"/>
      <c r="AD809" s="28"/>
      <c r="AE809" s="28"/>
      <c r="AF809" s="28"/>
      <c r="AG809" s="28"/>
      <c r="AH809" s="28"/>
      <c r="AI809" s="28"/>
      <c r="AJ809" s="28"/>
      <c r="AK809" s="28"/>
      <c r="AL809" s="28"/>
      <c r="AM809" s="28"/>
      <c r="AN809" s="28"/>
      <c r="AO809" s="28"/>
      <c r="AQ809" s="67">
        <v>0</v>
      </c>
      <c r="AR809" s="67">
        <v>0</v>
      </c>
      <c r="AS809" s="67">
        <v>369.2</v>
      </c>
      <c r="AT809" s="67">
        <v>363</v>
      </c>
      <c r="AU809" s="67">
        <v>401.4</v>
      </c>
      <c r="AV809" s="67">
        <v>477.4</v>
      </c>
      <c r="AW809" s="67">
        <v>478.9</v>
      </c>
      <c r="AX809" s="67">
        <v>420.6</v>
      </c>
      <c r="AY809" s="67">
        <v>421.3</v>
      </c>
      <c r="AZ809" s="67">
        <v>448.7</v>
      </c>
      <c r="BA809" s="67">
        <v>428.1</v>
      </c>
      <c r="BB809" s="67">
        <v>448.9</v>
      </c>
      <c r="BC809" s="67">
        <v>346.1</v>
      </c>
      <c r="BD809" s="67">
        <v>331.1</v>
      </c>
      <c r="BE809" s="67">
        <v>275.39999999999998</v>
      </c>
      <c r="BF809" s="67">
        <v>313.40000000000009</v>
      </c>
      <c r="BG809" s="67">
        <v>347.1</v>
      </c>
      <c r="BH809" s="67">
        <v>361.40000000000003</v>
      </c>
      <c r="BI809" s="67">
        <v>424.40000000000003</v>
      </c>
      <c r="BJ809" s="67">
        <v>435.70000000000005</v>
      </c>
      <c r="BK809" s="67">
        <v>452.70000000000005</v>
      </c>
      <c r="BL809" s="67">
        <v>478.8</v>
      </c>
      <c r="BM809" s="67">
        <v>470.9</v>
      </c>
      <c r="BN809" s="67"/>
    </row>
    <row r="810" spans="1:66" ht="13.5" customHeight="1" x14ac:dyDescent="0.15">
      <c r="A810" s="51"/>
      <c r="B810" s="52"/>
      <c r="C810" s="54"/>
      <c r="D810" s="66" t="s">
        <v>8</v>
      </c>
      <c r="E810" s="90"/>
      <c r="F810" s="90"/>
      <c r="G810" s="90"/>
      <c r="H810" s="28"/>
      <c r="I810" s="28"/>
      <c r="J810" s="28"/>
      <c r="K810" s="28"/>
      <c r="L810" s="28"/>
      <c r="M810" s="28"/>
      <c r="N810" s="28"/>
      <c r="O810" s="28"/>
      <c r="P810" s="28"/>
      <c r="Q810" s="28"/>
      <c r="R810" s="28"/>
      <c r="S810" s="28"/>
      <c r="T810" s="28"/>
      <c r="U810" s="28"/>
      <c r="V810" s="28"/>
      <c r="W810" s="28"/>
      <c r="X810" s="28"/>
      <c r="Y810" s="28"/>
      <c r="Z810" s="28"/>
      <c r="AA810" s="28"/>
      <c r="AB810" s="28"/>
      <c r="AC810" s="28"/>
      <c r="AD810" s="28"/>
      <c r="AE810" s="28"/>
      <c r="AF810" s="28"/>
      <c r="AG810" s="28"/>
      <c r="AH810" s="28"/>
      <c r="AI810" s="28"/>
      <c r="AJ810" s="28"/>
      <c r="AK810" s="28"/>
      <c r="AL810" s="28"/>
      <c r="AM810" s="28"/>
      <c r="AN810" s="28"/>
      <c r="AO810" s="28"/>
      <c r="AQ810" s="67">
        <v>0</v>
      </c>
      <c r="AR810" s="67">
        <v>0</v>
      </c>
      <c r="AS810" s="67">
        <v>553.79999999999995</v>
      </c>
      <c r="AT810" s="67">
        <v>544.29999999999995</v>
      </c>
      <c r="AU810" s="67">
        <v>602.20000000000005</v>
      </c>
      <c r="AV810" s="67">
        <v>716.4</v>
      </c>
      <c r="AW810" s="67">
        <v>718.1</v>
      </c>
      <c r="AX810" s="67">
        <v>631</v>
      </c>
      <c r="AY810" s="67">
        <v>632.1</v>
      </c>
      <c r="AZ810" s="67">
        <v>672.9</v>
      </c>
      <c r="BA810" s="67">
        <v>642.29999999999995</v>
      </c>
      <c r="BB810" s="67">
        <v>673.6</v>
      </c>
      <c r="BC810" s="67">
        <v>518.79999999999995</v>
      </c>
      <c r="BD810" s="67">
        <v>496.8</v>
      </c>
      <c r="BE810" s="67">
        <v>408.8</v>
      </c>
      <c r="BF810" s="67">
        <v>467.00000000000006</v>
      </c>
      <c r="BG810" s="67">
        <v>508.50000000000006</v>
      </c>
      <c r="BH810" s="67">
        <v>560.80000000000007</v>
      </c>
      <c r="BI810" s="67">
        <v>617.99999999999989</v>
      </c>
      <c r="BJ810" s="67">
        <v>632.69999999999993</v>
      </c>
      <c r="BK810" s="67">
        <v>658.2</v>
      </c>
      <c r="BL810" s="67">
        <v>694</v>
      </c>
      <c r="BM810" s="67">
        <v>681</v>
      </c>
      <c r="BN810" s="67"/>
    </row>
    <row r="811" spans="1:66" ht="13.5" customHeight="1" x14ac:dyDescent="0.15">
      <c r="A811" s="51"/>
      <c r="B811" s="52"/>
      <c r="C811" s="54"/>
      <c r="D811" s="66" t="s">
        <v>9</v>
      </c>
      <c r="E811" s="90"/>
      <c r="F811" s="90"/>
      <c r="G811" s="90"/>
      <c r="H811" s="28"/>
      <c r="I811" s="28"/>
      <c r="J811" s="28"/>
      <c r="K811" s="28"/>
      <c r="L811" s="28"/>
      <c r="M811" s="28"/>
      <c r="N811" s="28"/>
      <c r="O811" s="28"/>
      <c r="P811" s="28"/>
      <c r="Q811" s="28"/>
      <c r="R811" s="28"/>
      <c r="S811" s="28"/>
      <c r="T811" s="28"/>
      <c r="U811" s="28"/>
      <c r="V811" s="28"/>
      <c r="W811" s="28"/>
      <c r="X811" s="28"/>
      <c r="Y811" s="28"/>
      <c r="Z811" s="28"/>
      <c r="AA811" s="28"/>
      <c r="AB811" s="28"/>
      <c r="AC811" s="28"/>
      <c r="AD811" s="28"/>
      <c r="AE811" s="28"/>
      <c r="AF811" s="28"/>
      <c r="AG811" s="28"/>
      <c r="AH811" s="28"/>
      <c r="AI811" s="28"/>
      <c r="AJ811" s="28"/>
      <c r="AK811" s="28"/>
      <c r="AL811" s="28"/>
      <c r="AM811" s="28"/>
      <c r="AN811" s="28"/>
      <c r="AO811" s="28"/>
      <c r="AQ811" s="67">
        <v>0</v>
      </c>
      <c r="AR811" s="67">
        <v>0</v>
      </c>
      <c r="AS811" s="67">
        <v>895.4</v>
      </c>
      <c r="AT811" s="67">
        <v>881.5</v>
      </c>
      <c r="AU811" s="67">
        <v>969.1</v>
      </c>
      <c r="AV811" s="67">
        <v>1148.9000000000001</v>
      </c>
      <c r="AW811" s="67">
        <v>1153.8</v>
      </c>
      <c r="AX811" s="67">
        <v>1011</v>
      </c>
      <c r="AY811" s="67">
        <v>1006.5</v>
      </c>
      <c r="AZ811" s="67">
        <v>1064.4000000000001</v>
      </c>
      <c r="BA811" s="67">
        <v>1013.3</v>
      </c>
      <c r="BB811" s="67">
        <v>1077.0999999999999</v>
      </c>
      <c r="BC811" s="67">
        <v>822.2</v>
      </c>
      <c r="BD811" s="67">
        <v>784.9000000000002</v>
      </c>
      <c r="BE811" s="67">
        <v>659.1</v>
      </c>
      <c r="BF811" s="67">
        <v>754.5</v>
      </c>
      <c r="BG811" s="67">
        <v>835.30000000000007</v>
      </c>
      <c r="BH811" s="67">
        <v>893.5</v>
      </c>
      <c r="BI811" s="67">
        <v>1011.0999999999999</v>
      </c>
      <c r="BJ811" s="67">
        <v>1035.3000000000002</v>
      </c>
      <c r="BK811" s="67">
        <v>1079</v>
      </c>
      <c r="BL811" s="67">
        <v>1141.7</v>
      </c>
      <c r="BM811" s="67">
        <v>1122</v>
      </c>
      <c r="BN811" s="67"/>
    </row>
    <row r="812" spans="1:66" ht="13.5" customHeight="1" x14ac:dyDescent="0.15">
      <c r="A812" s="51"/>
      <c r="B812" s="52"/>
      <c r="C812" s="54"/>
      <c r="D812" s="66" t="s">
        <v>10</v>
      </c>
      <c r="E812" s="90"/>
      <c r="F812" s="90"/>
      <c r="G812" s="90"/>
      <c r="H812" s="28"/>
      <c r="I812" s="28"/>
      <c r="J812" s="28"/>
      <c r="K812" s="28"/>
      <c r="L812" s="28"/>
      <c r="M812" s="28"/>
      <c r="N812" s="28"/>
      <c r="O812" s="28"/>
      <c r="P812" s="28"/>
      <c r="Q812" s="28"/>
      <c r="R812" s="28"/>
      <c r="S812" s="28"/>
      <c r="T812" s="28"/>
      <c r="U812" s="28"/>
      <c r="V812" s="28"/>
      <c r="W812" s="28"/>
      <c r="X812" s="28"/>
      <c r="Y812" s="28"/>
      <c r="Z812" s="28"/>
      <c r="AA812" s="28"/>
      <c r="AB812" s="28"/>
      <c r="AC812" s="28"/>
      <c r="AD812" s="28"/>
      <c r="AE812" s="28"/>
      <c r="AF812" s="28"/>
      <c r="AG812" s="28"/>
      <c r="AH812" s="28"/>
      <c r="AI812" s="28"/>
      <c r="AJ812" s="28"/>
      <c r="AK812" s="28"/>
      <c r="AL812" s="28"/>
      <c r="AM812" s="28"/>
      <c r="AN812" s="28"/>
      <c r="AO812" s="28"/>
      <c r="AQ812" s="67">
        <v>0</v>
      </c>
      <c r="AR812" s="67">
        <v>0</v>
      </c>
      <c r="AS812" s="67">
        <v>27.6</v>
      </c>
      <c r="AT812" s="67">
        <v>25.8</v>
      </c>
      <c r="AU812" s="67">
        <v>34.5</v>
      </c>
      <c r="AV812" s="67">
        <v>44.9</v>
      </c>
      <c r="AW812" s="67">
        <v>43.2</v>
      </c>
      <c r="AX812" s="67">
        <v>40.6</v>
      </c>
      <c r="AY812" s="67">
        <v>46.9</v>
      </c>
      <c r="AZ812" s="67">
        <v>57.2</v>
      </c>
      <c r="BA812" s="67">
        <v>57.1</v>
      </c>
      <c r="BB812" s="67">
        <v>45.4</v>
      </c>
      <c r="BC812" s="67">
        <v>42.7</v>
      </c>
      <c r="BD812" s="67">
        <v>43</v>
      </c>
      <c r="BE812" s="67">
        <v>25.1</v>
      </c>
      <c r="BF812" s="67">
        <v>25.9</v>
      </c>
      <c r="BG812" s="67">
        <v>20.299999999999994</v>
      </c>
      <c r="BH812" s="67">
        <v>28.700000000000003</v>
      </c>
      <c r="BI812" s="67">
        <v>31.3</v>
      </c>
      <c r="BJ812" s="67">
        <v>33.1</v>
      </c>
      <c r="BK812" s="67">
        <v>31.9</v>
      </c>
      <c r="BL812" s="67">
        <v>31.1</v>
      </c>
      <c r="BM812" s="67">
        <v>29.900000000000002</v>
      </c>
      <c r="BN812" s="67"/>
    </row>
    <row r="813" spans="1:66" ht="13.5" customHeight="1" thickBot="1" x14ac:dyDescent="0.2">
      <c r="A813" s="51"/>
      <c r="B813" s="52"/>
      <c r="C813" s="55"/>
      <c r="D813" s="68" t="s">
        <v>11</v>
      </c>
      <c r="E813" s="91"/>
      <c r="F813" s="91"/>
      <c r="G813" s="91"/>
      <c r="H813" s="29"/>
      <c r="I813" s="29"/>
      <c r="J813" s="29"/>
      <c r="K813" s="29"/>
      <c r="L813" s="29"/>
      <c r="M813" s="29"/>
      <c r="N813" s="29"/>
      <c r="O813" s="29"/>
      <c r="P813" s="29"/>
      <c r="Q813" s="29"/>
      <c r="R813" s="29"/>
      <c r="S813" s="29"/>
      <c r="T813" s="29"/>
      <c r="U813" s="29"/>
      <c r="V813" s="29"/>
      <c r="W813" s="29"/>
      <c r="X813" s="29"/>
      <c r="Y813" s="29"/>
      <c r="Z813" s="29"/>
      <c r="AA813" s="29"/>
      <c r="AB813" s="29"/>
      <c r="AC813" s="29"/>
      <c r="AD813" s="29"/>
      <c r="AE813" s="29"/>
      <c r="AF813" s="29"/>
      <c r="AG813" s="29"/>
      <c r="AH813" s="29"/>
      <c r="AI813" s="29"/>
      <c r="AJ813" s="29"/>
      <c r="AK813" s="29"/>
      <c r="AL813" s="29"/>
      <c r="AM813" s="29"/>
      <c r="AN813" s="29"/>
      <c r="AO813" s="29"/>
      <c r="AQ813" s="69">
        <v>0</v>
      </c>
      <c r="AR813" s="69">
        <v>0</v>
      </c>
      <c r="AS813" s="69">
        <v>28.2</v>
      </c>
      <c r="AT813" s="69">
        <v>26.5</v>
      </c>
      <c r="AU813" s="69">
        <v>35.9</v>
      </c>
      <c r="AV813" s="69">
        <v>47</v>
      </c>
      <c r="AW813" s="69">
        <v>49.4</v>
      </c>
      <c r="AX813" s="69">
        <v>49.3</v>
      </c>
      <c r="AY813" s="69">
        <v>47.8</v>
      </c>
      <c r="AZ813" s="69">
        <v>60</v>
      </c>
      <c r="BA813" s="69">
        <v>67.8</v>
      </c>
      <c r="BB813" s="69">
        <v>47.2</v>
      </c>
      <c r="BC813" s="69">
        <v>44.4</v>
      </c>
      <c r="BD813" s="69">
        <v>44</v>
      </c>
      <c r="BE813" s="69">
        <v>26.3</v>
      </c>
      <c r="BF813" s="69">
        <v>28</v>
      </c>
      <c r="BG813" s="69">
        <v>30.099999999999998</v>
      </c>
      <c r="BH813" s="69">
        <v>30.2</v>
      </c>
      <c r="BI813" s="69">
        <v>33.200000000000003</v>
      </c>
      <c r="BJ813" s="69">
        <v>34.5</v>
      </c>
      <c r="BK813" s="69">
        <v>32.299999999999997</v>
      </c>
      <c r="BL813" s="69">
        <v>34</v>
      </c>
      <c r="BM813" s="69">
        <v>33.1</v>
      </c>
      <c r="BN813" s="69"/>
    </row>
    <row r="814" spans="1:66" ht="13.5" customHeight="1" x14ac:dyDescent="0.15">
      <c r="A814" s="51"/>
      <c r="B814" s="52"/>
      <c r="C814" s="53" t="s">
        <v>134</v>
      </c>
      <c r="D814" s="64" t="s">
        <v>6</v>
      </c>
      <c r="E814" s="89"/>
      <c r="F814" s="89"/>
      <c r="G814" s="89"/>
      <c r="H814" s="26"/>
      <c r="I814" s="26"/>
      <c r="J814" s="26"/>
      <c r="K814" s="26"/>
      <c r="L814" s="26"/>
      <c r="M814" s="26"/>
      <c r="N814" s="26"/>
      <c r="O814" s="26"/>
      <c r="P814" s="26"/>
      <c r="Q814" s="26"/>
      <c r="R814" s="26"/>
      <c r="S814" s="26"/>
      <c r="T814" s="26"/>
      <c r="U814" s="26"/>
      <c r="V814" s="26"/>
      <c r="W814" s="26"/>
      <c r="X814" s="26"/>
      <c r="Y814" s="26"/>
      <c r="Z814" s="26"/>
      <c r="AA814" s="26"/>
      <c r="AB814" s="26"/>
      <c r="AC814" s="26"/>
      <c r="AD814" s="26"/>
      <c r="AE814" s="26"/>
      <c r="AF814" s="26"/>
      <c r="AG814" s="26"/>
      <c r="AH814" s="26"/>
      <c r="AI814" s="26"/>
      <c r="AJ814" s="26"/>
      <c r="AK814" s="26"/>
      <c r="AL814" s="26"/>
      <c r="AM814" s="26"/>
      <c r="AN814" s="26"/>
      <c r="AO814" s="26"/>
      <c r="AQ814" s="65">
        <v>0</v>
      </c>
      <c r="AR814" s="65">
        <v>0</v>
      </c>
      <c r="AS814" s="65">
        <v>675.4</v>
      </c>
      <c r="AT814" s="65">
        <v>581.20000000000005</v>
      </c>
      <c r="AU814" s="65">
        <v>561.70000000000005</v>
      </c>
      <c r="AV814" s="65">
        <v>561.79999999999995</v>
      </c>
      <c r="AW814" s="65">
        <v>586</v>
      </c>
      <c r="AX814" s="65">
        <v>634.79999999999995</v>
      </c>
      <c r="AY814" s="65">
        <v>483.1</v>
      </c>
      <c r="AZ814" s="65">
        <v>472.8</v>
      </c>
      <c r="BA814" s="65">
        <v>434</v>
      </c>
      <c r="BB814" s="65">
        <v>433.6</v>
      </c>
      <c r="BC814" s="65">
        <v>383.1</v>
      </c>
      <c r="BD814" s="65">
        <v>380.20000000000005</v>
      </c>
      <c r="BE814" s="65">
        <v>377</v>
      </c>
      <c r="BF814" s="65">
        <v>391.5</v>
      </c>
      <c r="BG814" s="65">
        <v>387.19999999999993</v>
      </c>
      <c r="BH814" s="65">
        <v>375.3</v>
      </c>
      <c r="BI814" s="65">
        <v>410.30000000000007</v>
      </c>
      <c r="BJ814" s="65">
        <v>379.00000000000006</v>
      </c>
      <c r="BK814" s="65">
        <v>429.39999999999992</v>
      </c>
      <c r="BL814" s="65">
        <v>390.5</v>
      </c>
      <c r="BM814" s="65">
        <v>408.89999999999992</v>
      </c>
      <c r="BN814" s="65"/>
    </row>
    <row r="815" spans="1:66" ht="13.5" customHeight="1" x14ac:dyDescent="0.15">
      <c r="A815" s="51"/>
      <c r="B815" s="52"/>
      <c r="C815" s="54"/>
      <c r="D815" s="66" t="s">
        <v>7</v>
      </c>
      <c r="E815" s="90"/>
      <c r="F815" s="90"/>
      <c r="G815" s="90"/>
      <c r="H815" s="28"/>
      <c r="I815" s="28"/>
      <c r="J815" s="28"/>
      <c r="K815" s="28"/>
      <c r="L815" s="28"/>
      <c r="M815" s="28"/>
      <c r="N815" s="28"/>
      <c r="O815" s="28"/>
      <c r="P815" s="28"/>
      <c r="Q815" s="28"/>
      <c r="R815" s="28"/>
      <c r="S815" s="28"/>
      <c r="T815" s="28"/>
      <c r="U815" s="28"/>
      <c r="V815" s="28"/>
      <c r="W815" s="28"/>
      <c r="X815" s="28"/>
      <c r="Y815" s="28"/>
      <c r="Z815" s="28"/>
      <c r="AA815" s="28"/>
      <c r="AB815" s="28"/>
      <c r="AC815" s="28"/>
      <c r="AD815" s="28"/>
      <c r="AE815" s="28"/>
      <c r="AF815" s="28"/>
      <c r="AG815" s="28"/>
      <c r="AH815" s="28"/>
      <c r="AI815" s="28"/>
      <c r="AJ815" s="28"/>
      <c r="AK815" s="28"/>
      <c r="AL815" s="28"/>
      <c r="AM815" s="28"/>
      <c r="AN815" s="28"/>
      <c r="AO815" s="28"/>
      <c r="AQ815" s="67">
        <v>0</v>
      </c>
      <c r="AR815" s="67">
        <v>0</v>
      </c>
      <c r="AS815" s="67">
        <v>144.80000000000001</v>
      </c>
      <c r="AT815" s="67">
        <v>129.69999999999999</v>
      </c>
      <c r="AU815" s="67">
        <v>123.3</v>
      </c>
      <c r="AV815" s="67">
        <v>118.8</v>
      </c>
      <c r="AW815" s="67">
        <v>162.19999999999999</v>
      </c>
      <c r="AX815" s="67">
        <v>284</v>
      </c>
      <c r="AY815" s="67">
        <v>215.3</v>
      </c>
      <c r="AZ815" s="67">
        <v>139.5</v>
      </c>
      <c r="BA815" s="67">
        <v>110.2</v>
      </c>
      <c r="BB815" s="67">
        <v>134</v>
      </c>
      <c r="BC815" s="67">
        <v>87.5</v>
      </c>
      <c r="BD815" s="67">
        <v>94.300000000000011</v>
      </c>
      <c r="BE815" s="67">
        <v>81.400000000000006</v>
      </c>
      <c r="BF815" s="67">
        <v>99.199999999999989</v>
      </c>
      <c r="BG815" s="67">
        <v>85.100000000000009</v>
      </c>
      <c r="BH815" s="67">
        <v>72.399999999999991</v>
      </c>
      <c r="BI815" s="67">
        <v>88.5</v>
      </c>
      <c r="BJ815" s="67">
        <v>85.100000000000009</v>
      </c>
      <c r="BK815" s="67">
        <v>96.300000000000011</v>
      </c>
      <c r="BL815" s="67">
        <v>95.3</v>
      </c>
      <c r="BM815" s="67">
        <v>96.799999999999983</v>
      </c>
      <c r="BN815" s="67"/>
    </row>
    <row r="816" spans="1:66" ht="13.5" customHeight="1" x14ac:dyDescent="0.15">
      <c r="A816" s="51"/>
      <c r="B816" s="52"/>
      <c r="C816" s="54"/>
      <c r="D816" s="66" t="s">
        <v>8</v>
      </c>
      <c r="E816" s="90"/>
      <c r="F816" s="90"/>
      <c r="G816" s="90"/>
      <c r="H816" s="28"/>
      <c r="I816" s="28"/>
      <c r="J816" s="28"/>
      <c r="K816" s="28"/>
      <c r="L816" s="28"/>
      <c r="M816" s="28"/>
      <c r="N816" s="28"/>
      <c r="O816" s="28"/>
      <c r="P816" s="28"/>
      <c r="Q816" s="28"/>
      <c r="R816" s="28"/>
      <c r="S816" s="28"/>
      <c r="T816" s="28"/>
      <c r="U816" s="28"/>
      <c r="V816" s="28"/>
      <c r="W816" s="28"/>
      <c r="X816" s="28"/>
      <c r="Y816" s="28"/>
      <c r="Z816" s="28"/>
      <c r="AA816" s="28"/>
      <c r="AB816" s="28"/>
      <c r="AC816" s="28"/>
      <c r="AD816" s="28"/>
      <c r="AE816" s="28"/>
      <c r="AF816" s="28"/>
      <c r="AG816" s="28"/>
      <c r="AH816" s="28"/>
      <c r="AI816" s="28"/>
      <c r="AJ816" s="28"/>
      <c r="AK816" s="28"/>
      <c r="AL816" s="28"/>
      <c r="AM816" s="28"/>
      <c r="AN816" s="28"/>
      <c r="AO816" s="28"/>
      <c r="AQ816" s="67">
        <v>0</v>
      </c>
      <c r="AR816" s="67">
        <v>0</v>
      </c>
      <c r="AS816" s="67">
        <v>530.6</v>
      </c>
      <c r="AT816" s="67">
        <v>451.5</v>
      </c>
      <c r="AU816" s="67">
        <v>438.4</v>
      </c>
      <c r="AV816" s="67">
        <v>443</v>
      </c>
      <c r="AW816" s="67">
        <v>423.8</v>
      </c>
      <c r="AX816" s="67">
        <v>350.8</v>
      </c>
      <c r="AY816" s="67">
        <v>267.8</v>
      </c>
      <c r="AZ816" s="67">
        <v>333.3</v>
      </c>
      <c r="BA816" s="67">
        <v>323.8</v>
      </c>
      <c r="BB816" s="67">
        <v>299.60000000000002</v>
      </c>
      <c r="BC816" s="67">
        <v>295.60000000000002</v>
      </c>
      <c r="BD816" s="67">
        <v>285.89999999999998</v>
      </c>
      <c r="BE816" s="67">
        <v>295.60000000000002</v>
      </c>
      <c r="BF816" s="67">
        <v>292.3</v>
      </c>
      <c r="BG816" s="67">
        <v>302.09999999999997</v>
      </c>
      <c r="BH816" s="67">
        <v>302.90000000000003</v>
      </c>
      <c r="BI816" s="67">
        <v>321.80000000000007</v>
      </c>
      <c r="BJ816" s="67">
        <v>293.89999999999998</v>
      </c>
      <c r="BK816" s="67">
        <v>333.09999999999997</v>
      </c>
      <c r="BL816" s="67">
        <v>295.2</v>
      </c>
      <c r="BM816" s="67">
        <v>312.09999999999997</v>
      </c>
      <c r="BN816" s="67"/>
    </row>
    <row r="817" spans="1:66" ht="13.5" customHeight="1" x14ac:dyDescent="0.15">
      <c r="A817" s="51"/>
      <c r="B817" s="52"/>
      <c r="C817" s="54"/>
      <c r="D817" s="66" t="s">
        <v>9</v>
      </c>
      <c r="E817" s="90"/>
      <c r="F817" s="90"/>
      <c r="G817" s="90"/>
      <c r="H817" s="28"/>
      <c r="I817" s="28"/>
      <c r="J817" s="28"/>
      <c r="K817" s="28"/>
      <c r="L817" s="28"/>
      <c r="M817" s="28"/>
      <c r="N817" s="28"/>
      <c r="O817" s="28"/>
      <c r="P817" s="28"/>
      <c r="Q817" s="28"/>
      <c r="R817" s="28"/>
      <c r="S817" s="28"/>
      <c r="T817" s="28"/>
      <c r="U817" s="28"/>
      <c r="V817" s="28"/>
      <c r="W817" s="28"/>
      <c r="X817" s="28"/>
      <c r="Y817" s="28"/>
      <c r="Z817" s="28"/>
      <c r="AA817" s="28"/>
      <c r="AB817" s="28"/>
      <c r="AC817" s="28"/>
      <c r="AD817" s="28"/>
      <c r="AE817" s="28"/>
      <c r="AF817" s="28"/>
      <c r="AG817" s="28"/>
      <c r="AH817" s="28"/>
      <c r="AI817" s="28"/>
      <c r="AJ817" s="28"/>
      <c r="AK817" s="28"/>
      <c r="AL817" s="28"/>
      <c r="AM817" s="28"/>
      <c r="AN817" s="28"/>
      <c r="AO817" s="28"/>
      <c r="AQ817" s="67">
        <v>0</v>
      </c>
      <c r="AR817" s="67">
        <v>0</v>
      </c>
      <c r="AS817" s="67">
        <v>633.4</v>
      </c>
      <c r="AT817" s="67">
        <v>543.6</v>
      </c>
      <c r="AU817" s="67">
        <v>524.4</v>
      </c>
      <c r="AV817" s="67">
        <v>525.29999999999995</v>
      </c>
      <c r="AW817" s="67">
        <v>553.9</v>
      </c>
      <c r="AX817" s="67">
        <v>601.79999999999995</v>
      </c>
      <c r="AY817" s="67">
        <v>456.8</v>
      </c>
      <c r="AZ817" s="67">
        <v>446</v>
      </c>
      <c r="BA817" s="67">
        <v>409.5</v>
      </c>
      <c r="BB817" s="67">
        <v>410</v>
      </c>
      <c r="BC817" s="67">
        <v>358.3</v>
      </c>
      <c r="BD817" s="67">
        <v>359.40000000000009</v>
      </c>
      <c r="BE817" s="67">
        <v>346.9</v>
      </c>
      <c r="BF817" s="67">
        <v>368.69999999999993</v>
      </c>
      <c r="BG817" s="67">
        <v>363.40000000000003</v>
      </c>
      <c r="BH817" s="67">
        <v>348.3</v>
      </c>
      <c r="BI817" s="67">
        <v>382.5</v>
      </c>
      <c r="BJ817" s="67">
        <v>351.00000000000006</v>
      </c>
      <c r="BK817" s="67">
        <v>395.7</v>
      </c>
      <c r="BL817" s="67">
        <v>363.3</v>
      </c>
      <c r="BM817" s="67">
        <v>382.3</v>
      </c>
      <c r="BN817" s="67"/>
    </row>
    <row r="818" spans="1:66" ht="13.5" customHeight="1" x14ac:dyDescent="0.15">
      <c r="A818" s="51"/>
      <c r="B818" s="52"/>
      <c r="C818" s="54"/>
      <c r="D818" s="66" t="s">
        <v>10</v>
      </c>
      <c r="E818" s="90"/>
      <c r="F818" s="90"/>
      <c r="G818" s="90"/>
      <c r="H818" s="28"/>
      <c r="I818" s="28"/>
      <c r="J818" s="28"/>
      <c r="K818" s="28"/>
      <c r="L818" s="28"/>
      <c r="M818" s="28"/>
      <c r="N818" s="28"/>
      <c r="O818" s="28"/>
      <c r="P818" s="28"/>
      <c r="Q818" s="28"/>
      <c r="R818" s="28"/>
      <c r="S818" s="28"/>
      <c r="T818" s="28"/>
      <c r="U818" s="28"/>
      <c r="V818" s="28"/>
      <c r="W818" s="28"/>
      <c r="X818" s="28"/>
      <c r="Y818" s="28"/>
      <c r="Z818" s="28"/>
      <c r="AA818" s="28"/>
      <c r="AB818" s="28"/>
      <c r="AC818" s="28"/>
      <c r="AD818" s="28"/>
      <c r="AE818" s="28"/>
      <c r="AF818" s="28"/>
      <c r="AG818" s="28"/>
      <c r="AH818" s="28"/>
      <c r="AI818" s="28"/>
      <c r="AJ818" s="28"/>
      <c r="AK818" s="28"/>
      <c r="AL818" s="28"/>
      <c r="AM818" s="28"/>
      <c r="AN818" s="28"/>
      <c r="AO818" s="28"/>
      <c r="AQ818" s="67">
        <v>0</v>
      </c>
      <c r="AR818" s="67">
        <v>0</v>
      </c>
      <c r="AS818" s="67">
        <v>42</v>
      </c>
      <c r="AT818" s="67">
        <v>37.6</v>
      </c>
      <c r="AU818" s="67">
        <v>37.299999999999997</v>
      </c>
      <c r="AV818" s="67">
        <v>36.5</v>
      </c>
      <c r="AW818" s="67">
        <v>32.1</v>
      </c>
      <c r="AX818" s="67">
        <v>33</v>
      </c>
      <c r="AY818" s="67">
        <v>26.3</v>
      </c>
      <c r="AZ818" s="67">
        <v>26.8</v>
      </c>
      <c r="BA818" s="67">
        <v>24.5</v>
      </c>
      <c r="BB818" s="67">
        <v>23.6</v>
      </c>
      <c r="BC818" s="67">
        <v>24.8</v>
      </c>
      <c r="BD818" s="67">
        <v>20.8</v>
      </c>
      <c r="BE818" s="67">
        <v>30.1</v>
      </c>
      <c r="BF818" s="67">
        <v>22.8</v>
      </c>
      <c r="BG818" s="67">
        <v>23.8</v>
      </c>
      <c r="BH818" s="67">
        <v>26.999999999999996</v>
      </c>
      <c r="BI818" s="67">
        <v>27.8</v>
      </c>
      <c r="BJ818" s="67">
        <v>28</v>
      </c>
      <c r="BK818" s="67">
        <v>33.700000000000003</v>
      </c>
      <c r="BL818" s="67">
        <v>27.2</v>
      </c>
      <c r="BM818" s="67">
        <v>26.599999999999998</v>
      </c>
      <c r="BN818" s="67"/>
    </row>
    <row r="819" spans="1:66" ht="13.5" customHeight="1" thickBot="1" x14ac:dyDescent="0.2">
      <c r="A819" s="51"/>
      <c r="B819" s="52"/>
      <c r="C819" s="55"/>
      <c r="D819" s="68" t="s">
        <v>11</v>
      </c>
      <c r="E819" s="91"/>
      <c r="F819" s="91"/>
      <c r="G819" s="91"/>
      <c r="H819" s="29"/>
      <c r="I819" s="29"/>
      <c r="J819" s="29"/>
      <c r="K819" s="29"/>
      <c r="L819" s="29"/>
      <c r="M819" s="29"/>
      <c r="N819" s="29"/>
      <c r="O819" s="29"/>
      <c r="P819" s="29"/>
      <c r="Q819" s="29"/>
      <c r="R819" s="29"/>
      <c r="S819" s="29"/>
      <c r="T819" s="29"/>
      <c r="U819" s="29"/>
      <c r="V819" s="29"/>
      <c r="W819" s="29"/>
      <c r="X819" s="29"/>
      <c r="Y819" s="29"/>
      <c r="Z819" s="29"/>
      <c r="AA819" s="29"/>
      <c r="AB819" s="29"/>
      <c r="AC819" s="29"/>
      <c r="AD819" s="29"/>
      <c r="AE819" s="29"/>
      <c r="AF819" s="29"/>
      <c r="AG819" s="29"/>
      <c r="AH819" s="29"/>
      <c r="AI819" s="29"/>
      <c r="AJ819" s="29"/>
      <c r="AK819" s="29"/>
      <c r="AL819" s="29"/>
      <c r="AM819" s="29"/>
      <c r="AN819" s="29"/>
      <c r="AO819" s="29"/>
      <c r="AQ819" s="69">
        <v>0</v>
      </c>
      <c r="AR819" s="69">
        <v>0</v>
      </c>
      <c r="AS819" s="69">
        <v>75.3</v>
      </c>
      <c r="AT819" s="69">
        <v>59</v>
      </c>
      <c r="AU819" s="69">
        <v>47.3</v>
      </c>
      <c r="AV819" s="69">
        <v>52.4</v>
      </c>
      <c r="AW819" s="69">
        <v>47.3</v>
      </c>
      <c r="AX819" s="69">
        <v>44.5</v>
      </c>
      <c r="AY819" s="69">
        <v>34.700000000000003</v>
      </c>
      <c r="AZ819" s="69">
        <v>37.1</v>
      </c>
      <c r="BA819" s="69">
        <v>27.7</v>
      </c>
      <c r="BB819" s="69">
        <v>27.3</v>
      </c>
      <c r="BC819" s="69">
        <v>28.5</v>
      </c>
      <c r="BD819" s="69">
        <v>23.3</v>
      </c>
      <c r="BE819" s="69">
        <v>32.1</v>
      </c>
      <c r="BF819" s="69">
        <v>25.700000000000003</v>
      </c>
      <c r="BG819" s="69">
        <v>27.1</v>
      </c>
      <c r="BH819" s="69">
        <v>31</v>
      </c>
      <c r="BI819" s="69">
        <v>32.6</v>
      </c>
      <c r="BJ819" s="69">
        <v>32.700000000000003</v>
      </c>
      <c r="BK819" s="69">
        <v>39.900000000000006</v>
      </c>
      <c r="BL819" s="69">
        <v>31.6</v>
      </c>
      <c r="BM819" s="69">
        <v>31.200000000000003</v>
      </c>
      <c r="BN819" s="69"/>
    </row>
    <row r="820" spans="1:66" ht="13.5" customHeight="1" x14ac:dyDescent="0.15">
      <c r="A820" s="51"/>
      <c r="B820" s="52"/>
      <c r="C820" s="124" t="s">
        <v>135</v>
      </c>
      <c r="D820" s="64" t="s">
        <v>6</v>
      </c>
      <c r="E820" s="89"/>
      <c r="F820" s="89"/>
      <c r="G820" s="89"/>
      <c r="H820" s="26"/>
      <c r="I820" s="26"/>
      <c r="J820" s="26"/>
      <c r="K820" s="26"/>
      <c r="L820" s="26"/>
      <c r="M820" s="26"/>
      <c r="N820" s="26"/>
      <c r="O820" s="26"/>
      <c r="P820" s="26"/>
      <c r="Q820" s="26"/>
      <c r="R820" s="26"/>
      <c r="S820" s="26"/>
      <c r="T820" s="26"/>
      <c r="U820" s="26"/>
      <c r="V820" s="26"/>
      <c r="W820" s="26"/>
      <c r="X820" s="26"/>
      <c r="Y820" s="26"/>
      <c r="Z820" s="26"/>
      <c r="AA820" s="26"/>
      <c r="AB820" s="26"/>
      <c r="AC820" s="26"/>
      <c r="AD820" s="26">
        <f t="shared" ref="AD820" si="1148">SUM(AD821:AD822)</f>
        <v>350186</v>
      </c>
      <c r="AE820" s="26">
        <f t="shared" ref="AE820" si="1149">SUM(AE821:AE822)</f>
        <v>370461</v>
      </c>
      <c r="AF820" s="26">
        <f t="shared" ref="AF820" si="1150">SUM(AF821:AF822)</f>
        <v>725947</v>
      </c>
      <c r="AG820" s="26">
        <f t="shared" ref="AG820" si="1151">SUM(AG821:AG822)</f>
        <v>871038</v>
      </c>
      <c r="AH820" s="26">
        <f t="shared" ref="AH820" si="1152">SUM(AH821:AH822)</f>
        <v>1015314</v>
      </c>
      <c r="AI820" s="26">
        <f t="shared" ref="AI820" si="1153">SUM(AI821:AI822)</f>
        <v>1203730</v>
      </c>
      <c r="AJ820" s="26">
        <f t="shared" ref="AJ820" si="1154">SUM(AJ821:AJ822)</f>
        <v>1155991</v>
      </c>
      <c r="AK820" s="26">
        <f t="shared" ref="AK820" si="1155">SUM(AK821:AK822)</f>
        <v>1128662</v>
      </c>
      <c r="AL820" s="26">
        <f t="shared" ref="AL820" si="1156">SUM(AL821:AL822)</f>
        <v>1079290</v>
      </c>
      <c r="AM820" s="26">
        <f t="shared" ref="AM820" si="1157">SUM(AM821:AM822)</f>
        <v>996982</v>
      </c>
      <c r="AN820" s="26">
        <f t="shared" ref="AN820" si="1158">SUM(AN821:AN822)</f>
        <v>1095331</v>
      </c>
      <c r="AO820" s="26">
        <f t="shared" ref="AO820" si="1159">SUM(AO821:AO822)</f>
        <v>1190293</v>
      </c>
      <c r="AQ820" s="65">
        <v>991.1</v>
      </c>
      <c r="AR820" s="65">
        <v>758.8</v>
      </c>
      <c r="AS820" s="65">
        <v>892.9</v>
      </c>
      <c r="AT820" s="65">
        <v>859.4</v>
      </c>
      <c r="AU820" s="65">
        <v>823.8</v>
      </c>
      <c r="AV820" s="65">
        <v>763.6</v>
      </c>
      <c r="AW820" s="65">
        <v>732.6</v>
      </c>
      <c r="AX820" s="65">
        <v>683.3</v>
      </c>
      <c r="AY820" s="65">
        <v>693.6</v>
      </c>
      <c r="AZ820" s="65">
        <v>579.20000000000005</v>
      </c>
      <c r="BA820" s="65">
        <v>600.9</v>
      </c>
      <c r="BB820" s="65">
        <v>715.6</v>
      </c>
      <c r="BC820" s="65">
        <v>872</v>
      </c>
      <c r="BD820" s="65">
        <v>1307.8999999999999</v>
      </c>
      <c r="BE820" s="65">
        <v>1234.5</v>
      </c>
      <c r="BF820" s="65">
        <v>966.49999999999989</v>
      </c>
      <c r="BG820" s="65">
        <v>1054.2</v>
      </c>
      <c r="BH820" s="65">
        <v>1171.7</v>
      </c>
      <c r="BI820" s="65">
        <v>1328.8</v>
      </c>
      <c r="BJ820" s="65">
        <v>1487.3000000000004</v>
      </c>
      <c r="BK820" s="65">
        <v>1756.7</v>
      </c>
      <c r="BL820" s="65">
        <v>1703.9</v>
      </c>
      <c r="BM820" s="65">
        <v>1534.5</v>
      </c>
      <c r="BN820" s="65"/>
    </row>
    <row r="821" spans="1:66" ht="13.5" customHeight="1" x14ac:dyDescent="0.15">
      <c r="A821" s="51"/>
      <c r="B821" s="52"/>
      <c r="C821" s="125"/>
      <c r="D821" s="66" t="s">
        <v>7</v>
      </c>
      <c r="E821" s="90"/>
      <c r="F821" s="90"/>
      <c r="G821" s="90"/>
      <c r="H821" s="28"/>
      <c r="I821" s="28"/>
      <c r="J821" s="28"/>
      <c r="K821" s="28"/>
      <c r="L821" s="28"/>
      <c r="M821" s="28"/>
      <c r="N821" s="28"/>
      <c r="O821" s="28"/>
      <c r="P821" s="28"/>
      <c r="Q821" s="28"/>
      <c r="R821" s="28"/>
      <c r="S821" s="28"/>
      <c r="T821" s="28"/>
      <c r="U821" s="28"/>
      <c r="V821" s="28"/>
      <c r="W821" s="28"/>
      <c r="X821" s="28"/>
      <c r="Y821" s="28"/>
      <c r="Z821" s="28"/>
      <c r="AA821" s="28"/>
      <c r="AB821" s="28"/>
      <c r="AC821" s="28"/>
      <c r="AD821" s="28">
        <f>主要観光地別・年度計!AD899</f>
        <v>123505</v>
      </c>
      <c r="AE821" s="28">
        <f>主要観光地別・年度計!AE899</f>
        <v>173003</v>
      </c>
      <c r="AF821" s="28">
        <f>主要観光地別・年度計!AF899</f>
        <v>362222</v>
      </c>
      <c r="AG821" s="28">
        <f>主要観光地別・年度計!AG899</f>
        <v>460063</v>
      </c>
      <c r="AH821" s="28">
        <f>主要観光地別・年度計!AH899</f>
        <v>554564</v>
      </c>
      <c r="AI821" s="28">
        <f>主要観光地別・年度計!AI899</f>
        <v>683502</v>
      </c>
      <c r="AJ821" s="28">
        <f>主要観光地別・年度計!AJ899</f>
        <v>693592</v>
      </c>
      <c r="AK821" s="28">
        <f>主要観光地別・年度計!AK899</f>
        <v>677200</v>
      </c>
      <c r="AL821" s="28">
        <f>主要観光地別・年度計!AL899</f>
        <v>647569</v>
      </c>
      <c r="AM821" s="28">
        <f>主要観光地別・年度計!AM899</f>
        <v>598196</v>
      </c>
      <c r="AN821" s="28">
        <f>主要観光地別・年度計!AN899</f>
        <v>657186</v>
      </c>
      <c r="AO821" s="28">
        <f>主要観光地別・年度計!AO899</f>
        <v>714170</v>
      </c>
      <c r="AQ821" s="67">
        <v>396.4</v>
      </c>
      <c r="AR821" s="67">
        <v>303.60000000000002</v>
      </c>
      <c r="AS821" s="67">
        <v>360.5</v>
      </c>
      <c r="AT821" s="67">
        <v>407.6</v>
      </c>
      <c r="AU821" s="67">
        <v>443.5</v>
      </c>
      <c r="AV821" s="67">
        <v>408.2</v>
      </c>
      <c r="AW821" s="67">
        <v>391.6</v>
      </c>
      <c r="AX821" s="67">
        <v>365.6</v>
      </c>
      <c r="AY821" s="67">
        <v>320.3</v>
      </c>
      <c r="AZ821" s="67">
        <v>271.89999999999998</v>
      </c>
      <c r="BA821" s="67">
        <v>286.2</v>
      </c>
      <c r="BB821" s="67">
        <v>339.4</v>
      </c>
      <c r="BC821" s="67">
        <v>417.5</v>
      </c>
      <c r="BD821" s="67">
        <v>599.1</v>
      </c>
      <c r="BE821" s="67">
        <v>559.29999999999995</v>
      </c>
      <c r="BF821" s="67">
        <v>439.4</v>
      </c>
      <c r="BG821" s="67">
        <v>483.80000000000007</v>
      </c>
      <c r="BH821" s="67">
        <v>538.00000000000011</v>
      </c>
      <c r="BI821" s="67">
        <v>613.80000000000007</v>
      </c>
      <c r="BJ821" s="67">
        <v>697.7</v>
      </c>
      <c r="BK821" s="67">
        <v>818.00000000000011</v>
      </c>
      <c r="BL821" s="67">
        <v>806.1</v>
      </c>
      <c r="BM821" s="67">
        <v>721.50000000000011</v>
      </c>
      <c r="BN821" s="67"/>
    </row>
    <row r="822" spans="1:66" ht="13.5" customHeight="1" x14ac:dyDescent="0.15">
      <c r="A822" s="51"/>
      <c r="B822" s="52"/>
      <c r="C822" s="125"/>
      <c r="D822" s="66" t="s">
        <v>8</v>
      </c>
      <c r="E822" s="90"/>
      <c r="F822" s="90"/>
      <c r="G822" s="90"/>
      <c r="H822" s="28"/>
      <c r="I822" s="28"/>
      <c r="J822" s="28"/>
      <c r="K822" s="28"/>
      <c r="L822" s="28"/>
      <c r="M822" s="28"/>
      <c r="N822" s="28"/>
      <c r="O822" s="28"/>
      <c r="P822" s="28"/>
      <c r="Q822" s="28"/>
      <c r="R822" s="28"/>
      <c r="S822" s="28"/>
      <c r="T822" s="28"/>
      <c r="U822" s="28"/>
      <c r="V822" s="28"/>
      <c r="W822" s="28"/>
      <c r="X822" s="28"/>
      <c r="Y822" s="28"/>
      <c r="Z822" s="28"/>
      <c r="AA822" s="28"/>
      <c r="AB822" s="28"/>
      <c r="AC822" s="28"/>
      <c r="AD822" s="28">
        <f>主要観光地別・年度計!AD900</f>
        <v>226681</v>
      </c>
      <c r="AE822" s="28">
        <f>主要観光地別・年度計!AE900</f>
        <v>197458</v>
      </c>
      <c r="AF822" s="28">
        <f>主要観光地別・年度計!AF900</f>
        <v>363725</v>
      </c>
      <c r="AG822" s="28">
        <f>主要観光地別・年度計!AG900</f>
        <v>410975</v>
      </c>
      <c r="AH822" s="28">
        <f>主要観光地別・年度計!AH900</f>
        <v>460750</v>
      </c>
      <c r="AI822" s="28">
        <f>主要観光地別・年度計!AI900</f>
        <v>520228</v>
      </c>
      <c r="AJ822" s="28">
        <f>主要観光地別・年度計!AJ900</f>
        <v>462399</v>
      </c>
      <c r="AK822" s="28">
        <f>主要観光地別・年度計!AK900</f>
        <v>451462</v>
      </c>
      <c r="AL822" s="28">
        <f>主要観光地別・年度計!AL900</f>
        <v>431721</v>
      </c>
      <c r="AM822" s="28">
        <f>主要観光地別・年度計!AM900</f>
        <v>398786</v>
      </c>
      <c r="AN822" s="28">
        <f>主要観光地別・年度計!AN900</f>
        <v>438145</v>
      </c>
      <c r="AO822" s="28">
        <f>主要観光地別・年度計!AO900</f>
        <v>476123</v>
      </c>
      <c r="AQ822" s="67">
        <v>594.70000000000005</v>
      </c>
      <c r="AR822" s="67">
        <v>455.2</v>
      </c>
      <c r="AS822" s="67">
        <v>532.4</v>
      </c>
      <c r="AT822" s="67">
        <v>451.8</v>
      </c>
      <c r="AU822" s="67">
        <v>380.3</v>
      </c>
      <c r="AV822" s="67">
        <v>355.4</v>
      </c>
      <c r="AW822" s="67">
        <v>341</v>
      </c>
      <c r="AX822" s="67">
        <v>317.7</v>
      </c>
      <c r="AY822" s="67">
        <v>373.3</v>
      </c>
      <c r="AZ822" s="67">
        <v>307.3</v>
      </c>
      <c r="BA822" s="67">
        <v>314.7</v>
      </c>
      <c r="BB822" s="67">
        <v>376.2</v>
      </c>
      <c r="BC822" s="67">
        <v>454.5</v>
      </c>
      <c r="BD822" s="67">
        <v>708.80000000000007</v>
      </c>
      <c r="BE822" s="67">
        <v>675.2</v>
      </c>
      <c r="BF822" s="67">
        <v>527.09999999999991</v>
      </c>
      <c r="BG822" s="67">
        <v>570.4</v>
      </c>
      <c r="BH822" s="67">
        <v>633.70000000000005</v>
      </c>
      <c r="BI822" s="67">
        <v>715.00000000000011</v>
      </c>
      <c r="BJ822" s="67">
        <v>789.6</v>
      </c>
      <c r="BK822" s="67">
        <v>938.69999999999993</v>
      </c>
      <c r="BL822" s="67">
        <v>897.8</v>
      </c>
      <c r="BM822" s="67">
        <v>813</v>
      </c>
      <c r="BN822" s="67"/>
    </row>
    <row r="823" spans="1:66" ht="13.5" customHeight="1" x14ac:dyDescent="0.15">
      <c r="A823" s="51"/>
      <c r="B823" s="52"/>
      <c r="C823" s="125"/>
      <c r="D823" s="66" t="s">
        <v>9</v>
      </c>
      <c r="E823" s="90"/>
      <c r="F823" s="90"/>
      <c r="G823" s="90"/>
      <c r="H823" s="28"/>
      <c r="I823" s="28"/>
      <c r="J823" s="28"/>
      <c r="K823" s="28"/>
      <c r="L823" s="28"/>
      <c r="M823" s="28"/>
      <c r="N823" s="28"/>
      <c r="O823" s="28"/>
      <c r="P823" s="28"/>
      <c r="Q823" s="28"/>
      <c r="R823" s="28"/>
      <c r="S823" s="28"/>
      <c r="T823" s="28"/>
      <c r="U823" s="28"/>
      <c r="V823" s="28"/>
      <c r="W823" s="28"/>
      <c r="X823" s="28"/>
      <c r="Y823" s="28"/>
      <c r="Z823" s="28"/>
      <c r="AA823" s="28"/>
      <c r="AB823" s="28"/>
      <c r="AC823" s="28"/>
      <c r="AD823" s="28">
        <f>主要観光地別・年度計!AD901</f>
        <v>249581</v>
      </c>
      <c r="AE823" s="28">
        <f>主要観光地別・年度計!AE901</f>
        <v>238266</v>
      </c>
      <c r="AF823" s="28">
        <f>主要観光地別・年度計!AF901</f>
        <v>495869</v>
      </c>
      <c r="AG823" s="28">
        <f>主要観光地別・年度計!AG901</f>
        <v>612268</v>
      </c>
      <c r="AH823" s="28">
        <f>主要観光地別・年度計!AH901</f>
        <v>653742</v>
      </c>
      <c r="AI823" s="28">
        <f>主要観光地別・年度計!AI901</f>
        <v>705429</v>
      </c>
      <c r="AJ823" s="28">
        <f>主要観光地別・年度計!AJ901</f>
        <v>640580</v>
      </c>
      <c r="AK823" s="28">
        <f>主要観光地別・年度計!AK901</f>
        <v>540606</v>
      </c>
      <c r="AL823" s="28">
        <f>主要観光地別・年度計!AL901</f>
        <v>515604</v>
      </c>
      <c r="AM823" s="28">
        <f>主要観光地別・年度計!AM901</f>
        <v>497616</v>
      </c>
      <c r="AN823" s="28">
        <f>主要観光地別・年度計!AN901</f>
        <v>576495</v>
      </c>
      <c r="AO823" s="28">
        <f>主要観光地別・年度計!AO901</f>
        <v>630848</v>
      </c>
      <c r="AQ823" s="67">
        <v>587.29999999999995</v>
      </c>
      <c r="AR823" s="67">
        <v>476.5</v>
      </c>
      <c r="AS823" s="67">
        <v>534.79999999999995</v>
      </c>
      <c r="AT823" s="67">
        <v>529.6</v>
      </c>
      <c r="AU823" s="67">
        <v>521.6</v>
      </c>
      <c r="AV823" s="67">
        <v>474.5</v>
      </c>
      <c r="AW823" s="67">
        <v>474.6</v>
      </c>
      <c r="AX823" s="67">
        <v>477</v>
      </c>
      <c r="AY823" s="67">
        <v>496.4</v>
      </c>
      <c r="AZ823" s="67">
        <v>434.5</v>
      </c>
      <c r="BA823" s="67">
        <v>445.7</v>
      </c>
      <c r="BB823" s="67">
        <v>557.70000000000005</v>
      </c>
      <c r="BC823" s="67">
        <v>710.8</v>
      </c>
      <c r="BD823" s="67">
        <v>1130</v>
      </c>
      <c r="BE823" s="67">
        <v>1040.5999999999999</v>
      </c>
      <c r="BF823" s="67">
        <v>748</v>
      </c>
      <c r="BG823" s="67">
        <v>800.9000000000002</v>
      </c>
      <c r="BH823" s="67">
        <v>901.10000000000014</v>
      </c>
      <c r="BI823" s="67">
        <v>1036.2</v>
      </c>
      <c r="BJ823" s="67">
        <v>1193.3000000000002</v>
      </c>
      <c r="BK823" s="67">
        <v>1401.6000000000001</v>
      </c>
      <c r="BL823" s="67">
        <v>1335.2</v>
      </c>
      <c r="BM823" s="67">
        <v>1208.3000000000002</v>
      </c>
      <c r="BN823" s="67"/>
    </row>
    <row r="824" spans="1:66" ht="13.5" customHeight="1" x14ac:dyDescent="0.15">
      <c r="A824" s="51"/>
      <c r="B824" s="56"/>
      <c r="C824" s="125"/>
      <c r="D824" s="66" t="s">
        <v>10</v>
      </c>
      <c r="E824" s="90"/>
      <c r="F824" s="90"/>
      <c r="G824" s="90"/>
      <c r="H824" s="28"/>
      <c r="I824" s="28"/>
      <c r="J824" s="28"/>
      <c r="K824" s="28"/>
      <c r="L824" s="28"/>
      <c r="M824" s="28"/>
      <c r="N824" s="28"/>
      <c r="O824" s="28"/>
      <c r="P824" s="28"/>
      <c r="Q824" s="28"/>
      <c r="R824" s="28"/>
      <c r="S824" s="28"/>
      <c r="T824" s="28"/>
      <c r="U824" s="28"/>
      <c r="V824" s="28"/>
      <c r="W824" s="28"/>
      <c r="X824" s="28"/>
      <c r="Y824" s="28"/>
      <c r="Z824" s="28"/>
      <c r="AA824" s="28"/>
      <c r="AB824" s="28"/>
      <c r="AC824" s="28"/>
      <c r="AD824" s="28">
        <f>主要観光地別・年度計!AD902</f>
        <v>100605</v>
      </c>
      <c r="AE824" s="28">
        <f>主要観光地別・年度計!AE902</f>
        <v>132195</v>
      </c>
      <c r="AF824" s="28">
        <f>主要観光地別・年度計!AF902</f>
        <v>230078</v>
      </c>
      <c r="AG824" s="28">
        <f>主要観光地別・年度計!AG902</f>
        <v>258770</v>
      </c>
      <c r="AH824" s="28">
        <f>主要観光地別・年度計!AH902</f>
        <v>361572</v>
      </c>
      <c r="AI824" s="28">
        <f>主要観光地別・年度計!AI902</f>
        <v>498301</v>
      </c>
      <c r="AJ824" s="28">
        <f>主要観光地別・年度計!AJ902</f>
        <v>515411</v>
      </c>
      <c r="AK824" s="28">
        <f>主要観光地別・年度計!AK902</f>
        <v>588056</v>
      </c>
      <c r="AL824" s="28">
        <f>主要観光地別・年度計!AL902</f>
        <v>563686</v>
      </c>
      <c r="AM824" s="28">
        <f>主要観光地別・年度計!AM902</f>
        <v>499366</v>
      </c>
      <c r="AN824" s="28">
        <f>主要観光地別・年度計!AN902</f>
        <v>513836</v>
      </c>
      <c r="AO824" s="28">
        <f>主要観光地別・年度計!AO902</f>
        <v>559445</v>
      </c>
      <c r="AQ824" s="67">
        <v>403.8</v>
      </c>
      <c r="AR824" s="67">
        <v>282.3</v>
      </c>
      <c r="AS824" s="67">
        <v>358.1</v>
      </c>
      <c r="AT824" s="67">
        <v>329.8</v>
      </c>
      <c r="AU824" s="67">
        <v>302.2</v>
      </c>
      <c r="AV824" s="67">
        <v>289.10000000000002</v>
      </c>
      <c r="AW824" s="67">
        <v>258</v>
      </c>
      <c r="AX824" s="67">
        <v>206.3</v>
      </c>
      <c r="AY824" s="67">
        <v>197.2</v>
      </c>
      <c r="AZ824" s="67">
        <v>144.69999999999999</v>
      </c>
      <c r="BA824" s="67">
        <v>155.19999999999999</v>
      </c>
      <c r="BB824" s="67">
        <v>157.9</v>
      </c>
      <c r="BC824" s="67">
        <v>161.19999999999999</v>
      </c>
      <c r="BD824" s="67">
        <v>177.9</v>
      </c>
      <c r="BE824" s="67">
        <v>193.9</v>
      </c>
      <c r="BF824" s="67">
        <v>218.5</v>
      </c>
      <c r="BG824" s="67">
        <v>253.30000000000004</v>
      </c>
      <c r="BH824" s="67">
        <v>270.59999999999997</v>
      </c>
      <c r="BI824" s="67">
        <v>292.60000000000002</v>
      </c>
      <c r="BJ824" s="67">
        <v>294</v>
      </c>
      <c r="BK824" s="67">
        <v>355.09999999999997</v>
      </c>
      <c r="BL824" s="67">
        <v>368.7</v>
      </c>
      <c r="BM824" s="67">
        <v>326.2</v>
      </c>
      <c r="BN824" s="67"/>
    </row>
    <row r="825" spans="1:66" ht="13.5" customHeight="1" thickBot="1" x14ac:dyDescent="0.2">
      <c r="A825" s="51"/>
      <c r="B825" s="56"/>
      <c r="C825" s="126"/>
      <c r="D825" s="68" t="s">
        <v>11</v>
      </c>
      <c r="E825" s="91"/>
      <c r="F825" s="91"/>
      <c r="G825" s="91"/>
      <c r="H825" s="29"/>
      <c r="I825" s="29"/>
      <c r="J825" s="29"/>
      <c r="K825" s="29"/>
      <c r="L825" s="29"/>
      <c r="M825" s="29"/>
      <c r="N825" s="29"/>
      <c r="O825" s="29"/>
      <c r="P825" s="29"/>
      <c r="Q825" s="29"/>
      <c r="R825" s="29"/>
      <c r="S825" s="29"/>
      <c r="T825" s="29"/>
      <c r="U825" s="29"/>
      <c r="V825" s="29"/>
      <c r="W825" s="29"/>
      <c r="X825" s="29"/>
      <c r="Y825" s="29"/>
      <c r="Z825" s="29"/>
      <c r="AA825" s="29"/>
      <c r="AB825" s="29"/>
      <c r="AC825" s="29"/>
      <c r="AD825" s="29">
        <f>主要観光地別・年度計!AD903</f>
        <v>117198</v>
      </c>
      <c r="AE825" s="29">
        <f>主要観光地別・年度計!AE903</f>
        <v>155686</v>
      </c>
      <c r="AF825" s="29">
        <f>主要観光地別・年度計!AF903</f>
        <v>384706</v>
      </c>
      <c r="AG825" s="29">
        <f>主要観光地別・年度計!AG903</f>
        <v>430468</v>
      </c>
      <c r="AH825" s="29">
        <f>主要観光地別・年度計!AH903</f>
        <v>447393</v>
      </c>
      <c r="AI825" s="29">
        <f>主要観光地別・年度計!AI903</f>
        <v>630581</v>
      </c>
      <c r="AJ825" s="29">
        <f>主要観光地別・年度計!AJ903</f>
        <v>663518</v>
      </c>
      <c r="AK825" s="29">
        <f>主要観光地別・年度計!AK903</f>
        <v>727721</v>
      </c>
      <c r="AL825" s="29">
        <f>主要観光地別・年度計!AL903</f>
        <v>701778</v>
      </c>
      <c r="AM825" s="29">
        <f>主要観光地別・年度計!AM903</f>
        <v>626040</v>
      </c>
      <c r="AN825" s="29">
        <f>主要観光地別・年度計!AN903</f>
        <v>680235</v>
      </c>
      <c r="AO825" s="29">
        <f>主要観光地別・年度計!AO903</f>
        <v>948455</v>
      </c>
      <c r="AQ825" s="69">
        <v>633.79999999999995</v>
      </c>
      <c r="AR825" s="69">
        <v>425.2</v>
      </c>
      <c r="AS825" s="69">
        <v>543.70000000000005</v>
      </c>
      <c r="AT825" s="69">
        <v>503.1</v>
      </c>
      <c r="AU825" s="69">
        <v>477</v>
      </c>
      <c r="AV825" s="69">
        <v>433.2</v>
      </c>
      <c r="AW825" s="69">
        <v>356.2</v>
      </c>
      <c r="AX825" s="69">
        <v>307.5</v>
      </c>
      <c r="AY825" s="69">
        <v>312.3</v>
      </c>
      <c r="AZ825" s="69">
        <v>234.7</v>
      </c>
      <c r="BA825" s="69">
        <v>256.39999999999998</v>
      </c>
      <c r="BB825" s="69">
        <v>254.5</v>
      </c>
      <c r="BC825" s="69">
        <v>256.5</v>
      </c>
      <c r="BD825" s="69">
        <v>271.3</v>
      </c>
      <c r="BE825" s="69">
        <v>292.60000000000002</v>
      </c>
      <c r="BF825" s="69">
        <v>319.10000000000002</v>
      </c>
      <c r="BG825" s="69">
        <v>364.2</v>
      </c>
      <c r="BH825" s="69">
        <v>381.8</v>
      </c>
      <c r="BI825" s="69">
        <v>444.79999999999995</v>
      </c>
      <c r="BJ825" s="69">
        <v>468.6</v>
      </c>
      <c r="BK825" s="69">
        <v>618.1</v>
      </c>
      <c r="BL825" s="69">
        <v>663.3</v>
      </c>
      <c r="BM825" s="69">
        <v>597.69999999999993</v>
      </c>
      <c r="BN825" s="69"/>
    </row>
    <row r="826" spans="1:66" ht="13.5" customHeight="1" x14ac:dyDescent="0.15">
      <c r="A826" s="51"/>
      <c r="B826" s="56"/>
      <c r="C826" s="53" t="s">
        <v>136</v>
      </c>
      <c r="D826" s="64" t="s">
        <v>6</v>
      </c>
      <c r="E826" s="89"/>
      <c r="F826" s="89"/>
      <c r="G826" s="89"/>
      <c r="H826" s="26"/>
      <c r="I826" s="26"/>
      <c r="J826" s="26"/>
      <c r="K826" s="26"/>
      <c r="L826" s="26"/>
      <c r="M826" s="26"/>
      <c r="N826" s="26"/>
      <c r="O826" s="26"/>
      <c r="P826" s="26"/>
      <c r="Q826" s="26"/>
      <c r="R826" s="26"/>
      <c r="S826" s="26"/>
      <c r="T826" s="26"/>
      <c r="U826" s="26"/>
      <c r="V826" s="26"/>
      <c r="W826" s="26"/>
      <c r="X826" s="26"/>
      <c r="Y826" s="26"/>
      <c r="Z826" s="26"/>
      <c r="AA826" s="26"/>
      <c r="AB826" s="26"/>
      <c r="AC826" s="26"/>
      <c r="AD826" s="26"/>
      <c r="AE826" s="26"/>
      <c r="AF826" s="26"/>
      <c r="AG826" s="26"/>
      <c r="AH826" s="26"/>
      <c r="AI826" s="26"/>
      <c r="AJ826" s="26"/>
      <c r="AK826" s="26"/>
      <c r="AL826" s="26"/>
      <c r="AM826" s="26"/>
      <c r="AN826" s="26"/>
      <c r="AO826" s="26"/>
      <c r="AQ826" s="65">
        <v>0</v>
      </c>
      <c r="AR826" s="65">
        <v>0</v>
      </c>
      <c r="AS826" s="65">
        <v>83.8</v>
      </c>
      <c r="AT826" s="65">
        <v>67.3</v>
      </c>
      <c r="AU826" s="65">
        <v>73.099999999999994</v>
      </c>
      <c r="AV826" s="65">
        <v>69.8</v>
      </c>
      <c r="AW826" s="65">
        <v>60.5</v>
      </c>
      <c r="AX826" s="65">
        <v>67.7</v>
      </c>
      <c r="AY826" s="65">
        <v>59.6</v>
      </c>
      <c r="AZ826" s="65">
        <v>50.8</v>
      </c>
      <c r="BA826" s="65">
        <v>51.9</v>
      </c>
      <c r="BB826" s="65">
        <v>51.4</v>
      </c>
      <c r="BC826" s="65">
        <v>51.9</v>
      </c>
      <c r="BD826" s="65">
        <v>54.999999999999993</v>
      </c>
      <c r="BE826" s="65">
        <v>40.9</v>
      </c>
      <c r="BF826" s="65">
        <v>39.799999999999997</v>
      </c>
      <c r="BG826" s="65">
        <v>39.6</v>
      </c>
      <c r="BH826" s="65">
        <v>39.400000000000006</v>
      </c>
      <c r="BI826" s="65">
        <v>42.6</v>
      </c>
      <c r="BJ826" s="65">
        <v>46.6</v>
      </c>
      <c r="BK826" s="65">
        <v>47.1</v>
      </c>
      <c r="BL826" s="65">
        <v>41.5</v>
      </c>
      <c r="BM826" s="65">
        <v>57.999999999999993</v>
      </c>
      <c r="BN826" s="65"/>
    </row>
    <row r="827" spans="1:66" ht="13.5" customHeight="1" x14ac:dyDescent="0.15">
      <c r="A827" s="51"/>
      <c r="B827" s="56"/>
      <c r="C827" s="54"/>
      <c r="D827" s="66" t="s">
        <v>7</v>
      </c>
      <c r="E827" s="90"/>
      <c r="F827" s="90"/>
      <c r="G827" s="90"/>
      <c r="H827" s="28"/>
      <c r="I827" s="28"/>
      <c r="J827" s="28"/>
      <c r="K827" s="28"/>
      <c r="L827" s="28"/>
      <c r="M827" s="28"/>
      <c r="N827" s="28"/>
      <c r="O827" s="28"/>
      <c r="P827" s="28"/>
      <c r="Q827" s="28"/>
      <c r="R827" s="28"/>
      <c r="S827" s="28"/>
      <c r="T827" s="28"/>
      <c r="U827" s="28"/>
      <c r="V827" s="28"/>
      <c r="W827" s="28"/>
      <c r="X827" s="28"/>
      <c r="Y827" s="28"/>
      <c r="Z827" s="28"/>
      <c r="AA827" s="28"/>
      <c r="AB827" s="28"/>
      <c r="AC827" s="28"/>
      <c r="AD827" s="28"/>
      <c r="AE827" s="28"/>
      <c r="AF827" s="28"/>
      <c r="AG827" s="28"/>
      <c r="AH827" s="28"/>
      <c r="AI827" s="28"/>
      <c r="AJ827" s="28"/>
      <c r="AK827" s="28"/>
      <c r="AL827" s="28"/>
      <c r="AM827" s="28"/>
      <c r="AN827" s="28"/>
      <c r="AO827" s="28"/>
      <c r="AQ827" s="67">
        <v>0</v>
      </c>
      <c r="AR827" s="67">
        <v>0</v>
      </c>
      <c r="AS827" s="67">
        <v>4.8</v>
      </c>
      <c r="AT827" s="67">
        <v>3.1</v>
      </c>
      <c r="AU827" s="67">
        <v>3.3</v>
      </c>
      <c r="AV827" s="67">
        <v>2.1</v>
      </c>
      <c r="AW827" s="67">
        <v>2.1</v>
      </c>
      <c r="AX827" s="67">
        <v>1.7</v>
      </c>
      <c r="AY827" s="67">
        <v>1.4</v>
      </c>
      <c r="AZ827" s="67">
        <v>0.8</v>
      </c>
      <c r="BA827" s="67">
        <v>2.1</v>
      </c>
      <c r="BB827" s="67">
        <v>1.2</v>
      </c>
      <c r="BC827" s="67">
        <v>0.9</v>
      </c>
      <c r="BD827" s="67">
        <v>1.3</v>
      </c>
      <c r="BE827" s="67">
        <v>1.4</v>
      </c>
      <c r="BF827" s="67">
        <v>1.5</v>
      </c>
      <c r="BG827" s="67">
        <v>1.4000000000000001</v>
      </c>
      <c r="BH827" s="67">
        <v>2.1</v>
      </c>
      <c r="BI827" s="67">
        <v>2.6</v>
      </c>
      <c r="BJ827" s="67">
        <v>2</v>
      </c>
      <c r="BK827" s="67">
        <v>2.6999999999999997</v>
      </c>
      <c r="BL827" s="67">
        <v>3.5</v>
      </c>
      <c r="BM827" s="67">
        <v>3.2</v>
      </c>
      <c r="BN827" s="67"/>
    </row>
    <row r="828" spans="1:66" ht="13.5" customHeight="1" x14ac:dyDescent="0.15">
      <c r="A828" s="51"/>
      <c r="B828" s="56"/>
      <c r="C828" s="54"/>
      <c r="D828" s="66" t="s">
        <v>8</v>
      </c>
      <c r="E828" s="90"/>
      <c r="F828" s="90"/>
      <c r="G828" s="90"/>
      <c r="H828" s="28"/>
      <c r="I828" s="28"/>
      <c r="J828" s="28"/>
      <c r="K828" s="28"/>
      <c r="L828" s="28"/>
      <c r="M828" s="28"/>
      <c r="N828" s="28"/>
      <c r="O828" s="28"/>
      <c r="P828" s="28"/>
      <c r="Q828" s="28"/>
      <c r="R828" s="28"/>
      <c r="S828" s="28"/>
      <c r="T828" s="28"/>
      <c r="U828" s="28"/>
      <c r="V828" s="28"/>
      <c r="W828" s="28"/>
      <c r="X828" s="28"/>
      <c r="Y828" s="28"/>
      <c r="Z828" s="28"/>
      <c r="AA828" s="28"/>
      <c r="AB828" s="28"/>
      <c r="AC828" s="28"/>
      <c r="AD828" s="28"/>
      <c r="AE828" s="28"/>
      <c r="AF828" s="28"/>
      <c r="AG828" s="28"/>
      <c r="AH828" s="28"/>
      <c r="AI828" s="28"/>
      <c r="AJ828" s="28"/>
      <c r="AK828" s="28"/>
      <c r="AL828" s="28"/>
      <c r="AM828" s="28"/>
      <c r="AN828" s="28"/>
      <c r="AO828" s="28"/>
      <c r="AQ828" s="67">
        <v>0</v>
      </c>
      <c r="AR828" s="67">
        <v>0</v>
      </c>
      <c r="AS828" s="67">
        <v>79</v>
      </c>
      <c r="AT828" s="67">
        <v>64.2</v>
      </c>
      <c r="AU828" s="67">
        <v>69.8</v>
      </c>
      <c r="AV828" s="67">
        <v>67.7</v>
      </c>
      <c r="AW828" s="67">
        <v>58.4</v>
      </c>
      <c r="AX828" s="67">
        <v>66</v>
      </c>
      <c r="AY828" s="67">
        <v>58.2</v>
      </c>
      <c r="AZ828" s="67">
        <v>50</v>
      </c>
      <c r="BA828" s="67">
        <v>49.8</v>
      </c>
      <c r="BB828" s="67">
        <v>50.2</v>
      </c>
      <c r="BC828" s="67">
        <v>51</v>
      </c>
      <c r="BD828" s="67">
        <v>53.699999999999996</v>
      </c>
      <c r="BE828" s="67">
        <v>39.5</v>
      </c>
      <c r="BF828" s="67">
        <v>38.299999999999997</v>
      </c>
      <c r="BG828" s="67">
        <v>38.200000000000003</v>
      </c>
      <c r="BH828" s="67">
        <v>37.300000000000004</v>
      </c>
      <c r="BI828" s="67">
        <v>40</v>
      </c>
      <c r="BJ828" s="67">
        <v>44.599999999999994</v>
      </c>
      <c r="BK828" s="67">
        <v>44.400000000000006</v>
      </c>
      <c r="BL828" s="67">
        <v>38</v>
      </c>
      <c r="BM828" s="67">
        <v>54.8</v>
      </c>
      <c r="BN828" s="67"/>
    </row>
    <row r="829" spans="1:66" ht="13.5" customHeight="1" x14ac:dyDescent="0.15">
      <c r="A829" s="51"/>
      <c r="B829" s="56"/>
      <c r="C829" s="54"/>
      <c r="D829" s="66" t="s">
        <v>9</v>
      </c>
      <c r="E829" s="90"/>
      <c r="F829" s="90"/>
      <c r="G829" s="90"/>
      <c r="H829" s="28"/>
      <c r="I829" s="28"/>
      <c r="J829" s="28"/>
      <c r="K829" s="28"/>
      <c r="L829" s="28"/>
      <c r="M829" s="28"/>
      <c r="N829" s="28"/>
      <c r="O829" s="28"/>
      <c r="P829" s="28"/>
      <c r="Q829" s="28"/>
      <c r="R829" s="28"/>
      <c r="S829" s="28"/>
      <c r="T829" s="28"/>
      <c r="U829" s="28"/>
      <c r="V829" s="28"/>
      <c r="W829" s="28"/>
      <c r="X829" s="28"/>
      <c r="Y829" s="28"/>
      <c r="Z829" s="28"/>
      <c r="AA829" s="28"/>
      <c r="AB829" s="28"/>
      <c r="AC829" s="28"/>
      <c r="AD829" s="28"/>
      <c r="AE829" s="28"/>
      <c r="AF829" s="28"/>
      <c r="AG829" s="28"/>
      <c r="AH829" s="28"/>
      <c r="AI829" s="28"/>
      <c r="AJ829" s="28"/>
      <c r="AK829" s="28"/>
      <c r="AL829" s="28"/>
      <c r="AM829" s="28"/>
      <c r="AN829" s="28"/>
      <c r="AO829" s="28"/>
      <c r="AQ829" s="67">
        <v>0</v>
      </c>
      <c r="AR829" s="67">
        <v>0</v>
      </c>
      <c r="AS829" s="67">
        <v>72.7</v>
      </c>
      <c r="AT829" s="67">
        <v>56.7</v>
      </c>
      <c r="AU829" s="67">
        <v>64.5</v>
      </c>
      <c r="AV829" s="67">
        <v>62.5</v>
      </c>
      <c r="AW829" s="67">
        <v>54</v>
      </c>
      <c r="AX829" s="67">
        <v>62.3</v>
      </c>
      <c r="AY829" s="67">
        <v>54.9</v>
      </c>
      <c r="AZ829" s="67">
        <v>47</v>
      </c>
      <c r="BA829" s="67">
        <v>48.7</v>
      </c>
      <c r="BB829" s="67">
        <v>47.9</v>
      </c>
      <c r="BC829" s="67">
        <v>48.8</v>
      </c>
      <c r="BD829" s="67">
        <v>51.1</v>
      </c>
      <c r="BE829" s="67">
        <v>38</v>
      </c>
      <c r="BF829" s="67">
        <v>37.200000000000003</v>
      </c>
      <c r="BG829" s="67">
        <v>36.6</v>
      </c>
      <c r="BH829" s="67">
        <v>35.800000000000004</v>
      </c>
      <c r="BI829" s="67">
        <v>39.1</v>
      </c>
      <c r="BJ829" s="67">
        <v>42.800000000000004</v>
      </c>
      <c r="BK829" s="67">
        <v>43.3</v>
      </c>
      <c r="BL829" s="67">
        <v>37.799999999999997</v>
      </c>
      <c r="BM829" s="67">
        <v>54.000000000000007</v>
      </c>
      <c r="BN829" s="67"/>
    </row>
    <row r="830" spans="1:66" ht="13.5" customHeight="1" x14ac:dyDescent="0.15">
      <c r="A830" s="51"/>
      <c r="B830" s="56"/>
      <c r="C830" s="54"/>
      <c r="D830" s="66" t="s">
        <v>10</v>
      </c>
      <c r="E830" s="90"/>
      <c r="F830" s="90"/>
      <c r="G830" s="90"/>
      <c r="H830" s="28"/>
      <c r="I830" s="28"/>
      <c r="J830" s="28"/>
      <c r="K830" s="28"/>
      <c r="L830" s="28"/>
      <c r="M830" s="28"/>
      <c r="N830" s="28"/>
      <c r="O830" s="28"/>
      <c r="P830" s="28"/>
      <c r="Q830" s="28"/>
      <c r="R830" s="28"/>
      <c r="S830" s="28"/>
      <c r="T830" s="28"/>
      <c r="U830" s="28"/>
      <c r="V830" s="28"/>
      <c r="W830" s="28"/>
      <c r="X830" s="28"/>
      <c r="Y830" s="28"/>
      <c r="Z830" s="28"/>
      <c r="AA830" s="28"/>
      <c r="AB830" s="28"/>
      <c r="AC830" s="28"/>
      <c r="AD830" s="28"/>
      <c r="AE830" s="28"/>
      <c r="AF830" s="28"/>
      <c r="AG830" s="28"/>
      <c r="AH830" s="28"/>
      <c r="AI830" s="28"/>
      <c r="AJ830" s="28"/>
      <c r="AK830" s="28"/>
      <c r="AL830" s="28"/>
      <c r="AM830" s="28"/>
      <c r="AN830" s="28"/>
      <c r="AO830" s="28"/>
      <c r="AQ830" s="67">
        <v>0</v>
      </c>
      <c r="AR830" s="67">
        <v>0</v>
      </c>
      <c r="AS830" s="67">
        <v>11.1</v>
      </c>
      <c r="AT830" s="67">
        <v>10.6</v>
      </c>
      <c r="AU830" s="67">
        <v>8.6</v>
      </c>
      <c r="AV830" s="67">
        <v>7.3</v>
      </c>
      <c r="AW830" s="67">
        <v>6.5</v>
      </c>
      <c r="AX830" s="67">
        <v>5.4</v>
      </c>
      <c r="AY830" s="67">
        <v>4.7</v>
      </c>
      <c r="AZ830" s="67">
        <v>3.8</v>
      </c>
      <c r="BA830" s="67">
        <v>3.2</v>
      </c>
      <c r="BB830" s="67">
        <v>3.5</v>
      </c>
      <c r="BC830" s="67">
        <v>3.1</v>
      </c>
      <c r="BD830" s="67">
        <v>3.9000000000000008</v>
      </c>
      <c r="BE830" s="67">
        <v>2.9</v>
      </c>
      <c r="BF830" s="67">
        <v>2.6000000000000005</v>
      </c>
      <c r="BG830" s="67">
        <v>3.0000000000000009</v>
      </c>
      <c r="BH830" s="67">
        <v>3.6000000000000005</v>
      </c>
      <c r="BI830" s="67">
        <v>3.5000000000000004</v>
      </c>
      <c r="BJ830" s="67">
        <v>3.8000000000000003</v>
      </c>
      <c r="BK830" s="67">
        <v>3.8000000000000007</v>
      </c>
      <c r="BL830" s="67">
        <v>3.7</v>
      </c>
      <c r="BM830" s="67">
        <v>4</v>
      </c>
      <c r="BN830" s="67"/>
    </row>
    <row r="831" spans="1:66" ht="13.5" customHeight="1" thickBot="1" x14ac:dyDescent="0.2">
      <c r="A831" s="51"/>
      <c r="B831" s="52"/>
      <c r="C831" s="55"/>
      <c r="D831" s="68" t="s">
        <v>11</v>
      </c>
      <c r="E831" s="91"/>
      <c r="F831" s="91"/>
      <c r="G831" s="91"/>
      <c r="H831" s="29"/>
      <c r="I831" s="29"/>
      <c r="J831" s="29"/>
      <c r="K831" s="29"/>
      <c r="L831" s="29"/>
      <c r="M831" s="29"/>
      <c r="N831" s="29"/>
      <c r="O831" s="29"/>
      <c r="P831" s="29"/>
      <c r="Q831" s="29"/>
      <c r="R831" s="29"/>
      <c r="S831" s="29"/>
      <c r="T831" s="29"/>
      <c r="U831" s="29"/>
      <c r="V831" s="29"/>
      <c r="W831" s="29"/>
      <c r="X831" s="29"/>
      <c r="Y831" s="29"/>
      <c r="Z831" s="29"/>
      <c r="AA831" s="29"/>
      <c r="AB831" s="29"/>
      <c r="AC831" s="29"/>
      <c r="AD831" s="29"/>
      <c r="AE831" s="29"/>
      <c r="AF831" s="29"/>
      <c r="AG831" s="29"/>
      <c r="AH831" s="29"/>
      <c r="AI831" s="29"/>
      <c r="AJ831" s="29"/>
      <c r="AK831" s="29"/>
      <c r="AL831" s="29"/>
      <c r="AM831" s="29"/>
      <c r="AN831" s="29"/>
      <c r="AO831" s="29"/>
      <c r="AQ831" s="69">
        <v>0</v>
      </c>
      <c r="AR831" s="69">
        <v>0</v>
      </c>
      <c r="AS831" s="69">
        <v>14.1</v>
      </c>
      <c r="AT831" s="69">
        <v>17.7</v>
      </c>
      <c r="AU831" s="69">
        <v>10.5</v>
      </c>
      <c r="AV831" s="69">
        <v>10.7</v>
      </c>
      <c r="AW831" s="69">
        <v>8.4</v>
      </c>
      <c r="AX831" s="69">
        <v>6.7</v>
      </c>
      <c r="AY831" s="69">
        <v>5.7</v>
      </c>
      <c r="AZ831" s="69">
        <v>4.9000000000000004</v>
      </c>
      <c r="BA831" s="69">
        <v>4.7</v>
      </c>
      <c r="BB831" s="69">
        <v>5</v>
      </c>
      <c r="BC831" s="69">
        <v>4.4000000000000004</v>
      </c>
      <c r="BD831" s="69">
        <v>3.5</v>
      </c>
      <c r="BE831" s="69">
        <v>3.2</v>
      </c>
      <c r="BF831" s="69">
        <v>3.3000000000000003</v>
      </c>
      <c r="BG831" s="69">
        <v>4.3</v>
      </c>
      <c r="BH831" s="69">
        <v>4.5</v>
      </c>
      <c r="BI831" s="69">
        <v>5.4</v>
      </c>
      <c r="BJ831" s="69">
        <v>5.4</v>
      </c>
      <c r="BK831" s="69">
        <v>5.5</v>
      </c>
      <c r="BL831" s="69">
        <v>5.5</v>
      </c>
      <c r="BM831" s="69">
        <v>5.3000000000000007</v>
      </c>
      <c r="BN831" s="69"/>
    </row>
    <row r="832" spans="1:66" ht="13.5" customHeight="1" x14ac:dyDescent="0.15">
      <c r="A832" s="51"/>
      <c r="B832" s="52"/>
      <c r="C832" s="53" t="s">
        <v>137</v>
      </c>
      <c r="D832" s="64" t="s">
        <v>6</v>
      </c>
      <c r="E832" s="89"/>
      <c r="F832" s="89"/>
      <c r="G832" s="89"/>
      <c r="H832" s="26"/>
      <c r="I832" s="26"/>
      <c r="J832" s="26"/>
      <c r="K832" s="26"/>
      <c r="L832" s="26"/>
      <c r="M832" s="26"/>
      <c r="N832" s="26"/>
      <c r="O832" s="26"/>
      <c r="P832" s="26"/>
      <c r="Q832" s="26"/>
      <c r="R832" s="26"/>
      <c r="S832" s="26"/>
      <c r="T832" s="26"/>
      <c r="U832" s="26"/>
      <c r="V832" s="26"/>
      <c r="W832" s="26"/>
      <c r="X832" s="26"/>
      <c r="Y832" s="26"/>
      <c r="Z832" s="26"/>
      <c r="AA832" s="26"/>
      <c r="AB832" s="26"/>
      <c r="AC832" s="26"/>
      <c r="AD832" s="26"/>
      <c r="AE832" s="26"/>
      <c r="AF832" s="26"/>
      <c r="AG832" s="26"/>
      <c r="AH832" s="26"/>
      <c r="AI832" s="26"/>
      <c r="AJ832" s="26"/>
      <c r="AK832" s="26"/>
      <c r="AL832" s="26"/>
      <c r="AM832" s="26"/>
      <c r="AN832" s="26"/>
      <c r="AO832" s="26"/>
      <c r="AQ832" s="65">
        <v>0</v>
      </c>
      <c r="AR832" s="65">
        <v>0</v>
      </c>
      <c r="AS832" s="65">
        <v>196.3</v>
      </c>
      <c r="AT832" s="65">
        <v>174.9</v>
      </c>
      <c r="AU832" s="65">
        <v>293.60000000000002</v>
      </c>
      <c r="AV832" s="65">
        <v>294.2</v>
      </c>
      <c r="AW832" s="65">
        <v>286.89999999999998</v>
      </c>
      <c r="AX832" s="65">
        <v>247.5</v>
      </c>
      <c r="AY832" s="65">
        <v>163.5</v>
      </c>
      <c r="AZ832" s="65">
        <v>282.8</v>
      </c>
      <c r="BA832" s="65">
        <v>329.8</v>
      </c>
      <c r="BB832" s="65">
        <v>400.3</v>
      </c>
      <c r="BC832" s="65">
        <v>630.79999999999995</v>
      </c>
      <c r="BD832" s="65">
        <v>533.1</v>
      </c>
      <c r="BE832" s="65">
        <v>612.6</v>
      </c>
      <c r="BF832" s="65">
        <v>610.5</v>
      </c>
      <c r="BG832" s="65">
        <v>639.89999999999986</v>
      </c>
      <c r="BH832" s="65">
        <v>653.70000000000005</v>
      </c>
      <c r="BI832" s="65">
        <v>659.5</v>
      </c>
      <c r="BJ832" s="65">
        <v>628.6</v>
      </c>
      <c r="BK832" s="65">
        <v>600.99999999999989</v>
      </c>
      <c r="BL832" s="65">
        <v>615.5</v>
      </c>
      <c r="BM832" s="65">
        <v>596.9</v>
      </c>
      <c r="BN832" s="65"/>
    </row>
    <row r="833" spans="1:66" ht="13.5" customHeight="1" x14ac:dyDescent="0.15">
      <c r="A833" s="51"/>
      <c r="B833" s="52"/>
      <c r="C833" s="54"/>
      <c r="D833" s="66" t="s">
        <v>7</v>
      </c>
      <c r="E833" s="90"/>
      <c r="F833" s="90"/>
      <c r="G833" s="90"/>
      <c r="H833" s="28"/>
      <c r="I833" s="28"/>
      <c r="J833" s="28"/>
      <c r="K833" s="28"/>
      <c r="L833" s="28"/>
      <c r="M833" s="28"/>
      <c r="N833" s="28"/>
      <c r="O833" s="28"/>
      <c r="P833" s="28"/>
      <c r="Q833" s="28"/>
      <c r="R833" s="28"/>
      <c r="S833" s="28"/>
      <c r="T833" s="28"/>
      <c r="U833" s="28"/>
      <c r="V833" s="28"/>
      <c r="W833" s="28"/>
      <c r="X833" s="28"/>
      <c r="Y833" s="28"/>
      <c r="Z833" s="28"/>
      <c r="AA833" s="28"/>
      <c r="AB833" s="28"/>
      <c r="AC833" s="28"/>
      <c r="AD833" s="28"/>
      <c r="AE833" s="28"/>
      <c r="AF833" s="28"/>
      <c r="AG833" s="28"/>
      <c r="AH833" s="28"/>
      <c r="AI833" s="28"/>
      <c r="AJ833" s="28"/>
      <c r="AK833" s="28"/>
      <c r="AL833" s="28"/>
      <c r="AM833" s="28"/>
      <c r="AN833" s="28"/>
      <c r="AO833" s="28"/>
      <c r="AQ833" s="67">
        <v>0</v>
      </c>
      <c r="AR833" s="67">
        <v>0</v>
      </c>
      <c r="AS833" s="67">
        <v>6.7</v>
      </c>
      <c r="AT833" s="67">
        <v>3.7</v>
      </c>
      <c r="AU833" s="67">
        <v>4.4000000000000004</v>
      </c>
      <c r="AV833" s="67">
        <v>5.9</v>
      </c>
      <c r="AW833" s="67">
        <v>2.7</v>
      </c>
      <c r="AX833" s="67">
        <v>1.6</v>
      </c>
      <c r="AY833" s="67">
        <v>4.5999999999999996</v>
      </c>
      <c r="AZ833" s="67">
        <v>2.9</v>
      </c>
      <c r="BA833" s="67">
        <v>1.7</v>
      </c>
      <c r="BB833" s="67">
        <v>1.6</v>
      </c>
      <c r="BC833" s="67">
        <v>0.8</v>
      </c>
      <c r="BD833" s="67">
        <v>1.4000000000000004</v>
      </c>
      <c r="BE833" s="67">
        <v>3.1</v>
      </c>
      <c r="BF833" s="67">
        <v>1.7000000000000002</v>
      </c>
      <c r="BG833" s="67">
        <v>2.3000000000000003</v>
      </c>
      <c r="BH833" s="67">
        <v>1.7000000000000004</v>
      </c>
      <c r="BI833" s="67">
        <v>1.0999999999999999</v>
      </c>
      <c r="BJ833" s="67">
        <v>4.7999999999999989</v>
      </c>
      <c r="BK833" s="67">
        <v>8.1999999999999993</v>
      </c>
      <c r="BL833" s="67">
        <v>13.2</v>
      </c>
      <c r="BM833" s="67">
        <v>10.9</v>
      </c>
      <c r="BN833" s="67"/>
    </row>
    <row r="834" spans="1:66" ht="13.5" customHeight="1" x14ac:dyDescent="0.15">
      <c r="A834" s="51"/>
      <c r="B834" s="52"/>
      <c r="C834" s="54"/>
      <c r="D834" s="66" t="s">
        <v>8</v>
      </c>
      <c r="E834" s="90"/>
      <c r="F834" s="90"/>
      <c r="G834" s="90"/>
      <c r="H834" s="28"/>
      <c r="I834" s="28"/>
      <c r="J834" s="28"/>
      <c r="K834" s="28"/>
      <c r="L834" s="28"/>
      <c r="M834" s="28"/>
      <c r="N834" s="28"/>
      <c r="O834" s="28"/>
      <c r="P834" s="28"/>
      <c r="Q834" s="28"/>
      <c r="R834" s="28"/>
      <c r="S834" s="28"/>
      <c r="T834" s="28"/>
      <c r="U834" s="28"/>
      <c r="V834" s="28"/>
      <c r="W834" s="28"/>
      <c r="X834" s="28"/>
      <c r="Y834" s="28"/>
      <c r="Z834" s="28"/>
      <c r="AA834" s="28"/>
      <c r="AB834" s="28"/>
      <c r="AC834" s="28"/>
      <c r="AD834" s="28"/>
      <c r="AE834" s="28"/>
      <c r="AF834" s="28"/>
      <c r="AG834" s="28"/>
      <c r="AH834" s="28"/>
      <c r="AI834" s="28"/>
      <c r="AJ834" s="28"/>
      <c r="AK834" s="28"/>
      <c r="AL834" s="28"/>
      <c r="AM834" s="28"/>
      <c r="AN834" s="28"/>
      <c r="AO834" s="28"/>
      <c r="AQ834" s="67">
        <v>0</v>
      </c>
      <c r="AR834" s="67">
        <v>0</v>
      </c>
      <c r="AS834" s="67">
        <v>189.6</v>
      </c>
      <c r="AT834" s="67">
        <v>171.2</v>
      </c>
      <c r="AU834" s="67">
        <v>289.2</v>
      </c>
      <c r="AV834" s="67">
        <v>288.3</v>
      </c>
      <c r="AW834" s="67">
        <v>284.2</v>
      </c>
      <c r="AX834" s="67">
        <v>245.9</v>
      </c>
      <c r="AY834" s="67">
        <v>158.9</v>
      </c>
      <c r="AZ834" s="67">
        <v>279.89999999999998</v>
      </c>
      <c r="BA834" s="67">
        <v>328.1</v>
      </c>
      <c r="BB834" s="67">
        <v>398.7</v>
      </c>
      <c r="BC834" s="67">
        <v>630</v>
      </c>
      <c r="BD834" s="67">
        <v>531.69999999999993</v>
      </c>
      <c r="BE834" s="67">
        <v>609.5</v>
      </c>
      <c r="BF834" s="67">
        <v>608.79999999999995</v>
      </c>
      <c r="BG834" s="67">
        <v>637.6</v>
      </c>
      <c r="BH834" s="67">
        <v>652</v>
      </c>
      <c r="BI834" s="67">
        <v>658.4</v>
      </c>
      <c r="BJ834" s="67">
        <v>623.79999999999995</v>
      </c>
      <c r="BK834" s="67">
        <v>592.79999999999995</v>
      </c>
      <c r="BL834" s="67">
        <v>602.29999999999995</v>
      </c>
      <c r="BM834" s="67">
        <v>586.00000000000011</v>
      </c>
      <c r="BN834" s="67"/>
    </row>
    <row r="835" spans="1:66" ht="13.5" customHeight="1" x14ac:dyDescent="0.15">
      <c r="A835" s="51"/>
      <c r="B835" s="52"/>
      <c r="C835" s="54"/>
      <c r="D835" s="66" t="s">
        <v>9</v>
      </c>
      <c r="E835" s="90"/>
      <c r="F835" s="90"/>
      <c r="G835" s="90"/>
      <c r="H835" s="28"/>
      <c r="I835" s="28"/>
      <c r="J835" s="28"/>
      <c r="K835" s="28"/>
      <c r="L835" s="28"/>
      <c r="M835" s="28"/>
      <c r="N835" s="28"/>
      <c r="O835" s="28"/>
      <c r="P835" s="28"/>
      <c r="Q835" s="28"/>
      <c r="R835" s="28"/>
      <c r="S835" s="28"/>
      <c r="T835" s="28"/>
      <c r="U835" s="28"/>
      <c r="V835" s="28"/>
      <c r="W835" s="28"/>
      <c r="X835" s="28"/>
      <c r="Y835" s="28"/>
      <c r="Z835" s="28"/>
      <c r="AA835" s="28"/>
      <c r="AB835" s="28"/>
      <c r="AC835" s="28"/>
      <c r="AD835" s="28"/>
      <c r="AE835" s="28"/>
      <c r="AF835" s="28"/>
      <c r="AG835" s="28"/>
      <c r="AH835" s="28"/>
      <c r="AI835" s="28"/>
      <c r="AJ835" s="28"/>
      <c r="AK835" s="28"/>
      <c r="AL835" s="28"/>
      <c r="AM835" s="28"/>
      <c r="AN835" s="28"/>
      <c r="AO835" s="28"/>
      <c r="AQ835" s="67">
        <v>0</v>
      </c>
      <c r="AR835" s="67">
        <v>0</v>
      </c>
      <c r="AS835" s="67">
        <v>182.1</v>
      </c>
      <c r="AT835" s="67">
        <v>163.5</v>
      </c>
      <c r="AU835" s="67">
        <v>282.5</v>
      </c>
      <c r="AV835" s="67">
        <v>278.60000000000002</v>
      </c>
      <c r="AW835" s="67">
        <v>272.8</v>
      </c>
      <c r="AX835" s="67">
        <v>236.1</v>
      </c>
      <c r="AY835" s="67">
        <v>151.69999999999999</v>
      </c>
      <c r="AZ835" s="67">
        <v>271.8</v>
      </c>
      <c r="BA835" s="67">
        <v>320.10000000000002</v>
      </c>
      <c r="BB835" s="67">
        <v>379.6</v>
      </c>
      <c r="BC835" s="67">
        <v>621.5</v>
      </c>
      <c r="BD835" s="67">
        <v>524.29999999999995</v>
      </c>
      <c r="BE835" s="67">
        <v>604.6</v>
      </c>
      <c r="BF835" s="67">
        <v>604.30000000000018</v>
      </c>
      <c r="BG835" s="67">
        <v>632.5</v>
      </c>
      <c r="BH835" s="67">
        <v>646.69999999999993</v>
      </c>
      <c r="BI835" s="67">
        <v>652.80000000000007</v>
      </c>
      <c r="BJ835" s="67">
        <v>622.00000000000011</v>
      </c>
      <c r="BK835" s="67">
        <v>593.4</v>
      </c>
      <c r="BL835" s="67">
        <v>605.79999999999995</v>
      </c>
      <c r="BM835" s="67">
        <v>589.50000000000011</v>
      </c>
      <c r="BN835" s="67"/>
    </row>
    <row r="836" spans="1:66" ht="13.5" customHeight="1" x14ac:dyDescent="0.15">
      <c r="A836" s="51"/>
      <c r="B836" s="52"/>
      <c r="C836" s="54"/>
      <c r="D836" s="66" t="s">
        <v>10</v>
      </c>
      <c r="E836" s="90"/>
      <c r="F836" s="90"/>
      <c r="G836" s="90"/>
      <c r="H836" s="28"/>
      <c r="I836" s="28"/>
      <c r="J836" s="28"/>
      <c r="K836" s="28"/>
      <c r="L836" s="28"/>
      <c r="M836" s="28"/>
      <c r="N836" s="28"/>
      <c r="O836" s="28"/>
      <c r="P836" s="28"/>
      <c r="Q836" s="28"/>
      <c r="R836" s="28"/>
      <c r="S836" s="28"/>
      <c r="T836" s="28"/>
      <c r="U836" s="28"/>
      <c r="V836" s="28"/>
      <c r="W836" s="28"/>
      <c r="X836" s="28"/>
      <c r="Y836" s="28"/>
      <c r="Z836" s="28"/>
      <c r="AA836" s="28"/>
      <c r="AB836" s="28"/>
      <c r="AC836" s="28"/>
      <c r="AD836" s="28"/>
      <c r="AE836" s="28"/>
      <c r="AF836" s="28"/>
      <c r="AG836" s="28"/>
      <c r="AH836" s="28"/>
      <c r="AI836" s="28"/>
      <c r="AJ836" s="28"/>
      <c r="AK836" s="28"/>
      <c r="AL836" s="28"/>
      <c r="AM836" s="28"/>
      <c r="AN836" s="28"/>
      <c r="AO836" s="28"/>
      <c r="AQ836" s="67">
        <v>0</v>
      </c>
      <c r="AR836" s="67">
        <v>0</v>
      </c>
      <c r="AS836" s="67">
        <v>14.2</v>
      </c>
      <c r="AT836" s="67">
        <v>11.4</v>
      </c>
      <c r="AU836" s="67">
        <v>11.1</v>
      </c>
      <c r="AV836" s="67">
        <v>15.6</v>
      </c>
      <c r="AW836" s="67">
        <v>14.1</v>
      </c>
      <c r="AX836" s="67">
        <v>11.4</v>
      </c>
      <c r="AY836" s="67">
        <v>11.8</v>
      </c>
      <c r="AZ836" s="67">
        <v>11</v>
      </c>
      <c r="BA836" s="67">
        <v>9.6999999999999993</v>
      </c>
      <c r="BB836" s="67">
        <v>20.7</v>
      </c>
      <c r="BC836" s="67">
        <v>9.3000000000000007</v>
      </c>
      <c r="BD836" s="67">
        <v>8.8000000000000007</v>
      </c>
      <c r="BE836" s="67">
        <v>8</v>
      </c>
      <c r="BF836" s="67">
        <v>6.1999999999999993</v>
      </c>
      <c r="BG836" s="67">
        <v>7.4</v>
      </c>
      <c r="BH836" s="67">
        <v>7.0000000000000018</v>
      </c>
      <c r="BI836" s="67">
        <v>6.7000000000000011</v>
      </c>
      <c r="BJ836" s="67">
        <v>6.6</v>
      </c>
      <c r="BK836" s="67">
        <v>7.6</v>
      </c>
      <c r="BL836" s="67">
        <v>9.6999999999999993</v>
      </c>
      <c r="BM836" s="67">
        <v>7.4</v>
      </c>
      <c r="BN836" s="67"/>
    </row>
    <row r="837" spans="1:66" ht="13.5" customHeight="1" thickBot="1" x14ac:dyDescent="0.2">
      <c r="A837" s="51"/>
      <c r="B837" s="52"/>
      <c r="C837" s="55"/>
      <c r="D837" s="68" t="s">
        <v>11</v>
      </c>
      <c r="E837" s="91"/>
      <c r="F837" s="91"/>
      <c r="G837" s="91"/>
      <c r="H837" s="29"/>
      <c r="I837" s="29"/>
      <c r="J837" s="29"/>
      <c r="K837" s="29"/>
      <c r="L837" s="29"/>
      <c r="M837" s="29"/>
      <c r="N837" s="29"/>
      <c r="O837" s="29"/>
      <c r="P837" s="29"/>
      <c r="Q837" s="29"/>
      <c r="R837" s="29"/>
      <c r="S837" s="29"/>
      <c r="T837" s="29"/>
      <c r="U837" s="29"/>
      <c r="V837" s="29"/>
      <c r="W837" s="29"/>
      <c r="X837" s="29"/>
      <c r="Y837" s="29"/>
      <c r="Z837" s="29"/>
      <c r="AA837" s="29"/>
      <c r="AB837" s="29"/>
      <c r="AC837" s="29"/>
      <c r="AD837" s="29"/>
      <c r="AE837" s="29"/>
      <c r="AF837" s="29"/>
      <c r="AG837" s="29"/>
      <c r="AH837" s="29"/>
      <c r="AI837" s="29"/>
      <c r="AJ837" s="29"/>
      <c r="AK837" s="29"/>
      <c r="AL837" s="29"/>
      <c r="AM837" s="29"/>
      <c r="AN837" s="29"/>
      <c r="AO837" s="29"/>
      <c r="AQ837" s="69">
        <v>0</v>
      </c>
      <c r="AR837" s="69">
        <v>0</v>
      </c>
      <c r="AS837" s="69">
        <v>14.5</v>
      </c>
      <c r="AT837" s="69">
        <v>11.5</v>
      </c>
      <c r="AU837" s="69">
        <v>11.1</v>
      </c>
      <c r="AV837" s="69">
        <v>15.6</v>
      </c>
      <c r="AW837" s="69">
        <v>14.1</v>
      </c>
      <c r="AX837" s="69">
        <v>11.4</v>
      </c>
      <c r="AY837" s="69">
        <v>11.8</v>
      </c>
      <c r="AZ837" s="69">
        <v>11.3</v>
      </c>
      <c r="BA837" s="69">
        <v>10.4</v>
      </c>
      <c r="BB837" s="69">
        <v>22.3</v>
      </c>
      <c r="BC837" s="69">
        <v>24</v>
      </c>
      <c r="BD837" s="69">
        <v>67.200000000000017</v>
      </c>
      <c r="BE837" s="69">
        <v>11.7</v>
      </c>
      <c r="BF837" s="69">
        <v>8.5</v>
      </c>
      <c r="BG837" s="69">
        <v>9.1999999999999993</v>
      </c>
      <c r="BH837" s="69">
        <v>8.5000000000000018</v>
      </c>
      <c r="BI837" s="69">
        <v>8.9999999999999982</v>
      </c>
      <c r="BJ837" s="69">
        <v>7</v>
      </c>
      <c r="BK837" s="69">
        <v>8.9</v>
      </c>
      <c r="BL837" s="69">
        <v>9.6999999999999993</v>
      </c>
      <c r="BM837" s="69">
        <v>8.1999999999999993</v>
      </c>
      <c r="BN837" s="69"/>
    </row>
    <row r="838" spans="1:66" ht="13.5" customHeight="1" x14ac:dyDescent="0.15">
      <c r="A838" s="51"/>
      <c r="B838" s="52"/>
      <c r="C838" s="121" t="s">
        <v>385</v>
      </c>
      <c r="D838" s="64" t="s">
        <v>6</v>
      </c>
      <c r="E838" s="89"/>
      <c r="F838" s="89"/>
      <c r="G838" s="89"/>
      <c r="H838" s="26"/>
      <c r="I838" s="26"/>
      <c r="J838" s="26"/>
      <c r="K838" s="26"/>
      <c r="L838" s="26"/>
      <c r="M838" s="26"/>
      <c r="N838" s="26"/>
      <c r="O838" s="26"/>
      <c r="P838" s="26"/>
      <c r="Q838" s="26"/>
      <c r="R838" s="26"/>
      <c r="S838" s="26"/>
      <c r="T838" s="26"/>
      <c r="U838" s="26"/>
      <c r="V838" s="26"/>
      <c r="W838" s="26"/>
      <c r="X838" s="26"/>
      <c r="Y838" s="26"/>
      <c r="Z838" s="26"/>
      <c r="AA838" s="26"/>
      <c r="AB838" s="26"/>
      <c r="AC838" s="26"/>
      <c r="AD838" s="26"/>
      <c r="AE838" s="26"/>
      <c r="AF838" s="26"/>
      <c r="AG838" s="26"/>
      <c r="AH838" s="26"/>
      <c r="AI838" s="26"/>
      <c r="AJ838" s="26"/>
      <c r="AK838" s="26"/>
      <c r="AL838" s="26"/>
      <c r="AM838" s="26"/>
      <c r="AN838" s="26"/>
      <c r="AO838" s="26"/>
      <c r="AQ838" s="65">
        <v>0</v>
      </c>
      <c r="AR838" s="65">
        <v>0</v>
      </c>
      <c r="AS838" s="65">
        <v>120.8</v>
      </c>
      <c r="AT838" s="65">
        <v>106.4</v>
      </c>
      <c r="AU838" s="65">
        <v>109.7</v>
      </c>
      <c r="AV838" s="65">
        <v>87.2</v>
      </c>
      <c r="AW838" s="65">
        <v>93.2</v>
      </c>
      <c r="AX838" s="65">
        <v>82</v>
      </c>
      <c r="AY838" s="65">
        <v>68.3</v>
      </c>
      <c r="AZ838" s="65">
        <v>0</v>
      </c>
      <c r="BA838" s="65">
        <v>0</v>
      </c>
      <c r="BB838" s="65">
        <v>0</v>
      </c>
      <c r="BC838" s="65">
        <v>0</v>
      </c>
      <c r="BD838" s="65">
        <v>0</v>
      </c>
      <c r="BE838" s="65">
        <v>0</v>
      </c>
      <c r="BF838" s="65">
        <v>0</v>
      </c>
      <c r="BG838" s="65">
        <v>0</v>
      </c>
      <c r="BH838" s="65">
        <v>0</v>
      </c>
      <c r="BI838" s="65">
        <v>0</v>
      </c>
      <c r="BJ838" s="65">
        <v>0</v>
      </c>
      <c r="BK838" s="65">
        <v>0</v>
      </c>
      <c r="BL838" s="65">
        <v>0</v>
      </c>
      <c r="BM838" s="65"/>
      <c r="BN838" s="65"/>
    </row>
    <row r="839" spans="1:66" ht="13.5" customHeight="1" x14ac:dyDescent="0.15">
      <c r="A839" s="51"/>
      <c r="B839" s="52"/>
      <c r="C839" s="122"/>
      <c r="D839" s="66" t="s">
        <v>7</v>
      </c>
      <c r="E839" s="90"/>
      <c r="F839" s="90"/>
      <c r="G839" s="90"/>
      <c r="H839" s="28"/>
      <c r="I839" s="28"/>
      <c r="J839" s="28"/>
      <c r="K839" s="28"/>
      <c r="L839" s="28"/>
      <c r="M839" s="28"/>
      <c r="N839" s="28"/>
      <c r="O839" s="28"/>
      <c r="P839" s="28"/>
      <c r="Q839" s="28"/>
      <c r="R839" s="28"/>
      <c r="S839" s="28"/>
      <c r="T839" s="28"/>
      <c r="U839" s="28"/>
      <c r="V839" s="28"/>
      <c r="W839" s="28"/>
      <c r="X839" s="28"/>
      <c r="Y839" s="28"/>
      <c r="Z839" s="28"/>
      <c r="AA839" s="28"/>
      <c r="AB839" s="28"/>
      <c r="AC839" s="28"/>
      <c r="AD839" s="28"/>
      <c r="AE839" s="28"/>
      <c r="AF839" s="28"/>
      <c r="AG839" s="28"/>
      <c r="AH839" s="28"/>
      <c r="AI839" s="28"/>
      <c r="AJ839" s="28"/>
      <c r="AK839" s="28"/>
      <c r="AL839" s="28"/>
      <c r="AM839" s="28"/>
      <c r="AN839" s="28"/>
      <c r="AO839" s="28"/>
      <c r="AQ839" s="67">
        <v>0</v>
      </c>
      <c r="AR839" s="67">
        <v>0</v>
      </c>
      <c r="AS839" s="67">
        <v>7.8</v>
      </c>
      <c r="AT839" s="67">
        <v>8.1999999999999993</v>
      </c>
      <c r="AU839" s="67">
        <v>2.1</v>
      </c>
      <c r="AV839" s="67">
        <v>7.2</v>
      </c>
      <c r="AW839" s="67">
        <v>6.6</v>
      </c>
      <c r="AX839" s="67">
        <v>6</v>
      </c>
      <c r="AY839" s="67">
        <v>11</v>
      </c>
      <c r="AZ839" s="67">
        <v>0</v>
      </c>
      <c r="BA839" s="67">
        <v>0</v>
      </c>
      <c r="BB839" s="67">
        <v>0</v>
      </c>
      <c r="BC839" s="67">
        <v>0</v>
      </c>
      <c r="BD839" s="67">
        <v>0</v>
      </c>
      <c r="BE839" s="67">
        <v>0</v>
      </c>
      <c r="BF839" s="67">
        <v>0</v>
      </c>
      <c r="BG839" s="67">
        <v>0</v>
      </c>
      <c r="BH839" s="67">
        <v>0</v>
      </c>
      <c r="BI839" s="67">
        <v>0</v>
      </c>
      <c r="BJ839" s="67">
        <v>0</v>
      </c>
      <c r="BK839" s="67">
        <v>0</v>
      </c>
      <c r="BL839" s="67">
        <v>0</v>
      </c>
      <c r="BM839" s="67"/>
      <c r="BN839" s="67"/>
    </row>
    <row r="840" spans="1:66" ht="13.5" customHeight="1" x14ac:dyDescent="0.15">
      <c r="A840" s="51"/>
      <c r="B840" s="52"/>
      <c r="C840" s="122"/>
      <c r="D840" s="66" t="s">
        <v>8</v>
      </c>
      <c r="E840" s="90"/>
      <c r="F840" s="90"/>
      <c r="G840" s="90"/>
      <c r="H840" s="28"/>
      <c r="I840" s="28"/>
      <c r="J840" s="28"/>
      <c r="K840" s="28"/>
      <c r="L840" s="28"/>
      <c r="M840" s="28"/>
      <c r="N840" s="28"/>
      <c r="O840" s="28"/>
      <c r="P840" s="28"/>
      <c r="Q840" s="28"/>
      <c r="R840" s="28"/>
      <c r="S840" s="28"/>
      <c r="T840" s="28"/>
      <c r="U840" s="28"/>
      <c r="V840" s="28"/>
      <c r="W840" s="28"/>
      <c r="X840" s="28"/>
      <c r="Y840" s="28"/>
      <c r="Z840" s="28"/>
      <c r="AA840" s="28"/>
      <c r="AB840" s="28"/>
      <c r="AC840" s="28"/>
      <c r="AD840" s="28"/>
      <c r="AE840" s="28"/>
      <c r="AF840" s="28"/>
      <c r="AG840" s="28"/>
      <c r="AH840" s="28"/>
      <c r="AI840" s="28"/>
      <c r="AJ840" s="28"/>
      <c r="AK840" s="28"/>
      <c r="AL840" s="28"/>
      <c r="AM840" s="28"/>
      <c r="AN840" s="28"/>
      <c r="AO840" s="28"/>
      <c r="AQ840" s="67">
        <v>0</v>
      </c>
      <c r="AR840" s="67">
        <v>0</v>
      </c>
      <c r="AS840" s="67">
        <v>113</v>
      </c>
      <c r="AT840" s="67">
        <v>98.2</v>
      </c>
      <c r="AU840" s="67">
        <v>107.6</v>
      </c>
      <c r="AV840" s="67">
        <v>80</v>
      </c>
      <c r="AW840" s="67">
        <v>86.6</v>
      </c>
      <c r="AX840" s="67">
        <v>76</v>
      </c>
      <c r="AY840" s="67">
        <v>57.3</v>
      </c>
      <c r="AZ840" s="67">
        <v>0</v>
      </c>
      <c r="BA840" s="67">
        <v>0</v>
      </c>
      <c r="BB840" s="67">
        <v>0</v>
      </c>
      <c r="BC840" s="67">
        <v>0</v>
      </c>
      <c r="BD840" s="67">
        <v>0</v>
      </c>
      <c r="BE840" s="67">
        <v>0</v>
      </c>
      <c r="BF840" s="67">
        <v>0</v>
      </c>
      <c r="BG840" s="67">
        <v>0</v>
      </c>
      <c r="BH840" s="67">
        <v>0</v>
      </c>
      <c r="BI840" s="67">
        <v>0</v>
      </c>
      <c r="BJ840" s="67">
        <v>0</v>
      </c>
      <c r="BK840" s="67">
        <v>0</v>
      </c>
      <c r="BL840" s="67">
        <v>0</v>
      </c>
      <c r="BM840" s="67"/>
      <c r="BN840" s="67"/>
    </row>
    <row r="841" spans="1:66" ht="13.5" customHeight="1" x14ac:dyDescent="0.15">
      <c r="A841" s="51"/>
      <c r="B841" s="52"/>
      <c r="C841" s="122"/>
      <c r="D841" s="66" t="s">
        <v>9</v>
      </c>
      <c r="E841" s="90"/>
      <c r="F841" s="90"/>
      <c r="G841" s="90"/>
      <c r="H841" s="28"/>
      <c r="I841" s="28"/>
      <c r="J841" s="28"/>
      <c r="K841" s="28"/>
      <c r="L841" s="28"/>
      <c r="M841" s="28"/>
      <c r="N841" s="28"/>
      <c r="O841" s="28"/>
      <c r="P841" s="28"/>
      <c r="Q841" s="28"/>
      <c r="R841" s="28"/>
      <c r="S841" s="28"/>
      <c r="T841" s="28"/>
      <c r="U841" s="28"/>
      <c r="V841" s="28"/>
      <c r="W841" s="28"/>
      <c r="X841" s="28"/>
      <c r="Y841" s="28"/>
      <c r="Z841" s="28"/>
      <c r="AA841" s="28"/>
      <c r="AB841" s="28"/>
      <c r="AC841" s="28"/>
      <c r="AD841" s="28"/>
      <c r="AE841" s="28"/>
      <c r="AF841" s="28"/>
      <c r="AG841" s="28"/>
      <c r="AH841" s="28"/>
      <c r="AI841" s="28"/>
      <c r="AJ841" s="28"/>
      <c r="AK841" s="28"/>
      <c r="AL841" s="28"/>
      <c r="AM841" s="28"/>
      <c r="AN841" s="28"/>
      <c r="AO841" s="28"/>
      <c r="AQ841" s="67">
        <v>0</v>
      </c>
      <c r="AR841" s="67">
        <v>0</v>
      </c>
      <c r="AS841" s="67">
        <v>92.9</v>
      </c>
      <c r="AT841" s="67">
        <v>81.7</v>
      </c>
      <c r="AU841" s="67">
        <v>91.4</v>
      </c>
      <c r="AV841" s="67">
        <v>64.2</v>
      </c>
      <c r="AW841" s="67">
        <v>73.099999999999994</v>
      </c>
      <c r="AX841" s="67">
        <v>61.9</v>
      </c>
      <c r="AY841" s="67">
        <v>60.8</v>
      </c>
      <c r="AZ841" s="67">
        <v>0</v>
      </c>
      <c r="BA841" s="67">
        <v>0</v>
      </c>
      <c r="BB841" s="67">
        <v>0</v>
      </c>
      <c r="BC841" s="67">
        <v>0</v>
      </c>
      <c r="BD841" s="67">
        <v>0</v>
      </c>
      <c r="BE841" s="67">
        <v>0</v>
      </c>
      <c r="BF841" s="67">
        <v>0</v>
      </c>
      <c r="BG841" s="67">
        <v>0</v>
      </c>
      <c r="BH841" s="67">
        <v>0</v>
      </c>
      <c r="BI841" s="67">
        <v>0</v>
      </c>
      <c r="BJ841" s="67">
        <v>0</v>
      </c>
      <c r="BK841" s="67">
        <v>0</v>
      </c>
      <c r="BL841" s="67">
        <v>0</v>
      </c>
      <c r="BM841" s="67"/>
      <c r="BN841" s="67"/>
    </row>
    <row r="842" spans="1:66" ht="13.5" customHeight="1" x14ac:dyDescent="0.15">
      <c r="A842" s="51"/>
      <c r="B842" s="52"/>
      <c r="C842" s="122"/>
      <c r="D842" s="66" t="s">
        <v>10</v>
      </c>
      <c r="E842" s="90"/>
      <c r="F842" s="90"/>
      <c r="G842" s="90"/>
      <c r="H842" s="28"/>
      <c r="I842" s="28"/>
      <c r="J842" s="28"/>
      <c r="K842" s="28"/>
      <c r="L842" s="28"/>
      <c r="M842" s="28"/>
      <c r="N842" s="28"/>
      <c r="O842" s="28"/>
      <c r="P842" s="28"/>
      <c r="Q842" s="28"/>
      <c r="R842" s="28"/>
      <c r="S842" s="28"/>
      <c r="T842" s="28"/>
      <c r="U842" s="28"/>
      <c r="V842" s="28"/>
      <c r="W842" s="28"/>
      <c r="X842" s="28"/>
      <c r="Y842" s="28"/>
      <c r="Z842" s="28"/>
      <c r="AA842" s="28"/>
      <c r="AB842" s="28"/>
      <c r="AC842" s="28"/>
      <c r="AD842" s="28"/>
      <c r="AE842" s="28"/>
      <c r="AF842" s="28"/>
      <c r="AG842" s="28"/>
      <c r="AH842" s="28"/>
      <c r="AI842" s="28"/>
      <c r="AJ842" s="28"/>
      <c r="AK842" s="28"/>
      <c r="AL842" s="28"/>
      <c r="AM842" s="28"/>
      <c r="AN842" s="28"/>
      <c r="AO842" s="28"/>
      <c r="AQ842" s="67">
        <v>0</v>
      </c>
      <c r="AR842" s="67">
        <v>0</v>
      </c>
      <c r="AS842" s="67">
        <v>27.9</v>
      </c>
      <c r="AT842" s="67">
        <v>24.7</v>
      </c>
      <c r="AU842" s="67">
        <v>18.3</v>
      </c>
      <c r="AV842" s="67">
        <v>23</v>
      </c>
      <c r="AW842" s="67">
        <v>20.100000000000001</v>
      </c>
      <c r="AX842" s="67">
        <v>20.100000000000001</v>
      </c>
      <c r="AY842" s="67">
        <v>7.5</v>
      </c>
      <c r="AZ842" s="67">
        <v>0</v>
      </c>
      <c r="BA842" s="67">
        <v>0</v>
      </c>
      <c r="BB842" s="67">
        <v>0</v>
      </c>
      <c r="BC842" s="67">
        <v>0</v>
      </c>
      <c r="BD842" s="67">
        <v>0</v>
      </c>
      <c r="BE842" s="67">
        <v>0</v>
      </c>
      <c r="BF842" s="67">
        <v>0</v>
      </c>
      <c r="BG842" s="67">
        <v>0</v>
      </c>
      <c r="BH842" s="67">
        <v>0</v>
      </c>
      <c r="BI842" s="67">
        <v>0</v>
      </c>
      <c r="BJ842" s="67">
        <v>0</v>
      </c>
      <c r="BK842" s="67">
        <v>0</v>
      </c>
      <c r="BL842" s="67">
        <v>0</v>
      </c>
      <c r="BM842" s="67"/>
      <c r="BN842" s="67"/>
    </row>
    <row r="843" spans="1:66" ht="13.5" customHeight="1" thickBot="1" x14ac:dyDescent="0.2">
      <c r="A843" s="51"/>
      <c r="B843" s="52"/>
      <c r="C843" s="123"/>
      <c r="D843" s="68" t="s">
        <v>11</v>
      </c>
      <c r="E843" s="91"/>
      <c r="F843" s="91"/>
      <c r="G843" s="91"/>
      <c r="H843" s="29"/>
      <c r="I843" s="29"/>
      <c r="J843" s="29"/>
      <c r="K843" s="29"/>
      <c r="L843" s="29"/>
      <c r="M843" s="29"/>
      <c r="N843" s="29"/>
      <c r="O843" s="29"/>
      <c r="P843" s="29"/>
      <c r="Q843" s="29"/>
      <c r="R843" s="29"/>
      <c r="S843" s="29"/>
      <c r="T843" s="29"/>
      <c r="U843" s="29"/>
      <c r="V843" s="29"/>
      <c r="W843" s="29"/>
      <c r="X843" s="29"/>
      <c r="Y843" s="29"/>
      <c r="Z843" s="29"/>
      <c r="AA843" s="29"/>
      <c r="AB843" s="29"/>
      <c r="AC843" s="29"/>
      <c r="AD843" s="29"/>
      <c r="AE843" s="29"/>
      <c r="AF843" s="29"/>
      <c r="AG843" s="29"/>
      <c r="AH843" s="29"/>
      <c r="AI843" s="29"/>
      <c r="AJ843" s="29"/>
      <c r="AK843" s="29"/>
      <c r="AL843" s="29"/>
      <c r="AM843" s="29"/>
      <c r="AN843" s="29"/>
      <c r="AO843" s="29"/>
      <c r="AQ843" s="69">
        <v>0</v>
      </c>
      <c r="AR843" s="69">
        <v>0</v>
      </c>
      <c r="AS843" s="69">
        <v>34.200000000000003</v>
      </c>
      <c r="AT843" s="69">
        <v>39.1</v>
      </c>
      <c r="AU843" s="69">
        <v>33.4</v>
      </c>
      <c r="AV843" s="69">
        <v>66.2</v>
      </c>
      <c r="AW843" s="69">
        <v>31.1</v>
      </c>
      <c r="AX843" s="69">
        <v>28.9</v>
      </c>
      <c r="AY843" s="69">
        <v>8.1</v>
      </c>
      <c r="AZ843" s="69">
        <v>0</v>
      </c>
      <c r="BA843" s="69">
        <v>0</v>
      </c>
      <c r="BB843" s="69">
        <v>0</v>
      </c>
      <c r="BC843" s="69">
        <v>0</v>
      </c>
      <c r="BD843" s="69">
        <v>0</v>
      </c>
      <c r="BE843" s="69">
        <v>0</v>
      </c>
      <c r="BF843" s="69">
        <v>0</v>
      </c>
      <c r="BG843" s="69">
        <v>0</v>
      </c>
      <c r="BH843" s="69">
        <v>0</v>
      </c>
      <c r="BI843" s="69">
        <v>0</v>
      </c>
      <c r="BJ843" s="69">
        <v>0</v>
      </c>
      <c r="BK843" s="69">
        <v>0</v>
      </c>
      <c r="BL843" s="69">
        <v>0</v>
      </c>
      <c r="BM843" s="69"/>
      <c r="BN843" s="69"/>
    </row>
    <row r="844" spans="1:66" ht="13.5" customHeight="1" x14ac:dyDescent="0.15">
      <c r="A844" s="51"/>
      <c r="B844" s="52"/>
      <c r="C844" s="121" t="s">
        <v>386</v>
      </c>
      <c r="D844" s="64" t="s">
        <v>6</v>
      </c>
      <c r="E844" s="89"/>
      <c r="F844" s="89"/>
      <c r="G844" s="89"/>
      <c r="H844" s="26"/>
      <c r="I844" s="26"/>
      <c r="J844" s="26"/>
      <c r="K844" s="26"/>
      <c r="L844" s="26"/>
      <c r="M844" s="26"/>
      <c r="N844" s="26"/>
      <c r="O844" s="26"/>
      <c r="P844" s="26"/>
      <c r="Q844" s="26"/>
      <c r="R844" s="26"/>
      <c r="S844" s="26"/>
      <c r="T844" s="26"/>
      <c r="U844" s="26"/>
      <c r="V844" s="26"/>
      <c r="W844" s="26"/>
      <c r="X844" s="26"/>
      <c r="Y844" s="26"/>
      <c r="Z844" s="26"/>
      <c r="AA844" s="26"/>
      <c r="AB844" s="26"/>
      <c r="AC844" s="26"/>
      <c r="AD844" s="26"/>
      <c r="AE844" s="26"/>
      <c r="AF844" s="26"/>
      <c r="AG844" s="26"/>
      <c r="AH844" s="26"/>
      <c r="AI844" s="26"/>
      <c r="AJ844" s="26"/>
      <c r="AK844" s="26"/>
      <c r="AL844" s="26"/>
      <c r="AM844" s="26"/>
      <c r="AN844" s="26"/>
      <c r="AO844" s="26"/>
      <c r="AQ844" s="65">
        <v>0</v>
      </c>
      <c r="AR844" s="65">
        <v>0</v>
      </c>
      <c r="AS844" s="65">
        <v>83.9</v>
      </c>
      <c r="AT844" s="65">
        <v>80.099999999999994</v>
      </c>
      <c r="AU844" s="65">
        <v>81.099999999999994</v>
      </c>
      <c r="AV844" s="65">
        <v>82.8</v>
      </c>
      <c r="AW844" s="65">
        <v>80.2</v>
      </c>
      <c r="AX844" s="65">
        <v>80</v>
      </c>
      <c r="AY844" s="65">
        <v>85.3</v>
      </c>
      <c r="AZ844" s="65">
        <v>0</v>
      </c>
      <c r="BA844" s="65">
        <v>0</v>
      </c>
      <c r="BB844" s="65">
        <v>0</v>
      </c>
      <c r="BC844" s="65">
        <v>0</v>
      </c>
      <c r="BD844" s="65">
        <v>0</v>
      </c>
      <c r="BE844" s="65">
        <v>0</v>
      </c>
      <c r="BF844" s="65">
        <v>0</v>
      </c>
      <c r="BG844" s="65">
        <v>0</v>
      </c>
      <c r="BH844" s="65">
        <v>0</v>
      </c>
      <c r="BI844" s="65">
        <v>0</v>
      </c>
      <c r="BJ844" s="65">
        <v>0</v>
      </c>
      <c r="BK844" s="65">
        <v>0</v>
      </c>
      <c r="BL844" s="65">
        <v>0</v>
      </c>
      <c r="BM844" s="65"/>
      <c r="BN844" s="65"/>
    </row>
    <row r="845" spans="1:66" ht="13.5" customHeight="1" x14ac:dyDescent="0.15">
      <c r="A845" s="51"/>
      <c r="B845" s="52"/>
      <c r="C845" s="122"/>
      <c r="D845" s="66" t="s">
        <v>7</v>
      </c>
      <c r="E845" s="90"/>
      <c r="F845" s="90"/>
      <c r="G845" s="90"/>
      <c r="H845" s="28"/>
      <c r="I845" s="28"/>
      <c r="J845" s="28"/>
      <c r="K845" s="28"/>
      <c r="L845" s="28"/>
      <c r="M845" s="28"/>
      <c r="N845" s="28"/>
      <c r="O845" s="28"/>
      <c r="P845" s="28"/>
      <c r="Q845" s="28"/>
      <c r="R845" s="28"/>
      <c r="S845" s="28"/>
      <c r="T845" s="28"/>
      <c r="U845" s="28"/>
      <c r="V845" s="28"/>
      <c r="W845" s="28"/>
      <c r="X845" s="28"/>
      <c r="Y845" s="28"/>
      <c r="Z845" s="28"/>
      <c r="AA845" s="28"/>
      <c r="AB845" s="28"/>
      <c r="AC845" s="28"/>
      <c r="AD845" s="28"/>
      <c r="AE845" s="28"/>
      <c r="AF845" s="28"/>
      <c r="AG845" s="28"/>
      <c r="AH845" s="28"/>
      <c r="AI845" s="28"/>
      <c r="AJ845" s="28"/>
      <c r="AK845" s="28"/>
      <c r="AL845" s="28"/>
      <c r="AM845" s="28"/>
      <c r="AN845" s="28"/>
      <c r="AO845" s="28"/>
      <c r="AQ845" s="67">
        <v>0</v>
      </c>
      <c r="AR845" s="67">
        <v>0</v>
      </c>
      <c r="AS845" s="67">
        <v>4</v>
      </c>
      <c r="AT845" s="67">
        <v>2.2999999999999998</v>
      </c>
      <c r="AU845" s="67">
        <v>4.0999999999999996</v>
      </c>
      <c r="AV845" s="67">
        <v>4.2</v>
      </c>
      <c r="AW845" s="67">
        <v>4.2</v>
      </c>
      <c r="AX845" s="67">
        <v>4.3</v>
      </c>
      <c r="AY845" s="67">
        <v>4.4000000000000004</v>
      </c>
      <c r="AZ845" s="67">
        <v>0</v>
      </c>
      <c r="BA845" s="67">
        <v>0</v>
      </c>
      <c r="BB845" s="67">
        <v>0</v>
      </c>
      <c r="BC845" s="67">
        <v>0</v>
      </c>
      <c r="BD845" s="67">
        <v>0</v>
      </c>
      <c r="BE845" s="67">
        <v>0</v>
      </c>
      <c r="BF845" s="67">
        <v>0</v>
      </c>
      <c r="BG845" s="67">
        <v>0</v>
      </c>
      <c r="BH845" s="67">
        <v>0</v>
      </c>
      <c r="BI845" s="67">
        <v>0</v>
      </c>
      <c r="BJ845" s="67">
        <v>0</v>
      </c>
      <c r="BK845" s="67">
        <v>0</v>
      </c>
      <c r="BL845" s="67">
        <v>0</v>
      </c>
      <c r="BM845" s="67"/>
      <c r="BN845" s="67"/>
    </row>
    <row r="846" spans="1:66" ht="13.5" customHeight="1" x14ac:dyDescent="0.15">
      <c r="A846" s="51"/>
      <c r="B846" s="52"/>
      <c r="C846" s="122"/>
      <c r="D846" s="66" t="s">
        <v>8</v>
      </c>
      <c r="E846" s="90"/>
      <c r="F846" s="90"/>
      <c r="G846" s="90"/>
      <c r="H846" s="28"/>
      <c r="I846" s="28"/>
      <c r="J846" s="28"/>
      <c r="K846" s="28"/>
      <c r="L846" s="28"/>
      <c r="M846" s="28"/>
      <c r="N846" s="28"/>
      <c r="O846" s="28"/>
      <c r="P846" s="28"/>
      <c r="Q846" s="28"/>
      <c r="R846" s="28"/>
      <c r="S846" s="28"/>
      <c r="T846" s="28"/>
      <c r="U846" s="28"/>
      <c r="V846" s="28"/>
      <c r="W846" s="28"/>
      <c r="X846" s="28"/>
      <c r="Y846" s="28"/>
      <c r="Z846" s="28"/>
      <c r="AA846" s="28"/>
      <c r="AB846" s="28"/>
      <c r="AC846" s="28"/>
      <c r="AD846" s="28"/>
      <c r="AE846" s="28"/>
      <c r="AF846" s="28"/>
      <c r="AG846" s="28"/>
      <c r="AH846" s="28"/>
      <c r="AI846" s="28"/>
      <c r="AJ846" s="28"/>
      <c r="AK846" s="28"/>
      <c r="AL846" s="28"/>
      <c r="AM846" s="28"/>
      <c r="AN846" s="28"/>
      <c r="AO846" s="28"/>
      <c r="AQ846" s="67">
        <v>0</v>
      </c>
      <c r="AR846" s="67">
        <v>0</v>
      </c>
      <c r="AS846" s="67">
        <v>79.900000000000006</v>
      </c>
      <c r="AT846" s="67">
        <v>77.8</v>
      </c>
      <c r="AU846" s="67">
        <v>77</v>
      </c>
      <c r="AV846" s="67">
        <v>78.599999999999994</v>
      </c>
      <c r="AW846" s="67">
        <v>76</v>
      </c>
      <c r="AX846" s="67">
        <v>75.7</v>
      </c>
      <c r="AY846" s="67">
        <v>80.900000000000006</v>
      </c>
      <c r="AZ846" s="67">
        <v>0</v>
      </c>
      <c r="BA846" s="67">
        <v>0</v>
      </c>
      <c r="BB846" s="67">
        <v>0</v>
      </c>
      <c r="BC846" s="67">
        <v>0</v>
      </c>
      <c r="BD846" s="67">
        <v>0</v>
      </c>
      <c r="BE846" s="67">
        <v>0</v>
      </c>
      <c r="BF846" s="67">
        <v>0</v>
      </c>
      <c r="BG846" s="67">
        <v>0</v>
      </c>
      <c r="BH846" s="67">
        <v>0</v>
      </c>
      <c r="BI846" s="67">
        <v>0</v>
      </c>
      <c r="BJ846" s="67">
        <v>0</v>
      </c>
      <c r="BK846" s="67">
        <v>0</v>
      </c>
      <c r="BL846" s="67">
        <v>0</v>
      </c>
      <c r="BM846" s="67"/>
      <c r="BN846" s="67"/>
    </row>
    <row r="847" spans="1:66" ht="13.5" customHeight="1" x14ac:dyDescent="0.15">
      <c r="A847" s="51"/>
      <c r="B847" s="52"/>
      <c r="C847" s="122"/>
      <c r="D847" s="66" t="s">
        <v>9</v>
      </c>
      <c r="E847" s="90"/>
      <c r="F847" s="90"/>
      <c r="G847" s="90"/>
      <c r="H847" s="28"/>
      <c r="I847" s="28"/>
      <c r="J847" s="28"/>
      <c r="K847" s="28"/>
      <c r="L847" s="28"/>
      <c r="M847" s="28"/>
      <c r="N847" s="28"/>
      <c r="O847" s="28"/>
      <c r="P847" s="28"/>
      <c r="Q847" s="28"/>
      <c r="R847" s="28"/>
      <c r="S847" s="28"/>
      <c r="T847" s="28"/>
      <c r="U847" s="28"/>
      <c r="V847" s="28"/>
      <c r="W847" s="28"/>
      <c r="X847" s="28"/>
      <c r="Y847" s="28"/>
      <c r="Z847" s="28"/>
      <c r="AA847" s="28"/>
      <c r="AB847" s="28"/>
      <c r="AC847" s="28"/>
      <c r="AD847" s="28"/>
      <c r="AE847" s="28"/>
      <c r="AF847" s="28"/>
      <c r="AG847" s="28"/>
      <c r="AH847" s="28"/>
      <c r="AI847" s="28"/>
      <c r="AJ847" s="28"/>
      <c r="AK847" s="28"/>
      <c r="AL847" s="28"/>
      <c r="AM847" s="28"/>
      <c r="AN847" s="28"/>
      <c r="AO847" s="28"/>
      <c r="AQ847" s="67">
        <v>0</v>
      </c>
      <c r="AR847" s="67">
        <v>0</v>
      </c>
      <c r="AS847" s="67">
        <v>67.400000000000006</v>
      </c>
      <c r="AT847" s="67">
        <v>65.900000000000006</v>
      </c>
      <c r="AU847" s="67">
        <v>71.400000000000006</v>
      </c>
      <c r="AV847" s="67">
        <v>72.7</v>
      </c>
      <c r="AW847" s="67">
        <v>70.400000000000006</v>
      </c>
      <c r="AX847" s="67">
        <v>68.3</v>
      </c>
      <c r="AY847" s="67">
        <v>78.2</v>
      </c>
      <c r="AZ847" s="67">
        <v>0</v>
      </c>
      <c r="BA847" s="67">
        <v>0</v>
      </c>
      <c r="BB847" s="67">
        <v>0</v>
      </c>
      <c r="BC847" s="67">
        <v>0</v>
      </c>
      <c r="BD847" s="67">
        <v>0</v>
      </c>
      <c r="BE847" s="67">
        <v>0</v>
      </c>
      <c r="BF847" s="67">
        <v>0</v>
      </c>
      <c r="BG847" s="67">
        <v>0</v>
      </c>
      <c r="BH847" s="67">
        <v>0</v>
      </c>
      <c r="BI847" s="67">
        <v>0</v>
      </c>
      <c r="BJ847" s="67">
        <v>0</v>
      </c>
      <c r="BK847" s="67">
        <v>0</v>
      </c>
      <c r="BL847" s="67">
        <v>0</v>
      </c>
      <c r="BM847" s="67"/>
      <c r="BN847" s="67"/>
    </row>
    <row r="848" spans="1:66" ht="13.5" customHeight="1" x14ac:dyDescent="0.15">
      <c r="A848" s="51"/>
      <c r="B848" s="52"/>
      <c r="C848" s="122"/>
      <c r="D848" s="66" t="s">
        <v>10</v>
      </c>
      <c r="E848" s="90"/>
      <c r="F848" s="90"/>
      <c r="G848" s="90"/>
      <c r="H848" s="28"/>
      <c r="I848" s="28"/>
      <c r="J848" s="28"/>
      <c r="K848" s="28"/>
      <c r="L848" s="28"/>
      <c r="M848" s="28"/>
      <c r="N848" s="28"/>
      <c r="O848" s="28"/>
      <c r="P848" s="28"/>
      <c r="Q848" s="28"/>
      <c r="R848" s="28"/>
      <c r="S848" s="28"/>
      <c r="T848" s="28"/>
      <c r="U848" s="28"/>
      <c r="V848" s="28"/>
      <c r="W848" s="28"/>
      <c r="X848" s="28"/>
      <c r="Y848" s="28"/>
      <c r="Z848" s="28"/>
      <c r="AA848" s="28"/>
      <c r="AB848" s="28"/>
      <c r="AC848" s="28"/>
      <c r="AD848" s="28"/>
      <c r="AE848" s="28"/>
      <c r="AF848" s="28"/>
      <c r="AG848" s="28"/>
      <c r="AH848" s="28"/>
      <c r="AI848" s="28"/>
      <c r="AJ848" s="28"/>
      <c r="AK848" s="28"/>
      <c r="AL848" s="28"/>
      <c r="AM848" s="28"/>
      <c r="AN848" s="28"/>
      <c r="AO848" s="28"/>
      <c r="AQ848" s="67">
        <v>0</v>
      </c>
      <c r="AR848" s="67">
        <v>0</v>
      </c>
      <c r="AS848" s="67">
        <v>16.5</v>
      </c>
      <c r="AT848" s="67">
        <v>14.2</v>
      </c>
      <c r="AU848" s="67">
        <v>9.6999999999999993</v>
      </c>
      <c r="AV848" s="67">
        <v>10.1</v>
      </c>
      <c r="AW848" s="67">
        <v>9.8000000000000007</v>
      </c>
      <c r="AX848" s="67">
        <v>11.7</v>
      </c>
      <c r="AY848" s="67">
        <v>7.1</v>
      </c>
      <c r="AZ848" s="67">
        <v>0</v>
      </c>
      <c r="BA848" s="67">
        <v>0</v>
      </c>
      <c r="BB848" s="67">
        <v>0</v>
      </c>
      <c r="BC848" s="67">
        <v>0</v>
      </c>
      <c r="BD848" s="67">
        <v>0</v>
      </c>
      <c r="BE848" s="67">
        <v>0</v>
      </c>
      <c r="BF848" s="67">
        <v>0</v>
      </c>
      <c r="BG848" s="67">
        <v>0</v>
      </c>
      <c r="BH848" s="67">
        <v>0</v>
      </c>
      <c r="BI848" s="67">
        <v>0</v>
      </c>
      <c r="BJ848" s="67">
        <v>0</v>
      </c>
      <c r="BK848" s="67">
        <v>0</v>
      </c>
      <c r="BL848" s="67">
        <v>0</v>
      </c>
      <c r="BM848" s="67"/>
      <c r="BN848" s="67"/>
    </row>
    <row r="849" spans="1:66" ht="13.5" customHeight="1" thickBot="1" x14ac:dyDescent="0.2">
      <c r="A849" s="51"/>
      <c r="B849" s="52"/>
      <c r="C849" s="122"/>
      <c r="D849" s="68" t="s">
        <v>11</v>
      </c>
      <c r="E849" s="91"/>
      <c r="F849" s="91"/>
      <c r="G849" s="91"/>
      <c r="H849" s="29"/>
      <c r="I849" s="29"/>
      <c r="J849" s="29"/>
      <c r="K849" s="29"/>
      <c r="L849" s="29"/>
      <c r="M849" s="29"/>
      <c r="N849" s="29"/>
      <c r="O849" s="29"/>
      <c r="P849" s="29"/>
      <c r="Q849" s="29"/>
      <c r="R849" s="29"/>
      <c r="S849" s="29"/>
      <c r="T849" s="29"/>
      <c r="U849" s="29"/>
      <c r="V849" s="29"/>
      <c r="W849" s="29"/>
      <c r="X849" s="29"/>
      <c r="Y849" s="29"/>
      <c r="Z849" s="29"/>
      <c r="AA849" s="29"/>
      <c r="AB849" s="29"/>
      <c r="AC849" s="29"/>
      <c r="AD849" s="29"/>
      <c r="AE849" s="29"/>
      <c r="AF849" s="29"/>
      <c r="AG849" s="29"/>
      <c r="AH849" s="29"/>
      <c r="AI849" s="29"/>
      <c r="AJ849" s="29"/>
      <c r="AK849" s="29"/>
      <c r="AL849" s="29"/>
      <c r="AM849" s="29"/>
      <c r="AN849" s="29"/>
      <c r="AO849" s="29"/>
      <c r="AQ849" s="69">
        <v>0</v>
      </c>
      <c r="AR849" s="69">
        <v>0</v>
      </c>
      <c r="AS849" s="69">
        <v>18.2</v>
      </c>
      <c r="AT849" s="69">
        <v>15.1</v>
      </c>
      <c r="AU849" s="69">
        <v>10.7</v>
      </c>
      <c r="AV849" s="69">
        <v>10.8</v>
      </c>
      <c r="AW849" s="69">
        <v>10.4</v>
      </c>
      <c r="AX849" s="69">
        <v>12.5</v>
      </c>
      <c r="AY849" s="69">
        <v>15.3</v>
      </c>
      <c r="AZ849" s="69">
        <v>0</v>
      </c>
      <c r="BA849" s="69">
        <v>0</v>
      </c>
      <c r="BB849" s="69">
        <v>0</v>
      </c>
      <c r="BC849" s="69">
        <v>0</v>
      </c>
      <c r="BD849" s="69">
        <v>0</v>
      </c>
      <c r="BE849" s="69">
        <v>0</v>
      </c>
      <c r="BF849" s="69">
        <v>0</v>
      </c>
      <c r="BG849" s="69">
        <v>0</v>
      </c>
      <c r="BH849" s="69">
        <v>0</v>
      </c>
      <c r="BI849" s="69">
        <v>0</v>
      </c>
      <c r="BJ849" s="69">
        <v>0</v>
      </c>
      <c r="BK849" s="69">
        <v>0</v>
      </c>
      <c r="BL849" s="69">
        <v>0</v>
      </c>
      <c r="BM849" s="69"/>
      <c r="BN849" s="69"/>
    </row>
    <row r="850" spans="1:66" ht="13.5" customHeight="1" x14ac:dyDescent="0.15">
      <c r="A850" s="51"/>
      <c r="B850" s="52"/>
      <c r="C850" s="53" t="s">
        <v>140</v>
      </c>
      <c r="D850" s="64" t="s">
        <v>6</v>
      </c>
      <c r="E850" s="89"/>
      <c r="F850" s="89"/>
      <c r="G850" s="89"/>
      <c r="H850" s="26"/>
      <c r="I850" s="26"/>
      <c r="J850" s="26"/>
      <c r="K850" s="26"/>
      <c r="L850" s="26"/>
      <c r="M850" s="26"/>
      <c r="N850" s="26"/>
      <c r="O850" s="26"/>
      <c r="P850" s="26"/>
      <c r="Q850" s="26"/>
      <c r="R850" s="26"/>
      <c r="S850" s="26"/>
      <c r="T850" s="26"/>
      <c r="U850" s="26"/>
      <c r="V850" s="26"/>
      <c r="W850" s="26"/>
      <c r="X850" s="26"/>
      <c r="Y850" s="26"/>
      <c r="Z850" s="26"/>
      <c r="AA850" s="26"/>
      <c r="AB850" s="26"/>
      <c r="AC850" s="26"/>
      <c r="AD850" s="26"/>
      <c r="AE850" s="26"/>
      <c r="AF850" s="26"/>
      <c r="AG850" s="26"/>
      <c r="AH850" s="26"/>
      <c r="AI850" s="26"/>
      <c r="AJ850" s="26"/>
      <c r="AK850" s="26"/>
      <c r="AL850" s="26"/>
      <c r="AM850" s="26"/>
      <c r="AN850" s="26"/>
      <c r="AO850" s="26"/>
      <c r="AQ850" s="65">
        <v>0</v>
      </c>
      <c r="AR850" s="65">
        <v>0</v>
      </c>
      <c r="AS850" s="65">
        <v>59.7</v>
      </c>
      <c r="AT850" s="65">
        <v>64.900000000000006</v>
      </c>
      <c r="AU850" s="65">
        <v>58.3</v>
      </c>
      <c r="AV850" s="65">
        <v>59.5</v>
      </c>
      <c r="AW850" s="65">
        <v>71.8</v>
      </c>
      <c r="AX850" s="65">
        <v>65.5</v>
      </c>
      <c r="AY850" s="65">
        <v>62.6</v>
      </c>
      <c r="AZ850" s="65">
        <v>59.7</v>
      </c>
      <c r="BA850" s="65">
        <v>59.2</v>
      </c>
      <c r="BB850" s="65">
        <v>56.8</v>
      </c>
      <c r="BC850" s="65">
        <v>54.8</v>
      </c>
      <c r="BD850" s="65">
        <v>54.000000000000007</v>
      </c>
      <c r="BE850" s="65">
        <v>57.3</v>
      </c>
      <c r="BF850" s="65">
        <v>53.1</v>
      </c>
      <c r="BG850" s="65">
        <v>109.89999999999999</v>
      </c>
      <c r="BH850" s="65">
        <v>67.8</v>
      </c>
      <c r="BI850" s="65">
        <v>113.9</v>
      </c>
      <c r="BJ850" s="65">
        <v>118.30000000000001</v>
      </c>
      <c r="BK850" s="65">
        <v>123.29999999999998</v>
      </c>
      <c r="BL850" s="65">
        <v>125</v>
      </c>
      <c r="BM850" s="65">
        <v>124.69999999999997</v>
      </c>
      <c r="BN850" s="65"/>
    </row>
    <row r="851" spans="1:66" ht="13.5" customHeight="1" x14ac:dyDescent="0.15">
      <c r="A851" s="51"/>
      <c r="B851" s="52"/>
      <c r="C851" s="54"/>
      <c r="D851" s="66" t="s">
        <v>7</v>
      </c>
      <c r="E851" s="90"/>
      <c r="F851" s="90"/>
      <c r="G851" s="90"/>
      <c r="H851" s="28"/>
      <c r="I851" s="28"/>
      <c r="J851" s="28"/>
      <c r="K851" s="28"/>
      <c r="L851" s="28"/>
      <c r="M851" s="28"/>
      <c r="N851" s="28"/>
      <c r="O851" s="28"/>
      <c r="P851" s="28"/>
      <c r="Q851" s="28"/>
      <c r="R851" s="28"/>
      <c r="S851" s="28"/>
      <c r="T851" s="28"/>
      <c r="U851" s="28"/>
      <c r="V851" s="28"/>
      <c r="W851" s="28"/>
      <c r="X851" s="28"/>
      <c r="Y851" s="28"/>
      <c r="Z851" s="28"/>
      <c r="AA851" s="28"/>
      <c r="AB851" s="28"/>
      <c r="AC851" s="28"/>
      <c r="AD851" s="28"/>
      <c r="AE851" s="28"/>
      <c r="AF851" s="28"/>
      <c r="AG851" s="28"/>
      <c r="AH851" s="28"/>
      <c r="AI851" s="28"/>
      <c r="AJ851" s="28"/>
      <c r="AK851" s="28"/>
      <c r="AL851" s="28"/>
      <c r="AM851" s="28"/>
      <c r="AN851" s="28"/>
      <c r="AO851" s="28"/>
      <c r="AQ851" s="67">
        <v>0</v>
      </c>
      <c r="AR851" s="67">
        <v>0</v>
      </c>
      <c r="AS851" s="67">
        <v>12.1</v>
      </c>
      <c r="AT851" s="67">
        <v>13</v>
      </c>
      <c r="AU851" s="67">
        <v>16.399999999999999</v>
      </c>
      <c r="AV851" s="67">
        <v>8.1</v>
      </c>
      <c r="AW851" s="67">
        <v>6.5</v>
      </c>
      <c r="AX851" s="67">
        <v>5.0999999999999996</v>
      </c>
      <c r="AY851" s="67">
        <v>4.9000000000000004</v>
      </c>
      <c r="AZ851" s="67">
        <v>4.9000000000000004</v>
      </c>
      <c r="BA851" s="67">
        <v>5.0999999999999996</v>
      </c>
      <c r="BB851" s="67">
        <v>4.5999999999999996</v>
      </c>
      <c r="BC851" s="67">
        <v>4.5999999999999996</v>
      </c>
      <c r="BD851" s="67">
        <v>4.7</v>
      </c>
      <c r="BE851" s="67">
        <v>3.5</v>
      </c>
      <c r="BF851" s="67">
        <v>3.3999999999999995</v>
      </c>
      <c r="BG851" s="67">
        <v>2.5</v>
      </c>
      <c r="BH851" s="67">
        <v>2.2000000000000002</v>
      </c>
      <c r="BI851" s="67">
        <v>2.8000000000000003</v>
      </c>
      <c r="BJ851" s="67">
        <v>5.3</v>
      </c>
      <c r="BK851" s="67">
        <v>1.7000000000000002</v>
      </c>
      <c r="BL851" s="67">
        <v>2.1</v>
      </c>
      <c r="BM851" s="67">
        <v>10.000000000000002</v>
      </c>
      <c r="BN851" s="67"/>
    </row>
    <row r="852" spans="1:66" ht="13.5" customHeight="1" x14ac:dyDescent="0.15">
      <c r="A852" s="51"/>
      <c r="B852" s="52"/>
      <c r="C852" s="54"/>
      <c r="D852" s="66" t="s">
        <v>8</v>
      </c>
      <c r="E852" s="90"/>
      <c r="F852" s="90"/>
      <c r="G852" s="90"/>
      <c r="H852" s="28"/>
      <c r="I852" s="28"/>
      <c r="J852" s="28"/>
      <c r="K852" s="28"/>
      <c r="L852" s="28"/>
      <c r="M852" s="28"/>
      <c r="N852" s="28"/>
      <c r="O852" s="28"/>
      <c r="P852" s="28"/>
      <c r="Q852" s="28"/>
      <c r="R852" s="28"/>
      <c r="S852" s="28"/>
      <c r="T852" s="28"/>
      <c r="U852" s="28"/>
      <c r="V852" s="28"/>
      <c r="W852" s="28"/>
      <c r="X852" s="28"/>
      <c r="Y852" s="28"/>
      <c r="Z852" s="28"/>
      <c r="AA852" s="28"/>
      <c r="AB852" s="28"/>
      <c r="AC852" s="28"/>
      <c r="AD852" s="28"/>
      <c r="AE852" s="28"/>
      <c r="AF852" s="28"/>
      <c r="AG852" s="28"/>
      <c r="AH852" s="28"/>
      <c r="AI852" s="28"/>
      <c r="AJ852" s="28"/>
      <c r="AK852" s="28"/>
      <c r="AL852" s="28"/>
      <c r="AM852" s="28"/>
      <c r="AN852" s="28"/>
      <c r="AO852" s="28"/>
      <c r="AQ852" s="67">
        <v>0</v>
      </c>
      <c r="AR852" s="67">
        <v>0</v>
      </c>
      <c r="AS852" s="67">
        <v>47.6</v>
      </c>
      <c r="AT852" s="67">
        <v>51.9</v>
      </c>
      <c r="AU852" s="67">
        <v>41.9</v>
      </c>
      <c r="AV852" s="67">
        <v>51.4</v>
      </c>
      <c r="AW852" s="67">
        <v>65.3</v>
      </c>
      <c r="AX852" s="67">
        <v>60.4</v>
      </c>
      <c r="AY852" s="67">
        <v>57.7</v>
      </c>
      <c r="AZ852" s="67">
        <v>54.8</v>
      </c>
      <c r="BA852" s="67">
        <v>54.1</v>
      </c>
      <c r="BB852" s="67">
        <v>52.2</v>
      </c>
      <c r="BC852" s="67">
        <v>50.2</v>
      </c>
      <c r="BD852" s="67">
        <v>49.3</v>
      </c>
      <c r="BE852" s="67">
        <v>53.8</v>
      </c>
      <c r="BF852" s="67">
        <v>49.699999999999996</v>
      </c>
      <c r="BG852" s="67">
        <v>107.39999999999999</v>
      </c>
      <c r="BH852" s="67">
        <v>65.599999999999994</v>
      </c>
      <c r="BI852" s="67">
        <v>111.10000000000001</v>
      </c>
      <c r="BJ852" s="67">
        <v>113</v>
      </c>
      <c r="BK852" s="67">
        <v>121.60000000000001</v>
      </c>
      <c r="BL852" s="67">
        <v>122.9</v>
      </c>
      <c r="BM852" s="67">
        <v>114.7</v>
      </c>
      <c r="BN852" s="67"/>
    </row>
    <row r="853" spans="1:66" ht="13.5" customHeight="1" x14ac:dyDescent="0.15">
      <c r="A853" s="51"/>
      <c r="B853" s="52"/>
      <c r="C853" s="54"/>
      <c r="D853" s="66" t="s">
        <v>9</v>
      </c>
      <c r="E853" s="90"/>
      <c r="F853" s="90"/>
      <c r="G853" s="90"/>
      <c r="H853" s="28"/>
      <c r="I853" s="28"/>
      <c r="J853" s="28"/>
      <c r="K853" s="28"/>
      <c r="L853" s="28"/>
      <c r="M853" s="28"/>
      <c r="N853" s="28"/>
      <c r="O853" s="28"/>
      <c r="P853" s="28"/>
      <c r="Q853" s="28"/>
      <c r="R853" s="28"/>
      <c r="S853" s="28"/>
      <c r="T853" s="28"/>
      <c r="U853" s="28"/>
      <c r="V853" s="28"/>
      <c r="W853" s="28"/>
      <c r="X853" s="28"/>
      <c r="Y853" s="28"/>
      <c r="Z853" s="28"/>
      <c r="AA853" s="28"/>
      <c r="AB853" s="28"/>
      <c r="AC853" s="28"/>
      <c r="AD853" s="28"/>
      <c r="AE853" s="28"/>
      <c r="AF853" s="28"/>
      <c r="AG853" s="28"/>
      <c r="AH853" s="28"/>
      <c r="AI853" s="28"/>
      <c r="AJ853" s="28"/>
      <c r="AK853" s="28"/>
      <c r="AL853" s="28"/>
      <c r="AM853" s="28"/>
      <c r="AN853" s="28"/>
      <c r="AO853" s="28"/>
      <c r="AQ853" s="67">
        <v>0</v>
      </c>
      <c r="AR853" s="67">
        <v>0</v>
      </c>
      <c r="AS853" s="67">
        <v>53.3</v>
      </c>
      <c r="AT853" s="67">
        <v>58.3</v>
      </c>
      <c r="AU853" s="67">
        <v>52.5</v>
      </c>
      <c r="AV853" s="67">
        <v>53.7</v>
      </c>
      <c r="AW853" s="67">
        <v>66.599999999999994</v>
      </c>
      <c r="AX853" s="67">
        <v>61.2</v>
      </c>
      <c r="AY853" s="67">
        <v>58.3</v>
      </c>
      <c r="AZ853" s="67">
        <v>55.5</v>
      </c>
      <c r="BA853" s="67">
        <v>54.7</v>
      </c>
      <c r="BB853" s="67">
        <v>51.9</v>
      </c>
      <c r="BC853" s="67">
        <v>50.2</v>
      </c>
      <c r="BD853" s="67">
        <v>48.900000000000006</v>
      </c>
      <c r="BE853" s="67">
        <v>52.4</v>
      </c>
      <c r="BF853" s="67">
        <v>46.8</v>
      </c>
      <c r="BG853" s="67">
        <v>100.9</v>
      </c>
      <c r="BH853" s="67">
        <v>59.4</v>
      </c>
      <c r="BI853" s="67">
        <v>106.7</v>
      </c>
      <c r="BJ853" s="67">
        <v>110.8</v>
      </c>
      <c r="BK853" s="67">
        <v>115.90000000000002</v>
      </c>
      <c r="BL853" s="67">
        <v>118</v>
      </c>
      <c r="BM853" s="67">
        <v>116.40000000000002</v>
      </c>
      <c r="BN853" s="67"/>
    </row>
    <row r="854" spans="1:66" ht="13.5" customHeight="1" x14ac:dyDescent="0.15">
      <c r="A854" s="51"/>
      <c r="B854" s="52"/>
      <c r="C854" s="54"/>
      <c r="D854" s="66" t="s">
        <v>10</v>
      </c>
      <c r="E854" s="90"/>
      <c r="F854" s="90"/>
      <c r="G854" s="90"/>
      <c r="H854" s="28"/>
      <c r="I854" s="28"/>
      <c r="J854" s="28"/>
      <c r="K854" s="28"/>
      <c r="L854" s="28"/>
      <c r="M854" s="28"/>
      <c r="N854" s="28"/>
      <c r="O854" s="28"/>
      <c r="P854" s="28"/>
      <c r="Q854" s="28"/>
      <c r="R854" s="28"/>
      <c r="S854" s="28"/>
      <c r="T854" s="28"/>
      <c r="U854" s="28"/>
      <c r="V854" s="28"/>
      <c r="W854" s="28"/>
      <c r="X854" s="28"/>
      <c r="Y854" s="28"/>
      <c r="Z854" s="28"/>
      <c r="AA854" s="28"/>
      <c r="AB854" s="28"/>
      <c r="AC854" s="28"/>
      <c r="AD854" s="28"/>
      <c r="AE854" s="28"/>
      <c r="AF854" s="28"/>
      <c r="AG854" s="28"/>
      <c r="AH854" s="28"/>
      <c r="AI854" s="28"/>
      <c r="AJ854" s="28"/>
      <c r="AK854" s="28"/>
      <c r="AL854" s="28"/>
      <c r="AM854" s="28"/>
      <c r="AN854" s="28"/>
      <c r="AO854" s="28"/>
      <c r="AQ854" s="67">
        <v>0</v>
      </c>
      <c r="AR854" s="67">
        <v>0</v>
      </c>
      <c r="AS854" s="67">
        <v>6.4</v>
      </c>
      <c r="AT854" s="67">
        <v>6.6</v>
      </c>
      <c r="AU854" s="67">
        <v>5.8</v>
      </c>
      <c r="AV854" s="67">
        <v>5.7</v>
      </c>
      <c r="AW854" s="67">
        <v>5.2</v>
      </c>
      <c r="AX854" s="67">
        <v>4.3</v>
      </c>
      <c r="AY854" s="67">
        <v>4.3</v>
      </c>
      <c r="AZ854" s="67">
        <v>4.2</v>
      </c>
      <c r="BA854" s="67">
        <v>4.5</v>
      </c>
      <c r="BB854" s="67">
        <v>4.9000000000000004</v>
      </c>
      <c r="BC854" s="67">
        <v>4.5999999999999996</v>
      </c>
      <c r="BD854" s="67">
        <v>5.0999999999999996</v>
      </c>
      <c r="BE854" s="67">
        <v>4.9000000000000004</v>
      </c>
      <c r="BF854" s="67">
        <v>6.3000000000000007</v>
      </c>
      <c r="BG854" s="67">
        <v>9</v>
      </c>
      <c r="BH854" s="67">
        <v>8.3999999999999986</v>
      </c>
      <c r="BI854" s="67">
        <v>7.1999999999999993</v>
      </c>
      <c r="BJ854" s="67">
        <v>7.4999999999999991</v>
      </c>
      <c r="BK854" s="67">
        <v>7.4</v>
      </c>
      <c r="BL854" s="67">
        <v>7</v>
      </c>
      <c r="BM854" s="67">
        <v>8.3000000000000007</v>
      </c>
      <c r="BN854" s="67"/>
    </row>
    <row r="855" spans="1:66" ht="13.5" customHeight="1" thickBot="1" x14ac:dyDescent="0.2">
      <c r="A855" s="51"/>
      <c r="B855" s="52"/>
      <c r="C855" s="55"/>
      <c r="D855" s="68" t="s">
        <v>11</v>
      </c>
      <c r="E855" s="91"/>
      <c r="F855" s="91"/>
      <c r="G855" s="91"/>
      <c r="H855" s="29"/>
      <c r="I855" s="29"/>
      <c r="J855" s="29"/>
      <c r="K855" s="29"/>
      <c r="L855" s="29"/>
      <c r="M855" s="29"/>
      <c r="N855" s="29"/>
      <c r="O855" s="29"/>
      <c r="P855" s="29"/>
      <c r="Q855" s="29"/>
      <c r="R855" s="29"/>
      <c r="S855" s="29"/>
      <c r="T855" s="29"/>
      <c r="U855" s="29"/>
      <c r="V855" s="29"/>
      <c r="W855" s="29"/>
      <c r="X855" s="29"/>
      <c r="Y855" s="29"/>
      <c r="Z855" s="29"/>
      <c r="AA855" s="29"/>
      <c r="AB855" s="29"/>
      <c r="AC855" s="29"/>
      <c r="AD855" s="29"/>
      <c r="AE855" s="29"/>
      <c r="AF855" s="29"/>
      <c r="AG855" s="29"/>
      <c r="AH855" s="29"/>
      <c r="AI855" s="29"/>
      <c r="AJ855" s="29"/>
      <c r="AK855" s="29"/>
      <c r="AL855" s="29"/>
      <c r="AM855" s="29"/>
      <c r="AN855" s="29"/>
      <c r="AO855" s="29"/>
      <c r="AQ855" s="69">
        <v>0</v>
      </c>
      <c r="AR855" s="69">
        <v>0</v>
      </c>
      <c r="AS855" s="69">
        <v>7.5</v>
      </c>
      <c r="AT855" s="69">
        <v>7.3</v>
      </c>
      <c r="AU855" s="69">
        <v>6.8</v>
      </c>
      <c r="AV855" s="69">
        <v>7</v>
      </c>
      <c r="AW855" s="69">
        <v>13.8</v>
      </c>
      <c r="AX855" s="69">
        <v>8</v>
      </c>
      <c r="AY855" s="69">
        <v>7.8</v>
      </c>
      <c r="AZ855" s="69">
        <v>8.9</v>
      </c>
      <c r="BA855" s="69">
        <v>9.4</v>
      </c>
      <c r="BB855" s="69">
        <v>12.7</v>
      </c>
      <c r="BC855" s="69">
        <v>12.2</v>
      </c>
      <c r="BD855" s="69">
        <v>12.100000000000001</v>
      </c>
      <c r="BE855" s="69">
        <v>11.4</v>
      </c>
      <c r="BF855" s="69">
        <v>13.399999999999999</v>
      </c>
      <c r="BG855" s="69">
        <v>17.100000000000001</v>
      </c>
      <c r="BH855" s="69">
        <v>16.799999999999997</v>
      </c>
      <c r="BI855" s="69">
        <v>8.1999999999999993</v>
      </c>
      <c r="BJ855" s="69">
        <v>16.099999999999998</v>
      </c>
      <c r="BK855" s="69">
        <v>17</v>
      </c>
      <c r="BL855" s="69">
        <v>17.600000000000001</v>
      </c>
      <c r="BM855" s="69">
        <v>18.100000000000001</v>
      </c>
      <c r="BN855" s="69"/>
    </row>
    <row r="856" spans="1:66" ht="13.5" customHeight="1" x14ac:dyDescent="0.15">
      <c r="A856" s="51"/>
      <c r="B856" s="52"/>
      <c r="C856" s="53" t="s">
        <v>141</v>
      </c>
      <c r="D856" s="64" t="s">
        <v>6</v>
      </c>
      <c r="E856" s="89"/>
      <c r="F856" s="89"/>
      <c r="G856" s="89"/>
      <c r="H856" s="26"/>
      <c r="I856" s="26"/>
      <c r="J856" s="26"/>
      <c r="K856" s="26"/>
      <c r="L856" s="26"/>
      <c r="M856" s="26"/>
      <c r="N856" s="26"/>
      <c r="O856" s="26"/>
      <c r="P856" s="26"/>
      <c r="Q856" s="26"/>
      <c r="R856" s="26"/>
      <c r="S856" s="26"/>
      <c r="T856" s="26"/>
      <c r="U856" s="26"/>
      <c r="V856" s="26"/>
      <c r="W856" s="26"/>
      <c r="X856" s="26"/>
      <c r="Y856" s="26"/>
      <c r="Z856" s="26"/>
      <c r="AA856" s="26"/>
      <c r="AB856" s="26"/>
      <c r="AC856" s="26"/>
      <c r="AD856" s="26"/>
      <c r="AE856" s="26"/>
      <c r="AF856" s="26"/>
      <c r="AG856" s="26"/>
      <c r="AH856" s="26"/>
      <c r="AI856" s="26"/>
      <c r="AJ856" s="26"/>
      <c r="AK856" s="26"/>
      <c r="AL856" s="26"/>
      <c r="AM856" s="26"/>
      <c r="AN856" s="26"/>
      <c r="AO856" s="26"/>
      <c r="AQ856" s="65">
        <v>0</v>
      </c>
      <c r="AR856" s="65">
        <v>0</v>
      </c>
      <c r="AS856" s="65">
        <v>709.9</v>
      </c>
      <c r="AT856" s="65">
        <v>691.4</v>
      </c>
      <c r="AU856" s="65">
        <v>716.1</v>
      </c>
      <c r="AV856" s="65">
        <v>735.1</v>
      </c>
      <c r="AW856" s="65">
        <v>697.1</v>
      </c>
      <c r="AX856" s="65">
        <v>657</v>
      </c>
      <c r="AY856" s="65">
        <v>585.79999999999995</v>
      </c>
      <c r="AZ856" s="65">
        <v>575.9</v>
      </c>
      <c r="BA856" s="65">
        <v>528.6</v>
      </c>
      <c r="BB856" s="65">
        <v>482.9</v>
      </c>
      <c r="BC856" s="65">
        <v>486.8</v>
      </c>
      <c r="BD856" s="65">
        <v>457.49999999999994</v>
      </c>
      <c r="BE856" s="65">
        <v>434.6</v>
      </c>
      <c r="BF856" s="65">
        <v>424.60000000000008</v>
      </c>
      <c r="BG856" s="65">
        <v>419.3</v>
      </c>
      <c r="BH856" s="65">
        <v>394.79999999999995</v>
      </c>
      <c r="BI856" s="65">
        <v>399.69999999999993</v>
      </c>
      <c r="BJ856" s="65">
        <v>400.8</v>
      </c>
      <c r="BK856" s="65">
        <v>414.3</v>
      </c>
      <c r="BL856" s="65">
        <v>407.5</v>
      </c>
      <c r="BM856" s="65">
        <v>435.40000000000009</v>
      </c>
      <c r="BN856" s="65"/>
    </row>
    <row r="857" spans="1:66" ht="13.5" customHeight="1" x14ac:dyDescent="0.15">
      <c r="A857" s="51"/>
      <c r="B857" s="52"/>
      <c r="C857" s="54"/>
      <c r="D857" s="66" t="s">
        <v>7</v>
      </c>
      <c r="E857" s="90"/>
      <c r="F857" s="90"/>
      <c r="G857" s="90"/>
      <c r="H857" s="28"/>
      <c r="I857" s="28"/>
      <c r="J857" s="28"/>
      <c r="K857" s="28"/>
      <c r="L857" s="28"/>
      <c r="M857" s="28"/>
      <c r="N857" s="28"/>
      <c r="O857" s="28"/>
      <c r="P857" s="28"/>
      <c r="Q857" s="28"/>
      <c r="R857" s="28"/>
      <c r="S857" s="28"/>
      <c r="T857" s="28"/>
      <c r="U857" s="28"/>
      <c r="V857" s="28"/>
      <c r="W857" s="28"/>
      <c r="X857" s="28"/>
      <c r="Y857" s="28"/>
      <c r="Z857" s="28"/>
      <c r="AA857" s="28"/>
      <c r="AB857" s="28"/>
      <c r="AC857" s="28"/>
      <c r="AD857" s="28"/>
      <c r="AE857" s="28"/>
      <c r="AF857" s="28"/>
      <c r="AG857" s="28"/>
      <c r="AH857" s="28"/>
      <c r="AI857" s="28"/>
      <c r="AJ857" s="28"/>
      <c r="AK857" s="28"/>
      <c r="AL857" s="28"/>
      <c r="AM857" s="28"/>
      <c r="AN857" s="28"/>
      <c r="AO857" s="28"/>
      <c r="AQ857" s="67">
        <v>0</v>
      </c>
      <c r="AR857" s="67">
        <v>0</v>
      </c>
      <c r="AS857" s="67">
        <v>141.5</v>
      </c>
      <c r="AT857" s="67">
        <v>138.30000000000001</v>
      </c>
      <c r="AU857" s="67">
        <v>146.30000000000001</v>
      </c>
      <c r="AV857" s="67">
        <v>148.69999999999999</v>
      </c>
      <c r="AW857" s="67">
        <v>143.69999999999999</v>
      </c>
      <c r="AX857" s="67">
        <v>135.5</v>
      </c>
      <c r="AY857" s="67">
        <v>121.2</v>
      </c>
      <c r="AZ857" s="67">
        <v>119.8</v>
      </c>
      <c r="BA857" s="67">
        <v>108.3</v>
      </c>
      <c r="BB857" s="67">
        <v>100.3</v>
      </c>
      <c r="BC857" s="67">
        <v>101.1</v>
      </c>
      <c r="BD857" s="67">
        <v>95.199999999999989</v>
      </c>
      <c r="BE857" s="67">
        <v>91.9</v>
      </c>
      <c r="BF857" s="67">
        <v>89.5</v>
      </c>
      <c r="BG857" s="67">
        <v>97.299999999999983</v>
      </c>
      <c r="BH857" s="67">
        <v>83.3</v>
      </c>
      <c r="BI857" s="67">
        <v>84.700000000000017</v>
      </c>
      <c r="BJ857" s="67">
        <v>84.8</v>
      </c>
      <c r="BK857" s="67">
        <v>87</v>
      </c>
      <c r="BL857" s="67">
        <v>86.4</v>
      </c>
      <c r="BM857" s="67">
        <v>92.399999999999991</v>
      </c>
      <c r="BN857" s="67"/>
    </row>
    <row r="858" spans="1:66" ht="13.5" customHeight="1" x14ac:dyDescent="0.15">
      <c r="A858" s="51"/>
      <c r="B858" s="52"/>
      <c r="C858" s="54"/>
      <c r="D858" s="66" t="s">
        <v>8</v>
      </c>
      <c r="E858" s="90"/>
      <c r="F858" s="90"/>
      <c r="G858" s="90"/>
      <c r="H858" s="28"/>
      <c r="I858" s="28"/>
      <c r="J858" s="28"/>
      <c r="K858" s="28"/>
      <c r="L858" s="28"/>
      <c r="M858" s="28"/>
      <c r="N858" s="28"/>
      <c r="O858" s="28"/>
      <c r="P858" s="28"/>
      <c r="Q858" s="28"/>
      <c r="R858" s="28"/>
      <c r="S858" s="28"/>
      <c r="T858" s="28"/>
      <c r="U858" s="28"/>
      <c r="V858" s="28"/>
      <c r="W858" s="28"/>
      <c r="X858" s="28"/>
      <c r="Y858" s="28"/>
      <c r="Z858" s="28"/>
      <c r="AA858" s="28"/>
      <c r="AB858" s="28"/>
      <c r="AC858" s="28"/>
      <c r="AD858" s="28"/>
      <c r="AE858" s="28"/>
      <c r="AF858" s="28"/>
      <c r="AG858" s="28"/>
      <c r="AH858" s="28"/>
      <c r="AI858" s="28"/>
      <c r="AJ858" s="28"/>
      <c r="AK858" s="28"/>
      <c r="AL858" s="28"/>
      <c r="AM858" s="28"/>
      <c r="AN858" s="28"/>
      <c r="AO858" s="28"/>
      <c r="AQ858" s="67">
        <v>0</v>
      </c>
      <c r="AR858" s="67">
        <v>0</v>
      </c>
      <c r="AS858" s="67">
        <v>568.4</v>
      </c>
      <c r="AT858" s="67">
        <v>553.1</v>
      </c>
      <c r="AU858" s="67">
        <v>569.79999999999995</v>
      </c>
      <c r="AV858" s="67">
        <v>586.4</v>
      </c>
      <c r="AW858" s="67">
        <v>553.4</v>
      </c>
      <c r="AX858" s="67">
        <v>521.5</v>
      </c>
      <c r="AY858" s="67">
        <v>464.6</v>
      </c>
      <c r="AZ858" s="67">
        <v>456.1</v>
      </c>
      <c r="BA858" s="67">
        <v>420.3</v>
      </c>
      <c r="BB858" s="67">
        <v>382.6</v>
      </c>
      <c r="BC858" s="67">
        <v>385.7</v>
      </c>
      <c r="BD858" s="67">
        <v>362.30000000000007</v>
      </c>
      <c r="BE858" s="67">
        <v>342.7</v>
      </c>
      <c r="BF858" s="67">
        <v>335.1</v>
      </c>
      <c r="BG858" s="67">
        <v>322.00000000000006</v>
      </c>
      <c r="BH858" s="67">
        <v>311.5</v>
      </c>
      <c r="BI858" s="67">
        <v>315.00000000000006</v>
      </c>
      <c r="BJ858" s="67">
        <v>316</v>
      </c>
      <c r="BK858" s="67">
        <v>327.29999999999995</v>
      </c>
      <c r="BL858" s="67">
        <v>321.10000000000002</v>
      </c>
      <c r="BM858" s="67">
        <v>343.00000000000006</v>
      </c>
      <c r="BN858" s="67"/>
    </row>
    <row r="859" spans="1:66" ht="13.5" customHeight="1" x14ac:dyDescent="0.15">
      <c r="A859" s="51"/>
      <c r="B859" s="52"/>
      <c r="C859" s="54"/>
      <c r="D859" s="66" t="s">
        <v>9</v>
      </c>
      <c r="E859" s="90"/>
      <c r="F859" s="90"/>
      <c r="G859" s="90"/>
      <c r="H859" s="28"/>
      <c r="I859" s="28"/>
      <c r="J859" s="28"/>
      <c r="K859" s="28"/>
      <c r="L859" s="28"/>
      <c r="M859" s="28"/>
      <c r="N859" s="28"/>
      <c r="O859" s="28"/>
      <c r="P859" s="28"/>
      <c r="Q859" s="28"/>
      <c r="R859" s="28"/>
      <c r="S859" s="28"/>
      <c r="T859" s="28"/>
      <c r="U859" s="28"/>
      <c r="V859" s="28"/>
      <c r="W859" s="28"/>
      <c r="X859" s="28"/>
      <c r="Y859" s="28"/>
      <c r="Z859" s="28"/>
      <c r="AA859" s="28"/>
      <c r="AB859" s="28"/>
      <c r="AC859" s="28"/>
      <c r="AD859" s="28"/>
      <c r="AE859" s="28"/>
      <c r="AF859" s="28"/>
      <c r="AG859" s="28"/>
      <c r="AH859" s="28"/>
      <c r="AI859" s="28"/>
      <c r="AJ859" s="28"/>
      <c r="AK859" s="28"/>
      <c r="AL859" s="28"/>
      <c r="AM859" s="28"/>
      <c r="AN859" s="28"/>
      <c r="AO859" s="28"/>
      <c r="AQ859" s="67">
        <v>0</v>
      </c>
      <c r="AR859" s="67">
        <v>0</v>
      </c>
      <c r="AS859" s="67">
        <v>670.4</v>
      </c>
      <c r="AT859" s="67">
        <v>654.1</v>
      </c>
      <c r="AU859" s="67">
        <v>692.3</v>
      </c>
      <c r="AV859" s="67">
        <v>710.5</v>
      </c>
      <c r="AW859" s="67">
        <v>673.9</v>
      </c>
      <c r="AX859" s="67">
        <v>634.5</v>
      </c>
      <c r="AY859" s="67">
        <v>565.4</v>
      </c>
      <c r="AZ859" s="67">
        <v>557.20000000000005</v>
      </c>
      <c r="BA859" s="67">
        <v>511.5</v>
      </c>
      <c r="BB859" s="67">
        <v>465.6</v>
      </c>
      <c r="BC859" s="67">
        <v>470.4</v>
      </c>
      <c r="BD859" s="67">
        <v>438.80000000000007</v>
      </c>
      <c r="BE859" s="67">
        <v>416.9</v>
      </c>
      <c r="BF859" s="67">
        <v>406.70000000000005</v>
      </c>
      <c r="BG859" s="67">
        <v>401.10000000000008</v>
      </c>
      <c r="BH859" s="67">
        <v>379.09999999999997</v>
      </c>
      <c r="BI859" s="67">
        <v>383.7</v>
      </c>
      <c r="BJ859" s="67">
        <v>384.3</v>
      </c>
      <c r="BK859" s="67">
        <v>396.7</v>
      </c>
      <c r="BL859" s="67">
        <v>391.9</v>
      </c>
      <c r="BM859" s="67">
        <v>418.1</v>
      </c>
      <c r="BN859" s="67"/>
    </row>
    <row r="860" spans="1:66" ht="13.5" customHeight="1" x14ac:dyDescent="0.15">
      <c r="A860" s="51"/>
      <c r="B860" s="52"/>
      <c r="C860" s="54"/>
      <c r="D860" s="66" t="s">
        <v>10</v>
      </c>
      <c r="E860" s="90"/>
      <c r="F860" s="90"/>
      <c r="G860" s="90"/>
      <c r="H860" s="28"/>
      <c r="I860" s="28"/>
      <c r="J860" s="28"/>
      <c r="K860" s="28"/>
      <c r="L860" s="28"/>
      <c r="M860" s="28"/>
      <c r="N860" s="28"/>
      <c r="O860" s="28"/>
      <c r="P860" s="28"/>
      <c r="Q860" s="28"/>
      <c r="R860" s="28"/>
      <c r="S860" s="28"/>
      <c r="T860" s="28"/>
      <c r="U860" s="28"/>
      <c r="V860" s="28"/>
      <c r="W860" s="28"/>
      <c r="X860" s="28"/>
      <c r="Y860" s="28"/>
      <c r="Z860" s="28"/>
      <c r="AA860" s="28"/>
      <c r="AB860" s="28"/>
      <c r="AC860" s="28"/>
      <c r="AD860" s="28"/>
      <c r="AE860" s="28"/>
      <c r="AF860" s="28"/>
      <c r="AG860" s="28"/>
      <c r="AH860" s="28"/>
      <c r="AI860" s="28"/>
      <c r="AJ860" s="28"/>
      <c r="AK860" s="28"/>
      <c r="AL860" s="28"/>
      <c r="AM860" s="28"/>
      <c r="AN860" s="28"/>
      <c r="AO860" s="28"/>
      <c r="AQ860" s="67">
        <v>0</v>
      </c>
      <c r="AR860" s="67">
        <v>0</v>
      </c>
      <c r="AS860" s="67">
        <v>39.5</v>
      </c>
      <c r="AT860" s="67">
        <v>37.299999999999997</v>
      </c>
      <c r="AU860" s="67">
        <v>23.8</v>
      </c>
      <c r="AV860" s="67">
        <v>24.6</v>
      </c>
      <c r="AW860" s="67">
        <v>23.2</v>
      </c>
      <c r="AX860" s="67">
        <v>22.5</v>
      </c>
      <c r="AY860" s="67">
        <v>20.399999999999999</v>
      </c>
      <c r="AZ860" s="67">
        <v>18.7</v>
      </c>
      <c r="BA860" s="67">
        <v>17.100000000000001</v>
      </c>
      <c r="BB860" s="67">
        <v>17.3</v>
      </c>
      <c r="BC860" s="67">
        <v>16.399999999999999</v>
      </c>
      <c r="BD860" s="67">
        <v>18.700000000000003</v>
      </c>
      <c r="BE860" s="67">
        <v>17.7</v>
      </c>
      <c r="BF860" s="67">
        <v>17.899999999999999</v>
      </c>
      <c r="BG860" s="67">
        <v>18.200000000000003</v>
      </c>
      <c r="BH860" s="67">
        <v>15.7</v>
      </c>
      <c r="BI860" s="67">
        <v>16</v>
      </c>
      <c r="BJ860" s="67">
        <v>16.5</v>
      </c>
      <c r="BK860" s="67">
        <v>17.599999999999998</v>
      </c>
      <c r="BL860" s="67">
        <v>15.6</v>
      </c>
      <c r="BM860" s="67">
        <v>17.299999999999997</v>
      </c>
      <c r="BN860" s="67"/>
    </row>
    <row r="861" spans="1:66" ht="13.5" customHeight="1" thickBot="1" x14ac:dyDescent="0.2">
      <c r="A861" s="51"/>
      <c r="B861" s="52"/>
      <c r="C861" s="55"/>
      <c r="D861" s="68" t="s">
        <v>11</v>
      </c>
      <c r="E861" s="91"/>
      <c r="F861" s="91"/>
      <c r="G861" s="91"/>
      <c r="H861" s="29"/>
      <c r="I861" s="29"/>
      <c r="J861" s="29"/>
      <c r="K861" s="29"/>
      <c r="L861" s="29"/>
      <c r="M861" s="29"/>
      <c r="N861" s="29"/>
      <c r="O861" s="29"/>
      <c r="P861" s="29"/>
      <c r="Q861" s="29"/>
      <c r="R861" s="29"/>
      <c r="S861" s="29"/>
      <c r="T861" s="29"/>
      <c r="U861" s="29"/>
      <c r="V861" s="29"/>
      <c r="W861" s="29"/>
      <c r="X861" s="29"/>
      <c r="Y861" s="29"/>
      <c r="Z861" s="29"/>
      <c r="AA861" s="29"/>
      <c r="AB861" s="29"/>
      <c r="AC861" s="29"/>
      <c r="AD861" s="29"/>
      <c r="AE861" s="29"/>
      <c r="AF861" s="29"/>
      <c r="AG861" s="29"/>
      <c r="AH861" s="29"/>
      <c r="AI861" s="29"/>
      <c r="AJ861" s="29"/>
      <c r="AK861" s="29"/>
      <c r="AL861" s="29"/>
      <c r="AM861" s="29"/>
      <c r="AN861" s="29"/>
      <c r="AO861" s="29"/>
      <c r="AQ861" s="69">
        <v>0</v>
      </c>
      <c r="AR861" s="69">
        <v>0</v>
      </c>
      <c r="AS861" s="69">
        <v>47.3</v>
      </c>
      <c r="AT861" s="69">
        <v>44.7</v>
      </c>
      <c r="AU861" s="69">
        <v>31.4</v>
      </c>
      <c r="AV861" s="69">
        <v>33.4</v>
      </c>
      <c r="AW861" s="69">
        <v>31.2</v>
      </c>
      <c r="AX861" s="69">
        <v>30.9</v>
      </c>
      <c r="AY861" s="69">
        <v>29</v>
      </c>
      <c r="AZ861" s="69">
        <v>26.8</v>
      </c>
      <c r="BA861" s="69">
        <v>25.6</v>
      </c>
      <c r="BB861" s="69">
        <v>24.9</v>
      </c>
      <c r="BC861" s="69">
        <v>24.5</v>
      </c>
      <c r="BD861" s="69">
        <v>27.400000000000006</v>
      </c>
      <c r="BE861" s="69">
        <v>25.7</v>
      </c>
      <c r="BF861" s="69">
        <v>25.799999999999994</v>
      </c>
      <c r="BG861" s="69">
        <v>40.1</v>
      </c>
      <c r="BH861" s="69">
        <v>22.299999999999997</v>
      </c>
      <c r="BI861" s="69">
        <v>23.300000000000004</v>
      </c>
      <c r="BJ861" s="69">
        <v>23.000000000000004</v>
      </c>
      <c r="BK861" s="69">
        <v>24.1</v>
      </c>
      <c r="BL861" s="69">
        <v>18</v>
      </c>
      <c r="BM861" s="69">
        <v>19.600000000000001</v>
      </c>
      <c r="BN861" s="69"/>
    </row>
    <row r="862" spans="1:66" ht="13.5" customHeight="1" x14ac:dyDescent="0.15">
      <c r="A862" s="51"/>
      <c r="B862" s="52"/>
      <c r="C862" s="53" t="s">
        <v>142</v>
      </c>
      <c r="D862" s="64" t="s">
        <v>6</v>
      </c>
      <c r="E862" s="89"/>
      <c r="F862" s="89"/>
      <c r="G862" s="89"/>
      <c r="H862" s="26"/>
      <c r="I862" s="26"/>
      <c r="J862" s="26"/>
      <c r="K862" s="26"/>
      <c r="L862" s="26"/>
      <c r="M862" s="26"/>
      <c r="N862" s="26"/>
      <c r="O862" s="26"/>
      <c r="P862" s="26"/>
      <c r="Q862" s="26"/>
      <c r="R862" s="26"/>
      <c r="S862" s="26"/>
      <c r="T862" s="26"/>
      <c r="U862" s="26"/>
      <c r="V862" s="26"/>
      <c r="W862" s="26"/>
      <c r="X862" s="26"/>
      <c r="Y862" s="26"/>
      <c r="Z862" s="26"/>
      <c r="AA862" s="26"/>
      <c r="AB862" s="26"/>
      <c r="AC862" s="26"/>
      <c r="AD862" s="26"/>
      <c r="AE862" s="26"/>
      <c r="AF862" s="26"/>
      <c r="AG862" s="26"/>
      <c r="AH862" s="26"/>
      <c r="AI862" s="26"/>
      <c r="AJ862" s="26"/>
      <c r="AK862" s="26"/>
      <c r="AL862" s="26"/>
      <c r="AM862" s="26"/>
      <c r="AN862" s="26"/>
      <c r="AO862" s="26"/>
      <c r="AQ862" s="65">
        <v>0</v>
      </c>
      <c r="AR862" s="65">
        <v>0</v>
      </c>
      <c r="AS862" s="65">
        <v>70.900000000000006</v>
      </c>
      <c r="AT862" s="65">
        <v>63</v>
      </c>
      <c r="AU862" s="65">
        <v>71.2</v>
      </c>
      <c r="AV862" s="65">
        <v>45.6</v>
      </c>
      <c r="AW862" s="65">
        <v>73</v>
      </c>
      <c r="AX862" s="65">
        <v>71.400000000000006</v>
      </c>
      <c r="AY862" s="65">
        <v>77.8</v>
      </c>
      <c r="AZ862" s="65">
        <v>94</v>
      </c>
      <c r="BA862" s="65">
        <v>85.2</v>
      </c>
      <c r="BB862" s="65">
        <v>75.400000000000006</v>
      </c>
      <c r="BC862" s="65">
        <v>75.099999999999994</v>
      </c>
      <c r="BD862" s="65">
        <v>73.2</v>
      </c>
      <c r="BE862" s="65">
        <v>69.3</v>
      </c>
      <c r="BF862" s="65">
        <v>67</v>
      </c>
      <c r="BG862" s="65">
        <v>66.8</v>
      </c>
      <c r="BH862" s="65">
        <v>57</v>
      </c>
      <c r="BI862" s="65">
        <v>55.9</v>
      </c>
      <c r="BJ862" s="65">
        <v>54.499999999999993</v>
      </c>
      <c r="BK862" s="65">
        <v>49.900000000000006</v>
      </c>
      <c r="BL862" s="65">
        <v>35.4</v>
      </c>
      <c r="BM862" s="65">
        <v>59.9</v>
      </c>
      <c r="BN862" s="65"/>
    </row>
    <row r="863" spans="1:66" ht="13.5" customHeight="1" x14ac:dyDescent="0.15">
      <c r="A863" s="51"/>
      <c r="B863" s="52"/>
      <c r="C863" s="54"/>
      <c r="D863" s="66" t="s">
        <v>7</v>
      </c>
      <c r="E863" s="90"/>
      <c r="F863" s="90"/>
      <c r="G863" s="90"/>
      <c r="H863" s="28"/>
      <c r="I863" s="28"/>
      <c r="J863" s="28"/>
      <c r="K863" s="28"/>
      <c r="L863" s="28"/>
      <c r="M863" s="28"/>
      <c r="N863" s="28"/>
      <c r="O863" s="28"/>
      <c r="P863" s="28"/>
      <c r="Q863" s="28"/>
      <c r="R863" s="28"/>
      <c r="S863" s="28"/>
      <c r="T863" s="28"/>
      <c r="U863" s="28"/>
      <c r="V863" s="28"/>
      <c r="W863" s="28"/>
      <c r="X863" s="28"/>
      <c r="Y863" s="28"/>
      <c r="Z863" s="28"/>
      <c r="AA863" s="28"/>
      <c r="AB863" s="28"/>
      <c r="AC863" s="28"/>
      <c r="AD863" s="28"/>
      <c r="AE863" s="28"/>
      <c r="AF863" s="28"/>
      <c r="AG863" s="28"/>
      <c r="AH863" s="28"/>
      <c r="AI863" s="28"/>
      <c r="AJ863" s="28"/>
      <c r="AK863" s="28"/>
      <c r="AL863" s="28"/>
      <c r="AM863" s="28"/>
      <c r="AN863" s="28"/>
      <c r="AO863" s="28"/>
      <c r="AQ863" s="67">
        <v>0</v>
      </c>
      <c r="AR863" s="67">
        <v>0</v>
      </c>
      <c r="AS863" s="67">
        <v>6.9</v>
      </c>
      <c r="AT863" s="67">
        <v>7.8</v>
      </c>
      <c r="AU863" s="67">
        <v>13.6</v>
      </c>
      <c r="AV863" s="67">
        <v>4.5</v>
      </c>
      <c r="AW863" s="67">
        <v>15.2</v>
      </c>
      <c r="AX863" s="67">
        <v>15</v>
      </c>
      <c r="AY863" s="67">
        <v>14</v>
      </c>
      <c r="AZ863" s="67">
        <v>14.3</v>
      </c>
      <c r="BA863" s="67">
        <v>12.6</v>
      </c>
      <c r="BB863" s="67">
        <v>9.6999999999999993</v>
      </c>
      <c r="BC863" s="67">
        <v>9</v>
      </c>
      <c r="BD863" s="67">
        <v>11.4</v>
      </c>
      <c r="BE863" s="67">
        <v>11.3</v>
      </c>
      <c r="BF863" s="67">
        <v>10.9</v>
      </c>
      <c r="BG863" s="67">
        <v>9.8000000000000007</v>
      </c>
      <c r="BH863" s="67">
        <v>9.3000000000000007</v>
      </c>
      <c r="BI863" s="67">
        <v>9.2000000000000011</v>
      </c>
      <c r="BJ863" s="67">
        <v>9.6000000000000014</v>
      </c>
      <c r="BK863" s="67">
        <v>9.1999999999999993</v>
      </c>
      <c r="BL863" s="67">
        <v>6.4</v>
      </c>
      <c r="BM863" s="67">
        <v>6.7</v>
      </c>
      <c r="BN863" s="67"/>
    </row>
    <row r="864" spans="1:66" ht="13.5" customHeight="1" x14ac:dyDescent="0.15">
      <c r="A864" s="51" t="s">
        <v>131</v>
      </c>
      <c r="B864" s="52" t="s">
        <v>132</v>
      </c>
      <c r="C864" s="54"/>
      <c r="D864" s="66" t="s">
        <v>8</v>
      </c>
      <c r="E864" s="90"/>
      <c r="F864" s="90"/>
      <c r="G864" s="90"/>
      <c r="H864" s="28"/>
      <c r="I864" s="28"/>
      <c r="J864" s="28"/>
      <c r="K864" s="28"/>
      <c r="L864" s="28"/>
      <c r="M864" s="28"/>
      <c r="N864" s="28"/>
      <c r="O864" s="28"/>
      <c r="P864" s="28"/>
      <c r="Q864" s="28"/>
      <c r="R864" s="28"/>
      <c r="S864" s="28"/>
      <c r="T864" s="28"/>
      <c r="U864" s="28"/>
      <c r="V864" s="28"/>
      <c r="W864" s="28"/>
      <c r="X864" s="28"/>
      <c r="Y864" s="28"/>
      <c r="Z864" s="28"/>
      <c r="AA864" s="28"/>
      <c r="AB864" s="28"/>
      <c r="AC864" s="28"/>
      <c r="AD864" s="28"/>
      <c r="AE864" s="28"/>
      <c r="AF864" s="28"/>
      <c r="AG864" s="28"/>
      <c r="AH864" s="28"/>
      <c r="AI864" s="28"/>
      <c r="AJ864" s="28"/>
      <c r="AK864" s="28"/>
      <c r="AL864" s="28"/>
      <c r="AM864" s="28"/>
      <c r="AN864" s="28"/>
      <c r="AO864" s="28"/>
      <c r="AQ864" s="67">
        <v>0</v>
      </c>
      <c r="AR864" s="67">
        <v>0</v>
      </c>
      <c r="AS864" s="67">
        <v>64</v>
      </c>
      <c r="AT864" s="67">
        <v>55.2</v>
      </c>
      <c r="AU864" s="67">
        <v>57.6</v>
      </c>
      <c r="AV864" s="67">
        <v>41.1</v>
      </c>
      <c r="AW864" s="67">
        <v>57.8</v>
      </c>
      <c r="AX864" s="67">
        <v>56.4</v>
      </c>
      <c r="AY864" s="67">
        <v>63.8</v>
      </c>
      <c r="AZ864" s="67">
        <v>79.7</v>
      </c>
      <c r="BA864" s="67">
        <v>72.599999999999994</v>
      </c>
      <c r="BB864" s="67">
        <v>65.7</v>
      </c>
      <c r="BC864" s="67">
        <v>66.099999999999994</v>
      </c>
      <c r="BD864" s="67">
        <v>61.8</v>
      </c>
      <c r="BE864" s="67">
        <v>58</v>
      </c>
      <c r="BF864" s="67">
        <v>56.1</v>
      </c>
      <c r="BG864" s="67">
        <v>56.999999999999993</v>
      </c>
      <c r="BH864" s="67">
        <v>47.699999999999996</v>
      </c>
      <c r="BI864" s="67">
        <v>46.699999999999996</v>
      </c>
      <c r="BJ864" s="67">
        <v>44.9</v>
      </c>
      <c r="BK864" s="67">
        <v>40.700000000000003</v>
      </c>
      <c r="BL864" s="67">
        <v>29</v>
      </c>
      <c r="BM864" s="67">
        <v>53.20000000000001</v>
      </c>
      <c r="BN864" s="67"/>
    </row>
    <row r="865" spans="1:66" ht="13.5" customHeight="1" x14ac:dyDescent="0.15">
      <c r="A865" s="51"/>
      <c r="B865" s="52"/>
      <c r="C865" s="54"/>
      <c r="D865" s="66" t="s">
        <v>9</v>
      </c>
      <c r="E865" s="90"/>
      <c r="F865" s="90"/>
      <c r="G865" s="90"/>
      <c r="H865" s="28"/>
      <c r="I865" s="28"/>
      <c r="J865" s="28"/>
      <c r="K865" s="28"/>
      <c r="L865" s="28"/>
      <c r="M865" s="28"/>
      <c r="N865" s="28"/>
      <c r="O865" s="28"/>
      <c r="P865" s="28"/>
      <c r="Q865" s="28"/>
      <c r="R865" s="28"/>
      <c r="S865" s="28"/>
      <c r="T865" s="28"/>
      <c r="U865" s="28"/>
      <c r="V865" s="28"/>
      <c r="W865" s="28"/>
      <c r="X865" s="28"/>
      <c r="Y865" s="28"/>
      <c r="Z865" s="28"/>
      <c r="AA865" s="28"/>
      <c r="AB865" s="28"/>
      <c r="AC865" s="28"/>
      <c r="AD865" s="28"/>
      <c r="AE865" s="28"/>
      <c r="AF865" s="28"/>
      <c r="AG865" s="28"/>
      <c r="AH865" s="28"/>
      <c r="AI865" s="28"/>
      <c r="AJ865" s="28"/>
      <c r="AK865" s="28"/>
      <c r="AL865" s="28"/>
      <c r="AM865" s="28"/>
      <c r="AN865" s="28"/>
      <c r="AO865" s="28"/>
      <c r="AQ865" s="67">
        <v>0</v>
      </c>
      <c r="AR865" s="67">
        <v>0</v>
      </c>
      <c r="AS865" s="67">
        <v>64.5</v>
      </c>
      <c r="AT865" s="67">
        <v>55.9</v>
      </c>
      <c r="AU865" s="67">
        <v>64.8</v>
      </c>
      <c r="AV865" s="67">
        <v>39.200000000000003</v>
      </c>
      <c r="AW865" s="67">
        <v>68</v>
      </c>
      <c r="AX865" s="67">
        <v>67.7</v>
      </c>
      <c r="AY865" s="67">
        <v>74</v>
      </c>
      <c r="AZ865" s="67">
        <v>85.1</v>
      </c>
      <c r="BA865" s="67">
        <v>78.599999999999994</v>
      </c>
      <c r="BB865" s="67">
        <v>68.599999999999994</v>
      </c>
      <c r="BC865" s="67">
        <v>64.7</v>
      </c>
      <c r="BD865" s="67">
        <v>64.100000000000009</v>
      </c>
      <c r="BE865" s="67">
        <v>59.5</v>
      </c>
      <c r="BF865" s="67">
        <v>58.800000000000004</v>
      </c>
      <c r="BG865" s="67">
        <v>59.5</v>
      </c>
      <c r="BH865" s="67">
        <v>50.20000000000001</v>
      </c>
      <c r="BI865" s="67">
        <v>50.600000000000009</v>
      </c>
      <c r="BJ865" s="67">
        <v>49.4</v>
      </c>
      <c r="BK865" s="67">
        <v>44.9</v>
      </c>
      <c r="BL865" s="67">
        <v>30.3</v>
      </c>
      <c r="BM865" s="67">
        <v>55.300000000000004</v>
      </c>
      <c r="BN865" s="67"/>
    </row>
    <row r="866" spans="1:66" ht="13.5" customHeight="1" x14ac:dyDescent="0.15">
      <c r="A866" s="51"/>
      <c r="B866" s="52"/>
      <c r="C866" s="54"/>
      <c r="D866" s="66" t="s">
        <v>10</v>
      </c>
      <c r="E866" s="90"/>
      <c r="F866" s="90"/>
      <c r="G866" s="90"/>
      <c r="H866" s="28"/>
      <c r="I866" s="28"/>
      <c r="J866" s="28"/>
      <c r="K866" s="28"/>
      <c r="L866" s="28"/>
      <c r="M866" s="28"/>
      <c r="N866" s="28"/>
      <c r="O866" s="28"/>
      <c r="P866" s="28"/>
      <c r="Q866" s="28"/>
      <c r="R866" s="28"/>
      <c r="S866" s="28"/>
      <c r="T866" s="28"/>
      <c r="U866" s="28"/>
      <c r="V866" s="28"/>
      <c r="W866" s="28"/>
      <c r="X866" s="28"/>
      <c r="Y866" s="28"/>
      <c r="Z866" s="28"/>
      <c r="AA866" s="28"/>
      <c r="AB866" s="28"/>
      <c r="AC866" s="28"/>
      <c r="AD866" s="28"/>
      <c r="AE866" s="28"/>
      <c r="AF866" s="28"/>
      <c r="AG866" s="28"/>
      <c r="AH866" s="28"/>
      <c r="AI866" s="28"/>
      <c r="AJ866" s="28"/>
      <c r="AK866" s="28"/>
      <c r="AL866" s="28"/>
      <c r="AM866" s="28"/>
      <c r="AN866" s="28"/>
      <c r="AO866" s="28"/>
      <c r="AQ866" s="67">
        <v>0</v>
      </c>
      <c r="AR866" s="67">
        <v>0</v>
      </c>
      <c r="AS866" s="67">
        <v>6.4</v>
      </c>
      <c r="AT866" s="67">
        <v>7.1</v>
      </c>
      <c r="AU866" s="67">
        <v>6.4</v>
      </c>
      <c r="AV866" s="67">
        <v>6.4</v>
      </c>
      <c r="AW866" s="67">
        <v>5</v>
      </c>
      <c r="AX866" s="67">
        <v>3.7</v>
      </c>
      <c r="AY866" s="67">
        <v>3.8</v>
      </c>
      <c r="AZ866" s="67">
        <v>8.9</v>
      </c>
      <c r="BA866" s="67">
        <v>6.6</v>
      </c>
      <c r="BB866" s="67">
        <v>6.8</v>
      </c>
      <c r="BC866" s="67">
        <v>10.4</v>
      </c>
      <c r="BD866" s="67">
        <v>9.1</v>
      </c>
      <c r="BE866" s="67">
        <v>9.8000000000000007</v>
      </c>
      <c r="BF866" s="67">
        <v>8.2000000000000011</v>
      </c>
      <c r="BG866" s="67">
        <v>7.3</v>
      </c>
      <c r="BH866" s="67">
        <v>6.8</v>
      </c>
      <c r="BI866" s="67">
        <v>5.3</v>
      </c>
      <c r="BJ866" s="67">
        <v>5.1000000000000005</v>
      </c>
      <c r="BK866" s="67">
        <v>4.9999999999999991</v>
      </c>
      <c r="BL866" s="67">
        <v>5.0999999999999996</v>
      </c>
      <c r="BM866" s="67">
        <v>4.5999999999999996</v>
      </c>
      <c r="BN866" s="67"/>
    </row>
    <row r="867" spans="1:66" ht="13.5" customHeight="1" thickBot="1" x14ac:dyDescent="0.2">
      <c r="A867" s="51"/>
      <c r="B867" s="52"/>
      <c r="C867" s="55"/>
      <c r="D867" s="68" t="s">
        <v>11</v>
      </c>
      <c r="E867" s="91"/>
      <c r="F867" s="91"/>
      <c r="G867" s="91"/>
      <c r="H867" s="29"/>
      <c r="I867" s="29"/>
      <c r="J867" s="29"/>
      <c r="K867" s="29"/>
      <c r="L867" s="29"/>
      <c r="M867" s="29"/>
      <c r="N867" s="29"/>
      <c r="O867" s="29"/>
      <c r="P867" s="29"/>
      <c r="Q867" s="29"/>
      <c r="R867" s="29"/>
      <c r="S867" s="29"/>
      <c r="T867" s="29"/>
      <c r="U867" s="29"/>
      <c r="V867" s="29"/>
      <c r="W867" s="29"/>
      <c r="X867" s="29"/>
      <c r="Y867" s="29"/>
      <c r="Z867" s="29"/>
      <c r="AA867" s="29"/>
      <c r="AB867" s="29"/>
      <c r="AC867" s="29"/>
      <c r="AD867" s="29"/>
      <c r="AE867" s="29"/>
      <c r="AF867" s="29"/>
      <c r="AG867" s="29"/>
      <c r="AH867" s="29"/>
      <c r="AI867" s="29"/>
      <c r="AJ867" s="29"/>
      <c r="AK867" s="29"/>
      <c r="AL867" s="29"/>
      <c r="AM867" s="29"/>
      <c r="AN867" s="29"/>
      <c r="AO867" s="29"/>
      <c r="AQ867" s="69">
        <v>0</v>
      </c>
      <c r="AR867" s="69">
        <v>0</v>
      </c>
      <c r="AS867" s="69">
        <v>20.8</v>
      </c>
      <c r="AT867" s="69">
        <v>17.600000000000001</v>
      </c>
      <c r="AU867" s="69">
        <v>16</v>
      </c>
      <c r="AV867" s="69">
        <v>15.9</v>
      </c>
      <c r="AW867" s="69">
        <v>13.1</v>
      </c>
      <c r="AX867" s="69">
        <v>10</v>
      </c>
      <c r="AY867" s="69">
        <v>10.199999999999999</v>
      </c>
      <c r="AZ867" s="69">
        <v>12.5</v>
      </c>
      <c r="BA867" s="69">
        <v>11.3</v>
      </c>
      <c r="BB867" s="69">
        <v>10.7</v>
      </c>
      <c r="BC867" s="69">
        <v>14</v>
      </c>
      <c r="BD867" s="69">
        <v>14.900000000000002</v>
      </c>
      <c r="BE867" s="69">
        <v>14.8</v>
      </c>
      <c r="BF867" s="69">
        <v>14.4</v>
      </c>
      <c r="BG867" s="69">
        <v>15.099999999999998</v>
      </c>
      <c r="BH867" s="69">
        <v>15</v>
      </c>
      <c r="BI867" s="69">
        <v>13</v>
      </c>
      <c r="BJ867" s="69">
        <v>12.6</v>
      </c>
      <c r="BK867" s="69">
        <v>11.3</v>
      </c>
      <c r="BL867" s="69">
        <v>11.5</v>
      </c>
      <c r="BM867" s="69">
        <v>10.200000000000001</v>
      </c>
      <c r="BN867" s="69"/>
    </row>
    <row r="868" spans="1:66" ht="13.5" customHeight="1" x14ac:dyDescent="0.15">
      <c r="A868" s="51"/>
      <c r="B868" s="52"/>
      <c r="C868" s="53" t="s">
        <v>143</v>
      </c>
      <c r="D868" s="64" t="s">
        <v>6</v>
      </c>
      <c r="E868" s="89"/>
      <c r="F868" s="89"/>
      <c r="G868" s="89"/>
      <c r="H868" s="26"/>
      <c r="I868" s="26"/>
      <c r="J868" s="26"/>
      <c r="K868" s="26"/>
      <c r="L868" s="26"/>
      <c r="M868" s="26"/>
      <c r="N868" s="26"/>
      <c r="O868" s="26"/>
      <c r="P868" s="26"/>
      <c r="Q868" s="26"/>
      <c r="R868" s="26"/>
      <c r="S868" s="26"/>
      <c r="T868" s="26"/>
      <c r="U868" s="26"/>
      <c r="V868" s="26"/>
      <c r="W868" s="26"/>
      <c r="X868" s="26"/>
      <c r="Y868" s="26"/>
      <c r="Z868" s="26"/>
      <c r="AA868" s="26"/>
      <c r="AB868" s="26"/>
      <c r="AC868" s="26"/>
      <c r="AD868" s="26"/>
      <c r="AE868" s="26"/>
      <c r="AF868" s="26"/>
      <c r="AG868" s="26"/>
      <c r="AH868" s="26"/>
      <c r="AI868" s="26"/>
      <c r="AJ868" s="26"/>
      <c r="AK868" s="26"/>
      <c r="AL868" s="26"/>
      <c r="AM868" s="26"/>
      <c r="AN868" s="26"/>
      <c r="AO868" s="26"/>
      <c r="AQ868" s="65">
        <v>0</v>
      </c>
      <c r="AR868" s="65">
        <v>0</v>
      </c>
      <c r="AS868" s="65">
        <v>48.1</v>
      </c>
      <c r="AT868" s="65">
        <v>38.799999999999997</v>
      </c>
      <c r="AU868" s="65">
        <v>34.200000000000003</v>
      </c>
      <c r="AV868" s="65">
        <v>42.2</v>
      </c>
      <c r="AW868" s="65">
        <v>66.400000000000006</v>
      </c>
      <c r="AX868" s="65">
        <v>105.7</v>
      </c>
      <c r="AY868" s="65">
        <v>99.8</v>
      </c>
      <c r="AZ868" s="65">
        <v>111.4</v>
      </c>
      <c r="BA868" s="65">
        <v>113.6</v>
      </c>
      <c r="BB868" s="65">
        <v>92.9</v>
      </c>
      <c r="BC868" s="65">
        <v>92</v>
      </c>
      <c r="BD868" s="65">
        <v>93.5</v>
      </c>
      <c r="BE868" s="65">
        <v>75.099999999999994</v>
      </c>
      <c r="BF868" s="65">
        <v>82.09999999999998</v>
      </c>
      <c r="BG868" s="65">
        <v>80.600000000000009</v>
      </c>
      <c r="BH868" s="65">
        <v>84.8</v>
      </c>
      <c r="BI868" s="65">
        <v>82.399999999999991</v>
      </c>
      <c r="BJ868" s="65">
        <v>84.000000000000014</v>
      </c>
      <c r="BK868" s="65">
        <v>89.600000000000009</v>
      </c>
      <c r="BL868" s="65">
        <v>97.8</v>
      </c>
      <c r="BM868" s="65">
        <v>96.90000000000002</v>
      </c>
      <c r="BN868" s="65"/>
    </row>
    <row r="869" spans="1:66" ht="13.5" customHeight="1" x14ac:dyDescent="0.15">
      <c r="A869" s="51"/>
      <c r="B869" s="52"/>
      <c r="C869" s="54"/>
      <c r="D869" s="66" t="s">
        <v>7</v>
      </c>
      <c r="E869" s="90"/>
      <c r="F869" s="90"/>
      <c r="G869" s="90"/>
      <c r="H869" s="28"/>
      <c r="I869" s="28"/>
      <c r="J869" s="28"/>
      <c r="K869" s="28"/>
      <c r="L869" s="28"/>
      <c r="M869" s="28"/>
      <c r="N869" s="28"/>
      <c r="O869" s="28"/>
      <c r="P869" s="28"/>
      <c r="Q869" s="28"/>
      <c r="R869" s="28"/>
      <c r="S869" s="28"/>
      <c r="T869" s="28"/>
      <c r="U869" s="28"/>
      <c r="V869" s="28"/>
      <c r="W869" s="28"/>
      <c r="X869" s="28"/>
      <c r="Y869" s="28"/>
      <c r="Z869" s="28"/>
      <c r="AA869" s="28"/>
      <c r="AB869" s="28"/>
      <c r="AC869" s="28"/>
      <c r="AD869" s="28"/>
      <c r="AE869" s="28"/>
      <c r="AF869" s="28"/>
      <c r="AG869" s="28"/>
      <c r="AH869" s="28"/>
      <c r="AI869" s="28"/>
      <c r="AJ869" s="28"/>
      <c r="AK869" s="28"/>
      <c r="AL869" s="28"/>
      <c r="AM869" s="28"/>
      <c r="AN869" s="28"/>
      <c r="AO869" s="28"/>
      <c r="AQ869" s="67">
        <v>0</v>
      </c>
      <c r="AR869" s="67">
        <v>0</v>
      </c>
      <c r="AS869" s="67">
        <v>2.4</v>
      </c>
      <c r="AT869" s="67">
        <v>2.4</v>
      </c>
      <c r="AU869" s="67">
        <v>1.3</v>
      </c>
      <c r="AV869" s="67">
        <v>2.2999999999999998</v>
      </c>
      <c r="AW869" s="67">
        <v>2.9</v>
      </c>
      <c r="AX869" s="67">
        <v>4.2</v>
      </c>
      <c r="AY869" s="67">
        <v>3.8</v>
      </c>
      <c r="AZ869" s="67">
        <v>4.4000000000000004</v>
      </c>
      <c r="BA869" s="67">
        <v>4.4000000000000004</v>
      </c>
      <c r="BB869" s="67">
        <v>3.8</v>
      </c>
      <c r="BC869" s="67">
        <v>3.7</v>
      </c>
      <c r="BD869" s="67">
        <v>4.1999999999999993</v>
      </c>
      <c r="BE869" s="67">
        <v>2.6</v>
      </c>
      <c r="BF869" s="67">
        <v>4.1000000000000005</v>
      </c>
      <c r="BG869" s="67">
        <v>4.1000000000000005</v>
      </c>
      <c r="BH869" s="67">
        <v>4.3999999999999995</v>
      </c>
      <c r="BI869" s="67">
        <v>4.4000000000000004</v>
      </c>
      <c r="BJ869" s="67">
        <v>4.5</v>
      </c>
      <c r="BK869" s="67">
        <v>4.8000000000000007</v>
      </c>
      <c r="BL869" s="67">
        <v>5</v>
      </c>
      <c r="BM869" s="67">
        <v>5.0000000000000009</v>
      </c>
      <c r="BN869" s="67"/>
    </row>
    <row r="870" spans="1:66" ht="13.5" customHeight="1" x14ac:dyDescent="0.15">
      <c r="A870" s="51"/>
      <c r="B870" s="52"/>
      <c r="C870" s="54"/>
      <c r="D870" s="66" t="s">
        <v>8</v>
      </c>
      <c r="E870" s="90"/>
      <c r="F870" s="90"/>
      <c r="G870" s="90"/>
      <c r="H870" s="28"/>
      <c r="I870" s="28"/>
      <c r="J870" s="28"/>
      <c r="K870" s="28"/>
      <c r="L870" s="28"/>
      <c r="M870" s="28"/>
      <c r="N870" s="28"/>
      <c r="O870" s="28"/>
      <c r="P870" s="28"/>
      <c r="Q870" s="28"/>
      <c r="R870" s="28"/>
      <c r="S870" s="28"/>
      <c r="T870" s="28"/>
      <c r="U870" s="28"/>
      <c r="V870" s="28"/>
      <c r="W870" s="28"/>
      <c r="X870" s="28"/>
      <c r="Y870" s="28"/>
      <c r="Z870" s="28"/>
      <c r="AA870" s="28"/>
      <c r="AB870" s="28"/>
      <c r="AC870" s="28"/>
      <c r="AD870" s="28"/>
      <c r="AE870" s="28"/>
      <c r="AF870" s="28"/>
      <c r="AG870" s="28"/>
      <c r="AH870" s="28"/>
      <c r="AI870" s="28"/>
      <c r="AJ870" s="28"/>
      <c r="AK870" s="28"/>
      <c r="AL870" s="28"/>
      <c r="AM870" s="28"/>
      <c r="AN870" s="28"/>
      <c r="AO870" s="28"/>
      <c r="AQ870" s="67">
        <v>0</v>
      </c>
      <c r="AR870" s="67">
        <v>0</v>
      </c>
      <c r="AS870" s="67">
        <v>45.7</v>
      </c>
      <c r="AT870" s="67">
        <v>36.4</v>
      </c>
      <c r="AU870" s="67">
        <v>32.9</v>
      </c>
      <c r="AV870" s="67">
        <v>39.9</v>
      </c>
      <c r="AW870" s="67">
        <v>63.5</v>
      </c>
      <c r="AX870" s="67">
        <v>101.5</v>
      </c>
      <c r="AY870" s="67">
        <v>96</v>
      </c>
      <c r="AZ870" s="67">
        <v>107</v>
      </c>
      <c r="BA870" s="67">
        <v>109.2</v>
      </c>
      <c r="BB870" s="67">
        <v>89.1</v>
      </c>
      <c r="BC870" s="67">
        <v>88.3</v>
      </c>
      <c r="BD870" s="67">
        <v>89.300000000000011</v>
      </c>
      <c r="BE870" s="67">
        <v>72.5</v>
      </c>
      <c r="BF870" s="67">
        <v>78</v>
      </c>
      <c r="BG870" s="67">
        <v>76.499999999999986</v>
      </c>
      <c r="BH870" s="67">
        <v>80.400000000000006</v>
      </c>
      <c r="BI870" s="67">
        <v>78</v>
      </c>
      <c r="BJ870" s="67">
        <v>79.5</v>
      </c>
      <c r="BK870" s="67">
        <v>84.8</v>
      </c>
      <c r="BL870" s="67">
        <v>92.8</v>
      </c>
      <c r="BM870" s="67">
        <v>91.899999999999991</v>
      </c>
      <c r="BN870" s="67"/>
    </row>
    <row r="871" spans="1:66" ht="13.5" customHeight="1" x14ac:dyDescent="0.15">
      <c r="A871" s="51"/>
      <c r="B871" s="52"/>
      <c r="C871" s="54"/>
      <c r="D871" s="66" t="s">
        <v>9</v>
      </c>
      <c r="E871" s="90"/>
      <c r="F871" s="90"/>
      <c r="G871" s="90"/>
      <c r="H871" s="28"/>
      <c r="I871" s="28"/>
      <c r="J871" s="28"/>
      <c r="K871" s="28"/>
      <c r="L871" s="28"/>
      <c r="M871" s="28"/>
      <c r="N871" s="28"/>
      <c r="O871" s="28"/>
      <c r="P871" s="28"/>
      <c r="Q871" s="28"/>
      <c r="R871" s="28"/>
      <c r="S871" s="28"/>
      <c r="T871" s="28"/>
      <c r="U871" s="28"/>
      <c r="V871" s="28"/>
      <c r="W871" s="28"/>
      <c r="X871" s="28"/>
      <c r="Y871" s="28"/>
      <c r="Z871" s="28"/>
      <c r="AA871" s="28"/>
      <c r="AB871" s="28"/>
      <c r="AC871" s="28"/>
      <c r="AD871" s="28"/>
      <c r="AE871" s="28"/>
      <c r="AF871" s="28"/>
      <c r="AG871" s="28"/>
      <c r="AH871" s="28"/>
      <c r="AI871" s="28"/>
      <c r="AJ871" s="28"/>
      <c r="AK871" s="28"/>
      <c r="AL871" s="28"/>
      <c r="AM871" s="28"/>
      <c r="AN871" s="28"/>
      <c r="AO871" s="28"/>
      <c r="AQ871" s="67">
        <v>0</v>
      </c>
      <c r="AR871" s="67">
        <v>0</v>
      </c>
      <c r="AS871" s="67">
        <v>32.200000000000003</v>
      </c>
      <c r="AT871" s="67">
        <v>24.8</v>
      </c>
      <c r="AU871" s="67">
        <v>21.5</v>
      </c>
      <c r="AV871" s="67">
        <v>30</v>
      </c>
      <c r="AW871" s="67">
        <v>53.3</v>
      </c>
      <c r="AX871" s="67">
        <v>96.9</v>
      </c>
      <c r="AY871" s="67">
        <v>91.6</v>
      </c>
      <c r="AZ871" s="67">
        <v>104</v>
      </c>
      <c r="BA871" s="67">
        <v>107.3</v>
      </c>
      <c r="BB871" s="67">
        <v>86.8</v>
      </c>
      <c r="BC871" s="67">
        <v>85.2</v>
      </c>
      <c r="BD871" s="67">
        <v>84.3</v>
      </c>
      <c r="BE871" s="67">
        <v>68.099999999999994</v>
      </c>
      <c r="BF871" s="67">
        <v>76.09999999999998</v>
      </c>
      <c r="BG871" s="67">
        <v>73.900000000000006</v>
      </c>
      <c r="BH871" s="67">
        <v>79.000000000000014</v>
      </c>
      <c r="BI871" s="67">
        <v>76</v>
      </c>
      <c r="BJ871" s="67">
        <v>77.399999999999977</v>
      </c>
      <c r="BK871" s="67">
        <v>83</v>
      </c>
      <c r="BL871" s="67">
        <v>91.6</v>
      </c>
      <c r="BM871" s="67">
        <v>88.9</v>
      </c>
      <c r="BN871" s="67"/>
    </row>
    <row r="872" spans="1:66" ht="13.5" customHeight="1" x14ac:dyDescent="0.15">
      <c r="A872" s="51"/>
      <c r="B872" s="52"/>
      <c r="C872" s="54"/>
      <c r="D872" s="66" t="s">
        <v>10</v>
      </c>
      <c r="E872" s="90"/>
      <c r="F872" s="90"/>
      <c r="G872" s="90"/>
      <c r="H872" s="28"/>
      <c r="I872" s="28"/>
      <c r="J872" s="28"/>
      <c r="K872" s="28"/>
      <c r="L872" s="28"/>
      <c r="M872" s="28"/>
      <c r="N872" s="28"/>
      <c r="O872" s="28"/>
      <c r="P872" s="28"/>
      <c r="Q872" s="28"/>
      <c r="R872" s="28"/>
      <c r="S872" s="28"/>
      <c r="T872" s="28"/>
      <c r="U872" s="28"/>
      <c r="V872" s="28"/>
      <c r="W872" s="28"/>
      <c r="X872" s="28"/>
      <c r="Y872" s="28"/>
      <c r="Z872" s="28"/>
      <c r="AA872" s="28"/>
      <c r="AB872" s="28"/>
      <c r="AC872" s="28"/>
      <c r="AD872" s="28"/>
      <c r="AE872" s="28"/>
      <c r="AF872" s="28"/>
      <c r="AG872" s="28"/>
      <c r="AH872" s="28"/>
      <c r="AI872" s="28"/>
      <c r="AJ872" s="28"/>
      <c r="AK872" s="28"/>
      <c r="AL872" s="28"/>
      <c r="AM872" s="28"/>
      <c r="AN872" s="28"/>
      <c r="AO872" s="28"/>
      <c r="AQ872" s="67">
        <v>0</v>
      </c>
      <c r="AR872" s="67">
        <v>0</v>
      </c>
      <c r="AS872" s="67">
        <v>15.9</v>
      </c>
      <c r="AT872" s="67">
        <v>14</v>
      </c>
      <c r="AU872" s="67">
        <v>12.7</v>
      </c>
      <c r="AV872" s="67">
        <v>12.2</v>
      </c>
      <c r="AW872" s="67">
        <v>13.1</v>
      </c>
      <c r="AX872" s="67">
        <v>8.8000000000000007</v>
      </c>
      <c r="AY872" s="67">
        <v>8.1999999999999993</v>
      </c>
      <c r="AZ872" s="67">
        <v>7.4</v>
      </c>
      <c r="BA872" s="67">
        <v>6.3</v>
      </c>
      <c r="BB872" s="67">
        <v>6.1</v>
      </c>
      <c r="BC872" s="67">
        <v>6.8</v>
      </c>
      <c r="BD872" s="67">
        <v>9.1999999999999993</v>
      </c>
      <c r="BE872" s="67">
        <v>7</v>
      </c>
      <c r="BF872" s="67">
        <v>6.0000000000000009</v>
      </c>
      <c r="BG872" s="67">
        <v>6.6999999999999993</v>
      </c>
      <c r="BH872" s="67">
        <v>5.8000000000000007</v>
      </c>
      <c r="BI872" s="67">
        <v>6.4</v>
      </c>
      <c r="BJ872" s="67">
        <v>6.6000000000000005</v>
      </c>
      <c r="BK872" s="67">
        <v>6.6000000000000005</v>
      </c>
      <c r="BL872" s="67">
        <v>6.2</v>
      </c>
      <c r="BM872" s="67">
        <v>8</v>
      </c>
      <c r="BN872" s="67"/>
    </row>
    <row r="873" spans="1:66" ht="13.5" customHeight="1" thickBot="1" x14ac:dyDescent="0.2">
      <c r="A873" s="57"/>
      <c r="B873" s="58"/>
      <c r="C873" s="55"/>
      <c r="D873" s="68" t="s">
        <v>11</v>
      </c>
      <c r="E873" s="91"/>
      <c r="F873" s="91"/>
      <c r="G873" s="91"/>
      <c r="H873" s="29"/>
      <c r="I873" s="29"/>
      <c r="J873" s="29"/>
      <c r="K873" s="29"/>
      <c r="L873" s="29"/>
      <c r="M873" s="29"/>
      <c r="N873" s="29"/>
      <c r="O873" s="29"/>
      <c r="P873" s="29"/>
      <c r="Q873" s="29"/>
      <c r="R873" s="29"/>
      <c r="S873" s="29"/>
      <c r="T873" s="29"/>
      <c r="U873" s="29"/>
      <c r="V873" s="29"/>
      <c r="W873" s="29"/>
      <c r="X873" s="29"/>
      <c r="Y873" s="29"/>
      <c r="Z873" s="29"/>
      <c r="AA873" s="29"/>
      <c r="AB873" s="29"/>
      <c r="AC873" s="29"/>
      <c r="AD873" s="29"/>
      <c r="AE873" s="29"/>
      <c r="AF873" s="29"/>
      <c r="AG873" s="29"/>
      <c r="AH873" s="29"/>
      <c r="AI873" s="29"/>
      <c r="AJ873" s="29"/>
      <c r="AK873" s="29"/>
      <c r="AL873" s="29"/>
      <c r="AM873" s="29"/>
      <c r="AN873" s="29"/>
      <c r="AO873" s="29"/>
      <c r="AQ873" s="69">
        <v>0</v>
      </c>
      <c r="AR873" s="69">
        <v>0</v>
      </c>
      <c r="AS873" s="69">
        <v>18.3</v>
      </c>
      <c r="AT873" s="69">
        <v>16.3</v>
      </c>
      <c r="AU873" s="69">
        <v>14.9</v>
      </c>
      <c r="AV873" s="69">
        <v>16.100000000000001</v>
      </c>
      <c r="AW873" s="69">
        <v>32.4</v>
      </c>
      <c r="AX873" s="69">
        <v>11.1</v>
      </c>
      <c r="AY873" s="69">
        <v>10.8</v>
      </c>
      <c r="AZ873" s="69">
        <v>10.1</v>
      </c>
      <c r="BA873" s="69">
        <v>8.3000000000000007</v>
      </c>
      <c r="BB873" s="69">
        <v>8.4</v>
      </c>
      <c r="BC873" s="69">
        <v>10.9</v>
      </c>
      <c r="BD873" s="69">
        <v>11.8</v>
      </c>
      <c r="BE873" s="69">
        <v>10.5</v>
      </c>
      <c r="BF873" s="69">
        <v>9.5000000000000018</v>
      </c>
      <c r="BG873" s="69">
        <v>13.100000000000001</v>
      </c>
      <c r="BH873" s="69">
        <v>11.000000000000002</v>
      </c>
      <c r="BI873" s="69">
        <v>10.6</v>
      </c>
      <c r="BJ873" s="69">
        <v>11.399999999999999</v>
      </c>
      <c r="BK873" s="69">
        <v>9.6999999999999993</v>
      </c>
      <c r="BL873" s="69">
        <v>9.8000000000000007</v>
      </c>
      <c r="BM873" s="69">
        <v>9.1</v>
      </c>
      <c r="BN873" s="69"/>
    </row>
    <row r="874" spans="1:66" ht="13.5" customHeight="1" x14ac:dyDescent="0.15">
      <c r="A874" s="50"/>
      <c r="B874" s="42" t="s">
        <v>144</v>
      </c>
      <c r="C874" s="44"/>
      <c r="D874" s="64" t="s">
        <v>6</v>
      </c>
      <c r="E874" s="89"/>
      <c r="F874" s="89"/>
      <c r="G874" s="89"/>
      <c r="H874" s="26"/>
      <c r="I874" s="26"/>
      <c r="J874" s="26"/>
      <c r="K874" s="26"/>
      <c r="L874" s="26"/>
      <c r="M874" s="26"/>
      <c r="N874" s="26"/>
      <c r="O874" s="26"/>
      <c r="P874" s="26"/>
      <c r="Q874" s="26"/>
      <c r="R874" s="26"/>
      <c r="S874" s="26"/>
      <c r="T874" s="26"/>
      <c r="U874" s="26"/>
      <c r="V874" s="26"/>
      <c r="W874" s="26"/>
      <c r="X874" s="26"/>
      <c r="Y874" s="26"/>
      <c r="Z874" s="26"/>
      <c r="AA874" s="26"/>
      <c r="AB874" s="26"/>
      <c r="AC874" s="26"/>
      <c r="AD874" s="26"/>
      <c r="AE874" s="26"/>
      <c r="AF874" s="26"/>
      <c r="AG874" s="26"/>
      <c r="AH874" s="26"/>
      <c r="AI874" s="26"/>
      <c r="AJ874" s="26"/>
      <c r="AK874" s="26"/>
      <c r="AL874" s="26"/>
      <c r="AM874" s="26"/>
      <c r="AN874" s="26"/>
      <c r="AO874" s="26"/>
      <c r="AQ874" s="65">
        <v>1396.1</v>
      </c>
      <c r="AR874" s="65">
        <v>1461.7</v>
      </c>
      <c r="AS874" s="65">
        <v>1672.7</v>
      </c>
      <c r="AT874" s="65">
        <v>1964.9</v>
      </c>
      <c r="AU874" s="65">
        <v>1845.9</v>
      </c>
      <c r="AV874" s="65">
        <v>1866.2</v>
      </c>
      <c r="AW874" s="65">
        <v>1840.6</v>
      </c>
      <c r="AX874" s="65">
        <v>1884.4</v>
      </c>
      <c r="AY874" s="65">
        <v>1682</v>
      </c>
      <c r="AZ874" s="65">
        <v>1595</v>
      </c>
      <c r="BA874" s="65">
        <v>1541.8</v>
      </c>
      <c r="BB874" s="65">
        <v>1453.5</v>
      </c>
      <c r="BC874" s="65">
        <v>1454.8</v>
      </c>
      <c r="BD874" s="65">
        <v>1290.8</v>
      </c>
      <c r="BE874" s="65">
        <v>1303.3000000000002</v>
      </c>
      <c r="BF874" s="65">
        <v>1392.2</v>
      </c>
      <c r="BG874" s="65">
        <v>1430.1000000000004</v>
      </c>
      <c r="BH874" s="65">
        <v>1387.7</v>
      </c>
      <c r="BI874" s="65">
        <v>1332.6</v>
      </c>
      <c r="BJ874" s="65">
        <v>1396.9</v>
      </c>
      <c r="BK874" s="65">
        <v>1368.1999999999998</v>
      </c>
      <c r="BL874" s="65">
        <v>1272.2</v>
      </c>
      <c r="BM874" s="65">
        <v>1472.1</v>
      </c>
      <c r="BN874" s="65"/>
    </row>
    <row r="875" spans="1:66" ht="13.5" customHeight="1" x14ac:dyDescent="0.15">
      <c r="A875" s="51"/>
      <c r="B875" s="45"/>
      <c r="C875" s="46"/>
      <c r="D875" s="66" t="s">
        <v>7</v>
      </c>
      <c r="E875" s="90"/>
      <c r="F875" s="90"/>
      <c r="G875" s="90"/>
      <c r="H875" s="28"/>
      <c r="I875" s="28"/>
      <c r="J875" s="28"/>
      <c r="K875" s="28"/>
      <c r="L875" s="28"/>
      <c r="M875" s="28"/>
      <c r="N875" s="28"/>
      <c r="O875" s="28"/>
      <c r="P875" s="28"/>
      <c r="Q875" s="28"/>
      <c r="R875" s="28"/>
      <c r="S875" s="28"/>
      <c r="T875" s="28"/>
      <c r="U875" s="28"/>
      <c r="V875" s="28"/>
      <c r="W875" s="28"/>
      <c r="X875" s="28"/>
      <c r="Y875" s="28"/>
      <c r="Z875" s="28"/>
      <c r="AA875" s="28"/>
      <c r="AB875" s="28"/>
      <c r="AC875" s="28"/>
      <c r="AD875" s="28"/>
      <c r="AE875" s="28"/>
      <c r="AF875" s="28"/>
      <c r="AG875" s="28"/>
      <c r="AH875" s="28"/>
      <c r="AI875" s="28"/>
      <c r="AJ875" s="28"/>
      <c r="AK875" s="28"/>
      <c r="AL875" s="28"/>
      <c r="AM875" s="28"/>
      <c r="AN875" s="28"/>
      <c r="AO875" s="28"/>
      <c r="AQ875" s="67">
        <v>132.30000000000001</v>
      </c>
      <c r="AR875" s="67">
        <v>146</v>
      </c>
      <c r="AS875" s="67">
        <v>201.7</v>
      </c>
      <c r="AT875" s="67">
        <v>210.7</v>
      </c>
      <c r="AU875" s="67">
        <v>196.7</v>
      </c>
      <c r="AV875" s="67">
        <v>222.8</v>
      </c>
      <c r="AW875" s="67">
        <v>249.3</v>
      </c>
      <c r="AX875" s="67">
        <v>241.9</v>
      </c>
      <c r="AY875" s="67">
        <v>223.3</v>
      </c>
      <c r="AZ875" s="67">
        <v>158.69999999999999</v>
      </c>
      <c r="BA875" s="67">
        <v>173.3</v>
      </c>
      <c r="BB875" s="67">
        <v>151.6</v>
      </c>
      <c r="BC875" s="67">
        <v>171.1</v>
      </c>
      <c r="BD875" s="67">
        <v>105.4</v>
      </c>
      <c r="BE875" s="67">
        <v>155.6</v>
      </c>
      <c r="BF875" s="67">
        <v>107.5</v>
      </c>
      <c r="BG875" s="67">
        <v>108.89999999999999</v>
      </c>
      <c r="BH875" s="67">
        <v>113.39999999999999</v>
      </c>
      <c r="BI875" s="67">
        <v>136.69999999999999</v>
      </c>
      <c r="BJ875" s="67">
        <v>155.20000000000002</v>
      </c>
      <c r="BK875" s="67">
        <v>145</v>
      </c>
      <c r="BL875" s="67">
        <v>136.1</v>
      </c>
      <c r="BM875" s="67">
        <v>137.4</v>
      </c>
      <c r="BN875" s="67"/>
    </row>
    <row r="876" spans="1:66" ht="13.5" customHeight="1" x14ac:dyDescent="0.15">
      <c r="A876" s="51" t="s">
        <v>145</v>
      </c>
      <c r="B876" s="45"/>
      <c r="C876" s="46"/>
      <c r="D876" s="66" t="s">
        <v>8</v>
      </c>
      <c r="E876" s="90"/>
      <c r="F876" s="90"/>
      <c r="G876" s="90"/>
      <c r="H876" s="28"/>
      <c r="I876" s="28"/>
      <c r="J876" s="28"/>
      <c r="K876" s="28"/>
      <c r="L876" s="28"/>
      <c r="M876" s="28"/>
      <c r="N876" s="28"/>
      <c r="O876" s="28"/>
      <c r="P876" s="28"/>
      <c r="Q876" s="28"/>
      <c r="R876" s="28"/>
      <c r="S876" s="28"/>
      <c r="T876" s="28"/>
      <c r="U876" s="28"/>
      <c r="V876" s="28"/>
      <c r="W876" s="28"/>
      <c r="X876" s="28"/>
      <c r="Y876" s="28"/>
      <c r="Z876" s="28"/>
      <c r="AA876" s="28"/>
      <c r="AB876" s="28"/>
      <c r="AC876" s="28"/>
      <c r="AD876" s="28"/>
      <c r="AE876" s="28"/>
      <c r="AF876" s="28"/>
      <c r="AG876" s="28"/>
      <c r="AH876" s="28"/>
      <c r="AI876" s="28"/>
      <c r="AJ876" s="28"/>
      <c r="AK876" s="28"/>
      <c r="AL876" s="28"/>
      <c r="AM876" s="28"/>
      <c r="AN876" s="28"/>
      <c r="AO876" s="28"/>
      <c r="AQ876" s="67">
        <v>1263.8</v>
      </c>
      <c r="AR876" s="67">
        <v>1315.7</v>
      </c>
      <c r="AS876" s="67">
        <v>1471</v>
      </c>
      <c r="AT876" s="67">
        <v>1754.2</v>
      </c>
      <c r="AU876" s="67">
        <v>1649.2</v>
      </c>
      <c r="AV876" s="67">
        <v>1643.4</v>
      </c>
      <c r="AW876" s="67">
        <v>1591.3</v>
      </c>
      <c r="AX876" s="67">
        <v>1642.5</v>
      </c>
      <c r="AY876" s="67">
        <v>1458.7</v>
      </c>
      <c r="AZ876" s="67">
        <v>1436.3</v>
      </c>
      <c r="BA876" s="67">
        <v>1368.5</v>
      </c>
      <c r="BB876" s="67">
        <v>1301.9000000000001</v>
      </c>
      <c r="BC876" s="67">
        <v>1283.7</v>
      </c>
      <c r="BD876" s="67">
        <v>1185.3999999999999</v>
      </c>
      <c r="BE876" s="67">
        <v>1147.6999999999998</v>
      </c>
      <c r="BF876" s="67">
        <v>1284.7</v>
      </c>
      <c r="BG876" s="67">
        <v>1321.1999999999998</v>
      </c>
      <c r="BH876" s="67">
        <v>1274.3</v>
      </c>
      <c r="BI876" s="67">
        <v>1195.8999999999999</v>
      </c>
      <c r="BJ876" s="67">
        <v>1241.7</v>
      </c>
      <c r="BK876" s="67">
        <v>1223.2</v>
      </c>
      <c r="BL876" s="67">
        <v>1136.1000000000001</v>
      </c>
      <c r="BM876" s="67">
        <v>1334.7</v>
      </c>
      <c r="BN876" s="67"/>
    </row>
    <row r="877" spans="1:66" ht="13.5" customHeight="1" x14ac:dyDescent="0.15">
      <c r="A877" s="51"/>
      <c r="B877" s="45"/>
      <c r="C877" s="46"/>
      <c r="D877" s="66" t="s">
        <v>9</v>
      </c>
      <c r="E877" s="90"/>
      <c r="F877" s="90"/>
      <c r="G877" s="90"/>
      <c r="H877" s="28"/>
      <c r="I877" s="28"/>
      <c r="J877" s="28"/>
      <c r="K877" s="28"/>
      <c r="L877" s="28"/>
      <c r="M877" s="28"/>
      <c r="N877" s="28"/>
      <c r="O877" s="28"/>
      <c r="P877" s="28"/>
      <c r="Q877" s="28"/>
      <c r="R877" s="28"/>
      <c r="S877" s="28"/>
      <c r="T877" s="28"/>
      <c r="U877" s="28"/>
      <c r="V877" s="28"/>
      <c r="W877" s="28"/>
      <c r="X877" s="28"/>
      <c r="Y877" s="28"/>
      <c r="Z877" s="28"/>
      <c r="AA877" s="28"/>
      <c r="AB877" s="28"/>
      <c r="AC877" s="28"/>
      <c r="AD877" s="28"/>
      <c r="AE877" s="28"/>
      <c r="AF877" s="28"/>
      <c r="AG877" s="28"/>
      <c r="AH877" s="28"/>
      <c r="AI877" s="28"/>
      <c r="AJ877" s="28"/>
      <c r="AK877" s="28"/>
      <c r="AL877" s="28"/>
      <c r="AM877" s="28"/>
      <c r="AN877" s="28"/>
      <c r="AO877" s="28"/>
      <c r="AQ877" s="67">
        <v>1204</v>
      </c>
      <c r="AR877" s="67">
        <v>1219.0999999999999</v>
      </c>
      <c r="AS877" s="67">
        <v>1410</v>
      </c>
      <c r="AT877" s="67">
        <v>1612.2</v>
      </c>
      <c r="AU877" s="67">
        <v>1529.7</v>
      </c>
      <c r="AV877" s="67">
        <v>1607.9</v>
      </c>
      <c r="AW877" s="67">
        <v>1586.3</v>
      </c>
      <c r="AX877" s="67">
        <v>1654.4</v>
      </c>
      <c r="AY877" s="67">
        <v>1497.8</v>
      </c>
      <c r="AZ877" s="67">
        <v>1417.5</v>
      </c>
      <c r="BA877" s="67">
        <v>1359.8</v>
      </c>
      <c r="BB877" s="67">
        <v>1275.9000000000001</v>
      </c>
      <c r="BC877" s="67">
        <v>1285.0999999999999</v>
      </c>
      <c r="BD877" s="67">
        <v>1143.5000000000002</v>
      </c>
      <c r="BE877" s="67">
        <v>1158.2</v>
      </c>
      <c r="BF877" s="67">
        <v>1259.8000000000002</v>
      </c>
      <c r="BG877" s="67">
        <v>1285.3999999999999</v>
      </c>
      <c r="BH877" s="67">
        <v>1259.1999999999998</v>
      </c>
      <c r="BI877" s="67">
        <v>1216.2</v>
      </c>
      <c r="BJ877" s="67">
        <v>1273</v>
      </c>
      <c r="BK877" s="67">
        <v>1232.0999999999999</v>
      </c>
      <c r="BL877" s="67">
        <v>1131.5000000000002</v>
      </c>
      <c r="BM877" s="67">
        <v>1334.4</v>
      </c>
      <c r="BN877" s="67"/>
    </row>
    <row r="878" spans="1:66" ht="13.5" customHeight="1" x14ac:dyDescent="0.15">
      <c r="A878" s="51"/>
      <c r="B878" s="45"/>
      <c r="C878" s="46"/>
      <c r="D878" s="66" t="s">
        <v>10</v>
      </c>
      <c r="E878" s="90"/>
      <c r="F878" s="90"/>
      <c r="G878" s="90"/>
      <c r="H878" s="28"/>
      <c r="I878" s="28"/>
      <c r="J878" s="28"/>
      <c r="K878" s="28"/>
      <c r="L878" s="28"/>
      <c r="M878" s="28"/>
      <c r="N878" s="28"/>
      <c r="O878" s="28"/>
      <c r="P878" s="28"/>
      <c r="Q878" s="28"/>
      <c r="R878" s="28"/>
      <c r="S878" s="28"/>
      <c r="T878" s="28"/>
      <c r="U878" s="28"/>
      <c r="V878" s="28"/>
      <c r="W878" s="28"/>
      <c r="X878" s="28"/>
      <c r="Y878" s="28"/>
      <c r="Z878" s="28"/>
      <c r="AA878" s="28"/>
      <c r="AB878" s="28"/>
      <c r="AC878" s="28"/>
      <c r="AD878" s="28"/>
      <c r="AE878" s="28"/>
      <c r="AF878" s="28"/>
      <c r="AG878" s="28"/>
      <c r="AH878" s="28"/>
      <c r="AI878" s="28"/>
      <c r="AJ878" s="28"/>
      <c r="AK878" s="28"/>
      <c r="AL878" s="28"/>
      <c r="AM878" s="28"/>
      <c r="AN878" s="28"/>
      <c r="AO878" s="28"/>
      <c r="AQ878" s="67">
        <v>192.1</v>
      </c>
      <c r="AR878" s="67">
        <v>242.6</v>
      </c>
      <c r="AS878" s="67">
        <v>262.7</v>
      </c>
      <c r="AT878" s="67">
        <v>352.7</v>
      </c>
      <c r="AU878" s="67">
        <v>316.2</v>
      </c>
      <c r="AV878" s="67">
        <v>258.3</v>
      </c>
      <c r="AW878" s="67">
        <v>254.3</v>
      </c>
      <c r="AX878" s="67">
        <v>230</v>
      </c>
      <c r="AY878" s="67">
        <v>184.2</v>
      </c>
      <c r="AZ878" s="67">
        <v>177.5</v>
      </c>
      <c r="BA878" s="67">
        <v>182</v>
      </c>
      <c r="BB878" s="67">
        <v>177.6</v>
      </c>
      <c r="BC878" s="67">
        <v>169.7</v>
      </c>
      <c r="BD878" s="67">
        <v>147.29999999999998</v>
      </c>
      <c r="BE878" s="67">
        <v>145.1</v>
      </c>
      <c r="BF878" s="67">
        <v>132.39999999999998</v>
      </c>
      <c r="BG878" s="67">
        <v>144.69999999999999</v>
      </c>
      <c r="BH878" s="67">
        <v>128.49999999999997</v>
      </c>
      <c r="BI878" s="67">
        <v>116.4</v>
      </c>
      <c r="BJ878" s="67">
        <v>123.89999999999998</v>
      </c>
      <c r="BK878" s="67">
        <v>136.09999999999997</v>
      </c>
      <c r="BL878" s="67">
        <v>140.69999999999999</v>
      </c>
      <c r="BM878" s="67">
        <v>137.69999999999999</v>
      </c>
      <c r="BN878" s="67"/>
    </row>
    <row r="879" spans="1:66" ht="13.5" customHeight="1" thickBot="1" x14ac:dyDescent="0.2">
      <c r="A879" s="51"/>
      <c r="B879" s="47"/>
      <c r="C879" s="49"/>
      <c r="D879" s="68" t="s">
        <v>11</v>
      </c>
      <c r="E879" s="91"/>
      <c r="F879" s="91"/>
      <c r="G879" s="91"/>
      <c r="H879" s="29"/>
      <c r="I879" s="29"/>
      <c r="J879" s="29"/>
      <c r="K879" s="29"/>
      <c r="L879" s="29"/>
      <c r="M879" s="29"/>
      <c r="N879" s="29"/>
      <c r="O879" s="29"/>
      <c r="P879" s="29"/>
      <c r="Q879" s="29"/>
      <c r="R879" s="29"/>
      <c r="S879" s="29"/>
      <c r="T879" s="29"/>
      <c r="U879" s="29"/>
      <c r="V879" s="29"/>
      <c r="W879" s="29"/>
      <c r="X879" s="29"/>
      <c r="Y879" s="29"/>
      <c r="Z879" s="29"/>
      <c r="AA879" s="29"/>
      <c r="AB879" s="29"/>
      <c r="AC879" s="29"/>
      <c r="AD879" s="29"/>
      <c r="AE879" s="29"/>
      <c r="AF879" s="29"/>
      <c r="AG879" s="29"/>
      <c r="AH879" s="29"/>
      <c r="AI879" s="29"/>
      <c r="AJ879" s="29"/>
      <c r="AK879" s="29"/>
      <c r="AL879" s="29"/>
      <c r="AM879" s="29"/>
      <c r="AN879" s="29"/>
      <c r="AO879" s="29"/>
      <c r="AQ879" s="69">
        <v>229.5</v>
      </c>
      <c r="AR879" s="69">
        <v>297.39999999999998</v>
      </c>
      <c r="AS879" s="69">
        <v>320.8</v>
      </c>
      <c r="AT879" s="69">
        <v>416.3</v>
      </c>
      <c r="AU879" s="69">
        <v>386.2</v>
      </c>
      <c r="AV879" s="69">
        <v>307.8</v>
      </c>
      <c r="AW879" s="69">
        <v>297.7</v>
      </c>
      <c r="AX879" s="69">
        <v>265.7</v>
      </c>
      <c r="AY879" s="69">
        <v>229.2</v>
      </c>
      <c r="AZ879" s="69">
        <v>210.4</v>
      </c>
      <c r="BA879" s="69">
        <v>201.1</v>
      </c>
      <c r="BB879" s="69">
        <v>197.9</v>
      </c>
      <c r="BC879" s="69">
        <v>186.8</v>
      </c>
      <c r="BD879" s="69">
        <v>165.7</v>
      </c>
      <c r="BE879" s="69">
        <v>162.19999999999999</v>
      </c>
      <c r="BF879" s="69">
        <v>150.6</v>
      </c>
      <c r="BG879" s="69">
        <v>180</v>
      </c>
      <c r="BH879" s="69">
        <v>157.09999999999997</v>
      </c>
      <c r="BI879" s="69">
        <v>144.99999999999997</v>
      </c>
      <c r="BJ879" s="69">
        <v>152.5</v>
      </c>
      <c r="BK879" s="69">
        <v>161.5</v>
      </c>
      <c r="BL879" s="69">
        <v>166.60000000000002</v>
      </c>
      <c r="BM879" s="69">
        <v>163.39999999999998</v>
      </c>
      <c r="BN879" s="69"/>
    </row>
    <row r="880" spans="1:66" ht="13.5" customHeight="1" x14ac:dyDescent="0.15">
      <c r="A880" s="51"/>
      <c r="B880" s="52"/>
      <c r="C880" s="53" t="s">
        <v>146</v>
      </c>
      <c r="D880" s="64" t="s">
        <v>6</v>
      </c>
      <c r="E880" s="89"/>
      <c r="F880" s="89"/>
      <c r="G880" s="89"/>
      <c r="H880" s="26"/>
      <c r="I880" s="26"/>
      <c r="J880" s="26"/>
      <c r="K880" s="26"/>
      <c r="L880" s="26"/>
      <c r="M880" s="26"/>
      <c r="N880" s="26"/>
      <c r="O880" s="26"/>
      <c r="P880" s="26"/>
      <c r="Q880" s="26"/>
      <c r="R880" s="26"/>
      <c r="S880" s="26"/>
      <c r="T880" s="26"/>
      <c r="U880" s="26"/>
      <c r="V880" s="26"/>
      <c r="W880" s="26"/>
      <c r="X880" s="26"/>
      <c r="Y880" s="26"/>
      <c r="Z880" s="26"/>
      <c r="AA880" s="26"/>
      <c r="AB880" s="26"/>
      <c r="AC880" s="26"/>
      <c r="AD880" s="26"/>
      <c r="AE880" s="26"/>
      <c r="AF880" s="26"/>
      <c r="AG880" s="26"/>
      <c r="AH880" s="26"/>
      <c r="AI880" s="26"/>
      <c r="AJ880" s="26"/>
      <c r="AK880" s="26"/>
      <c r="AL880" s="26"/>
      <c r="AM880" s="26"/>
      <c r="AN880" s="26"/>
      <c r="AO880" s="26"/>
      <c r="AQ880" s="65">
        <v>274.2</v>
      </c>
      <c r="AR880" s="65">
        <v>296.89999999999998</v>
      </c>
      <c r="AS880" s="65">
        <v>395.7</v>
      </c>
      <c r="AT880" s="65">
        <v>375.8</v>
      </c>
      <c r="AU880" s="65">
        <v>381.9</v>
      </c>
      <c r="AV880" s="65">
        <v>345.9</v>
      </c>
      <c r="AW880" s="65">
        <v>294.89999999999998</v>
      </c>
      <c r="AX880" s="65">
        <v>391.3</v>
      </c>
      <c r="AY880" s="65">
        <v>256.39999999999998</v>
      </c>
      <c r="AZ880" s="65">
        <v>251.8</v>
      </c>
      <c r="BA880" s="65">
        <v>242.2</v>
      </c>
      <c r="BB880" s="65">
        <v>239</v>
      </c>
      <c r="BC880" s="65">
        <v>261.2</v>
      </c>
      <c r="BD880" s="65">
        <v>271.39999999999998</v>
      </c>
      <c r="BE880" s="65">
        <v>263.60000000000002</v>
      </c>
      <c r="BF880" s="65">
        <v>270.09999999999991</v>
      </c>
      <c r="BG880" s="65">
        <v>286.50000000000006</v>
      </c>
      <c r="BH880" s="65">
        <v>252.00000000000003</v>
      </c>
      <c r="BI880" s="65">
        <v>259.20000000000005</v>
      </c>
      <c r="BJ880" s="65">
        <v>258.20000000000005</v>
      </c>
      <c r="BK880" s="65">
        <v>245.3</v>
      </c>
      <c r="BL880" s="65">
        <v>191.7</v>
      </c>
      <c r="BM880" s="65">
        <v>200.50000000000003</v>
      </c>
      <c r="BN880" s="65"/>
    </row>
    <row r="881" spans="1:66" ht="13.5" customHeight="1" x14ac:dyDescent="0.15">
      <c r="A881" s="51"/>
      <c r="B881" s="52"/>
      <c r="C881" s="54"/>
      <c r="D881" s="66" t="s">
        <v>7</v>
      </c>
      <c r="E881" s="90"/>
      <c r="F881" s="90"/>
      <c r="G881" s="90"/>
      <c r="H881" s="28"/>
      <c r="I881" s="28"/>
      <c r="J881" s="28"/>
      <c r="K881" s="28"/>
      <c r="L881" s="28"/>
      <c r="M881" s="28"/>
      <c r="N881" s="28"/>
      <c r="O881" s="28"/>
      <c r="P881" s="28"/>
      <c r="Q881" s="28"/>
      <c r="R881" s="28"/>
      <c r="S881" s="28"/>
      <c r="T881" s="28"/>
      <c r="U881" s="28"/>
      <c r="V881" s="28"/>
      <c r="W881" s="28"/>
      <c r="X881" s="28"/>
      <c r="Y881" s="28"/>
      <c r="Z881" s="28"/>
      <c r="AA881" s="28"/>
      <c r="AB881" s="28"/>
      <c r="AC881" s="28"/>
      <c r="AD881" s="28"/>
      <c r="AE881" s="28"/>
      <c r="AF881" s="28"/>
      <c r="AG881" s="28"/>
      <c r="AH881" s="28"/>
      <c r="AI881" s="28"/>
      <c r="AJ881" s="28"/>
      <c r="AK881" s="28"/>
      <c r="AL881" s="28"/>
      <c r="AM881" s="28"/>
      <c r="AN881" s="28"/>
      <c r="AO881" s="28"/>
      <c r="AQ881" s="67">
        <v>10.4</v>
      </c>
      <c r="AR881" s="67">
        <v>10.7</v>
      </c>
      <c r="AS881" s="67">
        <v>12.5</v>
      </c>
      <c r="AT881" s="67">
        <v>12.1</v>
      </c>
      <c r="AU881" s="67">
        <v>13.4</v>
      </c>
      <c r="AV881" s="67">
        <v>12.3</v>
      </c>
      <c r="AW881" s="67">
        <v>10.9</v>
      </c>
      <c r="AX881" s="67">
        <v>14.4</v>
      </c>
      <c r="AY881" s="67">
        <v>8.6999999999999993</v>
      </c>
      <c r="AZ881" s="67">
        <v>7.6</v>
      </c>
      <c r="BA881" s="67">
        <v>7.8</v>
      </c>
      <c r="BB881" s="67">
        <v>7.4</v>
      </c>
      <c r="BC881" s="67">
        <v>7.7</v>
      </c>
      <c r="BD881" s="67">
        <v>8.1999999999999993</v>
      </c>
      <c r="BE881" s="67">
        <v>7.5999999999999988</v>
      </c>
      <c r="BF881" s="67">
        <v>7.9</v>
      </c>
      <c r="BG881" s="67">
        <v>8.3999999999999986</v>
      </c>
      <c r="BH881" s="67">
        <v>7.6</v>
      </c>
      <c r="BI881" s="67">
        <v>7.8999999999999977</v>
      </c>
      <c r="BJ881" s="67">
        <v>7.4999999999999991</v>
      </c>
      <c r="BK881" s="67">
        <v>7.1</v>
      </c>
      <c r="BL881" s="67">
        <v>5.7</v>
      </c>
      <c r="BM881" s="67">
        <v>5.7999999999999989</v>
      </c>
      <c r="BN881" s="67"/>
    </row>
    <row r="882" spans="1:66" ht="13.5" customHeight="1" x14ac:dyDescent="0.15">
      <c r="A882" s="51"/>
      <c r="B882" s="52"/>
      <c r="C882" s="54"/>
      <c r="D882" s="66" t="s">
        <v>8</v>
      </c>
      <c r="E882" s="90"/>
      <c r="F882" s="90"/>
      <c r="G882" s="90"/>
      <c r="H882" s="28"/>
      <c r="I882" s="28"/>
      <c r="J882" s="28"/>
      <c r="K882" s="28"/>
      <c r="L882" s="28"/>
      <c r="M882" s="28"/>
      <c r="N882" s="28"/>
      <c r="O882" s="28"/>
      <c r="P882" s="28"/>
      <c r="Q882" s="28"/>
      <c r="R882" s="28"/>
      <c r="S882" s="28"/>
      <c r="T882" s="28"/>
      <c r="U882" s="28"/>
      <c r="V882" s="28"/>
      <c r="W882" s="28"/>
      <c r="X882" s="28"/>
      <c r="Y882" s="28"/>
      <c r="Z882" s="28"/>
      <c r="AA882" s="28"/>
      <c r="AB882" s="28"/>
      <c r="AC882" s="28"/>
      <c r="AD882" s="28"/>
      <c r="AE882" s="28"/>
      <c r="AF882" s="28"/>
      <c r="AG882" s="28"/>
      <c r="AH882" s="28"/>
      <c r="AI882" s="28"/>
      <c r="AJ882" s="28"/>
      <c r="AK882" s="28"/>
      <c r="AL882" s="28"/>
      <c r="AM882" s="28"/>
      <c r="AN882" s="28"/>
      <c r="AO882" s="28"/>
      <c r="AQ882" s="67">
        <v>263.8</v>
      </c>
      <c r="AR882" s="67">
        <v>286.2</v>
      </c>
      <c r="AS882" s="67">
        <v>383.2</v>
      </c>
      <c r="AT882" s="67">
        <v>363.7</v>
      </c>
      <c r="AU882" s="67">
        <v>368.5</v>
      </c>
      <c r="AV882" s="67">
        <v>333.6</v>
      </c>
      <c r="AW882" s="67">
        <v>284</v>
      </c>
      <c r="AX882" s="67">
        <v>376.9</v>
      </c>
      <c r="AY882" s="67">
        <v>247.7</v>
      </c>
      <c r="AZ882" s="67">
        <v>244.2</v>
      </c>
      <c r="BA882" s="67">
        <v>234.4</v>
      </c>
      <c r="BB882" s="67">
        <v>231.6</v>
      </c>
      <c r="BC882" s="67">
        <v>253.5</v>
      </c>
      <c r="BD882" s="67">
        <v>263.2</v>
      </c>
      <c r="BE882" s="67">
        <v>256</v>
      </c>
      <c r="BF882" s="67">
        <v>262.2</v>
      </c>
      <c r="BG882" s="67">
        <v>278.10000000000002</v>
      </c>
      <c r="BH882" s="67">
        <v>244.40000000000003</v>
      </c>
      <c r="BI882" s="67">
        <v>251.29999999999998</v>
      </c>
      <c r="BJ882" s="67">
        <v>250.70000000000002</v>
      </c>
      <c r="BK882" s="67">
        <v>238.20000000000002</v>
      </c>
      <c r="BL882" s="67">
        <v>186</v>
      </c>
      <c r="BM882" s="67">
        <v>194.7</v>
      </c>
      <c r="BN882" s="67"/>
    </row>
    <row r="883" spans="1:66" ht="13.5" customHeight="1" x14ac:dyDescent="0.15">
      <c r="A883" s="51"/>
      <c r="B883" s="52"/>
      <c r="C883" s="54"/>
      <c r="D883" s="66" t="s">
        <v>9</v>
      </c>
      <c r="E883" s="90"/>
      <c r="F883" s="90"/>
      <c r="G883" s="90"/>
      <c r="H883" s="28"/>
      <c r="I883" s="28"/>
      <c r="J883" s="28"/>
      <c r="K883" s="28"/>
      <c r="L883" s="28"/>
      <c r="M883" s="28"/>
      <c r="N883" s="28"/>
      <c r="O883" s="28"/>
      <c r="P883" s="28"/>
      <c r="Q883" s="28"/>
      <c r="R883" s="28"/>
      <c r="S883" s="28"/>
      <c r="T883" s="28"/>
      <c r="U883" s="28"/>
      <c r="V883" s="28"/>
      <c r="W883" s="28"/>
      <c r="X883" s="28"/>
      <c r="Y883" s="28"/>
      <c r="Z883" s="28"/>
      <c r="AA883" s="28"/>
      <c r="AB883" s="28"/>
      <c r="AC883" s="28"/>
      <c r="AD883" s="28"/>
      <c r="AE883" s="28"/>
      <c r="AF883" s="28"/>
      <c r="AG883" s="28"/>
      <c r="AH883" s="28"/>
      <c r="AI883" s="28"/>
      <c r="AJ883" s="28"/>
      <c r="AK883" s="28"/>
      <c r="AL883" s="28"/>
      <c r="AM883" s="28"/>
      <c r="AN883" s="28"/>
      <c r="AO883" s="28"/>
      <c r="AQ883" s="67">
        <v>253.3</v>
      </c>
      <c r="AR883" s="67">
        <v>269.39999999999998</v>
      </c>
      <c r="AS883" s="67">
        <v>356.7</v>
      </c>
      <c r="AT883" s="67">
        <v>336.5</v>
      </c>
      <c r="AU883" s="67">
        <v>341.5</v>
      </c>
      <c r="AV883" s="67">
        <v>310.7</v>
      </c>
      <c r="AW883" s="67">
        <v>259.5</v>
      </c>
      <c r="AX883" s="67">
        <v>345.7</v>
      </c>
      <c r="AY883" s="67">
        <v>240.1</v>
      </c>
      <c r="AZ883" s="67">
        <v>233.6</v>
      </c>
      <c r="BA883" s="67">
        <v>227.4</v>
      </c>
      <c r="BB883" s="67">
        <v>223.7</v>
      </c>
      <c r="BC883" s="67">
        <v>244.9</v>
      </c>
      <c r="BD883" s="67">
        <v>254.80000000000004</v>
      </c>
      <c r="BE883" s="67">
        <v>252.00000000000003</v>
      </c>
      <c r="BF883" s="67">
        <v>260.5</v>
      </c>
      <c r="BG883" s="67">
        <v>271.29999999999995</v>
      </c>
      <c r="BH883" s="67">
        <v>239.1</v>
      </c>
      <c r="BI883" s="67">
        <v>243.50000000000003</v>
      </c>
      <c r="BJ883" s="67">
        <v>240.70000000000005</v>
      </c>
      <c r="BK883" s="67">
        <v>227.50000000000003</v>
      </c>
      <c r="BL883" s="67">
        <v>175.4</v>
      </c>
      <c r="BM883" s="67">
        <v>183.7</v>
      </c>
      <c r="BN883" s="67"/>
    </row>
    <row r="884" spans="1:66" ht="13.5" customHeight="1" x14ac:dyDescent="0.15">
      <c r="A884" s="51"/>
      <c r="B884" s="52"/>
      <c r="C884" s="54"/>
      <c r="D884" s="66" t="s">
        <v>10</v>
      </c>
      <c r="E884" s="90"/>
      <c r="F884" s="90"/>
      <c r="G884" s="90"/>
      <c r="H884" s="28"/>
      <c r="I884" s="28"/>
      <c r="J884" s="28"/>
      <c r="K884" s="28"/>
      <c r="L884" s="28"/>
      <c r="M884" s="28"/>
      <c r="N884" s="28"/>
      <c r="O884" s="28"/>
      <c r="P884" s="28"/>
      <c r="Q884" s="28"/>
      <c r="R884" s="28"/>
      <c r="S884" s="28"/>
      <c r="T884" s="28"/>
      <c r="U884" s="28"/>
      <c r="V884" s="28"/>
      <c r="W884" s="28"/>
      <c r="X884" s="28"/>
      <c r="Y884" s="28"/>
      <c r="Z884" s="28"/>
      <c r="AA884" s="28"/>
      <c r="AB884" s="28"/>
      <c r="AC884" s="28"/>
      <c r="AD884" s="28"/>
      <c r="AE884" s="28"/>
      <c r="AF884" s="28"/>
      <c r="AG884" s="28"/>
      <c r="AH884" s="28"/>
      <c r="AI884" s="28"/>
      <c r="AJ884" s="28"/>
      <c r="AK884" s="28"/>
      <c r="AL884" s="28"/>
      <c r="AM884" s="28"/>
      <c r="AN884" s="28"/>
      <c r="AO884" s="28"/>
      <c r="AQ884" s="67">
        <v>20.9</v>
      </c>
      <c r="AR884" s="67">
        <v>27.5</v>
      </c>
      <c r="AS884" s="67">
        <v>39</v>
      </c>
      <c r="AT884" s="67">
        <v>39.299999999999997</v>
      </c>
      <c r="AU884" s="67">
        <v>40.4</v>
      </c>
      <c r="AV884" s="67">
        <v>35.200000000000003</v>
      </c>
      <c r="AW884" s="67">
        <v>35.4</v>
      </c>
      <c r="AX884" s="67">
        <v>45.6</v>
      </c>
      <c r="AY884" s="67">
        <v>16.3</v>
      </c>
      <c r="AZ884" s="67">
        <v>18.2</v>
      </c>
      <c r="BA884" s="67">
        <v>14.8</v>
      </c>
      <c r="BB884" s="67">
        <v>15.3</v>
      </c>
      <c r="BC884" s="67">
        <v>16.3</v>
      </c>
      <c r="BD884" s="67">
        <v>16.600000000000001</v>
      </c>
      <c r="BE884" s="67">
        <v>11.6</v>
      </c>
      <c r="BF884" s="67">
        <v>9.6</v>
      </c>
      <c r="BG884" s="67">
        <v>15.200000000000001</v>
      </c>
      <c r="BH884" s="67">
        <v>12.9</v>
      </c>
      <c r="BI884" s="67">
        <v>15.7</v>
      </c>
      <c r="BJ884" s="67">
        <v>17.499999999999996</v>
      </c>
      <c r="BK884" s="67">
        <v>17.8</v>
      </c>
      <c r="BL884" s="67">
        <v>16.3</v>
      </c>
      <c r="BM884" s="67">
        <v>16.8</v>
      </c>
      <c r="BN884" s="67"/>
    </row>
    <row r="885" spans="1:66" ht="13.5" customHeight="1" thickBot="1" x14ac:dyDescent="0.2">
      <c r="A885" s="51"/>
      <c r="B885" s="52"/>
      <c r="C885" s="55"/>
      <c r="D885" s="68" t="s">
        <v>11</v>
      </c>
      <c r="E885" s="91"/>
      <c r="F885" s="91"/>
      <c r="G885" s="91"/>
      <c r="H885" s="29"/>
      <c r="I885" s="29"/>
      <c r="J885" s="29"/>
      <c r="K885" s="29"/>
      <c r="L885" s="29"/>
      <c r="M885" s="29"/>
      <c r="N885" s="29"/>
      <c r="O885" s="29"/>
      <c r="P885" s="29"/>
      <c r="Q885" s="29"/>
      <c r="R885" s="29"/>
      <c r="S885" s="29"/>
      <c r="T885" s="29"/>
      <c r="U885" s="29"/>
      <c r="V885" s="29"/>
      <c r="W885" s="29"/>
      <c r="X885" s="29"/>
      <c r="Y885" s="29"/>
      <c r="Z885" s="29"/>
      <c r="AA885" s="29"/>
      <c r="AB885" s="29"/>
      <c r="AC885" s="29"/>
      <c r="AD885" s="29"/>
      <c r="AE885" s="29"/>
      <c r="AF885" s="29"/>
      <c r="AG885" s="29"/>
      <c r="AH885" s="29"/>
      <c r="AI885" s="29"/>
      <c r="AJ885" s="29"/>
      <c r="AK885" s="29"/>
      <c r="AL885" s="29"/>
      <c r="AM885" s="29"/>
      <c r="AN885" s="29"/>
      <c r="AO885" s="29"/>
      <c r="AQ885" s="69">
        <v>20.9</v>
      </c>
      <c r="AR885" s="69">
        <v>29.3</v>
      </c>
      <c r="AS885" s="69">
        <v>41.6</v>
      </c>
      <c r="AT885" s="69">
        <v>42.3</v>
      </c>
      <c r="AU885" s="69">
        <v>43.7</v>
      </c>
      <c r="AV885" s="69">
        <v>35.200000000000003</v>
      </c>
      <c r="AW885" s="69">
        <v>35.4</v>
      </c>
      <c r="AX885" s="69">
        <v>45.6</v>
      </c>
      <c r="AY885" s="69">
        <v>22</v>
      </c>
      <c r="AZ885" s="69">
        <v>18.2</v>
      </c>
      <c r="BA885" s="69">
        <v>14.8</v>
      </c>
      <c r="BB885" s="69">
        <v>15.3</v>
      </c>
      <c r="BC885" s="69">
        <v>16.3</v>
      </c>
      <c r="BD885" s="69">
        <v>16.600000000000001</v>
      </c>
      <c r="BE885" s="69">
        <v>11.6</v>
      </c>
      <c r="BF885" s="69">
        <v>9.6</v>
      </c>
      <c r="BG885" s="69">
        <v>24.4</v>
      </c>
      <c r="BH885" s="69">
        <v>22.400000000000002</v>
      </c>
      <c r="BI885" s="69">
        <v>24.799999999999997</v>
      </c>
      <c r="BJ885" s="69">
        <v>26.9</v>
      </c>
      <c r="BK885" s="69">
        <v>25.8</v>
      </c>
      <c r="BL885" s="69">
        <v>24.4</v>
      </c>
      <c r="BM885" s="69">
        <v>23.6</v>
      </c>
      <c r="BN885" s="69"/>
    </row>
    <row r="886" spans="1:66" ht="13.5" customHeight="1" x14ac:dyDescent="0.15">
      <c r="A886" s="51"/>
      <c r="B886" s="52"/>
      <c r="C886" s="115" t="s">
        <v>446</v>
      </c>
      <c r="D886" s="64" t="s">
        <v>6</v>
      </c>
      <c r="E886" s="89"/>
      <c r="F886" s="89"/>
      <c r="G886" s="89"/>
      <c r="H886" s="26"/>
      <c r="I886" s="26">
        <f t="shared" ref="I886" si="1160">SUM(I887:I888)</f>
        <v>18802</v>
      </c>
      <c r="J886" s="26">
        <f t="shared" ref="J886" si="1161">SUM(J887:J888)</f>
        <v>24184</v>
      </c>
      <c r="K886" s="26">
        <f t="shared" ref="K886" si="1162">SUM(K887:K888)</f>
        <v>28563</v>
      </c>
      <c r="L886" s="26">
        <f t="shared" ref="L886" si="1163">SUM(L887:L888)</f>
        <v>32041</v>
      </c>
      <c r="M886" s="26">
        <f t="shared" ref="M886" si="1164">SUM(M887:M888)</f>
        <v>27447</v>
      </c>
      <c r="N886" s="26">
        <f t="shared" ref="N886" si="1165">SUM(N887:N888)</f>
        <v>37327</v>
      </c>
      <c r="O886" s="26">
        <f t="shared" ref="O886" si="1166">SUM(O887:O888)</f>
        <v>64315</v>
      </c>
      <c r="P886" s="26">
        <f t="shared" ref="P886" si="1167">SUM(P887:P888)</f>
        <v>69226</v>
      </c>
      <c r="Q886" s="26">
        <f t="shared" ref="Q886" si="1168">SUM(Q887:Q888)</f>
        <v>85032</v>
      </c>
      <c r="R886" s="26">
        <f t="shared" ref="R886" si="1169">SUM(R887:R888)</f>
        <v>146820</v>
      </c>
      <c r="S886" s="26">
        <f t="shared" ref="S886" si="1170">SUM(S887:S888)</f>
        <v>156516</v>
      </c>
      <c r="T886" s="26">
        <f t="shared" ref="T886" si="1171">SUM(T887:T888)</f>
        <v>185501</v>
      </c>
      <c r="U886" s="26">
        <f t="shared" ref="U886" si="1172">SUM(U887:U888)</f>
        <v>205983</v>
      </c>
      <c r="V886" s="26">
        <f t="shared" ref="V886" si="1173">SUM(V887:V888)</f>
        <v>290069</v>
      </c>
      <c r="W886" s="26">
        <f t="shared" ref="W886" si="1174">SUM(W887:W888)</f>
        <v>194066</v>
      </c>
      <c r="X886" s="26">
        <f t="shared" ref="X886" si="1175">SUM(X887:X888)</f>
        <v>230960</v>
      </c>
      <c r="Y886" s="26">
        <f t="shared" ref="Y886" si="1176">SUM(Y887:Y888)</f>
        <v>257986</v>
      </c>
      <c r="Z886" s="26">
        <f t="shared" ref="Z886" si="1177">SUM(Z887:Z888)</f>
        <v>296427</v>
      </c>
      <c r="AA886" s="26">
        <f t="shared" ref="AA886" si="1178">SUM(AA887:AA888)</f>
        <v>304275</v>
      </c>
      <c r="AB886" s="26">
        <f t="shared" ref="AB886" si="1179">SUM(AB887:AB888)</f>
        <v>243461</v>
      </c>
      <c r="AC886" s="26">
        <f t="shared" ref="AC886" si="1180">SUM(AC887:AC888)</f>
        <v>476317</v>
      </c>
      <c r="AD886" s="26">
        <f t="shared" ref="AD886" si="1181">SUM(AD887:AD888)</f>
        <v>452302</v>
      </c>
      <c r="AE886" s="26">
        <f t="shared" ref="AE886" si="1182">SUM(AE887:AE888)</f>
        <v>441272</v>
      </c>
      <c r="AF886" s="26">
        <f t="shared" ref="AF886" si="1183">SUM(AF887:AF888)</f>
        <v>428473</v>
      </c>
      <c r="AG886" s="26">
        <f t="shared" ref="AG886" si="1184">SUM(AG887:AG888)</f>
        <v>443619</v>
      </c>
      <c r="AH886" s="26">
        <f t="shared" ref="AH886" si="1185">SUM(AH887:AH888)</f>
        <v>459069</v>
      </c>
      <c r="AI886" s="26">
        <f t="shared" ref="AI886" si="1186">SUM(AI887:AI888)</f>
        <v>438679</v>
      </c>
      <c r="AJ886" s="26">
        <f t="shared" ref="AJ886" si="1187">SUM(AJ887:AJ888)</f>
        <v>460069</v>
      </c>
      <c r="AK886" s="26">
        <f t="shared" ref="AK886" si="1188">SUM(AK887:AK888)</f>
        <v>385446</v>
      </c>
      <c r="AL886" s="26">
        <f t="shared" ref="AL886" si="1189">SUM(AL887:AL888)</f>
        <v>395495</v>
      </c>
      <c r="AM886" s="26">
        <f t="shared" ref="AM886" si="1190">SUM(AM887:AM888)</f>
        <v>411644</v>
      </c>
      <c r="AN886" s="26">
        <f t="shared" ref="AN886" si="1191">SUM(AN887:AN888)</f>
        <v>435821</v>
      </c>
      <c r="AO886" s="26">
        <f t="shared" ref="AO886" si="1192">SUM(AO887:AO888)</f>
        <v>397244</v>
      </c>
      <c r="AQ886" s="65">
        <v>350</v>
      </c>
      <c r="AR886" s="65">
        <v>322.60000000000002</v>
      </c>
      <c r="AS886" s="65">
        <v>370.4</v>
      </c>
      <c r="AT886" s="65">
        <v>438.5</v>
      </c>
      <c r="AU886" s="65">
        <v>392.2</v>
      </c>
      <c r="AV886" s="65">
        <v>445.2</v>
      </c>
      <c r="AW886" s="65">
        <v>413.8</v>
      </c>
      <c r="AX886" s="65">
        <v>379</v>
      </c>
      <c r="AY886" s="65">
        <v>354.2</v>
      </c>
      <c r="AZ886" s="65">
        <v>286.2</v>
      </c>
      <c r="BA886" s="65">
        <v>283.3</v>
      </c>
      <c r="BB886" s="65">
        <v>254.1</v>
      </c>
      <c r="BC886" s="65">
        <v>240.3</v>
      </c>
      <c r="BD886" s="65">
        <v>229.5</v>
      </c>
      <c r="BE886" s="65">
        <v>221.2</v>
      </c>
      <c r="BF886" s="65">
        <v>255.99999999999997</v>
      </c>
      <c r="BG886" s="65">
        <v>265.7</v>
      </c>
      <c r="BH886" s="65">
        <v>264.50000000000006</v>
      </c>
      <c r="BI886" s="65">
        <v>267</v>
      </c>
      <c r="BJ886" s="65">
        <v>328.00000000000006</v>
      </c>
      <c r="BK886" s="65">
        <v>306.29999999999995</v>
      </c>
      <c r="BL886" s="65">
        <v>305.3</v>
      </c>
      <c r="BM886" s="65">
        <v>311.60000000000002</v>
      </c>
      <c r="BN886" s="65"/>
    </row>
    <row r="887" spans="1:66" ht="13.5" customHeight="1" x14ac:dyDescent="0.15">
      <c r="A887" s="51"/>
      <c r="B887" s="52"/>
      <c r="C887" s="116"/>
      <c r="D887" s="66" t="s">
        <v>7</v>
      </c>
      <c r="E887" s="90"/>
      <c r="F887" s="90"/>
      <c r="G887" s="90"/>
      <c r="H887" s="28"/>
      <c r="I887" s="28">
        <f>主要観光地別・年度計!I965</f>
        <v>340</v>
      </c>
      <c r="J887" s="28">
        <f>主要観光地別・年度計!J965</f>
        <v>211</v>
      </c>
      <c r="K887" s="28">
        <f>主要観光地別・年度計!K965</f>
        <v>185</v>
      </c>
      <c r="L887" s="28">
        <f>主要観光地別・年度計!L965</f>
        <v>654</v>
      </c>
      <c r="M887" s="28">
        <f>主要観光地別・年度計!M965</f>
        <v>5665</v>
      </c>
      <c r="N887" s="28">
        <f>主要観光地別・年度計!N965</f>
        <v>2107</v>
      </c>
      <c r="O887" s="28">
        <f>主要観光地別・年度計!O965</f>
        <v>15740</v>
      </c>
      <c r="P887" s="28">
        <f>主要観光地別・年度計!P965</f>
        <v>11742</v>
      </c>
      <c r="Q887" s="28">
        <f>主要観光地別・年度計!Q965</f>
        <v>7680</v>
      </c>
      <c r="R887" s="28">
        <f>主要観光地別・年度計!R965</f>
        <v>2907</v>
      </c>
      <c r="S887" s="28">
        <f>主要観光地別・年度計!S965</f>
        <v>1888</v>
      </c>
      <c r="T887" s="28">
        <f>主要観光地別・年度計!T965</f>
        <v>2307</v>
      </c>
      <c r="U887" s="28">
        <f>主要観光地別・年度計!U965</f>
        <v>2263</v>
      </c>
      <c r="V887" s="28">
        <f>主要観光地別・年度計!V965</f>
        <v>1859</v>
      </c>
      <c r="W887" s="28">
        <f>主要観光地別・年度計!W965</f>
        <v>1820</v>
      </c>
      <c r="X887" s="28">
        <f>主要観光地別・年度計!X965</f>
        <v>2105</v>
      </c>
      <c r="Y887" s="28">
        <f>主要観光地別・年度計!Y965</f>
        <v>2150</v>
      </c>
      <c r="Z887" s="28">
        <f>主要観光地別・年度計!Z965</f>
        <v>1710</v>
      </c>
      <c r="AA887" s="28">
        <f>主要観光地別・年度計!AA965</f>
        <v>1817</v>
      </c>
      <c r="AB887" s="28">
        <f>主要観光地別・年度計!AB965</f>
        <v>843</v>
      </c>
      <c r="AC887" s="28">
        <f>主要観光地別・年度計!AC965</f>
        <v>4900</v>
      </c>
      <c r="AD887" s="28">
        <f>主要観光地別・年度計!AD965</f>
        <v>4588</v>
      </c>
      <c r="AE887" s="28">
        <f>主要観光地別・年度計!AE965</f>
        <v>5048</v>
      </c>
      <c r="AF887" s="28">
        <f>主要観光地別・年度計!AF965</f>
        <v>4799</v>
      </c>
      <c r="AG887" s="28">
        <f>主要観光地別・年度計!AG965</f>
        <v>4694</v>
      </c>
      <c r="AH887" s="28">
        <f>主要観光地別・年度計!AH965</f>
        <v>4791</v>
      </c>
      <c r="AI887" s="28">
        <f>主要観光地別・年度計!AI965</f>
        <v>6260</v>
      </c>
      <c r="AJ887" s="28">
        <f>主要観光地別・年度計!AJ965</f>
        <v>6561</v>
      </c>
      <c r="AK887" s="28">
        <f>主要観光地別・年度計!AK965</f>
        <v>4132</v>
      </c>
      <c r="AL887" s="28">
        <f>主要観光地別・年度計!AL965</f>
        <v>4430</v>
      </c>
      <c r="AM887" s="28">
        <f>主要観光地別・年度計!AM965</f>
        <v>4037</v>
      </c>
      <c r="AN887" s="28">
        <f>主要観光地別・年度計!AN965</f>
        <v>4186</v>
      </c>
      <c r="AO887" s="28">
        <f>主要観光地別・年度計!AO965</f>
        <v>3845</v>
      </c>
      <c r="AQ887" s="67">
        <v>3</v>
      </c>
      <c r="AR887" s="67">
        <v>3.1</v>
      </c>
      <c r="AS887" s="67">
        <v>3.5</v>
      </c>
      <c r="AT887" s="67">
        <v>3.8</v>
      </c>
      <c r="AU887" s="67">
        <v>4</v>
      </c>
      <c r="AV887" s="67">
        <v>5</v>
      </c>
      <c r="AW887" s="67">
        <v>3.7</v>
      </c>
      <c r="AX887" s="67">
        <v>3.4</v>
      </c>
      <c r="AY887" s="67">
        <v>3.1</v>
      </c>
      <c r="AZ887" s="67">
        <v>3.3</v>
      </c>
      <c r="BA887" s="67">
        <v>13.5</v>
      </c>
      <c r="BB887" s="67">
        <v>11.6</v>
      </c>
      <c r="BC887" s="67">
        <v>10.7</v>
      </c>
      <c r="BD887" s="67">
        <v>8.4999999999999982</v>
      </c>
      <c r="BE887" s="67">
        <v>9.7000000000000011</v>
      </c>
      <c r="BF887" s="67">
        <v>14</v>
      </c>
      <c r="BG887" s="67">
        <v>14.4</v>
      </c>
      <c r="BH887" s="67">
        <v>14.399999999999999</v>
      </c>
      <c r="BI887" s="67">
        <v>14.999999999999998</v>
      </c>
      <c r="BJ887" s="67">
        <v>17.2</v>
      </c>
      <c r="BK887" s="67">
        <v>16.5</v>
      </c>
      <c r="BL887" s="67">
        <v>16.399999999999999</v>
      </c>
      <c r="BM887" s="67">
        <v>16.500000000000004</v>
      </c>
      <c r="BN887" s="67"/>
    </row>
    <row r="888" spans="1:66" ht="13.5" customHeight="1" x14ac:dyDescent="0.15">
      <c r="A888" s="51"/>
      <c r="B888" s="52"/>
      <c r="C888" s="116"/>
      <c r="D888" s="66" t="s">
        <v>8</v>
      </c>
      <c r="E888" s="90"/>
      <c r="F888" s="90"/>
      <c r="G888" s="90"/>
      <c r="H888" s="28"/>
      <c r="I888" s="28">
        <f>主要観光地別・年度計!I966</f>
        <v>18462</v>
      </c>
      <c r="J888" s="28">
        <f>主要観光地別・年度計!J966</f>
        <v>23973</v>
      </c>
      <c r="K888" s="28">
        <f>主要観光地別・年度計!K966</f>
        <v>28378</v>
      </c>
      <c r="L888" s="28">
        <f>主要観光地別・年度計!L966</f>
        <v>31387</v>
      </c>
      <c r="M888" s="28">
        <f>主要観光地別・年度計!M966</f>
        <v>21782</v>
      </c>
      <c r="N888" s="28">
        <f>主要観光地別・年度計!N966</f>
        <v>35220</v>
      </c>
      <c r="O888" s="28">
        <f>主要観光地別・年度計!O966</f>
        <v>48575</v>
      </c>
      <c r="P888" s="28">
        <f>主要観光地別・年度計!P966</f>
        <v>57484</v>
      </c>
      <c r="Q888" s="28">
        <f>主要観光地別・年度計!Q966</f>
        <v>77352</v>
      </c>
      <c r="R888" s="28">
        <f>主要観光地別・年度計!R966</f>
        <v>143913</v>
      </c>
      <c r="S888" s="28">
        <f>主要観光地別・年度計!S966</f>
        <v>154628</v>
      </c>
      <c r="T888" s="28">
        <f>主要観光地別・年度計!T966</f>
        <v>183194</v>
      </c>
      <c r="U888" s="28">
        <f>主要観光地別・年度計!U966</f>
        <v>203720</v>
      </c>
      <c r="V888" s="28">
        <f>主要観光地別・年度計!V966</f>
        <v>288210</v>
      </c>
      <c r="W888" s="28">
        <f>主要観光地別・年度計!W966</f>
        <v>192246</v>
      </c>
      <c r="X888" s="28">
        <f>主要観光地別・年度計!X966</f>
        <v>228855</v>
      </c>
      <c r="Y888" s="28">
        <f>主要観光地別・年度計!Y966</f>
        <v>255836</v>
      </c>
      <c r="Z888" s="28">
        <f>主要観光地別・年度計!Z966</f>
        <v>294717</v>
      </c>
      <c r="AA888" s="28">
        <f>主要観光地別・年度計!AA966</f>
        <v>302458</v>
      </c>
      <c r="AB888" s="28">
        <f>主要観光地別・年度計!AB966</f>
        <v>242618</v>
      </c>
      <c r="AC888" s="28">
        <f>主要観光地別・年度計!AC966</f>
        <v>471417</v>
      </c>
      <c r="AD888" s="28">
        <f>主要観光地別・年度計!AD966</f>
        <v>447714</v>
      </c>
      <c r="AE888" s="28">
        <f>主要観光地別・年度計!AE966</f>
        <v>436224</v>
      </c>
      <c r="AF888" s="28">
        <f>主要観光地別・年度計!AF966</f>
        <v>423674</v>
      </c>
      <c r="AG888" s="28">
        <f>主要観光地別・年度計!AG966</f>
        <v>438925</v>
      </c>
      <c r="AH888" s="28">
        <f>主要観光地別・年度計!AH966</f>
        <v>454278</v>
      </c>
      <c r="AI888" s="28">
        <f>主要観光地別・年度計!AI966</f>
        <v>432419</v>
      </c>
      <c r="AJ888" s="28">
        <f>主要観光地別・年度計!AJ966</f>
        <v>453508</v>
      </c>
      <c r="AK888" s="28">
        <f>主要観光地別・年度計!AK966</f>
        <v>381314</v>
      </c>
      <c r="AL888" s="28">
        <f>主要観光地別・年度計!AL966</f>
        <v>391065</v>
      </c>
      <c r="AM888" s="28">
        <f>主要観光地別・年度計!AM966</f>
        <v>407607</v>
      </c>
      <c r="AN888" s="28">
        <f>主要観光地別・年度計!AN966</f>
        <v>431635</v>
      </c>
      <c r="AO888" s="28">
        <f>主要観光地別・年度計!AO966</f>
        <v>393399</v>
      </c>
      <c r="AQ888" s="67">
        <v>347</v>
      </c>
      <c r="AR888" s="67">
        <v>319.5</v>
      </c>
      <c r="AS888" s="67">
        <v>366.9</v>
      </c>
      <c r="AT888" s="67">
        <v>434.7</v>
      </c>
      <c r="AU888" s="67">
        <v>388.2</v>
      </c>
      <c r="AV888" s="67">
        <v>440.2</v>
      </c>
      <c r="AW888" s="67">
        <v>410.1</v>
      </c>
      <c r="AX888" s="67">
        <v>375.6</v>
      </c>
      <c r="AY888" s="67">
        <v>351.1</v>
      </c>
      <c r="AZ888" s="67">
        <v>282.89999999999998</v>
      </c>
      <c r="BA888" s="67">
        <v>269.8</v>
      </c>
      <c r="BB888" s="67">
        <v>242.5</v>
      </c>
      <c r="BC888" s="67">
        <v>229.6</v>
      </c>
      <c r="BD888" s="67">
        <v>220.99999999999997</v>
      </c>
      <c r="BE888" s="67">
        <v>211.49999999999997</v>
      </c>
      <c r="BF888" s="67">
        <v>242.00000000000003</v>
      </c>
      <c r="BG888" s="67">
        <v>251.29999999999998</v>
      </c>
      <c r="BH888" s="67">
        <v>250.1</v>
      </c>
      <c r="BI888" s="67">
        <v>252.00000000000003</v>
      </c>
      <c r="BJ888" s="67">
        <v>310.8</v>
      </c>
      <c r="BK888" s="67">
        <v>289.8</v>
      </c>
      <c r="BL888" s="67">
        <v>288.89999999999998</v>
      </c>
      <c r="BM888" s="67">
        <v>295.10000000000002</v>
      </c>
      <c r="BN888" s="67"/>
    </row>
    <row r="889" spans="1:66" ht="13.5" customHeight="1" x14ac:dyDescent="0.15">
      <c r="A889" s="51"/>
      <c r="B889" s="52"/>
      <c r="C889" s="116"/>
      <c r="D889" s="66" t="s">
        <v>9</v>
      </c>
      <c r="E889" s="90"/>
      <c r="F889" s="90"/>
      <c r="G889" s="90"/>
      <c r="H889" s="28"/>
      <c r="I889" s="28">
        <f>主要観光地別・年度計!I967</f>
        <v>376</v>
      </c>
      <c r="J889" s="28">
        <f>主要観光地別・年度計!J967</f>
        <v>366</v>
      </c>
      <c r="K889" s="28">
        <f>主要観光地別・年度計!K967</f>
        <v>7416</v>
      </c>
      <c r="L889" s="28">
        <f>主要観光地別・年度計!L967</f>
        <v>12186</v>
      </c>
      <c r="M889" s="28">
        <f>主要観光地別・年度計!M967</f>
        <v>7359</v>
      </c>
      <c r="N889" s="28">
        <f>主要観光地別・年度計!N967</f>
        <v>25963</v>
      </c>
      <c r="O889" s="28">
        <f>主要観光地別・年度計!O967</f>
        <v>51449</v>
      </c>
      <c r="P889" s="28">
        <f>主要観光地別・年度計!P967</f>
        <v>35450</v>
      </c>
      <c r="Q889" s="28">
        <f>主要観光地別・年度計!Q967</f>
        <v>48538</v>
      </c>
      <c r="R889" s="28">
        <f>主要観光地別・年度計!R967</f>
        <v>97473</v>
      </c>
      <c r="S889" s="28">
        <f>主要観光地別・年度計!S967</f>
        <v>127541</v>
      </c>
      <c r="T889" s="28">
        <f>主要観光地別・年度計!T967</f>
        <v>165189</v>
      </c>
      <c r="U889" s="28">
        <f>主要観光地別・年度計!U967</f>
        <v>193015</v>
      </c>
      <c r="V889" s="28">
        <f>主要観光地別・年度計!V967</f>
        <v>275795</v>
      </c>
      <c r="W889" s="28">
        <f>主要観光地別・年度計!W967</f>
        <v>184968</v>
      </c>
      <c r="X889" s="28">
        <f>主要観光地別・年度計!X967</f>
        <v>218743</v>
      </c>
      <c r="Y889" s="28">
        <f>主要観光地別・年度計!Y967</f>
        <v>246677</v>
      </c>
      <c r="Z889" s="28">
        <f>主要観光地別・年度計!Z967</f>
        <v>284798</v>
      </c>
      <c r="AA889" s="28">
        <f>主要観光地別・年度計!AA967</f>
        <v>292581</v>
      </c>
      <c r="AB889" s="28">
        <f>主要観光地別・年度計!AB967</f>
        <v>232399</v>
      </c>
      <c r="AC889" s="28">
        <f>主要観光地別・年度計!AC967</f>
        <v>451308</v>
      </c>
      <c r="AD889" s="28">
        <f>主要観光地別・年度計!AD967</f>
        <v>426873</v>
      </c>
      <c r="AE889" s="28">
        <f>主要観光地別・年度計!AE967</f>
        <v>415350</v>
      </c>
      <c r="AF889" s="28">
        <f>主要観光地別・年度計!AF967</f>
        <v>403075</v>
      </c>
      <c r="AG889" s="28">
        <f>主要観光地別・年度計!AG967</f>
        <v>417551</v>
      </c>
      <c r="AH889" s="28">
        <f>主要観光地別・年度計!AH967</f>
        <v>434487</v>
      </c>
      <c r="AI889" s="28">
        <f>主要観光地別・年度計!AI967</f>
        <v>415236</v>
      </c>
      <c r="AJ889" s="28">
        <f>主要観光地別・年度計!AJ967</f>
        <v>435371</v>
      </c>
      <c r="AK889" s="28">
        <f>主要観光地別・年度計!AK967</f>
        <v>362844</v>
      </c>
      <c r="AL889" s="28">
        <f>主要観光地別・年度計!AL967</f>
        <v>369766</v>
      </c>
      <c r="AM889" s="28">
        <f>主要観光地別・年度計!AM967</f>
        <v>379315</v>
      </c>
      <c r="AN889" s="28">
        <f>主要観光地別・年度計!AN967</f>
        <v>401375</v>
      </c>
      <c r="AO889" s="28">
        <f>主要観光地別・年度計!AO967</f>
        <v>361067</v>
      </c>
      <c r="AQ889" s="67">
        <v>318.60000000000002</v>
      </c>
      <c r="AR889" s="67">
        <v>292.39999999999998</v>
      </c>
      <c r="AS889" s="67">
        <v>340</v>
      </c>
      <c r="AT889" s="67">
        <v>396</v>
      </c>
      <c r="AU889" s="67">
        <v>355.4</v>
      </c>
      <c r="AV889" s="67">
        <v>417</v>
      </c>
      <c r="AW889" s="67">
        <v>386.8</v>
      </c>
      <c r="AX889" s="67">
        <v>353.2</v>
      </c>
      <c r="AY889" s="67">
        <v>330.1</v>
      </c>
      <c r="AZ889" s="67">
        <v>268.60000000000002</v>
      </c>
      <c r="BA889" s="67">
        <v>267.7</v>
      </c>
      <c r="BB889" s="67">
        <v>236.7</v>
      </c>
      <c r="BC889" s="67">
        <v>224.1</v>
      </c>
      <c r="BD889" s="67">
        <v>215</v>
      </c>
      <c r="BE889" s="67">
        <v>208.69999999999996</v>
      </c>
      <c r="BF889" s="67">
        <v>241.4</v>
      </c>
      <c r="BG889" s="67">
        <v>250.5</v>
      </c>
      <c r="BH889" s="67">
        <v>252.09999999999997</v>
      </c>
      <c r="BI889" s="67">
        <v>253.70000000000002</v>
      </c>
      <c r="BJ889" s="67">
        <v>314.49999999999994</v>
      </c>
      <c r="BK889" s="67">
        <v>292.40000000000003</v>
      </c>
      <c r="BL889" s="67">
        <v>292.3</v>
      </c>
      <c r="BM889" s="67">
        <v>299.60000000000002</v>
      </c>
      <c r="BN889" s="67"/>
    </row>
    <row r="890" spans="1:66" ht="13.5" customHeight="1" x14ac:dyDescent="0.15">
      <c r="A890" s="51"/>
      <c r="B890" s="52"/>
      <c r="C890" s="116"/>
      <c r="D890" s="66" t="s">
        <v>10</v>
      </c>
      <c r="E890" s="90"/>
      <c r="F890" s="90"/>
      <c r="G890" s="90"/>
      <c r="H890" s="28"/>
      <c r="I890" s="28">
        <f>主要観光地別・年度計!I968</f>
        <v>18426</v>
      </c>
      <c r="J890" s="28">
        <f>主要観光地別・年度計!J968</f>
        <v>23818</v>
      </c>
      <c r="K890" s="28">
        <f>主要観光地別・年度計!K968</f>
        <v>21147</v>
      </c>
      <c r="L890" s="28">
        <f>主要観光地別・年度計!L968</f>
        <v>19855</v>
      </c>
      <c r="M890" s="28">
        <f>主要観光地別・年度計!M968</f>
        <v>20088</v>
      </c>
      <c r="N890" s="28">
        <f>主要観光地別・年度計!N968</f>
        <v>11364</v>
      </c>
      <c r="O890" s="28">
        <f>主要観光地別・年度計!O968</f>
        <v>12866</v>
      </c>
      <c r="P890" s="28">
        <f>主要観光地別・年度計!P968</f>
        <v>33776</v>
      </c>
      <c r="Q890" s="28">
        <f>主要観光地別・年度計!Q968</f>
        <v>36494</v>
      </c>
      <c r="R890" s="28">
        <f>主要観光地別・年度計!R968</f>
        <v>49347</v>
      </c>
      <c r="S890" s="28">
        <f>主要観光地別・年度計!S968</f>
        <v>28975</v>
      </c>
      <c r="T890" s="28">
        <f>主要観光地別・年度計!T968</f>
        <v>20312</v>
      </c>
      <c r="U890" s="28">
        <f>主要観光地別・年度計!U968</f>
        <v>12968</v>
      </c>
      <c r="V890" s="28">
        <f>主要観光地別・年度計!V968</f>
        <v>14274</v>
      </c>
      <c r="W890" s="28">
        <f>主要観光地別・年度計!W968</f>
        <v>9098</v>
      </c>
      <c r="X890" s="28">
        <f>主要観光地別・年度計!X968</f>
        <v>12217</v>
      </c>
      <c r="Y890" s="28">
        <f>主要観光地別・年度計!Y968</f>
        <v>11309</v>
      </c>
      <c r="Z890" s="28">
        <f>主要観光地別・年度計!Z968</f>
        <v>11629</v>
      </c>
      <c r="AA890" s="28">
        <f>主要観光地別・年度計!AA968</f>
        <v>11694</v>
      </c>
      <c r="AB890" s="28">
        <f>主要観光地別・年度計!AB968</f>
        <v>11062</v>
      </c>
      <c r="AC890" s="28">
        <f>主要観光地別・年度計!AC968</f>
        <v>25009</v>
      </c>
      <c r="AD890" s="28">
        <f>主要観光地別・年度計!AD968</f>
        <v>25429</v>
      </c>
      <c r="AE890" s="28">
        <f>主要観光地別・年度計!AE968</f>
        <v>25922</v>
      </c>
      <c r="AF890" s="28">
        <f>主要観光地別・年度計!AF968</f>
        <v>25398</v>
      </c>
      <c r="AG890" s="28">
        <f>主要観光地別・年度計!AG968</f>
        <v>26068</v>
      </c>
      <c r="AH890" s="28">
        <f>主要観光地別・年度計!AH968</f>
        <v>24582</v>
      </c>
      <c r="AI890" s="28">
        <f>主要観光地別・年度計!AI968</f>
        <v>23443</v>
      </c>
      <c r="AJ890" s="28">
        <f>主要観光地別・年度計!AJ968</f>
        <v>24698</v>
      </c>
      <c r="AK890" s="28">
        <f>主要観光地別・年度計!AK968</f>
        <v>22602</v>
      </c>
      <c r="AL890" s="28">
        <f>主要観光地別・年度計!AL968</f>
        <v>25729</v>
      </c>
      <c r="AM890" s="28">
        <f>主要観光地別・年度計!AM968</f>
        <v>32329</v>
      </c>
      <c r="AN890" s="28">
        <f>主要観光地別・年度計!AN968</f>
        <v>34446</v>
      </c>
      <c r="AO890" s="28">
        <f>主要観光地別・年度計!AO968</f>
        <v>36177</v>
      </c>
      <c r="AQ890" s="67">
        <v>31.4</v>
      </c>
      <c r="AR890" s="67">
        <v>30.2</v>
      </c>
      <c r="AS890" s="67">
        <v>30.4</v>
      </c>
      <c r="AT890" s="67">
        <v>42.5</v>
      </c>
      <c r="AU890" s="67">
        <v>36.799999999999997</v>
      </c>
      <c r="AV890" s="67">
        <v>28.2</v>
      </c>
      <c r="AW890" s="67">
        <v>27</v>
      </c>
      <c r="AX890" s="67">
        <v>25.8</v>
      </c>
      <c r="AY890" s="67">
        <v>24.1</v>
      </c>
      <c r="AZ890" s="67">
        <v>17.600000000000001</v>
      </c>
      <c r="BA890" s="67">
        <v>15.6</v>
      </c>
      <c r="BB890" s="67">
        <v>17.399999999999999</v>
      </c>
      <c r="BC890" s="67">
        <v>16.2</v>
      </c>
      <c r="BD890" s="67">
        <v>14.5</v>
      </c>
      <c r="BE890" s="67">
        <v>12.500000000000002</v>
      </c>
      <c r="BF890" s="67">
        <v>14.599999999999996</v>
      </c>
      <c r="BG890" s="67">
        <v>15.200000000000001</v>
      </c>
      <c r="BH890" s="67">
        <v>12.399999999999997</v>
      </c>
      <c r="BI890" s="67">
        <v>13.299999999999999</v>
      </c>
      <c r="BJ890" s="67">
        <v>13.499999999999998</v>
      </c>
      <c r="BK890" s="67">
        <v>13.9</v>
      </c>
      <c r="BL890" s="67">
        <v>13</v>
      </c>
      <c r="BM890" s="67">
        <v>11.999999999999996</v>
      </c>
      <c r="BN890" s="67"/>
    </row>
    <row r="891" spans="1:66" ht="13.5" customHeight="1" thickBot="1" x14ac:dyDescent="0.2">
      <c r="A891" s="51"/>
      <c r="B891" s="52"/>
      <c r="C891" s="117"/>
      <c r="D891" s="68" t="s">
        <v>11</v>
      </c>
      <c r="E891" s="91"/>
      <c r="F891" s="91"/>
      <c r="G891" s="91"/>
      <c r="H891" s="29"/>
      <c r="I891" s="29">
        <f>主要観光地別・年度計!I969</f>
        <v>18426</v>
      </c>
      <c r="J891" s="29">
        <f>主要観光地別・年度計!J969</f>
        <v>23818</v>
      </c>
      <c r="K891" s="29">
        <f>主要観光地別・年度計!K969</f>
        <v>21242</v>
      </c>
      <c r="L891" s="29">
        <f>主要観光地別・年度計!L969</f>
        <v>19922</v>
      </c>
      <c r="M891" s="29">
        <f>主要観光地別・年度計!M969</f>
        <v>20608</v>
      </c>
      <c r="N891" s="29">
        <f>主要観光地別・年度計!N969</f>
        <v>11364</v>
      </c>
      <c r="O891" s="29">
        <f>主要観光地別・年度計!O969</f>
        <v>12866</v>
      </c>
      <c r="P891" s="29">
        <f>主要観光地別・年度計!P969</f>
        <v>33787</v>
      </c>
      <c r="Q891" s="29">
        <f>主要観光地別・年度計!Q969</f>
        <v>36494</v>
      </c>
      <c r="R891" s="29">
        <f>主要観光地別・年度計!R969</f>
        <v>49357</v>
      </c>
      <c r="S891" s="29">
        <f>主要観光地別・年度計!S969</f>
        <v>28975</v>
      </c>
      <c r="T891" s="29">
        <f>主要観光地別・年度計!T969</f>
        <v>20312</v>
      </c>
      <c r="U891" s="29">
        <f>主要観光地別・年度計!U969</f>
        <v>13037</v>
      </c>
      <c r="V891" s="29">
        <f>主要観光地別・年度計!V969</f>
        <v>14519</v>
      </c>
      <c r="W891" s="29">
        <f>主要観光地別・年度計!W969</f>
        <v>9324</v>
      </c>
      <c r="X891" s="29">
        <f>主要観光地別・年度計!X969</f>
        <v>12525</v>
      </c>
      <c r="Y891" s="29">
        <f>主要観光地別・年度計!Y969</f>
        <v>11657</v>
      </c>
      <c r="Z891" s="29">
        <f>主要観光地別・年度計!Z969</f>
        <v>11983</v>
      </c>
      <c r="AA891" s="29">
        <f>主要観光地別・年度計!AA969</f>
        <v>12084</v>
      </c>
      <c r="AB891" s="29">
        <f>主要観光地別・年度計!AB969</f>
        <v>11440</v>
      </c>
      <c r="AC891" s="29">
        <f>主要観光地別・年度計!AC969</f>
        <v>36686</v>
      </c>
      <c r="AD891" s="29">
        <f>主要観光地別・年度計!AD969</f>
        <v>37196</v>
      </c>
      <c r="AE891" s="29">
        <f>主要観光地別・年度計!AE969</f>
        <v>37672</v>
      </c>
      <c r="AF891" s="29">
        <f>主要観光地別・年度計!AF969</f>
        <v>36915</v>
      </c>
      <c r="AG891" s="29">
        <f>主要観光地別・年度計!AG969</f>
        <v>38083</v>
      </c>
      <c r="AH891" s="29">
        <f>主要観光地別・年度計!AH969</f>
        <v>34518</v>
      </c>
      <c r="AI891" s="29">
        <f>主要観光地別・年度計!AI969</f>
        <v>27530</v>
      </c>
      <c r="AJ891" s="29">
        <f>主要観光地別・年度計!AJ969</f>
        <v>28849</v>
      </c>
      <c r="AK891" s="29">
        <f>主要観光地別・年度計!AK969</f>
        <v>26401</v>
      </c>
      <c r="AL891" s="29">
        <f>主要観光地別・年度計!AL969</f>
        <v>29589</v>
      </c>
      <c r="AM891" s="29">
        <f>主要観光地別・年度計!AM969</f>
        <v>36656</v>
      </c>
      <c r="AN891" s="29">
        <f>主要観光地別・年度計!AN969</f>
        <v>37492</v>
      </c>
      <c r="AO891" s="29">
        <f>主要観光地別・年度計!AO969</f>
        <v>36429</v>
      </c>
      <c r="AQ891" s="69">
        <v>35.5</v>
      </c>
      <c r="AR891" s="69">
        <v>33.799999999999997</v>
      </c>
      <c r="AS891" s="69">
        <v>33.9</v>
      </c>
      <c r="AT891" s="69">
        <v>47.7</v>
      </c>
      <c r="AU891" s="69">
        <v>42.8</v>
      </c>
      <c r="AV891" s="69">
        <v>29.1</v>
      </c>
      <c r="AW891" s="69">
        <v>27</v>
      </c>
      <c r="AX891" s="69">
        <v>25.8</v>
      </c>
      <c r="AY891" s="69">
        <v>24.2</v>
      </c>
      <c r="AZ891" s="69">
        <v>17.600000000000001</v>
      </c>
      <c r="BA891" s="69">
        <v>15.6</v>
      </c>
      <c r="BB891" s="69">
        <v>17.399999999999999</v>
      </c>
      <c r="BC891" s="69">
        <v>16.2</v>
      </c>
      <c r="BD891" s="69">
        <v>14.600000000000001</v>
      </c>
      <c r="BE891" s="69">
        <v>12.4</v>
      </c>
      <c r="BF891" s="69">
        <v>14.599999999999996</v>
      </c>
      <c r="BG891" s="69">
        <v>15.200000000000001</v>
      </c>
      <c r="BH891" s="69">
        <v>12.399999999999997</v>
      </c>
      <c r="BI891" s="69">
        <v>13.299999999999999</v>
      </c>
      <c r="BJ891" s="69">
        <v>13.799999999999999</v>
      </c>
      <c r="BK891" s="69">
        <v>13.9</v>
      </c>
      <c r="BL891" s="69">
        <v>13</v>
      </c>
      <c r="BM891" s="69">
        <v>11.999999999999996</v>
      </c>
      <c r="BN891" s="69"/>
    </row>
    <row r="892" spans="1:66" ht="13.5" customHeight="1" x14ac:dyDescent="0.15">
      <c r="A892" s="51"/>
      <c r="B892" s="52"/>
      <c r="C892" s="124" t="s">
        <v>147</v>
      </c>
      <c r="D892" s="64" t="s">
        <v>6</v>
      </c>
      <c r="E892" s="89"/>
      <c r="F892" s="89"/>
      <c r="G892" s="89"/>
      <c r="H892" s="26"/>
      <c r="I892" s="26"/>
      <c r="J892" s="26"/>
      <c r="K892" s="26"/>
      <c r="L892" s="26"/>
      <c r="M892" s="26"/>
      <c r="N892" s="26"/>
      <c r="O892" s="26"/>
      <c r="P892" s="26"/>
      <c r="Q892" s="26"/>
      <c r="R892" s="26"/>
      <c r="S892" s="26"/>
      <c r="T892" s="26"/>
      <c r="U892" s="26">
        <f t="shared" ref="U892" si="1193">SUM(U893:U894)</f>
        <v>393183</v>
      </c>
      <c r="V892" s="26">
        <f t="shared" ref="V892" si="1194">SUM(V893:V894)</f>
        <v>491272</v>
      </c>
      <c r="W892" s="26">
        <f t="shared" ref="W892" si="1195">SUM(W893:W894)</f>
        <v>669995</v>
      </c>
      <c r="X892" s="26">
        <f t="shared" ref="X892" si="1196">SUM(X893:X894)</f>
        <v>711287</v>
      </c>
      <c r="Y892" s="26">
        <f t="shared" ref="Y892" si="1197">SUM(Y893:Y894)</f>
        <v>828901</v>
      </c>
      <c r="Z892" s="26">
        <f t="shared" ref="Z892" si="1198">SUM(Z893:Z894)</f>
        <v>708918</v>
      </c>
      <c r="AA892" s="26">
        <f t="shared" ref="AA892" si="1199">SUM(AA893:AA894)</f>
        <v>783550</v>
      </c>
      <c r="AB892" s="26">
        <f t="shared" ref="AB892" si="1200">SUM(AB893:AB894)</f>
        <v>709597</v>
      </c>
      <c r="AC892" s="26">
        <f t="shared" ref="AC892" si="1201">SUM(AC893:AC894)</f>
        <v>741543</v>
      </c>
      <c r="AD892" s="26">
        <f t="shared" ref="AD892" si="1202">SUM(AD893:AD894)</f>
        <v>536144</v>
      </c>
      <c r="AE892" s="26">
        <f t="shared" ref="AE892" si="1203">SUM(AE893:AE894)</f>
        <v>493959</v>
      </c>
      <c r="AF892" s="26">
        <f t="shared" ref="AF892" si="1204">SUM(AF893:AF894)</f>
        <v>454130</v>
      </c>
      <c r="AG892" s="26">
        <f t="shared" ref="AG892" si="1205">SUM(AG893:AG894)</f>
        <v>606145</v>
      </c>
      <c r="AH892" s="26">
        <f t="shared" ref="AH892" si="1206">SUM(AH893:AH894)</f>
        <v>576176</v>
      </c>
      <c r="AI892" s="26">
        <f t="shared" ref="AI892" si="1207">SUM(AI893:AI894)</f>
        <v>580063</v>
      </c>
      <c r="AJ892" s="26">
        <f t="shared" ref="AJ892" si="1208">SUM(AJ893:AJ894)</f>
        <v>518413</v>
      </c>
      <c r="AK892" s="26">
        <f t="shared" ref="AK892" si="1209">SUM(AK893:AK894)</f>
        <v>402779</v>
      </c>
      <c r="AL892" s="26">
        <f t="shared" ref="AL892" si="1210">SUM(AL893:AL894)</f>
        <v>384812</v>
      </c>
      <c r="AM892" s="26">
        <f t="shared" ref="AM892" si="1211">SUM(AM893:AM894)</f>
        <v>406167</v>
      </c>
      <c r="AN892" s="26">
        <f t="shared" ref="AN892" si="1212">SUM(AN893:AN894)</f>
        <v>265156</v>
      </c>
      <c r="AO892" s="26">
        <f t="shared" ref="AO892" si="1213">SUM(AO893:AO894)</f>
        <v>268342</v>
      </c>
      <c r="AQ892" s="65">
        <v>249.2</v>
      </c>
      <c r="AR892" s="65">
        <v>222.4</v>
      </c>
      <c r="AS892" s="65">
        <v>207.4</v>
      </c>
      <c r="AT892" s="65">
        <v>357.6</v>
      </c>
      <c r="AU892" s="65">
        <v>321.3</v>
      </c>
      <c r="AV892" s="65">
        <v>306</v>
      </c>
      <c r="AW892" s="65">
        <v>243.4</v>
      </c>
      <c r="AX892" s="65">
        <v>251.9</v>
      </c>
      <c r="AY892" s="65">
        <v>243.7</v>
      </c>
      <c r="AZ892" s="65">
        <v>226.6</v>
      </c>
      <c r="BA892" s="65">
        <v>222.8</v>
      </c>
      <c r="BB892" s="65">
        <v>216.3</v>
      </c>
      <c r="BC892" s="65">
        <v>177.8</v>
      </c>
      <c r="BD892" s="65">
        <v>161.39999999999998</v>
      </c>
      <c r="BE892" s="65">
        <v>155.4</v>
      </c>
      <c r="BF892" s="65">
        <v>146.1</v>
      </c>
      <c r="BG892" s="65">
        <v>169.39999999999998</v>
      </c>
      <c r="BH892" s="65">
        <v>150</v>
      </c>
      <c r="BI892" s="65">
        <v>174.00000000000003</v>
      </c>
      <c r="BJ892" s="65">
        <v>187.7</v>
      </c>
      <c r="BK892" s="65">
        <v>189.29999999999998</v>
      </c>
      <c r="BL892" s="65">
        <v>178.2</v>
      </c>
      <c r="BM892" s="65">
        <v>175.1</v>
      </c>
      <c r="BN892" s="65"/>
    </row>
    <row r="893" spans="1:66" ht="13.5" customHeight="1" x14ac:dyDescent="0.15">
      <c r="A893" s="51"/>
      <c r="B893" s="52"/>
      <c r="C893" s="125"/>
      <c r="D893" s="66" t="s">
        <v>7</v>
      </c>
      <c r="E893" s="90"/>
      <c r="F893" s="90"/>
      <c r="G893" s="90"/>
      <c r="H893" s="28"/>
      <c r="I893" s="28"/>
      <c r="J893" s="28"/>
      <c r="K893" s="28"/>
      <c r="L893" s="28"/>
      <c r="M893" s="28"/>
      <c r="N893" s="28"/>
      <c r="O893" s="28"/>
      <c r="P893" s="28"/>
      <c r="Q893" s="28"/>
      <c r="R893" s="28"/>
      <c r="S893" s="28"/>
      <c r="T893" s="28"/>
      <c r="U893" s="28">
        <f>主要観光地別・年度計!U971</f>
        <v>5636</v>
      </c>
      <c r="V893" s="28">
        <f>主要観光地別・年度計!V971</f>
        <v>29153</v>
      </c>
      <c r="W893" s="28">
        <f>主要観光地別・年度計!W971</f>
        <v>51071</v>
      </c>
      <c r="X893" s="28">
        <f>主要観光地別・年度計!X971</f>
        <v>50203</v>
      </c>
      <c r="Y893" s="28">
        <f>主要観光地別・年度計!Y971</f>
        <v>20895</v>
      </c>
      <c r="Z893" s="28">
        <f>主要観光地別・年度計!Z971</f>
        <v>19402</v>
      </c>
      <c r="AA893" s="28">
        <f>主要観光地別・年度計!AA971</f>
        <v>3896</v>
      </c>
      <c r="AB893" s="28">
        <f>主要観光地別・年度計!AB971</f>
        <v>8117</v>
      </c>
      <c r="AC893" s="28">
        <f>主要観光地別・年度計!AC971</f>
        <v>8022</v>
      </c>
      <c r="AD893" s="28">
        <f>主要観光地別・年度計!AD971</f>
        <v>8024</v>
      </c>
      <c r="AE893" s="28">
        <f>主要観光地別・年度計!AE971</f>
        <v>7569</v>
      </c>
      <c r="AF893" s="28">
        <f>主要観光地別・年度計!AF971</f>
        <v>9833</v>
      </c>
      <c r="AG893" s="28">
        <f>主要観光地別・年度計!AG971</f>
        <v>22153</v>
      </c>
      <c r="AH893" s="28">
        <f>主要観光地別・年度計!AH971</f>
        <v>30644</v>
      </c>
      <c r="AI893" s="28">
        <f>主要観光地別・年度計!AI971</f>
        <v>31844</v>
      </c>
      <c r="AJ893" s="28">
        <f>主要観光地別・年度計!AJ971</f>
        <v>32905</v>
      </c>
      <c r="AK893" s="28">
        <f>主要観光地別・年度計!AK971</f>
        <v>32091</v>
      </c>
      <c r="AL893" s="28">
        <f>主要観光地別・年度計!AL971</f>
        <v>29663</v>
      </c>
      <c r="AM893" s="28">
        <f>主要観光地別・年度計!AM971</f>
        <v>27565</v>
      </c>
      <c r="AN893" s="28">
        <f>主要観光地別・年度計!AN971</f>
        <v>31134</v>
      </c>
      <c r="AO893" s="28">
        <f>主要観光地別・年度計!AO971</f>
        <v>36186</v>
      </c>
      <c r="AQ893" s="67">
        <v>30.1</v>
      </c>
      <c r="AR893" s="67">
        <v>32.4</v>
      </c>
      <c r="AS893" s="67">
        <v>29.9</v>
      </c>
      <c r="AT893" s="67">
        <v>68</v>
      </c>
      <c r="AU893" s="67">
        <v>66</v>
      </c>
      <c r="AV893" s="67">
        <v>80.400000000000006</v>
      </c>
      <c r="AW893" s="67">
        <v>55.3</v>
      </c>
      <c r="AX893" s="67">
        <v>49.3</v>
      </c>
      <c r="AY893" s="67">
        <v>42.6</v>
      </c>
      <c r="AZ893" s="67">
        <v>42.6</v>
      </c>
      <c r="BA893" s="67">
        <v>46.3</v>
      </c>
      <c r="BB893" s="67">
        <v>41.3</v>
      </c>
      <c r="BC893" s="67">
        <v>40.700000000000003</v>
      </c>
      <c r="BD893" s="67">
        <v>38.1</v>
      </c>
      <c r="BE893" s="67">
        <v>35.700000000000003</v>
      </c>
      <c r="BF893" s="67">
        <v>36.200000000000003</v>
      </c>
      <c r="BG893" s="67">
        <v>37.200000000000003</v>
      </c>
      <c r="BH893" s="67">
        <v>29.6</v>
      </c>
      <c r="BI893" s="67">
        <v>56.199999999999996</v>
      </c>
      <c r="BJ893" s="67">
        <v>61.9</v>
      </c>
      <c r="BK893" s="67">
        <v>64.800000000000011</v>
      </c>
      <c r="BL893" s="67">
        <v>63.2</v>
      </c>
      <c r="BM893" s="67">
        <v>66.2</v>
      </c>
      <c r="BN893" s="67"/>
    </row>
    <row r="894" spans="1:66" ht="13.5" customHeight="1" x14ac:dyDescent="0.15">
      <c r="A894" s="51"/>
      <c r="B894" s="52"/>
      <c r="C894" s="125"/>
      <c r="D894" s="66" t="s">
        <v>8</v>
      </c>
      <c r="E894" s="90"/>
      <c r="F894" s="90"/>
      <c r="G894" s="90"/>
      <c r="H894" s="28"/>
      <c r="I894" s="28"/>
      <c r="J894" s="28"/>
      <c r="K894" s="28"/>
      <c r="L894" s="28"/>
      <c r="M894" s="28"/>
      <c r="N894" s="28"/>
      <c r="O894" s="28"/>
      <c r="P894" s="28"/>
      <c r="Q894" s="28"/>
      <c r="R894" s="28"/>
      <c r="S894" s="28"/>
      <c r="T894" s="28"/>
      <c r="U894" s="28">
        <f>主要観光地別・年度計!U972</f>
        <v>387547</v>
      </c>
      <c r="V894" s="28">
        <f>主要観光地別・年度計!V972</f>
        <v>462119</v>
      </c>
      <c r="W894" s="28">
        <f>主要観光地別・年度計!W972</f>
        <v>618924</v>
      </c>
      <c r="X894" s="28">
        <f>主要観光地別・年度計!X972</f>
        <v>661084</v>
      </c>
      <c r="Y894" s="28">
        <f>主要観光地別・年度計!Y972</f>
        <v>808006</v>
      </c>
      <c r="Z894" s="28">
        <f>主要観光地別・年度計!Z972</f>
        <v>689516</v>
      </c>
      <c r="AA894" s="28">
        <f>主要観光地別・年度計!AA972</f>
        <v>779654</v>
      </c>
      <c r="AB894" s="28">
        <f>主要観光地別・年度計!AB972</f>
        <v>701480</v>
      </c>
      <c r="AC894" s="28">
        <f>主要観光地別・年度計!AC972</f>
        <v>733521</v>
      </c>
      <c r="AD894" s="28">
        <f>主要観光地別・年度計!AD972</f>
        <v>528120</v>
      </c>
      <c r="AE894" s="28">
        <f>主要観光地別・年度計!AE972</f>
        <v>486390</v>
      </c>
      <c r="AF894" s="28">
        <f>主要観光地別・年度計!AF972</f>
        <v>444297</v>
      </c>
      <c r="AG894" s="28">
        <f>主要観光地別・年度計!AG972</f>
        <v>583992</v>
      </c>
      <c r="AH894" s="28">
        <f>主要観光地別・年度計!AH972</f>
        <v>545532</v>
      </c>
      <c r="AI894" s="28">
        <f>主要観光地別・年度計!AI972</f>
        <v>548219</v>
      </c>
      <c r="AJ894" s="28">
        <f>主要観光地別・年度計!AJ972</f>
        <v>485508</v>
      </c>
      <c r="AK894" s="28">
        <f>主要観光地別・年度計!AK972</f>
        <v>370688</v>
      </c>
      <c r="AL894" s="28">
        <f>主要観光地別・年度計!AL972</f>
        <v>355149</v>
      </c>
      <c r="AM894" s="28">
        <f>主要観光地別・年度計!AM972</f>
        <v>378602</v>
      </c>
      <c r="AN894" s="28">
        <f>主要観光地別・年度計!AN972</f>
        <v>234022</v>
      </c>
      <c r="AO894" s="28">
        <f>主要観光地別・年度計!AO972</f>
        <v>232156</v>
      </c>
      <c r="AQ894" s="67">
        <v>219.1</v>
      </c>
      <c r="AR894" s="67">
        <v>190</v>
      </c>
      <c r="AS894" s="67">
        <v>177.5</v>
      </c>
      <c r="AT894" s="67">
        <v>289.60000000000002</v>
      </c>
      <c r="AU894" s="67">
        <v>255.3</v>
      </c>
      <c r="AV894" s="67">
        <v>225.6</v>
      </c>
      <c r="AW894" s="67">
        <v>188.1</v>
      </c>
      <c r="AX894" s="67">
        <v>202.6</v>
      </c>
      <c r="AY894" s="67">
        <v>201.1</v>
      </c>
      <c r="AZ894" s="67">
        <v>184</v>
      </c>
      <c r="BA894" s="67">
        <v>176.5</v>
      </c>
      <c r="BB894" s="67">
        <v>175</v>
      </c>
      <c r="BC894" s="67">
        <v>137.1</v>
      </c>
      <c r="BD894" s="67">
        <v>123.29999999999998</v>
      </c>
      <c r="BE894" s="67">
        <v>119.7</v>
      </c>
      <c r="BF894" s="67">
        <v>109.9</v>
      </c>
      <c r="BG894" s="67">
        <v>132.19999999999999</v>
      </c>
      <c r="BH894" s="67">
        <v>120.4</v>
      </c>
      <c r="BI894" s="67">
        <v>117.79999999999998</v>
      </c>
      <c r="BJ894" s="67">
        <v>125.8</v>
      </c>
      <c r="BK894" s="67">
        <v>124.5</v>
      </c>
      <c r="BL894" s="67">
        <v>115</v>
      </c>
      <c r="BM894" s="67">
        <v>108.9</v>
      </c>
      <c r="BN894" s="67"/>
    </row>
    <row r="895" spans="1:66" ht="13.5" customHeight="1" x14ac:dyDescent="0.15">
      <c r="A895" s="51"/>
      <c r="B895" s="52"/>
      <c r="C895" s="125"/>
      <c r="D895" s="66" t="s">
        <v>9</v>
      </c>
      <c r="E895" s="90"/>
      <c r="F895" s="90"/>
      <c r="G895" s="90"/>
      <c r="H895" s="28"/>
      <c r="I895" s="28"/>
      <c r="J895" s="28"/>
      <c r="K895" s="28"/>
      <c r="L895" s="28"/>
      <c r="M895" s="28"/>
      <c r="N895" s="28"/>
      <c r="O895" s="28"/>
      <c r="P895" s="28"/>
      <c r="Q895" s="28"/>
      <c r="R895" s="28"/>
      <c r="S895" s="28"/>
      <c r="T895" s="28"/>
      <c r="U895" s="28">
        <f>主要観光地別・年度計!U973</f>
        <v>260561</v>
      </c>
      <c r="V895" s="28">
        <f>主要観光地別・年度計!V973</f>
        <v>350575</v>
      </c>
      <c r="W895" s="28">
        <f>主要観光地別・年度計!W973</f>
        <v>572351</v>
      </c>
      <c r="X895" s="28">
        <f>主要観光地別・年度計!X973</f>
        <v>630651</v>
      </c>
      <c r="Y895" s="28">
        <f>主要観光地別・年度計!Y973</f>
        <v>771308</v>
      </c>
      <c r="Z895" s="28">
        <f>主要観光地別・年度計!Z973</f>
        <v>659117</v>
      </c>
      <c r="AA895" s="28">
        <f>主要観光地別・年度計!AA973</f>
        <v>759911</v>
      </c>
      <c r="AB895" s="28">
        <f>主要観光地別・年度計!AB973</f>
        <v>634796</v>
      </c>
      <c r="AC895" s="28">
        <f>主要観光地別・年度計!AC973</f>
        <v>662314</v>
      </c>
      <c r="AD895" s="28">
        <f>主要観光地別・年度計!AD973</f>
        <v>488439</v>
      </c>
      <c r="AE895" s="28">
        <f>主要観光地別・年度計!AE973</f>
        <v>450988</v>
      </c>
      <c r="AF895" s="28">
        <f>主要観光地別・年度計!AF973</f>
        <v>414334</v>
      </c>
      <c r="AG895" s="28">
        <f>主要観光地別・年度計!AG973</f>
        <v>554928</v>
      </c>
      <c r="AH895" s="28">
        <f>主要観光地別・年度計!AH973</f>
        <v>529404</v>
      </c>
      <c r="AI895" s="28">
        <f>主要観光地別・年度計!AI973</f>
        <v>532129</v>
      </c>
      <c r="AJ895" s="28">
        <f>主要観光地別・年度計!AJ973</f>
        <v>475938</v>
      </c>
      <c r="AK895" s="28">
        <f>主要観光地別・年度計!AK973</f>
        <v>370598</v>
      </c>
      <c r="AL895" s="28">
        <f>主要観光地別・年度計!AL973</f>
        <v>354973</v>
      </c>
      <c r="AM895" s="28">
        <f>主要観光地別・年度計!AM973</f>
        <v>370884</v>
      </c>
      <c r="AN895" s="28">
        <f>主要観光地別・年度計!AN973</f>
        <v>242500</v>
      </c>
      <c r="AO895" s="28">
        <f>主要観光地別・年度計!AO973</f>
        <v>247629</v>
      </c>
      <c r="AQ895" s="67">
        <v>227.7</v>
      </c>
      <c r="AR895" s="67">
        <v>202.5</v>
      </c>
      <c r="AS895" s="67">
        <v>187.7</v>
      </c>
      <c r="AT895" s="67">
        <v>318.3</v>
      </c>
      <c r="AU895" s="67">
        <v>293.2</v>
      </c>
      <c r="AV895" s="67">
        <v>284.39999999999998</v>
      </c>
      <c r="AW895" s="67">
        <v>222.7</v>
      </c>
      <c r="AX895" s="67">
        <v>233.4</v>
      </c>
      <c r="AY895" s="67">
        <v>223</v>
      </c>
      <c r="AZ895" s="67">
        <v>206.9</v>
      </c>
      <c r="BA895" s="67">
        <v>198.2</v>
      </c>
      <c r="BB895" s="67">
        <v>192.2</v>
      </c>
      <c r="BC895" s="67">
        <v>159.9</v>
      </c>
      <c r="BD895" s="67">
        <v>144.20000000000002</v>
      </c>
      <c r="BE895" s="67">
        <v>140.6</v>
      </c>
      <c r="BF895" s="67">
        <v>135.5</v>
      </c>
      <c r="BG895" s="67">
        <v>155.59999999999997</v>
      </c>
      <c r="BH895" s="67">
        <v>138.69999999999999</v>
      </c>
      <c r="BI895" s="67">
        <v>165.70000000000002</v>
      </c>
      <c r="BJ895" s="67">
        <v>181.10000000000005</v>
      </c>
      <c r="BK895" s="67">
        <v>181.60000000000002</v>
      </c>
      <c r="BL895" s="67">
        <v>170.1</v>
      </c>
      <c r="BM895" s="67">
        <v>167.89999999999998</v>
      </c>
      <c r="BN895" s="67"/>
    </row>
    <row r="896" spans="1:66" ht="13.5" customHeight="1" x14ac:dyDescent="0.15">
      <c r="A896" s="51"/>
      <c r="B896" s="52"/>
      <c r="C896" s="125"/>
      <c r="D896" s="66" t="s">
        <v>10</v>
      </c>
      <c r="E896" s="90"/>
      <c r="F896" s="90"/>
      <c r="G896" s="90"/>
      <c r="H896" s="28"/>
      <c r="I896" s="28"/>
      <c r="J896" s="28"/>
      <c r="K896" s="28"/>
      <c r="L896" s="28"/>
      <c r="M896" s="28"/>
      <c r="N896" s="28"/>
      <c r="O896" s="28"/>
      <c r="P896" s="28"/>
      <c r="Q896" s="28"/>
      <c r="R896" s="28"/>
      <c r="S896" s="28"/>
      <c r="T896" s="28"/>
      <c r="U896" s="28">
        <f>主要観光地別・年度計!U974</f>
        <v>132622</v>
      </c>
      <c r="V896" s="28">
        <f>主要観光地別・年度計!V974</f>
        <v>140697</v>
      </c>
      <c r="W896" s="28">
        <f>主要観光地別・年度計!W974</f>
        <v>97644</v>
      </c>
      <c r="X896" s="28">
        <f>主要観光地別・年度計!X974</f>
        <v>80636</v>
      </c>
      <c r="Y896" s="28">
        <f>主要観光地別・年度計!Y974</f>
        <v>57593</v>
      </c>
      <c r="Z896" s="28">
        <f>主要観光地別・年度計!Z974</f>
        <v>49801</v>
      </c>
      <c r="AA896" s="28">
        <f>主要観光地別・年度計!AA974</f>
        <v>23639</v>
      </c>
      <c r="AB896" s="28">
        <f>主要観光地別・年度計!AB974</f>
        <v>74801</v>
      </c>
      <c r="AC896" s="28">
        <f>主要観光地別・年度計!AC974</f>
        <v>79229</v>
      </c>
      <c r="AD896" s="28">
        <f>主要観光地別・年度計!AD974</f>
        <v>47705</v>
      </c>
      <c r="AE896" s="28">
        <f>主要観光地別・年度計!AE974</f>
        <v>42971</v>
      </c>
      <c r="AF896" s="28">
        <f>主要観光地別・年度計!AF974</f>
        <v>39796</v>
      </c>
      <c r="AG896" s="28">
        <f>主要観光地別・年度計!AG974</f>
        <v>51217</v>
      </c>
      <c r="AH896" s="28">
        <f>主要観光地別・年度計!AH974</f>
        <v>46772</v>
      </c>
      <c r="AI896" s="28">
        <f>主要観光地別・年度計!AI974</f>
        <v>47934</v>
      </c>
      <c r="AJ896" s="28">
        <f>主要観光地別・年度計!AJ974</f>
        <v>42475</v>
      </c>
      <c r="AK896" s="28">
        <f>主要観光地別・年度計!AK974</f>
        <v>32181</v>
      </c>
      <c r="AL896" s="28">
        <f>主要観光地別・年度計!AL974</f>
        <v>29839</v>
      </c>
      <c r="AM896" s="28">
        <f>主要観光地別・年度計!AM974</f>
        <v>35283</v>
      </c>
      <c r="AN896" s="28">
        <f>主要観光地別・年度計!AN974</f>
        <v>22656</v>
      </c>
      <c r="AO896" s="28">
        <f>主要観光地別・年度計!AO974</f>
        <v>20713</v>
      </c>
      <c r="AQ896" s="67">
        <v>21.5</v>
      </c>
      <c r="AR896" s="67">
        <v>19.899999999999999</v>
      </c>
      <c r="AS896" s="67">
        <v>19.7</v>
      </c>
      <c r="AT896" s="67">
        <v>39.299999999999997</v>
      </c>
      <c r="AU896" s="67">
        <v>28.1</v>
      </c>
      <c r="AV896" s="67">
        <v>21.6</v>
      </c>
      <c r="AW896" s="67">
        <v>20.7</v>
      </c>
      <c r="AX896" s="67">
        <v>18.5</v>
      </c>
      <c r="AY896" s="67">
        <v>20.7</v>
      </c>
      <c r="AZ896" s="67">
        <v>19.7</v>
      </c>
      <c r="BA896" s="67">
        <v>24.6</v>
      </c>
      <c r="BB896" s="67">
        <v>24.1</v>
      </c>
      <c r="BC896" s="67">
        <v>17.899999999999999</v>
      </c>
      <c r="BD896" s="67">
        <v>17.200000000000003</v>
      </c>
      <c r="BE896" s="67">
        <v>14.799999999999997</v>
      </c>
      <c r="BF896" s="67">
        <v>10.599999999999998</v>
      </c>
      <c r="BG896" s="67">
        <v>13.799999999999999</v>
      </c>
      <c r="BH896" s="67">
        <v>11.3</v>
      </c>
      <c r="BI896" s="67">
        <v>8.2999999999999989</v>
      </c>
      <c r="BJ896" s="67">
        <v>6.6</v>
      </c>
      <c r="BK896" s="67">
        <v>7.7</v>
      </c>
      <c r="BL896" s="67">
        <v>8.1</v>
      </c>
      <c r="BM896" s="67">
        <v>7.1999999999999984</v>
      </c>
      <c r="BN896" s="67"/>
    </row>
    <row r="897" spans="1:66" ht="13.5" customHeight="1" thickBot="1" x14ac:dyDescent="0.2">
      <c r="A897" s="51"/>
      <c r="B897" s="52"/>
      <c r="C897" s="126"/>
      <c r="D897" s="68" t="s">
        <v>11</v>
      </c>
      <c r="E897" s="91"/>
      <c r="F897" s="91"/>
      <c r="G897" s="91"/>
      <c r="H897" s="29"/>
      <c r="I897" s="29"/>
      <c r="J897" s="29"/>
      <c r="K897" s="29"/>
      <c r="L897" s="29"/>
      <c r="M897" s="29"/>
      <c r="N897" s="29"/>
      <c r="O897" s="29"/>
      <c r="P897" s="29"/>
      <c r="Q897" s="29"/>
      <c r="R897" s="29"/>
      <c r="S897" s="29"/>
      <c r="T897" s="29"/>
      <c r="U897" s="29">
        <f>主要観光地別・年度計!U975</f>
        <v>159159</v>
      </c>
      <c r="V897" s="29">
        <f>主要観光地別・年度計!V975</f>
        <v>168984</v>
      </c>
      <c r="W897" s="29">
        <f>主要観光地別・年度計!W975</f>
        <v>147181</v>
      </c>
      <c r="X897" s="29">
        <f>主要観光地別・年度計!X975</f>
        <v>120957</v>
      </c>
      <c r="Y897" s="29">
        <f>主要観光地別・年度計!Y975</f>
        <v>86392</v>
      </c>
      <c r="Z897" s="29">
        <f>主要観光地別・年度計!Z975</f>
        <v>65754</v>
      </c>
      <c r="AA897" s="29">
        <f>主要観光地別・年度計!AA975</f>
        <v>35462</v>
      </c>
      <c r="AB897" s="29">
        <f>主要観光地別・年度計!AB975</f>
        <v>113442</v>
      </c>
      <c r="AC897" s="29">
        <f>主要観光地別・年度計!AC975</f>
        <v>118890</v>
      </c>
      <c r="AD897" s="29">
        <f>主要観光地別・年度計!AD975</f>
        <v>68831</v>
      </c>
      <c r="AE897" s="29">
        <f>主要観光地別・年度計!AE975</f>
        <v>58014</v>
      </c>
      <c r="AF897" s="29">
        <f>主要観光地別・年度計!AF975</f>
        <v>56883</v>
      </c>
      <c r="AG897" s="29">
        <f>主要観光地別・年度計!AG975</f>
        <v>69747</v>
      </c>
      <c r="AH897" s="29">
        <f>主要観光地別・年度計!AH975</f>
        <v>59863</v>
      </c>
      <c r="AI897" s="29">
        <f>主要観光地別・年度計!AI975</f>
        <v>55358</v>
      </c>
      <c r="AJ897" s="29">
        <f>主要観光地別・年度計!AJ975</f>
        <v>48659</v>
      </c>
      <c r="AK897" s="29">
        <f>主要観光地別・年度計!AK975</f>
        <v>36620</v>
      </c>
      <c r="AL897" s="29">
        <f>主要観光地別・年度計!AL975</f>
        <v>34608</v>
      </c>
      <c r="AM897" s="29">
        <f>主要観光地別・年度計!AM975</f>
        <v>40616</v>
      </c>
      <c r="AN897" s="29">
        <f>主要観光地別・年度計!AN975</f>
        <v>25781</v>
      </c>
      <c r="AO897" s="29">
        <f>主要観光地別・年度計!AO975</f>
        <v>24048</v>
      </c>
      <c r="AQ897" s="69">
        <v>23.3</v>
      </c>
      <c r="AR897" s="69">
        <v>20.7</v>
      </c>
      <c r="AS897" s="69">
        <v>19.7</v>
      </c>
      <c r="AT897" s="69">
        <v>44.5</v>
      </c>
      <c r="AU897" s="69">
        <v>39.1</v>
      </c>
      <c r="AV897" s="69">
        <v>25.4</v>
      </c>
      <c r="AW897" s="69">
        <v>25</v>
      </c>
      <c r="AX897" s="69">
        <v>21.7</v>
      </c>
      <c r="AY897" s="69">
        <v>24.6</v>
      </c>
      <c r="AZ897" s="69">
        <v>22.6</v>
      </c>
      <c r="BA897" s="69">
        <v>29.2</v>
      </c>
      <c r="BB897" s="69">
        <v>28.2</v>
      </c>
      <c r="BC897" s="69">
        <v>21.2</v>
      </c>
      <c r="BD897" s="69">
        <v>20.899999999999995</v>
      </c>
      <c r="BE897" s="69">
        <v>17.3</v>
      </c>
      <c r="BF897" s="69">
        <v>13.599999999999998</v>
      </c>
      <c r="BG897" s="69">
        <v>19.999999999999996</v>
      </c>
      <c r="BH897" s="69">
        <v>13.499999999999998</v>
      </c>
      <c r="BI897" s="69">
        <v>10.199999999999999</v>
      </c>
      <c r="BJ897" s="69">
        <v>8.1</v>
      </c>
      <c r="BK897" s="69">
        <v>8.7000000000000028</v>
      </c>
      <c r="BL897" s="69">
        <v>9.4</v>
      </c>
      <c r="BM897" s="69">
        <v>8.7000000000000011</v>
      </c>
      <c r="BN897" s="69"/>
    </row>
    <row r="898" spans="1:66" ht="13.5" customHeight="1" x14ac:dyDescent="0.15">
      <c r="A898" s="51"/>
      <c r="B898" s="52"/>
      <c r="C898" s="53" t="s">
        <v>148</v>
      </c>
      <c r="D898" s="64" t="s">
        <v>6</v>
      </c>
      <c r="E898" s="89"/>
      <c r="F898" s="89"/>
      <c r="G898" s="89"/>
      <c r="H898" s="26"/>
      <c r="I898" s="26"/>
      <c r="J898" s="26"/>
      <c r="K898" s="26"/>
      <c r="L898" s="26"/>
      <c r="M898" s="26"/>
      <c r="N898" s="26"/>
      <c r="O898" s="26"/>
      <c r="P898" s="26"/>
      <c r="Q898" s="26"/>
      <c r="R898" s="26"/>
      <c r="S898" s="26"/>
      <c r="T898" s="26"/>
      <c r="U898" s="26"/>
      <c r="V898" s="26"/>
      <c r="W898" s="26"/>
      <c r="X898" s="26"/>
      <c r="Y898" s="26"/>
      <c r="Z898" s="26"/>
      <c r="AA898" s="26"/>
      <c r="AB898" s="26"/>
      <c r="AC898" s="26"/>
      <c r="AD898" s="26"/>
      <c r="AE898" s="26"/>
      <c r="AF898" s="26"/>
      <c r="AG898" s="26"/>
      <c r="AH898" s="26"/>
      <c r="AI898" s="26"/>
      <c r="AJ898" s="26"/>
      <c r="AK898" s="26"/>
      <c r="AL898" s="26"/>
      <c r="AM898" s="26"/>
      <c r="AN898" s="26"/>
      <c r="AO898" s="26"/>
      <c r="AQ898" s="65">
        <v>0</v>
      </c>
      <c r="AR898" s="65">
        <v>0</v>
      </c>
      <c r="AS898" s="65">
        <v>66.599999999999994</v>
      </c>
      <c r="AT898" s="65">
        <v>109.7</v>
      </c>
      <c r="AU898" s="65">
        <v>107.7</v>
      </c>
      <c r="AV898" s="65">
        <v>115.4</v>
      </c>
      <c r="AW898" s="65">
        <v>121.5</v>
      </c>
      <c r="AX898" s="65">
        <v>124.6</v>
      </c>
      <c r="AY898" s="65">
        <v>111.4</v>
      </c>
      <c r="AZ898" s="65">
        <v>104.7</v>
      </c>
      <c r="BA898" s="65">
        <v>104.4</v>
      </c>
      <c r="BB898" s="65">
        <v>126.1</v>
      </c>
      <c r="BC898" s="65">
        <v>128.9</v>
      </c>
      <c r="BD898" s="65">
        <v>153.19999999999999</v>
      </c>
      <c r="BE898" s="65">
        <v>147.5</v>
      </c>
      <c r="BF898" s="65">
        <v>144.99999999999997</v>
      </c>
      <c r="BG898" s="65">
        <v>149.30000000000001</v>
      </c>
      <c r="BH898" s="65">
        <v>145.1</v>
      </c>
      <c r="BI898" s="65">
        <v>135.70000000000002</v>
      </c>
      <c r="BJ898" s="65">
        <v>137</v>
      </c>
      <c r="BK898" s="65">
        <v>133.10000000000002</v>
      </c>
      <c r="BL898" s="65">
        <v>132.30000000000001</v>
      </c>
      <c r="BM898" s="65">
        <v>132.79999999999998</v>
      </c>
      <c r="BN898" s="65"/>
    </row>
    <row r="899" spans="1:66" ht="13.5" customHeight="1" x14ac:dyDescent="0.15">
      <c r="A899" s="51"/>
      <c r="B899" s="52"/>
      <c r="C899" s="54"/>
      <c r="D899" s="66" t="s">
        <v>7</v>
      </c>
      <c r="E899" s="90"/>
      <c r="F899" s="90"/>
      <c r="G899" s="90"/>
      <c r="H899" s="28"/>
      <c r="I899" s="28"/>
      <c r="J899" s="28"/>
      <c r="K899" s="28"/>
      <c r="L899" s="28"/>
      <c r="M899" s="28"/>
      <c r="N899" s="28"/>
      <c r="O899" s="28"/>
      <c r="P899" s="28"/>
      <c r="Q899" s="28"/>
      <c r="R899" s="28"/>
      <c r="S899" s="28"/>
      <c r="T899" s="28"/>
      <c r="U899" s="28"/>
      <c r="V899" s="28"/>
      <c r="W899" s="28"/>
      <c r="X899" s="28"/>
      <c r="Y899" s="28"/>
      <c r="Z899" s="28"/>
      <c r="AA899" s="28"/>
      <c r="AB899" s="28"/>
      <c r="AC899" s="28"/>
      <c r="AD899" s="28"/>
      <c r="AE899" s="28"/>
      <c r="AF899" s="28"/>
      <c r="AG899" s="28"/>
      <c r="AH899" s="28"/>
      <c r="AI899" s="28"/>
      <c r="AJ899" s="28"/>
      <c r="AK899" s="28"/>
      <c r="AL899" s="28"/>
      <c r="AM899" s="28"/>
      <c r="AN899" s="28"/>
      <c r="AO899" s="28"/>
      <c r="AQ899" s="67">
        <v>0</v>
      </c>
      <c r="AR899" s="67">
        <v>0</v>
      </c>
      <c r="AS899" s="67">
        <v>7</v>
      </c>
      <c r="AT899" s="67">
        <v>14.5</v>
      </c>
      <c r="AU899" s="67">
        <v>15.2</v>
      </c>
      <c r="AV899" s="67">
        <v>17.5</v>
      </c>
      <c r="AW899" s="67">
        <v>17.5</v>
      </c>
      <c r="AX899" s="67">
        <v>17.600000000000001</v>
      </c>
      <c r="AY899" s="67">
        <v>10.199999999999999</v>
      </c>
      <c r="AZ899" s="67">
        <v>9.3000000000000007</v>
      </c>
      <c r="BA899" s="67">
        <v>7.4</v>
      </c>
      <c r="BB899" s="67">
        <v>10.1</v>
      </c>
      <c r="BC899" s="67">
        <v>10.7</v>
      </c>
      <c r="BD899" s="67">
        <v>13</v>
      </c>
      <c r="BE899" s="67">
        <v>8.2000000000000011</v>
      </c>
      <c r="BF899" s="67">
        <v>9.5</v>
      </c>
      <c r="BG899" s="67">
        <v>9.6</v>
      </c>
      <c r="BH899" s="67">
        <v>9.6999999999999993</v>
      </c>
      <c r="BI899" s="67">
        <v>9.4</v>
      </c>
      <c r="BJ899" s="67">
        <v>10.500000000000002</v>
      </c>
      <c r="BK899" s="67">
        <v>10.4</v>
      </c>
      <c r="BL899" s="67">
        <v>10</v>
      </c>
      <c r="BM899" s="67">
        <v>11.800000000000002</v>
      </c>
      <c r="BN899" s="67"/>
    </row>
    <row r="900" spans="1:66" ht="13.5" customHeight="1" x14ac:dyDescent="0.15">
      <c r="A900" s="51"/>
      <c r="B900" s="52"/>
      <c r="C900" s="54"/>
      <c r="D900" s="66" t="s">
        <v>8</v>
      </c>
      <c r="E900" s="90"/>
      <c r="F900" s="90"/>
      <c r="G900" s="90"/>
      <c r="H900" s="28"/>
      <c r="I900" s="28"/>
      <c r="J900" s="28"/>
      <c r="K900" s="28"/>
      <c r="L900" s="28"/>
      <c r="M900" s="28"/>
      <c r="N900" s="28"/>
      <c r="O900" s="28"/>
      <c r="P900" s="28"/>
      <c r="Q900" s="28"/>
      <c r="R900" s="28"/>
      <c r="S900" s="28"/>
      <c r="T900" s="28"/>
      <c r="U900" s="28"/>
      <c r="V900" s="28"/>
      <c r="W900" s="28"/>
      <c r="X900" s="28"/>
      <c r="Y900" s="28"/>
      <c r="Z900" s="28"/>
      <c r="AA900" s="28"/>
      <c r="AB900" s="28"/>
      <c r="AC900" s="28"/>
      <c r="AD900" s="28"/>
      <c r="AE900" s="28"/>
      <c r="AF900" s="28"/>
      <c r="AG900" s="28"/>
      <c r="AH900" s="28"/>
      <c r="AI900" s="28"/>
      <c r="AJ900" s="28"/>
      <c r="AK900" s="28"/>
      <c r="AL900" s="28"/>
      <c r="AM900" s="28"/>
      <c r="AN900" s="28"/>
      <c r="AO900" s="28"/>
      <c r="AQ900" s="67">
        <v>0</v>
      </c>
      <c r="AR900" s="67">
        <v>0</v>
      </c>
      <c r="AS900" s="67">
        <v>59.6</v>
      </c>
      <c r="AT900" s="67">
        <v>95.2</v>
      </c>
      <c r="AU900" s="67">
        <v>92.5</v>
      </c>
      <c r="AV900" s="67">
        <v>97.9</v>
      </c>
      <c r="AW900" s="67">
        <v>104</v>
      </c>
      <c r="AX900" s="67">
        <v>107</v>
      </c>
      <c r="AY900" s="67">
        <v>101.2</v>
      </c>
      <c r="AZ900" s="67">
        <v>95.4</v>
      </c>
      <c r="BA900" s="67">
        <v>97</v>
      </c>
      <c r="BB900" s="67">
        <v>116</v>
      </c>
      <c r="BC900" s="67">
        <v>118.2</v>
      </c>
      <c r="BD900" s="67">
        <v>140.20000000000002</v>
      </c>
      <c r="BE900" s="67">
        <v>139.29999999999998</v>
      </c>
      <c r="BF900" s="67">
        <v>135.5</v>
      </c>
      <c r="BG900" s="67">
        <v>139.69999999999999</v>
      </c>
      <c r="BH900" s="67">
        <v>135.40000000000003</v>
      </c>
      <c r="BI900" s="67">
        <v>126.30000000000001</v>
      </c>
      <c r="BJ900" s="67">
        <v>126.5</v>
      </c>
      <c r="BK900" s="67">
        <v>122.7</v>
      </c>
      <c r="BL900" s="67">
        <v>122.3</v>
      </c>
      <c r="BM900" s="67">
        <v>121</v>
      </c>
      <c r="BN900" s="67"/>
    </row>
    <row r="901" spans="1:66" ht="13.5" customHeight="1" x14ac:dyDescent="0.15">
      <c r="A901" s="51"/>
      <c r="B901" s="52"/>
      <c r="C901" s="54"/>
      <c r="D901" s="66" t="s">
        <v>9</v>
      </c>
      <c r="E901" s="90"/>
      <c r="F901" s="90"/>
      <c r="G901" s="90"/>
      <c r="H901" s="28"/>
      <c r="I901" s="28"/>
      <c r="J901" s="28"/>
      <c r="K901" s="28"/>
      <c r="L901" s="28"/>
      <c r="M901" s="28"/>
      <c r="N901" s="28"/>
      <c r="O901" s="28"/>
      <c r="P901" s="28"/>
      <c r="Q901" s="28"/>
      <c r="R901" s="28"/>
      <c r="S901" s="28"/>
      <c r="T901" s="28"/>
      <c r="U901" s="28"/>
      <c r="V901" s="28"/>
      <c r="W901" s="28"/>
      <c r="X901" s="28"/>
      <c r="Y901" s="28"/>
      <c r="Z901" s="28"/>
      <c r="AA901" s="28"/>
      <c r="AB901" s="28"/>
      <c r="AC901" s="28"/>
      <c r="AD901" s="28"/>
      <c r="AE901" s="28"/>
      <c r="AF901" s="28"/>
      <c r="AG901" s="28"/>
      <c r="AH901" s="28"/>
      <c r="AI901" s="28"/>
      <c r="AJ901" s="28"/>
      <c r="AK901" s="28"/>
      <c r="AL901" s="28"/>
      <c r="AM901" s="28"/>
      <c r="AN901" s="28"/>
      <c r="AO901" s="28"/>
      <c r="AQ901" s="67">
        <v>0</v>
      </c>
      <c r="AR901" s="67">
        <v>0</v>
      </c>
      <c r="AS901" s="67">
        <v>51.9</v>
      </c>
      <c r="AT901" s="67">
        <v>81.400000000000006</v>
      </c>
      <c r="AU901" s="67">
        <v>81.599999999999994</v>
      </c>
      <c r="AV901" s="67">
        <v>92.3</v>
      </c>
      <c r="AW901" s="67">
        <v>99.7</v>
      </c>
      <c r="AX901" s="67">
        <v>108.1</v>
      </c>
      <c r="AY901" s="67">
        <v>98.1</v>
      </c>
      <c r="AZ901" s="67">
        <v>90.4</v>
      </c>
      <c r="BA901" s="67">
        <v>91.7</v>
      </c>
      <c r="BB901" s="67">
        <v>108</v>
      </c>
      <c r="BC901" s="67">
        <v>113.9</v>
      </c>
      <c r="BD901" s="67">
        <v>136.6</v>
      </c>
      <c r="BE901" s="67">
        <v>132.4</v>
      </c>
      <c r="BF901" s="67">
        <v>128.80000000000001</v>
      </c>
      <c r="BG901" s="67">
        <v>132.5</v>
      </c>
      <c r="BH901" s="67">
        <v>129.69999999999999</v>
      </c>
      <c r="BI901" s="67">
        <v>119.5</v>
      </c>
      <c r="BJ901" s="67">
        <v>119.99999999999999</v>
      </c>
      <c r="BK901" s="67">
        <v>116.4</v>
      </c>
      <c r="BL901" s="67">
        <v>116.1</v>
      </c>
      <c r="BM901" s="67">
        <v>116.30000000000001</v>
      </c>
      <c r="BN901" s="67"/>
    </row>
    <row r="902" spans="1:66" ht="13.5" customHeight="1" x14ac:dyDescent="0.15">
      <c r="A902" s="51"/>
      <c r="B902" s="52"/>
      <c r="C902" s="54"/>
      <c r="D902" s="66" t="s">
        <v>10</v>
      </c>
      <c r="E902" s="90"/>
      <c r="F902" s="90"/>
      <c r="G902" s="90"/>
      <c r="H902" s="28"/>
      <c r="I902" s="28"/>
      <c r="J902" s="28"/>
      <c r="K902" s="28"/>
      <c r="L902" s="28"/>
      <c r="M902" s="28"/>
      <c r="N902" s="28"/>
      <c r="O902" s="28"/>
      <c r="P902" s="28"/>
      <c r="Q902" s="28"/>
      <c r="R902" s="28"/>
      <c r="S902" s="28"/>
      <c r="T902" s="28"/>
      <c r="U902" s="28"/>
      <c r="V902" s="28"/>
      <c r="W902" s="28"/>
      <c r="X902" s="28"/>
      <c r="Y902" s="28"/>
      <c r="Z902" s="28"/>
      <c r="AA902" s="28"/>
      <c r="AB902" s="28"/>
      <c r="AC902" s="28"/>
      <c r="AD902" s="28"/>
      <c r="AE902" s="28"/>
      <c r="AF902" s="28"/>
      <c r="AG902" s="28"/>
      <c r="AH902" s="28"/>
      <c r="AI902" s="28"/>
      <c r="AJ902" s="28"/>
      <c r="AK902" s="28"/>
      <c r="AL902" s="28"/>
      <c r="AM902" s="28"/>
      <c r="AN902" s="28"/>
      <c r="AO902" s="28"/>
      <c r="AQ902" s="67">
        <v>0</v>
      </c>
      <c r="AR902" s="67">
        <v>0</v>
      </c>
      <c r="AS902" s="67">
        <v>14.7</v>
      </c>
      <c r="AT902" s="67">
        <v>28.3</v>
      </c>
      <c r="AU902" s="67">
        <v>26.1</v>
      </c>
      <c r="AV902" s="67">
        <v>23.1</v>
      </c>
      <c r="AW902" s="67">
        <v>21.8</v>
      </c>
      <c r="AX902" s="67">
        <v>16.5</v>
      </c>
      <c r="AY902" s="67">
        <v>13.3</v>
      </c>
      <c r="AZ902" s="67">
        <v>14.3</v>
      </c>
      <c r="BA902" s="67">
        <v>12.7</v>
      </c>
      <c r="BB902" s="67">
        <v>18.100000000000001</v>
      </c>
      <c r="BC902" s="67">
        <v>15</v>
      </c>
      <c r="BD902" s="67">
        <v>16.599999999999998</v>
      </c>
      <c r="BE902" s="67">
        <v>15.1</v>
      </c>
      <c r="BF902" s="67">
        <v>16.2</v>
      </c>
      <c r="BG902" s="67">
        <v>16.8</v>
      </c>
      <c r="BH902" s="67">
        <v>15.399999999999999</v>
      </c>
      <c r="BI902" s="67">
        <v>16.2</v>
      </c>
      <c r="BJ902" s="67">
        <v>16.999999999999996</v>
      </c>
      <c r="BK902" s="67">
        <v>16.7</v>
      </c>
      <c r="BL902" s="67">
        <v>16.2</v>
      </c>
      <c r="BM902" s="67">
        <v>16.5</v>
      </c>
      <c r="BN902" s="67"/>
    </row>
    <row r="903" spans="1:66" ht="13.5" customHeight="1" thickBot="1" x14ac:dyDescent="0.2">
      <c r="A903" s="51"/>
      <c r="B903" s="52"/>
      <c r="C903" s="55"/>
      <c r="D903" s="68" t="s">
        <v>11</v>
      </c>
      <c r="E903" s="91"/>
      <c r="F903" s="91"/>
      <c r="G903" s="91"/>
      <c r="H903" s="29"/>
      <c r="I903" s="29"/>
      <c r="J903" s="29"/>
      <c r="K903" s="29"/>
      <c r="L903" s="29"/>
      <c r="M903" s="29"/>
      <c r="N903" s="29"/>
      <c r="O903" s="29"/>
      <c r="P903" s="29"/>
      <c r="Q903" s="29"/>
      <c r="R903" s="29"/>
      <c r="S903" s="29"/>
      <c r="T903" s="29"/>
      <c r="U903" s="29"/>
      <c r="V903" s="29"/>
      <c r="W903" s="29"/>
      <c r="X903" s="29"/>
      <c r="Y903" s="29"/>
      <c r="Z903" s="29"/>
      <c r="AA903" s="29"/>
      <c r="AB903" s="29"/>
      <c r="AC903" s="29"/>
      <c r="AD903" s="29"/>
      <c r="AE903" s="29"/>
      <c r="AF903" s="29"/>
      <c r="AG903" s="29"/>
      <c r="AH903" s="29"/>
      <c r="AI903" s="29"/>
      <c r="AJ903" s="29"/>
      <c r="AK903" s="29"/>
      <c r="AL903" s="29"/>
      <c r="AM903" s="29"/>
      <c r="AN903" s="29"/>
      <c r="AO903" s="29"/>
      <c r="AQ903" s="69">
        <v>0</v>
      </c>
      <c r="AR903" s="69">
        <v>0</v>
      </c>
      <c r="AS903" s="69">
        <v>15.8</v>
      </c>
      <c r="AT903" s="69">
        <v>31.2</v>
      </c>
      <c r="AU903" s="69">
        <v>28.6</v>
      </c>
      <c r="AV903" s="69">
        <v>25.4</v>
      </c>
      <c r="AW903" s="69">
        <v>24.1</v>
      </c>
      <c r="AX903" s="69">
        <v>18.399999999999999</v>
      </c>
      <c r="AY903" s="69">
        <v>14.7</v>
      </c>
      <c r="AZ903" s="69">
        <v>18.899999999999999</v>
      </c>
      <c r="BA903" s="69">
        <v>17.600000000000001</v>
      </c>
      <c r="BB903" s="69">
        <v>19.600000000000001</v>
      </c>
      <c r="BC903" s="69">
        <v>15.1</v>
      </c>
      <c r="BD903" s="69">
        <v>18</v>
      </c>
      <c r="BE903" s="69">
        <v>15.999999999999998</v>
      </c>
      <c r="BF903" s="69">
        <v>17.299999999999997</v>
      </c>
      <c r="BG903" s="69">
        <v>17.500000000000004</v>
      </c>
      <c r="BH903" s="69">
        <v>15.899999999999999</v>
      </c>
      <c r="BI903" s="69">
        <v>16.2</v>
      </c>
      <c r="BJ903" s="69">
        <v>16.999999999999996</v>
      </c>
      <c r="BK903" s="69">
        <v>16.7</v>
      </c>
      <c r="BL903" s="69">
        <v>16.2</v>
      </c>
      <c r="BM903" s="69">
        <v>16.5</v>
      </c>
      <c r="BN903" s="69"/>
    </row>
    <row r="904" spans="1:66" ht="13.5" customHeight="1" x14ac:dyDescent="0.15">
      <c r="A904" s="51"/>
      <c r="B904" s="52"/>
      <c r="C904" s="115" t="s">
        <v>445</v>
      </c>
      <c r="D904" s="64" t="s">
        <v>6</v>
      </c>
      <c r="E904" s="89"/>
      <c r="F904" s="89"/>
      <c r="G904" s="89"/>
      <c r="H904" s="26"/>
      <c r="I904" s="26">
        <f t="shared" ref="I904" si="1214">SUM(I905:I906)</f>
        <v>29107</v>
      </c>
      <c r="J904" s="26">
        <f t="shared" ref="J904" si="1215">SUM(J905:J906)</f>
        <v>19593</v>
      </c>
      <c r="K904" s="26">
        <f t="shared" ref="K904" si="1216">SUM(K905:K906)</f>
        <v>21110</v>
      </c>
      <c r="L904" s="26">
        <f t="shared" ref="L904" si="1217">SUM(L905:L906)</f>
        <v>26668</v>
      </c>
      <c r="M904" s="26">
        <f t="shared" ref="M904" si="1218">SUM(M905:M906)</f>
        <v>29397</v>
      </c>
      <c r="N904" s="26">
        <f t="shared" ref="N904" si="1219">SUM(N905:N906)</f>
        <v>43732</v>
      </c>
      <c r="O904" s="26">
        <f t="shared" ref="O904" si="1220">SUM(O905:O906)</f>
        <v>48426</v>
      </c>
      <c r="P904" s="26">
        <f t="shared" ref="P904" si="1221">SUM(P905:P906)</f>
        <v>57230</v>
      </c>
      <c r="Q904" s="26">
        <f t="shared" ref="Q904" si="1222">SUM(Q905:Q906)</f>
        <v>60394</v>
      </c>
      <c r="R904" s="26">
        <f t="shared" ref="R904" si="1223">SUM(R905:R906)</f>
        <v>66642</v>
      </c>
      <c r="S904" s="26">
        <f t="shared" ref="S904" si="1224">SUM(S905:S906)</f>
        <v>68292</v>
      </c>
      <c r="T904" s="26">
        <f t="shared" ref="T904" si="1225">SUM(T905:T906)</f>
        <v>62089</v>
      </c>
      <c r="U904" s="26">
        <f t="shared" ref="U904" si="1226">SUM(U905:U906)</f>
        <v>58363</v>
      </c>
      <c r="V904" s="26">
        <f t="shared" ref="V904" si="1227">SUM(V905:V906)</f>
        <v>54428</v>
      </c>
      <c r="W904" s="26">
        <f t="shared" ref="W904" si="1228">SUM(W905:W906)</f>
        <v>56639</v>
      </c>
      <c r="X904" s="26">
        <f t="shared" ref="X904" si="1229">SUM(X905:X906)</f>
        <v>57436</v>
      </c>
      <c r="Y904" s="26">
        <f t="shared" ref="Y904" si="1230">SUM(Y905:Y906)</f>
        <v>63178</v>
      </c>
      <c r="Z904" s="26">
        <f t="shared" ref="Z904" si="1231">SUM(Z905:Z906)</f>
        <v>51612</v>
      </c>
      <c r="AA904" s="26">
        <f t="shared" ref="AA904" si="1232">SUM(AA905:AA906)</f>
        <v>49987</v>
      </c>
      <c r="AB904" s="26">
        <f t="shared" ref="AB904" si="1233">SUM(AB905:AB906)</f>
        <v>46462</v>
      </c>
      <c r="AC904" s="26">
        <f t="shared" ref="AC904" si="1234">SUM(AC905:AC906)</f>
        <v>49092</v>
      </c>
      <c r="AD904" s="26">
        <f t="shared" ref="AD904" si="1235">SUM(AD905:AD906)</f>
        <v>49206</v>
      </c>
      <c r="AE904" s="26">
        <f t="shared" ref="AE904" si="1236">SUM(AE905:AE906)</f>
        <v>47823</v>
      </c>
      <c r="AF904" s="26">
        <f t="shared" ref="AF904" si="1237">SUM(AF905:AF906)</f>
        <v>42689</v>
      </c>
      <c r="AG904" s="26">
        <f t="shared" ref="AG904" si="1238">SUM(AG905:AG906)</f>
        <v>43419</v>
      </c>
      <c r="AH904" s="26">
        <f t="shared" ref="AH904" si="1239">SUM(AH905:AH906)</f>
        <v>47952</v>
      </c>
      <c r="AI904" s="26">
        <f t="shared" ref="AI904" si="1240">SUM(AI905:AI906)</f>
        <v>53033</v>
      </c>
      <c r="AJ904" s="26">
        <f t="shared" ref="AJ904" si="1241">SUM(AJ905:AJ906)</f>
        <v>55803</v>
      </c>
      <c r="AK904" s="26">
        <f t="shared" ref="AK904" si="1242">SUM(AK905:AK906)</f>
        <v>256605</v>
      </c>
      <c r="AL904" s="26">
        <f t="shared" ref="AL904" si="1243">SUM(AL905:AL906)</f>
        <v>279549</v>
      </c>
      <c r="AM904" s="26">
        <f t="shared" ref="AM904" si="1244">SUM(AM905:AM906)</f>
        <v>208766</v>
      </c>
      <c r="AN904" s="26">
        <f t="shared" ref="AN904" si="1245">SUM(AN905:AN906)</f>
        <v>175226</v>
      </c>
      <c r="AO904" s="26">
        <f t="shared" ref="AO904" si="1246">SUM(AO905:AO906)</f>
        <v>108149</v>
      </c>
      <c r="AQ904" s="65">
        <v>163.30000000000001</v>
      </c>
      <c r="AR904" s="65">
        <v>177.1</v>
      </c>
      <c r="AS904" s="65">
        <v>164</v>
      </c>
      <c r="AT904" s="65">
        <v>156</v>
      </c>
      <c r="AU904" s="65">
        <v>156.1</v>
      </c>
      <c r="AV904" s="65">
        <v>143</v>
      </c>
      <c r="AW904" s="65">
        <v>130.4</v>
      </c>
      <c r="AX904" s="65">
        <v>109.3</v>
      </c>
      <c r="AY904" s="65">
        <v>104.7</v>
      </c>
      <c r="AZ904" s="65">
        <v>94.2</v>
      </c>
      <c r="BA904" s="65">
        <v>94.2</v>
      </c>
      <c r="BB904" s="65">
        <v>89.8</v>
      </c>
      <c r="BC904" s="65">
        <v>46.1</v>
      </c>
      <c r="BD904" s="65">
        <v>67.2</v>
      </c>
      <c r="BE904" s="65">
        <v>72.59999999999998</v>
      </c>
      <c r="BF904" s="65">
        <v>89.1</v>
      </c>
      <c r="BG904" s="65">
        <v>93.7</v>
      </c>
      <c r="BH904" s="65">
        <v>97.2</v>
      </c>
      <c r="BI904" s="65">
        <v>96.59999999999998</v>
      </c>
      <c r="BJ904" s="65">
        <v>85.499999999999986</v>
      </c>
      <c r="BK904" s="65">
        <v>85.600000000000009</v>
      </c>
      <c r="BL904" s="65">
        <v>87.9</v>
      </c>
      <c r="BM904" s="65">
        <v>70.799999999999983</v>
      </c>
      <c r="BN904" s="65"/>
    </row>
    <row r="905" spans="1:66" ht="13.5" customHeight="1" x14ac:dyDescent="0.15">
      <c r="A905" s="51"/>
      <c r="B905" s="52"/>
      <c r="C905" s="116"/>
      <c r="D905" s="66" t="s">
        <v>7</v>
      </c>
      <c r="E905" s="90"/>
      <c r="F905" s="90"/>
      <c r="G905" s="90"/>
      <c r="H905" s="28"/>
      <c r="I905" s="28">
        <f>主要観光地別・年度計!I983</f>
        <v>6553</v>
      </c>
      <c r="J905" s="28">
        <f>主要観光地別・年度計!J983</f>
        <v>3829</v>
      </c>
      <c r="K905" s="28">
        <f>主要観光地別・年度計!K983</f>
        <v>18855</v>
      </c>
      <c r="L905" s="28">
        <f>主要観光地別・年度計!L983</f>
        <v>2998</v>
      </c>
      <c r="M905" s="28">
        <f>主要観光地別・年度計!M983</f>
        <v>4079</v>
      </c>
      <c r="N905" s="28">
        <f>主要観光地別・年度計!N983</f>
        <v>4722</v>
      </c>
      <c r="O905" s="28">
        <f>主要観光地別・年度計!O983</f>
        <v>5057</v>
      </c>
      <c r="P905" s="28">
        <f>主要観光地別・年度計!P983</f>
        <v>8934</v>
      </c>
      <c r="Q905" s="28">
        <f>主要観光地別・年度計!Q983</f>
        <v>9156</v>
      </c>
      <c r="R905" s="28">
        <f>主要観光地別・年度計!R983</f>
        <v>12449</v>
      </c>
      <c r="S905" s="28">
        <f>主要観光地別・年度計!S983</f>
        <v>12318</v>
      </c>
      <c r="T905" s="28">
        <f>主要観光地別・年度計!T983</f>
        <v>8555</v>
      </c>
      <c r="U905" s="28">
        <f>主要観光地別・年度計!U983</f>
        <v>11764</v>
      </c>
      <c r="V905" s="28">
        <f>主要観光地別・年度計!V983</f>
        <v>5530</v>
      </c>
      <c r="W905" s="28">
        <f>主要観光地別・年度計!W983</f>
        <v>5483</v>
      </c>
      <c r="X905" s="28">
        <f>主要観光地別・年度計!X983</f>
        <v>5879</v>
      </c>
      <c r="Y905" s="28">
        <f>主要観光地別・年度計!Y983</f>
        <v>5923</v>
      </c>
      <c r="Z905" s="28">
        <f>主要観光地別・年度計!Z983</f>
        <v>6389</v>
      </c>
      <c r="AA905" s="28">
        <f>主要観光地別・年度計!AA983</f>
        <v>6166</v>
      </c>
      <c r="AB905" s="28">
        <f>主要観光地別・年度計!AB983</f>
        <v>7531</v>
      </c>
      <c r="AC905" s="28">
        <f>主要観光地別・年度計!AC983</f>
        <v>8334</v>
      </c>
      <c r="AD905" s="28">
        <f>主要観光地別・年度計!AD983</f>
        <v>5543</v>
      </c>
      <c r="AE905" s="28">
        <f>主要観光地別・年度計!AE983</f>
        <v>5335</v>
      </c>
      <c r="AF905" s="28">
        <f>主要観光地別・年度計!AF983</f>
        <v>4024</v>
      </c>
      <c r="AG905" s="28">
        <f>主要観光地別・年度計!AG983</f>
        <v>5096</v>
      </c>
      <c r="AH905" s="28">
        <f>主要観光地別・年度計!AH983</f>
        <v>6109</v>
      </c>
      <c r="AI905" s="28">
        <f>主要観光地別・年度計!AI983</f>
        <v>5988</v>
      </c>
      <c r="AJ905" s="28">
        <f>主要観光地別・年度計!AJ983</f>
        <v>5816</v>
      </c>
      <c r="AK905" s="28">
        <f>主要観光地別・年度計!AK983</f>
        <v>5622</v>
      </c>
      <c r="AL905" s="28">
        <f>主要観光地別・年度計!AL983</f>
        <v>4784</v>
      </c>
      <c r="AM905" s="28">
        <f>主要観光地別・年度計!AM983</f>
        <v>5001</v>
      </c>
      <c r="AN905" s="28">
        <f>主要観光地別・年度計!AN983</f>
        <v>4148</v>
      </c>
      <c r="AO905" s="28">
        <f>主要観光地別・年度計!AO983</f>
        <v>4610</v>
      </c>
      <c r="AQ905" s="67">
        <v>17.8</v>
      </c>
      <c r="AR905" s="67">
        <v>3.1</v>
      </c>
      <c r="AS905" s="67">
        <v>2.8</v>
      </c>
      <c r="AT905" s="67">
        <v>2.2999999999999998</v>
      </c>
      <c r="AU905" s="67">
        <v>3</v>
      </c>
      <c r="AV905" s="67">
        <v>3.7</v>
      </c>
      <c r="AW905" s="67">
        <v>4</v>
      </c>
      <c r="AX905" s="67">
        <v>4</v>
      </c>
      <c r="AY905" s="67">
        <v>2.7</v>
      </c>
      <c r="AZ905" s="67">
        <v>3</v>
      </c>
      <c r="BA905" s="67">
        <v>4.5</v>
      </c>
      <c r="BB905" s="67">
        <v>4.4000000000000004</v>
      </c>
      <c r="BC905" s="67">
        <v>4.3</v>
      </c>
      <c r="BD905" s="67">
        <v>5.6999999999999975</v>
      </c>
      <c r="BE905" s="67">
        <v>5.2999999999999989</v>
      </c>
      <c r="BF905" s="67">
        <v>5.3999999999999986</v>
      </c>
      <c r="BG905" s="67">
        <v>5.799999999999998</v>
      </c>
      <c r="BH905" s="67">
        <v>5.5999999999999979</v>
      </c>
      <c r="BI905" s="67">
        <v>5.299999999999998</v>
      </c>
      <c r="BJ905" s="67">
        <v>4.8999999999999986</v>
      </c>
      <c r="BK905" s="67">
        <v>5.2999999999999989</v>
      </c>
      <c r="BL905" s="67">
        <v>5.7</v>
      </c>
      <c r="BM905" s="67">
        <v>5.7999999999999989</v>
      </c>
      <c r="BN905" s="67"/>
    </row>
    <row r="906" spans="1:66" ht="13.5" customHeight="1" x14ac:dyDescent="0.15">
      <c r="A906" s="51"/>
      <c r="B906" s="52"/>
      <c r="C906" s="116"/>
      <c r="D906" s="66" t="s">
        <v>8</v>
      </c>
      <c r="E906" s="90"/>
      <c r="F906" s="90"/>
      <c r="G906" s="90"/>
      <c r="H906" s="28"/>
      <c r="I906" s="28">
        <f>主要観光地別・年度計!I984</f>
        <v>22554</v>
      </c>
      <c r="J906" s="28">
        <f>主要観光地別・年度計!J984</f>
        <v>15764</v>
      </c>
      <c r="K906" s="28">
        <f>主要観光地別・年度計!K984</f>
        <v>2255</v>
      </c>
      <c r="L906" s="28">
        <f>主要観光地別・年度計!L984</f>
        <v>23670</v>
      </c>
      <c r="M906" s="28">
        <f>主要観光地別・年度計!M984</f>
        <v>25318</v>
      </c>
      <c r="N906" s="28">
        <f>主要観光地別・年度計!N984</f>
        <v>39010</v>
      </c>
      <c r="O906" s="28">
        <f>主要観光地別・年度計!O984</f>
        <v>43369</v>
      </c>
      <c r="P906" s="28">
        <f>主要観光地別・年度計!P984</f>
        <v>48296</v>
      </c>
      <c r="Q906" s="28">
        <f>主要観光地別・年度計!Q984</f>
        <v>51238</v>
      </c>
      <c r="R906" s="28">
        <f>主要観光地別・年度計!R984</f>
        <v>54193</v>
      </c>
      <c r="S906" s="28">
        <f>主要観光地別・年度計!S984</f>
        <v>55974</v>
      </c>
      <c r="T906" s="28">
        <f>主要観光地別・年度計!T984</f>
        <v>53534</v>
      </c>
      <c r="U906" s="28">
        <f>主要観光地別・年度計!U984</f>
        <v>46599</v>
      </c>
      <c r="V906" s="28">
        <f>主要観光地別・年度計!V984</f>
        <v>48898</v>
      </c>
      <c r="W906" s="28">
        <f>主要観光地別・年度計!W984</f>
        <v>51156</v>
      </c>
      <c r="X906" s="28">
        <f>主要観光地別・年度計!X984</f>
        <v>51557</v>
      </c>
      <c r="Y906" s="28">
        <f>主要観光地別・年度計!Y984</f>
        <v>57255</v>
      </c>
      <c r="Z906" s="28">
        <f>主要観光地別・年度計!Z984</f>
        <v>45223</v>
      </c>
      <c r="AA906" s="28">
        <f>主要観光地別・年度計!AA984</f>
        <v>43821</v>
      </c>
      <c r="AB906" s="28">
        <f>主要観光地別・年度計!AB984</f>
        <v>38931</v>
      </c>
      <c r="AC906" s="28">
        <f>主要観光地別・年度計!AC984</f>
        <v>40758</v>
      </c>
      <c r="AD906" s="28">
        <f>主要観光地別・年度計!AD984</f>
        <v>43663</v>
      </c>
      <c r="AE906" s="28">
        <f>主要観光地別・年度計!AE984</f>
        <v>42488</v>
      </c>
      <c r="AF906" s="28">
        <f>主要観光地別・年度計!AF984</f>
        <v>38665</v>
      </c>
      <c r="AG906" s="28">
        <f>主要観光地別・年度計!AG984</f>
        <v>38323</v>
      </c>
      <c r="AH906" s="28">
        <f>主要観光地別・年度計!AH984</f>
        <v>41843</v>
      </c>
      <c r="AI906" s="28">
        <f>主要観光地別・年度計!AI984</f>
        <v>47045</v>
      </c>
      <c r="AJ906" s="28">
        <f>主要観光地別・年度計!AJ984</f>
        <v>49987</v>
      </c>
      <c r="AK906" s="28">
        <f>主要観光地別・年度計!AK984</f>
        <v>250983</v>
      </c>
      <c r="AL906" s="28">
        <f>主要観光地別・年度計!AL984</f>
        <v>274765</v>
      </c>
      <c r="AM906" s="28">
        <f>主要観光地別・年度計!AM984</f>
        <v>203765</v>
      </c>
      <c r="AN906" s="28">
        <f>主要観光地別・年度計!AN984</f>
        <v>171078</v>
      </c>
      <c r="AO906" s="28">
        <f>主要観光地別・年度計!AO984</f>
        <v>103539</v>
      </c>
      <c r="AQ906" s="67">
        <v>145.5</v>
      </c>
      <c r="AR906" s="67">
        <v>174</v>
      </c>
      <c r="AS906" s="67">
        <v>161.19999999999999</v>
      </c>
      <c r="AT906" s="67">
        <v>153.69999999999999</v>
      </c>
      <c r="AU906" s="67">
        <v>153.1</v>
      </c>
      <c r="AV906" s="67">
        <v>139.30000000000001</v>
      </c>
      <c r="AW906" s="67">
        <v>126.4</v>
      </c>
      <c r="AX906" s="67">
        <v>105.3</v>
      </c>
      <c r="AY906" s="67">
        <v>102</v>
      </c>
      <c r="AZ906" s="67">
        <v>91.2</v>
      </c>
      <c r="BA906" s="67">
        <v>89.7</v>
      </c>
      <c r="BB906" s="67">
        <v>85.4</v>
      </c>
      <c r="BC906" s="67">
        <v>41.8</v>
      </c>
      <c r="BD906" s="67">
        <v>61.5</v>
      </c>
      <c r="BE906" s="67">
        <v>67.300000000000011</v>
      </c>
      <c r="BF906" s="67">
        <v>83.699999999999989</v>
      </c>
      <c r="BG906" s="67">
        <v>87.899999999999991</v>
      </c>
      <c r="BH906" s="67">
        <v>91.6</v>
      </c>
      <c r="BI906" s="67">
        <v>91.3</v>
      </c>
      <c r="BJ906" s="67">
        <v>80.600000000000009</v>
      </c>
      <c r="BK906" s="67">
        <v>80.3</v>
      </c>
      <c r="BL906" s="67">
        <v>82.2</v>
      </c>
      <c r="BM906" s="67">
        <v>65</v>
      </c>
      <c r="BN906" s="67"/>
    </row>
    <row r="907" spans="1:66" ht="13.5" customHeight="1" x14ac:dyDescent="0.15">
      <c r="A907" s="51"/>
      <c r="B907" s="52"/>
      <c r="C907" s="116"/>
      <c r="D907" s="66" t="s">
        <v>9</v>
      </c>
      <c r="E907" s="90"/>
      <c r="F907" s="90"/>
      <c r="G907" s="90"/>
      <c r="H907" s="28"/>
      <c r="I907" s="28">
        <f>主要観光地別・年度計!I985</f>
        <v>12864</v>
      </c>
      <c r="J907" s="28">
        <f>主要観光地別・年度計!J985</f>
        <v>2906</v>
      </c>
      <c r="K907" s="28">
        <f>主要観光地別・年度計!K985</f>
        <v>9397</v>
      </c>
      <c r="L907" s="28">
        <f>主要観光地別・年度計!L985</f>
        <v>14334</v>
      </c>
      <c r="M907" s="28">
        <f>主要観光地別・年度計!M985</f>
        <v>14024</v>
      </c>
      <c r="N907" s="28">
        <f>主要観光地別・年度計!N985</f>
        <v>26410</v>
      </c>
      <c r="O907" s="28">
        <f>主要観光地別・年度計!O985</f>
        <v>19528</v>
      </c>
      <c r="P907" s="28">
        <f>主要観光地別・年度計!P985</f>
        <v>23465</v>
      </c>
      <c r="Q907" s="28">
        <f>主要観光地別・年度計!Q985</f>
        <v>23847</v>
      </c>
      <c r="R907" s="28">
        <f>主要観光地別・年度計!R985</f>
        <v>29542</v>
      </c>
      <c r="S907" s="28">
        <f>主要観光地別・年度計!S985</f>
        <v>27829</v>
      </c>
      <c r="T907" s="28">
        <f>主要観光地別・年度計!T985</f>
        <v>27607</v>
      </c>
      <c r="U907" s="28">
        <f>主要観光地別・年度計!U985</f>
        <v>25892</v>
      </c>
      <c r="V907" s="28">
        <f>主要観光地別・年度計!V985</f>
        <v>25742</v>
      </c>
      <c r="W907" s="28">
        <f>主要観光地別・年度計!W985</f>
        <v>25630</v>
      </c>
      <c r="X907" s="28">
        <f>主要観光地別・年度計!X985</f>
        <v>20850</v>
      </c>
      <c r="Y907" s="28">
        <f>主要観光地別・年度計!Y985</f>
        <v>26792</v>
      </c>
      <c r="Z907" s="28">
        <f>主要観光地別・年度計!Z985</f>
        <v>23172</v>
      </c>
      <c r="AA907" s="28">
        <f>主要観光地別・年度計!AA985</f>
        <v>17398</v>
      </c>
      <c r="AB907" s="28">
        <f>主要観光地別・年度計!AB985</f>
        <v>13754</v>
      </c>
      <c r="AC907" s="28">
        <f>主要観光地別・年度計!AC985</f>
        <v>15190</v>
      </c>
      <c r="AD907" s="28">
        <f>主要観光地別・年度計!AD985</f>
        <v>15265</v>
      </c>
      <c r="AE907" s="28">
        <f>主要観光地別・年度計!AE985</f>
        <v>14626</v>
      </c>
      <c r="AF907" s="28">
        <f>主要観光地別・年度計!AF985</f>
        <v>12911</v>
      </c>
      <c r="AG907" s="28">
        <f>主要観光地別・年度計!AG985</f>
        <v>13039</v>
      </c>
      <c r="AH907" s="28">
        <f>主要観光地別・年度計!AH985</f>
        <v>14488</v>
      </c>
      <c r="AI907" s="28">
        <f>主要観光地別・年度計!AI985</f>
        <v>15313</v>
      </c>
      <c r="AJ907" s="28">
        <f>主要観光地別・年度計!AJ985</f>
        <v>15751</v>
      </c>
      <c r="AK907" s="28">
        <f>主要観光地別・年度計!AK985</f>
        <v>30871</v>
      </c>
      <c r="AL907" s="28">
        <f>主要観光地別・年度計!AL985</f>
        <v>42316</v>
      </c>
      <c r="AM907" s="28">
        <f>主要観光地別・年度計!AM985</f>
        <v>38066</v>
      </c>
      <c r="AN907" s="28">
        <f>主要観光地別・年度計!AN985</f>
        <v>34046</v>
      </c>
      <c r="AO907" s="28">
        <f>主要観光地別・年度計!AO985</f>
        <v>24279</v>
      </c>
      <c r="AQ907" s="67">
        <v>75.7</v>
      </c>
      <c r="AR907" s="67">
        <v>72.5</v>
      </c>
      <c r="AS907" s="67">
        <v>73</v>
      </c>
      <c r="AT907" s="67">
        <v>65.900000000000006</v>
      </c>
      <c r="AU907" s="67">
        <v>68.599999999999994</v>
      </c>
      <c r="AV907" s="67">
        <v>62.7</v>
      </c>
      <c r="AW907" s="67">
        <v>59</v>
      </c>
      <c r="AX907" s="67">
        <v>54.1</v>
      </c>
      <c r="AY907" s="67">
        <v>51.2</v>
      </c>
      <c r="AZ907" s="67">
        <v>44.7</v>
      </c>
      <c r="BA907" s="67">
        <v>44</v>
      </c>
      <c r="BB907" s="67">
        <v>42.9</v>
      </c>
      <c r="BC907" s="67">
        <v>8.8000000000000007</v>
      </c>
      <c r="BD907" s="67">
        <v>31.1</v>
      </c>
      <c r="BE907" s="67">
        <v>34.099999999999994</v>
      </c>
      <c r="BF907" s="67">
        <v>47.699999999999989</v>
      </c>
      <c r="BG907" s="67">
        <v>50.199999999999996</v>
      </c>
      <c r="BH907" s="67">
        <v>53.399999999999991</v>
      </c>
      <c r="BI907" s="67">
        <v>53</v>
      </c>
      <c r="BJ907" s="67">
        <v>40.899999999999991</v>
      </c>
      <c r="BK907" s="67">
        <v>43.199999999999982</v>
      </c>
      <c r="BL907" s="67">
        <v>45.2</v>
      </c>
      <c r="BM907" s="67">
        <v>33.999999999999986</v>
      </c>
      <c r="BN907" s="67"/>
    </row>
    <row r="908" spans="1:66" ht="13.5" customHeight="1" x14ac:dyDescent="0.15">
      <c r="A908" s="51"/>
      <c r="B908" s="52"/>
      <c r="C908" s="116"/>
      <c r="D908" s="66" t="s">
        <v>10</v>
      </c>
      <c r="E908" s="90"/>
      <c r="F908" s="90"/>
      <c r="G908" s="90"/>
      <c r="H908" s="28"/>
      <c r="I908" s="28">
        <f>主要観光地別・年度計!I986</f>
        <v>16243</v>
      </c>
      <c r="J908" s="28">
        <f>主要観光地別・年度計!J986</f>
        <v>16687</v>
      </c>
      <c r="K908" s="28">
        <f>主要観光地別・年度計!K986</f>
        <v>11713</v>
      </c>
      <c r="L908" s="28">
        <f>主要観光地別・年度計!L986</f>
        <v>12334</v>
      </c>
      <c r="M908" s="28">
        <f>主要観光地別・年度計!M986</f>
        <v>15373</v>
      </c>
      <c r="N908" s="28">
        <f>主要観光地別・年度計!N986</f>
        <v>17322</v>
      </c>
      <c r="O908" s="28">
        <f>主要観光地別・年度計!O986</f>
        <v>28898</v>
      </c>
      <c r="P908" s="28">
        <f>主要観光地別・年度計!P986</f>
        <v>33765</v>
      </c>
      <c r="Q908" s="28">
        <f>主要観光地別・年度計!Q986</f>
        <v>36547</v>
      </c>
      <c r="R908" s="28">
        <f>主要観光地別・年度計!R986</f>
        <v>37100</v>
      </c>
      <c r="S908" s="28">
        <f>主要観光地別・年度計!S986</f>
        <v>40463</v>
      </c>
      <c r="T908" s="28">
        <f>主要観光地別・年度計!T986</f>
        <v>34482</v>
      </c>
      <c r="U908" s="28">
        <f>主要観光地別・年度計!U986</f>
        <v>32471</v>
      </c>
      <c r="V908" s="28">
        <f>主要観光地別・年度計!V986</f>
        <v>28686</v>
      </c>
      <c r="W908" s="28">
        <f>主要観光地別・年度計!W986</f>
        <v>31009</v>
      </c>
      <c r="X908" s="28">
        <f>主要観光地別・年度計!X986</f>
        <v>36586</v>
      </c>
      <c r="Y908" s="28">
        <f>主要観光地別・年度計!Y986</f>
        <v>36386</v>
      </c>
      <c r="Z908" s="28">
        <f>主要観光地別・年度計!Z986</f>
        <v>28440</v>
      </c>
      <c r="AA908" s="28">
        <f>主要観光地別・年度計!AA986</f>
        <v>32589</v>
      </c>
      <c r="AB908" s="28">
        <f>主要観光地別・年度計!AB986</f>
        <v>32708</v>
      </c>
      <c r="AC908" s="28">
        <f>主要観光地別・年度計!AC986</f>
        <v>33902</v>
      </c>
      <c r="AD908" s="28">
        <f>主要観光地別・年度計!AD986</f>
        <v>33941</v>
      </c>
      <c r="AE908" s="28">
        <f>主要観光地別・年度計!AE986</f>
        <v>33197</v>
      </c>
      <c r="AF908" s="28">
        <f>主要観光地別・年度計!AF986</f>
        <v>29778</v>
      </c>
      <c r="AG908" s="28">
        <f>主要観光地別・年度計!AG986</f>
        <v>30380</v>
      </c>
      <c r="AH908" s="28">
        <f>主要観光地別・年度計!AH986</f>
        <v>33464</v>
      </c>
      <c r="AI908" s="28">
        <f>主要観光地別・年度計!AI986</f>
        <v>37700</v>
      </c>
      <c r="AJ908" s="28">
        <f>主要観光地別・年度計!AJ986</f>
        <v>40052</v>
      </c>
      <c r="AK908" s="28">
        <f>主要観光地別・年度計!AK986</f>
        <v>225734</v>
      </c>
      <c r="AL908" s="28">
        <f>主要観光地別・年度計!AL986</f>
        <v>237233</v>
      </c>
      <c r="AM908" s="28">
        <f>主要観光地別・年度計!AM986</f>
        <v>170700</v>
      </c>
      <c r="AN908" s="28">
        <f>主要観光地別・年度計!AN986</f>
        <v>141180</v>
      </c>
      <c r="AO908" s="28">
        <f>主要観光地別・年度計!AO986</f>
        <v>83870</v>
      </c>
      <c r="AQ908" s="67">
        <v>87.6</v>
      </c>
      <c r="AR908" s="67">
        <v>104.6</v>
      </c>
      <c r="AS908" s="67">
        <v>91</v>
      </c>
      <c r="AT908" s="67">
        <v>90.1</v>
      </c>
      <c r="AU908" s="67">
        <v>87.5</v>
      </c>
      <c r="AV908" s="67">
        <v>80.3</v>
      </c>
      <c r="AW908" s="67">
        <v>71.400000000000006</v>
      </c>
      <c r="AX908" s="67">
        <v>55.2</v>
      </c>
      <c r="AY908" s="67">
        <v>53.5</v>
      </c>
      <c r="AZ908" s="67">
        <v>49.5</v>
      </c>
      <c r="BA908" s="67">
        <v>50.2</v>
      </c>
      <c r="BB908" s="67">
        <v>46.9</v>
      </c>
      <c r="BC908" s="67">
        <v>37.299999999999997</v>
      </c>
      <c r="BD908" s="67">
        <v>36.1</v>
      </c>
      <c r="BE908" s="67">
        <v>38.500000000000007</v>
      </c>
      <c r="BF908" s="67">
        <v>41.399999999999991</v>
      </c>
      <c r="BG908" s="67">
        <v>43.499999999999993</v>
      </c>
      <c r="BH908" s="67">
        <v>43.8</v>
      </c>
      <c r="BI908" s="67">
        <v>43.599999999999994</v>
      </c>
      <c r="BJ908" s="67">
        <v>44.599999999999994</v>
      </c>
      <c r="BK908" s="67">
        <v>42.399999999999991</v>
      </c>
      <c r="BL908" s="67">
        <v>42.7</v>
      </c>
      <c r="BM908" s="67">
        <v>36.799999999999997</v>
      </c>
      <c r="BN908" s="67"/>
    </row>
    <row r="909" spans="1:66" ht="13.5" customHeight="1" thickBot="1" x14ac:dyDescent="0.2">
      <c r="A909" s="51"/>
      <c r="B909" s="52"/>
      <c r="C909" s="117"/>
      <c r="D909" s="68" t="s">
        <v>11</v>
      </c>
      <c r="E909" s="91"/>
      <c r="F909" s="91"/>
      <c r="G909" s="91"/>
      <c r="H909" s="29"/>
      <c r="I909" s="29">
        <f>主要観光地別・年度計!I987</f>
        <v>17320</v>
      </c>
      <c r="J909" s="29">
        <f>主要観光地別・年度計!J987</f>
        <v>16998</v>
      </c>
      <c r="K909" s="29">
        <f>主要観光地別・年度計!K987</f>
        <v>12442</v>
      </c>
      <c r="L909" s="29">
        <f>主要観光地別・年度計!L987</f>
        <v>12874</v>
      </c>
      <c r="M909" s="29">
        <f>主要観光地別・年度計!M987</f>
        <v>15278</v>
      </c>
      <c r="N909" s="29">
        <f>主要観光地別・年度計!N987</f>
        <v>17322</v>
      </c>
      <c r="O909" s="29">
        <f>主要観光地別・年度計!O987</f>
        <v>35924</v>
      </c>
      <c r="P909" s="29">
        <f>主要観光地別・年度計!P987</f>
        <v>36693</v>
      </c>
      <c r="Q909" s="29">
        <f>主要観光地別・年度計!Q987</f>
        <v>36547</v>
      </c>
      <c r="R909" s="29">
        <f>主要観光地別・年度計!R987</f>
        <v>40261</v>
      </c>
      <c r="S909" s="29">
        <f>主要観光地別・年度計!S987</f>
        <v>43943</v>
      </c>
      <c r="T909" s="29">
        <f>主要観光地別・年度計!T987</f>
        <v>34482</v>
      </c>
      <c r="U909" s="29">
        <f>主要観光地別・年度計!U987</f>
        <v>38965</v>
      </c>
      <c r="V909" s="29">
        <f>主要観光地別・年度計!V987</f>
        <v>42849</v>
      </c>
      <c r="W909" s="29">
        <f>主要観光地別・年度計!W987</f>
        <v>38758</v>
      </c>
      <c r="X909" s="29">
        <f>主要観光地別・年度計!X987</f>
        <v>54880</v>
      </c>
      <c r="Y909" s="29">
        <f>主要観光地別・年度計!Y987</f>
        <v>54547</v>
      </c>
      <c r="Z909" s="29">
        <f>主要観光地別・年度計!Z987</f>
        <v>42632</v>
      </c>
      <c r="AA909" s="29">
        <f>主要観光地別・年度計!AA987</f>
        <v>47523</v>
      </c>
      <c r="AB909" s="29">
        <f>主要観光地別・年度計!AB987</f>
        <v>37235</v>
      </c>
      <c r="AC909" s="29">
        <f>主要観光地別・年度計!AC987</f>
        <v>38601</v>
      </c>
      <c r="AD909" s="29">
        <f>主要観光地別・年度計!AD987</f>
        <v>38684</v>
      </c>
      <c r="AE909" s="29">
        <f>主要観光地別・年度計!AE987</f>
        <v>37815</v>
      </c>
      <c r="AF909" s="29">
        <f>主要観光地別・年度計!AF987</f>
        <v>33890</v>
      </c>
      <c r="AG909" s="29">
        <f>主要観光地別・年度計!AG987</f>
        <v>34552</v>
      </c>
      <c r="AH909" s="29">
        <f>主要観光地別・年度計!AH987</f>
        <v>38086</v>
      </c>
      <c r="AI909" s="29">
        <f>主要観光地別・年度計!AI987</f>
        <v>42607</v>
      </c>
      <c r="AJ909" s="29">
        <f>主要観光地別・年度計!AJ987</f>
        <v>45290</v>
      </c>
      <c r="AK909" s="29">
        <f>主要観光地別・年度計!AK987</f>
        <v>257102</v>
      </c>
      <c r="AL909" s="29">
        <f>主要観光地別・年度計!AL987</f>
        <v>311512</v>
      </c>
      <c r="AM909" s="29">
        <f>主要観光地別・年度計!AM987</f>
        <v>225522</v>
      </c>
      <c r="AN909" s="29">
        <f>主要観光地別・年度計!AN987</f>
        <v>183459</v>
      </c>
      <c r="AO909" s="29">
        <f>主要観光地別・年度計!AO987</f>
        <v>107980</v>
      </c>
      <c r="AQ909" s="69">
        <v>116.8</v>
      </c>
      <c r="AR909" s="69">
        <v>142.6</v>
      </c>
      <c r="AS909" s="69">
        <v>122.2</v>
      </c>
      <c r="AT909" s="69">
        <v>125.2</v>
      </c>
      <c r="AU909" s="69">
        <v>120.8</v>
      </c>
      <c r="AV909" s="69">
        <v>111.5</v>
      </c>
      <c r="AW909" s="69">
        <v>96.7</v>
      </c>
      <c r="AX909" s="69">
        <v>73.900000000000006</v>
      </c>
      <c r="AY909" s="69">
        <v>72.3</v>
      </c>
      <c r="AZ909" s="69">
        <v>66.2</v>
      </c>
      <c r="BA909" s="69">
        <v>54</v>
      </c>
      <c r="BB909" s="69">
        <v>58.3</v>
      </c>
      <c r="BC909" s="69">
        <v>47.3</v>
      </c>
      <c r="BD909" s="69">
        <v>45.3</v>
      </c>
      <c r="BE909" s="69">
        <v>48.9</v>
      </c>
      <c r="BF909" s="69">
        <v>53.1</v>
      </c>
      <c r="BG909" s="69">
        <v>57</v>
      </c>
      <c r="BH909" s="69">
        <v>57.3</v>
      </c>
      <c r="BI909" s="69">
        <v>55.8</v>
      </c>
      <c r="BJ909" s="69">
        <v>57.6</v>
      </c>
      <c r="BK909" s="69">
        <v>53.599999999999994</v>
      </c>
      <c r="BL909" s="69">
        <v>54.2</v>
      </c>
      <c r="BM909" s="69">
        <v>45.9</v>
      </c>
      <c r="BN909" s="69"/>
    </row>
    <row r="910" spans="1:66" ht="13.5" customHeight="1" x14ac:dyDescent="0.15">
      <c r="A910" s="51"/>
      <c r="B910" s="52"/>
      <c r="C910" s="53" t="s">
        <v>149</v>
      </c>
      <c r="D910" s="64" t="s">
        <v>6</v>
      </c>
      <c r="E910" s="89"/>
      <c r="F910" s="89"/>
      <c r="G910" s="89"/>
      <c r="H910" s="26"/>
      <c r="I910" s="26"/>
      <c r="J910" s="26"/>
      <c r="K910" s="26"/>
      <c r="L910" s="26"/>
      <c r="M910" s="26"/>
      <c r="N910" s="26"/>
      <c r="O910" s="26"/>
      <c r="P910" s="26"/>
      <c r="Q910" s="26"/>
      <c r="R910" s="26"/>
      <c r="S910" s="26"/>
      <c r="T910" s="26"/>
      <c r="U910" s="26"/>
      <c r="V910" s="26"/>
      <c r="W910" s="26"/>
      <c r="X910" s="26"/>
      <c r="Y910" s="26"/>
      <c r="Z910" s="26"/>
      <c r="AA910" s="26"/>
      <c r="AB910" s="26"/>
      <c r="AC910" s="26"/>
      <c r="AD910" s="26"/>
      <c r="AE910" s="26"/>
      <c r="AF910" s="26"/>
      <c r="AG910" s="26"/>
      <c r="AH910" s="26"/>
      <c r="AI910" s="26"/>
      <c r="AJ910" s="26"/>
      <c r="AK910" s="26"/>
      <c r="AL910" s="26"/>
      <c r="AM910" s="26"/>
      <c r="AN910" s="26"/>
      <c r="AO910" s="26"/>
      <c r="AQ910" s="65">
        <v>0</v>
      </c>
      <c r="AR910" s="65">
        <v>0</v>
      </c>
      <c r="AS910" s="65">
        <v>93.2</v>
      </c>
      <c r="AT910" s="65">
        <v>91.8</v>
      </c>
      <c r="AU910" s="65">
        <v>66.3</v>
      </c>
      <c r="AV910" s="65">
        <v>92.3</v>
      </c>
      <c r="AW910" s="65">
        <v>90</v>
      </c>
      <c r="AX910" s="65">
        <v>85.4</v>
      </c>
      <c r="AY910" s="65">
        <v>69.400000000000006</v>
      </c>
      <c r="AZ910" s="65">
        <v>75.400000000000006</v>
      </c>
      <c r="BA910" s="65">
        <v>97.8</v>
      </c>
      <c r="BB910" s="65">
        <v>93.5</v>
      </c>
      <c r="BC910" s="65">
        <v>94.8</v>
      </c>
      <c r="BD910" s="65">
        <v>83.4</v>
      </c>
      <c r="BE910" s="65">
        <v>83.100000000000009</v>
      </c>
      <c r="BF910" s="65">
        <v>77</v>
      </c>
      <c r="BG910" s="65">
        <v>67.699999999999989</v>
      </c>
      <c r="BH910" s="65">
        <v>68.399999999999991</v>
      </c>
      <c r="BI910" s="65">
        <v>68.900000000000006</v>
      </c>
      <c r="BJ910" s="65">
        <v>64.8</v>
      </c>
      <c r="BK910" s="65">
        <v>67.099999999999994</v>
      </c>
      <c r="BL910" s="65">
        <v>62.2</v>
      </c>
      <c r="BM910" s="65">
        <v>59.20000000000001</v>
      </c>
      <c r="BN910" s="65"/>
    </row>
    <row r="911" spans="1:66" ht="13.5" customHeight="1" x14ac:dyDescent="0.15">
      <c r="A911" s="51"/>
      <c r="B911" s="52"/>
      <c r="C911" s="54"/>
      <c r="D911" s="66" t="s">
        <v>7</v>
      </c>
      <c r="E911" s="90"/>
      <c r="F911" s="90"/>
      <c r="G911" s="90"/>
      <c r="H911" s="28"/>
      <c r="I911" s="28"/>
      <c r="J911" s="28"/>
      <c r="K911" s="28"/>
      <c r="L911" s="28"/>
      <c r="M911" s="28"/>
      <c r="N911" s="28"/>
      <c r="O911" s="28"/>
      <c r="P911" s="28"/>
      <c r="Q911" s="28"/>
      <c r="R911" s="28"/>
      <c r="S911" s="28"/>
      <c r="T911" s="28"/>
      <c r="U911" s="28"/>
      <c r="V911" s="28"/>
      <c r="W911" s="28"/>
      <c r="X911" s="28"/>
      <c r="Y911" s="28"/>
      <c r="Z911" s="28"/>
      <c r="AA911" s="28"/>
      <c r="AB911" s="28"/>
      <c r="AC911" s="28"/>
      <c r="AD911" s="28"/>
      <c r="AE911" s="28"/>
      <c r="AF911" s="28"/>
      <c r="AG911" s="28"/>
      <c r="AH911" s="28"/>
      <c r="AI911" s="28"/>
      <c r="AJ911" s="28"/>
      <c r="AK911" s="28"/>
      <c r="AL911" s="28"/>
      <c r="AM911" s="28"/>
      <c r="AN911" s="28"/>
      <c r="AO911" s="28"/>
      <c r="AQ911" s="67">
        <v>0</v>
      </c>
      <c r="AR911" s="67">
        <v>0</v>
      </c>
      <c r="AS911" s="67">
        <v>45.2</v>
      </c>
      <c r="AT911" s="67">
        <v>27.3</v>
      </c>
      <c r="AU911" s="67">
        <v>12.5</v>
      </c>
      <c r="AV911" s="67">
        <v>20</v>
      </c>
      <c r="AW911" s="67">
        <v>19.5</v>
      </c>
      <c r="AX911" s="67">
        <v>18.399999999999999</v>
      </c>
      <c r="AY911" s="67">
        <v>15</v>
      </c>
      <c r="AZ911" s="67">
        <v>18</v>
      </c>
      <c r="BA911" s="67">
        <v>23.2</v>
      </c>
      <c r="BB911" s="67">
        <v>25.4</v>
      </c>
      <c r="BC911" s="67">
        <v>25.7</v>
      </c>
      <c r="BD911" s="67">
        <v>13.399999999999999</v>
      </c>
      <c r="BE911" s="67">
        <v>69.7</v>
      </c>
      <c r="BF911" s="67">
        <v>12.5</v>
      </c>
      <c r="BG911" s="67">
        <v>11</v>
      </c>
      <c r="BH911" s="67">
        <v>11.100000000000001</v>
      </c>
      <c r="BI911" s="67">
        <v>11.1</v>
      </c>
      <c r="BJ911" s="67">
        <v>10.400000000000002</v>
      </c>
      <c r="BK911" s="67">
        <v>10.799999999999999</v>
      </c>
      <c r="BL911" s="67">
        <v>10</v>
      </c>
      <c r="BM911" s="67">
        <v>9.4999999999999982</v>
      </c>
      <c r="BN911" s="67"/>
    </row>
    <row r="912" spans="1:66" ht="13.5" customHeight="1" x14ac:dyDescent="0.15">
      <c r="A912" s="51"/>
      <c r="B912" s="52"/>
      <c r="C912" s="54"/>
      <c r="D912" s="66" t="s">
        <v>8</v>
      </c>
      <c r="E912" s="90"/>
      <c r="F912" s="90"/>
      <c r="G912" s="90"/>
      <c r="H912" s="28"/>
      <c r="I912" s="28"/>
      <c r="J912" s="28"/>
      <c r="K912" s="28"/>
      <c r="L912" s="28"/>
      <c r="M912" s="28"/>
      <c r="N912" s="28"/>
      <c r="O912" s="28"/>
      <c r="P912" s="28"/>
      <c r="Q912" s="28"/>
      <c r="R912" s="28"/>
      <c r="S912" s="28"/>
      <c r="T912" s="28"/>
      <c r="U912" s="28"/>
      <c r="V912" s="28"/>
      <c r="W912" s="28"/>
      <c r="X912" s="28"/>
      <c r="Y912" s="28"/>
      <c r="Z912" s="28"/>
      <c r="AA912" s="28"/>
      <c r="AB912" s="28"/>
      <c r="AC912" s="28"/>
      <c r="AD912" s="28"/>
      <c r="AE912" s="28"/>
      <c r="AF912" s="28"/>
      <c r="AG912" s="28"/>
      <c r="AH912" s="28"/>
      <c r="AI912" s="28"/>
      <c r="AJ912" s="28"/>
      <c r="AK912" s="28"/>
      <c r="AL912" s="28"/>
      <c r="AM912" s="28"/>
      <c r="AN912" s="28"/>
      <c r="AO912" s="28"/>
      <c r="AQ912" s="67">
        <v>0</v>
      </c>
      <c r="AR912" s="67">
        <v>0</v>
      </c>
      <c r="AS912" s="67">
        <v>48</v>
      </c>
      <c r="AT912" s="67">
        <v>64.5</v>
      </c>
      <c r="AU912" s="67">
        <v>53.8</v>
      </c>
      <c r="AV912" s="67">
        <v>72.3</v>
      </c>
      <c r="AW912" s="67">
        <v>70.5</v>
      </c>
      <c r="AX912" s="67">
        <v>67</v>
      </c>
      <c r="AY912" s="67">
        <v>54.4</v>
      </c>
      <c r="AZ912" s="67">
        <v>57.4</v>
      </c>
      <c r="BA912" s="67">
        <v>74.599999999999994</v>
      </c>
      <c r="BB912" s="67">
        <v>68.099999999999994</v>
      </c>
      <c r="BC912" s="67">
        <v>69.099999999999994</v>
      </c>
      <c r="BD912" s="67">
        <v>70</v>
      </c>
      <c r="BE912" s="67">
        <v>13.4</v>
      </c>
      <c r="BF912" s="67">
        <v>64.5</v>
      </c>
      <c r="BG912" s="67">
        <v>56.699999999999996</v>
      </c>
      <c r="BH912" s="67">
        <v>57.29999999999999</v>
      </c>
      <c r="BI912" s="67">
        <v>57.8</v>
      </c>
      <c r="BJ912" s="67">
        <v>54.4</v>
      </c>
      <c r="BK912" s="67">
        <v>56.3</v>
      </c>
      <c r="BL912" s="67">
        <v>52.2</v>
      </c>
      <c r="BM912" s="67">
        <v>49.699999999999996</v>
      </c>
      <c r="BN912" s="67"/>
    </row>
    <row r="913" spans="1:66" ht="13.5" customHeight="1" x14ac:dyDescent="0.15">
      <c r="A913" s="51"/>
      <c r="B913" s="52"/>
      <c r="C913" s="54"/>
      <c r="D913" s="66" t="s">
        <v>9</v>
      </c>
      <c r="E913" s="90"/>
      <c r="F913" s="90"/>
      <c r="G913" s="90"/>
      <c r="H913" s="28"/>
      <c r="I913" s="28"/>
      <c r="J913" s="28"/>
      <c r="K913" s="28"/>
      <c r="L913" s="28"/>
      <c r="M913" s="28"/>
      <c r="N913" s="28"/>
      <c r="O913" s="28"/>
      <c r="P913" s="28"/>
      <c r="Q913" s="28"/>
      <c r="R913" s="28"/>
      <c r="S913" s="28"/>
      <c r="T913" s="28"/>
      <c r="U913" s="28"/>
      <c r="V913" s="28"/>
      <c r="W913" s="28"/>
      <c r="X913" s="28"/>
      <c r="Y913" s="28"/>
      <c r="Z913" s="28"/>
      <c r="AA913" s="28"/>
      <c r="AB913" s="28"/>
      <c r="AC913" s="28"/>
      <c r="AD913" s="28"/>
      <c r="AE913" s="28"/>
      <c r="AF913" s="28"/>
      <c r="AG913" s="28"/>
      <c r="AH913" s="28"/>
      <c r="AI913" s="28"/>
      <c r="AJ913" s="28"/>
      <c r="AK913" s="28"/>
      <c r="AL913" s="28"/>
      <c r="AM913" s="28"/>
      <c r="AN913" s="28"/>
      <c r="AO913" s="28"/>
      <c r="AQ913" s="67">
        <v>0</v>
      </c>
      <c r="AR913" s="67">
        <v>0</v>
      </c>
      <c r="AS913" s="67">
        <v>80.900000000000006</v>
      </c>
      <c r="AT913" s="67">
        <v>79.2</v>
      </c>
      <c r="AU913" s="67">
        <v>52.2</v>
      </c>
      <c r="AV913" s="67">
        <v>74.2</v>
      </c>
      <c r="AW913" s="67">
        <v>73.099999999999994</v>
      </c>
      <c r="AX913" s="67">
        <v>68</v>
      </c>
      <c r="AY913" s="67">
        <v>59.6</v>
      </c>
      <c r="AZ913" s="67">
        <v>66.099999999999994</v>
      </c>
      <c r="BA913" s="67">
        <v>88.4</v>
      </c>
      <c r="BB913" s="67">
        <v>83</v>
      </c>
      <c r="BC913" s="67">
        <v>86</v>
      </c>
      <c r="BD913" s="67">
        <v>74.899999999999991</v>
      </c>
      <c r="BE913" s="67">
        <v>68.699999999999989</v>
      </c>
      <c r="BF913" s="67">
        <v>67.900000000000006</v>
      </c>
      <c r="BG913" s="67">
        <v>59.400000000000006</v>
      </c>
      <c r="BH913" s="67">
        <v>60.699999999999989</v>
      </c>
      <c r="BI913" s="67">
        <v>61</v>
      </c>
      <c r="BJ913" s="67">
        <v>57.500000000000007</v>
      </c>
      <c r="BK913" s="67">
        <v>58.400000000000006</v>
      </c>
      <c r="BL913" s="67">
        <v>53.5</v>
      </c>
      <c r="BM913" s="67">
        <v>50.099999999999987</v>
      </c>
      <c r="BN913" s="67"/>
    </row>
    <row r="914" spans="1:66" ht="13.5" customHeight="1" x14ac:dyDescent="0.15">
      <c r="A914" s="51"/>
      <c r="B914" s="52"/>
      <c r="C914" s="54"/>
      <c r="D914" s="66" t="s">
        <v>10</v>
      </c>
      <c r="E914" s="90"/>
      <c r="F914" s="90"/>
      <c r="G914" s="90"/>
      <c r="H914" s="28"/>
      <c r="I914" s="28"/>
      <c r="J914" s="28"/>
      <c r="K914" s="28"/>
      <c r="L914" s="28"/>
      <c r="M914" s="28"/>
      <c r="N914" s="28"/>
      <c r="O914" s="28"/>
      <c r="P914" s="28"/>
      <c r="Q914" s="28"/>
      <c r="R914" s="28"/>
      <c r="S914" s="28"/>
      <c r="T914" s="28"/>
      <c r="U914" s="28"/>
      <c r="V914" s="28"/>
      <c r="W914" s="28"/>
      <c r="X914" s="28"/>
      <c r="Y914" s="28"/>
      <c r="Z914" s="28"/>
      <c r="AA914" s="28"/>
      <c r="AB914" s="28"/>
      <c r="AC914" s="28"/>
      <c r="AD914" s="28"/>
      <c r="AE914" s="28"/>
      <c r="AF914" s="28"/>
      <c r="AG914" s="28"/>
      <c r="AH914" s="28"/>
      <c r="AI914" s="28"/>
      <c r="AJ914" s="28"/>
      <c r="AK914" s="28"/>
      <c r="AL914" s="28"/>
      <c r="AM914" s="28"/>
      <c r="AN914" s="28"/>
      <c r="AO914" s="28"/>
      <c r="AQ914" s="67">
        <v>0</v>
      </c>
      <c r="AR914" s="67">
        <v>0</v>
      </c>
      <c r="AS914" s="67">
        <v>12.3</v>
      </c>
      <c r="AT914" s="67">
        <v>12.6</v>
      </c>
      <c r="AU914" s="67">
        <v>14.1</v>
      </c>
      <c r="AV914" s="67">
        <v>18.100000000000001</v>
      </c>
      <c r="AW914" s="67">
        <v>16.899999999999999</v>
      </c>
      <c r="AX914" s="67">
        <v>17.399999999999999</v>
      </c>
      <c r="AY914" s="67">
        <v>9.8000000000000007</v>
      </c>
      <c r="AZ914" s="67">
        <v>9.3000000000000007</v>
      </c>
      <c r="BA914" s="67">
        <v>9.4</v>
      </c>
      <c r="BB914" s="67">
        <v>10.5</v>
      </c>
      <c r="BC914" s="67">
        <v>8.8000000000000007</v>
      </c>
      <c r="BD914" s="67">
        <v>8.5000000000000018</v>
      </c>
      <c r="BE914" s="67">
        <v>14.399999999999999</v>
      </c>
      <c r="BF914" s="67">
        <v>9.1</v>
      </c>
      <c r="BG914" s="67">
        <v>8.3000000000000007</v>
      </c>
      <c r="BH914" s="67">
        <v>7.7</v>
      </c>
      <c r="BI914" s="67">
        <v>7.9000000000000021</v>
      </c>
      <c r="BJ914" s="67">
        <v>7.3000000000000007</v>
      </c>
      <c r="BK914" s="67">
        <v>8.6999999999999957</v>
      </c>
      <c r="BL914" s="67">
        <v>8.6999999999999993</v>
      </c>
      <c r="BM914" s="67">
        <v>9.1</v>
      </c>
      <c r="BN914" s="67"/>
    </row>
    <row r="915" spans="1:66" ht="13.5" customHeight="1" thickBot="1" x14ac:dyDescent="0.2">
      <c r="A915" s="51"/>
      <c r="B915" s="52"/>
      <c r="C915" s="55"/>
      <c r="D915" s="68" t="s">
        <v>11</v>
      </c>
      <c r="E915" s="91"/>
      <c r="F915" s="91"/>
      <c r="G915" s="91"/>
      <c r="H915" s="29"/>
      <c r="I915" s="29"/>
      <c r="J915" s="29"/>
      <c r="K915" s="29"/>
      <c r="L915" s="29"/>
      <c r="M915" s="29"/>
      <c r="N915" s="29"/>
      <c r="O915" s="29"/>
      <c r="P915" s="29"/>
      <c r="Q915" s="29"/>
      <c r="R915" s="29"/>
      <c r="S915" s="29"/>
      <c r="T915" s="29"/>
      <c r="U915" s="29"/>
      <c r="V915" s="29"/>
      <c r="W915" s="29"/>
      <c r="X915" s="29"/>
      <c r="Y915" s="29"/>
      <c r="Z915" s="29"/>
      <c r="AA915" s="29"/>
      <c r="AB915" s="29"/>
      <c r="AC915" s="29"/>
      <c r="AD915" s="29"/>
      <c r="AE915" s="29"/>
      <c r="AF915" s="29"/>
      <c r="AG915" s="29"/>
      <c r="AH915" s="29"/>
      <c r="AI915" s="29"/>
      <c r="AJ915" s="29"/>
      <c r="AK915" s="29"/>
      <c r="AL915" s="29"/>
      <c r="AM915" s="29"/>
      <c r="AN915" s="29"/>
      <c r="AO915" s="29"/>
      <c r="AQ915" s="69">
        <v>0</v>
      </c>
      <c r="AR915" s="69">
        <v>0</v>
      </c>
      <c r="AS915" s="69">
        <v>12.3</v>
      </c>
      <c r="AT915" s="69">
        <v>12.6</v>
      </c>
      <c r="AU915" s="69">
        <v>14.1</v>
      </c>
      <c r="AV915" s="69">
        <v>18.100000000000001</v>
      </c>
      <c r="AW915" s="69">
        <v>16.899999999999999</v>
      </c>
      <c r="AX915" s="69">
        <v>17.399999999999999</v>
      </c>
      <c r="AY915" s="69">
        <v>9.8000000000000007</v>
      </c>
      <c r="AZ915" s="69">
        <v>9.3000000000000007</v>
      </c>
      <c r="BA915" s="69">
        <v>9.4</v>
      </c>
      <c r="BB915" s="69">
        <v>10.5</v>
      </c>
      <c r="BC915" s="69">
        <v>8.8000000000000007</v>
      </c>
      <c r="BD915" s="69">
        <v>8.5000000000000018</v>
      </c>
      <c r="BE915" s="69">
        <v>10.7</v>
      </c>
      <c r="BF915" s="69">
        <v>9.1</v>
      </c>
      <c r="BG915" s="69">
        <v>8.3000000000000007</v>
      </c>
      <c r="BH915" s="69">
        <v>7.7</v>
      </c>
      <c r="BI915" s="69">
        <v>7.9000000000000021</v>
      </c>
      <c r="BJ915" s="69">
        <v>7.3000000000000007</v>
      </c>
      <c r="BK915" s="69">
        <v>8.6999999999999957</v>
      </c>
      <c r="BL915" s="69">
        <v>8.6999999999999993</v>
      </c>
      <c r="BM915" s="69">
        <v>9.1</v>
      </c>
      <c r="BN915" s="69"/>
    </row>
    <row r="916" spans="1:66" ht="13.5" customHeight="1" x14ac:dyDescent="0.15">
      <c r="A916" s="51"/>
      <c r="B916" s="52"/>
      <c r="C916" s="53" t="s">
        <v>150</v>
      </c>
      <c r="D916" s="64" t="s">
        <v>6</v>
      </c>
      <c r="E916" s="89"/>
      <c r="F916" s="89"/>
      <c r="G916" s="89"/>
      <c r="H916" s="26"/>
      <c r="I916" s="26"/>
      <c r="J916" s="26"/>
      <c r="K916" s="26"/>
      <c r="L916" s="26"/>
      <c r="M916" s="26"/>
      <c r="N916" s="26"/>
      <c r="O916" s="26"/>
      <c r="P916" s="26"/>
      <c r="Q916" s="26"/>
      <c r="R916" s="26"/>
      <c r="S916" s="26"/>
      <c r="T916" s="26"/>
      <c r="U916" s="26"/>
      <c r="V916" s="26"/>
      <c r="W916" s="26"/>
      <c r="X916" s="26"/>
      <c r="Y916" s="26"/>
      <c r="Z916" s="26"/>
      <c r="AA916" s="26"/>
      <c r="AB916" s="26"/>
      <c r="AC916" s="26"/>
      <c r="AD916" s="26"/>
      <c r="AE916" s="26"/>
      <c r="AF916" s="26"/>
      <c r="AG916" s="26"/>
      <c r="AH916" s="26"/>
      <c r="AI916" s="26"/>
      <c r="AJ916" s="26"/>
      <c r="AK916" s="26"/>
      <c r="AL916" s="26"/>
      <c r="AM916" s="26"/>
      <c r="AN916" s="26"/>
      <c r="AO916" s="26"/>
      <c r="AQ916" s="65">
        <v>0</v>
      </c>
      <c r="AR916" s="65">
        <v>0</v>
      </c>
      <c r="AS916" s="65">
        <v>98.6</v>
      </c>
      <c r="AT916" s="65">
        <v>104.5</v>
      </c>
      <c r="AU916" s="65">
        <v>118</v>
      </c>
      <c r="AV916" s="65">
        <v>116.2</v>
      </c>
      <c r="AW916" s="65">
        <v>133</v>
      </c>
      <c r="AX916" s="65">
        <v>113.9</v>
      </c>
      <c r="AY916" s="65">
        <v>122.1</v>
      </c>
      <c r="AZ916" s="65">
        <v>87.3</v>
      </c>
      <c r="BA916" s="65">
        <v>77</v>
      </c>
      <c r="BB916" s="65">
        <v>67.099999999999994</v>
      </c>
      <c r="BC916" s="65">
        <v>75.7</v>
      </c>
      <c r="BD916" s="65">
        <v>73.7</v>
      </c>
      <c r="BE916" s="65">
        <v>75.2</v>
      </c>
      <c r="BF916" s="65">
        <v>85.2</v>
      </c>
      <c r="BG916" s="65">
        <v>87.199999999999974</v>
      </c>
      <c r="BH916" s="65">
        <v>115.2</v>
      </c>
      <c r="BI916" s="65">
        <v>106.6</v>
      </c>
      <c r="BJ916" s="65">
        <v>109.5</v>
      </c>
      <c r="BK916" s="65">
        <v>109.69999999999999</v>
      </c>
      <c r="BL916" s="65">
        <v>92.8</v>
      </c>
      <c r="BM916" s="65">
        <v>79.700000000000031</v>
      </c>
      <c r="BN916" s="65"/>
    </row>
    <row r="917" spans="1:66" ht="13.5" customHeight="1" x14ac:dyDescent="0.15">
      <c r="A917" s="51"/>
      <c r="B917" s="52"/>
      <c r="C917" s="54"/>
      <c r="D917" s="66" t="s">
        <v>7</v>
      </c>
      <c r="E917" s="90"/>
      <c r="F917" s="90"/>
      <c r="G917" s="90"/>
      <c r="H917" s="28"/>
      <c r="I917" s="28"/>
      <c r="J917" s="28"/>
      <c r="K917" s="28"/>
      <c r="L917" s="28"/>
      <c r="M917" s="28"/>
      <c r="N917" s="28"/>
      <c r="O917" s="28"/>
      <c r="P917" s="28"/>
      <c r="Q917" s="28"/>
      <c r="R917" s="28"/>
      <c r="S917" s="28"/>
      <c r="T917" s="28"/>
      <c r="U917" s="28"/>
      <c r="V917" s="28"/>
      <c r="W917" s="28"/>
      <c r="X917" s="28"/>
      <c r="Y917" s="28"/>
      <c r="Z917" s="28"/>
      <c r="AA917" s="28"/>
      <c r="AB917" s="28"/>
      <c r="AC917" s="28"/>
      <c r="AD917" s="28"/>
      <c r="AE917" s="28"/>
      <c r="AF917" s="28"/>
      <c r="AG917" s="28"/>
      <c r="AH917" s="28"/>
      <c r="AI917" s="28"/>
      <c r="AJ917" s="28"/>
      <c r="AK917" s="28"/>
      <c r="AL917" s="28"/>
      <c r="AM917" s="28"/>
      <c r="AN917" s="28"/>
      <c r="AO917" s="28"/>
      <c r="AQ917" s="67">
        <v>0</v>
      </c>
      <c r="AR917" s="67">
        <v>0</v>
      </c>
      <c r="AS917" s="67">
        <v>19.8</v>
      </c>
      <c r="AT917" s="67">
        <v>20.9</v>
      </c>
      <c r="AU917" s="67">
        <v>23.5</v>
      </c>
      <c r="AV917" s="67">
        <v>23.3</v>
      </c>
      <c r="AW917" s="67">
        <v>12.1</v>
      </c>
      <c r="AX917" s="67">
        <v>5.7</v>
      </c>
      <c r="AY917" s="67">
        <v>15.5</v>
      </c>
      <c r="AZ917" s="67">
        <v>11.6</v>
      </c>
      <c r="BA917" s="67">
        <v>11.8</v>
      </c>
      <c r="BB917" s="67">
        <v>9</v>
      </c>
      <c r="BC917" s="67">
        <v>7.1</v>
      </c>
      <c r="BD917" s="67">
        <v>14.699999999999998</v>
      </c>
      <c r="BE917" s="67">
        <v>15.400000000000004</v>
      </c>
      <c r="BF917" s="67">
        <v>17.099999999999998</v>
      </c>
      <c r="BG917" s="67">
        <v>17.500000000000004</v>
      </c>
      <c r="BH917" s="67">
        <v>20.3</v>
      </c>
      <c r="BI917" s="67">
        <v>21.3</v>
      </c>
      <c r="BJ917" s="67">
        <v>32.300000000000004</v>
      </c>
      <c r="BK917" s="67">
        <v>22.1</v>
      </c>
      <c r="BL917" s="67">
        <v>18.7</v>
      </c>
      <c r="BM917" s="67">
        <v>15.5</v>
      </c>
      <c r="BN917" s="67"/>
    </row>
    <row r="918" spans="1:66" ht="13.5" customHeight="1" x14ac:dyDescent="0.15">
      <c r="A918" s="51"/>
      <c r="B918" s="52"/>
      <c r="C918" s="54"/>
      <c r="D918" s="66" t="s">
        <v>8</v>
      </c>
      <c r="E918" s="90"/>
      <c r="F918" s="90"/>
      <c r="G918" s="90"/>
      <c r="H918" s="28"/>
      <c r="I918" s="28"/>
      <c r="J918" s="28"/>
      <c r="K918" s="28"/>
      <c r="L918" s="28"/>
      <c r="M918" s="28"/>
      <c r="N918" s="28"/>
      <c r="O918" s="28"/>
      <c r="P918" s="28"/>
      <c r="Q918" s="28"/>
      <c r="R918" s="28"/>
      <c r="S918" s="28"/>
      <c r="T918" s="28"/>
      <c r="U918" s="28"/>
      <c r="V918" s="28"/>
      <c r="W918" s="28"/>
      <c r="X918" s="28"/>
      <c r="Y918" s="28"/>
      <c r="Z918" s="28"/>
      <c r="AA918" s="28"/>
      <c r="AB918" s="28"/>
      <c r="AC918" s="28"/>
      <c r="AD918" s="28"/>
      <c r="AE918" s="28"/>
      <c r="AF918" s="28"/>
      <c r="AG918" s="28"/>
      <c r="AH918" s="28"/>
      <c r="AI918" s="28"/>
      <c r="AJ918" s="28"/>
      <c r="AK918" s="28"/>
      <c r="AL918" s="28"/>
      <c r="AM918" s="28"/>
      <c r="AN918" s="28"/>
      <c r="AO918" s="28"/>
      <c r="AQ918" s="67">
        <v>0</v>
      </c>
      <c r="AR918" s="67">
        <v>0</v>
      </c>
      <c r="AS918" s="67">
        <v>78.8</v>
      </c>
      <c r="AT918" s="67">
        <v>83.6</v>
      </c>
      <c r="AU918" s="67">
        <v>94.5</v>
      </c>
      <c r="AV918" s="67">
        <v>92.9</v>
      </c>
      <c r="AW918" s="67">
        <v>120.9</v>
      </c>
      <c r="AX918" s="67">
        <v>108.2</v>
      </c>
      <c r="AY918" s="67">
        <v>106.6</v>
      </c>
      <c r="AZ918" s="67">
        <v>75.7</v>
      </c>
      <c r="BA918" s="67">
        <v>65.2</v>
      </c>
      <c r="BB918" s="67">
        <v>58.1</v>
      </c>
      <c r="BC918" s="67">
        <v>68.599999999999994</v>
      </c>
      <c r="BD918" s="67">
        <v>58.999999999999993</v>
      </c>
      <c r="BE918" s="67">
        <v>59.8</v>
      </c>
      <c r="BF918" s="67">
        <v>68.100000000000023</v>
      </c>
      <c r="BG918" s="67">
        <v>69.699999999999989</v>
      </c>
      <c r="BH918" s="67">
        <v>94.899999999999991</v>
      </c>
      <c r="BI918" s="67">
        <v>85.3</v>
      </c>
      <c r="BJ918" s="67">
        <v>77.199999999999989</v>
      </c>
      <c r="BK918" s="67">
        <v>87.6</v>
      </c>
      <c r="BL918" s="67">
        <v>74.099999999999994</v>
      </c>
      <c r="BM918" s="67">
        <v>64.2</v>
      </c>
      <c r="BN918" s="67"/>
    </row>
    <row r="919" spans="1:66" ht="13.5" customHeight="1" x14ac:dyDescent="0.15">
      <c r="A919" s="51"/>
      <c r="B919" s="52"/>
      <c r="C919" s="54"/>
      <c r="D919" s="66" t="s">
        <v>9</v>
      </c>
      <c r="E919" s="90"/>
      <c r="F919" s="90"/>
      <c r="G919" s="90"/>
      <c r="H919" s="28"/>
      <c r="I919" s="28"/>
      <c r="J919" s="28"/>
      <c r="K919" s="28"/>
      <c r="L919" s="28"/>
      <c r="M919" s="28"/>
      <c r="N919" s="28"/>
      <c r="O919" s="28"/>
      <c r="P919" s="28"/>
      <c r="Q919" s="28"/>
      <c r="R919" s="28"/>
      <c r="S919" s="28"/>
      <c r="T919" s="28"/>
      <c r="U919" s="28"/>
      <c r="V919" s="28"/>
      <c r="W919" s="28"/>
      <c r="X919" s="28"/>
      <c r="Y919" s="28"/>
      <c r="Z919" s="28"/>
      <c r="AA919" s="28"/>
      <c r="AB919" s="28"/>
      <c r="AC919" s="28"/>
      <c r="AD919" s="28"/>
      <c r="AE919" s="28"/>
      <c r="AF919" s="28"/>
      <c r="AG919" s="28"/>
      <c r="AH919" s="28"/>
      <c r="AI919" s="28"/>
      <c r="AJ919" s="28"/>
      <c r="AK919" s="28"/>
      <c r="AL919" s="28"/>
      <c r="AM919" s="28"/>
      <c r="AN919" s="28"/>
      <c r="AO919" s="28"/>
      <c r="AQ919" s="67">
        <v>0</v>
      </c>
      <c r="AR919" s="67">
        <v>0</v>
      </c>
      <c r="AS919" s="67">
        <v>94.4</v>
      </c>
      <c r="AT919" s="67">
        <v>100</v>
      </c>
      <c r="AU919" s="67">
        <v>114.5</v>
      </c>
      <c r="AV919" s="67">
        <v>113</v>
      </c>
      <c r="AW919" s="67">
        <v>119.7</v>
      </c>
      <c r="AX919" s="67">
        <v>106.1</v>
      </c>
      <c r="AY919" s="67">
        <v>113.4</v>
      </c>
      <c r="AZ919" s="67">
        <v>79.400000000000006</v>
      </c>
      <c r="BA919" s="67">
        <v>70.099999999999994</v>
      </c>
      <c r="BB919" s="67">
        <v>60.8</v>
      </c>
      <c r="BC919" s="67">
        <v>69.2</v>
      </c>
      <c r="BD919" s="67">
        <v>66.099999999999994</v>
      </c>
      <c r="BE919" s="67">
        <v>68.400000000000006</v>
      </c>
      <c r="BF919" s="67">
        <v>79.2</v>
      </c>
      <c r="BG919" s="67">
        <v>82.199999999999989</v>
      </c>
      <c r="BH919" s="67">
        <v>108.89999999999999</v>
      </c>
      <c r="BI919" s="67">
        <v>101.89999999999998</v>
      </c>
      <c r="BJ919" s="67">
        <v>104.19999999999997</v>
      </c>
      <c r="BK919" s="67">
        <v>105.1</v>
      </c>
      <c r="BL919" s="67">
        <v>88</v>
      </c>
      <c r="BM919" s="67">
        <v>74.899999999999991</v>
      </c>
      <c r="BN919" s="67"/>
    </row>
    <row r="920" spans="1:66" ht="13.5" customHeight="1" x14ac:dyDescent="0.15">
      <c r="A920" s="51"/>
      <c r="B920" s="52"/>
      <c r="C920" s="54"/>
      <c r="D920" s="66" t="s">
        <v>10</v>
      </c>
      <c r="E920" s="90"/>
      <c r="F920" s="90"/>
      <c r="G920" s="90"/>
      <c r="H920" s="28"/>
      <c r="I920" s="28"/>
      <c r="J920" s="28"/>
      <c r="K920" s="28"/>
      <c r="L920" s="28"/>
      <c r="M920" s="28"/>
      <c r="N920" s="28"/>
      <c r="O920" s="28"/>
      <c r="P920" s="28"/>
      <c r="Q920" s="28"/>
      <c r="R920" s="28"/>
      <c r="S920" s="28"/>
      <c r="T920" s="28"/>
      <c r="U920" s="28"/>
      <c r="V920" s="28"/>
      <c r="W920" s="28"/>
      <c r="X920" s="28"/>
      <c r="Y920" s="28"/>
      <c r="Z920" s="28"/>
      <c r="AA920" s="28"/>
      <c r="AB920" s="28"/>
      <c r="AC920" s="28"/>
      <c r="AD920" s="28"/>
      <c r="AE920" s="28"/>
      <c r="AF920" s="28"/>
      <c r="AG920" s="28"/>
      <c r="AH920" s="28"/>
      <c r="AI920" s="28"/>
      <c r="AJ920" s="28"/>
      <c r="AK920" s="28"/>
      <c r="AL920" s="28"/>
      <c r="AM920" s="28"/>
      <c r="AN920" s="28"/>
      <c r="AO920" s="28"/>
      <c r="AQ920" s="67">
        <v>0</v>
      </c>
      <c r="AR920" s="67">
        <v>0</v>
      </c>
      <c r="AS920" s="67">
        <v>4.2</v>
      </c>
      <c r="AT920" s="67">
        <v>4.5</v>
      </c>
      <c r="AU920" s="67">
        <v>3.5</v>
      </c>
      <c r="AV920" s="67">
        <v>3.2</v>
      </c>
      <c r="AW920" s="67">
        <v>13.3</v>
      </c>
      <c r="AX920" s="67">
        <v>7.8</v>
      </c>
      <c r="AY920" s="67">
        <v>8.6999999999999993</v>
      </c>
      <c r="AZ920" s="67">
        <v>7.9</v>
      </c>
      <c r="BA920" s="67">
        <v>6.9</v>
      </c>
      <c r="BB920" s="67">
        <v>6.3</v>
      </c>
      <c r="BC920" s="67">
        <v>6.5</v>
      </c>
      <c r="BD920" s="67">
        <v>7.6000000000000005</v>
      </c>
      <c r="BE920" s="67">
        <v>6.8</v>
      </c>
      <c r="BF920" s="67">
        <v>6</v>
      </c>
      <c r="BG920" s="67">
        <v>5</v>
      </c>
      <c r="BH920" s="67">
        <v>6.2999999999999989</v>
      </c>
      <c r="BI920" s="67">
        <v>4.6999999999999993</v>
      </c>
      <c r="BJ920" s="67">
        <v>5.3</v>
      </c>
      <c r="BK920" s="67">
        <v>4.5999999999999996</v>
      </c>
      <c r="BL920" s="67">
        <v>4.8</v>
      </c>
      <c r="BM920" s="67">
        <v>4.8000000000000007</v>
      </c>
      <c r="BN920" s="67"/>
    </row>
    <row r="921" spans="1:66" ht="13.5" customHeight="1" thickBot="1" x14ac:dyDescent="0.2">
      <c r="A921" s="51"/>
      <c r="B921" s="52"/>
      <c r="C921" s="55"/>
      <c r="D921" s="68" t="s">
        <v>11</v>
      </c>
      <c r="E921" s="91"/>
      <c r="F921" s="91"/>
      <c r="G921" s="91"/>
      <c r="H921" s="29"/>
      <c r="I921" s="29"/>
      <c r="J921" s="29"/>
      <c r="K921" s="29"/>
      <c r="L921" s="29"/>
      <c r="M921" s="29"/>
      <c r="N921" s="29"/>
      <c r="O921" s="29"/>
      <c r="P921" s="29"/>
      <c r="Q921" s="29"/>
      <c r="R921" s="29"/>
      <c r="S921" s="29"/>
      <c r="T921" s="29"/>
      <c r="U921" s="29"/>
      <c r="V921" s="29"/>
      <c r="W921" s="29"/>
      <c r="X921" s="29"/>
      <c r="Y921" s="29"/>
      <c r="Z921" s="29"/>
      <c r="AA921" s="29"/>
      <c r="AB921" s="29"/>
      <c r="AC921" s="29"/>
      <c r="AD921" s="29"/>
      <c r="AE921" s="29"/>
      <c r="AF921" s="29"/>
      <c r="AG921" s="29"/>
      <c r="AH921" s="29"/>
      <c r="AI921" s="29"/>
      <c r="AJ921" s="29"/>
      <c r="AK921" s="29"/>
      <c r="AL921" s="29"/>
      <c r="AM921" s="29"/>
      <c r="AN921" s="29"/>
      <c r="AO921" s="29"/>
      <c r="AQ921" s="69">
        <v>0</v>
      </c>
      <c r="AR921" s="69">
        <v>0</v>
      </c>
      <c r="AS921" s="69">
        <v>5</v>
      </c>
      <c r="AT921" s="69">
        <v>5.8</v>
      </c>
      <c r="AU921" s="69">
        <v>4.7</v>
      </c>
      <c r="AV921" s="69">
        <v>4</v>
      </c>
      <c r="AW921" s="69">
        <v>15.8</v>
      </c>
      <c r="AX921" s="69">
        <v>10.3</v>
      </c>
      <c r="AY921" s="69">
        <v>14.6</v>
      </c>
      <c r="AZ921" s="69">
        <v>11.7</v>
      </c>
      <c r="BA921" s="69">
        <v>10.9</v>
      </c>
      <c r="BB921" s="69">
        <v>9.4</v>
      </c>
      <c r="BC921" s="69">
        <v>10.1</v>
      </c>
      <c r="BD921" s="69">
        <v>11.6</v>
      </c>
      <c r="BE921" s="69">
        <v>10.999999999999998</v>
      </c>
      <c r="BF921" s="69">
        <v>8.4</v>
      </c>
      <c r="BG921" s="69">
        <v>10.699999999999998</v>
      </c>
      <c r="BH921" s="69">
        <v>9.2000000000000011</v>
      </c>
      <c r="BI921" s="69">
        <v>10.1</v>
      </c>
      <c r="BJ921" s="69">
        <v>9.7000000000000011</v>
      </c>
      <c r="BK921" s="69">
        <v>9.8000000000000007</v>
      </c>
      <c r="BL921" s="69">
        <v>9.8000000000000007</v>
      </c>
      <c r="BM921" s="69">
        <v>13.099999999999998</v>
      </c>
      <c r="BN921" s="69"/>
    </row>
    <row r="922" spans="1:66" ht="13.5" customHeight="1" x14ac:dyDescent="0.15">
      <c r="A922" s="51"/>
      <c r="B922" s="52"/>
      <c r="C922" s="53" t="s">
        <v>151</v>
      </c>
      <c r="D922" s="64" t="s">
        <v>6</v>
      </c>
      <c r="E922" s="89"/>
      <c r="F922" s="89"/>
      <c r="G922" s="89"/>
      <c r="H922" s="26"/>
      <c r="I922" s="26"/>
      <c r="J922" s="26"/>
      <c r="K922" s="26"/>
      <c r="L922" s="26"/>
      <c r="M922" s="26"/>
      <c r="N922" s="26"/>
      <c r="O922" s="26"/>
      <c r="P922" s="26"/>
      <c r="Q922" s="26"/>
      <c r="R922" s="26"/>
      <c r="S922" s="26"/>
      <c r="T922" s="26"/>
      <c r="U922" s="26"/>
      <c r="V922" s="26"/>
      <c r="W922" s="26"/>
      <c r="X922" s="26"/>
      <c r="Y922" s="26"/>
      <c r="Z922" s="26"/>
      <c r="AA922" s="26"/>
      <c r="AB922" s="26"/>
      <c r="AC922" s="26"/>
      <c r="AD922" s="26"/>
      <c r="AE922" s="26"/>
      <c r="AF922" s="26"/>
      <c r="AG922" s="26"/>
      <c r="AH922" s="26"/>
      <c r="AI922" s="26"/>
      <c r="AJ922" s="26"/>
      <c r="AK922" s="26"/>
      <c r="AL922" s="26"/>
      <c r="AM922" s="26"/>
      <c r="AN922" s="26"/>
      <c r="AO922" s="26"/>
      <c r="AQ922" s="65">
        <v>0</v>
      </c>
      <c r="AR922" s="65">
        <v>0</v>
      </c>
      <c r="AS922" s="65">
        <v>145.1</v>
      </c>
      <c r="AT922" s="65">
        <v>200.8</v>
      </c>
      <c r="AU922" s="65">
        <v>176</v>
      </c>
      <c r="AV922" s="65">
        <v>167.8</v>
      </c>
      <c r="AW922" s="65">
        <v>272.39999999999998</v>
      </c>
      <c r="AX922" s="65">
        <v>303.39999999999998</v>
      </c>
      <c r="AY922" s="65">
        <v>299.3</v>
      </c>
      <c r="AZ922" s="65">
        <v>362.9</v>
      </c>
      <c r="BA922" s="65">
        <v>323.39999999999998</v>
      </c>
      <c r="BB922" s="65">
        <v>285.60000000000002</v>
      </c>
      <c r="BC922" s="65">
        <v>302.89999999999998</v>
      </c>
      <c r="BD922" s="65">
        <v>251</v>
      </c>
      <c r="BE922" s="65">
        <v>284.7</v>
      </c>
      <c r="BF922" s="65">
        <v>323.7</v>
      </c>
      <c r="BG922" s="65">
        <v>310.60000000000002</v>
      </c>
      <c r="BH922" s="65">
        <v>295.3</v>
      </c>
      <c r="BI922" s="65">
        <v>224.6</v>
      </c>
      <c r="BJ922" s="65">
        <v>226.2</v>
      </c>
      <c r="BK922" s="65">
        <v>231.8</v>
      </c>
      <c r="BL922" s="65">
        <v>221.8</v>
      </c>
      <c r="BM922" s="65">
        <v>442.4</v>
      </c>
      <c r="BN922" s="65"/>
    </row>
    <row r="923" spans="1:66" ht="13.5" customHeight="1" x14ac:dyDescent="0.15">
      <c r="A923" s="51"/>
      <c r="B923" s="52"/>
      <c r="C923" s="54"/>
      <c r="D923" s="66" t="s">
        <v>7</v>
      </c>
      <c r="E923" s="90"/>
      <c r="F923" s="90"/>
      <c r="G923" s="90"/>
      <c r="H923" s="28"/>
      <c r="I923" s="28"/>
      <c r="J923" s="28"/>
      <c r="K923" s="28"/>
      <c r="L923" s="28"/>
      <c r="M923" s="28"/>
      <c r="N923" s="28"/>
      <c r="O923" s="28"/>
      <c r="P923" s="28"/>
      <c r="Q923" s="28"/>
      <c r="R923" s="28"/>
      <c r="S923" s="28"/>
      <c r="T923" s="28"/>
      <c r="U923" s="28"/>
      <c r="V923" s="28"/>
      <c r="W923" s="28"/>
      <c r="X923" s="28"/>
      <c r="Y923" s="28"/>
      <c r="Z923" s="28"/>
      <c r="AA923" s="28"/>
      <c r="AB923" s="28"/>
      <c r="AC923" s="28"/>
      <c r="AD923" s="28"/>
      <c r="AE923" s="28"/>
      <c r="AF923" s="28"/>
      <c r="AG923" s="28"/>
      <c r="AH923" s="28"/>
      <c r="AI923" s="28"/>
      <c r="AJ923" s="28"/>
      <c r="AK923" s="28"/>
      <c r="AL923" s="28"/>
      <c r="AM923" s="28"/>
      <c r="AN923" s="28"/>
      <c r="AO923" s="28"/>
      <c r="AQ923" s="67">
        <v>0</v>
      </c>
      <c r="AR923" s="67">
        <v>0</v>
      </c>
      <c r="AS923" s="67">
        <v>3.2</v>
      </c>
      <c r="AT923" s="67">
        <v>4.3</v>
      </c>
      <c r="AU923" s="67">
        <v>7.6</v>
      </c>
      <c r="AV923" s="67">
        <v>7.2</v>
      </c>
      <c r="AW923" s="67">
        <v>59.8</v>
      </c>
      <c r="AX923" s="67">
        <v>70.3</v>
      </c>
      <c r="AY923" s="67">
        <v>68.8</v>
      </c>
      <c r="AZ923" s="67">
        <v>13.1</v>
      </c>
      <c r="BA923" s="67">
        <v>13.4</v>
      </c>
      <c r="BB923" s="67">
        <v>3.5</v>
      </c>
      <c r="BC923" s="67">
        <v>4.5</v>
      </c>
      <c r="BD923" s="67">
        <v>3.8000000000000003</v>
      </c>
      <c r="BE923" s="67">
        <v>4</v>
      </c>
      <c r="BF923" s="67">
        <v>4.8999999999999995</v>
      </c>
      <c r="BG923" s="67">
        <v>4.9999999999999991</v>
      </c>
      <c r="BH923" s="67">
        <v>15.1</v>
      </c>
      <c r="BI923" s="67">
        <v>10.499999999999996</v>
      </c>
      <c r="BJ923" s="67">
        <v>10.499999999999998</v>
      </c>
      <c r="BK923" s="67">
        <v>7.9999999999999973</v>
      </c>
      <c r="BL923" s="67">
        <v>6.4</v>
      </c>
      <c r="BM923" s="67">
        <v>6.3</v>
      </c>
      <c r="BN923" s="67"/>
    </row>
    <row r="924" spans="1:66" ht="13.5" customHeight="1" x14ac:dyDescent="0.15">
      <c r="A924" s="51" t="s">
        <v>131</v>
      </c>
      <c r="B924" s="52" t="s">
        <v>389</v>
      </c>
      <c r="C924" s="54"/>
      <c r="D924" s="66" t="s">
        <v>8</v>
      </c>
      <c r="E924" s="90"/>
      <c r="F924" s="90"/>
      <c r="G924" s="90"/>
      <c r="H924" s="28"/>
      <c r="I924" s="28"/>
      <c r="J924" s="28"/>
      <c r="K924" s="28"/>
      <c r="L924" s="28"/>
      <c r="M924" s="28"/>
      <c r="N924" s="28"/>
      <c r="O924" s="28"/>
      <c r="P924" s="28"/>
      <c r="Q924" s="28"/>
      <c r="R924" s="28"/>
      <c r="S924" s="28"/>
      <c r="T924" s="28"/>
      <c r="U924" s="28"/>
      <c r="V924" s="28"/>
      <c r="W924" s="28"/>
      <c r="X924" s="28"/>
      <c r="Y924" s="28"/>
      <c r="Z924" s="28"/>
      <c r="AA924" s="28"/>
      <c r="AB924" s="28"/>
      <c r="AC924" s="28"/>
      <c r="AD924" s="28"/>
      <c r="AE924" s="28"/>
      <c r="AF924" s="28"/>
      <c r="AG924" s="28"/>
      <c r="AH924" s="28"/>
      <c r="AI924" s="28"/>
      <c r="AJ924" s="28"/>
      <c r="AK924" s="28"/>
      <c r="AL924" s="28"/>
      <c r="AM924" s="28"/>
      <c r="AN924" s="28"/>
      <c r="AO924" s="28"/>
      <c r="AQ924" s="67">
        <v>0</v>
      </c>
      <c r="AR924" s="67">
        <v>0</v>
      </c>
      <c r="AS924" s="67">
        <v>141.9</v>
      </c>
      <c r="AT924" s="67">
        <v>196.5</v>
      </c>
      <c r="AU924" s="67">
        <v>168.4</v>
      </c>
      <c r="AV924" s="67">
        <v>160.6</v>
      </c>
      <c r="AW924" s="67">
        <v>212.6</v>
      </c>
      <c r="AX924" s="67">
        <v>233.1</v>
      </c>
      <c r="AY924" s="67">
        <v>230.5</v>
      </c>
      <c r="AZ924" s="67">
        <v>349.8</v>
      </c>
      <c r="BA924" s="67">
        <v>310</v>
      </c>
      <c r="BB924" s="67">
        <v>282.10000000000002</v>
      </c>
      <c r="BC924" s="67">
        <v>298.39999999999998</v>
      </c>
      <c r="BD924" s="67">
        <v>247.20000000000002</v>
      </c>
      <c r="BE924" s="67">
        <v>280.7</v>
      </c>
      <c r="BF924" s="67">
        <v>318.80000000000007</v>
      </c>
      <c r="BG924" s="67">
        <v>305.60000000000002</v>
      </c>
      <c r="BH924" s="67">
        <v>280.20000000000005</v>
      </c>
      <c r="BI924" s="67">
        <v>214.1</v>
      </c>
      <c r="BJ924" s="67">
        <v>215.70000000000002</v>
      </c>
      <c r="BK924" s="67">
        <v>223.79999999999998</v>
      </c>
      <c r="BL924" s="67">
        <v>215.4</v>
      </c>
      <c r="BM924" s="67">
        <v>436.09999999999997</v>
      </c>
      <c r="BN924" s="67"/>
    </row>
    <row r="925" spans="1:66" ht="13.5" customHeight="1" x14ac:dyDescent="0.15">
      <c r="A925" s="51"/>
      <c r="B925" s="52"/>
      <c r="C925" s="54"/>
      <c r="D925" s="66" t="s">
        <v>9</v>
      </c>
      <c r="E925" s="90"/>
      <c r="F925" s="90"/>
      <c r="G925" s="90"/>
      <c r="H925" s="28"/>
      <c r="I925" s="28"/>
      <c r="J925" s="28"/>
      <c r="K925" s="28"/>
      <c r="L925" s="28"/>
      <c r="M925" s="28"/>
      <c r="N925" s="28"/>
      <c r="O925" s="28"/>
      <c r="P925" s="28"/>
      <c r="Q925" s="28"/>
      <c r="R925" s="28"/>
      <c r="S925" s="28"/>
      <c r="T925" s="28"/>
      <c r="U925" s="28"/>
      <c r="V925" s="28"/>
      <c r="W925" s="28"/>
      <c r="X925" s="28"/>
      <c r="Y925" s="28"/>
      <c r="Z925" s="28"/>
      <c r="AA925" s="28"/>
      <c r="AB925" s="28"/>
      <c r="AC925" s="28"/>
      <c r="AD925" s="28"/>
      <c r="AE925" s="28"/>
      <c r="AF925" s="28"/>
      <c r="AG925" s="28"/>
      <c r="AH925" s="28"/>
      <c r="AI925" s="28"/>
      <c r="AJ925" s="28"/>
      <c r="AK925" s="28"/>
      <c r="AL925" s="28"/>
      <c r="AM925" s="28"/>
      <c r="AN925" s="28"/>
      <c r="AO925" s="28"/>
      <c r="AQ925" s="67">
        <v>0</v>
      </c>
      <c r="AR925" s="67">
        <v>0</v>
      </c>
      <c r="AS925" s="67">
        <v>125</v>
      </c>
      <c r="AT925" s="67">
        <v>174</v>
      </c>
      <c r="AU925" s="67">
        <v>144.69999999999999</v>
      </c>
      <c r="AV925" s="67">
        <v>137</v>
      </c>
      <c r="AW925" s="67">
        <v>245.6</v>
      </c>
      <c r="AX925" s="67">
        <v>274.39999999999998</v>
      </c>
      <c r="AY925" s="67">
        <v>274.3</v>
      </c>
      <c r="AZ925" s="67">
        <v>343.3</v>
      </c>
      <c r="BA925" s="67">
        <v>296.60000000000002</v>
      </c>
      <c r="BB925" s="67">
        <v>264.7</v>
      </c>
      <c r="BC925" s="67">
        <v>270.89999999999998</v>
      </c>
      <c r="BD925" s="67">
        <v>220.8</v>
      </c>
      <c r="BE925" s="67">
        <v>253.29999999999998</v>
      </c>
      <c r="BF925" s="67">
        <v>298.8</v>
      </c>
      <c r="BG925" s="67">
        <v>283.7</v>
      </c>
      <c r="BH925" s="67">
        <v>276.60000000000008</v>
      </c>
      <c r="BI925" s="67">
        <v>217.90000000000003</v>
      </c>
      <c r="BJ925" s="67">
        <v>214.1</v>
      </c>
      <c r="BK925" s="67">
        <v>207.5</v>
      </c>
      <c r="BL925" s="67">
        <v>190.9</v>
      </c>
      <c r="BM925" s="67">
        <v>407.90000000000003</v>
      </c>
      <c r="BN925" s="67"/>
    </row>
    <row r="926" spans="1:66" ht="13.5" customHeight="1" x14ac:dyDescent="0.15">
      <c r="A926" s="51"/>
      <c r="B926" s="56"/>
      <c r="C926" s="54"/>
      <c r="D926" s="66" t="s">
        <v>10</v>
      </c>
      <c r="E926" s="90"/>
      <c r="F926" s="90"/>
      <c r="G926" s="90"/>
      <c r="H926" s="28"/>
      <c r="I926" s="28"/>
      <c r="J926" s="28"/>
      <c r="K926" s="28"/>
      <c r="L926" s="28"/>
      <c r="M926" s="28"/>
      <c r="N926" s="28"/>
      <c r="O926" s="28"/>
      <c r="P926" s="28"/>
      <c r="Q926" s="28"/>
      <c r="R926" s="28"/>
      <c r="S926" s="28"/>
      <c r="T926" s="28"/>
      <c r="U926" s="28"/>
      <c r="V926" s="28"/>
      <c r="W926" s="28"/>
      <c r="X926" s="28"/>
      <c r="Y926" s="28"/>
      <c r="Z926" s="28"/>
      <c r="AA926" s="28"/>
      <c r="AB926" s="28"/>
      <c r="AC926" s="28"/>
      <c r="AD926" s="28"/>
      <c r="AE926" s="28"/>
      <c r="AF926" s="28"/>
      <c r="AG926" s="28"/>
      <c r="AH926" s="28"/>
      <c r="AI926" s="28"/>
      <c r="AJ926" s="28"/>
      <c r="AK926" s="28"/>
      <c r="AL926" s="28"/>
      <c r="AM926" s="28"/>
      <c r="AN926" s="28"/>
      <c r="AO926" s="28"/>
      <c r="AQ926" s="67">
        <v>0</v>
      </c>
      <c r="AR926" s="67">
        <v>0</v>
      </c>
      <c r="AS926" s="67">
        <v>20.100000000000001</v>
      </c>
      <c r="AT926" s="67">
        <v>26.8</v>
      </c>
      <c r="AU926" s="67">
        <v>31.3</v>
      </c>
      <c r="AV926" s="67">
        <v>30.8</v>
      </c>
      <c r="AW926" s="67">
        <v>26.8</v>
      </c>
      <c r="AX926" s="67">
        <v>29</v>
      </c>
      <c r="AY926" s="67">
        <v>25</v>
      </c>
      <c r="AZ926" s="67">
        <v>19.600000000000001</v>
      </c>
      <c r="BA926" s="67">
        <v>26.8</v>
      </c>
      <c r="BB926" s="67">
        <v>20.9</v>
      </c>
      <c r="BC926" s="67">
        <v>32</v>
      </c>
      <c r="BD926" s="67">
        <v>30.199999999999996</v>
      </c>
      <c r="BE926" s="67">
        <v>31.4</v>
      </c>
      <c r="BF926" s="67">
        <v>24.9</v>
      </c>
      <c r="BG926" s="67">
        <v>26.899999999999995</v>
      </c>
      <c r="BH926" s="67">
        <v>18.7</v>
      </c>
      <c r="BI926" s="67">
        <v>6.7000000000000011</v>
      </c>
      <c r="BJ926" s="67">
        <v>12.1</v>
      </c>
      <c r="BK926" s="67">
        <v>24.299999999999997</v>
      </c>
      <c r="BL926" s="67">
        <v>30.9</v>
      </c>
      <c r="BM926" s="67">
        <v>34.5</v>
      </c>
      <c r="BN926" s="67"/>
    </row>
    <row r="927" spans="1:66" ht="13.5" customHeight="1" thickBot="1" x14ac:dyDescent="0.2">
      <c r="A927" s="51"/>
      <c r="B927" s="56"/>
      <c r="C927" s="55"/>
      <c r="D927" s="68" t="s">
        <v>11</v>
      </c>
      <c r="E927" s="91"/>
      <c r="F927" s="91"/>
      <c r="G927" s="91"/>
      <c r="H927" s="29"/>
      <c r="I927" s="29"/>
      <c r="J927" s="29"/>
      <c r="K927" s="29"/>
      <c r="L927" s="29"/>
      <c r="M927" s="29"/>
      <c r="N927" s="29"/>
      <c r="O927" s="29"/>
      <c r="P927" s="29"/>
      <c r="Q927" s="29"/>
      <c r="R927" s="29"/>
      <c r="S927" s="29"/>
      <c r="T927" s="29"/>
      <c r="U927" s="29"/>
      <c r="V927" s="29"/>
      <c r="W927" s="29"/>
      <c r="X927" s="29"/>
      <c r="Y927" s="29"/>
      <c r="Z927" s="29"/>
      <c r="AA927" s="29"/>
      <c r="AB927" s="29"/>
      <c r="AC927" s="29"/>
      <c r="AD927" s="29"/>
      <c r="AE927" s="29"/>
      <c r="AF927" s="29"/>
      <c r="AG927" s="29"/>
      <c r="AH927" s="29"/>
      <c r="AI927" s="29"/>
      <c r="AJ927" s="29"/>
      <c r="AK927" s="29"/>
      <c r="AL927" s="29"/>
      <c r="AM927" s="29"/>
      <c r="AN927" s="29"/>
      <c r="AO927" s="29"/>
      <c r="AQ927" s="69">
        <v>0</v>
      </c>
      <c r="AR927" s="69">
        <v>0</v>
      </c>
      <c r="AS927" s="69">
        <v>39</v>
      </c>
      <c r="AT927" s="69">
        <v>37.700000000000003</v>
      </c>
      <c r="AU927" s="69">
        <v>44</v>
      </c>
      <c r="AV927" s="69">
        <v>41.3</v>
      </c>
      <c r="AW927" s="69">
        <v>35.799999999999997</v>
      </c>
      <c r="AX927" s="69">
        <v>38.4</v>
      </c>
      <c r="AY927" s="69">
        <v>34.200000000000003</v>
      </c>
      <c r="AZ927" s="69">
        <v>24.6</v>
      </c>
      <c r="BA927" s="69">
        <v>28.6</v>
      </c>
      <c r="BB927" s="69">
        <v>21.1</v>
      </c>
      <c r="BC927" s="69">
        <v>32.1</v>
      </c>
      <c r="BD927" s="69">
        <v>30.199999999999996</v>
      </c>
      <c r="BE927" s="69">
        <v>34.299999999999997</v>
      </c>
      <c r="BF927" s="69">
        <v>24.9</v>
      </c>
      <c r="BG927" s="69">
        <v>26.899999999999995</v>
      </c>
      <c r="BH927" s="69">
        <v>18.7</v>
      </c>
      <c r="BI927" s="69">
        <v>6.7000000000000011</v>
      </c>
      <c r="BJ927" s="69">
        <v>12.1</v>
      </c>
      <c r="BK927" s="69">
        <v>24.299999999999997</v>
      </c>
      <c r="BL927" s="69">
        <v>30.9</v>
      </c>
      <c r="BM927" s="69">
        <v>34.5</v>
      </c>
      <c r="BN927" s="69"/>
    </row>
    <row r="928" spans="1:66" ht="13.5" customHeight="1" x14ac:dyDescent="0.15">
      <c r="A928" s="51"/>
      <c r="B928" s="56"/>
      <c r="C928" s="53" t="s">
        <v>152</v>
      </c>
      <c r="D928" s="64" t="s">
        <v>6</v>
      </c>
      <c r="E928" s="89"/>
      <c r="F928" s="89"/>
      <c r="G928" s="89"/>
      <c r="H928" s="26"/>
      <c r="I928" s="26"/>
      <c r="J928" s="26"/>
      <c r="K928" s="26"/>
      <c r="L928" s="26"/>
      <c r="M928" s="26"/>
      <c r="N928" s="26"/>
      <c r="O928" s="26"/>
      <c r="P928" s="26"/>
      <c r="Q928" s="26"/>
      <c r="R928" s="26"/>
      <c r="S928" s="26"/>
      <c r="T928" s="26"/>
      <c r="U928" s="26"/>
      <c r="V928" s="26"/>
      <c r="W928" s="26"/>
      <c r="X928" s="26"/>
      <c r="Y928" s="26"/>
      <c r="Z928" s="26"/>
      <c r="AA928" s="26"/>
      <c r="AB928" s="26"/>
      <c r="AC928" s="26"/>
      <c r="AD928" s="26"/>
      <c r="AE928" s="26"/>
      <c r="AF928" s="26"/>
      <c r="AG928" s="26"/>
      <c r="AH928" s="26"/>
      <c r="AI928" s="26"/>
      <c r="AJ928" s="26"/>
      <c r="AK928" s="26"/>
      <c r="AL928" s="26"/>
      <c r="AM928" s="26"/>
      <c r="AN928" s="26"/>
      <c r="AO928" s="26"/>
      <c r="AQ928" s="65">
        <v>0</v>
      </c>
      <c r="AR928" s="65">
        <v>0</v>
      </c>
      <c r="AS928" s="65">
        <v>131.69999999999999</v>
      </c>
      <c r="AT928" s="65">
        <v>130.19999999999999</v>
      </c>
      <c r="AU928" s="65">
        <v>126.4</v>
      </c>
      <c r="AV928" s="65">
        <v>134.4</v>
      </c>
      <c r="AW928" s="65">
        <v>141.19999999999999</v>
      </c>
      <c r="AX928" s="65">
        <v>125.6</v>
      </c>
      <c r="AY928" s="65">
        <v>120.8</v>
      </c>
      <c r="AZ928" s="65">
        <v>105.9</v>
      </c>
      <c r="BA928" s="65">
        <v>96.7</v>
      </c>
      <c r="BB928" s="65">
        <v>82</v>
      </c>
      <c r="BC928" s="65">
        <v>127.1</v>
      </c>
      <c r="BD928" s="65">
        <v>125.50000000000001</v>
      </c>
      <c r="BE928" s="65">
        <v>125.1</v>
      </c>
      <c r="BF928" s="65">
        <v>114.9</v>
      </c>
      <c r="BG928" s="65">
        <v>113.5</v>
      </c>
      <c r="BH928" s="65">
        <v>112.60000000000001</v>
      </c>
      <c r="BI928" s="65">
        <v>117.20000000000002</v>
      </c>
      <c r="BJ928" s="65">
        <v>95.600000000000009</v>
      </c>
      <c r="BK928" s="65">
        <v>109.60000000000002</v>
      </c>
      <c r="BL928" s="65">
        <v>102.6</v>
      </c>
      <c r="BM928" s="65">
        <v>98.300000000000011</v>
      </c>
      <c r="BN928" s="65"/>
    </row>
    <row r="929" spans="1:66" ht="13.5" customHeight="1" x14ac:dyDescent="0.15">
      <c r="A929" s="51"/>
      <c r="B929" s="56"/>
      <c r="C929" s="54"/>
      <c r="D929" s="66" t="s">
        <v>7</v>
      </c>
      <c r="E929" s="90"/>
      <c r="F929" s="90"/>
      <c r="G929" s="90"/>
      <c r="H929" s="28"/>
      <c r="I929" s="28"/>
      <c r="J929" s="28"/>
      <c r="K929" s="28"/>
      <c r="L929" s="28"/>
      <c r="M929" s="28"/>
      <c r="N929" s="28"/>
      <c r="O929" s="28"/>
      <c r="P929" s="28"/>
      <c r="Q929" s="28"/>
      <c r="R929" s="28"/>
      <c r="S929" s="28"/>
      <c r="T929" s="28"/>
      <c r="U929" s="28"/>
      <c r="V929" s="28"/>
      <c r="W929" s="28"/>
      <c r="X929" s="28"/>
      <c r="Y929" s="28"/>
      <c r="Z929" s="28"/>
      <c r="AA929" s="28"/>
      <c r="AB929" s="28"/>
      <c r="AC929" s="28"/>
      <c r="AD929" s="28"/>
      <c r="AE929" s="28"/>
      <c r="AF929" s="28"/>
      <c r="AG929" s="28"/>
      <c r="AH929" s="28"/>
      <c r="AI929" s="28"/>
      <c r="AJ929" s="28"/>
      <c r="AK929" s="28"/>
      <c r="AL929" s="28"/>
      <c r="AM929" s="28"/>
      <c r="AN929" s="28"/>
      <c r="AO929" s="28"/>
      <c r="AQ929" s="67">
        <v>0</v>
      </c>
      <c r="AR929" s="67">
        <v>0</v>
      </c>
      <c r="AS929" s="67">
        <v>77.8</v>
      </c>
      <c r="AT929" s="67">
        <v>57.5</v>
      </c>
      <c r="AU929" s="67">
        <v>51.5</v>
      </c>
      <c r="AV929" s="67">
        <v>53.4</v>
      </c>
      <c r="AW929" s="67">
        <v>66.5</v>
      </c>
      <c r="AX929" s="67">
        <v>58.8</v>
      </c>
      <c r="AY929" s="67">
        <v>56.7</v>
      </c>
      <c r="AZ929" s="67">
        <v>50.2</v>
      </c>
      <c r="BA929" s="67">
        <v>45.4</v>
      </c>
      <c r="BB929" s="67">
        <v>38.9</v>
      </c>
      <c r="BC929" s="67">
        <v>59.7</v>
      </c>
      <c r="BD929" s="67">
        <v>58.8</v>
      </c>
      <c r="BE929" s="67">
        <v>58.499999999999993</v>
      </c>
      <c r="BF929" s="67">
        <v>57.700000000000017</v>
      </c>
      <c r="BG929" s="67">
        <v>54.099999999999994</v>
      </c>
      <c r="BH929" s="67">
        <v>53.70000000000001</v>
      </c>
      <c r="BI929" s="67">
        <v>53.999999999999993</v>
      </c>
      <c r="BJ929" s="67">
        <v>48.5</v>
      </c>
      <c r="BK929" s="67">
        <v>52.100000000000009</v>
      </c>
      <c r="BL929" s="67">
        <v>32.700000000000003</v>
      </c>
      <c r="BM929" s="67">
        <v>30.400000000000002</v>
      </c>
      <c r="BN929" s="67"/>
    </row>
    <row r="930" spans="1:66" ht="13.5" customHeight="1" x14ac:dyDescent="0.15">
      <c r="A930" s="51"/>
      <c r="B930" s="56"/>
      <c r="C930" s="54"/>
      <c r="D930" s="66" t="s">
        <v>8</v>
      </c>
      <c r="E930" s="90"/>
      <c r="F930" s="90"/>
      <c r="G930" s="90"/>
      <c r="H930" s="28"/>
      <c r="I930" s="28"/>
      <c r="J930" s="28"/>
      <c r="K930" s="28"/>
      <c r="L930" s="28"/>
      <c r="M930" s="28"/>
      <c r="N930" s="28"/>
      <c r="O930" s="28"/>
      <c r="P930" s="28"/>
      <c r="Q930" s="28"/>
      <c r="R930" s="28"/>
      <c r="S930" s="28"/>
      <c r="T930" s="28"/>
      <c r="U930" s="28"/>
      <c r="V930" s="28"/>
      <c r="W930" s="28"/>
      <c r="X930" s="28"/>
      <c r="Y930" s="28"/>
      <c r="Z930" s="28"/>
      <c r="AA930" s="28"/>
      <c r="AB930" s="28"/>
      <c r="AC930" s="28"/>
      <c r="AD930" s="28"/>
      <c r="AE930" s="28"/>
      <c r="AF930" s="28"/>
      <c r="AG930" s="28"/>
      <c r="AH930" s="28"/>
      <c r="AI930" s="28"/>
      <c r="AJ930" s="28"/>
      <c r="AK930" s="28"/>
      <c r="AL930" s="28"/>
      <c r="AM930" s="28"/>
      <c r="AN930" s="28"/>
      <c r="AO930" s="28"/>
      <c r="AQ930" s="67">
        <v>0</v>
      </c>
      <c r="AR930" s="67">
        <v>0</v>
      </c>
      <c r="AS930" s="67">
        <v>53.9</v>
      </c>
      <c r="AT930" s="67">
        <v>72.7</v>
      </c>
      <c r="AU930" s="67">
        <v>74.900000000000006</v>
      </c>
      <c r="AV930" s="67">
        <v>81</v>
      </c>
      <c r="AW930" s="67">
        <v>74.7</v>
      </c>
      <c r="AX930" s="67">
        <v>66.8</v>
      </c>
      <c r="AY930" s="67">
        <v>64.099999999999994</v>
      </c>
      <c r="AZ930" s="67">
        <v>55.7</v>
      </c>
      <c r="BA930" s="67">
        <v>51.3</v>
      </c>
      <c r="BB930" s="67">
        <v>43.1</v>
      </c>
      <c r="BC930" s="67">
        <v>67.400000000000006</v>
      </c>
      <c r="BD930" s="67">
        <v>66.699999999999989</v>
      </c>
      <c r="BE930" s="67">
        <v>66.599999999999994</v>
      </c>
      <c r="BF930" s="67">
        <v>57.199999999999996</v>
      </c>
      <c r="BG930" s="67">
        <v>59.399999999999991</v>
      </c>
      <c r="BH930" s="67">
        <v>58.900000000000006</v>
      </c>
      <c r="BI930" s="67">
        <v>63.20000000000001</v>
      </c>
      <c r="BJ930" s="67">
        <v>47.100000000000009</v>
      </c>
      <c r="BK930" s="67">
        <v>57.5</v>
      </c>
      <c r="BL930" s="67">
        <v>69.900000000000006</v>
      </c>
      <c r="BM930" s="67">
        <v>67.899999999999991</v>
      </c>
      <c r="BN930" s="67"/>
    </row>
    <row r="931" spans="1:66" ht="13.5" customHeight="1" x14ac:dyDescent="0.15">
      <c r="A931" s="51"/>
      <c r="B931" s="56"/>
      <c r="C931" s="54"/>
      <c r="D931" s="66" t="s">
        <v>9</v>
      </c>
      <c r="E931" s="90"/>
      <c r="F931" s="90"/>
      <c r="G931" s="90"/>
      <c r="H931" s="28"/>
      <c r="I931" s="28"/>
      <c r="J931" s="28"/>
      <c r="K931" s="28"/>
      <c r="L931" s="28"/>
      <c r="M931" s="28"/>
      <c r="N931" s="28"/>
      <c r="O931" s="28"/>
      <c r="P931" s="28"/>
      <c r="Q931" s="28"/>
      <c r="R931" s="28"/>
      <c r="S931" s="28"/>
      <c r="T931" s="28"/>
      <c r="U931" s="28"/>
      <c r="V931" s="28"/>
      <c r="W931" s="28"/>
      <c r="X931" s="28"/>
      <c r="Y931" s="28"/>
      <c r="Z931" s="28"/>
      <c r="AA931" s="28"/>
      <c r="AB931" s="28"/>
      <c r="AC931" s="28"/>
      <c r="AD931" s="28"/>
      <c r="AE931" s="28"/>
      <c r="AF931" s="28"/>
      <c r="AG931" s="28"/>
      <c r="AH931" s="28"/>
      <c r="AI931" s="28"/>
      <c r="AJ931" s="28"/>
      <c r="AK931" s="28"/>
      <c r="AL931" s="28"/>
      <c r="AM931" s="28"/>
      <c r="AN931" s="28"/>
      <c r="AO931" s="28"/>
      <c r="AQ931" s="67">
        <v>0</v>
      </c>
      <c r="AR931" s="67">
        <v>0</v>
      </c>
      <c r="AS931" s="67">
        <v>100.4</v>
      </c>
      <c r="AT931" s="67">
        <v>60.9</v>
      </c>
      <c r="AU931" s="67">
        <v>78</v>
      </c>
      <c r="AV931" s="67">
        <v>116.6</v>
      </c>
      <c r="AW931" s="67">
        <v>120.2</v>
      </c>
      <c r="AX931" s="67">
        <v>111.4</v>
      </c>
      <c r="AY931" s="67">
        <v>108</v>
      </c>
      <c r="AZ931" s="67">
        <v>84.5</v>
      </c>
      <c r="BA931" s="67">
        <v>75.7</v>
      </c>
      <c r="BB931" s="67">
        <v>63.9</v>
      </c>
      <c r="BC931" s="67">
        <v>107.4</v>
      </c>
      <c r="BD931" s="67">
        <v>105.6</v>
      </c>
      <c r="BE931" s="67">
        <v>105.50000000000001</v>
      </c>
      <c r="BF931" s="67">
        <v>95.299999999999983</v>
      </c>
      <c r="BG931" s="67">
        <v>94.500000000000014</v>
      </c>
      <c r="BH931" s="67">
        <v>93.600000000000009</v>
      </c>
      <c r="BI931" s="67">
        <v>96.9</v>
      </c>
      <c r="BJ931" s="67">
        <v>77.699999999999989</v>
      </c>
      <c r="BK931" s="67">
        <v>81.300000000000011</v>
      </c>
      <c r="BL931" s="67">
        <v>73.7</v>
      </c>
      <c r="BM931" s="67">
        <v>77.299999999999983</v>
      </c>
      <c r="BN931" s="67"/>
    </row>
    <row r="932" spans="1:66" ht="13.5" customHeight="1" x14ac:dyDescent="0.15">
      <c r="A932" s="51"/>
      <c r="B932" s="56"/>
      <c r="C932" s="54"/>
      <c r="D932" s="66" t="s">
        <v>10</v>
      </c>
      <c r="E932" s="90"/>
      <c r="F932" s="90"/>
      <c r="G932" s="90"/>
      <c r="H932" s="28"/>
      <c r="I932" s="28"/>
      <c r="J932" s="28"/>
      <c r="K932" s="28"/>
      <c r="L932" s="28"/>
      <c r="M932" s="28"/>
      <c r="N932" s="28"/>
      <c r="O932" s="28"/>
      <c r="P932" s="28"/>
      <c r="Q932" s="28"/>
      <c r="R932" s="28"/>
      <c r="S932" s="28"/>
      <c r="T932" s="28"/>
      <c r="U932" s="28"/>
      <c r="V932" s="28"/>
      <c r="W932" s="28"/>
      <c r="X932" s="28"/>
      <c r="Y932" s="28"/>
      <c r="Z932" s="28"/>
      <c r="AA932" s="28"/>
      <c r="AB932" s="28"/>
      <c r="AC932" s="28"/>
      <c r="AD932" s="28"/>
      <c r="AE932" s="28"/>
      <c r="AF932" s="28"/>
      <c r="AG932" s="28"/>
      <c r="AH932" s="28"/>
      <c r="AI932" s="28"/>
      <c r="AJ932" s="28"/>
      <c r="AK932" s="28"/>
      <c r="AL932" s="28"/>
      <c r="AM932" s="28"/>
      <c r="AN932" s="28"/>
      <c r="AO932" s="28"/>
      <c r="AQ932" s="67">
        <v>0</v>
      </c>
      <c r="AR932" s="67">
        <v>0</v>
      </c>
      <c r="AS932" s="67">
        <v>31.3</v>
      </c>
      <c r="AT932" s="67">
        <v>69.3</v>
      </c>
      <c r="AU932" s="67">
        <v>48.4</v>
      </c>
      <c r="AV932" s="67">
        <v>17.8</v>
      </c>
      <c r="AW932" s="67">
        <v>21</v>
      </c>
      <c r="AX932" s="67">
        <v>14.2</v>
      </c>
      <c r="AY932" s="67">
        <v>12.8</v>
      </c>
      <c r="AZ932" s="67">
        <v>21.4</v>
      </c>
      <c r="BA932" s="67">
        <v>21</v>
      </c>
      <c r="BB932" s="67">
        <v>18.100000000000001</v>
      </c>
      <c r="BC932" s="67">
        <v>19.7</v>
      </c>
      <c r="BD932" s="67">
        <v>19.899999999999999</v>
      </c>
      <c r="BE932" s="67">
        <v>19.600000000000001</v>
      </c>
      <c r="BF932" s="67">
        <v>19.600000000000001</v>
      </c>
      <c r="BG932" s="67">
        <v>19.000000000000004</v>
      </c>
      <c r="BH932" s="67">
        <v>19.000000000000004</v>
      </c>
      <c r="BI932" s="67">
        <v>20.3</v>
      </c>
      <c r="BJ932" s="67">
        <v>17.899999999999999</v>
      </c>
      <c r="BK932" s="67">
        <v>28.300000000000004</v>
      </c>
      <c r="BL932" s="67">
        <v>28.9</v>
      </c>
      <c r="BM932" s="67">
        <v>21.000000000000004</v>
      </c>
      <c r="BN932" s="67"/>
    </row>
    <row r="933" spans="1:66" ht="13.5" customHeight="1" thickBot="1" x14ac:dyDescent="0.2">
      <c r="A933" s="57"/>
      <c r="B933" s="58"/>
      <c r="C933" s="55"/>
      <c r="D933" s="68" t="s">
        <v>11</v>
      </c>
      <c r="E933" s="91"/>
      <c r="F933" s="91"/>
      <c r="G933" s="91"/>
      <c r="H933" s="29"/>
      <c r="I933" s="29"/>
      <c r="J933" s="29"/>
      <c r="K933" s="29"/>
      <c r="L933" s="29"/>
      <c r="M933" s="29"/>
      <c r="N933" s="29"/>
      <c r="O933" s="29"/>
      <c r="P933" s="29"/>
      <c r="Q933" s="29"/>
      <c r="R933" s="29"/>
      <c r="S933" s="29"/>
      <c r="T933" s="29"/>
      <c r="U933" s="29"/>
      <c r="V933" s="29"/>
      <c r="W933" s="29"/>
      <c r="X933" s="29"/>
      <c r="Y933" s="29"/>
      <c r="Z933" s="29"/>
      <c r="AA933" s="29"/>
      <c r="AB933" s="29"/>
      <c r="AC933" s="29"/>
      <c r="AD933" s="29"/>
      <c r="AE933" s="29"/>
      <c r="AF933" s="29"/>
      <c r="AG933" s="29"/>
      <c r="AH933" s="29"/>
      <c r="AI933" s="29"/>
      <c r="AJ933" s="29"/>
      <c r="AK933" s="29"/>
      <c r="AL933" s="29"/>
      <c r="AM933" s="29"/>
      <c r="AN933" s="29"/>
      <c r="AO933" s="29"/>
      <c r="AQ933" s="69">
        <v>0</v>
      </c>
      <c r="AR933" s="69">
        <v>0</v>
      </c>
      <c r="AS933" s="69">
        <v>31.3</v>
      </c>
      <c r="AT933" s="69">
        <v>69.3</v>
      </c>
      <c r="AU933" s="69">
        <v>48.4</v>
      </c>
      <c r="AV933" s="69">
        <v>17.8</v>
      </c>
      <c r="AW933" s="69">
        <v>21</v>
      </c>
      <c r="AX933" s="69">
        <v>14.2</v>
      </c>
      <c r="AY933" s="69">
        <v>12.8</v>
      </c>
      <c r="AZ933" s="69">
        <v>21.3</v>
      </c>
      <c r="BA933" s="69">
        <v>21</v>
      </c>
      <c r="BB933" s="69">
        <v>18.100000000000001</v>
      </c>
      <c r="BC933" s="69">
        <v>19.7</v>
      </c>
      <c r="BD933" s="69">
        <v>19.899999999999999</v>
      </c>
      <c r="BE933" s="69">
        <v>19.600000000000001</v>
      </c>
      <c r="BF933" s="69">
        <v>19.600000000000001</v>
      </c>
      <c r="BG933" s="69">
        <v>19.000000000000004</v>
      </c>
      <c r="BH933" s="69">
        <v>19.000000000000004</v>
      </c>
      <c r="BI933" s="69">
        <v>20.3</v>
      </c>
      <c r="BJ933" s="69">
        <v>17.899999999999999</v>
      </c>
      <c r="BK933" s="69">
        <v>29.7</v>
      </c>
      <c r="BL933" s="69">
        <v>28.9</v>
      </c>
      <c r="BM933" s="69">
        <v>21.000000000000004</v>
      </c>
      <c r="BN933" s="69"/>
    </row>
    <row r="934" spans="1:66" ht="13.5" customHeight="1" x14ac:dyDescent="0.15">
      <c r="A934" s="50"/>
      <c r="B934" s="42" t="s">
        <v>153</v>
      </c>
      <c r="C934" s="44"/>
      <c r="D934" s="64" t="s">
        <v>6</v>
      </c>
      <c r="E934" s="89"/>
      <c r="F934" s="89"/>
      <c r="G934" s="89"/>
      <c r="H934" s="26"/>
      <c r="I934" s="26"/>
      <c r="J934" s="26"/>
      <c r="K934" s="26"/>
      <c r="L934" s="26"/>
      <c r="M934" s="26"/>
      <c r="N934" s="26"/>
      <c r="O934" s="26"/>
      <c r="P934" s="26"/>
      <c r="Q934" s="26"/>
      <c r="R934" s="26"/>
      <c r="S934" s="26"/>
      <c r="T934" s="26"/>
      <c r="U934" s="26"/>
      <c r="V934" s="26"/>
      <c r="W934" s="26"/>
      <c r="X934" s="26"/>
      <c r="Y934" s="26"/>
      <c r="Z934" s="26"/>
      <c r="AA934" s="26"/>
      <c r="AB934" s="26"/>
      <c r="AC934" s="26"/>
      <c r="AD934" s="26"/>
      <c r="AE934" s="26"/>
      <c r="AF934" s="26"/>
      <c r="AG934" s="26"/>
      <c r="AH934" s="26"/>
      <c r="AI934" s="26"/>
      <c r="AJ934" s="26"/>
      <c r="AK934" s="26"/>
      <c r="AL934" s="26"/>
      <c r="AM934" s="26"/>
      <c r="AN934" s="26"/>
      <c r="AO934" s="26"/>
      <c r="AQ934" s="65">
        <v>2796.9</v>
      </c>
      <c r="AR934" s="65">
        <v>2796</v>
      </c>
      <c r="AS934" s="65">
        <v>2870.1</v>
      </c>
      <c r="AT934" s="65">
        <v>2786.8</v>
      </c>
      <c r="AU934" s="65">
        <v>2925.7</v>
      </c>
      <c r="AV934" s="65">
        <v>2992.4</v>
      </c>
      <c r="AW934" s="65">
        <v>2890.8</v>
      </c>
      <c r="AX934" s="65">
        <v>2734.3</v>
      </c>
      <c r="AY934" s="65">
        <v>2462.5</v>
      </c>
      <c r="AZ934" s="65">
        <v>2332.6999999999998</v>
      </c>
      <c r="BA934" s="65">
        <v>2228.3000000000002</v>
      </c>
      <c r="BB934" s="65">
        <v>2021.1</v>
      </c>
      <c r="BC934" s="65">
        <v>1870</v>
      </c>
      <c r="BD934" s="65">
        <v>1964.1000000000001</v>
      </c>
      <c r="BE934" s="65">
        <v>1789.6999999999998</v>
      </c>
      <c r="BF934" s="65">
        <v>1815.9</v>
      </c>
      <c r="BG934" s="65">
        <v>1869.9000000000005</v>
      </c>
      <c r="BH934" s="65">
        <v>1846.8000000000002</v>
      </c>
      <c r="BI934" s="65">
        <v>1889.1999999999998</v>
      </c>
      <c r="BJ934" s="65">
        <v>1873.6999999999998</v>
      </c>
      <c r="BK934" s="65">
        <v>1937.6</v>
      </c>
      <c r="BL934" s="65">
        <v>1827.5000000000002</v>
      </c>
      <c r="BM934" s="65">
        <v>2085.8000000000002</v>
      </c>
      <c r="BN934" s="65"/>
    </row>
    <row r="935" spans="1:66" ht="13.5" customHeight="1" x14ac:dyDescent="0.15">
      <c r="A935" s="51"/>
      <c r="B935" s="45"/>
      <c r="C935" s="46"/>
      <c r="D935" s="66" t="s">
        <v>7</v>
      </c>
      <c r="E935" s="90"/>
      <c r="F935" s="90"/>
      <c r="G935" s="90"/>
      <c r="H935" s="28"/>
      <c r="I935" s="28"/>
      <c r="J935" s="28"/>
      <c r="K935" s="28"/>
      <c r="L935" s="28"/>
      <c r="M935" s="28"/>
      <c r="N935" s="28"/>
      <c r="O935" s="28"/>
      <c r="P935" s="28"/>
      <c r="Q935" s="28"/>
      <c r="R935" s="28"/>
      <c r="S935" s="28"/>
      <c r="T935" s="28"/>
      <c r="U935" s="28"/>
      <c r="V935" s="28"/>
      <c r="W935" s="28"/>
      <c r="X935" s="28"/>
      <c r="Y935" s="28"/>
      <c r="Z935" s="28"/>
      <c r="AA935" s="28"/>
      <c r="AB935" s="28"/>
      <c r="AC935" s="28"/>
      <c r="AD935" s="28"/>
      <c r="AE935" s="28"/>
      <c r="AF935" s="28"/>
      <c r="AG935" s="28"/>
      <c r="AH935" s="28"/>
      <c r="AI935" s="28"/>
      <c r="AJ935" s="28"/>
      <c r="AK935" s="28"/>
      <c r="AL935" s="28"/>
      <c r="AM935" s="28"/>
      <c r="AN935" s="28"/>
      <c r="AO935" s="28"/>
      <c r="AQ935" s="67">
        <v>1495</v>
      </c>
      <c r="AR935" s="67">
        <v>1486.6</v>
      </c>
      <c r="AS935" s="67">
        <v>1508.6</v>
      </c>
      <c r="AT935" s="67">
        <v>1487.8</v>
      </c>
      <c r="AU935" s="67">
        <v>1565.5</v>
      </c>
      <c r="AV935" s="67">
        <v>1617</v>
      </c>
      <c r="AW935" s="67">
        <v>1542.7</v>
      </c>
      <c r="AX935" s="67">
        <v>1444.7</v>
      </c>
      <c r="AY935" s="67">
        <v>1307.3</v>
      </c>
      <c r="AZ935" s="67">
        <v>1217.3</v>
      </c>
      <c r="BA935" s="67">
        <v>1167.9000000000001</v>
      </c>
      <c r="BB935" s="67">
        <v>1102.2</v>
      </c>
      <c r="BC935" s="67">
        <v>1024.8</v>
      </c>
      <c r="BD935" s="67">
        <v>1026.0999999999999</v>
      </c>
      <c r="BE935" s="67">
        <v>930.60000000000014</v>
      </c>
      <c r="BF935" s="67">
        <v>923.89999999999986</v>
      </c>
      <c r="BG935" s="67">
        <v>915.09999999999991</v>
      </c>
      <c r="BH935" s="67">
        <v>896.8</v>
      </c>
      <c r="BI935" s="67">
        <v>814.50000000000011</v>
      </c>
      <c r="BJ935" s="67">
        <v>817.9</v>
      </c>
      <c r="BK935" s="67">
        <v>847.80000000000007</v>
      </c>
      <c r="BL935" s="67">
        <v>774.99999999999989</v>
      </c>
      <c r="BM935" s="67">
        <v>883.99999999999989</v>
      </c>
      <c r="BN935" s="67"/>
    </row>
    <row r="936" spans="1:66" ht="13.5" customHeight="1" x14ac:dyDescent="0.15">
      <c r="A936" s="51" t="s">
        <v>145</v>
      </c>
      <c r="B936" s="45"/>
      <c r="C936" s="46"/>
      <c r="D936" s="66" t="s">
        <v>8</v>
      </c>
      <c r="E936" s="90"/>
      <c r="F936" s="90"/>
      <c r="G936" s="90"/>
      <c r="H936" s="28"/>
      <c r="I936" s="28"/>
      <c r="J936" s="28"/>
      <c r="K936" s="28"/>
      <c r="L936" s="28"/>
      <c r="M936" s="28"/>
      <c r="N936" s="28"/>
      <c r="O936" s="28"/>
      <c r="P936" s="28"/>
      <c r="Q936" s="28"/>
      <c r="R936" s="28"/>
      <c r="S936" s="28"/>
      <c r="T936" s="28"/>
      <c r="U936" s="28"/>
      <c r="V936" s="28"/>
      <c r="W936" s="28"/>
      <c r="X936" s="28"/>
      <c r="Y936" s="28"/>
      <c r="Z936" s="28"/>
      <c r="AA936" s="28"/>
      <c r="AB936" s="28"/>
      <c r="AC936" s="28"/>
      <c r="AD936" s="28"/>
      <c r="AE936" s="28"/>
      <c r="AF936" s="28"/>
      <c r="AG936" s="28"/>
      <c r="AH936" s="28"/>
      <c r="AI936" s="28"/>
      <c r="AJ936" s="28"/>
      <c r="AK936" s="28"/>
      <c r="AL936" s="28"/>
      <c r="AM936" s="28"/>
      <c r="AN936" s="28"/>
      <c r="AO936" s="28"/>
      <c r="AQ936" s="67">
        <v>1301.9000000000001</v>
      </c>
      <c r="AR936" s="67">
        <v>1309.4000000000001</v>
      </c>
      <c r="AS936" s="67">
        <v>1361.5</v>
      </c>
      <c r="AT936" s="67">
        <v>1299</v>
      </c>
      <c r="AU936" s="67">
        <v>1360.2</v>
      </c>
      <c r="AV936" s="67">
        <v>1375.4</v>
      </c>
      <c r="AW936" s="67">
        <v>1348.1</v>
      </c>
      <c r="AX936" s="67">
        <v>1289.5999999999999</v>
      </c>
      <c r="AY936" s="67">
        <v>1155.2</v>
      </c>
      <c r="AZ936" s="67">
        <v>1115.4000000000001</v>
      </c>
      <c r="BA936" s="67">
        <v>1060.4000000000001</v>
      </c>
      <c r="BB936" s="67">
        <v>918.9</v>
      </c>
      <c r="BC936" s="67">
        <v>845.2</v>
      </c>
      <c r="BD936" s="67">
        <v>938</v>
      </c>
      <c r="BE936" s="67">
        <v>859.09999999999991</v>
      </c>
      <c r="BF936" s="67">
        <v>891.99999999999989</v>
      </c>
      <c r="BG936" s="67">
        <v>954.8</v>
      </c>
      <c r="BH936" s="67">
        <v>949.99999999999989</v>
      </c>
      <c r="BI936" s="67">
        <v>1074.7</v>
      </c>
      <c r="BJ936" s="67">
        <v>1055.8000000000002</v>
      </c>
      <c r="BK936" s="67">
        <v>1089.8</v>
      </c>
      <c r="BL936" s="67">
        <v>1052.5</v>
      </c>
      <c r="BM936" s="67">
        <v>1201.7999999999997</v>
      </c>
      <c r="BN936" s="67"/>
    </row>
    <row r="937" spans="1:66" ht="13.5" customHeight="1" x14ac:dyDescent="0.15">
      <c r="A937" s="51"/>
      <c r="B937" s="45"/>
      <c r="C937" s="46"/>
      <c r="D937" s="66" t="s">
        <v>9</v>
      </c>
      <c r="E937" s="90"/>
      <c r="F937" s="90"/>
      <c r="G937" s="90"/>
      <c r="H937" s="28"/>
      <c r="I937" s="28"/>
      <c r="J937" s="28"/>
      <c r="K937" s="28"/>
      <c r="L937" s="28"/>
      <c r="M937" s="28"/>
      <c r="N937" s="28"/>
      <c r="O937" s="28"/>
      <c r="P937" s="28"/>
      <c r="Q937" s="28"/>
      <c r="R937" s="28"/>
      <c r="S937" s="28"/>
      <c r="T937" s="28"/>
      <c r="U937" s="28"/>
      <c r="V937" s="28"/>
      <c r="W937" s="28"/>
      <c r="X937" s="28"/>
      <c r="Y937" s="28"/>
      <c r="Z937" s="28"/>
      <c r="AA937" s="28"/>
      <c r="AB937" s="28"/>
      <c r="AC937" s="28"/>
      <c r="AD937" s="28"/>
      <c r="AE937" s="28"/>
      <c r="AF937" s="28"/>
      <c r="AG937" s="28"/>
      <c r="AH937" s="28"/>
      <c r="AI937" s="28"/>
      <c r="AJ937" s="28"/>
      <c r="AK937" s="28"/>
      <c r="AL937" s="28"/>
      <c r="AM937" s="28"/>
      <c r="AN937" s="28"/>
      <c r="AO937" s="28"/>
      <c r="AQ937" s="67">
        <v>1816.4</v>
      </c>
      <c r="AR937" s="67">
        <v>1848.9</v>
      </c>
      <c r="AS937" s="67">
        <v>1898.7</v>
      </c>
      <c r="AT937" s="67">
        <v>1872.9</v>
      </c>
      <c r="AU937" s="67">
        <v>1946.3</v>
      </c>
      <c r="AV937" s="67">
        <v>2011.5</v>
      </c>
      <c r="AW937" s="67">
        <v>1955.7</v>
      </c>
      <c r="AX937" s="67">
        <v>1871.8</v>
      </c>
      <c r="AY937" s="67">
        <v>1653.8</v>
      </c>
      <c r="AZ937" s="67">
        <v>1647.5</v>
      </c>
      <c r="BA937" s="67">
        <v>1556.4</v>
      </c>
      <c r="BB937" s="67">
        <v>1385.3</v>
      </c>
      <c r="BC937" s="67">
        <v>1259.5999999999999</v>
      </c>
      <c r="BD937" s="67">
        <v>1342.7</v>
      </c>
      <c r="BE937" s="67">
        <v>1198.5</v>
      </c>
      <c r="BF937" s="67">
        <v>1201.0999999999999</v>
      </c>
      <c r="BG937" s="67">
        <v>1289.7</v>
      </c>
      <c r="BH937" s="67">
        <v>1292.9000000000001</v>
      </c>
      <c r="BI937" s="67">
        <v>1319.9</v>
      </c>
      <c r="BJ937" s="67">
        <v>1296.0999999999999</v>
      </c>
      <c r="BK937" s="67">
        <v>1343.8000000000002</v>
      </c>
      <c r="BL937" s="67">
        <v>1249.0000000000002</v>
      </c>
      <c r="BM937" s="67">
        <v>1522.8000000000002</v>
      </c>
      <c r="BN937" s="67"/>
    </row>
    <row r="938" spans="1:66" ht="13.5" customHeight="1" x14ac:dyDescent="0.15">
      <c r="A938" s="51"/>
      <c r="B938" s="45"/>
      <c r="C938" s="46"/>
      <c r="D938" s="66" t="s">
        <v>10</v>
      </c>
      <c r="E938" s="90"/>
      <c r="F938" s="90"/>
      <c r="G938" s="90"/>
      <c r="H938" s="28"/>
      <c r="I938" s="28"/>
      <c r="J938" s="28"/>
      <c r="K938" s="28"/>
      <c r="L938" s="28"/>
      <c r="M938" s="28"/>
      <c r="N938" s="28"/>
      <c r="O938" s="28"/>
      <c r="P938" s="28"/>
      <c r="Q938" s="28"/>
      <c r="R938" s="28"/>
      <c r="S938" s="28"/>
      <c r="T938" s="28"/>
      <c r="U938" s="28"/>
      <c r="V938" s="28"/>
      <c r="W938" s="28"/>
      <c r="X938" s="28"/>
      <c r="Y938" s="28"/>
      <c r="Z938" s="28"/>
      <c r="AA938" s="28"/>
      <c r="AB938" s="28"/>
      <c r="AC938" s="28"/>
      <c r="AD938" s="28"/>
      <c r="AE938" s="28"/>
      <c r="AF938" s="28"/>
      <c r="AG938" s="28"/>
      <c r="AH938" s="28"/>
      <c r="AI938" s="28"/>
      <c r="AJ938" s="28"/>
      <c r="AK938" s="28"/>
      <c r="AL938" s="28"/>
      <c r="AM938" s="28"/>
      <c r="AN938" s="28"/>
      <c r="AO938" s="28"/>
      <c r="AQ938" s="67">
        <v>980.5</v>
      </c>
      <c r="AR938" s="67">
        <v>947.1</v>
      </c>
      <c r="AS938" s="67">
        <v>971.4</v>
      </c>
      <c r="AT938" s="67">
        <v>913.9</v>
      </c>
      <c r="AU938" s="67">
        <v>979.4</v>
      </c>
      <c r="AV938" s="67">
        <v>980.9</v>
      </c>
      <c r="AW938" s="67">
        <v>935.1</v>
      </c>
      <c r="AX938" s="67">
        <v>862.5</v>
      </c>
      <c r="AY938" s="67">
        <v>808.7</v>
      </c>
      <c r="AZ938" s="67">
        <v>685.2</v>
      </c>
      <c r="BA938" s="67">
        <v>671.9</v>
      </c>
      <c r="BB938" s="67">
        <v>635.79999999999995</v>
      </c>
      <c r="BC938" s="67">
        <v>610.4</v>
      </c>
      <c r="BD938" s="67">
        <v>621.40000000000009</v>
      </c>
      <c r="BE938" s="67">
        <v>591.20000000000016</v>
      </c>
      <c r="BF938" s="67">
        <v>614.80000000000007</v>
      </c>
      <c r="BG938" s="67">
        <v>580.20000000000005</v>
      </c>
      <c r="BH938" s="67">
        <v>553.90000000000009</v>
      </c>
      <c r="BI938" s="67">
        <v>569.29999999999995</v>
      </c>
      <c r="BJ938" s="67">
        <v>577.6</v>
      </c>
      <c r="BK938" s="67">
        <v>593.79999999999995</v>
      </c>
      <c r="BL938" s="67">
        <v>578.5</v>
      </c>
      <c r="BM938" s="67">
        <v>562.99999999999989</v>
      </c>
      <c r="BN938" s="67"/>
    </row>
    <row r="939" spans="1:66" ht="13.5" customHeight="1" thickBot="1" x14ac:dyDescent="0.2">
      <c r="A939" s="51"/>
      <c r="B939" s="47"/>
      <c r="C939" s="49"/>
      <c r="D939" s="68" t="s">
        <v>11</v>
      </c>
      <c r="E939" s="91"/>
      <c r="F939" s="91"/>
      <c r="G939" s="91"/>
      <c r="H939" s="29"/>
      <c r="I939" s="29"/>
      <c r="J939" s="29"/>
      <c r="K939" s="29"/>
      <c r="L939" s="29"/>
      <c r="M939" s="29"/>
      <c r="N939" s="29"/>
      <c r="O939" s="29"/>
      <c r="P939" s="29"/>
      <c r="Q939" s="29"/>
      <c r="R939" s="29"/>
      <c r="S939" s="29"/>
      <c r="T939" s="29"/>
      <c r="U939" s="29"/>
      <c r="V939" s="29"/>
      <c r="W939" s="29"/>
      <c r="X939" s="29"/>
      <c r="Y939" s="29"/>
      <c r="Z939" s="29"/>
      <c r="AA939" s="29"/>
      <c r="AB939" s="29"/>
      <c r="AC939" s="29"/>
      <c r="AD939" s="29"/>
      <c r="AE939" s="29"/>
      <c r="AF939" s="29"/>
      <c r="AG939" s="29"/>
      <c r="AH939" s="29"/>
      <c r="AI939" s="29"/>
      <c r="AJ939" s="29"/>
      <c r="AK939" s="29"/>
      <c r="AL939" s="29"/>
      <c r="AM939" s="29"/>
      <c r="AN939" s="29"/>
      <c r="AO939" s="29"/>
      <c r="AQ939" s="69">
        <v>1111.5999999999999</v>
      </c>
      <c r="AR939" s="69">
        <v>1050.5</v>
      </c>
      <c r="AS939" s="69">
        <v>1072.4000000000001</v>
      </c>
      <c r="AT939" s="69">
        <v>1025.5</v>
      </c>
      <c r="AU939" s="69">
        <v>1093.7</v>
      </c>
      <c r="AV939" s="69">
        <v>1099.5</v>
      </c>
      <c r="AW939" s="69">
        <v>1076.5999999999999</v>
      </c>
      <c r="AX939" s="69">
        <v>995.1</v>
      </c>
      <c r="AY939" s="69">
        <v>956.1</v>
      </c>
      <c r="AZ939" s="69">
        <v>794.4</v>
      </c>
      <c r="BA939" s="69">
        <v>780.5</v>
      </c>
      <c r="BB939" s="69">
        <v>753.1</v>
      </c>
      <c r="BC939" s="69">
        <v>712.2</v>
      </c>
      <c r="BD939" s="69">
        <v>720.49999999999989</v>
      </c>
      <c r="BE939" s="69">
        <v>693</v>
      </c>
      <c r="BF939" s="69">
        <v>720.90000000000009</v>
      </c>
      <c r="BG939" s="69">
        <v>704.4</v>
      </c>
      <c r="BH939" s="69">
        <v>661.8</v>
      </c>
      <c r="BI939" s="69">
        <v>675.3</v>
      </c>
      <c r="BJ939" s="69">
        <v>684.5</v>
      </c>
      <c r="BK939" s="69">
        <v>707.2</v>
      </c>
      <c r="BL939" s="69">
        <v>682.9</v>
      </c>
      <c r="BM939" s="69">
        <v>673.89999999999975</v>
      </c>
      <c r="BN939" s="69"/>
    </row>
    <row r="940" spans="1:66" ht="13.5" customHeight="1" x14ac:dyDescent="0.15">
      <c r="A940" s="51"/>
      <c r="B940" s="52"/>
      <c r="C940" s="124" t="s">
        <v>154</v>
      </c>
      <c r="D940" s="64" t="s">
        <v>6</v>
      </c>
      <c r="E940" s="89"/>
      <c r="F940" s="89"/>
      <c r="G940" s="89"/>
      <c r="H940" s="26">
        <f t="shared" ref="H940:I940" si="1247">SUM(H941:H942)</f>
        <v>63020</v>
      </c>
      <c r="I940" s="26">
        <f t="shared" si="1247"/>
        <v>64840</v>
      </c>
      <c r="J940" s="26">
        <f t="shared" ref="J940:AO940" si="1248">SUM(J941:J942)</f>
        <v>78645</v>
      </c>
      <c r="K940" s="26">
        <f t="shared" si="1248"/>
        <v>64051</v>
      </c>
      <c r="L940" s="26">
        <f t="shared" si="1248"/>
        <v>119806</v>
      </c>
      <c r="M940" s="26">
        <f t="shared" si="1248"/>
        <v>145758</v>
      </c>
      <c r="N940" s="26">
        <f t="shared" si="1248"/>
        <v>263426</v>
      </c>
      <c r="O940" s="26">
        <f t="shared" si="1248"/>
        <v>436303</v>
      </c>
      <c r="P940" s="26">
        <f t="shared" si="1248"/>
        <v>535744</v>
      </c>
      <c r="Q940" s="26">
        <f t="shared" si="1248"/>
        <v>625458</v>
      </c>
      <c r="R940" s="26">
        <f t="shared" si="1248"/>
        <v>678684</v>
      </c>
      <c r="S940" s="26">
        <f t="shared" si="1248"/>
        <v>755276</v>
      </c>
      <c r="T940" s="26">
        <f t="shared" si="1248"/>
        <v>708994</v>
      </c>
      <c r="U940" s="26">
        <f t="shared" si="1248"/>
        <v>670419</v>
      </c>
      <c r="V940" s="26">
        <f t="shared" si="1248"/>
        <v>621995</v>
      </c>
      <c r="W940" s="26">
        <f t="shared" si="1248"/>
        <v>628466</v>
      </c>
      <c r="X940" s="26">
        <f t="shared" si="1248"/>
        <v>586572</v>
      </c>
      <c r="Y940" s="26">
        <f t="shared" si="1248"/>
        <v>599341</v>
      </c>
      <c r="Z940" s="26">
        <f t="shared" si="1248"/>
        <v>518887</v>
      </c>
      <c r="AA940" s="26">
        <f t="shared" si="1248"/>
        <v>570144</v>
      </c>
      <c r="AB940" s="26">
        <f t="shared" si="1248"/>
        <v>608363</v>
      </c>
      <c r="AC940" s="26">
        <f t="shared" si="1248"/>
        <v>627420</v>
      </c>
      <c r="AD940" s="26">
        <f t="shared" si="1248"/>
        <v>715650</v>
      </c>
      <c r="AE940" s="26">
        <f t="shared" si="1248"/>
        <v>748600</v>
      </c>
      <c r="AF940" s="26">
        <f t="shared" si="1248"/>
        <v>756200</v>
      </c>
      <c r="AG940" s="26">
        <f t="shared" si="1248"/>
        <v>781700</v>
      </c>
      <c r="AH940" s="26">
        <f t="shared" si="1248"/>
        <v>881300</v>
      </c>
      <c r="AI940" s="26">
        <f t="shared" si="1248"/>
        <v>947500</v>
      </c>
      <c r="AJ940" s="26">
        <f t="shared" si="1248"/>
        <v>987200</v>
      </c>
      <c r="AK940" s="26">
        <f t="shared" si="1248"/>
        <v>980000</v>
      </c>
      <c r="AL940" s="26">
        <f t="shared" si="1248"/>
        <v>912000</v>
      </c>
      <c r="AM940" s="26">
        <f t="shared" si="1248"/>
        <v>955500</v>
      </c>
      <c r="AN940" s="26">
        <f t="shared" si="1248"/>
        <v>1022000</v>
      </c>
      <c r="AO940" s="26">
        <f t="shared" si="1248"/>
        <v>995800</v>
      </c>
      <c r="AQ940" s="65">
        <v>779.4</v>
      </c>
      <c r="AR940" s="65">
        <v>787</v>
      </c>
      <c r="AS940" s="65">
        <v>815.5</v>
      </c>
      <c r="AT940" s="65">
        <v>780.9</v>
      </c>
      <c r="AU940" s="65">
        <v>814.6</v>
      </c>
      <c r="AV940" s="65">
        <v>818</v>
      </c>
      <c r="AW940" s="65">
        <v>785.6</v>
      </c>
      <c r="AX940" s="65">
        <v>736.5</v>
      </c>
      <c r="AY940" s="65">
        <v>686</v>
      </c>
      <c r="AZ940" s="65">
        <v>674</v>
      </c>
      <c r="BA940" s="65">
        <v>640.9</v>
      </c>
      <c r="BB940" s="65">
        <v>569.20000000000005</v>
      </c>
      <c r="BC940" s="65">
        <v>530</v>
      </c>
      <c r="BD940" s="65">
        <v>501.19999999999993</v>
      </c>
      <c r="BE940" s="65">
        <v>465.6</v>
      </c>
      <c r="BF940" s="65">
        <v>488.59999999999997</v>
      </c>
      <c r="BG940" s="65">
        <v>497.40000000000009</v>
      </c>
      <c r="BH940" s="65">
        <v>482.50000000000006</v>
      </c>
      <c r="BI940" s="65">
        <v>504.20000000000005</v>
      </c>
      <c r="BJ940" s="65">
        <v>507.59999999999997</v>
      </c>
      <c r="BK940" s="65">
        <v>520.80000000000007</v>
      </c>
      <c r="BL940" s="65">
        <v>503.4</v>
      </c>
      <c r="BM940" s="65">
        <v>501.7</v>
      </c>
      <c r="BN940" s="65"/>
    </row>
    <row r="941" spans="1:66" ht="13.5" customHeight="1" x14ac:dyDescent="0.15">
      <c r="A941" s="51"/>
      <c r="B941" s="52"/>
      <c r="C941" s="125"/>
      <c r="D941" s="66" t="s">
        <v>7</v>
      </c>
      <c r="E941" s="90"/>
      <c r="F941" s="90"/>
      <c r="G941" s="90"/>
      <c r="H941" s="28">
        <f>主要観光地別・年度計!H1019</f>
        <v>13440</v>
      </c>
      <c r="I941" s="28">
        <f>主要観光地別・年度計!I1019</f>
        <v>33954</v>
      </c>
      <c r="J941" s="28">
        <f>主要観光地別・年度計!J1019</f>
        <v>46169</v>
      </c>
      <c r="K941" s="28">
        <f>主要観光地別・年度計!K1019</f>
        <v>12731</v>
      </c>
      <c r="L941" s="28">
        <f>主要観光地別・年度計!L1019</f>
        <v>78805</v>
      </c>
      <c r="M941" s="28">
        <f>主要観光地別・年度計!M1019</f>
        <v>109516</v>
      </c>
      <c r="N941" s="28">
        <f>主要観光地別・年度計!N1019</f>
        <v>175717</v>
      </c>
      <c r="O941" s="28">
        <f>主要観光地別・年度計!O1019</f>
        <v>280239</v>
      </c>
      <c r="P941" s="28">
        <f>主要観光地別・年度計!P1019</f>
        <v>269236</v>
      </c>
      <c r="Q941" s="28">
        <f>主要観光地別・年度計!Q1019</f>
        <v>312353</v>
      </c>
      <c r="R941" s="28">
        <f>主要観光地別・年度計!R1019</f>
        <v>396139</v>
      </c>
      <c r="S941" s="28">
        <f>主要観光地別・年度計!S1019</f>
        <v>498335</v>
      </c>
      <c r="T941" s="28">
        <f>主要観光地別・年度計!T1019</f>
        <v>468617</v>
      </c>
      <c r="U941" s="28">
        <f>主要観光地別・年度計!U1019</f>
        <v>441081</v>
      </c>
      <c r="V941" s="28">
        <f>主要観光地別・年度計!V1019</f>
        <v>407602</v>
      </c>
      <c r="W941" s="28">
        <f>主要観光地別・年度計!W1019</f>
        <v>374012</v>
      </c>
      <c r="X941" s="28">
        <f>主要観光地別・年度計!X1019</f>
        <v>339242</v>
      </c>
      <c r="Y941" s="28">
        <f>主要観光地別・年度計!Y1019</f>
        <v>328100</v>
      </c>
      <c r="Z941" s="28">
        <f>主要観光地別・年度計!Z1019</f>
        <v>269437</v>
      </c>
      <c r="AA941" s="28">
        <f>主要観光地別・年度計!AA1019</f>
        <v>281054</v>
      </c>
      <c r="AB941" s="28">
        <f>主要観光地別・年度計!AB1019</f>
        <v>302036</v>
      </c>
      <c r="AC941" s="28">
        <f>主要観光地別・年度計!AC1019</f>
        <v>312575</v>
      </c>
      <c r="AD941" s="28">
        <f>主要観光地別・年度計!AD1019</f>
        <v>316520</v>
      </c>
      <c r="AE941" s="28">
        <f>主要観光地別・年度計!AE1019</f>
        <v>334900</v>
      </c>
      <c r="AF941" s="28">
        <f>主要観光地別・年度計!AF1019</f>
        <v>354000</v>
      </c>
      <c r="AG941" s="28">
        <f>主要観光地別・年度計!AG1019</f>
        <v>370900</v>
      </c>
      <c r="AH941" s="28">
        <f>主要観光地別・年度計!AH1019</f>
        <v>419400</v>
      </c>
      <c r="AI941" s="28">
        <f>主要観光地別・年度計!AI1019</f>
        <v>445300</v>
      </c>
      <c r="AJ941" s="28">
        <f>主要観光地別・年度計!AJ1019</f>
        <v>452400</v>
      </c>
      <c r="AK941" s="28">
        <f>主要観光地別・年度計!AK1019</f>
        <v>450420</v>
      </c>
      <c r="AL941" s="28">
        <f>主要観光地別・年度計!AL1019</f>
        <v>415100</v>
      </c>
      <c r="AM941" s="28">
        <f>主要観光地別・年度計!AM1019</f>
        <v>435800</v>
      </c>
      <c r="AN941" s="28">
        <f>主要観光地別・年度計!AN1019</f>
        <v>466100</v>
      </c>
      <c r="AO941" s="28">
        <f>主要観光地別・年度計!AO1019</f>
        <v>484800</v>
      </c>
      <c r="AQ941" s="67">
        <v>383.5</v>
      </c>
      <c r="AR941" s="67">
        <v>387</v>
      </c>
      <c r="AS941" s="67">
        <v>404.8</v>
      </c>
      <c r="AT941" s="67">
        <v>395.4</v>
      </c>
      <c r="AU941" s="67">
        <v>419.5</v>
      </c>
      <c r="AV941" s="67">
        <v>424.4</v>
      </c>
      <c r="AW941" s="67">
        <v>405.2</v>
      </c>
      <c r="AX941" s="67">
        <v>390.3</v>
      </c>
      <c r="AY941" s="67">
        <v>367.4</v>
      </c>
      <c r="AZ941" s="67">
        <v>355.9</v>
      </c>
      <c r="BA941" s="67">
        <v>347.1</v>
      </c>
      <c r="BB941" s="67">
        <v>355.1</v>
      </c>
      <c r="BC941" s="67">
        <v>342.2</v>
      </c>
      <c r="BD941" s="67">
        <v>323.49999999999994</v>
      </c>
      <c r="BE941" s="67">
        <v>302.5</v>
      </c>
      <c r="BF941" s="67">
        <v>350.3</v>
      </c>
      <c r="BG941" s="67">
        <v>341.40000000000003</v>
      </c>
      <c r="BH941" s="67">
        <v>348.80000000000007</v>
      </c>
      <c r="BI941" s="67">
        <v>381.29999999999995</v>
      </c>
      <c r="BJ941" s="67">
        <v>385</v>
      </c>
      <c r="BK941" s="67">
        <v>392.9</v>
      </c>
      <c r="BL941" s="67">
        <v>373.5</v>
      </c>
      <c r="BM941" s="67">
        <v>368.49999999999994</v>
      </c>
      <c r="BN941" s="67"/>
    </row>
    <row r="942" spans="1:66" ht="13.5" customHeight="1" x14ac:dyDescent="0.15">
      <c r="A942" s="51"/>
      <c r="B942" s="52"/>
      <c r="C942" s="125"/>
      <c r="D942" s="66" t="s">
        <v>8</v>
      </c>
      <c r="E942" s="90"/>
      <c r="F942" s="90"/>
      <c r="G942" s="90"/>
      <c r="H942" s="28">
        <f>主要観光地別・年度計!H1020</f>
        <v>49580</v>
      </c>
      <c r="I942" s="28">
        <f>主要観光地別・年度計!I1020</f>
        <v>30886</v>
      </c>
      <c r="J942" s="28">
        <f>主要観光地別・年度計!J1020</f>
        <v>32476</v>
      </c>
      <c r="K942" s="28">
        <f>主要観光地別・年度計!K1020</f>
        <v>51320</v>
      </c>
      <c r="L942" s="28">
        <f>主要観光地別・年度計!L1020</f>
        <v>41001</v>
      </c>
      <c r="M942" s="28">
        <f>主要観光地別・年度計!M1020</f>
        <v>36242</v>
      </c>
      <c r="N942" s="28">
        <f>主要観光地別・年度計!N1020</f>
        <v>87709</v>
      </c>
      <c r="O942" s="28">
        <f>主要観光地別・年度計!O1020</f>
        <v>156064</v>
      </c>
      <c r="P942" s="28">
        <f>主要観光地別・年度計!P1020</f>
        <v>266508</v>
      </c>
      <c r="Q942" s="28">
        <f>主要観光地別・年度計!Q1020</f>
        <v>313105</v>
      </c>
      <c r="R942" s="28">
        <f>主要観光地別・年度計!R1020</f>
        <v>282545</v>
      </c>
      <c r="S942" s="28">
        <f>主要観光地別・年度計!S1020</f>
        <v>256941</v>
      </c>
      <c r="T942" s="28">
        <f>主要観光地別・年度計!T1020</f>
        <v>240377</v>
      </c>
      <c r="U942" s="28">
        <f>主要観光地別・年度計!U1020</f>
        <v>229338</v>
      </c>
      <c r="V942" s="28">
        <f>主要観光地別・年度計!V1020</f>
        <v>214393</v>
      </c>
      <c r="W942" s="28">
        <f>主要観光地別・年度計!W1020</f>
        <v>254454</v>
      </c>
      <c r="X942" s="28">
        <f>主要観光地別・年度計!X1020</f>
        <v>247330</v>
      </c>
      <c r="Y942" s="28">
        <f>主要観光地別・年度計!Y1020</f>
        <v>271241</v>
      </c>
      <c r="Z942" s="28">
        <f>主要観光地別・年度計!Z1020</f>
        <v>249450</v>
      </c>
      <c r="AA942" s="28">
        <f>主要観光地別・年度計!AA1020</f>
        <v>289090</v>
      </c>
      <c r="AB942" s="28">
        <f>主要観光地別・年度計!AB1020</f>
        <v>306327</v>
      </c>
      <c r="AC942" s="28">
        <f>主要観光地別・年度計!AC1020</f>
        <v>314845</v>
      </c>
      <c r="AD942" s="28">
        <f>主要観光地別・年度計!AD1020</f>
        <v>399130</v>
      </c>
      <c r="AE942" s="28">
        <f>主要観光地別・年度計!AE1020</f>
        <v>413700</v>
      </c>
      <c r="AF942" s="28">
        <f>主要観光地別・年度計!AF1020</f>
        <v>402200</v>
      </c>
      <c r="AG942" s="28">
        <f>主要観光地別・年度計!AG1020</f>
        <v>410800</v>
      </c>
      <c r="AH942" s="28">
        <f>主要観光地別・年度計!AH1020</f>
        <v>461900</v>
      </c>
      <c r="AI942" s="28">
        <f>主要観光地別・年度計!AI1020</f>
        <v>502200</v>
      </c>
      <c r="AJ942" s="28">
        <f>主要観光地別・年度計!AJ1020</f>
        <v>534800</v>
      </c>
      <c r="AK942" s="28">
        <f>主要観光地別・年度計!AK1020</f>
        <v>529580</v>
      </c>
      <c r="AL942" s="28">
        <f>主要観光地別・年度計!AL1020</f>
        <v>496900</v>
      </c>
      <c r="AM942" s="28">
        <f>主要観光地別・年度計!AM1020</f>
        <v>519700</v>
      </c>
      <c r="AN942" s="28">
        <f>主要観光地別・年度計!AN1020</f>
        <v>555900</v>
      </c>
      <c r="AO942" s="28">
        <f>主要観光地別・年度計!AO1020</f>
        <v>511000</v>
      </c>
      <c r="AQ942" s="67">
        <v>395.9</v>
      </c>
      <c r="AR942" s="67">
        <v>400</v>
      </c>
      <c r="AS942" s="67">
        <v>410.7</v>
      </c>
      <c r="AT942" s="67">
        <v>385.5</v>
      </c>
      <c r="AU942" s="67">
        <v>395.1</v>
      </c>
      <c r="AV942" s="67">
        <v>393.6</v>
      </c>
      <c r="AW942" s="67">
        <v>380.4</v>
      </c>
      <c r="AX942" s="67">
        <v>346.2</v>
      </c>
      <c r="AY942" s="67">
        <v>318.60000000000002</v>
      </c>
      <c r="AZ942" s="67">
        <v>318.10000000000002</v>
      </c>
      <c r="BA942" s="67">
        <v>293.8</v>
      </c>
      <c r="BB942" s="67">
        <v>214.1</v>
      </c>
      <c r="BC942" s="67">
        <v>187.8</v>
      </c>
      <c r="BD942" s="67">
        <v>177.70000000000002</v>
      </c>
      <c r="BE942" s="67">
        <v>163.1</v>
      </c>
      <c r="BF942" s="67">
        <v>138.29999999999998</v>
      </c>
      <c r="BG942" s="67">
        <v>156</v>
      </c>
      <c r="BH942" s="67">
        <v>133.69999999999999</v>
      </c>
      <c r="BI942" s="67">
        <v>122.89999999999998</v>
      </c>
      <c r="BJ942" s="67">
        <v>122.60000000000002</v>
      </c>
      <c r="BK942" s="67">
        <v>127.89999999999999</v>
      </c>
      <c r="BL942" s="67">
        <v>129.9</v>
      </c>
      <c r="BM942" s="67">
        <v>133.19999999999999</v>
      </c>
      <c r="BN942" s="67"/>
    </row>
    <row r="943" spans="1:66" ht="13.5" customHeight="1" x14ac:dyDescent="0.15">
      <c r="A943" s="51"/>
      <c r="B943" s="52"/>
      <c r="C943" s="125"/>
      <c r="D943" s="66" t="s">
        <v>9</v>
      </c>
      <c r="E943" s="90"/>
      <c r="F943" s="90"/>
      <c r="G943" s="90"/>
      <c r="H943" s="28">
        <f>主要観光地別・年度計!H1021</f>
        <v>44114</v>
      </c>
      <c r="I943" s="28">
        <f>主要観光地別・年度計!I1021</f>
        <v>45164</v>
      </c>
      <c r="J943" s="28">
        <f>主要観光地別・年度計!J1021</f>
        <v>63845</v>
      </c>
      <c r="K943" s="28">
        <f>主要観光地別・年度計!K1021</f>
        <v>34487</v>
      </c>
      <c r="L943" s="28">
        <f>主要観光地別・年度計!L1021</f>
        <v>53601</v>
      </c>
      <c r="M943" s="28">
        <f>主要観光地別・年度計!M1021</f>
        <v>95459</v>
      </c>
      <c r="N943" s="28">
        <f>主要観光地別・年度計!N1021</f>
        <v>175468</v>
      </c>
      <c r="O943" s="28">
        <f>主要観光地別・年度計!O1021</f>
        <v>336176</v>
      </c>
      <c r="P943" s="28">
        <f>主要観光地別・年度計!P1021</f>
        <v>414289</v>
      </c>
      <c r="Q943" s="28">
        <f>主要観光地別・年度計!Q1021</f>
        <v>471742</v>
      </c>
      <c r="R943" s="28">
        <f>主要観光地別・年度計!R1021</f>
        <v>524569</v>
      </c>
      <c r="S943" s="28">
        <f>主要観光地別・年度計!S1021</f>
        <v>577588</v>
      </c>
      <c r="T943" s="28">
        <f>主要観光地別・年度計!T1021</f>
        <v>536262</v>
      </c>
      <c r="U943" s="28">
        <f>主要観光地別・年度計!U1021</f>
        <v>509081</v>
      </c>
      <c r="V943" s="28">
        <f>主要観光地別・年度計!V1021</f>
        <v>459326</v>
      </c>
      <c r="W943" s="28">
        <f>主要観光地別・年度計!W1021</f>
        <v>464023</v>
      </c>
      <c r="X943" s="28">
        <f>主要観光地別・年度計!X1021</f>
        <v>436426</v>
      </c>
      <c r="Y943" s="28">
        <f>主要観光地別・年度計!Y1021</f>
        <v>446641</v>
      </c>
      <c r="Z943" s="28">
        <f>主要観光地別・年度計!Z1021</f>
        <v>370362</v>
      </c>
      <c r="AA943" s="28">
        <f>主要観光地別・年度計!AA1021</f>
        <v>407416</v>
      </c>
      <c r="AB943" s="28">
        <f>主要観光地別・年度計!AB1021</f>
        <v>429589</v>
      </c>
      <c r="AC943" s="28">
        <f>主要観光地別・年度計!AC1021</f>
        <v>441790</v>
      </c>
      <c r="AD943" s="28">
        <f>主要観光地別・年度計!AD1021</f>
        <v>457259</v>
      </c>
      <c r="AE943" s="28">
        <f>主要観光地別・年度計!AE1021</f>
        <v>496000</v>
      </c>
      <c r="AF943" s="28">
        <f>主要観光地別・年度計!AF1021</f>
        <v>518900</v>
      </c>
      <c r="AG943" s="28">
        <f>主要観光地別・年度計!AG1021</f>
        <v>542800</v>
      </c>
      <c r="AH943" s="28">
        <f>主要観光地別・年度計!AH1021</f>
        <v>581800</v>
      </c>
      <c r="AI943" s="28">
        <f>主要観光地別・年度計!AI1021</f>
        <v>620900</v>
      </c>
      <c r="AJ943" s="28">
        <f>主要観光地別・年度計!AJ1021</f>
        <v>651800</v>
      </c>
      <c r="AK943" s="28">
        <f>主要観光地別・年度計!AK1021</f>
        <v>648200</v>
      </c>
      <c r="AL943" s="28">
        <f>主要観光地別・年度計!AL1021</f>
        <v>572700</v>
      </c>
      <c r="AM943" s="28">
        <f>主要観光地別・年度計!AM1021</f>
        <v>594800</v>
      </c>
      <c r="AN943" s="28">
        <f>主要観光地別・年度計!AN1021</f>
        <v>657500</v>
      </c>
      <c r="AO943" s="28">
        <f>主要観光地別・年度計!AO1021</f>
        <v>619700</v>
      </c>
      <c r="AQ943" s="67">
        <v>401.8</v>
      </c>
      <c r="AR943" s="67">
        <v>391.6</v>
      </c>
      <c r="AS943" s="67">
        <v>397.6</v>
      </c>
      <c r="AT943" s="67">
        <v>398.1</v>
      </c>
      <c r="AU943" s="67">
        <v>394.4</v>
      </c>
      <c r="AV943" s="67">
        <v>386.7</v>
      </c>
      <c r="AW943" s="67">
        <v>388.9</v>
      </c>
      <c r="AX943" s="67">
        <v>368</v>
      </c>
      <c r="AY943" s="67">
        <v>332.7</v>
      </c>
      <c r="AZ943" s="67">
        <v>330.4</v>
      </c>
      <c r="BA943" s="67">
        <v>289.5</v>
      </c>
      <c r="BB943" s="67">
        <v>244</v>
      </c>
      <c r="BC943" s="67">
        <v>207</v>
      </c>
      <c r="BD943" s="67">
        <v>180.20000000000002</v>
      </c>
      <c r="BE943" s="67">
        <v>167.60000000000002</v>
      </c>
      <c r="BF943" s="67">
        <v>146.60000000000002</v>
      </c>
      <c r="BG943" s="67">
        <v>185.3</v>
      </c>
      <c r="BH943" s="67">
        <v>178.90000000000003</v>
      </c>
      <c r="BI943" s="67">
        <v>203.40000000000003</v>
      </c>
      <c r="BJ943" s="67">
        <v>207.7</v>
      </c>
      <c r="BK943" s="67">
        <v>217.60000000000002</v>
      </c>
      <c r="BL943" s="67">
        <v>200.1</v>
      </c>
      <c r="BM943" s="67">
        <v>203.20000000000005</v>
      </c>
      <c r="BN943" s="67"/>
    </row>
    <row r="944" spans="1:66" ht="13.5" customHeight="1" x14ac:dyDescent="0.15">
      <c r="A944" s="51"/>
      <c r="B944" s="52"/>
      <c r="C944" s="125"/>
      <c r="D944" s="66" t="s">
        <v>10</v>
      </c>
      <c r="E944" s="90"/>
      <c r="F944" s="90"/>
      <c r="G944" s="90"/>
      <c r="H944" s="28">
        <f>主要観光地別・年度計!H1022</f>
        <v>18906</v>
      </c>
      <c r="I944" s="28">
        <f>主要観光地別・年度計!I1022</f>
        <v>19676</v>
      </c>
      <c r="J944" s="28">
        <f>主要観光地別・年度計!J1022</f>
        <v>14800</v>
      </c>
      <c r="K944" s="28">
        <f>主要観光地別・年度計!K1022</f>
        <v>29564</v>
      </c>
      <c r="L944" s="28">
        <f>主要観光地別・年度計!L1022</f>
        <v>66205</v>
      </c>
      <c r="M944" s="28">
        <f>主要観光地別・年度計!M1022</f>
        <v>50299</v>
      </c>
      <c r="N944" s="28">
        <f>主要観光地別・年度計!N1022</f>
        <v>87958</v>
      </c>
      <c r="O944" s="28">
        <f>主要観光地別・年度計!O1022</f>
        <v>100127</v>
      </c>
      <c r="P944" s="28">
        <f>主要観光地別・年度計!P1022</f>
        <v>121455</v>
      </c>
      <c r="Q944" s="28">
        <f>主要観光地別・年度計!Q1022</f>
        <v>153716</v>
      </c>
      <c r="R944" s="28">
        <f>主要観光地別・年度計!R1022</f>
        <v>154115</v>
      </c>
      <c r="S944" s="28">
        <f>主要観光地別・年度計!S1022</f>
        <v>177688</v>
      </c>
      <c r="T944" s="28">
        <f>主要観光地別・年度計!T1022</f>
        <v>172732</v>
      </c>
      <c r="U944" s="28">
        <f>主要観光地別・年度計!U1022</f>
        <v>161338</v>
      </c>
      <c r="V944" s="28">
        <f>主要観光地別・年度計!V1022</f>
        <v>162669</v>
      </c>
      <c r="W944" s="28">
        <f>主要観光地別・年度計!W1022</f>
        <v>164443</v>
      </c>
      <c r="X944" s="28">
        <f>主要観光地別・年度計!X1022</f>
        <v>150146</v>
      </c>
      <c r="Y944" s="28">
        <f>主要観光地別・年度計!Y1022</f>
        <v>152700</v>
      </c>
      <c r="Z944" s="28">
        <f>主要観光地別・年度計!Z1022</f>
        <v>148525</v>
      </c>
      <c r="AA944" s="28">
        <f>主要観光地別・年度計!AA1022</f>
        <v>162728</v>
      </c>
      <c r="AB944" s="28">
        <f>主要観光地別・年度計!AB1022</f>
        <v>178774</v>
      </c>
      <c r="AC944" s="28">
        <f>主要観光地別・年度計!AC1022</f>
        <v>185630</v>
      </c>
      <c r="AD944" s="28">
        <f>主要観光地別・年度計!AD1022</f>
        <v>258391</v>
      </c>
      <c r="AE944" s="28">
        <f>主要観光地別・年度計!AE1022</f>
        <v>252600</v>
      </c>
      <c r="AF944" s="28">
        <f>主要観光地別・年度計!AF1022</f>
        <v>237300</v>
      </c>
      <c r="AG944" s="28">
        <f>主要観光地別・年度計!AG1022</f>
        <v>238900</v>
      </c>
      <c r="AH944" s="28">
        <f>主要観光地別・年度計!AH1022</f>
        <v>299500</v>
      </c>
      <c r="AI944" s="28">
        <f>主要観光地別・年度計!AI1022</f>
        <v>326600</v>
      </c>
      <c r="AJ944" s="28">
        <f>主要観光地別・年度計!AJ1022</f>
        <v>335400</v>
      </c>
      <c r="AK944" s="28">
        <f>主要観光地別・年度計!AK1022</f>
        <v>331800</v>
      </c>
      <c r="AL944" s="28">
        <f>主要観光地別・年度計!AL1022</f>
        <v>339300</v>
      </c>
      <c r="AM944" s="28">
        <f>主要観光地別・年度計!AM1022</f>
        <v>360700</v>
      </c>
      <c r="AN944" s="28">
        <f>主要観光地別・年度計!AN1022</f>
        <v>364500</v>
      </c>
      <c r="AO944" s="28">
        <f>主要観光地別・年度計!AO1022</f>
        <v>376100</v>
      </c>
      <c r="AQ944" s="67">
        <v>377.6</v>
      </c>
      <c r="AR944" s="67">
        <v>395.4</v>
      </c>
      <c r="AS944" s="67">
        <v>417.9</v>
      </c>
      <c r="AT944" s="67">
        <v>382.8</v>
      </c>
      <c r="AU944" s="67">
        <v>420.2</v>
      </c>
      <c r="AV944" s="67">
        <v>431.3</v>
      </c>
      <c r="AW944" s="67">
        <v>396.7</v>
      </c>
      <c r="AX944" s="67">
        <v>368.5</v>
      </c>
      <c r="AY944" s="67">
        <v>353.3</v>
      </c>
      <c r="AZ944" s="67">
        <v>343.6</v>
      </c>
      <c r="BA944" s="67">
        <v>351.4</v>
      </c>
      <c r="BB944" s="67">
        <v>325.2</v>
      </c>
      <c r="BC944" s="67">
        <v>323</v>
      </c>
      <c r="BD944" s="67">
        <v>321.00000000000006</v>
      </c>
      <c r="BE944" s="67">
        <v>298.00000000000006</v>
      </c>
      <c r="BF944" s="67">
        <v>341.99999999999994</v>
      </c>
      <c r="BG944" s="67">
        <v>312.10000000000002</v>
      </c>
      <c r="BH944" s="67">
        <v>303.60000000000002</v>
      </c>
      <c r="BI944" s="67">
        <v>300.8</v>
      </c>
      <c r="BJ944" s="67">
        <v>299.90000000000003</v>
      </c>
      <c r="BK944" s="67">
        <v>303.2</v>
      </c>
      <c r="BL944" s="67">
        <v>303.3</v>
      </c>
      <c r="BM944" s="67">
        <v>298.49999999999994</v>
      </c>
      <c r="BN944" s="67"/>
    </row>
    <row r="945" spans="1:66" ht="13.5" customHeight="1" thickBot="1" x14ac:dyDescent="0.2">
      <c r="A945" s="51"/>
      <c r="B945" s="52"/>
      <c r="C945" s="126"/>
      <c r="D945" s="68" t="s">
        <v>11</v>
      </c>
      <c r="E945" s="91"/>
      <c r="F945" s="91"/>
      <c r="G945" s="91"/>
      <c r="H945" s="29"/>
      <c r="I945" s="29">
        <f>主要観光地別・年度計!I1023</f>
        <v>19676</v>
      </c>
      <c r="J945" s="29">
        <f>主要観光地別・年度計!J1023</f>
        <v>14800</v>
      </c>
      <c r="K945" s="29">
        <f>主要観光地別・年度計!K1023</f>
        <v>32248</v>
      </c>
      <c r="L945" s="29">
        <f>主要観光地別・年度計!L1023</f>
        <v>75485</v>
      </c>
      <c r="M945" s="29">
        <f>主要観光地別・年度計!M1023</f>
        <v>59331</v>
      </c>
      <c r="N945" s="29">
        <f>主要観光地別・年度計!N1023</f>
        <v>103149</v>
      </c>
      <c r="O945" s="29">
        <f>主要観光地別・年度計!O1023</f>
        <v>106772</v>
      </c>
      <c r="P945" s="29">
        <f>主要観光地別・年度計!P1023</f>
        <v>127856</v>
      </c>
      <c r="Q945" s="29">
        <f>主要観光地別・年度計!Q1023</f>
        <v>163113</v>
      </c>
      <c r="R945" s="29">
        <f>主要観光地別・年度計!R1023</f>
        <v>163489</v>
      </c>
      <c r="S945" s="29">
        <f>主要観光地別・年度計!S1023</f>
        <v>199686</v>
      </c>
      <c r="T945" s="29">
        <f>主要観光地別・年度計!T1023</f>
        <v>189163</v>
      </c>
      <c r="U945" s="29">
        <f>主要観光地別・年度計!U1023</f>
        <v>176287</v>
      </c>
      <c r="V945" s="29">
        <f>主要観光地別・年度計!V1023</f>
        <v>177899</v>
      </c>
      <c r="W945" s="29">
        <f>主要観光地別・年度計!W1023</f>
        <v>179393</v>
      </c>
      <c r="X945" s="29">
        <f>主要観光地別・年度計!X1023</f>
        <v>163667</v>
      </c>
      <c r="Y945" s="29">
        <f>主要観光地別・年度計!Y1023</f>
        <v>166389</v>
      </c>
      <c r="Z945" s="29">
        <f>主要観光地別・年度計!Z1023</f>
        <v>168951</v>
      </c>
      <c r="AA945" s="29">
        <f>主要観光地別・年度計!AA1023</f>
        <v>185184</v>
      </c>
      <c r="AB945" s="29">
        <f>主要観光地別・年度計!AB1023</f>
        <v>203216</v>
      </c>
      <c r="AC945" s="29">
        <f>主要観光地別・年度計!AC1023</f>
        <v>210924</v>
      </c>
      <c r="AD945" s="29">
        <f>主要観光地別・年度計!AD1023</f>
        <v>296948</v>
      </c>
      <c r="AE945" s="29">
        <f>主要観光地別・年度計!AE1023</f>
        <v>306600</v>
      </c>
      <c r="AF945" s="29">
        <f>主要観光地別・年度計!AF1023</f>
        <v>282000</v>
      </c>
      <c r="AG945" s="29">
        <f>主要観光地別・年度計!AG1023</f>
        <v>190900</v>
      </c>
      <c r="AH945" s="29">
        <f>主要観光地別・年度計!AH1023</f>
        <v>326100</v>
      </c>
      <c r="AI945" s="29">
        <f>主要観光地別・年度計!AI1023</f>
        <v>359400</v>
      </c>
      <c r="AJ945" s="29">
        <f>主要観光地別・年度計!AJ1023</f>
        <v>367400</v>
      </c>
      <c r="AK945" s="29">
        <f>主要観光地別・年度計!AK1023</f>
        <v>374600</v>
      </c>
      <c r="AL945" s="29">
        <f>主要観光地別・年度計!AL1023</f>
        <v>370200</v>
      </c>
      <c r="AM945" s="29">
        <f>主要観光地別・年度計!AM1023</f>
        <v>406000</v>
      </c>
      <c r="AN945" s="29">
        <f>主要観光地別・年度計!AN1023</f>
        <v>424800</v>
      </c>
      <c r="AO945" s="29">
        <f>主要観光地別・年度計!AO1023</f>
        <v>425600</v>
      </c>
      <c r="AQ945" s="69">
        <v>426.8</v>
      </c>
      <c r="AR945" s="69">
        <v>436.3</v>
      </c>
      <c r="AS945" s="69">
        <v>457.9</v>
      </c>
      <c r="AT945" s="69">
        <v>440.9</v>
      </c>
      <c r="AU945" s="69">
        <v>467.6</v>
      </c>
      <c r="AV945" s="69">
        <v>473.7</v>
      </c>
      <c r="AW945" s="69">
        <v>461.5</v>
      </c>
      <c r="AX945" s="69">
        <v>423.8</v>
      </c>
      <c r="AY945" s="69">
        <v>416.2</v>
      </c>
      <c r="AZ945" s="69">
        <v>408.5</v>
      </c>
      <c r="BA945" s="69">
        <v>407.3</v>
      </c>
      <c r="BB945" s="69">
        <v>395.4</v>
      </c>
      <c r="BC945" s="69">
        <v>378.7</v>
      </c>
      <c r="BD945" s="69">
        <v>370.8</v>
      </c>
      <c r="BE945" s="69">
        <v>356.5</v>
      </c>
      <c r="BF945" s="69">
        <v>413.49999999999994</v>
      </c>
      <c r="BG945" s="69">
        <v>400.59999999999997</v>
      </c>
      <c r="BH945" s="69">
        <v>382.70000000000005</v>
      </c>
      <c r="BI945" s="69">
        <v>373.6</v>
      </c>
      <c r="BJ945" s="69">
        <v>369.5</v>
      </c>
      <c r="BK945" s="69">
        <v>377.1</v>
      </c>
      <c r="BL945" s="69">
        <v>367.4</v>
      </c>
      <c r="BM945" s="69">
        <v>366.29999999999995</v>
      </c>
      <c r="BN945" s="69"/>
    </row>
    <row r="946" spans="1:66" ht="13.5" customHeight="1" x14ac:dyDescent="0.15">
      <c r="A946" s="51"/>
      <c r="B946" s="52"/>
      <c r="C946" s="53" t="s">
        <v>155</v>
      </c>
      <c r="D946" s="64" t="s">
        <v>6</v>
      </c>
      <c r="E946" s="89"/>
      <c r="F946" s="89"/>
      <c r="G946" s="89"/>
      <c r="H946" s="26"/>
      <c r="I946" s="26"/>
      <c r="J946" s="26"/>
      <c r="K946" s="26"/>
      <c r="L946" s="26"/>
      <c r="M946" s="26"/>
      <c r="N946" s="26"/>
      <c r="O946" s="26"/>
      <c r="P946" s="26"/>
      <c r="Q946" s="26"/>
      <c r="R946" s="26"/>
      <c r="S946" s="26"/>
      <c r="T946" s="26"/>
      <c r="U946" s="26"/>
      <c r="V946" s="26"/>
      <c r="W946" s="26"/>
      <c r="X946" s="26"/>
      <c r="Y946" s="26"/>
      <c r="Z946" s="26"/>
      <c r="AA946" s="26"/>
      <c r="AB946" s="26"/>
      <c r="AC946" s="26"/>
      <c r="AD946" s="26"/>
      <c r="AE946" s="26"/>
      <c r="AF946" s="26"/>
      <c r="AG946" s="26"/>
      <c r="AH946" s="26"/>
      <c r="AI946" s="26"/>
      <c r="AJ946" s="26"/>
      <c r="AK946" s="26"/>
      <c r="AL946" s="26"/>
      <c r="AM946" s="26"/>
      <c r="AN946" s="26"/>
      <c r="AO946" s="26"/>
      <c r="AQ946" s="65">
        <v>0</v>
      </c>
      <c r="AR946" s="65">
        <v>0</v>
      </c>
      <c r="AS946" s="65">
        <v>278</v>
      </c>
      <c r="AT946" s="65">
        <v>245.9</v>
      </c>
      <c r="AU946" s="65">
        <v>284.3</v>
      </c>
      <c r="AV946" s="65">
        <v>317</v>
      </c>
      <c r="AW946" s="65">
        <v>321.7</v>
      </c>
      <c r="AX946" s="65">
        <v>315.3</v>
      </c>
      <c r="AY946" s="65">
        <v>262.89999999999998</v>
      </c>
      <c r="AZ946" s="65">
        <v>252.7</v>
      </c>
      <c r="BA946" s="65">
        <v>267.8</v>
      </c>
      <c r="BB946" s="65">
        <v>203.4</v>
      </c>
      <c r="BC946" s="65">
        <v>165.4</v>
      </c>
      <c r="BD946" s="65">
        <v>209.60000000000002</v>
      </c>
      <c r="BE946" s="65">
        <v>139.5</v>
      </c>
      <c r="BF946" s="65">
        <v>113.9</v>
      </c>
      <c r="BG946" s="65">
        <v>144</v>
      </c>
      <c r="BH946" s="65">
        <v>181.2</v>
      </c>
      <c r="BI946" s="65">
        <v>193.79999999999998</v>
      </c>
      <c r="BJ946" s="65">
        <v>181.7</v>
      </c>
      <c r="BK946" s="65">
        <v>172.29999999999998</v>
      </c>
      <c r="BL946" s="65">
        <v>150.1</v>
      </c>
      <c r="BM946" s="65">
        <v>157.9</v>
      </c>
      <c r="BN946" s="65"/>
    </row>
    <row r="947" spans="1:66" ht="13.5" customHeight="1" x14ac:dyDescent="0.15">
      <c r="A947" s="51"/>
      <c r="B947" s="52"/>
      <c r="C947" s="54"/>
      <c r="D947" s="66" t="s">
        <v>7</v>
      </c>
      <c r="E947" s="90"/>
      <c r="F947" s="90"/>
      <c r="G947" s="90"/>
      <c r="H947" s="28"/>
      <c r="I947" s="28"/>
      <c r="J947" s="28"/>
      <c r="K947" s="28"/>
      <c r="L947" s="28"/>
      <c r="M947" s="28"/>
      <c r="N947" s="28"/>
      <c r="O947" s="28"/>
      <c r="P947" s="28"/>
      <c r="Q947" s="28"/>
      <c r="R947" s="28"/>
      <c r="S947" s="28"/>
      <c r="T947" s="28"/>
      <c r="U947" s="28"/>
      <c r="V947" s="28"/>
      <c r="W947" s="28"/>
      <c r="X947" s="28"/>
      <c r="Y947" s="28"/>
      <c r="Z947" s="28"/>
      <c r="AA947" s="28"/>
      <c r="AB947" s="28"/>
      <c r="AC947" s="28"/>
      <c r="AD947" s="28"/>
      <c r="AE947" s="28"/>
      <c r="AF947" s="28"/>
      <c r="AG947" s="28"/>
      <c r="AH947" s="28"/>
      <c r="AI947" s="28"/>
      <c r="AJ947" s="28"/>
      <c r="AK947" s="28"/>
      <c r="AL947" s="28"/>
      <c r="AM947" s="28"/>
      <c r="AN947" s="28"/>
      <c r="AO947" s="28"/>
      <c r="AQ947" s="67">
        <v>0</v>
      </c>
      <c r="AR947" s="67">
        <v>0</v>
      </c>
      <c r="AS947" s="67">
        <v>199.1</v>
      </c>
      <c r="AT947" s="67">
        <v>165.2</v>
      </c>
      <c r="AU947" s="67">
        <v>172.1</v>
      </c>
      <c r="AV947" s="67">
        <v>200.2</v>
      </c>
      <c r="AW947" s="67">
        <v>165.8</v>
      </c>
      <c r="AX947" s="67">
        <v>161</v>
      </c>
      <c r="AY947" s="67">
        <v>153.19999999999999</v>
      </c>
      <c r="AZ947" s="67">
        <v>170.5</v>
      </c>
      <c r="BA947" s="67">
        <v>176.1</v>
      </c>
      <c r="BB947" s="67">
        <v>139.4</v>
      </c>
      <c r="BC947" s="67">
        <v>112.9</v>
      </c>
      <c r="BD947" s="67">
        <v>126.9</v>
      </c>
      <c r="BE947" s="67">
        <v>85.8</v>
      </c>
      <c r="BF947" s="67">
        <v>25.500000000000004</v>
      </c>
      <c r="BG947" s="67">
        <v>41.400000000000006</v>
      </c>
      <c r="BH947" s="67">
        <v>23</v>
      </c>
      <c r="BI947" s="67">
        <v>24</v>
      </c>
      <c r="BJ947" s="67">
        <v>20.2</v>
      </c>
      <c r="BK947" s="67">
        <v>24.299999999999997</v>
      </c>
      <c r="BL947" s="67">
        <v>22</v>
      </c>
      <c r="BM947" s="67">
        <v>19.599999999999998</v>
      </c>
      <c r="BN947" s="67"/>
    </row>
    <row r="948" spans="1:66" ht="13.5" customHeight="1" x14ac:dyDescent="0.15">
      <c r="A948" s="51"/>
      <c r="B948" s="52"/>
      <c r="C948" s="54"/>
      <c r="D948" s="66" t="s">
        <v>8</v>
      </c>
      <c r="E948" s="90"/>
      <c r="F948" s="90"/>
      <c r="G948" s="90"/>
      <c r="H948" s="28"/>
      <c r="I948" s="28"/>
      <c r="J948" s="28"/>
      <c r="K948" s="28"/>
      <c r="L948" s="28"/>
      <c r="M948" s="28"/>
      <c r="N948" s="28"/>
      <c r="O948" s="28"/>
      <c r="P948" s="28"/>
      <c r="Q948" s="28"/>
      <c r="R948" s="28"/>
      <c r="S948" s="28"/>
      <c r="T948" s="28"/>
      <c r="U948" s="28"/>
      <c r="V948" s="28"/>
      <c r="W948" s="28"/>
      <c r="X948" s="28"/>
      <c r="Y948" s="28"/>
      <c r="Z948" s="28"/>
      <c r="AA948" s="28"/>
      <c r="AB948" s="28"/>
      <c r="AC948" s="28"/>
      <c r="AD948" s="28"/>
      <c r="AE948" s="28"/>
      <c r="AF948" s="28"/>
      <c r="AG948" s="28"/>
      <c r="AH948" s="28"/>
      <c r="AI948" s="28"/>
      <c r="AJ948" s="28"/>
      <c r="AK948" s="28"/>
      <c r="AL948" s="28"/>
      <c r="AM948" s="28"/>
      <c r="AN948" s="28"/>
      <c r="AO948" s="28"/>
      <c r="AQ948" s="67">
        <v>0</v>
      </c>
      <c r="AR948" s="67">
        <v>0</v>
      </c>
      <c r="AS948" s="67">
        <v>78.900000000000006</v>
      </c>
      <c r="AT948" s="67">
        <v>80.2</v>
      </c>
      <c r="AU948" s="67">
        <v>112.2</v>
      </c>
      <c r="AV948" s="67">
        <v>116.8</v>
      </c>
      <c r="AW948" s="67">
        <v>155.9</v>
      </c>
      <c r="AX948" s="67">
        <v>154.30000000000001</v>
      </c>
      <c r="AY948" s="67">
        <v>109.7</v>
      </c>
      <c r="AZ948" s="67">
        <v>82.2</v>
      </c>
      <c r="BA948" s="67">
        <v>91.7</v>
      </c>
      <c r="BB948" s="67">
        <v>64</v>
      </c>
      <c r="BC948" s="67">
        <v>52.5</v>
      </c>
      <c r="BD948" s="67">
        <v>82.7</v>
      </c>
      <c r="BE948" s="67">
        <v>53.699999999999996</v>
      </c>
      <c r="BF948" s="67">
        <v>88.4</v>
      </c>
      <c r="BG948" s="67">
        <v>102.60000000000002</v>
      </c>
      <c r="BH948" s="67">
        <v>158.20000000000002</v>
      </c>
      <c r="BI948" s="67">
        <v>169.80000000000004</v>
      </c>
      <c r="BJ948" s="67">
        <v>161.49999999999997</v>
      </c>
      <c r="BK948" s="67">
        <v>148</v>
      </c>
      <c r="BL948" s="67">
        <v>128.1</v>
      </c>
      <c r="BM948" s="67">
        <v>138.30000000000001</v>
      </c>
      <c r="BN948" s="67"/>
    </row>
    <row r="949" spans="1:66" ht="13.5" customHeight="1" x14ac:dyDescent="0.15">
      <c r="A949" s="51"/>
      <c r="B949" s="52"/>
      <c r="C949" s="54"/>
      <c r="D949" s="66" t="s">
        <v>9</v>
      </c>
      <c r="E949" s="90"/>
      <c r="F949" s="90"/>
      <c r="G949" s="90"/>
      <c r="H949" s="28"/>
      <c r="I949" s="28"/>
      <c r="J949" s="28"/>
      <c r="K949" s="28"/>
      <c r="L949" s="28"/>
      <c r="M949" s="28"/>
      <c r="N949" s="28"/>
      <c r="O949" s="28"/>
      <c r="P949" s="28"/>
      <c r="Q949" s="28"/>
      <c r="R949" s="28"/>
      <c r="S949" s="28"/>
      <c r="T949" s="28"/>
      <c r="U949" s="28"/>
      <c r="V949" s="28"/>
      <c r="W949" s="28"/>
      <c r="X949" s="28"/>
      <c r="Y949" s="28"/>
      <c r="Z949" s="28"/>
      <c r="AA949" s="28"/>
      <c r="AB949" s="28"/>
      <c r="AC949" s="28"/>
      <c r="AD949" s="28"/>
      <c r="AE949" s="28"/>
      <c r="AF949" s="28"/>
      <c r="AG949" s="28"/>
      <c r="AH949" s="28"/>
      <c r="AI949" s="28"/>
      <c r="AJ949" s="28"/>
      <c r="AK949" s="28"/>
      <c r="AL949" s="28"/>
      <c r="AM949" s="28"/>
      <c r="AN949" s="28"/>
      <c r="AO949" s="28"/>
      <c r="AQ949" s="67">
        <v>0</v>
      </c>
      <c r="AR949" s="67">
        <v>0</v>
      </c>
      <c r="AS949" s="67">
        <v>260.39999999999998</v>
      </c>
      <c r="AT949" s="67">
        <v>226</v>
      </c>
      <c r="AU949" s="67">
        <v>258.7</v>
      </c>
      <c r="AV949" s="67">
        <v>293.3</v>
      </c>
      <c r="AW949" s="67">
        <v>291.10000000000002</v>
      </c>
      <c r="AX949" s="67">
        <v>288.2</v>
      </c>
      <c r="AY949" s="67">
        <v>241.6</v>
      </c>
      <c r="AZ949" s="67">
        <v>228.4</v>
      </c>
      <c r="BA949" s="67">
        <v>246.7</v>
      </c>
      <c r="BB949" s="67">
        <v>182.8</v>
      </c>
      <c r="BC949" s="67">
        <v>145.5</v>
      </c>
      <c r="BD949" s="67">
        <v>196.49999999999997</v>
      </c>
      <c r="BE949" s="67">
        <v>92.8</v>
      </c>
      <c r="BF949" s="67">
        <v>95.199999999999989</v>
      </c>
      <c r="BG949" s="67">
        <v>130.20000000000002</v>
      </c>
      <c r="BH949" s="67">
        <v>163.80000000000001</v>
      </c>
      <c r="BI949" s="67">
        <v>176.30000000000004</v>
      </c>
      <c r="BJ949" s="67">
        <v>165</v>
      </c>
      <c r="BK949" s="67">
        <v>157.60000000000002</v>
      </c>
      <c r="BL949" s="67">
        <v>136.4</v>
      </c>
      <c r="BM949" s="67">
        <v>146</v>
      </c>
      <c r="BN949" s="67"/>
    </row>
    <row r="950" spans="1:66" ht="13.5" customHeight="1" x14ac:dyDescent="0.15">
      <c r="A950" s="51"/>
      <c r="B950" s="52"/>
      <c r="C950" s="54"/>
      <c r="D950" s="66" t="s">
        <v>10</v>
      </c>
      <c r="E950" s="90"/>
      <c r="F950" s="90"/>
      <c r="G950" s="90"/>
      <c r="H950" s="28"/>
      <c r="I950" s="28"/>
      <c r="J950" s="28"/>
      <c r="K950" s="28"/>
      <c r="L950" s="28"/>
      <c r="M950" s="28"/>
      <c r="N950" s="28"/>
      <c r="O950" s="28"/>
      <c r="P950" s="28"/>
      <c r="Q950" s="28"/>
      <c r="R950" s="28"/>
      <c r="S950" s="28"/>
      <c r="T950" s="28"/>
      <c r="U950" s="28"/>
      <c r="V950" s="28"/>
      <c r="W950" s="28"/>
      <c r="X950" s="28"/>
      <c r="Y950" s="28"/>
      <c r="Z950" s="28"/>
      <c r="AA950" s="28"/>
      <c r="AB950" s="28"/>
      <c r="AC950" s="28"/>
      <c r="AD950" s="28"/>
      <c r="AE950" s="28"/>
      <c r="AF950" s="28"/>
      <c r="AG950" s="28"/>
      <c r="AH950" s="28"/>
      <c r="AI950" s="28"/>
      <c r="AJ950" s="28"/>
      <c r="AK950" s="28"/>
      <c r="AL950" s="28"/>
      <c r="AM950" s="28"/>
      <c r="AN950" s="28"/>
      <c r="AO950" s="28"/>
      <c r="AQ950" s="67">
        <v>0</v>
      </c>
      <c r="AR950" s="67">
        <v>0</v>
      </c>
      <c r="AS950" s="67">
        <v>17.600000000000001</v>
      </c>
      <c r="AT950" s="67">
        <v>19.899999999999999</v>
      </c>
      <c r="AU950" s="67">
        <v>25.6</v>
      </c>
      <c r="AV950" s="67">
        <v>23.7</v>
      </c>
      <c r="AW950" s="67">
        <v>30.6</v>
      </c>
      <c r="AX950" s="67">
        <v>27.1</v>
      </c>
      <c r="AY950" s="67">
        <v>21.3</v>
      </c>
      <c r="AZ950" s="67">
        <v>24.3</v>
      </c>
      <c r="BA950" s="67">
        <v>21.1</v>
      </c>
      <c r="BB950" s="67">
        <v>20.6</v>
      </c>
      <c r="BC950" s="67">
        <v>19.899999999999999</v>
      </c>
      <c r="BD950" s="67">
        <v>13.100000000000001</v>
      </c>
      <c r="BE950" s="67">
        <v>46.699999999999996</v>
      </c>
      <c r="BF950" s="67">
        <v>18.7</v>
      </c>
      <c r="BG950" s="67">
        <v>13.8</v>
      </c>
      <c r="BH950" s="67">
        <v>17.399999999999999</v>
      </c>
      <c r="BI950" s="67">
        <v>17.5</v>
      </c>
      <c r="BJ950" s="67">
        <v>16.7</v>
      </c>
      <c r="BK950" s="67">
        <v>14.699999999999998</v>
      </c>
      <c r="BL950" s="67">
        <v>13.7</v>
      </c>
      <c r="BM950" s="67">
        <v>11.9</v>
      </c>
      <c r="BN950" s="67"/>
    </row>
    <row r="951" spans="1:66" ht="13.5" customHeight="1" thickBot="1" x14ac:dyDescent="0.2">
      <c r="A951" s="51"/>
      <c r="B951" s="52"/>
      <c r="C951" s="55"/>
      <c r="D951" s="68" t="s">
        <v>11</v>
      </c>
      <c r="E951" s="91"/>
      <c r="F951" s="91"/>
      <c r="G951" s="91"/>
      <c r="H951" s="29"/>
      <c r="I951" s="29"/>
      <c r="J951" s="29"/>
      <c r="K951" s="29"/>
      <c r="L951" s="29"/>
      <c r="M951" s="29"/>
      <c r="N951" s="29"/>
      <c r="O951" s="29"/>
      <c r="P951" s="29"/>
      <c r="Q951" s="29"/>
      <c r="R951" s="29"/>
      <c r="S951" s="29"/>
      <c r="T951" s="29"/>
      <c r="U951" s="29"/>
      <c r="V951" s="29"/>
      <c r="W951" s="29"/>
      <c r="X951" s="29"/>
      <c r="Y951" s="29"/>
      <c r="Z951" s="29"/>
      <c r="AA951" s="29"/>
      <c r="AB951" s="29"/>
      <c r="AC951" s="29"/>
      <c r="AD951" s="29"/>
      <c r="AE951" s="29"/>
      <c r="AF951" s="29"/>
      <c r="AG951" s="29"/>
      <c r="AH951" s="29"/>
      <c r="AI951" s="29"/>
      <c r="AJ951" s="29"/>
      <c r="AK951" s="29"/>
      <c r="AL951" s="29"/>
      <c r="AM951" s="29"/>
      <c r="AN951" s="29"/>
      <c r="AO951" s="29"/>
      <c r="AQ951" s="69">
        <v>0</v>
      </c>
      <c r="AR951" s="69">
        <v>0</v>
      </c>
      <c r="AS951" s="69">
        <v>17.600000000000001</v>
      </c>
      <c r="AT951" s="69">
        <v>20.100000000000001</v>
      </c>
      <c r="AU951" s="69">
        <v>25.6</v>
      </c>
      <c r="AV951" s="69">
        <v>23.7</v>
      </c>
      <c r="AW951" s="69">
        <v>30.6</v>
      </c>
      <c r="AX951" s="69">
        <v>27.1</v>
      </c>
      <c r="AY951" s="69">
        <v>21.3</v>
      </c>
      <c r="AZ951" s="69">
        <v>24.3</v>
      </c>
      <c r="BA951" s="69">
        <v>21.1</v>
      </c>
      <c r="BB951" s="69">
        <v>20.6</v>
      </c>
      <c r="BC951" s="69">
        <v>20.100000000000001</v>
      </c>
      <c r="BD951" s="69">
        <v>13.100000000000001</v>
      </c>
      <c r="BE951" s="69">
        <v>46.699999999999996</v>
      </c>
      <c r="BF951" s="69">
        <v>18.7</v>
      </c>
      <c r="BG951" s="69">
        <v>15.5</v>
      </c>
      <c r="BH951" s="69">
        <v>17.399999999999999</v>
      </c>
      <c r="BI951" s="69">
        <v>17.5</v>
      </c>
      <c r="BJ951" s="69">
        <v>16.7</v>
      </c>
      <c r="BK951" s="69">
        <v>14.699999999999998</v>
      </c>
      <c r="BL951" s="69">
        <v>13.7</v>
      </c>
      <c r="BM951" s="69">
        <v>11.9</v>
      </c>
      <c r="BN951" s="69"/>
    </row>
    <row r="952" spans="1:66" ht="13.5" customHeight="1" x14ac:dyDescent="0.15">
      <c r="A952" s="51"/>
      <c r="B952" s="52"/>
      <c r="C952" s="53" t="s">
        <v>156</v>
      </c>
      <c r="D952" s="64" t="s">
        <v>6</v>
      </c>
      <c r="E952" s="89"/>
      <c r="F952" s="89"/>
      <c r="G952" s="89"/>
      <c r="H952" s="26"/>
      <c r="I952" s="26"/>
      <c r="J952" s="26"/>
      <c r="K952" s="26"/>
      <c r="L952" s="26"/>
      <c r="M952" s="26"/>
      <c r="N952" s="26"/>
      <c r="O952" s="26"/>
      <c r="P952" s="26"/>
      <c r="Q952" s="26"/>
      <c r="R952" s="26"/>
      <c r="S952" s="26"/>
      <c r="T952" s="26"/>
      <c r="U952" s="26"/>
      <c r="V952" s="26"/>
      <c r="W952" s="26"/>
      <c r="X952" s="26"/>
      <c r="Y952" s="26"/>
      <c r="Z952" s="26"/>
      <c r="AA952" s="26"/>
      <c r="AB952" s="26"/>
      <c r="AC952" s="26"/>
      <c r="AD952" s="26"/>
      <c r="AE952" s="26"/>
      <c r="AF952" s="26"/>
      <c r="AG952" s="26"/>
      <c r="AH952" s="26"/>
      <c r="AI952" s="26"/>
      <c r="AJ952" s="26"/>
      <c r="AK952" s="26"/>
      <c r="AL952" s="26"/>
      <c r="AM952" s="26"/>
      <c r="AN952" s="26"/>
      <c r="AO952" s="26"/>
      <c r="AQ952" s="65">
        <v>0</v>
      </c>
      <c r="AR952" s="65">
        <v>0</v>
      </c>
      <c r="AS952" s="65">
        <v>262.89999999999998</v>
      </c>
      <c r="AT952" s="65">
        <v>254.6</v>
      </c>
      <c r="AU952" s="65">
        <v>254.3</v>
      </c>
      <c r="AV952" s="65">
        <v>273.10000000000002</v>
      </c>
      <c r="AW952" s="65">
        <v>250</v>
      </c>
      <c r="AX952" s="65">
        <v>227.7</v>
      </c>
      <c r="AY952" s="65">
        <v>194.2</v>
      </c>
      <c r="AZ952" s="65">
        <v>171.6</v>
      </c>
      <c r="BA952" s="65">
        <v>165.1</v>
      </c>
      <c r="BB952" s="65">
        <v>162.69999999999999</v>
      </c>
      <c r="BC952" s="65">
        <v>150.30000000000001</v>
      </c>
      <c r="BD952" s="65">
        <v>138.1</v>
      </c>
      <c r="BE952" s="65">
        <v>143.89999999999998</v>
      </c>
      <c r="BF952" s="65">
        <v>162.69999999999999</v>
      </c>
      <c r="BG952" s="65">
        <v>150.90000000000003</v>
      </c>
      <c r="BH952" s="65">
        <v>156</v>
      </c>
      <c r="BI952" s="65">
        <v>147.20000000000002</v>
      </c>
      <c r="BJ952" s="65">
        <v>141.80000000000001</v>
      </c>
      <c r="BK952" s="65">
        <v>140.80000000000001</v>
      </c>
      <c r="BL952" s="65">
        <v>133.9</v>
      </c>
      <c r="BM952" s="65">
        <v>399.79999999999995</v>
      </c>
      <c r="BN952" s="65"/>
    </row>
    <row r="953" spans="1:66" ht="13.5" customHeight="1" x14ac:dyDescent="0.15">
      <c r="A953" s="51"/>
      <c r="B953" s="52"/>
      <c r="C953" s="54"/>
      <c r="D953" s="66" t="s">
        <v>7</v>
      </c>
      <c r="E953" s="90"/>
      <c r="F953" s="90"/>
      <c r="G953" s="90"/>
      <c r="H953" s="28"/>
      <c r="I953" s="28"/>
      <c r="J953" s="28"/>
      <c r="K953" s="28"/>
      <c r="L953" s="28"/>
      <c r="M953" s="28"/>
      <c r="N953" s="28"/>
      <c r="O953" s="28"/>
      <c r="P953" s="28"/>
      <c r="Q953" s="28"/>
      <c r="R953" s="28"/>
      <c r="S953" s="28"/>
      <c r="T953" s="28"/>
      <c r="U953" s="28"/>
      <c r="V953" s="28"/>
      <c r="W953" s="28"/>
      <c r="X953" s="28"/>
      <c r="Y953" s="28"/>
      <c r="Z953" s="28"/>
      <c r="AA953" s="28"/>
      <c r="AB953" s="28"/>
      <c r="AC953" s="28"/>
      <c r="AD953" s="28"/>
      <c r="AE953" s="28"/>
      <c r="AF953" s="28"/>
      <c r="AG953" s="28"/>
      <c r="AH953" s="28"/>
      <c r="AI953" s="28"/>
      <c r="AJ953" s="28"/>
      <c r="AK953" s="28"/>
      <c r="AL953" s="28"/>
      <c r="AM953" s="28"/>
      <c r="AN953" s="28"/>
      <c r="AO953" s="28"/>
      <c r="AQ953" s="67">
        <v>0</v>
      </c>
      <c r="AR953" s="67">
        <v>0</v>
      </c>
      <c r="AS953" s="67">
        <v>153.30000000000001</v>
      </c>
      <c r="AT953" s="67">
        <v>148.5</v>
      </c>
      <c r="AU953" s="67">
        <v>148.4</v>
      </c>
      <c r="AV953" s="67">
        <v>159.19999999999999</v>
      </c>
      <c r="AW953" s="67">
        <v>145.9</v>
      </c>
      <c r="AX953" s="67">
        <v>132.80000000000001</v>
      </c>
      <c r="AY953" s="67">
        <v>113.2</v>
      </c>
      <c r="AZ953" s="67">
        <v>100</v>
      </c>
      <c r="BA953" s="67">
        <v>96.3</v>
      </c>
      <c r="BB953" s="67">
        <v>94.9</v>
      </c>
      <c r="BC953" s="67">
        <v>87.7</v>
      </c>
      <c r="BD953" s="67">
        <v>80.400000000000006</v>
      </c>
      <c r="BE953" s="67">
        <v>84.000000000000014</v>
      </c>
      <c r="BF953" s="67">
        <v>94.899999999999977</v>
      </c>
      <c r="BG953" s="67">
        <v>88.09999999999998</v>
      </c>
      <c r="BH953" s="67">
        <v>90.8</v>
      </c>
      <c r="BI953" s="67">
        <v>85.700000000000017</v>
      </c>
      <c r="BJ953" s="67">
        <v>82.4</v>
      </c>
      <c r="BK953" s="67">
        <v>82.100000000000009</v>
      </c>
      <c r="BL953" s="67">
        <v>78.2</v>
      </c>
      <c r="BM953" s="67">
        <v>216.5</v>
      </c>
      <c r="BN953" s="67"/>
    </row>
    <row r="954" spans="1:66" ht="13.5" customHeight="1" x14ac:dyDescent="0.15">
      <c r="A954" s="51"/>
      <c r="B954" s="52"/>
      <c r="C954" s="54"/>
      <c r="D954" s="66" t="s">
        <v>8</v>
      </c>
      <c r="E954" s="90"/>
      <c r="F954" s="90"/>
      <c r="G954" s="90"/>
      <c r="H954" s="28"/>
      <c r="I954" s="28"/>
      <c r="J954" s="28"/>
      <c r="K954" s="28"/>
      <c r="L954" s="28"/>
      <c r="M954" s="28"/>
      <c r="N954" s="28"/>
      <c r="O954" s="28"/>
      <c r="P954" s="28"/>
      <c r="Q954" s="28"/>
      <c r="R954" s="28"/>
      <c r="S954" s="28"/>
      <c r="T954" s="28"/>
      <c r="U954" s="28"/>
      <c r="V954" s="28"/>
      <c r="W954" s="28"/>
      <c r="X954" s="28"/>
      <c r="Y954" s="28"/>
      <c r="Z954" s="28"/>
      <c r="AA954" s="28"/>
      <c r="AB954" s="28"/>
      <c r="AC954" s="28"/>
      <c r="AD954" s="28"/>
      <c r="AE954" s="28"/>
      <c r="AF954" s="28"/>
      <c r="AG954" s="28"/>
      <c r="AH954" s="28"/>
      <c r="AI954" s="28"/>
      <c r="AJ954" s="28"/>
      <c r="AK954" s="28"/>
      <c r="AL954" s="28"/>
      <c r="AM954" s="28"/>
      <c r="AN954" s="28"/>
      <c r="AO954" s="28"/>
      <c r="AQ954" s="67">
        <v>0</v>
      </c>
      <c r="AR954" s="67">
        <v>0</v>
      </c>
      <c r="AS954" s="67">
        <v>109.6</v>
      </c>
      <c r="AT954" s="67">
        <v>106.1</v>
      </c>
      <c r="AU954" s="67">
        <v>105.9</v>
      </c>
      <c r="AV954" s="67">
        <v>113.9</v>
      </c>
      <c r="AW954" s="67">
        <v>104.1</v>
      </c>
      <c r="AX954" s="67">
        <v>94.9</v>
      </c>
      <c r="AY954" s="67">
        <v>81</v>
      </c>
      <c r="AZ954" s="67">
        <v>71.599999999999994</v>
      </c>
      <c r="BA954" s="67">
        <v>68.8</v>
      </c>
      <c r="BB954" s="67">
        <v>67.8</v>
      </c>
      <c r="BC954" s="67">
        <v>62.6</v>
      </c>
      <c r="BD954" s="67">
        <v>57.70000000000001</v>
      </c>
      <c r="BE954" s="67">
        <v>59.899999999999991</v>
      </c>
      <c r="BF954" s="67">
        <v>67.8</v>
      </c>
      <c r="BG954" s="67">
        <v>62.8</v>
      </c>
      <c r="BH954" s="67">
        <v>65.199999999999989</v>
      </c>
      <c r="BI954" s="67">
        <v>61.500000000000007</v>
      </c>
      <c r="BJ954" s="67">
        <v>59.400000000000013</v>
      </c>
      <c r="BK954" s="67">
        <v>58.699999999999996</v>
      </c>
      <c r="BL954" s="67">
        <v>55.7</v>
      </c>
      <c r="BM954" s="67">
        <v>183.29999999999995</v>
      </c>
      <c r="BN954" s="67"/>
    </row>
    <row r="955" spans="1:66" ht="13.5" customHeight="1" x14ac:dyDescent="0.15">
      <c r="A955" s="51"/>
      <c r="B955" s="52"/>
      <c r="C955" s="54"/>
      <c r="D955" s="66" t="s">
        <v>9</v>
      </c>
      <c r="E955" s="90"/>
      <c r="F955" s="90"/>
      <c r="G955" s="90"/>
      <c r="H955" s="28"/>
      <c r="I955" s="28"/>
      <c r="J955" s="28"/>
      <c r="K955" s="28"/>
      <c r="L955" s="28"/>
      <c r="M955" s="28"/>
      <c r="N955" s="28"/>
      <c r="O955" s="28"/>
      <c r="P955" s="28"/>
      <c r="Q955" s="28"/>
      <c r="R955" s="28"/>
      <c r="S955" s="28"/>
      <c r="T955" s="28"/>
      <c r="U955" s="28"/>
      <c r="V955" s="28"/>
      <c r="W955" s="28"/>
      <c r="X955" s="28"/>
      <c r="Y955" s="28"/>
      <c r="Z955" s="28"/>
      <c r="AA955" s="28"/>
      <c r="AB955" s="28"/>
      <c r="AC955" s="28"/>
      <c r="AD955" s="28"/>
      <c r="AE955" s="28"/>
      <c r="AF955" s="28"/>
      <c r="AG955" s="28"/>
      <c r="AH955" s="28"/>
      <c r="AI955" s="28"/>
      <c r="AJ955" s="28"/>
      <c r="AK955" s="28"/>
      <c r="AL955" s="28"/>
      <c r="AM955" s="28"/>
      <c r="AN955" s="28"/>
      <c r="AO955" s="28"/>
      <c r="AQ955" s="67">
        <v>0</v>
      </c>
      <c r="AR955" s="67">
        <v>0</v>
      </c>
      <c r="AS955" s="67">
        <v>229.5</v>
      </c>
      <c r="AT955" s="67">
        <v>224.3</v>
      </c>
      <c r="AU955" s="67">
        <v>223.9</v>
      </c>
      <c r="AV955" s="67">
        <v>242.7</v>
      </c>
      <c r="AW955" s="67">
        <v>225.9</v>
      </c>
      <c r="AX955" s="67">
        <v>204.3</v>
      </c>
      <c r="AY955" s="67">
        <v>177.7</v>
      </c>
      <c r="AZ955" s="67">
        <v>158.9</v>
      </c>
      <c r="BA955" s="67">
        <v>152.80000000000001</v>
      </c>
      <c r="BB955" s="67">
        <v>151.30000000000001</v>
      </c>
      <c r="BC955" s="67">
        <v>137.30000000000001</v>
      </c>
      <c r="BD955" s="67">
        <v>126.5</v>
      </c>
      <c r="BE955" s="67">
        <v>133.1</v>
      </c>
      <c r="BF955" s="67">
        <v>148.60000000000002</v>
      </c>
      <c r="BG955" s="67">
        <v>135.39999999999998</v>
      </c>
      <c r="BH955" s="67">
        <v>140.20000000000002</v>
      </c>
      <c r="BI955" s="67">
        <v>130.5</v>
      </c>
      <c r="BJ955" s="67">
        <v>126.3</v>
      </c>
      <c r="BK955" s="67">
        <v>125.00000000000001</v>
      </c>
      <c r="BL955" s="67">
        <v>118</v>
      </c>
      <c r="BM955" s="67">
        <v>383.30000000000007</v>
      </c>
      <c r="BN955" s="67"/>
    </row>
    <row r="956" spans="1:66" ht="13.5" customHeight="1" x14ac:dyDescent="0.15">
      <c r="A956" s="51"/>
      <c r="B956" s="52"/>
      <c r="C956" s="54"/>
      <c r="D956" s="66" t="s">
        <v>10</v>
      </c>
      <c r="E956" s="90"/>
      <c r="F956" s="90"/>
      <c r="G956" s="90"/>
      <c r="H956" s="28"/>
      <c r="I956" s="28"/>
      <c r="J956" s="28"/>
      <c r="K956" s="28"/>
      <c r="L956" s="28"/>
      <c r="M956" s="28"/>
      <c r="N956" s="28"/>
      <c r="O956" s="28"/>
      <c r="P956" s="28"/>
      <c r="Q956" s="28"/>
      <c r="R956" s="28"/>
      <c r="S956" s="28"/>
      <c r="T956" s="28"/>
      <c r="U956" s="28"/>
      <c r="V956" s="28"/>
      <c r="W956" s="28"/>
      <c r="X956" s="28"/>
      <c r="Y956" s="28"/>
      <c r="Z956" s="28"/>
      <c r="AA956" s="28"/>
      <c r="AB956" s="28"/>
      <c r="AC956" s="28"/>
      <c r="AD956" s="28"/>
      <c r="AE956" s="28"/>
      <c r="AF956" s="28"/>
      <c r="AG956" s="28"/>
      <c r="AH956" s="28"/>
      <c r="AI956" s="28"/>
      <c r="AJ956" s="28"/>
      <c r="AK956" s="28"/>
      <c r="AL956" s="28"/>
      <c r="AM956" s="28"/>
      <c r="AN956" s="28"/>
      <c r="AO956" s="28"/>
      <c r="AQ956" s="67">
        <v>0</v>
      </c>
      <c r="AR956" s="67">
        <v>0</v>
      </c>
      <c r="AS956" s="67">
        <v>33.4</v>
      </c>
      <c r="AT956" s="67">
        <v>30.3</v>
      </c>
      <c r="AU956" s="67">
        <v>30.4</v>
      </c>
      <c r="AV956" s="67">
        <v>30.4</v>
      </c>
      <c r="AW956" s="67">
        <v>24.1</v>
      </c>
      <c r="AX956" s="67">
        <v>23.4</v>
      </c>
      <c r="AY956" s="67">
        <v>16.5</v>
      </c>
      <c r="AZ956" s="67">
        <v>12.7</v>
      </c>
      <c r="BA956" s="67">
        <v>12.3</v>
      </c>
      <c r="BB956" s="67">
        <v>11.4</v>
      </c>
      <c r="BC956" s="67">
        <v>13</v>
      </c>
      <c r="BD956" s="67">
        <v>11.599999999999998</v>
      </c>
      <c r="BE956" s="67">
        <v>10.799999999999999</v>
      </c>
      <c r="BF956" s="67">
        <v>14.100000000000001</v>
      </c>
      <c r="BG956" s="67">
        <v>15.500000000000002</v>
      </c>
      <c r="BH956" s="67">
        <v>15.8</v>
      </c>
      <c r="BI956" s="67">
        <v>16.7</v>
      </c>
      <c r="BJ956" s="67">
        <v>15.5</v>
      </c>
      <c r="BK956" s="67">
        <v>15.799999999999999</v>
      </c>
      <c r="BL956" s="67">
        <v>15.9</v>
      </c>
      <c r="BM956" s="67">
        <v>16.5</v>
      </c>
      <c r="BN956" s="67"/>
    </row>
    <row r="957" spans="1:66" ht="13.5" customHeight="1" thickBot="1" x14ac:dyDescent="0.2">
      <c r="A957" s="51"/>
      <c r="B957" s="52"/>
      <c r="C957" s="55"/>
      <c r="D957" s="68" t="s">
        <v>11</v>
      </c>
      <c r="E957" s="91"/>
      <c r="F957" s="91"/>
      <c r="G957" s="91"/>
      <c r="H957" s="29"/>
      <c r="I957" s="29"/>
      <c r="J957" s="29"/>
      <c r="K957" s="29"/>
      <c r="L957" s="29"/>
      <c r="M957" s="29"/>
      <c r="N957" s="29"/>
      <c r="O957" s="29"/>
      <c r="P957" s="29"/>
      <c r="Q957" s="29"/>
      <c r="R957" s="29"/>
      <c r="S957" s="29"/>
      <c r="T957" s="29"/>
      <c r="U957" s="29"/>
      <c r="V957" s="29"/>
      <c r="W957" s="29"/>
      <c r="X957" s="29"/>
      <c r="Y957" s="29"/>
      <c r="Z957" s="29"/>
      <c r="AA957" s="29"/>
      <c r="AB957" s="29"/>
      <c r="AC957" s="29"/>
      <c r="AD957" s="29"/>
      <c r="AE957" s="29"/>
      <c r="AF957" s="29"/>
      <c r="AG957" s="29"/>
      <c r="AH957" s="29"/>
      <c r="AI957" s="29"/>
      <c r="AJ957" s="29"/>
      <c r="AK957" s="29"/>
      <c r="AL957" s="29"/>
      <c r="AM957" s="29"/>
      <c r="AN957" s="29"/>
      <c r="AO957" s="29"/>
      <c r="AQ957" s="69">
        <v>0</v>
      </c>
      <c r="AR957" s="69">
        <v>0</v>
      </c>
      <c r="AS957" s="69">
        <v>40.700000000000003</v>
      </c>
      <c r="AT957" s="69">
        <v>38.1</v>
      </c>
      <c r="AU957" s="69">
        <v>42.4</v>
      </c>
      <c r="AV957" s="69">
        <v>44.2</v>
      </c>
      <c r="AW957" s="69">
        <v>30.1</v>
      </c>
      <c r="AX957" s="69">
        <v>31.7</v>
      </c>
      <c r="AY957" s="69">
        <v>23</v>
      </c>
      <c r="AZ957" s="69">
        <v>19.899999999999999</v>
      </c>
      <c r="BA957" s="69">
        <v>18.8</v>
      </c>
      <c r="BB957" s="69">
        <v>17.3</v>
      </c>
      <c r="BC957" s="69">
        <v>14.6</v>
      </c>
      <c r="BD957" s="69">
        <v>14.9</v>
      </c>
      <c r="BE957" s="69">
        <v>16.399999999999999</v>
      </c>
      <c r="BF957" s="69">
        <v>20.3</v>
      </c>
      <c r="BG957" s="69">
        <v>21.3</v>
      </c>
      <c r="BH957" s="69">
        <v>20.399999999999999</v>
      </c>
      <c r="BI957" s="69">
        <v>19.899999999999995</v>
      </c>
      <c r="BJ957" s="69">
        <v>20.399999999999999</v>
      </c>
      <c r="BK957" s="69">
        <v>19.8</v>
      </c>
      <c r="BL957" s="69">
        <v>19.899999999999999</v>
      </c>
      <c r="BM957" s="69">
        <v>19.3</v>
      </c>
      <c r="BN957" s="69"/>
    </row>
    <row r="958" spans="1:66" ht="13.5" customHeight="1" x14ac:dyDescent="0.15">
      <c r="A958" s="51"/>
      <c r="B958" s="52"/>
      <c r="C958" s="53" t="s">
        <v>157</v>
      </c>
      <c r="D958" s="64" t="s">
        <v>6</v>
      </c>
      <c r="E958" s="89"/>
      <c r="F958" s="89"/>
      <c r="G958" s="89"/>
      <c r="H958" s="26"/>
      <c r="I958" s="26"/>
      <c r="J958" s="26"/>
      <c r="K958" s="26"/>
      <c r="L958" s="26"/>
      <c r="M958" s="26"/>
      <c r="N958" s="26"/>
      <c r="O958" s="26"/>
      <c r="P958" s="26"/>
      <c r="Q958" s="26"/>
      <c r="R958" s="26"/>
      <c r="S958" s="26"/>
      <c r="T958" s="26"/>
      <c r="U958" s="26"/>
      <c r="V958" s="26"/>
      <c r="W958" s="26"/>
      <c r="X958" s="26"/>
      <c r="Y958" s="26"/>
      <c r="Z958" s="26"/>
      <c r="AA958" s="26"/>
      <c r="AB958" s="26"/>
      <c r="AC958" s="26"/>
      <c r="AD958" s="26"/>
      <c r="AE958" s="26"/>
      <c r="AF958" s="26"/>
      <c r="AG958" s="26"/>
      <c r="AH958" s="26"/>
      <c r="AI958" s="26"/>
      <c r="AJ958" s="26"/>
      <c r="AK958" s="26"/>
      <c r="AL958" s="26"/>
      <c r="AM958" s="26"/>
      <c r="AN958" s="26"/>
      <c r="AO958" s="26"/>
      <c r="AQ958" s="65">
        <v>0</v>
      </c>
      <c r="AR958" s="65">
        <v>0</v>
      </c>
      <c r="AS958" s="65">
        <v>113.6</v>
      </c>
      <c r="AT958" s="65">
        <v>109.111</v>
      </c>
      <c r="AU958" s="65">
        <v>95.2</v>
      </c>
      <c r="AV958" s="65">
        <v>107.1</v>
      </c>
      <c r="AW958" s="65">
        <v>91.8</v>
      </c>
      <c r="AX958" s="65">
        <v>94.1</v>
      </c>
      <c r="AY958" s="65">
        <v>91.5</v>
      </c>
      <c r="AZ958" s="65">
        <v>102.6</v>
      </c>
      <c r="BA958" s="65">
        <v>92.6</v>
      </c>
      <c r="BB958" s="65">
        <v>76.599999999999994</v>
      </c>
      <c r="BC958" s="65">
        <v>70.099999999999994</v>
      </c>
      <c r="BD958" s="65">
        <v>57.300000000000004</v>
      </c>
      <c r="BE958" s="65">
        <v>45.5</v>
      </c>
      <c r="BF958" s="65">
        <v>55.499999999999993</v>
      </c>
      <c r="BG958" s="65">
        <v>52.5</v>
      </c>
      <c r="BH958" s="65">
        <v>53.3</v>
      </c>
      <c r="BI958" s="65">
        <v>49.20000000000001</v>
      </c>
      <c r="BJ958" s="65">
        <v>47.800000000000011</v>
      </c>
      <c r="BK958" s="65">
        <v>56.300000000000004</v>
      </c>
      <c r="BL958" s="65">
        <v>54.4</v>
      </c>
      <c r="BM958" s="65">
        <v>51.2</v>
      </c>
      <c r="BN958" s="65"/>
    </row>
    <row r="959" spans="1:66" ht="13.5" customHeight="1" x14ac:dyDescent="0.15">
      <c r="A959" s="51"/>
      <c r="B959" s="52"/>
      <c r="C959" s="54"/>
      <c r="D959" s="66" t="s">
        <v>7</v>
      </c>
      <c r="E959" s="90"/>
      <c r="F959" s="90"/>
      <c r="G959" s="90"/>
      <c r="H959" s="28"/>
      <c r="I959" s="28"/>
      <c r="J959" s="28"/>
      <c r="K959" s="28"/>
      <c r="L959" s="28"/>
      <c r="M959" s="28"/>
      <c r="N959" s="28"/>
      <c r="O959" s="28"/>
      <c r="P959" s="28"/>
      <c r="Q959" s="28"/>
      <c r="R959" s="28"/>
      <c r="S959" s="28"/>
      <c r="T959" s="28"/>
      <c r="U959" s="28"/>
      <c r="V959" s="28"/>
      <c r="W959" s="28"/>
      <c r="X959" s="28"/>
      <c r="Y959" s="28"/>
      <c r="Z959" s="28"/>
      <c r="AA959" s="28"/>
      <c r="AB959" s="28"/>
      <c r="AC959" s="28"/>
      <c r="AD959" s="28"/>
      <c r="AE959" s="28"/>
      <c r="AF959" s="28"/>
      <c r="AG959" s="28"/>
      <c r="AH959" s="28"/>
      <c r="AI959" s="28"/>
      <c r="AJ959" s="28"/>
      <c r="AK959" s="28"/>
      <c r="AL959" s="28"/>
      <c r="AM959" s="28"/>
      <c r="AN959" s="28"/>
      <c r="AO959" s="28"/>
      <c r="AQ959" s="67">
        <v>0</v>
      </c>
      <c r="AR959" s="67">
        <v>0</v>
      </c>
      <c r="AS959" s="67">
        <v>13.2</v>
      </c>
      <c r="AT959" s="67">
        <v>11</v>
      </c>
      <c r="AU959" s="67">
        <v>8.3000000000000007</v>
      </c>
      <c r="AV959" s="67">
        <v>10.9</v>
      </c>
      <c r="AW959" s="67">
        <v>9.5</v>
      </c>
      <c r="AX959" s="67">
        <v>10.3</v>
      </c>
      <c r="AY959" s="67">
        <v>8.9</v>
      </c>
      <c r="AZ959" s="67">
        <v>6.2</v>
      </c>
      <c r="BA959" s="67">
        <v>9.5</v>
      </c>
      <c r="BB959" s="67">
        <v>7.4</v>
      </c>
      <c r="BC959" s="67">
        <v>7.1</v>
      </c>
      <c r="BD959" s="67">
        <v>5.4999999999999982</v>
      </c>
      <c r="BE959" s="67">
        <v>3.4000000000000004</v>
      </c>
      <c r="BF959" s="67">
        <v>4.2</v>
      </c>
      <c r="BG959" s="67">
        <v>4.3</v>
      </c>
      <c r="BH959" s="67">
        <v>4.4999999999999991</v>
      </c>
      <c r="BI959" s="67">
        <v>3.7</v>
      </c>
      <c r="BJ959" s="67">
        <v>3.6000000000000005</v>
      </c>
      <c r="BK959" s="67">
        <v>4.6999999999999993</v>
      </c>
      <c r="BL959" s="67">
        <v>4.3</v>
      </c>
      <c r="BM959" s="67">
        <v>4.5</v>
      </c>
      <c r="BN959" s="67"/>
    </row>
    <row r="960" spans="1:66" ht="13.5" customHeight="1" x14ac:dyDescent="0.15">
      <c r="A960" s="51"/>
      <c r="B960" s="52"/>
      <c r="C960" s="54"/>
      <c r="D960" s="66" t="s">
        <v>8</v>
      </c>
      <c r="E960" s="90"/>
      <c r="F960" s="90"/>
      <c r="G960" s="90"/>
      <c r="H960" s="28"/>
      <c r="I960" s="28"/>
      <c r="J960" s="28"/>
      <c r="K960" s="28"/>
      <c r="L960" s="28"/>
      <c r="M960" s="28"/>
      <c r="N960" s="28"/>
      <c r="O960" s="28"/>
      <c r="P960" s="28"/>
      <c r="Q960" s="28"/>
      <c r="R960" s="28"/>
      <c r="S960" s="28"/>
      <c r="T960" s="28"/>
      <c r="U960" s="28"/>
      <c r="V960" s="28"/>
      <c r="W960" s="28"/>
      <c r="X960" s="28"/>
      <c r="Y960" s="28"/>
      <c r="Z960" s="28"/>
      <c r="AA960" s="28"/>
      <c r="AB960" s="28"/>
      <c r="AC960" s="28"/>
      <c r="AD960" s="28"/>
      <c r="AE960" s="28"/>
      <c r="AF960" s="28"/>
      <c r="AG960" s="28"/>
      <c r="AH960" s="28"/>
      <c r="AI960" s="28"/>
      <c r="AJ960" s="28"/>
      <c r="AK960" s="28"/>
      <c r="AL960" s="28"/>
      <c r="AM960" s="28"/>
      <c r="AN960" s="28"/>
      <c r="AO960" s="28"/>
      <c r="AQ960" s="67">
        <v>0</v>
      </c>
      <c r="AR960" s="67">
        <v>0</v>
      </c>
      <c r="AS960" s="67">
        <v>100.4</v>
      </c>
      <c r="AT960" s="67">
        <v>98.1</v>
      </c>
      <c r="AU960" s="67">
        <v>86.9</v>
      </c>
      <c r="AV960" s="67">
        <v>96.2</v>
      </c>
      <c r="AW960" s="67">
        <v>82.3</v>
      </c>
      <c r="AX960" s="67">
        <v>83.8</v>
      </c>
      <c r="AY960" s="67">
        <v>82.6</v>
      </c>
      <c r="AZ960" s="67">
        <v>96.4</v>
      </c>
      <c r="BA960" s="67">
        <v>83.1</v>
      </c>
      <c r="BB960" s="67">
        <v>69.2</v>
      </c>
      <c r="BC960" s="67">
        <v>63</v>
      </c>
      <c r="BD960" s="67">
        <v>51.800000000000004</v>
      </c>
      <c r="BE960" s="67">
        <v>42.100000000000009</v>
      </c>
      <c r="BF960" s="67">
        <v>51.29999999999999</v>
      </c>
      <c r="BG960" s="67">
        <v>48.199999999999996</v>
      </c>
      <c r="BH960" s="67">
        <v>48.800000000000004</v>
      </c>
      <c r="BI960" s="67">
        <v>45.500000000000007</v>
      </c>
      <c r="BJ960" s="67">
        <v>44.199999999999996</v>
      </c>
      <c r="BK960" s="67">
        <v>51.600000000000009</v>
      </c>
      <c r="BL960" s="67">
        <v>50.1</v>
      </c>
      <c r="BM960" s="67">
        <v>46.7</v>
      </c>
      <c r="BN960" s="67"/>
    </row>
    <row r="961" spans="1:66" ht="13.5" customHeight="1" x14ac:dyDescent="0.15">
      <c r="A961" s="51"/>
      <c r="B961" s="52"/>
      <c r="C961" s="54"/>
      <c r="D961" s="66" t="s">
        <v>9</v>
      </c>
      <c r="E961" s="90"/>
      <c r="F961" s="90"/>
      <c r="G961" s="90"/>
      <c r="H961" s="28"/>
      <c r="I961" s="28"/>
      <c r="J961" s="28"/>
      <c r="K961" s="28"/>
      <c r="L961" s="28"/>
      <c r="M961" s="28"/>
      <c r="N961" s="28"/>
      <c r="O961" s="28"/>
      <c r="P961" s="28"/>
      <c r="Q961" s="28"/>
      <c r="R961" s="28"/>
      <c r="S961" s="28"/>
      <c r="T961" s="28"/>
      <c r="U961" s="28"/>
      <c r="V961" s="28"/>
      <c r="W961" s="28"/>
      <c r="X961" s="28"/>
      <c r="Y961" s="28"/>
      <c r="Z961" s="28"/>
      <c r="AA961" s="28"/>
      <c r="AB961" s="28"/>
      <c r="AC961" s="28"/>
      <c r="AD961" s="28"/>
      <c r="AE961" s="28"/>
      <c r="AF961" s="28"/>
      <c r="AG961" s="28"/>
      <c r="AH961" s="28"/>
      <c r="AI961" s="28"/>
      <c r="AJ961" s="28"/>
      <c r="AK961" s="28"/>
      <c r="AL961" s="28"/>
      <c r="AM961" s="28"/>
      <c r="AN961" s="28"/>
      <c r="AO961" s="28"/>
      <c r="AQ961" s="67">
        <v>0</v>
      </c>
      <c r="AR961" s="67">
        <v>0</v>
      </c>
      <c r="AS961" s="67">
        <v>106.4</v>
      </c>
      <c r="AT961" s="67">
        <v>100.5</v>
      </c>
      <c r="AU961" s="67">
        <v>88.1</v>
      </c>
      <c r="AV961" s="67">
        <v>99.2</v>
      </c>
      <c r="AW961" s="67">
        <v>84.7</v>
      </c>
      <c r="AX961" s="67">
        <v>87.8</v>
      </c>
      <c r="AY961" s="67">
        <v>86.2</v>
      </c>
      <c r="AZ961" s="67">
        <v>97.6</v>
      </c>
      <c r="BA961" s="67">
        <v>86.1</v>
      </c>
      <c r="BB961" s="67">
        <v>71.099999999999994</v>
      </c>
      <c r="BC961" s="67">
        <v>64.5</v>
      </c>
      <c r="BD961" s="67">
        <v>52.4</v>
      </c>
      <c r="BE961" s="67">
        <v>39.9</v>
      </c>
      <c r="BF961" s="67">
        <v>50.800000000000004</v>
      </c>
      <c r="BG961" s="67">
        <v>47.6</v>
      </c>
      <c r="BH961" s="67">
        <v>47.8</v>
      </c>
      <c r="BI961" s="67">
        <v>43.70000000000001</v>
      </c>
      <c r="BJ961" s="67">
        <v>41.4</v>
      </c>
      <c r="BK961" s="67">
        <v>50.699999999999996</v>
      </c>
      <c r="BL961" s="67">
        <v>48.6</v>
      </c>
      <c r="BM961" s="67">
        <v>46.300000000000004</v>
      </c>
      <c r="BN961" s="67"/>
    </row>
    <row r="962" spans="1:66" ht="13.5" customHeight="1" x14ac:dyDescent="0.15">
      <c r="A962" s="51"/>
      <c r="B962" s="52"/>
      <c r="C962" s="54"/>
      <c r="D962" s="66" t="s">
        <v>10</v>
      </c>
      <c r="E962" s="90"/>
      <c r="F962" s="90"/>
      <c r="G962" s="90"/>
      <c r="H962" s="28"/>
      <c r="I962" s="28"/>
      <c r="J962" s="28"/>
      <c r="K962" s="28"/>
      <c r="L962" s="28"/>
      <c r="M962" s="28"/>
      <c r="N962" s="28"/>
      <c r="O962" s="28"/>
      <c r="P962" s="28"/>
      <c r="Q962" s="28"/>
      <c r="R962" s="28"/>
      <c r="S962" s="28"/>
      <c r="T962" s="28"/>
      <c r="U962" s="28"/>
      <c r="V962" s="28"/>
      <c r="W962" s="28"/>
      <c r="X962" s="28"/>
      <c r="Y962" s="28"/>
      <c r="Z962" s="28"/>
      <c r="AA962" s="28"/>
      <c r="AB962" s="28"/>
      <c r="AC962" s="28"/>
      <c r="AD962" s="28"/>
      <c r="AE962" s="28"/>
      <c r="AF962" s="28"/>
      <c r="AG962" s="28"/>
      <c r="AH962" s="28"/>
      <c r="AI962" s="28"/>
      <c r="AJ962" s="28"/>
      <c r="AK962" s="28"/>
      <c r="AL962" s="28"/>
      <c r="AM962" s="28"/>
      <c r="AN962" s="28"/>
      <c r="AO962" s="28"/>
      <c r="AQ962" s="67">
        <v>0</v>
      </c>
      <c r="AR962" s="67">
        <v>0</v>
      </c>
      <c r="AS962" s="67">
        <v>7.2</v>
      </c>
      <c r="AT962" s="67">
        <v>8.6</v>
      </c>
      <c r="AU962" s="67">
        <v>7.1</v>
      </c>
      <c r="AV962" s="67">
        <v>7.9</v>
      </c>
      <c r="AW962" s="67">
        <v>7.1</v>
      </c>
      <c r="AX962" s="67">
        <v>6.3</v>
      </c>
      <c r="AY962" s="67">
        <v>5.3</v>
      </c>
      <c r="AZ962" s="67">
        <v>5</v>
      </c>
      <c r="BA962" s="67">
        <v>6.5</v>
      </c>
      <c r="BB962" s="67">
        <v>5.5</v>
      </c>
      <c r="BC962" s="67">
        <v>5.6</v>
      </c>
      <c r="BD962" s="67">
        <v>4.9000000000000004</v>
      </c>
      <c r="BE962" s="67">
        <v>5.6000000000000005</v>
      </c>
      <c r="BF962" s="67">
        <v>4.7000000000000011</v>
      </c>
      <c r="BG962" s="67">
        <v>4.9000000000000004</v>
      </c>
      <c r="BH962" s="67">
        <v>5.4999999999999991</v>
      </c>
      <c r="BI962" s="67">
        <v>5.5</v>
      </c>
      <c r="BJ962" s="67">
        <v>6.4</v>
      </c>
      <c r="BK962" s="67">
        <v>5.6000000000000005</v>
      </c>
      <c r="BL962" s="67">
        <v>5.8</v>
      </c>
      <c r="BM962" s="67">
        <v>4.8999999999999995</v>
      </c>
      <c r="BN962" s="67"/>
    </row>
    <row r="963" spans="1:66" ht="13.5" customHeight="1" thickBot="1" x14ac:dyDescent="0.2">
      <c r="A963" s="51"/>
      <c r="B963" s="52"/>
      <c r="C963" s="55"/>
      <c r="D963" s="68" t="s">
        <v>11</v>
      </c>
      <c r="E963" s="91"/>
      <c r="F963" s="91"/>
      <c r="G963" s="91"/>
      <c r="H963" s="29"/>
      <c r="I963" s="29"/>
      <c r="J963" s="29"/>
      <c r="K963" s="29"/>
      <c r="L963" s="29"/>
      <c r="M963" s="29"/>
      <c r="N963" s="29"/>
      <c r="O963" s="29"/>
      <c r="P963" s="29"/>
      <c r="Q963" s="29"/>
      <c r="R963" s="29"/>
      <c r="S963" s="29"/>
      <c r="T963" s="29"/>
      <c r="U963" s="29"/>
      <c r="V963" s="29"/>
      <c r="W963" s="29"/>
      <c r="X963" s="29"/>
      <c r="Y963" s="29"/>
      <c r="Z963" s="29"/>
      <c r="AA963" s="29"/>
      <c r="AB963" s="29"/>
      <c r="AC963" s="29"/>
      <c r="AD963" s="29"/>
      <c r="AE963" s="29"/>
      <c r="AF963" s="29"/>
      <c r="AG963" s="29"/>
      <c r="AH963" s="29"/>
      <c r="AI963" s="29"/>
      <c r="AJ963" s="29"/>
      <c r="AK963" s="29"/>
      <c r="AL963" s="29"/>
      <c r="AM963" s="29"/>
      <c r="AN963" s="29"/>
      <c r="AO963" s="29"/>
      <c r="AQ963" s="69">
        <v>0</v>
      </c>
      <c r="AR963" s="69">
        <v>0</v>
      </c>
      <c r="AS963" s="69">
        <v>7.9</v>
      </c>
      <c r="AT963" s="69">
        <v>9.4</v>
      </c>
      <c r="AU963" s="69">
        <v>7.5</v>
      </c>
      <c r="AV963" s="69">
        <v>8.1</v>
      </c>
      <c r="AW963" s="69">
        <v>8.9</v>
      </c>
      <c r="AX963" s="69">
        <v>7.4</v>
      </c>
      <c r="AY963" s="69">
        <v>6.3</v>
      </c>
      <c r="AZ963" s="69">
        <v>5.9</v>
      </c>
      <c r="BA963" s="69">
        <v>8.6999999999999993</v>
      </c>
      <c r="BB963" s="69">
        <v>6.6</v>
      </c>
      <c r="BC963" s="69">
        <v>6.9</v>
      </c>
      <c r="BD963" s="69">
        <v>6.0000000000000009</v>
      </c>
      <c r="BE963" s="69">
        <v>8.2999999999999989</v>
      </c>
      <c r="BF963" s="69">
        <v>5.6999999999999993</v>
      </c>
      <c r="BG963" s="69">
        <v>6</v>
      </c>
      <c r="BH963" s="69">
        <v>6.4999999999999991</v>
      </c>
      <c r="BI963" s="69">
        <v>6.2</v>
      </c>
      <c r="BJ963" s="69">
        <v>7.7999999999999989</v>
      </c>
      <c r="BK963" s="69">
        <v>7.2</v>
      </c>
      <c r="BL963" s="69">
        <v>6.7</v>
      </c>
      <c r="BM963" s="69">
        <v>5.6999999999999993</v>
      </c>
      <c r="BN963" s="69"/>
    </row>
    <row r="964" spans="1:66" ht="13.5" customHeight="1" x14ac:dyDescent="0.15">
      <c r="A964" s="51"/>
      <c r="B964" s="52"/>
      <c r="C964" s="121" t="s">
        <v>390</v>
      </c>
      <c r="D964" s="64" t="s">
        <v>6</v>
      </c>
      <c r="E964" s="89"/>
      <c r="F964" s="89"/>
      <c r="G964" s="89"/>
      <c r="H964" s="26"/>
      <c r="I964" s="26"/>
      <c r="J964" s="26"/>
      <c r="K964" s="26"/>
      <c r="L964" s="26"/>
      <c r="M964" s="26"/>
      <c r="N964" s="26"/>
      <c r="O964" s="26"/>
      <c r="P964" s="26"/>
      <c r="Q964" s="26"/>
      <c r="R964" s="26"/>
      <c r="S964" s="26"/>
      <c r="T964" s="26"/>
      <c r="U964" s="26"/>
      <c r="V964" s="26"/>
      <c r="W964" s="26"/>
      <c r="X964" s="26"/>
      <c r="Y964" s="26"/>
      <c r="Z964" s="26"/>
      <c r="AA964" s="26"/>
      <c r="AB964" s="26"/>
      <c r="AC964" s="26"/>
      <c r="AD964" s="26"/>
      <c r="AE964" s="26"/>
      <c r="AF964" s="26"/>
      <c r="AG964" s="26"/>
      <c r="AH964" s="26"/>
      <c r="AI964" s="26"/>
      <c r="AJ964" s="26"/>
      <c r="AK964" s="26"/>
      <c r="AL964" s="26"/>
      <c r="AM964" s="26"/>
      <c r="AN964" s="26"/>
      <c r="AO964" s="26"/>
      <c r="AQ964" s="65">
        <v>0</v>
      </c>
      <c r="AR964" s="65">
        <v>0</v>
      </c>
      <c r="AS964" s="65">
        <v>226.1</v>
      </c>
      <c r="AT964" s="65">
        <v>229.3</v>
      </c>
      <c r="AU964" s="65">
        <v>223.3</v>
      </c>
      <c r="AV964" s="65">
        <v>222.3</v>
      </c>
      <c r="AW964" s="65">
        <v>224</v>
      </c>
      <c r="AX964" s="65">
        <v>236.7</v>
      </c>
      <c r="AY964" s="65">
        <v>230.5</v>
      </c>
      <c r="AZ964" s="65">
        <v>251.1</v>
      </c>
      <c r="BA964" s="65">
        <v>248</v>
      </c>
      <c r="BB964" s="65">
        <v>229.7</v>
      </c>
      <c r="BC964" s="65">
        <v>227.9</v>
      </c>
      <c r="BD964" s="65">
        <v>242.70000000000005</v>
      </c>
      <c r="BE964" s="65">
        <v>225.60000000000002</v>
      </c>
      <c r="BF964" s="65">
        <v>238.20000000000005</v>
      </c>
      <c r="BG964" s="65">
        <v>238.30000000000007</v>
      </c>
      <c r="BH964" s="65">
        <v>238.4</v>
      </c>
      <c r="BI964" s="65">
        <v>216.1</v>
      </c>
      <c r="BJ964" s="65">
        <v>227.1</v>
      </c>
      <c r="BK964" s="65">
        <v>239.2</v>
      </c>
      <c r="BL964" s="65">
        <v>225.6</v>
      </c>
      <c r="BM964" s="65">
        <v>222.40000000000003</v>
      </c>
      <c r="BN964" s="65"/>
    </row>
    <row r="965" spans="1:66" ht="13.5" customHeight="1" x14ac:dyDescent="0.15">
      <c r="A965" s="51"/>
      <c r="B965" s="52"/>
      <c r="C965" s="122"/>
      <c r="D965" s="66" t="s">
        <v>7</v>
      </c>
      <c r="E965" s="90"/>
      <c r="F965" s="90"/>
      <c r="G965" s="90"/>
      <c r="H965" s="28"/>
      <c r="I965" s="28"/>
      <c r="J965" s="28"/>
      <c r="K965" s="28"/>
      <c r="L965" s="28"/>
      <c r="M965" s="28"/>
      <c r="N965" s="28"/>
      <c r="O965" s="28"/>
      <c r="P965" s="28"/>
      <c r="Q965" s="28"/>
      <c r="R965" s="28"/>
      <c r="S965" s="28"/>
      <c r="T965" s="28"/>
      <c r="U965" s="28"/>
      <c r="V965" s="28"/>
      <c r="W965" s="28"/>
      <c r="X965" s="28"/>
      <c r="Y965" s="28"/>
      <c r="Z965" s="28"/>
      <c r="AA965" s="28"/>
      <c r="AB965" s="28"/>
      <c r="AC965" s="28"/>
      <c r="AD965" s="28"/>
      <c r="AE965" s="28"/>
      <c r="AF965" s="28"/>
      <c r="AG965" s="28"/>
      <c r="AH965" s="28"/>
      <c r="AI965" s="28"/>
      <c r="AJ965" s="28"/>
      <c r="AK965" s="28"/>
      <c r="AL965" s="28"/>
      <c r="AM965" s="28"/>
      <c r="AN965" s="28"/>
      <c r="AO965" s="28"/>
      <c r="AQ965" s="67">
        <v>0</v>
      </c>
      <c r="AR965" s="67">
        <v>0</v>
      </c>
      <c r="AS965" s="67">
        <v>78.2</v>
      </c>
      <c r="AT965" s="67">
        <v>80</v>
      </c>
      <c r="AU965" s="67">
        <v>77.599999999999994</v>
      </c>
      <c r="AV965" s="67">
        <v>76.7</v>
      </c>
      <c r="AW965" s="67">
        <v>77.5</v>
      </c>
      <c r="AX965" s="67">
        <v>78.900000000000006</v>
      </c>
      <c r="AY965" s="67">
        <v>77.3</v>
      </c>
      <c r="AZ965" s="67">
        <v>55.6</v>
      </c>
      <c r="BA965" s="67">
        <v>54.6</v>
      </c>
      <c r="BB965" s="67">
        <v>50.2</v>
      </c>
      <c r="BC965" s="67">
        <v>49.9</v>
      </c>
      <c r="BD965" s="67">
        <v>51.9</v>
      </c>
      <c r="BE965" s="67">
        <v>49.099999999999994</v>
      </c>
      <c r="BF965" s="67">
        <v>51.699999999999989</v>
      </c>
      <c r="BG965" s="67">
        <v>51.2</v>
      </c>
      <c r="BH965" s="67">
        <v>51.3</v>
      </c>
      <c r="BI965" s="67">
        <v>48.79999999999999</v>
      </c>
      <c r="BJ965" s="67">
        <v>46.999999999999993</v>
      </c>
      <c r="BK965" s="67">
        <v>50.2</v>
      </c>
      <c r="BL965" s="67">
        <v>46.8</v>
      </c>
      <c r="BM965" s="67">
        <v>46.099999999999994</v>
      </c>
      <c r="BN965" s="67"/>
    </row>
    <row r="966" spans="1:66" ht="13.5" customHeight="1" x14ac:dyDescent="0.15">
      <c r="A966" s="51"/>
      <c r="B966" s="52"/>
      <c r="C966" s="122"/>
      <c r="D966" s="66" t="s">
        <v>8</v>
      </c>
      <c r="E966" s="90"/>
      <c r="F966" s="90"/>
      <c r="G966" s="90"/>
      <c r="H966" s="28"/>
      <c r="I966" s="28"/>
      <c r="J966" s="28"/>
      <c r="K966" s="28"/>
      <c r="L966" s="28"/>
      <c r="M966" s="28"/>
      <c r="N966" s="28"/>
      <c r="O966" s="28"/>
      <c r="P966" s="28"/>
      <c r="Q966" s="28"/>
      <c r="R966" s="28"/>
      <c r="S966" s="28"/>
      <c r="T966" s="28"/>
      <c r="U966" s="28"/>
      <c r="V966" s="28"/>
      <c r="W966" s="28"/>
      <c r="X966" s="28"/>
      <c r="Y966" s="28"/>
      <c r="Z966" s="28"/>
      <c r="AA966" s="28"/>
      <c r="AB966" s="28"/>
      <c r="AC966" s="28"/>
      <c r="AD966" s="28"/>
      <c r="AE966" s="28"/>
      <c r="AF966" s="28"/>
      <c r="AG966" s="28"/>
      <c r="AH966" s="28"/>
      <c r="AI966" s="28"/>
      <c r="AJ966" s="28"/>
      <c r="AK966" s="28"/>
      <c r="AL966" s="28"/>
      <c r="AM966" s="28"/>
      <c r="AN966" s="28"/>
      <c r="AO966" s="28"/>
      <c r="AQ966" s="67">
        <v>0</v>
      </c>
      <c r="AR966" s="67">
        <v>0</v>
      </c>
      <c r="AS966" s="67">
        <v>147.9</v>
      </c>
      <c r="AT966" s="67">
        <v>149.30000000000001</v>
      </c>
      <c r="AU966" s="67">
        <v>145.69999999999999</v>
      </c>
      <c r="AV966" s="67">
        <v>145.6</v>
      </c>
      <c r="AW966" s="67">
        <v>146.5</v>
      </c>
      <c r="AX966" s="67">
        <v>157.80000000000001</v>
      </c>
      <c r="AY966" s="67">
        <v>153.19999999999999</v>
      </c>
      <c r="AZ966" s="67">
        <v>195.5</v>
      </c>
      <c r="BA966" s="67">
        <v>193.4</v>
      </c>
      <c r="BB966" s="67">
        <v>179.5</v>
      </c>
      <c r="BC966" s="67">
        <v>178</v>
      </c>
      <c r="BD966" s="67">
        <v>190.79999999999998</v>
      </c>
      <c r="BE966" s="67">
        <v>176.49999999999997</v>
      </c>
      <c r="BF966" s="67">
        <v>186.49999999999997</v>
      </c>
      <c r="BG966" s="67">
        <v>187.1</v>
      </c>
      <c r="BH966" s="67">
        <v>187.09999999999997</v>
      </c>
      <c r="BI966" s="67">
        <v>167.29999999999998</v>
      </c>
      <c r="BJ966" s="67">
        <v>180.10000000000002</v>
      </c>
      <c r="BK966" s="67">
        <v>189</v>
      </c>
      <c r="BL966" s="67">
        <v>178.8</v>
      </c>
      <c r="BM966" s="67">
        <v>176.29999999999998</v>
      </c>
      <c r="BN966" s="67"/>
    </row>
    <row r="967" spans="1:66" ht="13.5" customHeight="1" x14ac:dyDescent="0.15">
      <c r="A967" s="51"/>
      <c r="B967" s="52"/>
      <c r="C967" s="122"/>
      <c r="D967" s="66" t="s">
        <v>9</v>
      </c>
      <c r="E967" s="90"/>
      <c r="F967" s="90"/>
      <c r="G967" s="90"/>
      <c r="H967" s="28"/>
      <c r="I967" s="28"/>
      <c r="J967" s="28"/>
      <c r="K967" s="28"/>
      <c r="L967" s="28"/>
      <c r="M967" s="28"/>
      <c r="N967" s="28"/>
      <c r="O967" s="28"/>
      <c r="P967" s="28"/>
      <c r="Q967" s="28"/>
      <c r="R967" s="28"/>
      <c r="S967" s="28"/>
      <c r="T967" s="28"/>
      <c r="U967" s="28"/>
      <c r="V967" s="28"/>
      <c r="W967" s="28"/>
      <c r="X967" s="28"/>
      <c r="Y967" s="28"/>
      <c r="Z967" s="28"/>
      <c r="AA967" s="28"/>
      <c r="AB967" s="28"/>
      <c r="AC967" s="28"/>
      <c r="AD967" s="28"/>
      <c r="AE967" s="28"/>
      <c r="AF967" s="28"/>
      <c r="AG967" s="28"/>
      <c r="AH967" s="28"/>
      <c r="AI967" s="28"/>
      <c r="AJ967" s="28"/>
      <c r="AK967" s="28"/>
      <c r="AL967" s="28"/>
      <c r="AM967" s="28"/>
      <c r="AN967" s="28"/>
      <c r="AO967" s="28"/>
      <c r="AQ967" s="67">
        <v>0</v>
      </c>
      <c r="AR967" s="67">
        <v>0</v>
      </c>
      <c r="AS967" s="67">
        <v>172.1</v>
      </c>
      <c r="AT967" s="67">
        <v>174.8</v>
      </c>
      <c r="AU967" s="67">
        <v>170.7</v>
      </c>
      <c r="AV967" s="67">
        <v>169.8</v>
      </c>
      <c r="AW967" s="67">
        <v>173.2</v>
      </c>
      <c r="AX967" s="67">
        <v>187.8</v>
      </c>
      <c r="AY967" s="67">
        <v>180.1</v>
      </c>
      <c r="AZ967" s="67">
        <v>221.1</v>
      </c>
      <c r="BA967" s="67">
        <v>217.5</v>
      </c>
      <c r="BB967" s="67">
        <v>199.6</v>
      </c>
      <c r="BC967" s="67">
        <v>196.8</v>
      </c>
      <c r="BD967" s="67">
        <v>204.50000000000003</v>
      </c>
      <c r="BE967" s="67">
        <v>193.10000000000002</v>
      </c>
      <c r="BF967" s="67">
        <v>205.09999999999994</v>
      </c>
      <c r="BG967" s="67">
        <v>207</v>
      </c>
      <c r="BH967" s="67">
        <v>209.10000000000002</v>
      </c>
      <c r="BI967" s="67">
        <v>186.2</v>
      </c>
      <c r="BJ967" s="67">
        <v>199.29999999999998</v>
      </c>
      <c r="BK967" s="67">
        <v>205.49999999999997</v>
      </c>
      <c r="BL967" s="67">
        <v>193.6</v>
      </c>
      <c r="BM967" s="67">
        <v>187.40000000000003</v>
      </c>
      <c r="BN967" s="67"/>
    </row>
    <row r="968" spans="1:66" ht="13.5" customHeight="1" x14ac:dyDescent="0.15">
      <c r="A968" s="51"/>
      <c r="B968" s="52"/>
      <c r="C968" s="122"/>
      <c r="D968" s="66" t="s">
        <v>10</v>
      </c>
      <c r="E968" s="90"/>
      <c r="F968" s="90"/>
      <c r="G968" s="90"/>
      <c r="H968" s="28"/>
      <c r="I968" s="28"/>
      <c r="J968" s="28"/>
      <c r="K968" s="28"/>
      <c r="L968" s="28"/>
      <c r="M968" s="28"/>
      <c r="N968" s="28"/>
      <c r="O968" s="28"/>
      <c r="P968" s="28"/>
      <c r="Q968" s="28"/>
      <c r="R968" s="28"/>
      <c r="S968" s="28"/>
      <c r="T968" s="28"/>
      <c r="U968" s="28"/>
      <c r="V968" s="28"/>
      <c r="W968" s="28"/>
      <c r="X968" s="28"/>
      <c r="Y968" s="28"/>
      <c r="Z968" s="28"/>
      <c r="AA968" s="28"/>
      <c r="AB968" s="28"/>
      <c r="AC968" s="28"/>
      <c r="AD968" s="28"/>
      <c r="AE968" s="28"/>
      <c r="AF968" s="28"/>
      <c r="AG968" s="28"/>
      <c r="AH968" s="28"/>
      <c r="AI968" s="28"/>
      <c r="AJ968" s="28"/>
      <c r="AK968" s="28"/>
      <c r="AL968" s="28"/>
      <c r="AM968" s="28"/>
      <c r="AN968" s="28"/>
      <c r="AO968" s="28"/>
      <c r="AQ968" s="67">
        <v>0</v>
      </c>
      <c r="AR968" s="67">
        <v>0</v>
      </c>
      <c r="AS968" s="67">
        <v>54</v>
      </c>
      <c r="AT968" s="67">
        <v>54.5</v>
      </c>
      <c r="AU968" s="67">
        <v>52.6</v>
      </c>
      <c r="AV968" s="67">
        <v>52.5</v>
      </c>
      <c r="AW968" s="67">
        <v>50.8</v>
      </c>
      <c r="AX968" s="67">
        <v>48.9</v>
      </c>
      <c r="AY968" s="67">
        <v>50.4</v>
      </c>
      <c r="AZ968" s="67">
        <v>30</v>
      </c>
      <c r="BA968" s="67">
        <v>30.5</v>
      </c>
      <c r="BB968" s="67">
        <v>30.1</v>
      </c>
      <c r="BC968" s="67">
        <v>31.1</v>
      </c>
      <c r="BD968" s="67">
        <v>38.200000000000003</v>
      </c>
      <c r="BE968" s="67">
        <v>32.5</v>
      </c>
      <c r="BF968" s="67">
        <v>33.099999999999994</v>
      </c>
      <c r="BG968" s="67">
        <v>31.3</v>
      </c>
      <c r="BH968" s="67">
        <v>29.3</v>
      </c>
      <c r="BI968" s="67">
        <v>29.9</v>
      </c>
      <c r="BJ968" s="67">
        <v>27.8</v>
      </c>
      <c r="BK968" s="67">
        <v>33.699999999999996</v>
      </c>
      <c r="BL968" s="67">
        <v>32</v>
      </c>
      <c r="BM968" s="67">
        <v>35.000000000000007</v>
      </c>
      <c r="BN968" s="67"/>
    </row>
    <row r="969" spans="1:66" ht="13.5" customHeight="1" thickBot="1" x14ac:dyDescent="0.2">
      <c r="A969" s="51"/>
      <c r="B969" s="52"/>
      <c r="C969" s="123"/>
      <c r="D969" s="68" t="s">
        <v>11</v>
      </c>
      <c r="E969" s="91"/>
      <c r="F969" s="91"/>
      <c r="G969" s="91"/>
      <c r="H969" s="29"/>
      <c r="I969" s="29"/>
      <c r="J969" s="29"/>
      <c r="K969" s="29"/>
      <c r="L969" s="29"/>
      <c r="M969" s="29"/>
      <c r="N969" s="29"/>
      <c r="O969" s="29"/>
      <c r="P969" s="29"/>
      <c r="Q969" s="29"/>
      <c r="R969" s="29"/>
      <c r="S969" s="29"/>
      <c r="T969" s="29"/>
      <c r="U969" s="29"/>
      <c r="V969" s="29"/>
      <c r="W969" s="29"/>
      <c r="X969" s="29"/>
      <c r="Y969" s="29"/>
      <c r="Z969" s="29"/>
      <c r="AA969" s="29"/>
      <c r="AB969" s="29"/>
      <c r="AC969" s="29"/>
      <c r="AD969" s="29"/>
      <c r="AE969" s="29"/>
      <c r="AF969" s="29"/>
      <c r="AG969" s="29"/>
      <c r="AH969" s="29"/>
      <c r="AI969" s="29"/>
      <c r="AJ969" s="29"/>
      <c r="AK969" s="29"/>
      <c r="AL969" s="29"/>
      <c r="AM969" s="29"/>
      <c r="AN969" s="29"/>
      <c r="AO969" s="29"/>
      <c r="AQ969" s="69">
        <v>0</v>
      </c>
      <c r="AR969" s="69">
        <v>0</v>
      </c>
      <c r="AS969" s="69">
        <v>62</v>
      </c>
      <c r="AT969" s="69">
        <v>62.7</v>
      </c>
      <c r="AU969" s="69">
        <v>60.5</v>
      </c>
      <c r="AV969" s="69">
        <v>60.3</v>
      </c>
      <c r="AW969" s="69">
        <v>58.4</v>
      </c>
      <c r="AX969" s="69">
        <v>56.1</v>
      </c>
      <c r="AY969" s="69">
        <v>60</v>
      </c>
      <c r="AZ969" s="69">
        <v>32.9</v>
      </c>
      <c r="BA969" s="69">
        <v>33.9</v>
      </c>
      <c r="BB969" s="69">
        <v>33.4</v>
      </c>
      <c r="BC969" s="69">
        <v>34.6</v>
      </c>
      <c r="BD969" s="69">
        <v>42.500000000000007</v>
      </c>
      <c r="BE969" s="69">
        <v>36.099999999999994</v>
      </c>
      <c r="BF969" s="69">
        <v>36.700000000000003</v>
      </c>
      <c r="BG969" s="69">
        <v>34.799999999999997</v>
      </c>
      <c r="BH969" s="69">
        <v>32.599999999999994</v>
      </c>
      <c r="BI969" s="69">
        <v>33.299999999999997</v>
      </c>
      <c r="BJ969" s="69">
        <v>30.900000000000002</v>
      </c>
      <c r="BK969" s="69">
        <v>37.4</v>
      </c>
      <c r="BL969" s="69">
        <v>35.6</v>
      </c>
      <c r="BM969" s="69">
        <v>38.899999999999991</v>
      </c>
      <c r="BN969" s="69"/>
    </row>
    <row r="970" spans="1:66" ht="13.5" customHeight="1" x14ac:dyDescent="0.15">
      <c r="A970" s="51"/>
      <c r="B970" s="52"/>
      <c r="C970" s="121" t="s">
        <v>391</v>
      </c>
      <c r="D970" s="64" t="s">
        <v>6</v>
      </c>
      <c r="E970" s="89"/>
      <c r="F970" s="89"/>
      <c r="G970" s="89"/>
      <c r="H970" s="26"/>
      <c r="I970" s="26"/>
      <c r="J970" s="26"/>
      <c r="K970" s="26"/>
      <c r="L970" s="26"/>
      <c r="M970" s="26"/>
      <c r="N970" s="26"/>
      <c r="O970" s="26"/>
      <c r="P970" s="26"/>
      <c r="Q970" s="26"/>
      <c r="R970" s="26"/>
      <c r="S970" s="26"/>
      <c r="T970" s="26"/>
      <c r="U970" s="26"/>
      <c r="V970" s="26"/>
      <c r="W970" s="26"/>
      <c r="X970" s="26"/>
      <c r="Y970" s="26"/>
      <c r="Z970" s="26"/>
      <c r="AA970" s="26"/>
      <c r="AB970" s="26"/>
      <c r="AC970" s="26"/>
      <c r="AD970" s="26"/>
      <c r="AE970" s="26"/>
      <c r="AF970" s="26"/>
      <c r="AG970" s="26"/>
      <c r="AH970" s="26"/>
      <c r="AI970" s="26"/>
      <c r="AJ970" s="26"/>
      <c r="AK970" s="26"/>
      <c r="AL970" s="26"/>
      <c r="AM970" s="26"/>
      <c r="AN970" s="26"/>
      <c r="AO970" s="26"/>
      <c r="AQ970" s="65">
        <v>76.8</v>
      </c>
      <c r="AR970" s="65">
        <v>115.2</v>
      </c>
      <c r="AS970" s="65">
        <v>83.2</v>
      </c>
      <c r="AT970" s="65">
        <v>84.6</v>
      </c>
      <c r="AU970" s="65">
        <v>85</v>
      </c>
      <c r="AV970" s="65">
        <v>94</v>
      </c>
      <c r="AW970" s="65">
        <v>79.599999999999994</v>
      </c>
      <c r="AX970" s="65">
        <v>68.3</v>
      </c>
      <c r="AY970" s="65">
        <v>70</v>
      </c>
      <c r="AZ970" s="65">
        <v>0</v>
      </c>
      <c r="BA970" s="65">
        <v>0</v>
      </c>
      <c r="BB970" s="65">
        <v>0</v>
      </c>
      <c r="BC970" s="65">
        <v>0</v>
      </c>
      <c r="BD970" s="65">
        <v>0</v>
      </c>
      <c r="BE970" s="65">
        <v>0</v>
      </c>
      <c r="BF970" s="65">
        <v>0</v>
      </c>
      <c r="BG970" s="65">
        <v>0</v>
      </c>
      <c r="BH970" s="65">
        <v>0</v>
      </c>
      <c r="BI970" s="65">
        <v>0</v>
      </c>
      <c r="BJ970" s="65">
        <v>0</v>
      </c>
      <c r="BK970" s="65">
        <v>0</v>
      </c>
      <c r="BL970" s="65">
        <v>0</v>
      </c>
      <c r="BM970" s="65"/>
      <c r="BN970" s="65"/>
    </row>
    <row r="971" spans="1:66" ht="13.5" customHeight="1" x14ac:dyDescent="0.15">
      <c r="A971" s="51"/>
      <c r="B971" s="52"/>
      <c r="C971" s="122"/>
      <c r="D971" s="66" t="s">
        <v>7</v>
      </c>
      <c r="E971" s="90"/>
      <c r="F971" s="90"/>
      <c r="G971" s="90"/>
      <c r="H971" s="28"/>
      <c r="I971" s="28"/>
      <c r="J971" s="28"/>
      <c r="K971" s="28"/>
      <c r="L971" s="28"/>
      <c r="M971" s="28"/>
      <c r="N971" s="28"/>
      <c r="O971" s="28"/>
      <c r="P971" s="28"/>
      <c r="Q971" s="28"/>
      <c r="R971" s="28"/>
      <c r="S971" s="28"/>
      <c r="T971" s="28"/>
      <c r="U971" s="28"/>
      <c r="V971" s="28"/>
      <c r="W971" s="28"/>
      <c r="X971" s="28"/>
      <c r="Y971" s="28"/>
      <c r="Z971" s="28"/>
      <c r="AA971" s="28"/>
      <c r="AB971" s="28"/>
      <c r="AC971" s="28"/>
      <c r="AD971" s="28"/>
      <c r="AE971" s="28"/>
      <c r="AF971" s="28"/>
      <c r="AG971" s="28"/>
      <c r="AH971" s="28"/>
      <c r="AI971" s="28"/>
      <c r="AJ971" s="28"/>
      <c r="AK971" s="28"/>
      <c r="AL971" s="28"/>
      <c r="AM971" s="28"/>
      <c r="AN971" s="28"/>
      <c r="AO971" s="28"/>
      <c r="AQ971" s="67">
        <v>0.7</v>
      </c>
      <c r="AR971" s="67">
        <v>0.8</v>
      </c>
      <c r="AS971" s="67">
        <v>0</v>
      </c>
      <c r="AT971" s="67">
        <v>1</v>
      </c>
      <c r="AU971" s="67">
        <v>1.1000000000000001</v>
      </c>
      <c r="AV971" s="67">
        <v>1.1000000000000001</v>
      </c>
      <c r="AW971" s="67">
        <v>1.3</v>
      </c>
      <c r="AX971" s="67">
        <v>1.2</v>
      </c>
      <c r="AY971" s="67">
        <v>0.9</v>
      </c>
      <c r="AZ971" s="67">
        <v>0</v>
      </c>
      <c r="BA971" s="67">
        <v>0</v>
      </c>
      <c r="BB971" s="67">
        <v>0</v>
      </c>
      <c r="BC971" s="67">
        <v>0</v>
      </c>
      <c r="BD971" s="67">
        <v>0</v>
      </c>
      <c r="BE971" s="67">
        <v>0</v>
      </c>
      <c r="BF971" s="67">
        <v>0</v>
      </c>
      <c r="BG971" s="67">
        <v>0</v>
      </c>
      <c r="BH971" s="67">
        <v>0</v>
      </c>
      <c r="BI971" s="67">
        <v>0</v>
      </c>
      <c r="BJ971" s="67">
        <v>0</v>
      </c>
      <c r="BK971" s="67">
        <v>0</v>
      </c>
      <c r="BL971" s="67">
        <v>0</v>
      </c>
      <c r="BM971" s="67"/>
      <c r="BN971" s="67"/>
    </row>
    <row r="972" spans="1:66" ht="13.5" customHeight="1" x14ac:dyDescent="0.15">
      <c r="A972" s="51"/>
      <c r="B972" s="52"/>
      <c r="C972" s="122"/>
      <c r="D972" s="66" t="s">
        <v>8</v>
      </c>
      <c r="E972" s="90"/>
      <c r="F972" s="90"/>
      <c r="G972" s="90"/>
      <c r="H972" s="28"/>
      <c r="I972" s="28"/>
      <c r="J972" s="28"/>
      <c r="K972" s="28"/>
      <c r="L972" s="28"/>
      <c r="M972" s="28"/>
      <c r="N972" s="28"/>
      <c r="O972" s="28"/>
      <c r="P972" s="28"/>
      <c r="Q972" s="28"/>
      <c r="R972" s="28"/>
      <c r="S972" s="28"/>
      <c r="T972" s="28"/>
      <c r="U972" s="28"/>
      <c r="V972" s="28"/>
      <c r="W972" s="28"/>
      <c r="X972" s="28"/>
      <c r="Y972" s="28"/>
      <c r="Z972" s="28"/>
      <c r="AA972" s="28"/>
      <c r="AB972" s="28"/>
      <c r="AC972" s="28"/>
      <c r="AD972" s="28"/>
      <c r="AE972" s="28"/>
      <c r="AF972" s="28"/>
      <c r="AG972" s="28"/>
      <c r="AH972" s="28"/>
      <c r="AI972" s="28"/>
      <c r="AJ972" s="28"/>
      <c r="AK972" s="28"/>
      <c r="AL972" s="28"/>
      <c r="AM972" s="28"/>
      <c r="AN972" s="28"/>
      <c r="AO972" s="28"/>
      <c r="AQ972" s="67">
        <v>76.099999999999994</v>
      </c>
      <c r="AR972" s="67">
        <v>114.4</v>
      </c>
      <c r="AS972" s="67">
        <v>83.2</v>
      </c>
      <c r="AT972" s="67">
        <v>83.6</v>
      </c>
      <c r="AU972" s="67">
        <v>83.9</v>
      </c>
      <c r="AV972" s="67">
        <v>92.9</v>
      </c>
      <c r="AW972" s="67">
        <v>78.3</v>
      </c>
      <c r="AX972" s="67">
        <v>67.099999999999994</v>
      </c>
      <c r="AY972" s="67">
        <v>69.099999999999994</v>
      </c>
      <c r="AZ972" s="67">
        <v>0</v>
      </c>
      <c r="BA972" s="67">
        <v>0</v>
      </c>
      <c r="BB972" s="67">
        <v>0</v>
      </c>
      <c r="BC972" s="67">
        <v>0</v>
      </c>
      <c r="BD972" s="67">
        <v>0</v>
      </c>
      <c r="BE972" s="67">
        <v>0</v>
      </c>
      <c r="BF972" s="67">
        <v>0</v>
      </c>
      <c r="BG972" s="67">
        <v>0</v>
      </c>
      <c r="BH972" s="67">
        <v>0</v>
      </c>
      <c r="BI972" s="67">
        <v>0</v>
      </c>
      <c r="BJ972" s="67">
        <v>0</v>
      </c>
      <c r="BK972" s="67">
        <v>0</v>
      </c>
      <c r="BL972" s="67">
        <v>0</v>
      </c>
      <c r="BM972" s="67"/>
      <c r="BN972" s="67"/>
    </row>
    <row r="973" spans="1:66" ht="13.5" customHeight="1" x14ac:dyDescent="0.15">
      <c r="A973" s="51"/>
      <c r="B973" s="52"/>
      <c r="C973" s="122"/>
      <c r="D973" s="66" t="s">
        <v>9</v>
      </c>
      <c r="E973" s="90"/>
      <c r="F973" s="90"/>
      <c r="G973" s="90"/>
      <c r="H973" s="28"/>
      <c r="I973" s="28"/>
      <c r="J973" s="28"/>
      <c r="K973" s="28"/>
      <c r="L973" s="28"/>
      <c r="M973" s="28"/>
      <c r="N973" s="28"/>
      <c r="O973" s="28"/>
      <c r="P973" s="28"/>
      <c r="Q973" s="28"/>
      <c r="R973" s="28"/>
      <c r="S973" s="28"/>
      <c r="T973" s="28"/>
      <c r="U973" s="28"/>
      <c r="V973" s="28"/>
      <c r="W973" s="28"/>
      <c r="X973" s="28"/>
      <c r="Y973" s="28"/>
      <c r="Z973" s="28"/>
      <c r="AA973" s="28"/>
      <c r="AB973" s="28"/>
      <c r="AC973" s="28"/>
      <c r="AD973" s="28"/>
      <c r="AE973" s="28"/>
      <c r="AF973" s="28"/>
      <c r="AG973" s="28"/>
      <c r="AH973" s="28"/>
      <c r="AI973" s="28"/>
      <c r="AJ973" s="28"/>
      <c r="AK973" s="28"/>
      <c r="AL973" s="28"/>
      <c r="AM973" s="28"/>
      <c r="AN973" s="28"/>
      <c r="AO973" s="28"/>
      <c r="AQ973" s="67">
        <v>56.6</v>
      </c>
      <c r="AR973" s="67">
        <v>86.5</v>
      </c>
      <c r="AS973" s="67">
        <v>55.2</v>
      </c>
      <c r="AT973" s="67">
        <v>67.7</v>
      </c>
      <c r="AU973" s="67">
        <v>68.5</v>
      </c>
      <c r="AV973" s="67">
        <v>77.8</v>
      </c>
      <c r="AW973" s="67">
        <v>64.8</v>
      </c>
      <c r="AX973" s="67">
        <v>53.3</v>
      </c>
      <c r="AY973" s="67">
        <v>56.2</v>
      </c>
      <c r="AZ973" s="67">
        <v>0</v>
      </c>
      <c r="BA973" s="67">
        <v>0</v>
      </c>
      <c r="BB973" s="67">
        <v>0</v>
      </c>
      <c r="BC973" s="67">
        <v>0</v>
      </c>
      <c r="BD973" s="67">
        <v>0</v>
      </c>
      <c r="BE973" s="67">
        <v>0</v>
      </c>
      <c r="BF973" s="67">
        <v>0</v>
      </c>
      <c r="BG973" s="67">
        <v>0</v>
      </c>
      <c r="BH973" s="67">
        <v>0</v>
      </c>
      <c r="BI973" s="67">
        <v>0</v>
      </c>
      <c r="BJ973" s="67">
        <v>0</v>
      </c>
      <c r="BK973" s="67">
        <v>0</v>
      </c>
      <c r="BL973" s="67">
        <v>0</v>
      </c>
      <c r="BM973" s="67"/>
      <c r="BN973" s="67"/>
    </row>
    <row r="974" spans="1:66" ht="13.5" customHeight="1" x14ac:dyDescent="0.15">
      <c r="A974" s="51"/>
      <c r="B974" s="52"/>
      <c r="C974" s="122"/>
      <c r="D974" s="66" t="s">
        <v>10</v>
      </c>
      <c r="E974" s="90"/>
      <c r="F974" s="90"/>
      <c r="G974" s="90"/>
      <c r="H974" s="28"/>
      <c r="I974" s="28"/>
      <c r="J974" s="28"/>
      <c r="K974" s="28"/>
      <c r="L974" s="28"/>
      <c r="M974" s="28"/>
      <c r="N974" s="28"/>
      <c r="O974" s="28"/>
      <c r="P974" s="28"/>
      <c r="Q974" s="28"/>
      <c r="R974" s="28"/>
      <c r="S974" s="28"/>
      <c r="T974" s="28"/>
      <c r="U974" s="28"/>
      <c r="V974" s="28"/>
      <c r="W974" s="28"/>
      <c r="X974" s="28"/>
      <c r="Y974" s="28"/>
      <c r="Z974" s="28"/>
      <c r="AA974" s="28"/>
      <c r="AB974" s="28"/>
      <c r="AC974" s="28"/>
      <c r="AD974" s="28"/>
      <c r="AE974" s="28"/>
      <c r="AF974" s="28"/>
      <c r="AG974" s="28"/>
      <c r="AH974" s="28"/>
      <c r="AI974" s="28"/>
      <c r="AJ974" s="28"/>
      <c r="AK974" s="28"/>
      <c r="AL974" s="28"/>
      <c r="AM974" s="28"/>
      <c r="AN974" s="28"/>
      <c r="AO974" s="28"/>
      <c r="AQ974" s="67">
        <v>20.2</v>
      </c>
      <c r="AR974" s="67">
        <v>28.7</v>
      </c>
      <c r="AS974" s="67">
        <v>28</v>
      </c>
      <c r="AT974" s="67">
        <v>16.899999999999999</v>
      </c>
      <c r="AU974" s="67">
        <v>16.5</v>
      </c>
      <c r="AV974" s="67">
        <v>16.2</v>
      </c>
      <c r="AW974" s="67">
        <v>14.8</v>
      </c>
      <c r="AX974" s="67">
        <v>15</v>
      </c>
      <c r="AY974" s="67">
        <v>13.8</v>
      </c>
      <c r="AZ974" s="67">
        <v>0</v>
      </c>
      <c r="BA974" s="67">
        <v>0</v>
      </c>
      <c r="BB974" s="67">
        <v>0</v>
      </c>
      <c r="BC974" s="67">
        <v>0</v>
      </c>
      <c r="BD974" s="67">
        <v>0</v>
      </c>
      <c r="BE974" s="67">
        <v>0</v>
      </c>
      <c r="BF974" s="67">
        <v>0</v>
      </c>
      <c r="BG974" s="67">
        <v>0</v>
      </c>
      <c r="BH974" s="67">
        <v>0</v>
      </c>
      <c r="BI974" s="67">
        <v>0</v>
      </c>
      <c r="BJ974" s="67">
        <v>0</v>
      </c>
      <c r="BK974" s="67">
        <v>0</v>
      </c>
      <c r="BL974" s="67">
        <v>0</v>
      </c>
      <c r="BM974" s="67"/>
      <c r="BN974" s="67"/>
    </row>
    <row r="975" spans="1:66" ht="13.5" customHeight="1" thickBot="1" x14ac:dyDescent="0.2">
      <c r="A975" s="51"/>
      <c r="B975" s="52"/>
      <c r="C975" s="123"/>
      <c r="D975" s="68" t="s">
        <v>11</v>
      </c>
      <c r="E975" s="91"/>
      <c r="F975" s="91"/>
      <c r="G975" s="91"/>
      <c r="H975" s="29"/>
      <c r="I975" s="29"/>
      <c r="J975" s="29"/>
      <c r="K975" s="29"/>
      <c r="L975" s="29"/>
      <c r="M975" s="29"/>
      <c r="N975" s="29"/>
      <c r="O975" s="29"/>
      <c r="P975" s="29"/>
      <c r="Q975" s="29"/>
      <c r="R975" s="29"/>
      <c r="S975" s="29"/>
      <c r="T975" s="29"/>
      <c r="U975" s="29"/>
      <c r="V975" s="29"/>
      <c r="W975" s="29"/>
      <c r="X975" s="29"/>
      <c r="Y975" s="29"/>
      <c r="Z975" s="29"/>
      <c r="AA975" s="29"/>
      <c r="AB975" s="29"/>
      <c r="AC975" s="29"/>
      <c r="AD975" s="29"/>
      <c r="AE975" s="29"/>
      <c r="AF975" s="29"/>
      <c r="AG975" s="29"/>
      <c r="AH975" s="29"/>
      <c r="AI975" s="29"/>
      <c r="AJ975" s="29"/>
      <c r="AK975" s="29"/>
      <c r="AL975" s="29"/>
      <c r="AM975" s="29"/>
      <c r="AN975" s="29"/>
      <c r="AO975" s="29"/>
      <c r="AQ975" s="69">
        <v>20.8</v>
      </c>
      <c r="AR975" s="69">
        <v>28.9</v>
      </c>
      <c r="AS975" s="69">
        <v>28</v>
      </c>
      <c r="AT975" s="69">
        <v>16.899999999999999</v>
      </c>
      <c r="AU975" s="69">
        <v>16.5</v>
      </c>
      <c r="AV975" s="69">
        <v>16.2</v>
      </c>
      <c r="AW975" s="69">
        <v>14.9</v>
      </c>
      <c r="AX975" s="69">
        <v>15</v>
      </c>
      <c r="AY975" s="69">
        <v>13.8</v>
      </c>
      <c r="AZ975" s="69">
        <v>0</v>
      </c>
      <c r="BA975" s="69">
        <v>0</v>
      </c>
      <c r="BB975" s="69">
        <v>0</v>
      </c>
      <c r="BC975" s="69">
        <v>0</v>
      </c>
      <c r="BD975" s="69">
        <v>0</v>
      </c>
      <c r="BE975" s="69">
        <v>0</v>
      </c>
      <c r="BF975" s="69">
        <v>0</v>
      </c>
      <c r="BG975" s="69">
        <v>0</v>
      </c>
      <c r="BH975" s="69">
        <v>0</v>
      </c>
      <c r="BI975" s="69">
        <v>0</v>
      </c>
      <c r="BJ975" s="69">
        <v>0</v>
      </c>
      <c r="BK975" s="69">
        <v>0</v>
      </c>
      <c r="BL975" s="69">
        <v>0</v>
      </c>
      <c r="BM975" s="69"/>
      <c r="BN975" s="69"/>
    </row>
    <row r="976" spans="1:66" ht="13.5" customHeight="1" x14ac:dyDescent="0.15">
      <c r="A976" s="51"/>
      <c r="B976" s="52"/>
      <c r="C976" s="127" t="s">
        <v>444</v>
      </c>
      <c r="D976" s="64" t="s">
        <v>6</v>
      </c>
      <c r="E976" s="89"/>
      <c r="F976" s="89"/>
      <c r="G976" s="89"/>
      <c r="H976" s="26"/>
      <c r="I976" s="26">
        <f t="shared" ref="I976" si="1249">SUM(I977:I978)</f>
        <v>81403</v>
      </c>
      <c r="J976" s="26">
        <f t="shared" ref="J976" si="1250">SUM(J977:J978)</f>
        <v>102360</v>
      </c>
      <c r="K976" s="26">
        <f t="shared" ref="K976" si="1251">SUM(K977:K978)</f>
        <v>185582</v>
      </c>
      <c r="L976" s="26">
        <f t="shared" ref="L976" si="1252">SUM(L977:L978)</f>
        <v>165536</v>
      </c>
      <c r="M976" s="26">
        <f t="shared" ref="M976" si="1253">SUM(M977:M978)</f>
        <v>166048</v>
      </c>
      <c r="N976" s="26">
        <f t="shared" ref="N976" si="1254">SUM(N977:N978)</f>
        <v>166036</v>
      </c>
      <c r="O976" s="26">
        <f t="shared" ref="O976" si="1255">SUM(O977:O978)</f>
        <v>148440</v>
      </c>
      <c r="P976" s="26">
        <f t="shared" ref="P976" si="1256">SUM(P977:P978)</f>
        <v>124402</v>
      </c>
      <c r="Q976" s="26">
        <f t="shared" ref="Q976" si="1257">SUM(Q977:Q978)</f>
        <v>135077</v>
      </c>
      <c r="R976" s="26">
        <f t="shared" ref="R976" si="1258">SUM(R977:R978)</f>
        <v>157367</v>
      </c>
      <c r="S976" s="26">
        <f t="shared" ref="S976" si="1259">SUM(S977:S978)</f>
        <v>169157</v>
      </c>
      <c r="T976" s="26">
        <f t="shared" ref="T976" si="1260">SUM(T977:T978)</f>
        <v>208451</v>
      </c>
      <c r="U976" s="26">
        <f t="shared" ref="U976" si="1261">SUM(U977:U978)</f>
        <v>208457</v>
      </c>
      <c r="V976" s="26">
        <f t="shared" ref="V976" si="1262">SUM(V977:V978)</f>
        <v>194823</v>
      </c>
      <c r="W976" s="26">
        <f t="shared" ref="W976" si="1263">SUM(W977:W978)</f>
        <v>194254</v>
      </c>
      <c r="X976" s="26">
        <f t="shared" ref="X976" si="1264">SUM(X977:X978)</f>
        <v>199053</v>
      </c>
      <c r="Y976" s="26">
        <f t="shared" ref="Y976" si="1265">SUM(Y977:Y978)</f>
        <v>294195</v>
      </c>
      <c r="Z976" s="26">
        <f t="shared" ref="Z976" si="1266">SUM(Z977:Z978)</f>
        <v>320183</v>
      </c>
      <c r="AA976" s="26">
        <f t="shared" ref="AA976" si="1267">SUM(AA977:AA978)</f>
        <v>335076</v>
      </c>
      <c r="AB976" s="26">
        <f t="shared" ref="AB976" si="1268">SUM(AB977:AB978)</f>
        <v>335224</v>
      </c>
      <c r="AC976" s="26">
        <f t="shared" ref="AC976" si="1269">SUM(AC977:AC978)</f>
        <v>345994</v>
      </c>
      <c r="AD976" s="26">
        <f t="shared" ref="AD976" si="1270">SUM(AD977:AD978)</f>
        <v>353231</v>
      </c>
      <c r="AE976" s="26">
        <f t="shared" ref="AE976" si="1271">SUM(AE977:AE978)</f>
        <v>392984</v>
      </c>
      <c r="AF976" s="26">
        <f t="shared" ref="AF976" si="1272">SUM(AF977:AF978)</f>
        <v>384850</v>
      </c>
      <c r="AG976" s="26">
        <f t="shared" ref="AG976" si="1273">SUM(AG977:AG978)</f>
        <v>391405</v>
      </c>
      <c r="AH976" s="26">
        <f t="shared" ref="AH976" si="1274">SUM(AH977:AH978)</f>
        <v>489936</v>
      </c>
      <c r="AI976" s="26">
        <f t="shared" ref="AI976" si="1275">SUM(AI977:AI978)</f>
        <v>526537</v>
      </c>
      <c r="AJ976" s="26">
        <f t="shared" ref="AJ976" si="1276">SUM(AJ977:AJ978)</f>
        <v>549854</v>
      </c>
      <c r="AK976" s="26">
        <f t="shared" ref="AK976" si="1277">SUM(AK977:AK978)</f>
        <v>543756</v>
      </c>
      <c r="AL976" s="26">
        <f t="shared" ref="AL976" si="1278">SUM(AL977:AL978)</f>
        <v>540367</v>
      </c>
      <c r="AM976" s="26">
        <f t="shared" ref="AM976" si="1279">SUM(AM977:AM978)</f>
        <v>518310</v>
      </c>
      <c r="AN976" s="26">
        <f t="shared" ref="AN976" si="1280">SUM(AN977:AN978)</f>
        <v>548007</v>
      </c>
      <c r="AO976" s="26">
        <f t="shared" ref="AO976" si="1281">SUM(AO977:AO978)</f>
        <v>544701</v>
      </c>
      <c r="AQ976" s="65">
        <v>348.5</v>
      </c>
      <c r="AR976" s="65">
        <v>329.8</v>
      </c>
      <c r="AS976" s="65">
        <v>328.4</v>
      </c>
      <c r="AT976" s="65">
        <v>322.8</v>
      </c>
      <c r="AU976" s="65">
        <v>330.9</v>
      </c>
      <c r="AV976" s="65">
        <v>318.89999999999998</v>
      </c>
      <c r="AW976" s="65">
        <v>302.8</v>
      </c>
      <c r="AX976" s="65">
        <v>291.39999999999998</v>
      </c>
      <c r="AY976" s="65">
        <v>248.5</v>
      </c>
      <c r="AZ976" s="65">
        <v>242</v>
      </c>
      <c r="BA976" s="65">
        <v>237.8</v>
      </c>
      <c r="BB976" s="65">
        <v>225.1</v>
      </c>
      <c r="BC976" s="65">
        <v>211</v>
      </c>
      <c r="BD976" s="65">
        <v>195.79999999999998</v>
      </c>
      <c r="BE976" s="65">
        <v>207.99999999999997</v>
      </c>
      <c r="BF976" s="65">
        <v>205.2</v>
      </c>
      <c r="BG976" s="65">
        <v>226.20000000000002</v>
      </c>
      <c r="BH976" s="65">
        <v>220.90000000000003</v>
      </c>
      <c r="BI976" s="65">
        <v>279.39999999999992</v>
      </c>
      <c r="BJ976" s="65">
        <v>275.10000000000002</v>
      </c>
      <c r="BK976" s="65">
        <v>280.00000000000006</v>
      </c>
      <c r="BL976" s="65">
        <v>270.2</v>
      </c>
      <c r="BM976" s="65">
        <v>270.7</v>
      </c>
      <c r="BN976" s="65"/>
    </row>
    <row r="977" spans="1:66" ht="13.5" customHeight="1" x14ac:dyDescent="0.15">
      <c r="A977" s="51"/>
      <c r="B977" s="52"/>
      <c r="C977" s="128"/>
      <c r="D977" s="66" t="s">
        <v>7</v>
      </c>
      <c r="E977" s="90"/>
      <c r="F977" s="90"/>
      <c r="G977" s="90"/>
      <c r="H977" s="28"/>
      <c r="I977" s="28">
        <f>主要観光地別・年度計!I1055+主要観光地別・年度計!I1061</f>
        <v>18750</v>
      </c>
      <c r="J977" s="28">
        <f>主要観光地別・年度計!J1055+主要観光地別・年度計!J1061</f>
        <v>26710</v>
      </c>
      <c r="K977" s="28">
        <f>主要観光地別・年度計!K1055+主要観光地別・年度計!K1061</f>
        <v>30235</v>
      </c>
      <c r="L977" s="28">
        <f>主要観光地別・年度計!L1055+主要観光地別・年度計!L1061</f>
        <v>29099</v>
      </c>
      <c r="M977" s="28">
        <f>主要観光地別・年度計!M1055+主要観光地別・年度計!M1061</f>
        <v>27057</v>
      </c>
      <c r="N977" s="28">
        <f>主要観光地別・年度計!N1055+主要観光地別・年度計!N1061</f>
        <v>24662</v>
      </c>
      <c r="O977" s="28">
        <f>主要観光地別・年度計!O1055+主要観光地別・年度計!O1061</f>
        <v>11160</v>
      </c>
      <c r="P977" s="28">
        <f>主要観光地別・年度計!P1055+主要観光地別・年度計!P1061</f>
        <v>11853</v>
      </c>
      <c r="Q977" s="28">
        <f>主要観光地別・年度計!Q1055+主要観光地別・年度計!Q1061</f>
        <v>12521</v>
      </c>
      <c r="R977" s="28">
        <f>主要観光地別・年度計!R1055+主要観光地別・年度計!R1061</f>
        <v>43355</v>
      </c>
      <c r="S977" s="28">
        <f>主要観光地別・年度計!S1055+主要観光地別・年度計!S1061</f>
        <v>49297</v>
      </c>
      <c r="T977" s="28">
        <f>主要観光地別・年度計!T1055+主要観光地別・年度計!T1061</f>
        <v>104305</v>
      </c>
      <c r="U977" s="28">
        <f>主要観光地別・年度計!U1055+主要観光地別・年度計!U1061</f>
        <v>69795</v>
      </c>
      <c r="V977" s="28">
        <f>主要観光地別・年度計!V1055+主要観光地別・年度計!V1061</f>
        <v>66504</v>
      </c>
      <c r="W977" s="28">
        <f>主要観光地別・年度計!W1055+主要観光地別・年度計!W1061</f>
        <v>66675</v>
      </c>
      <c r="X977" s="28">
        <f>主要観光地別・年度計!X1055+主要観光地別・年度計!X1061</f>
        <v>68018</v>
      </c>
      <c r="Y977" s="28">
        <f>主要観光地別・年度計!Y1055+主要観光地別・年度計!Y1061</f>
        <v>96983</v>
      </c>
      <c r="Z977" s="28">
        <f>主要観光地別・年度計!Z1055+主要観光地別・年度計!Z1061</f>
        <v>100166</v>
      </c>
      <c r="AA977" s="28">
        <f>主要観光地別・年度計!AA1055+主要観光地別・年度計!AA1061</f>
        <v>113596</v>
      </c>
      <c r="AB977" s="28">
        <f>主要観光地別・年度計!AB1055+主要観光地別・年度計!AB1061</f>
        <v>108552</v>
      </c>
      <c r="AC977" s="28">
        <f>主要観光地別・年度計!AC1055+主要観光地別・年度計!AC1061</f>
        <v>118427</v>
      </c>
      <c r="AD977" s="28">
        <f>主要観光地別・年度計!AD1055+主要観光地別・年度計!AD1061</f>
        <v>125025</v>
      </c>
      <c r="AE977" s="28">
        <f>主要観光地別・年度計!AE1055+主要観光地別・年度計!AE1061</f>
        <v>157157</v>
      </c>
      <c r="AF977" s="28">
        <f>主要観光地別・年度計!AF1055+主要観光地別・年度計!AF1061</f>
        <v>153763</v>
      </c>
      <c r="AG977" s="28">
        <f>主要観光地別・年度計!AG1055+主要観光地別・年度計!AG1061</f>
        <v>155945</v>
      </c>
      <c r="AH977" s="28">
        <f>主要観光地別・年度計!AH1055+主要観光地別・年度計!AH1061</f>
        <v>209856</v>
      </c>
      <c r="AI977" s="28">
        <f>主要観光地別・年度計!AI1055+主要観光地別・年度計!AI1061</f>
        <v>250776</v>
      </c>
      <c r="AJ977" s="28">
        <f>主要観光地別・年度計!AJ1055+主要観光地別・年度計!AJ1061</f>
        <v>307304</v>
      </c>
      <c r="AK977" s="28">
        <f>主要観光地別・年度計!AK1055+主要観光地別・年度計!AK1061</f>
        <v>305951</v>
      </c>
      <c r="AL977" s="28">
        <f>主要観光地別・年度計!AL1055+主要観光地別・年度計!AL1061</f>
        <v>314077</v>
      </c>
      <c r="AM977" s="28">
        <f>主要観光地別・年度計!AM1055+主要観光地別・年度計!AM1061</f>
        <v>295840</v>
      </c>
      <c r="AN977" s="28">
        <f>主要観光地別・年度計!AN1055+主要観光地別・年度計!AN1061</f>
        <v>322043</v>
      </c>
      <c r="AO977" s="28">
        <f>主要観光地別・年度計!AO1055+主要観光地別・年度計!AO1061</f>
        <v>323649</v>
      </c>
      <c r="AQ977" s="67">
        <v>205.4</v>
      </c>
      <c r="AR977" s="67">
        <v>218.1</v>
      </c>
      <c r="AS977" s="67">
        <v>158.9</v>
      </c>
      <c r="AT977" s="67">
        <v>190</v>
      </c>
      <c r="AU977" s="67">
        <v>202.2</v>
      </c>
      <c r="AV977" s="67">
        <v>209</v>
      </c>
      <c r="AW977" s="67">
        <v>192.4</v>
      </c>
      <c r="AX977" s="67">
        <v>179.9</v>
      </c>
      <c r="AY977" s="67">
        <v>162.69999999999999</v>
      </c>
      <c r="AZ977" s="67">
        <v>135.6</v>
      </c>
      <c r="BA977" s="67">
        <v>138.19999999999999</v>
      </c>
      <c r="BB977" s="67">
        <v>127.7</v>
      </c>
      <c r="BC977" s="67">
        <v>124.7</v>
      </c>
      <c r="BD977" s="67">
        <v>92.399999999999991</v>
      </c>
      <c r="BE977" s="67">
        <v>96.40000000000002</v>
      </c>
      <c r="BF977" s="67">
        <v>96.3</v>
      </c>
      <c r="BG977" s="67">
        <v>93.000000000000014</v>
      </c>
      <c r="BH977" s="67">
        <v>114.5</v>
      </c>
      <c r="BI977" s="67">
        <v>19.100000000000001</v>
      </c>
      <c r="BJ977" s="67">
        <v>18.600000000000001</v>
      </c>
      <c r="BK977" s="67">
        <v>19</v>
      </c>
      <c r="BL977" s="67">
        <v>18</v>
      </c>
      <c r="BM977" s="67">
        <v>15.9</v>
      </c>
      <c r="BN977" s="67"/>
    </row>
    <row r="978" spans="1:66" ht="13.5" customHeight="1" x14ac:dyDescent="0.15">
      <c r="A978" s="51"/>
      <c r="B978" s="52"/>
      <c r="C978" s="128"/>
      <c r="D978" s="66" t="s">
        <v>8</v>
      </c>
      <c r="E978" s="90"/>
      <c r="F978" s="90"/>
      <c r="G978" s="90"/>
      <c r="H978" s="28"/>
      <c r="I978" s="28">
        <f>主要観光地別・年度計!I1056+主要観光地別・年度計!I1062</f>
        <v>62653</v>
      </c>
      <c r="J978" s="28">
        <f>主要観光地別・年度計!J1056+主要観光地別・年度計!J1062</f>
        <v>75650</v>
      </c>
      <c r="K978" s="28">
        <f>主要観光地別・年度計!K1056+主要観光地別・年度計!K1062</f>
        <v>155347</v>
      </c>
      <c r="L978" s="28">
        <f>主要観光地別・年度計!L1056+主要観光地別・年度計!L1062</f>
        <v>136437</v>
      </c>
      <c r="M978" s="28">
        <f>主要観光地別・年度計!M1056+主要観光地別・年度計!M1062</f>
        <v>138991</v>
      </c>
      <c r="N978" s="28">
        <f>主要観光地別・年度計!N1056+主要観光地別・年度計!N1062</f>
        <v>141374</v>
      </c>
      <c r="O978" s="28">
        <f>主要観光地別・年度計!O1056+主要観光地別・年度計!O1062</f>
        <v>137280</v>
      </c>
      <c r="P978" s="28">
        <f>主要観光地別・年度計!P1056+主要観光地別・年度計!P1062</f>
        <v>112549</v>
      </c>
      <c r="Q978" s="28">
        <f>主要観光地別・年度計!Q1056+主要観光地別・年度計!Q1062</f>
        <v>122556</v>
      </c>
      <c r="R978" s="28">
        <f>主要観光地別・年度計!R1056+主要観光地別・年度計!R1062</f>
        <v>114012</v>
      </c>
      <c r="S978" s="28">
        <f>主要観光地別・年度計!S1056+主要観光地別・年度計!S1062</f>
        <v>119860</v>
      </c>
      <c r="T978" s="28">
        <f>主要観光地別・年度計!T1056+主要観光地別・年度計!T1062</f>
        <v>104146</v>
      </c>
      <c r="U978" s="28">
        <f>主要観光地別・年度計!U1056+主要観光地別・年度計!U1062</f>
        <v>138662</v>
      </c>
      <c r="V978" s="28">
        <f>主要観光地別・年度計!V1056+主要観光地別・年度計!V1062</f>
        <v>128319</v>
      </c>
      <c r="W978" s="28">
        <f>主要観光地別・年度計!W1056+主要観光地別・年度計!W1062</f>
        <v>127579</v>
      </c>
      <c r="X978" s="28">
        <f>主要観光地別・年度計!X1056+主要観光地別・年度計!X1062</f>
        <v>131035</v>
      </c>
      <c r="Y978" s="28">
        <f>主要観光地別・年度計!Y1056+主要観光地別・年度計!Y1062</f>
        <v>197212</v>
      </c>
      <c r="Z978" s="28">
        <f>主要観光地別・年度計!Z1056+主要観光地別・年度計!Z1062</f>
        <v>220017</v>
      </c>
      <c r="AA978" s="28">
        <f>主要観光地別・年度計!AA1056+主要観光地別・年度計!AA1062</f>
        <v>221480</v>
      </c>
      <c r="AB978" s="28">
        <f>主要観光地別・年度計!AB1056+主要観光地別・年度計!AB1062</f>
        <v>226672</v>
      </c>
      <c r="AC978" s="28">
        <f>主要観光地別・年度計!AC1056+主要観光地別・年度計!AC1062</f>
        <v>227567</v>
      </c>
      <c r="AD978" s="28">
        <f>主要観光地別・年度計!AD1056+主要観光地別・年度計!AD1062</f>
        <v>228206</v>
      </c>
      <c r="AE978" s="28">
        <f>主要観光地別・年度計!AE1056+主要観光地別・年度計!AE1062</f>
        <v>235827</v>
      </c>
      <c r="AF978" s="28">
        <f>主要観光地別・年度計!AF1056+主要観光地別・年度計!AF1062</f>
        <v>231087</v>
      </c>
      <c r="AG978" s="28">
        <f>主要観光地別・年度計!AG1056+主要観光地別・年度計!AG1062</f>
        <v>235460</v>
      </c>
      <c r="AH978" s="28">
        <f>主要観光地別・年度計!AH1056+主要観光地別・年度計!AH1062</f>
        <v>280080</v>
      </c>
      <c r="AI978" s="28">
        <f>主要観光地別・年度計!AI1056+主要観光地別・年度計!AI1062</f>
        <v>275761</v>
      </c>
      <c r="AJ978" s="28">
        <f>主要観光地別・年度計!AJ1056+主要観光地別・年度計!AJ1062</f>
        <v>242550</v>
      </c>
      <c r="AK978" s="28">
        <f>主要観光地別・年度計!AK1056+主要観光地別・年度計!AK1062</f>
        <v>237805</v>
      </c>
      <c r="AL978" s="28">
        <f>主要観光地別・年度計!AL1056+主要観光地別・年度計!AL1062</f>
        <v>226290</v>
      </c>
      <c r="AM978" s="28">
        <f>主要観光地別・年度計!AM1056+主要観光地別・年度計!AM1062</f>
        <v>222470</v>
      </c>
      <c r="AN978" s="28">
        <f>主要観光地別・年度計!AN1056+主要観光地別・年度計!AN1062</f>
        <v>225964</v>
      </c>
      <c r="AO978" s="28">
        <f>主要観光地別・年度計!AO1056+主要観光地別・年度計!AO1062</f>
        <v>221052</v>
      </c>
      <c r="AQ978" s="67">
        <v>143.1</v>
      </c>
      <c r="AR978" s="67">
        <v>111.7</v>
      </c>
      <c r="AS978" s="67">
        <v>169.5</v>
      </c>
      <c r="AT978" s="67">
        <v>132.80000000000001</v>
      </c>
      <c r="AU978" s="67">
        <v>128.69999999999999</v>
      </c>
      <c r="AV978" s="67">
        <v>109.9</v>
      </c>
      <c r="AW978" s="67">
        <v>110.4</v>
      </c>
      <c r="AX978" s="67">
        <v>111.5</v>
      </c>
      <c r="AY978" s="67">
        <v>85.8</v>
      </c>
      <c r="AZ978" s="67">
        <v>106.4</v>
      </c>
      <c r="BA978" s="67">
        <v>99.6</v>
      </c>
      <c r="BB978" s="67">
        <v>97.4</v>
      </c>
      <c r="BC978" s="67">
        <v>86.3</v>
      </c>
      <c r="BD978" s="67">
        <v>103.40000000000002</v>
      </c>
      <c r="BE978" s="67">
        <v>111.59999999999998</v>
      </c>
      <c r="BF978" s="67">
        <v>108.89999999999999</v>
      </c>
      <c r="BG978" s="67">
        <v>133.19999999999999</v>
      </c>
      <c r="BH978" s="67">
        <v>106.39999999999999</v>
      </c>
      <c r="BI978" s="67">
        <v>260.3</v>
      </c>
      <c r="BJ978" s="67">
        <v>256.5</v>
      </c>
      <c r="BK978" s="67">
        <v>261.00000000000006</v>
      </c>
      <c r="BL978" s="67">
        <v>252.2</v>
      </c>
      <c r="BM978" s="67">
        <v>254.79999999999998</v>
      </c>
      <c r="BN978" s="67"/>
    </row>
    <row r="979" spans="1:66" ht="13.5" customHeight="1" x14ac:dyDescent="0.15">
      <c r="A979" s="51"/>
      <c r="B979" s="52"/>
      <c r="C979" s="128"/>
      <c r="D979" s="66" t="s">
        <v>9</v>
      </c>
      <c r="E979" s="90"/>
      <c r="F979" s="90"/>
      <c r="G979" s="90"/>
      <c r="H979" s="28"/>
      <c r="I979" s="28">
        <f>主要観光地別・年度計!I1057+主要観光地別・年度計!I1063</f>
        <v>51160</v>
      </c>
      <c r="J979" s="28">
        <f>主要観光地別・年度計!J1057+主要観光地別・年度計!J1063</f>
        <v>77523</v>
      </c>
      <c r="K979" s="28">
        <f>主要観光地別・年度計!K1057+主要観光地別・年度計!K1063</f>
        <v>122447</v>
      </c>
      <c r="L979" s="28">
        <f>主要観光地別・年度計!L1057+主要観光地別・年度計!L1063</f>
        <v>103403</v>
      </c>
      <c r="M979" s="28">
        <f>主要観光地別・年度計!M1057+主要観光地別・年度計!M1063</f>
        <v>104624</v>
      </c>
      <c r="N979" s="28">
        <f>主要観光地別・年度計!N1057+主要観光地別・年度計!N1063</f>
        <v>106950</v>
      </c>
      <c r="O979" s="28">
        <f>主要観光地別・年度計!O1057+主要観光地別・年度計!O1063</f>
        <v>101474</v>
      </c>
      <c r="P979" s="28">
        <f>主要観光地別・年度計!P1057+主要観光地別・年度計!P1063</f>
        <v>79436</v>
      </c>
      <c r="Q979" s="28">
        <f>主要観光地別・年度計!Q1057+主要観光地別・年度計!Q1063</f>
        <v>78051</v>
      </c>
      <c r="R979" s="28">
        <f>主要観光地別・年度計!R1057+主要観光地別・年度計!R1063</f>
        <v>99091</v>
      </c>
      <c r="S979" s="28">
        <f>主要観光地別・年度計!S1057+主要観光地別・年度計!S1063</f>
        <v>101626</v>
      </c>
      <c r="T979" s="28">
        <f>主要観光地別・年度計!T1057+主要観光地別・年度計!T1063</f>
        <v>132528</v>
      </c>
      <c r="U979" s="28">
        <f>主要観光地別・年度計!U1057+主要観光地別・年度計!U1063</f>
        <v>130861</v>
      </c>
      <c r="V979" s="28">
        <f>主要観光地別・年度計!V1057+主要観光地別・年度計!V1063</f>
        <v>110150</v>
      </c>
      <c r="W979" s="28">
        <f>主要観光地別・年度計!W1057+主要観光地別・年度計!W1063</f>
        <v>109415</v>
      </c>
      <c r="X979" s="28">
        <f>主要観光地別・年度計!X1057+主要観光地別・年度計!X1063</f>
        <v>112245</v>
      </c>
      <c r="Y979" s="28">
        <f>主要観光地別・年度計!Y1057+主要観光地別・年度計!Y1063</f>
        <v>194339</v>
      </c>
      <c r="Z979" s="28">
        <f>主要観光地別・年度計!Z1057+主要観光地別・年度計!Z1063</f>
        <v>221513</v>
      </c>
      <c r="AA979" s="28">
        <f>主要観光地別・年度計!AA1057+主要観光地別・年度計!AA1063</f>
        <v>256872</v>
      </c>
      <c r="AB979" s="28">
        <f>主要観光地別・年度計!AB1057+主要観光地別・年度計!AB1063</f>
        <v>258261</v>
      </c>
      <c r="AC979" s="28">
        <f>主要観光地別・年度計!AC1057+主要観光地別・年度計!AC1063</f>
        <v>266583</v>
      </c>
      <c r="AD979" s="28">
        <f>主要観光地別・年度計!AD1057+主要観光地別・年度計!AD1063</f>
        <v>269732</v>
      </c>
      <c r="AE979" s="28">
        <f>主要観光地別・年度計!AE1057+主要観光地別・年度計!AE1063</f>
        <v>306601</v>
      </c>
      <c r="AF979" s="28">
        <f>主要観光地別・年度計!AF1057+主要観光地別・年度計!AF1063</f>
        <v>302870</v>
      </c>
      <c r="AG979" s="28">
        <f>主要観光地別・年度計!AG1057+主要観光地別・年度計!AG1063</f>
        <v>317262</v>
      </c>
      <c r="AH979" s="28">
        <f>主要観光地別・年度計!AH1057+主要観光地別・年度計!AH1063</f>
        <v>396963</v>
      </c>
      <c r="AI979" s="28">
        <f>主要観光地別・年度計!AI1057+主要観光地別・年度計!AI1063</f>
        <v>416436</v>
      </c>
      <c r="AJ979" s="28">
        <f>主要観光地別・年度計!AJ1057+主要観光地別・年度計!AJ1063</f>
        <v>438828</v>
      </c>
      <c r="AK979" s="28">
        <f>主要観光地別・年度計!AK1057+主要観光地別・年度計!AK1063</f>
        <v>409910</v>
      </c>
      <c r="AL979" s="28">
        <f>主要観光地別・年度計!AL1057+主要観光地別・年度計!AL1063</f>
        <v>406603</v>
      </c>
      <c r="AM979" s="28">
        <f>主要観光地別・年度計!AM1057+主要観光地別・年度計!AM1063</f>
        <v>396503</v>
      </c>
      <c r="AN979" s="28">
        <f>主要観光地別・年度計!AN1057+主要観光地別・年度計!AN1063</f>
        <v>423575</v>
      </c>
      <c r="AO979" s="28">
        <f>主要観光地別・年度計!AO1057+主要観光地別・年度計!AO1063</f>
        <v>429131</v>
      </c>
      <c r="AQ979" s="67">
        <v>240.5</v>
      </c>
      <c r="AR979" s="67">
        <v>226.5</v>
      </c>
      <c r="AS979" s="67">
        <v>233.1</v>
      </c>
      <c r="AT979" s="67">
        <v>224.2</v>
      </c>
      <c r="AU979" s="67">
        <v>234.5</v>
      </c>
      <c r="AV979" s="67">
        <v>228.8</v>
      </c>
      <c r="AW979" s="67">
        <v>215.4</v>
      </c>
      <c r="AX979" s="67">
        <v>218</v>
      </c>
      <c r="AY979" s="67">
        <v>182.5</v>
      </c>
      <c r="AZ979" s="67">
        <v>177.2</v>
      </c>
      <c r="BA979" s="67">
        <v>182</v>
      </c>
      <c r="BB979" s="67">
        <v>176</v>
      </c>
      <c r="BC979" s="67">
        <v>161.80000000000001</v>
      </c>
      <c r="BD979" s="67">
        <v>150.40000000000003</v>
      </c>
      <c r="BE979" s="67">
        <v>166.5</v>
      </c>
      <c r="BF979" s="67">
        <v>166.59999999999997</v>
      </c>
      <c r="BG979" s="67">
        <v>188.2</v>
      </c>
      <c r="BH979" s="67">
        <v>195.8</v>
      </c>
      <c r="BI979" s="67">
        <v>241.3</v>
      </c>
      <c r="BJ979" s="67">
        <v>234.49999999999997</v>
      </c>
      <c r="BK979" s="67">
        <v>240.3</v>
      </c>
      <c r="BL979" s="67">
        <v>229.9</v>
      </c>
      <c r="BM979" s="67">
        <v>232.70000000000002</v>
      </c>
      <c r="BN979" s="67"/>
    </row>
    <row r="980" spans="1:66" ht="13.5" customHeight="1" x14ac:dyDescent="0.15">
      <c r="A980" s="51"/>
      <c r="B980" s="52"/>
      <c r="C980" s="128"/>
      <c r="D980" s="66" t="s">
        <v>10</v>
      </c>
      <c r="E980" s="90"/>
      <c r="F980" s="90"/>
      <c r="G980" s="90"/>
      <c r="H980" s="28"/>
      <c r="I980" s="28">
        <f>主要観光地別・年度計!I1058+主要観光地別・年度計!I1064</f>
        <v>30243</v>
      </c>
      <c r="J980" s="28">
        <f>主要観光地別・年度計!J1058+主要観光地別・年度計!J1064</f>
        <v>24837</v>
      </c>
      <c r="K980" s="28">
        <f>主要観光地別・年度計!K1058+主要観光地別・年度計!K1064</f>
        <v>63135</v>
      </c>
      <c r="L980" s="28">
        <f>主要観光地別・年度計!L1058+主要観光地別・年度計!L1064</f>
        <v>62133</v>
      </c>
      <c r="M980" s="28">
        <f>主要観光地別・年度計!M1058+主要観光地別・年度計!M1064</f>
        <v>61424</v>
      </c>
      <c r="N980" s="28">
        <f>主要観光地別・年度計!N1058+主要観光地別・年度計!N1064</f>
        <v>59086</v>
      </c>
      <c r="O980" s="28">
        <f>主要観光地別・年度計!O1058+主要観光地別・年度計!O1064</f>
        <v>46966</v>
      </c>
      <c r="P980" s="28">
        <f>主要観光地別・年度計!P1058+主要観光地別・年度計!P1064</f>
        <v>44966</v>
      </c>
      <c r="Q980" s="28">
        <f>主要観光地別・年度計!Q1058+主要観光地別・年度計!Q1064</f>
        <v>57026</v>
      </c>
      <c r="R980" s="28">
        <f>主要観光地別・年度計!R1058+主要観光地別・年度計!R1064</f>
        <v>58276</v>
      </c>
      <c r="S980" s="28">
        <f>主要観光地別・年度計!S1058+主要観光地別・年度計!S1064</f>
        <v>67531</v>
      </c>
      <c r="T980" s="28">
        <f>主要観光地別・年度計!T1058+主要観光地別・年度計!T1064</f>
        <v>75923</v>
      </c>
      <c r="U980" s="28">
        <f>主要観光地別・年度計!U1058+主要観光地別・年度計!U1064</f>
        <v>77596</v>
      </c>
      <c r="V980" s="28">
        <f>主要観光地別・年度計!V1058+主要観光地別・年度計!V1064</f>
        <v>84673</v>
      </c>
      <c r="W980" s="28">
        <f>主要観光地別・年度計!W1058+主要観光地別・年度計!W1064</f>
        <v>84839</v>
      </c>
      <c r="X980" s="28">
        <f>主要観光地別・年度計!X1058+主要観光地別・年度計!X1064</f>
        <v>86808</v>
      </c>
      <c r="Y980" s="28">
        <f>主要観光地別・年度計!Y1058+主要観光地別・年度計!Y1064</f>
        <v>99856</v>
      </c>
      <c r="Z980" s="28">
        <f>主要観光地別・年度計!Z1058+主要観光地別・年度計!Z1064</f>
        <v>98670</v>
      </c>
      <c r="AA980" s="28">
        <f>主要観光地別・年度計!AA1058+主要観光地別・年度計!AA1064</f>
        <v>78204</v>
      </c>
      <c r="AB980" s="28">
        <f>主要観光地別・年度計!AB1058+主要観光地別・年度計!AB1064</f>
        <v>76963</v>
      </c>
      <c r="AC980" s="28">
        <f>主要観光地別・年度計!AC1058+主要観光地別・年度計!AC1064</f>
        <v>79411</v>
      </c>
      <c r="AD980" s="28">
        <f>主要観光地別・年度計!AD1058+主要観光地別・年度計!AD1064</f>
        <v>83499</v>
      </c>
      <c r="AE980" s="28">
        <f>主要観光地別・年度計!AE1058+主要観光地別・年度計!AE1064</f>
        <v>86383</v>
      </c>
      <c r="AF980" s="28">
        <f>主要観光地別・年度計!AF1058+主要観光地別・年度計!AF1064</f>
        <v>81980</v>
      </c>
      <c r="AG980" s="28">
        <f>主要観光地別・年度計!AG1058+主要観光地別・年度計!AG1064</f>
        <v>74143</v>
      </c>
      <c r="AH980" s="28">
        <f>主要観光地別・年度計!AH1058+主要観光地別・年度計!AH1064</f>
        <v>92973</v>
      </c>
      <c r="AI980" s="28">
        <f>主要観光地別・年度計!AI1058+主要観光地別・年度計!AI1064</f>
        <v>110101</v>
      </c>
      <c r="AJ980" s="28">
        <f>主要観光地別・年度計!AJ1058+主要観光地別・年度計!AJ1064</f>
        <v>111026</v>
      </c>
      <c r="AK980" s="28">
        <f>主要観光地別・年度計!AK1058+主要観光地別・年度計!AK1064</f>
        <v>133846</v>
      </c>
      <c r="AL980" s="28">
        <f>主要観光地別・年度計!AL1058+主要観光地別・年度計!AL1064</f>
        <v>133764</v>
      </c>
      <c r="AM980" s="28">
        <f>主要観光地別・年度計!AM1058+主要観光地別・年度計!AM1064</f>
        <v>121807</v>
      </c>
      <c r="AN980" s="28">
        <f>主要観光地別・年度計!AN1058+主要観光地別・年度計!AN1064</f>
        <v>124432</v>
      </c>
      <c r="AO980" s="28">
        <f>主要観光地別・年度計!AO1058+主要観光地別・年度計!AO1064</f>
        <v>115470</v>
      </c>
      <c r="AQ980" s="67">
        <v>108</v>
      </c>
      <c r="AR980" s="67">
        <v>103.3</v>
      </c>
      <c r="AS980" s="67">
        <v>95.3</v>
      </c>
      <c r="AT980" s="67">
        <v>98.6</v>
      </c>
      <c r="AU980" s="67">
        <v>96.4</v>
      </c>
      <c r="AV980" s="67">
        <v>90.1</v>
      </c>
      <c r="AW980" s="67">
        <v>87.4</v>
      </c>
      <c r="AX980" s="67">
        <v>73.400000000000006</v>
      </c>
      <c r="AY980" s="67">
        <v>66</v>
      </c>
      <c r="AZ980" s="67">
        <v>64.8</v>
      </c>
      <c r="BA980" s="67">
        <v>55.8</v>
      </c>
      <c r="BB980" s="67">
        <v>49.1</v>
      </c>
      <c r="BC980" s="67">
        <v>49.2</v>
      </c>
      <c r="BD980" s="67">
        <v>45.400000000000006</v>
      </c>
      <c r="BE980" s="67">
        <v>41.5</v>
      </c>
      <c r="BF980" s="67">
        <v>38.600000000000009</v>
      </c>
      <c r="BG980" s="67">
        <v>38</v>
      </c>
      <c r="BH980" s="67">
        <v>25.1</v>
      </c>
      <c r="BI980" s="67">
        <v>38.100000000000009</v>
      </c>
      <c r="BJ980" s="67">
        <v>40.6</v>
      </c>
      <c r="BK980" s="67">
        <v>39.700000000000003</v>
      </c>
      <c r="BL980" s="67">
        <v>40.299999999999997</v>
      </c>
      <c r="BM980" s="67">
        <v>38</v>
      </c>
      <c r="BN980" s="67"/>
    </row>
    <row r="981" spans="1:66" ht="13.5" customHeight="1" thickBot="1" x14ac:dyDescent="0.2">
      <c r="A981" s="51"/>
      <c r="B981" s="52"/>
      <c r="C981" s="129"/>
      <c r="D981" s="68" t="s">
        <v>11</v>
      </c>
      <c r="E981" s="91"/>
      <c r="F981" s="91"/>
      <c r="G981" s="91"/>
      <c r="H981" s="29"/>
      <c r="I981" s="29">
        <f>主要観光地別・年度計!I1059+主要観光地別・年度計!I1065</f>
        <v>30243</v>
      </c>
      <c r="J981" s="29">
        <f>主要観光地別・年度計!J1059+主要観光地別・年度計!J1065</f>
        <v>24837</v>
      </c>
      <c r="K981" s="29">
        <f>主要観光地別・年度計!K1059+主要観光地別・年度計!K1065</f>
        <v>63135</v>
      </c>
      <c r="L981" s="29">
        <f>主要観光地別・年度計!L1059+主要観光地別・年度計!L1065</f>
        <v>62175</v>
      </c>
      <c r="M981" s="29">
        <f>主要観光地別・年度計!M1059+主要観光地別・年度計!M1065</f>
        <v>63172</v>
      </c>
      <c r="N981" s="29">
        <f>主要観光地別・年度計!N1059+主要観光地別・年度計!N1065</f>
        <v>60451</v>
      </c>
      <c r="O981" s="29">
        <f>主要観光地別・年度計!O1059+主要観光地別・年度計!O1065</f>
        <v>50280</v>
      </c>
      <c r="P981" s="29">
        <f>主要観光地別・年度計!P1059+主要観光地別・年度計!P1065</f>
        <v>50180</v>
      </c>
      <c r="Q981" s="29">
        <f>主要観光地別・年度計!Q1059+主要観光地別・年度計!Q1065</f>
        <v>60123</v>
      </c>
      <c r="R981" s="29">
        <f>主要観光地別・年度計!R1059+主要観光地別・年度計!R1065</f>
        <v>64236</v>
      </c>
      <c r="S981" s="29">
        <f>主要観光地別・年度計!S1059+主要観光地別・年度計!S1065</f>
        <v>75075</v>
      </c>
      <c r="T981" s="29">
        <f>主要観光地別・年度計!T1059+主要観光地別・年度計!T1065</f>
        <v>82914</v>
      </c>
      <c r="U981" s="29">
        <f>主要観光地別・年度計!U1059+主要観光地別・年度計!U1065</f>
        <v>114669</v>
      </c>
      <c r="V981" s="29">
        <f>主要観光地別・年度計!V1059+主要観光地別・年度計!V1065</f>
        <v>110856</v>
      </c>
      <c r="W981" s="29">
        <f>主要観光地別・年度計!W1059+主要観光地別・年度計!W1065</f>
        <v>113349</v>
      </c>
      <c r="X981" s="29">
        <f>主要観光地別・年度計!X1059+主要観光地別・年度計!X1065</f>
        <v>116189</v>
      </c>
      <c r="Y981" s="29">
        <f>主要観光地別・年度計!Y1059+主要観光地別・年度計!Y1065</f>
        <v>102523</v>
      </c>
      <c r="Z981" s="29">
        <f>主要観光地別・年度計!Z1059+主要観光地別・年度計!Z1065</f>
        <v>110619</v>
      </c>
      <c r="AA981" s="29">
        <f>主要観光地別・年度計!AA1059+主要観光地別・年度計!AA1065</f>
        <v>83584</v>
      </c>
      <c r="AB981" s="29">
        <f>主要観光地別・年度計!AB1059+主要観光地別・年度計!AB1065</f>
        <v>81448</v>
      </c>
      <c r="AC981" s="29">
        <f>主要観光地別・年度計!AC1059+主要観光地別・年度計!AC1065</f>
        <v>86433</v>
      </c>
      <c r="AD981" s="29">
        <f>主要観光地別・年度計!AD1059+主要観光地別・年度計!AD1065</f>
        <v>89635</v>
      </c>
      <c r="AE981" s="29">
        <f>主要観光地別・年度計!AE1059+主要観光地別・年度計!AE1065</f>
        <v>88093</v>
      </c>
      <c r="AF981" s="29">
        <f>主要観光地別・年度計!AF1059+主要観光地別・年度計!AF1065</f>
        <v>84601</v>
      </c>
      <c r="AG981" s="29">
        <f>主要観光地別・年度計!AG1059+主要観光地別・年度計!AG1065</f>
        <v>79911</v>
      </c>
      <c r="AH981" s="29">
        <f>主要観光地別・年度計!AH1059+主要観光地別・年度計!AH1065</f>
        <v>97849</v>
      </c>
      <c r="AI981" s="29">
        <f>主要観光地別・年度計!AI1059+主要観光地別・年度計!AI1065</f>
        <v>113796</v>
      </c>
      <c r="AJ981" s="29">
        <f>主要観光地別・年度計!AJ1059+主要観光地別・年度計!AJ1065</f>
        <v>123158</v>
      </c>
      <c r="AK981" s="29">
        <f>主要観光地別・年度計!AK1059+主要観光地別・年度計!AK1065</f>
        <v>150465</v>
      </c>
      <c r="AL981" s="29">
        <f>主要観光地別・年度計!AL1059+主要観光地別・年度計!AL1065</f>
        <v>142545</v>
      </c>
      <c r="AM981" s="29">
        <f>主要観光地別・年度計!AM1059+主要観光地別・年度計!AM1065</f>
        <v>128354</v>
      </c>
      <c r="AN981" s="29">
        <f>主要観光地別・年度計!AN1059+主要観光地別・年度計!AN1065</f>
        <v>144523</v>
      </c>
      <c r="AO981" s="29">
        <f>主要観光地別・年度計!AO1059+主要観光地別・年度計!AO1065</f>
        <v>132236</v>
      </c>
      <c r="AQ981" s="69">
        <v>122</v>
      </c>
      <c r="AR981" s="69">
        <v>116.2</v>
      </c>
      <c r="AS981" s="69">
        <v>110.3</v>
      </c>
      <c r="AT981" s="69">
        <v>107.2</v>
      </c>
      <c r="AU981" s="69">
        <v>105.4</v>
      </c>
      <c r="AV981" s="69">
        <v>99.2</v>
      </c>
      <c r="AW981" s="69">
        <v>96.3</v>
      </c>
      <c r="AX981" s="69">
        <v>90.9</v>
      </c>
      <c r="AY981" s="69">
        <v>83.7</v>
      </c>
      <c r="AZ981" s="69">
        <v>72.400000000000006</v>
      </c>
      <c r="BA981" s="69">
        <v>72.3</v>
      </c>
      <c r="BB981" s="69">
        <v>67.5</v>
      </c>
      <c r="BC981" s="69">
        <v>67.3</v>
      </c>
      <c r="BD981" s="69">
        <v>60.300000000000004</v>
      </c>
      <c r="BE981" s="69">
        <v>50.900000000000006</v>
      </c>
      <c r="BF981" s="69">
        <v>42.399999999999991</v>
      </c>
      <c r="BG981" s="69">
        <v>42.699999999999996</v>
      </c>
      <c r="BH981" s="69">
        <v>27.3</v>
      </c>
      <c r="BI981" s="69">
        <v>41.999999999999986</v>
      </c>
      <c r="BJ981" s="69">
        <v>44.5</v>
      </c>
      <c r="BK981" s="69">
        <v>43.699999999999996</v>
      </c>
      <c r="BL981" s="69">
        <v>44.5</v>
      </c>
      <c r="BM981" s="69">
        <v>42.699999999999996</v>
      </c>
      <c r="BN981" s="69"/>
    </row>
    <row r="982" spans="1:66" ht="13.5" customHeight="1" x14ac:dyDescent="0.15">
      <c r="A982" s="51"/>
      <c r="B982" s="52"/>
      <c r="C982" s="115" t="s">
        <v>443</v>
      </c>
      <c r="D982" s="64" t="s">
        <v>6</v>
      </c>
      <c r="E982" s="89"/>
      <c r="F982" s="89"/>
      <c r="G982" s="89"/>
      <c r="H982" s="26"/>
      <c r="I982" s="75">
        <f t="shared" ref="I982" si="1282">SUM(I983:I984)</f>
        <v>101295</v>
      </c>
      <c r="J982" s="75">
        <f t="shared" ref="J982" si="1283">SUM(J983:J984)</f>
        <v>115764</v>
      </c>
      <c r="K982" s="75">
        <f t="shared" ref="K982" si="1284">SUM(K983:K984)</f>
        <v>90240</v>
      </c>
      <c r="L982" s="75">
        <f t="shared" ref="L982" si="1285">SUM(L983:L984)</f>
        <v>153790</v>
      </c>
      <c r="M982" s="75">
        <f t="shared" ref="M982" si="1286">SUM(M983:M984)</f>
        <v>287845</v>
      </c>
      <c r="N982" s="75">
        <f t="shared" ref="N982" si="1287">SUM(N983:N984)</f>
        <v>402834</v>
      </c>
      <c r="O982" s="75">
        <f t="shared" ref="O982" si="1288">SUM(O983:O984)</f>
        <v>477652</v>
      </c>
      <c r="P982" s="75">
        <f t="shared" ref="P982" si="1289">SUM(P983:P984)</f>
        <v>595030</v>
      </c>
      <c r="Q982" s="75">
        <f t="shared" ref="Q982" si="1290">SUM(Q983:Q984)</f>
        <v>636499</v>
      </c>
      <c r="R982" s="75">
        <f t="shared" ref="R982" si="1291">SUM(R983:R984)</f>
        <v>685774</v>
      </c>
      <c r="S982" s="75">
        <f t="shared" ref="S982" si="1292">SUM(S983:S984)</f>
        <v>877385</v>
      </c>
      <c r="T982" s="75">
        <f t="shared" ref="T982" si="1293">SUM(T983:T984)</f>
        <v>825481</v>
      </c>
      <c r="U982" s="75">
        <f t="shared" ref="U982" si="1294">SUM(U983:U984)</f>
        <v>873813</v>
      </c>
      <c r="V982" s="75">
        <f t="shared" ref="V982" si="1295">SUM(V983:V984)</f>
        <v>732732</v>
      </c>
      <c r="W982" s="75">
        <f t="shared" ref="W982" si="1296">SUM(W983:W984)</f>
        <v>752822</v>
      </c>
      <c r="X982" s="75">
        <f t="shared" ref="X982" si="1297">SUM(X983:X984)</f>
        <v>687884</v>
      </c>
      <c r="Y982" s="26">
        <f t="shared" ref="Y982" si="1298">SUM(Y983:Y984)</f>
        <v>439143</v>
      </c>
      <c r="Z982" s="26">
        <f t="shared" ref="Z982" si="1299">SUM(Z983:Z984)</f>
        <v>364139</v>
      </c>
      <c r="AA982" s="26">
        <f t="shared" ref="AA982" si="1300">SUM(AA983:AA984)</f>
        <v>431935</v>
      </c>
      <c r="AB982" s="26">
        <f t="shared" ref="AB982" si="1301">SUM(AB983:AB984)</f>
        <v>471010</v>
      </c>
      <c r="AC982" s="26">
        <f t="shared" ref="AC982" si="1302">SUM(AC983:AC984)</f>
        <v>478986</v>
      </c>
      <c r="AD982" s="26">
        <f t="shared" ref="AD982" si="1303">SUM(AD983:AD984)</f>
        <v>485539</v>
      </c>
      <c r="AE982" s="26">
        <f t="shared" ref="AE982" si="1304">SUM(AE983:AE984)</f>
        <v>493794</v>
      </c>
      <c r="AF982" s="26">
        <f t="shared" ref="AF982" si="1305">SUM(AF983:AF984)</f>
        <v>499560</v>
      </c>
      <c r="AG982" s="26">
        <f t="shared" ref="AG982" si="1306">SUM(AG983:AG984)</f>
        <v>522000</v>
      </c>
      <c r="AH982" s="26">
        <f t="shared" ref="AH982" si="1307">SUM(AH983:AH984)</f>
        <v>569900</v>
      </c>
      <c r="AI982" s="26">
        <f t="shared" ref="AI982" si="1308">SUM(AI983:AI984)</f>
        <v>587033</v>
      </c>
      <c r="AJ982" s="26">
        <f t="shared" ref="AJ982" si="1309">SUM(AJ983:AJ984)</f>
        <v>609584</v>
      </c>
      <c r="AK982" s="26">
        <f t="shared" ref="AK982" si="1310">SUM(AK983:AK984)</f>
        <v>614254</v>
      </c>
      <c r="AL982" s="26">
        <f t="shared" ref="AL982" si="1311">SUM(AL983:AL984)</f>
        <v>566584</v>
      </c>
      <c r="AM982" s="26">
        <f t="shared" ref="AM982" si="1312">SUM(AM983:AM984)</f>
        <v>571029</v>
      </c>
      <c r="AN982" s="26">
        <f t="shared" ref="AN982" si="1313">SUM(AN983:AN984)</f>
        <v>605923</v>
      </c>
      <c r="AO982" s="26">
        <f t="shared" ref="AO982" si="1314">SUM(AO983:AO984)</f>
        <v>646048</v>
      </c>
      <c r="AQ982" s="65">
        <v>264.89999999999998</v>
      </c>
      <c r="AR982" s="65">
        <v>255.2</v>
      </c>
      <c r="AS982" s="65">
        <v>279.39999999999998</v>
      </c>
      <c r="AT982" s="65">
        <v>276</v>
      </c>
      <c r="AU982" s="65">
        <v>305.10000000000002</v>
      </c>
      <c r="AV982" s="65">
        <v>308.39999999999998</v>
      </c>
      <c r="AW982" s="65">
        <v>294.3</v>
      </c>
      <c r="AX982" s="65">
        <v>267.10000000000002</v>
      </c>
      <c r="AY982" s="65">
        <v>229.3</v>
      </c>
      <c r="AZ982" s="65">
        <v>205.1</v>
      </c>
      <c r="BA982" s="65">
        <v>181.9</v>
      </c>
      <c r="BB982" s="65">
        <v>176.4</v>
      </c>
      <c r="BC982" s="65">
        <v>163.5</v>
      </c>
      <c r="BD982" s="65">
        <v>153.90000000000003</v>
      </c>
      <c r="BE982" s="65">
        <v>136.29999999999998</v>
      </c>
      <c r="BF982" s="65">
        <v>133.9</v>
      </c>
      <c r="BG982" s="65">
        <v>135.69999999999999</v>
      </c>
      <c r="BH982" s="65">
        <v>122.10000000000001</v>
      </c>
      <c r="BI982" s="65">
        <v>116.49999999999999</v>
      </c>
      <c r="BJ982" s="65">
        <v>117.19999999999999</v>
      </c>
      <c r="BK982" s="65">
        <v>125.99999999999999</v>
      </c>
      <c r="BL982" s="65">
        <v>112.9</v>
      </c>
      <c r="BM982" s="65">
        <v>112.00000000000001</v>
      </c>
      <c r="BN982" s="65"/>
    </row>
    <row r="983" spans="1:66" ht="13.5" customHeight="1" x14ac:dyDescent="0.15">
      <c r="A983" s="51"/>
      <c r="B983" s="52"/>
      <c r="C983" s="116"/>
      <c r="D983" s="66" t="s">
        <v>7</v>
      </c>
      <c r="E983" s="90"/>
      <c r="F983" s="90"/>
      <c r="G983" s="90"/>
      <c r="H983" s="28"/>
      <c r="I983" s="76">
        <f>主要観光地別・年度計!I1067</f>
        <v>32123</v>
      </c>
      <c r="J983" s="76">
        <f>主要観光地別・年度計!J1067</f>
        <v>54622</v>
      </c>
      <c r="K983" s="76">
        <f>主要観光地別・年度計!K1067</f>
        <v>41324</v>
      </c>
      <c r="L983" s="76">
        <f>主要観光地別・年度計!L1067</f>
        <v>85002</v>
      </c>
      <c r="M983" s="76">
        <f>主要観光地別・年度計!M1067</f>
        <v>155522</v>
      </c>
      <c r="N983" s="76">
        <f>主要観光地別・年度計!N1067</f>
        <v>188817</v>
      </c>
      <c r="O983" s="76">
        <f>主要観光地別・年度計!O1067</f>
        <v>270852</v>
      </c>
      <c r="P983" s="76">
        <f>主要観光地別・年度計!P1067</f>
        <v>330250</v>
      </c>
      <c r="Q983" s="76">
        <f>主要観光地別・年度計!Q1067</f>
        <v>356745</v>
      </c>
      <c r="R983" s="76">
        <f>主要観光地別・年度計!R1067</f>
        <v>416802</v>
      </c>
      <c r="S983" s="76">
        <f>主要観光地別・年度計!S1067</f>
        <v>587136</v>
      </c>
      <c r="T983" s="76">
        <f>主要観光地別・年度計!T1067</f>
        <v>564903</v>
      </c>
      <c r="U983" s="76">
        <f>主要観光地別・年度計!U1067</f>
        <v>583218</v>
      </c>
      <c r="V983" s="76">
        <f>主要観光地別・年度計!V1067</f>
        <v>434087</v>
      </c>
      <c r="W983" s="76">
        <f>主要観光地別・年度計!W1067</f>
        <v>471388</v>
      </c>
      <c r="X983" s="76">
        <f>主要観光地別・年度計!X1067</f>
        <v>395082</v>
      </c>
      <c r="Y983" s="28">
        <f>主要観光地別・年度計!Y1073</f>
        <v>263091</v>
      </c>
      <c r="Z983" s="28">
        <f>主要観光地別・年度計!Z1073</f>
        <v>232504</v>
      </c>
      <c r="AA983" s="28">
        <f>主要観光地別・年度計!AA1073</f>
        <v>276342</v>
      </c>
      <c r="AB983" s="28">
        <f>主要観光地別・年度計!AB1073</f>
        <v>325986</v>
      </c>
      <c r="AC983" s="28">
        <f>主要観光地別・年度計!AC1073</f>
        <v>324948</v>
      </c>
      <c r="AD983" s="28">
        <f>主要観光地別・年度計!AD1073</f>
        <v>327675</v>
      </c>
      <c r="AE983" s="28">
        <f>主要観光地別・年度計!AE1073</f>
        <v>336812</v>
      </c>
      <c r="AF983" s="28">
        <f>主要観光地別・年度計!AF1073</f>
        <v>333623</v>
      </c>
      <c r="AG983" s="28">
        <f>主要観光地別・年度計!AG1073</f>
        <v>334380</v>
      </c>
      <c r="AH983" s="28">
        <f>主要観光地別・年度計!AH1073</f>
        <v>367800</v>
      </c>
      <c r="AI983" s="28">
        <f>主要観光地別・年度計!AI1073</f>
        <v>377904</v>
      </c>
      <c r="AJ983" s="28">
        <f>主要観光地別・年度計!AJ1073</f>
        <v>390091</v>
      </c>
      <c r="AK983" s="28">
        <f>主要観光地別・年度計!AK1073</f>
        <v>387600</v>
      </c>
      <c r="AL983" s="28">
        <f>主要観光地別・年度計!AL1073</f>
        <v>358898</v>
      </c>
      <c r="AM983" s="28">
        <f>主要観光地別・年度計!AM1073</f>
        <v>362661</v>
      </c>
      <c r="AN983" s="28">
        <f>主要観光地別・年度計!AN1073</f>
        <v>382405</v>
      </c>
      <c r="AO983" s="28">
        <f>主要観光地別・年度計!AO1073</f>
        <v>403407</v>
      </c>
      <c r="AQ983" s="67">
        <v>201.2</v>
      </c>
      <c r="AR983" s="67">
        <v>192.7</v>
      </c>
      <c r="AS983" s="67">
        <v>211.3</v>
      </c>
      <c r="AT983" s="67">
        <v>207.7</v>
      </c>
      <c r="AU983" s="67">
        <v>217.9</v>
      </c>
      <c r="AV983" s="67">
        <v>226.7</v>
      </c>
      <c r="AW983" s="67">
        <v>221.1</v>
      </c>
      <c r="AX983" s="67">
        <v>200.1</v>
      </c>
      <c r="AY983" s="67">
        <v>171.1</v>
      </c>
      <c r="AZ983" s="67">
        <v>152.69999999999999</v>
      </c>
      <c r="BA983" s="67">
        <v>135.69999999999999</v>
      </c>
      <c r="BB983" s="67">
        <v>131.5</v>
      </c>
      <c r="BC983" s="67">
        <v>122.5</v>
      </c>
      <c r="BD983" s="67">
        <v>113.30000000000001</v>
      </c>
      <c r="BE983" s="67">
        <v>102.5</v>
      </c>
      <c r="BF983" s="67">
        <v>99.7</v>
      </c>
      <c r="BG983" s="67">
        <v>99</v>
      </c>
      <c r="BH983" s="67">
        <v>90.199999999999989</v>
      </c>
      <c r="BI983" s="67">
        <v>86.5</v>
      </c>
      <c r="BJ983" s="67">
        <v>87</v>
      </c>
      <c r="BK983" s="67">
        <v>93.5</v>
      </c>
      <c r="BL983" s="67">
        <v>83.9</v>
      </c>
      <c r="BM983" s="67">
        <v>81.900000000000006</v>
      </c>
      <c r="BN983" s="67"/>
    </row>
    <row r="984" spans="1:66" ht="13.5" customHeight="1" x14ac:dyDescent="0.15">
      <c r="A984" s="51"/>
      <c r="B984" s="52"/>
      <c r="C984" s="116"/>
      <c r="D984" s="66" t="s">
        <v>8</v>
      </c>
      <c r="E984" s="90"/>
      <c r="F984" s="90"/>
      <c r="G984" s="90"/>
      <c r="H984" s="28"/>
      <c r="I984" s="76">
        <f>主要観光地別・年度計!I1068</f>
        <v>69172</v>
      </c>
      <c r="J984" s="76">
        <f>主要観光地別・年度計!J1068</f>
        <v>61142</v>
      </c>
      <c r="K984" s="76">
        <f>主要観光地別・年度計!K1068</f>
        <v>48916</v>
      </c>
      <c r="L984" s="76">
        <f>主要観光地別・年度計!L1068</f>
        <v>68788</v>
      </c>
      <c r="M984" s="76">
        <f>主要観光地別・年度計!M1068</f>
        <v>132323</v>
      </c>
      <c r="N984" s="76">
        <f>主要観光地別・年度計!N1068</f>
        <v>214017</v>
      </c>
      <c r="O984" s="76">
        <f>主要観光地別・年度計!O1068</f>
        <v>206800</v>
      </c>
      <c r="P984" s="76">
        <f>主要観光地別・年度計!P1068</f>
        <v>264780</v>
      </c>
      <c r="Q984" s="76">
        <f>主要観光地別・年度計!Q1068</f>
        <v>279754</v>
      </c>
      <c r="R984" s="76">
        <f>主要観光地別・年度計!R1068</f>
        <v>268972</v>
      </c>
      <c r="S984" s="76">
        <f>主要観光地別・年度計!S1068</f>
        <v>290249</v>
      </c>
      <c r="T984" s="76">
        <f>主要観光地別・年度計!T1068</f>
        <v>260578</v>
      </c>
      <c r="U984" s="76">
        <f>主要観光地別・年度計!U1068</f>
        <v>290595</v>
      </c>
      <c r="V984" s="76">
        <f>主要観光地別・年度計!V1068</f>
        <v>298645</v>
      </c>
      <c r="W984" s="76">
        <f>主要観光地別・年度計!W1068</f>
        <v>281434</v>
      </c>
      <c r="X984" s="76">
        <f>主要観光地別・年度計!X1068</f>
        <v>292802</v>
      </c>
      <c r="Y984" s="28">
        <f>主要観光地別・年度計!Y1074</f>
        <v>176052</v>
      </c>
      <c r="Z984" s="28">
        <f>主要観光地別・年度計!Z1074</f>
        <v>131635</v>
      </c>
      <c r="AA984" s="28">
        <f>主要観光地別・年度計!AA1074</f>
        <v>155593</v>
      </c>
      <c r="AB984" s="28">
        <f>主要観光地別・年度計!AB1074</f>
        <v>145024</v>
      </c>
      <c r="AC984" s="28">
        <f>主要観光地別・年度計!AC1074</f>
        <v>154038</v>
      </c>
      <c r="AD984" s="28">
        <f>主要観光地別・年度計!AD1074</f>
        <v>157864</v>
      </c>
      <c r="AE984" s="28">
        <f>主要観光地別・年度計!AE1074</f>
        <v>156982</v>
      </c>
      <c r="AF984" s="28">
        <f>主要観光地別・年度計!AF1074</f>
        <v>165937</v>
      </c>
      <c r="AG984" s="28">
        <f>主要観光地別・年度計!AG1074</f>
        <v>187620</v>
      </c>
      <c r="AH984" s="28">
        <f>主要観光地別・年度計!AH1074</f>
        <v>202100</v>
      </c>
      <c r="AI984" s="28">
        <f>主要観光地別・年度計!AI1074</f>
        <v>209129</v>
      </c>
      <c r="AJ984" s="28">
        <f>主要観光地別・年度計!AJ1074</f>
        <v>219493</v>
      </c>
      <c r="AK984" s="28">
        <f>主要観光地別・年度計!AK1074</f>
        <v>226654</v>
      </c>
      <c r="AL984" s="28">
        <f>主要観光地別・年度計!AL1074</f>
        <v>207686</v>
      </c>
      <c r="AM984" s="28">
        <f>主要観光地別・年度計!AM1074</f>
        <v>208368</v>
      </c>
      <c r="AN984" s="28">
        <f>主要観光地別・年度計!AN1074</f>
        <v>223518</v>
      </c>
      <c r="AO984" s="28">
        <f>主要観光地別・年度計!AO1074</f>
        <v>242641</v>
      </c>
      <c r="AQ984" s="67">
        <v>63.7</v>
      </c>
      <c r="AR984" s="67">
        <v>62.5</v>
      </c>
      <c r="AS984" s="67">
        <v>68.099999999999994</v>
      </c>
      <c r="AT984" s="67">
        <v>68.3</v>
      </c>
      <c r="AU984" s="67">
        <v>87.2</v>
      </c>
      <c r="AV984" s="67">
        <v>81.7</v>
      </c>
      <c r="AW984" s="67">
        <v>73.2</v>
      </c>
      <c r="AX984" s="67">
        <v>67</v>
      </c>
      <c r="AY984" s="67">
        <v>58.2</v>
      </c>
      <c r="AZ984" s="67">
        <v>52.4</v>
      </c>
      <c r="BA984" s="67">
        <v>46.2</v>
      </c>
      <c r="BB984" s="67">
        <v>44.9</v>
      </c>
      <c r="BC984" s="67">
        <v>41</v>
      </c>
      <c r="BD984" s="67">
        <v>40.6</v>
      </c>
      <c r="BE984" s="67">
        <v>33.799999999999997</v>
      </c>
      <c r="BF984" s="67">
        <v>34.199999999999996</v>
      </c>
      <c r="BG984" s="67">
        <v>36.699999999999996</v>
      </c>
      <c r="BH984" s="67">
        <v>31.899999999999995</v>
      </c>
      <c r="BI984" s="67">
        <v>30</v>
      </c>
      <c r="BJ984" s="67">
        <v>30.200000000000003</v>
      </c>
      <c r="BK984" s="67">
        <v>32.5</v>
      </c>
      <c r="BL984" s="67">
        <v>29</v>
      </c>
      <c r="BM984" s="67">
        <v>30.099999999999994</v>
      </c>
      <c r="BN984" s="67"/>
    </row>
    <row r="985" spans="1:66" ht="13.5" customHeight="1" x14ac:dyDescent="0.15">
      <c r="A985" s="51"/>
      <c r="B985" s="52"/>
      <c r="C985" s="116"/>
      <c r="D985" s="66" t="s">
        <v>9</v>
      </c>
      <c r="E985" s="90"/>
      <c r="F985" s="90"/>
      <c r="G985" s="90"/>
      <c r="H985" s="28"/>
      <c r="I985" s="76">
        <f>主要観光地別・年度計!I1069</f>
        <v>55930</v>
      </c>
      <c r="J985" s="76">
        <f>主要観光地別・年度計!J1069</f>
        <v>59897</v>
      </c>
      <c r="K985" s="76">
        <f>主要観光地別・年度計!K1069</f>
        <v>36435</v>
      </c>
      <c r="L985" s="76">
        <f>主要観光地別・年度計!L1069</f>
        <v>68420</v>
      </c>
      <c r="M985" s="76">
        <f>主要観光地別・年度計!M1069</f>
        <v>176306</v>
      </c>
      <c r="N985" s="76">
        <f>主要観光地別・年度計!N1069</f>
        <v>259069</v>
      </c>
      <c r="O985" s="76">
        <f>主要観光地別・年度計!O1069</f>
        <v>278158</v>
      </c>
      <c r="P985" s="76">
        <f>主要観光地別・年度計!P1069</f>
        <v>370472</v>
      </c>
      <c r="Q985" s="76">
        <f>主要観光地別・年度計!Q1069</f>
        <v>371936</v>
      </c>
      <c r="R985" s="76">
        <f>主要観光地別・年度計!R1069</f>
        <v>403726</v>
      </c>
      <c r="S985" s="76">
        <f>主要観光地別・年度計!S1069</f>
        <v>494462</v>
      </c>
      <c r="T985" s="76">
        <f>主要観光地別・年度計!T1069</f>
        <v>438504</v>
      </c>
      <c r="U985" s="76">
        <f>主要観光地別・年度計!U1069</f>
        <v>430654</v>
      </c>
      <c r="V985" s="76">
        <f>主要観光地別・年度計!V1069</f>
        <v>323758</v>
      </c>
      <c r="W985" s="76">
        <f>主要観光地別・年度計!W1069</f>
        <v>299964</v>
      </c>
      <c r="X985" s="76">
        <f>主要観光地別・年度計!X1069</f>
        <v>285479</v>
      </c>
      <c r="Y985" s="28">
        <f>主要観光地別・年度計!Y1075</f>
        <v>87341</v>
      </c>
      <c r="Z985" s="28">
        <f>主要観光地別・年度計!Z1075</f>
        <v>69224</v>
      </c>
      <c r="AA985" s="28">
        <f>主要観光地別・年度計!AA1075</f>
        <v>82173</v>
      </c>
      <c r="AB985" s="28">
        <f>主要観光地別・年度計!AB1075</f>
        <v>121543</v>
      </c>
      <c r="AC985" s="28">
        <f>主要観光地別・年度計!AC1075</f>
        <v>153610</v>
      </c>
      <c r="AD985" s="28">
        <f>主要観光地別・年度計!AD1075</f>
        <v>203364</v>
      </c>
      <c r="AE985" s="28">
        <f>主要観光地別・年度計!AE1075</f>
        <v>204845</v>
      </c>
      <c r="AF985" s="28">
        <f>主要観光地別・年度計!AF1075</f>
        <v>204472</v>
      </c>
      <c r="AG985" s="28">
        <f>主要観光地別・年度計!AG1075</f>
        <v>225850</v>
      </c>
      <c r="AH985" s="28">
        <f>主要観光地別・年度計!AH1075</f>
        <v>266600</v>
      </c>
      <c r="AI985" s="28">
        <f>主要観光地別・年度計!AI1075</f>
        <v>275171</v>
      </c>
      <c r="AJ985" s="28">
        <f>主要観光地別・年度計!AJ1075</f>
        <v>281873</v>
      </c>
      <c r="AK985" s="28">
        <f>主要観光地別・年度計!AK1075</f>
        <v>285254</v>
      </c>
      <c r="AL985" s="28">
        <f>主要観光地別・年度計!AL1075</f>
        <v>356237</v>
      </c>
      <c r="AM985" s="28">
        <f>主要観光地別・年度計!AM1075</f>
        <v>359339</v>
      </c>
      <c r="AN985" s="28">
        <f>主要観光地別・年度計!AN1075</f>
        <v>375157</v>
      </c>
      <c r="AO985" s="28">
        <f>主要観光地別・年度計!AO1075</f>
        <v>411021</v>
      </c>
      <c r="AQ985" s="67">
        <v>80.599999999999994</v>
      </c>
      <c r="AR985" s="67">
        <v>111.8</v>
      </c>
      <c r="AS985" s="67">
        <v>137.6</v>
      </c>
      <c r="AT985" s="67">
        <v>161</v>
      </c>
      <c r="AU985" s="67">
        <v>172.7</v>
      </c>
      <c r="AV985" s="67">
        <v>176.9</v>
      </c>
      <c r="AW985" s="67">
        <v>148.69999999999999</v>
      </c>
      <c r="AX985" s="67">
        <v>118.9</v>
      </c>
      <c r="AY985" s="67">
        <v>79.3</v>
      </c>
      <c r="AZ985" s="67">
        <v>120.1</v>
      </c>
      <c r="BA985" s="67">
        <v>98.4</v>
      </c>
      <c r="BB985" s="67">
        <v>95.4</v>
      </c>
      <c r="BC985" s="67">
        <v>94.1</v>
      </c>
      <c r="BD985" s="67">
        <v>91.9</v>
      </c>
      <c r="BE985" s="67">
        <v>87.200000000000017</v>
      </c>
      <c r="BF985" s="67">
        <v>81.699999999999989</v>
      </c>
      <c r="BG985" s="67">
        <v>81.900000000000006</v>
      </c>
      <c r="BH985" s="67">
        <v>73.2</v>
      </c>
      <c r="BI985" s="67">
        <v>67.2</v>
      </c>
      <c r="BJ985" s="67">
        <v>64.3</v>
      </c>
      <c r="BK985" s="67">
        <v>75.7</v>
      </c>
      <c r="BL985" s="67">
        <v>64.3</v>
      </c>
      <c r="BM985" s="67">
        <v>64.999999999999986</v>
      </c>
      <c r="BN985" s="67"/>
    </row>
    <row r="986" spans="1:66" ht="13.5" customHeight="1" x14ac:dyDescent="0.15">
      <c r="A986" s="51"/>
      <c r="B986" s="52"/>
      <c r="C986" s="116"/>
      <c r="D986" s="66" t="s">
        <v>10</v>
      </c>
      <c r="E986" s="90"/>
      <c r="F986" s="90"/>
      <c r="G986" s="90"/>
      <c r="H986" s="28"/>
      <c r="I986" s="76">
        <f>主要観光地別・年度計!I1070</f>
        <v>45365</v>
      </c>
      <c r="J986" s="76">
        <f>主要観光地別・年度計!J1070</f>
        <v>55867</v>
      </c>
      <c r="K986" s="76">
        <f>主要観光地別・年度計!K1070</f>
        <v>53805</v>
      </c>
      <c r="L986" s="76">
        <f>主要観光地別・年度計!L1070</f>
        <v>85370</v>
      </c>
      <c r="M986" s="76">
        <f>主要観光地別・年度計!M1070</f>
        <v>111539</v>
      </c>
      <c r="N986" s="76">
        <f>主要観光地別・年度計!N1070</f>
        <v>143765</v>
      </c>
      <c r="O986" s="76">
        <f>主要観光地別・年度計!O1070</f>
        <v>199494</v>
      </c>
      <c r="P986" s="76">
        <f>主要観光地別・年度計!P1070</f>
        <v>224558</v>
      </c>
      <c r="Q986" s="76">
        <f>主要観光地別・年度計!Q1070</f>
        <v>264563</v>
      </c>
      <c r="R986" s="76">
        <f>主要観光地別・年度計!R1070</f>
        <v>282048</v>
      </c>
      <c r="S986" s="76">
        <f>主要観光地別・年度計!S1070</f>
        <v>382923</v>
      </c>
      <c r="T986" s="76">
        <f>主要観光地別・年度計!T1070</f>
        <v>386977</v>
      </c>
      <c r="U986" s="76">
        <f>主要観光地別・年度計!U1070</f>
        <v>443159</v>
      </c>
      <c r="V986" s="76">
        <f>主要観光地別・年度計!V1070</f>
        <v>408974</v>
      </c>
      <c r="W986" s="76">
        <f>主要観光地別・年度計!W1070</f>
        <v>452858</v>
      </c>
      <c r="X986" s="76">
        <f>主要観光地別・年度計!X1070</f>
        <v>402405</v>
      </c>
      <c r="Y986" s="28">
        <f>主要観光地別・年度計!Y1076</f>
        <v>351802</v>
      </c>
      <c r="Z986" s="28">
        <f>主要観光地別・年度計!Z1076</f>
        <v>294915</v>
      </c>
      <c r="AA986" s="28">
        <f>主要観光地別・年度計!AA1076</f>
        <v>349762</v>
      </c>
      <c r="AB986" s="28">
        <f>主要観光地別・年度計!AB1076</f>
        <v>349467</v>
      </c>
      <c r="AC986" s="28">
        <f>主要観光地別・年度計!AC1076</f>
        <v>325376</v>
      </c>
      <c r="AD986" s="28">
        <f>主要観光地別・年度計!AD1076</f>
        <v>282175</v>
      </c>
      <c r="AE986" s="28">
        <f>主要観光地別・年度計!AE1076</f>
        <v>288949</v>
      </c>
      <c r="AF986" s="28">
        <f>主要観光地別・年度計!AF1076</f>
        <v>295088</v>
      </c>
      <c r="AG986" s="28">
        <f>主要観光地別・年度計!AG1076</f>
        <v>296150</v>
      </c>
      <c r="AH986" s="28">
        <f>主要観光地別・年度計!AH1076</f>
        <v>303300</v>
      </c>
      <c r="AI986" s="28">
        <f>主要観光地別・年度計!AI1076</f>
        <v>311862</v>
      </c>
      <c r="AJ986" s="28">
        <f>主要観光地別・年度計!AJ1076</f>
        <v>327711</v>
      </c>
      <c r="AK986" s="28">
        <f>主要観光地別・年度計!AK1076</f>
        <v>329000</v>
      </c>
      <c r="AL986" s="28">
        <f>主要観光地別・年度計!AL1076</f>
        <v>210347</v>
      </c>
      <c r="AM986" s="28">
        <f>主要観光地別・年度計!AM1076</f>
        <v>211690</v>
      </c>
      <c r="AN986" s="28">
        <f>主要観光地別・年度計!AN1076</f>
        <v>230766</v>
      </c>
      <c r="AO986" s="28">
        <f>主要観光地別・年度計!AO1076</f>
        <v>235027</v>
      </c>
      <c r="AQ986" s="67">
        <v>184.3</v>
      </c>
      <c r="AR986" s="67">
        <v>143.4</v>
      </c>
      <c r="AS986" s="67">
        <v>141.80000000000001</v>
      </c>
      <c r="AT986" s="67">
        <v>115</v>
      </c>
      <c r="AU986" s="67">
        <v>132.4</v>
      </c>
      <c r="AV986" s="67">
        <v>131.5</v>
      </c>
      <c r="AW986" s="67">
        <v>145.6</v>
      </c>
      <c r="AX986" s="67">
        <v>148.19999999999999</v>
      </c>
      <c r="AY986" s="67">
        <v>150</v>
      </c>
      <c r="AZ986" s="67">
        <v>85</v>
      </c>
      <c r="BA986" s="67">
        <v>83.5</v>
      </c>
      <c r="BB986" s="67">
        <v>81</v>
      </c>
      <c r="BC986" s="67">
        <v>69.400000000000006</v>
      </c>
      <c r="BD986" s="67">
        <v>61.999999999999993</v>
      </c>
      <c r="BE986" s="67">
        <v>49.100000000000016</v>
      </c>
      <c r="BF986" s="67">
        <v>52.20000000000001</v>
      </c>
      <c r="BG986" s="67">
        <v>53.8</v>
      </c>
      <c r="BH986" s="67">
        <v>48.900000000000013</v>
      </c>
      <c r="BI986" s="67">
        <v>49.300000000000004</v>
      </c>
      <c r="BJ986" s="67">
        <v>52.900000000000013</v>
      </c>
      <c r="BK986" s="67">
        <v>50.300000000000018</v>
      </c>
      <c r="BL986" s="67">
        <v>48.6</v>
      </c>
      <c r="BM986" s="67">
        <v>47.000000000000007</v>
      </c>
      <c r="BN986" s="67"/>
    </row>
    <row r="987" spans="1:66" ht="13.5" customHeight="1" thickBot="1" x14ac:dyDescent="0.2">
      <c r="A987" s="51"/>
      <c r="B987" s="56"/>
      <c r="C987" s="117"/>
      <c r="D987" s="68" t="s">
        <v>11</v>
      </c>
      <c r="E987" s="91"/>
      <c r="F987" s="91"/>
      <c r="G987" s="91"/>
      <c r="H987" s="29"/>
      <c r="I987" s="77">
        <f>主要観光地別・年度計!I1071</f>
        <v>58104</v>
      </c>
      <c r="J987" s="77">
        <f>主要観光地別・年度計!J1071</f>
        <v>67399</v>
      </c>
      <c r="K987" s="77">
        <f>主要観光地別・年度計!K1071</f>
        <v>55495</v>
      </c>
      <c r="L987" s="77">
        <f>主要観光地別・年度計!L1071</f>
        <v>92166</v>
      </c>
      <c r="M987" s="77">
        <f>主要観光地別・年度計!M1071</f>
        <v>122042</v>
      </c>
      <c r="N987" s="77">
        <f>主要観光地別・年度計!N1071</f>
        <v>166515</v>
      </c>
      <c r="O987" s="77">
        <f>主要観光地別・年度計!O1071</f>
        <v>215474</v>
      </c>
      <c r="P987" s="77">
        <f>主要観光地別・年度計!P1071</f>
        <v>262422</v>
      </c>
      <c r="Q987" s="77">
        <f>主要観光地別・年度計!Q1071</f>
        <v>306166</v>
      </c>
      <c r="R987" s="77">
        <f>主要観光地別・年度計!R1071</f>
        <v>358111</v>
      </c>
      <c r="S987" s="77">
        <f>主要観光地別・年度計!S1071</f>
        <v>460127</v>
      </c>
      <c r="T987" s="77">
        <f>主要観光地別・年度計!T1071</f>
        <v>450101</v>
      </c>
      <c r="U987" s="77">
        <f>主要観光地別・年度計!U1071</f>
        <v>498766</v>
      </c>
      <c r="V987" s="77">
        <f>主要観光地別・年度計!V1071</f>
        <v>500994</v>
      </c>
      <c r="W987" s="77">
        <f>主要観光地別・年度計!W1071</f>
        <v>558022</v>
      </c>
      <c r="X987" s="77">
        <f>主要観光地別・年度計!X1071</f>
        <v>496595</v>
      </c>
      <c r="Y987" s="29">
        <f>主要観光地別・年度計!Y1077</f>
        <v>451219</v>
      </c>
      <c r="Z987" s="29">
        <f>主要観光地別・年度計!Z1077</f>
        <v>359806</v>
      </c>
      <c r="AA987" s="29">
        <f>主要観光地別・年度計!AA1077</f>
        <v>426052</v>
      </c>
      <c r="AB987" s="29">
        <f>主要観光地別・年度計!AB1077</f>
        <v>440164</v>
      </c>
      <c r="AC987" s="29">
        <f>主要観光地別・年度計!AC1077</f>
        <v>389262</v>
      </c>
      <c r="AD987" s="29">
        <f>主要観光地別・年度計!AD1077</f>
        <v>344126</v>
      </c>
      <c r="AE987" s="29">
        <f>主要観光地別・年度計!AE1077</f>
        <v>355566</v>
      </c>
      <c r="AF987" s="29">
        <f>主要観光地別・年度計!AF1077</f>
        <v>267957</v>
      </c>
      <c r="AG987" s="29">
        <f>主要観光地別・年度計!AG1077</f>
        <v>367530</v>
      </c>
      <c r="AH987" s="29">
        <f>主要観光地別・年度計!AH1077</f>
        <v>364600</v>
      </c>
      <c r="AI987" s="29">
        <f>主要観光地別・年度計!AI1077</f>
        <v>314300</v>
      </c>
      <c r="AJ987" s="29">
        <f>主要観光地別・年度計!AJ1077</f>
        <v>329450</v>
      </c>
      <c r="AK987" s="29">
        <f>主要観光地別・年度計!AK1077</f>
        <v>330970</v>
      </c>
      <c r="AL987" s="29">
        <f>主要観光地別・年度計!AL1077</f>
        <v>211620</v>
      </c>
      <c r="AM987" s="29">
        <f>主要観光地別・年度計!AM1077</f>
        <v>212800</v>
      </c>
      <c r="AN987" s="29">
        <f>主要観光地別・年度計!AN1077</f>
        <v>232125</v>
      </c>
      <c r="AO987" s="29">
        <f>主要観光地別・年度計!AO1077</f>
        <v>237801</v>
      </c>
      <c r="AQ987" s="69">
        <v>212.9</v>
      </c>
      <c r="AR987" s="69">
        <v>164.5</v>
      </c>
      <c r="AS987" s="69">
        <v>164.6</v>
      </c>
      <c r="AT987" s="69">
        <v>135.80000000000001</v>
      </c>
      <c r="AU987" s="69">
        <v>162.4</v>
      </c>
      <c r="AV987" s="69">
        <v>161.30000000000001</v>
      </c>
      <c r="AW987" s="69">
        <v>178.9</v>
      </c>
      <c r="AX987" s="69">
        <v>177.7</v>
      </c>
      <c r="AY987" s="69">
        <v>184</v>
      </c>
      <c r="AZ987" s="69">
        <v>93.7</v>
      </c>
      <c r="BA987" s="69">
        <v>93.1</v>
      </c>
      <c r="BB987" s="69">
        <v>88.4</v>
      </c>
      <c r="BC987" s="69">
        <v>78.099999999999994</v>
      </c>
      <c r="BD987" s="69">
        <v>70.399999999999991</v>
      </c>
      <c r="BE987" s="69">
        <v>57.499999999999993</v>
      </c>
      <c r="BF987" s="69">
        <v>58.6</v>
      </c>
      <c r="BG987" s="69">
        <v>59.6</v>
      </c>
      <c r="BH987" s="69">
        <v>54.199999999999996</v>
      </c>
      <c r="BI987" s="69">
        <v>56.099999999999994</v>
      </c>
      <c r="BJ987" s="69">
        <v>61.1</v>
      </c>
      <c r="BK987" s="69">
        <v>58.100000000000009</v>
      </c>
      <c r="BL987" s="69">
        <v>56.6</v>
      </c>
      <c r="BM987" s="69">
        <v>56.999999999999993</v>
      </c>
      <c r="BN987" s="69"/>
    </row>
    <row r="988" spans="1:66" ht="13.5" customHeight="1" x14ac:dyDescent="0.15">
      <c r="A988" s="50"/>
      <c r="B988" s="52"/>
      <c r="C988" s="115" t="s">
        <v>162</v>
      </c>
      <c r="D988" s="64" t="s">
        <v>6</v>
      </c>
      <c r="E988" s="89"/>
      <c r="F988" s="89"/>
      <c r="G988" s="89"/>
      <c r="H988" s="26"/>
      <c r="I988" s="26"/>
      <c r="J988" s="26"/>
      <c r="K988" s="26"/>
      <c r="L988" s="26"/>
      <c r="M988" s="26"/>
      <c r="N988" s="26"/>
      <c r="O988" s="26"/>
      <c r="P988" s="26"/>
      <c r="Q988" s="26"/>
      <c r="R988" s="26"/>
      <c r="S988" s="26"/>
      <c r="T988" s="26"/>
      <c r="U988" s="26"/>
      <c r="V988" s="26"/>
      <c r="W988" s="26"/>
      <c r="X988" s="26"/>
      <c r="Y988" s="26">
        <f t="shared" ref="Y988" si="1315">SUM(Y989:Y990)</f>
        <v>113058</v>
      </c>
      <c r="Z988" s="26">
        <f t="shared" ref="Z988" si="1316">SUM(Z989:Z990)</f>
        <v>137126</v>
      </c>
      <c r="AA988" s="26">
        <f t="shared" ref="AA988" si="1317">SUM(AA989:AA990)</f>
        <v>177392</v>
      </c>
      <c r="AB988" s="26">
        <f t="shared" ref="AB988" si="1318">SUM(AB989:AB990)</f>
        <v>195476</v>
      </c>
      <c r="AC988" s="26">
        <f t="shared" ref="AC988" si="1319">SUM(AC989:AC990)</f>
        <v>198736</v>
      </c>
      <c r="AD988" s="26">
        <f t="shared" ref="AD988" si="1320">SUM(AD989:AD990)</f>
        <v>201619</v>
      </c>
      <c r="AE988" s="26">
        <f t="shared" ref="AE988" si="1321">SUM(AE989:AE990)</f>
        <v>204496</v>
      </c>
      <c r="AF988" s="26">
        <f t="shared" ref="AF988" si="1322">SUM(AF989:AF990)</f>
        <v>206358</v>
      </c>
      <c r="AG988" s="26">
        <f t="shared" ref="AG988" si="1323">SUM(AG989:AG990)</f>
        <v>216320</v>
      </c>
      <c r="AH988" s="26">
        <f t="shared" ref="AH988" si="1324">SUM(AH989:AH990)</f>
        <v>233568</v>
      </c>
      <c r="AI988" s="26">
        <f t="shared" ref="AI988" si="1325">SUM(AI989:AI990)</f>
        <v>253488</v>
      </c>
      <c r="AJ988" s="26">
        <f t="shared" ref="AJ988" si="1326">SUM(AJ989:AJ990)</f>
        <v>273637</v>
      </c>
      <c r="AK988" s="26">
        <f t="shared" ref="AK988" si="1327">SUM(AK989:AK990)</f>
        <v>270916</v>
      </c>
      <c r="AL988" s="26">
        <f t="shared" ref="AL988" si="1328">SUM(AL989:AL990)</f>
        <v>254019</v>
      </c>
      <c r="AM988" s="26">
        <f t="shared" ref="AM988" si="1329">SUM(AM989:AM990)</f>
        <v>268204</v>
      </c>
      <c r="AN988" s="26">
        <f t="shared" ref="AN988" si="1330">SUM(AN989:AN990)</f>
        <v>319558</v>
      </c>
      <c r="AO988" s="26">
        <f t="shared" ref="AO988" si="1331">SUM(AO989:AO990)</f>
        <v>366352</v>
      </c>
      <c r="AQ988" s="65">
        <v>222.6</v>
      </c>
      <c r="AR988" s="65">
        <v>221.8</v>
      </c>
      <c r="AS988" s="65">
        <v>241.29999999999998</v>
      </c>
      <c r="AT988" s="65">
        <v>241.8</v>
      </c>
      <c r="AU988" s="65">
        <v>266.5</v>
      </c>
      <c r="AV988" s="65">
        <v>266.8</v>
      </c>
      <c r="AW988" s="65">
        <v>270.5</v>
      </c>
      <c r="AX988" s="65">
        <v>248.6</v>
      </c>
      <c r="AY988" s="65">
        <v>224.8</v>
      </c>
      <c r="AZ988" s="65">
        <v>216.8</v>
      </c>
      <c r="BA988" s="65">
        <v>197.1</v>
      </c>
      <c r="BB988" s="65">
        <v>189</v>
      </c>
      <c r="BC988" s="65">
        <v>175.9</v>
      </c>
      <c r="BD988" s="65">
        <v>170.00000000000003</v>
      </c>
      <c r="BE988" s="65">
        <v>150.09999999999997</v>
      </c>
      <c r="BF988" s="65">
        <v>151.50000000000003</v>
      </c>
      <c r="BG988" s="65">
        <v>155.69999999999999</v>
      </c>
      <c r="BH988" s="65">
        <v>139.90000000000003</v>
      </c>
      <c r="BI988" s="65">
        <v>132.79999999999998</v>
      </c>
      <c r="BJ988" s="65">
        <v>139.89999999999998</v>
      </c>
      <c r="BK988" s="65">
        <v>146.29999999999998</v>
      </c>
      <c r="BL988" s="65">
        <v>137.19999999999999</v>
      </c>
      <c r="BM988" s="65">
        <v>135.90000000000003</v>
      </c>
      <c r="BN988" s="65"/>
    </row>
    <row r="989" spans="1:66" ht="13.5" customHeight="1" x14ac:dyDescent="0.15">
      <c r="A989" s="51"/>
      <c r="B989" s="52"/>
      <c r="C989" s="116"/>
      <c r="D989" s="66" t="s">
        <v>7</v>
      </c>
      <c r="E989" s="90"/>
      <c r="F989" s="90"/>
      <c r="G989" s="90"/>
      <c r="H989" s="28"/>
      <c r="I989" s="28"/>
      <c r="J989" s="28"/>
      <c r="K989" s="28"/>
      <c r="L989" s="28"/>
      <c r="M989" s="28"/>
      <c r="N989" s="28"/>
      <c r="O989" s="28"/>
      <c r="P989" s="28"/>
      <c r="Q989" s="28"/>
      <c r="R989" s="28"/>
      <c r="S989" s="28"/>
      <c r="T989" s="28"/>
      <c r="U989" s="28"/>
      <c r="V989" s="28"/>
      <c r="W989" s="28"/>
      <c r="X989" s="28"/>
      <c r="Y989" s="28">
        <f>主要観光地別・年度計!Y1079</f>
        <v>62908</v>
      </c>
      <c r="Z989" s="28">
        <f>主要観光地別・年度計!Z1079</f>
        <v>77130</v>
      </c>
      <c r="AA989" s="28">
        <f>主要観光地別・年度計!AA1079</f>
        <v>101369</v>
      </c>
      <c r="AB989" s="28">
        <f>主要観光地別・年度計!AB1079</f>
        <v>112423</v>
      </c>
      <c r="AC989" s="28">
        <f>主要観光地別・年度計!AC1079</f>
        <v>114026</v>
      </c>
      <c r="AD989" s="28">
        <f>主要観光地別・年度計!AD1079</f>
        <v>116302</v>
      </c>
      <c r="AE989" s="28">
        <f>主要観光地別・年度計!AE1079</f>
        <v>108437</v>
      </c>
      <c r="AF989" s="28">
        <f>主要観光地別・年度計!AF1079</f>
        <v>111767</v>
      </c>
      <c r="AG989" s="28">
        <f>主要観光地別・年度計!AG1079</f>
        <v>117067</v>
      </c>
      <c r="AH989" s="28">
        <f>主要観光地別・年度計!AH1079</f>
        <v>126848</v>
      </c>
      <c r="AI989" s="28">
        <f>主要観光地別・年度計!AI1079</f>
        <v>136860</v>
      </c>
      <c r="AJ989" s="28">
        <f>主要観光地別・年度計!AJ1079</f>
        <v>160191</v>
      </c>
      <c r="AK989" s="28">
        <f>主要観光地別・年度計!AK1079</f>
        <v>157006</v>
      </c>
      <c r="AL989" s="28">
        <f>主要観光地別・年度計!AL1079</f>
        <v>146513</v>
      </c>
      <c r="AM989" s="28">
        <f>主要観光地別・年度計!AM1079</f>
        <v>156545</v>
      </c>
      <c r="AN989" s="28">
        <f>主要観光地別・年度計!AN1079</f>
        <v>192236</v>
      </c>
      <c r="AO989" s="28">
        <f>主要観光地別・年度計!AO1079</f>
        <v>224819</v>
      </c>
      <c r="AQ989" s="67">
        <v>137.5</v>
      </c>
      <c r="AR989" s="67">
        <v>135.4</v>
      </c>
      <c r="AS989" s="67">
        <v>147.69999999999999</v>
      </c>
      <c r="AT989" s="67">
        <v>148.1</v>
      </c>
      <c r="AU989" s="67">
        <v>162.9</v>
      </c>
      <c r="AV989" s="67">
        <v>154.4</v>
      </c>
      <c r="AW989" s="67">
        <v>162</v>
      </c>
      <c r="AX989" s="67">
        <v>145.1</v>
      </c>
      <c r="AY989" s="67">
        <v>126.3</v>
      </c>
      <c r="AZ989" s="67">
        <v>120.4</v>
      </c>
      <c r="BA989" s="67">
        <v>105.2</v>
      </c>
      <c r="BB989" s="67">
        <v>98</v>
      </c>
      <c r="BC989" s="67">
        <v>88.9</v>
      </c>
      <c r="BD989" s="67">
        <v>86.7</v>
      </c>
      <c r="BE989" s="67">
        <v>74.2</v>
      </c>
      <c r="BF989" s="67">
        <v>71.8</v>
      </c>
      <c r="BG989" s="67">
        <v>71.3</v>
      </c>
      <c r="BH989" s="67">
        <v>60</v>
      </c>
      <c r="BI989" s="67">
        <v>55.7</v>
      </c>
      <c r="BJ989" s="67">
        <v>62.8</v>
      </c>
      <c r="BK989" s="67">
        <v>64.5</v>
      </c>
      <c r="BL989" s="67">
        <v>57.8</v>
      </c>
      <c r="BM989" s="67">
        <v>50.3</v>
      </c>
      <c r="BN989" s="67"/>
    </row>
    <row r="990" spans="1:66" ht="13.5" customHeight="1" x14ac:dyDescent="0.15">
      <c r="A990" s="51" t="s">
        <v>145</v>
      </c>
      <c r="B990" s="52" t="s">
        <v>392</v>
      </c>
      <c r="C990" s="116"/>
      <c r="D990" s="66" t="s">
        <v>8</v>
      </c>
      <c r="E990" s="90"/>
      <c r="F990" s="90"/>
      <c r="G990" s="90"/>
      <c r="H990" s="28"/>
      <c r="I990" s="28"/>
      <c r="J990" s="28"/>
      <c r="K990" s="28"/>
      <c r="L990" s="28"/>
      <c r="M990" s="28"/>
      <c r="N990" s="28"/>
      <c r="O990" s="28"/>
      <c r="P990" s="28"/>
      <c r="Q990" s="28"/>
      <c r="R990" s="28"/>
      <c r="S990" s="28"/>
      <c r="T990" s="28"/>
      <c r="U990" s="28"/>
      <c r="V990" s="28"/>
      <c r="W990" s="28"/>
      <c r="X990" s="28"/>
      <c r="Y990" s="28">
        <f>主要観光地別・年度計!Y1080</f>
        <v>50150</v>
      </c>
      <c r="Z990" s="28">
        <f>主要観光地別・年度計!Z1080</f>
        <v>59996</v>
      </c>
      <c r="AA990" s="28">
        <f>主要観光地別・年度計!AA1080</f>
        <v>76023</v>
      </c>
      <c r="AB990" s="28">
        <f>主要観光地別・年度計!AB1080</f>
        <v>83053</v>
      </c>
      <c r="AC990" s="28">
        <f>主要観光地別・年度計!AC1080</f>
        <v>84710</v>
      </c>
      <c r="AD990" s="28">
        <f>主要観光地別・年度計!AD1080</f>
        <v>85317</v>
      </c>
      <c r="AE990" s="28">
        <f>主要観光地別・年度計!AE1080</f>
        <v>96059</v>
      </c>
      <c r="AF990" s="28">
        <f>主要観光地別・年度計!AF1080</f>
        <v>94591</v>
      </c>
      <c r="AG990" s="28">
        <f>主要観光地別・年度計!AG1080</f>
        <v>99253</v>
      </c>
      <c r="AH990" s="28">
        <f>主要観光地別・年度計!AH1080</f>
        <v>106720</v>
      </c>
      <c r="AI990" s="28">
        <f>主要観光地別・年度計!AI1080</f>
        <v>116628</v>
      </c>
      <c r="AJ990" s="28">
        <f>主要観光地別・年度計!AJ1080</f>
        <v>113446</v>
      </c>
      <c r="AK990" s="28">
        <f>主要観光地別・年度計!AK1080</f>
        <v>113910</v>
      </c>
      <c r="AL990" s="28">
        <f>主要観光地別・年度計!AL1080</f>
        <v>107506</v>
      </c>
      <c r="AM990" s="28">
        <f>主要観光地別・年度計!AM1080</f>
        <v>111659</v>
      </c>
      <c r="AN990" s="28">
        <f>主要観光地別・年度計!AN1080</f>
        <v>127322</v>
      </c>
      <c r="AO990" s="28">
        <f>主要観光地別・年度計!AO1080</f>
        <v>141533</v>
      </c>
      <c r="AQ990" s="67">
        <v>85.1</v>
      </c>
      <c r="AR990" s="67">
        <v>86.4</v>
      </c>
      <c r="AS990" s="67">
        <v>93.6</v>
      </c>
      <c r="AT990" s="67">
        <v>93.7</v>
      </c>
      <c r="AU990" s="67">
        <v>103.6</v>
      </c>
      <c r="AV990" s="67">
        <v>112.4</v>
      </c>
      <c r="AW990" s="67">
        <v>108.5</v>
      </c>
      <c r="AX990" s="67">
        <v>103.5</v>
      </c>
      <c r="AY990" s="67">
        <v>98.5</v>
      </c>
      <c r="AZ990" s="67">
        <v>96.4</v>
      </c>
      <c r="BA990" s="67">
        <v>91.9</v>
      </c>
      <c r="BB990" s="67">
        <v>91</v>
      </c>
      <c r="BC990" s="67">
        <v>87</v>
      </c>
      <c r="BD990" s="67">
        <v>83.300000000000011</v>
      </c>
      <c r="BE990" s="67">
        <v>75.900000000000006</v>
      </c>
      <c r="BF990" s="67">
        <v>79.699999999999974</v>
      </c>
      <c r="BG990" s="67">
        <v>84.4</v>
      </c>
      <c r="BH990" s="67">
        <v>79.90000000000002</v>
      </c>
      <c r="BI990" s="67">
        <v>77.099999999999994</v>
      </c>
      <c r="BJ990" s="67">
        <v>77.100000000000009</v>
      </c>
      <c r="BK990" s="67">
        <v>81.8</v>
      </c>
      <c r="BL990" s="67">
        <v>79.400000000000006</v>
      </c>
      <c r="BM990" s="67">
        <v>85.6</v>
      </c>
      <c r="BN990" s="67"/>
    </row>
    <row r="991" spans="1:66" ht="13.5" customHeight="1" x14ac:dyDescent="0.15">
      <c r="A991" s="51"/>
      <c r="B991" s="52"/>
      <c r="C991" s="116"/>
      <c r="D991" s="66" t="s">
        <v>9</v>
      </c>
      <c r="E991" s="90"/>
      <c r="F991" s="90"/>
      <c r="G991" s="90"/>
      <c r="H991" s="28"/>
      <c r="I991" s="28"/>
      <c r="J991" s="28"/>
      <c r="K991" s="28"/>
      <c r="L991" s="28"/>
      <c r="M991" s="28"/>
      <c r="N991" s="28"/>
      <c r="O991" s="28"/>
      <c r="P991" s="28"/>
      <c r="Q991" s="28"/>
      <c r="R991" s="28"/>
      <c r="S991" s="28"/>
      <c r="T991" s="28"/>
      <c r="U991" s="28"/>
      <c r="V991" s="28"/>
      <c r="W991" s="28"/>
      <c r="X991" s="28"/>
      <c r="Y991" s="28">
        <f>主要観光地別・年度計!Y1081</f>
        <v>98144</v>
      </c>
      <c r="Z991" s="28">
        <f>主要観光地別・年度計!Z1081</f>
        <v>118123</v>
      </c>
      <c r="AA991" s="28">
        <f>主要観光地別・年度計!AA1081</f>
        <v>144262</v>
      </c>
      <c r="AB991" s="28">
        <f>主要観光地別・年度計!AB1081</f>
        <v>160475</v>
      </c>
      <c r="AC991" s="28">
        <f>主要観光地別・年度計!AC1081</f>
        <v>163867</v>
      </c>
      <c r="AD991" s="28">
        <f>主要観光地別・年度計!AD1081</f>
        <v>165691</v>
      </c>
      <c r="AE991" s="28">
        <f>主要観光地別・年度計!AE1081</f>
        <v>166665</v>
      </c>
      <c r="AF991" s="28">
        <f>主要観光地別・年度計!AF1081</f>
        <v>169367</v>
      </c>
      <c r="AG991" s="28">
        <f>主要観光地別・年度計!AG1081</f>
        <v>177355</v>
      </c>
      <c r="AH991" s="28">
        <f>主要観光地別・年度計!AH1081</f>
        <v>191497</v>
      </c>
      <c r="AI991" s="28">
        <f>主要観光地別・年度計!AI1081</f>
        <v>205345</v>
      </c>
      <c r="AJ991" s="28">
        <f>主要観光地別・年度計!AJ1081</f>
        <v>221605</v>
      </c>
      <c r="AK991" s="28">
        <f>主要観光地別・年度計!AK1081</f>
        <v>222092</v>
      </c>
      <c r="AL991" s="28">
        <f>主要観光地別・年度計!AL1081</f>
        <v>207513</v>
      </c>
      <c r="AM991" s="28">
        <f>主要観光地別・年度計!AM1081</f>
        <v>209462</v>
      </c>
      <c r="AN991" s="28">
        <f>主要観光地別・年度計!AN1081</f>
        <v>242737</v>
      </c>
      <c r="AO991" s="28">
        <f>主要観光地別・年度計!AO1081</f>
        <v>288725</v>
      </c>
      <c r="AQ991" s="67">
        <v>159.80000000000001</v>
      </c>
      <c r="AR991" s="67">
        <v>158.1</v>
      </c>
      <c r="AS991" s="67">
        <v>173.1</v>
      </c>
      <c r="AT991" s="67">
        <v>172.3</v>
      </c>
      <c r="AU991" s="67">
        <v>190.3</v>
      </c>
      <c r="AV991" s="67">
        <v>189.5</v>
      </c>
      <c r="AW991" s="67">
        <v>200.6</v>
      </c>
      <c r="AX991" s="67">
        <v>199.3</v>
      </c>
      <c r="AY991" s="67">
        <v>180.4</v>
      </c>
      <c r="AZ991" s="67">
        <v>178.3</v>
      </c>
      <c r="BA991" s="67">
        <v>160.69999999999999</v>
      </c>
      <c r="BB991" s="67">
        <v>152.69999999999999</v>
      </c>
      <c r="BC991" s="67">
        <v>143.19999999999999</v>
      </c>
      <c r="BD991" s="67">
        <v>134.30000000000001</v>
      </c>
      <c r="BE991" s="67">
        <v>119.20000000000002</v>
      </c>
      <c r="BF991" s="67">
        <v>120.4</v>
      </c>
      <c r="BG991" s="67">
        <v>124.6</v>
      </c>
      <c r="BH991" s="67">
        <v>117.1</v>
      </c>
      <c r="BI991" s="67">
        <v>104.6</v>
      </c>
      <c r="BJ991" s="67">
        <v>107.89999999999999</v>
      </c>
      <c r="BK991" s="67">
        <v>112.8</v>
      </c>
      <c r="BL991" s="67">
        <v>112.4</v>
      </c>
      <c r="BM991" s="67">
        <v>109.69999999999997</v>
      </c>
      <c r="BN991" s="67"/>
    </row>
    <row r="992" spans="1:66" ht="13.5" customHeight="1" x14ac:dyDescent="0.15">
      <c r="A992" s="51"/>
      <c r="B992" s="52"/>
      <c r="C992" s="116"/>
      <c r="D992" s="66" t="s">
        <v>10</v>
      </c>
      <c r="E992" s="90"/>
      <c r="F992" s="90"/>
      <c r="G992" s="90"/>
      <c r="H992" s="28"/>
      <c r="I992" s="28"/>
      <c r="J992" s="28"/>
      <c r="K992" s="28"/>
      <c r="L992" s="28"/>
      <c r="M992" s="28"/>
      <c r="N992" s="28"/>
      <c r="O992" s="28"/>
      <c r="P992" s="28"/>
      <c r="Q992" s="28"/>
      <c r="R992" s="28"/>
      <c r="S992" s="28"/>
      <c r="T992" s="28"/>
      <c r="U992" s="28"/>
      <c r="V992" s="28"/>
      <c r="W992" s="28"/>
      <c r="X992" s="28"/>
      <c r="Y992" s="28">
        <f>主要観光地別・年度計!Y1082</f>
        <v>14914</v>
      </c>
      <c r="Z992" s="28">
        <f>主要観光地別・年度計!Z1082</f>
        <v>19003</v>
      </c>
      <c r="AA992" s="28">
        <f>主要観光地別・年度計!AA1082</f>
        <v>33130</v>
      </c>
      <c r="AB992" s="28">
        <f>主要観光地別・年度計!AB1082</f>
        <v>35001</v>
      </c>
      <c r="AC992" s="28">
        <f>主要観光地別・年度計!AC1082</f>
        <v>34860</v>
      </c>
      <c r="AD992" s="28">
        <f>主要観光地別・年度計!AD1082</f>
        <v>35928</v>
      </c>
      <c r="AE992" s="28">
        <f>主要観光地別・年度計!AE1082</f>
        <v>37831</v>
      </c>
      <c r="AF992" s="28">
        <f>主要観光地別・年度計!AF1082</f>
        <v>36991</v>
      </c>
      <c r="AG992" s="28">
        <f>主要観光地別・年度計!AG1082</f>
        <v>38965</v>
      </c>
      <c r="AH992" s="28">
        <f>主要観光地別・年度計!AH1082</f>
        <v>42071</v>
      </c>
      <c r="AI992" s="28">
        <f>主要観光地別・年度計!AI1082</f>
        <v>48143</v>
      </c>
      <c r="AJ992" s="28">
        <f>主要観光地別・年度計!AJ1082</f>
        <v>52032</v>
      </c>
      <c r="AK992" s="28">
        <f>主要観光地別・年度計!AK1082</f>
        <v>48824</v>
      </c>
      <c r="AL992" s="28">
        <f>主要観光地別・年度計!AL1082</f>
        <v>46506</v>
      </c>
      <c r="AM992" s="28">
        <f>主要観光地別・年度計!AM1082</f>
        <v>58742</v>
      </c>
      <c r="AN992" s="28">
        <f>主要観光地別・年度計!AN1082</f>
        <v>76821</v>
      </c>
      <c r="AO992" s="28">
        <f>主要観光地別・年度計!AO1082</f>
        <v>77627</v>
      </c>
      <c r="AQ992" s="67">
        <v>62.8</v>
      </c>
      <c r="AR992" s="67">
        <v>63.7</v>
      </c>
      <c r="AS992" s="67">
        <v>68.2</v>
      </c>
      <c r="AT992" s="67">
        <v>69.5</v>
      </c>
      <c r="AU992" s="67">
        <v>76.2</v>
      </c>
      <c r="AV992" s="67">
        <v>77.3</v>
      </c>
      <c r="AW992" s="67">
        <v>69.900000000000006</v>
      </c>
      <c r="AX992" s="67">
        <v>49.3</v>
      </c>
      <c r="AY992" s="67">
        <v>44.4</v>
      </c>
      <c r="AZ992" s="67">
        <v>38.5</v>
      </c>
      <c r="BA992" s="67">
        <v>36.4</v>
      </c>
      <c r="BB992" s="67">
        <v>36.299999999999997</v>
      </c>
      <c r="BC992" s="67">
        <v>32.700000000000003</v>
      </c>
      <c r="BD992" s="67">
        <v>35.699999999999996</v>
      </c>
      <c r="BE992" s="67">
        <v>30.900000000000002</v>
      </c>
      <c r="BF992" s="67">
        <v>31.099999999999998</v>
      </c>
      <c r="BG992" s="67">
        <v>31.1</v>
      </c>
      <c r="BH992" s="67">
        <v>22.799999999999997</v>
      </c>
      <c r="BI992" s="67">
        <v>28.200000000000003</v>
      </c>
      <c r="BJ992" s="67">
        <v>32</v>
      </c>
      <c r="BK992" s="67">
        <v>33.499999999999993</v>
      </c>
      <c r="BL992" s="67">
        <v>24.8</v>
      </c>
      <c r="BM992" s="67">
        <v>26.200000000000006</v>
      </c>
      <c r="BN992" s="67"/>
    </row>
    <row r="993" spans="1:66" ht="13.5" customHeight="1" thickBot="1" x14ac:dyDescent="0.2">
      <c r="A993" s="51"/>
      <c r="B993" s="52"/>
      <c r="C993" s="117"/>
      <c r="D993" s="68" t="s">
        <v>11</v>
      </c>
      <c r="E993" s="91"/>
      <c r="F993" s="91"/>
      <c r="G993" s="91"/>
      <c r="H993" s="29"/>
      <c r="I993" s="29"/>
      <c r="J993" s="29"/>
      <c r="K993" s="29"/>
      <c r="L993" s="29"/>
      <c r="M993" s="29"/>
      <c r="N993" s="29"/>
      <c r="O993" s="29"/>
      <c r="P993" s="29"/>
      <c r="Q993" s="29"/>
      <c r="R993" s="29"/>
      <c r="S993" s="29"/>
      <c r="T993" s="29"/>
      <c r="U993" s="29"/>
      <c r="V993" s="29"/>
      <c r="W993" s="29"/>
      <c r="X993" s="29"/>
      <c r="Y993" s="29">
        <f>主要観光地別・年度計!Y1083</f>
        <v>17188</v>
      </c>
      <c r="Z993" s="29">
        <f>主要観光地別・年度計!Z1083</f>
        <v>21347</v>
      </c>
      <c r="AA993" s="29">
        <f>主要観光地別・年度計!AA1083</f>
        <v>36638</v>
      </c>
      <c r="AB993" s="29">
        <f>主要観光地別・年度計!AB1083</f>
        <v>39139</v>
      </c>
      <c r="AC993" s="29">
        <f>主要観光地別・年度計!AC1083</f>
        <v>37936</v>
      </c>
      <c r="AD993" s="29">
        <f>主要観光地別・年度計!AD1083</f>
        <v>41103</v>
      </c>
      <c r="AE993" s="29">
        <f>主要観光地別・年度計!AE1083</f>
        <v>41567</v>
      </c>
      <c r="AF993" s="29">
        <f>主要観光地別・年度計!AF1083</f>
        <v>40518</v>
      </c>
      <c r="AG993" s="29">
        <f>主要観光地別・年度計!AG1083</f>
        <v>42636</v>
      </c>
      <c r="AH993" s="29">
        <f>主要観光地別・年度計!AH1083</f>
        <v>46181</v>
      </c>
      <c r="AI993" s="29">
        <f>主要観光地別・年度計!AI1083</f>
        <v>52745</v>
      </c>
      <c r="AJ993" s="29">
        <f>主要観光地別・年度計!AJ1083</f>
        <v>57049</v>
      </c>
      <c r="AK993" s="29">
        <f>主要観光地別・年度計!AK1083</f>
        <v>53947</v>
      </c>
      <c r="AL993" s="29">
        <f>主要観光地別・年度計!AL1083</f>
        <v>41310</v>
      </c>
      <c r="AM993" s="29">
        <f>主要観光地別・年度計!AM1083</f>
        <v>64729</v>
      </c>
      <c r="AN993" s="29">
        <f>主要観光地別・年度計!AN1083</f>
        <v>85319</v>
      </c>
      <c r="AO993" s="29">
        <f>主要観光地別・年度計!AO1083</f>
        <v>85351</v>
      </c>
      <c r="AQ993" s="69">
        <v>69.099999999999994</v>
      </c>
      <c r="AR993" s="69">
        <v>70</v>
      </c>
      <c r="AS993" s="69">
        <v>75</v>
      </c>
      <c r="AT993" s="69">
        <v>76.099999999999994</v>
      </c>
      <c r="AU993" s="69">
        <v>83.8</v>
      </c>
      <c r="AV993" s="69">
        <v>84.6</v>
      </c>
      <c r="AW993" s="69">
        <v>77.3</v>
      </c>
      <c r="AX993" s="69">
        <v>54.6</v>
      </c>
      <c r="AY993" s="69">
        <v>49.4</v>
      </c>
      <c r="AZ993" s="69">
        <v>42.7</v>
      </c>
      <c r="BA993" s="69">
        <v>40.1</v>
      </c>
      <c r="BB993" s="69">
        <v>40.1</v>
      </c>
      <c r="BC993" s="69">
        <v>36</v>
      </c>
      <c r="BD993" s="69">
        <v>39.299999999999997</v>
      </c>
      <c r="BE993" s="69">
        <v>33.899999999999991</v>
      </c>
      <c r="BF993" s="69">
        <v>34.200000000000003</v>
      </c>
      <c r="BG993" s="69">
        <v>34.500000000000007</v>
      </c>
      <c r="BH993" s="69">
        <v>25.3</v>
      </c>
      <c r="BI993" s="69">
        <v>31.299999999999994</v>
      </c>
      <c r="BJ993" s="69">
        <v>35</v>
      </c>
      <c r="BK993" s="69">
        <v>36.099999999999994</v>
      </c>
      <c r="BL993" s="69">
        <v>29</v>
      </c>
      <c r="BM993" s="69">
        <v>30.799999999999997</v>
      </c>
      <c r="BN993" s="69"/>
    </row>
    <row r="994" spans="1:66" ht="13.5" customHeight="1" x14ac:dyDescent="0.15">
      <c r="A994" s="51"/>
      <c r="B994" s="52"/>
      <c r="C994" s="115" t="s">
        <v>393</v>
      </c>
      <c r="D994" s="64" t="s">
        <v>6</v>
      </c>
      <c r="E994" s="89"/>
      <c r="F994" s="89"/>
      <c r="G994" s="89"/>
      <c r="H994" s="26"/>
      <c r="I994" s="26"/>
      <c r="J994" s="26"/>
      <c r="K994" s="26"/>
      <c r="L994" s="26"/>
      <c r="M994" s="26"/>
      <c r="N994" s="26"/>
      <c r="O994" s="26"/>
      <c r="P994" s="26"/>
      <c r="Q994" s="26"/>
      <c r="R994" s="26"/>
      <c r="S994" s="26"/>
      <c r="T994" s="26"/>
      <c r="U994" s="26"/>
      <c r="V994" s="26"/>
      <c r="W994" s="26"/>
      <c r="X994" s="26"/>
      <c r="Y994" s="26">
        <f t="shared" ref="Y994" si="1332">SUM(Y995:Y996)</f>
        <v>266855</v>
      </c>
      <c r="Z994" s="26">
        <f t="shared" ref="Z994" si="1333">SUM(Z995:Z996)</f>
        <v>250714</v>
      </c>
      <c r="AA994" s="26">
        <f t="shared" ref="AA994" si="1334">SUM(AA995:AA996)</f>
        <v>317699</v>
      </c>
      <c r="AB994" s="26">
        <f t="shared" ref="AB994" si="1335">SUM(AB995:AB996)</f>
        <v>379955</v>
      </c>
      <c r="AC994" s="26">
        <f t="shared" ref="AC994" si="1336">SUM(AC995:AC996)</f>
        <v>383121</v>
      </c>
      <c r="AD994" s="26">
        <f t="shared" ref="AD994" si="1337">SUM(AD995:AD996)</f>
        <v>386139</v>
      </c>
      <c r="AE994" s="26">
        <f t="shared" ref="AE994" si="1338">SUM(AE995:AE996)</f>
        <v>390762</v>
      </c>
      <c r="AF994" s="26">
        <f t="shared" ref="AF994" si="1339">SUM(AF995:AF996)</f>
        <v>395243</v>
      </c>
      <c r="AG994" s="26">
        <f t="shared" ref="AG994" si="1340">SUM(AG995:AG996)</f>
        <v>413741</v>
      </c>
      <c r="AH994" s="26">
        <f t="shared" ref="AH994" si="1341">SUM(AH995:AH996)</f>
        <v>439078</v>
      </c>
      <c r="AI994" s="26">
        <f t="shared" ref="AI994" si="1342">SUM(AI995:AI996)</f>
        <v>470149</v>
      </c>
      <c r="AJ994" s="26">
        <f t="shared" ref="AJ994" si="1343">SUM(AJ995:AJ996)</f>
        <v>515869</v>
      </c>
      <c r="AK994" s="26">
        <f t="shared" ref="AK994" si="1344">SUM(AK995:AK996)</f>
        <v>530837</v>
      </c>
      <c r="AL994" s="26">
        <f t="shared" ref="AL994" si="1345">SUM(AL995:AL996)</f>
        <v>504995</v>
      </c>
      <c r="AM994" s="26">
        <f t="shared" ref="AM994" si="1346">SUM(AM995:AM996)</f>
        <v>530362</v>
      </c>
      <c r="AN994" s="26">
        <f t="shared" ref="AN994" si="1347">SUM(AN995:AN996)</f>
        <v>577315</v>
      </c>
      <c r="AO994" s="26">
        <f t="shared" ref="AO994" si="1348">SUM(AO995:AO996)</f>
        <v>622240</v>
      </c>
      <c r="AQ994" s="65">
        <v>224.7</v>
      </c>
      <c r="AR994" s="65">
        <v>226.60000000000002</v>
      </c>
      <c r="AS994" s="65">
        <v>241.7</v>
      </c>
      <c r="AT994" s="65">
        <v>241.8</v>
      </c>
      <c r="AU994" s="65">
        <v>266.5</v>
      </c>
      <c r="AV994" s="65">
        <v>266.8</v>
      </c>
      <c r="AW994" s="65">
        <v>270.5</v>
      </c>
      <c r="AX994" s="65">
        <v>248.6</v>
      </c>
      <c r="AY994" s="65">
        <v>224.8</v>
      </c>
      <c r="AZ994" s="65">
        <v>216.8</v>
      </c>
      <c r="BA994" s="65">
        <v>197.1</v>
      </c>
      <c r="BB994" s="65">
        <v>189</v>
      </c>
      <c r="BC994" s="65">
        <v>175.9</v>
      </c>
      <c r="BD994" s="65">
        <v>170.00000000000003</v>
      </c>
      <c r="BE994" s="65">
        <v>150.09999999999997</v>
      </c>
      <c r="BF994" s="65">
        <v>151.50000000000003</v>
      </c>
      <c r="BG994" s="65">
        <v>155.69999999999999</v>
      </c>
      <c r="BH994" s="65">
        <v>139.90000000000003</v>
      </c>
      <c r="BI994" s="65">
        <v>132.79999999999998</v>
      </c>
      <c r="BJ994" s="65">
        <v>139.89999999999998</v>
      </c>
      <c r="BK994" s="65">
        <v>146.29999999999998</v>
      </c>
      <c r="BL994" s="65">
        <v>137.19999999999999</v>
      </c>
      <c r="BM994" s="65">
        <v>135.90000000000003</v>
      </c>
      <c r="BN994" s="65"/>
    </row>
    <row r="995" spans="1:66" ht="13.5" customHeight="1" x14ac:dyDescent="0.15">
      <c r="A995" s="51"/>
      <c r="B995" s="52"/>
      <c r="C995" s="116"/>
      <c r="D995" s="66" t="s">
        <v>7</v>
      </c>
      <c r="E995" s="90"/>
      <c r="F995" s="90"/>
      <c r="G995" s="90"/>
      <c r="H995" s="28"/>
      <c r="I995" s="28"/>
      <c r="J995" s="28"/>
      <c r="K995" s="28"/>
      <c r="L995" s="28"/>
      <c r="M995" s="28"/>
      <c r="N995" s="28"/>
      <c r="O995" s="28"/>
      <c r="P995" s="28"/>
      <c r="Q995" s="28"/>
      <c r="R995" s="28"/>
      <c r="S995" s="28"/>
      <c r="T995" s="28"/>
      <c r="U995" s="28"/>
      <c r="V995" s="28"/>
      <c r="W995" s="28"/>
      <c r="X995" s="28"/>
      <c r="Y995" s="28">
        <f>主要観光地別・年度計!Y1085</f>
        <v>144672</v>
      </c>
      <c r="Z995" s="28">
        <f>主要観光地別・年度計!Z1085</f>
        <v>139598</v>
      </c>
      <c r="AA995" s="28">
        <f>主要観光地別・年度計!AA1085</f>
        <v>176466</v>
      </c>
      <c r="AB995" s="28">
        <f>主要観光地別・年度計!AB1085</f>
        <v>191573</v>
      </c>
      <c r="AC995" s="28">
        <f>主要観光地別・年度計!AC1085</f>
        <v>210509</v>
      </c>
      <c r="AD995" s="28">
        <f>主要観光地別・年度計!AD1085</f>
        <v>212369</v>
      </c>
      <c r="AE995" s="28">
        <f>主要観光地別・年度計!AE1085</f>
        <v>212049</v>
      </c>
      <c r="AF995" s="28">
        <f>主要観光地別・年度計!AF1085</f>
        <v>215342</v>
      </c>
      <c r="AG995" s="28">
        <f>主要観光地別・年度計!AG1085</f>
        <v>225669</v>
      </c>
      <c r="AH995" s="28">
        <f>主要観光地別・年度計!AH1085</f>
        <v>240391</v>
      </c>
      <c r="AI995" s="28">
        <f>主要観光地別・年度計!AI1085</f>
        <v>246827</v>
      </c>
      <c r="AJ995" s="28">
        <f>主要観光地別・年度計!AJ1085</f>
        <v>268552</v>
      </c>
      <c r="AK995" s="28">
        <f>主要観光地別・年度計!AK1085</f>
        <v>282151</v>
      </c>
      <c r="AL995" s="28">
        <f>主要観光地別・年度計!AL1085</f>
        <v>271030</v>
      </c>
      <c r="AM995" s="28">
        <f>主要観光地別・年度計!AM1085</f>
        <v>276217</v>
      </c>
      <c r="AN995" s="28">
        <f>主要観光地別・年度計!AN1085</f>
        <v>302529</v>
      </c>
      <c r="AO995" s="28">
        <f>主要観光地別・年度計!AO1085</f>
        <v>377680</v>
      </c>
      <c r="AQ995" s="67">
        <v>137.6</v>
      </c>
      <c r="AR995" s="67">
        <v>131.80000000000001</v>
      </c>
      <c r="AS995" s="67">
        <v>142.1</v>
      </c>
      <c r="AT995" s="67">
        <v>140.9</v>
      </c>
      <c r="AU995" s="67">
        <v>155.5</v>
      </c>
      <c r="AV995" s="67">
        <v>154.4</v>
      </c>
      <c r="AW995" s="67">
        <v>162</v>
      </c>
      <c r="AX995" s="67">
        <v>145.1</v>
      </c>
      <c r="AY995" s="67">
        <v>126.3</v>
      </c>
      <c r="AZ995" s="67">
        <v>120.4</v>
      </c>
      <c r="BA995" s="67">
        <v>105.2</v>
      </c>
      <c r="BB995" s="67">
        <v>98</v>
      </c>
      <c r="BC995" s="67">
        <v>88.9</v>
      </c>
      <c r="BD995" s="67">
        <v>86.7</v>
      </c>
      <c r="BE995" s="67">
        <v>74.2</v>
      </c>
      <c r="BF995" s="67">
        <v>71.8</v>
      </c>
      <c r="BG995" s="67">
        <v>71.3</v>
      </c>
      <c r="BH995" s="67">
        <v>60</v>
      </c>
      <c r="BI995" s="67">
        <v>55.7</v>
      </c>
      <c r="BJ995" s="67">
        <v>62.8</v>
      </c>
      <c r="BK995" s="67">
        <v>64.5</v>
      </c>
      <c r="BL995" s="67">
        <v>57.8</v>
      </c>
      <c r="BM995" s="67">
        <v>50.3</v>
      </c>
      <c r="BN995" s="67"/>
    </row>
    <row r="996" spans="1:66" ht="13.5" customHeight="1" x14ac:dyDescent="0.15">
      <c r="A996" s="51"/>
      <c r="B996" s="52"/>
      <c r="C996" s="116"/>
      <c r="D996" s="66" t="s">
        <v>8</v>
      </c>
      <c r="E996" s="90"/>
      <c r="F996" s="90"/>
      <c r="G996" s="90"/>
      <c r="H996" s="28"/>
      <c r="I996" s="28"/>
      <c r="J996" s="28"/>
      <c r="K996" s="28"/>
      <c r="L996" s="28"/>
      <c r="M996" s="28"/>
      <c r="N996" s="28"/>
      <c r="O996" s="28"/>
      <c r="P996" s="28"/>
      <c r="Q996" s="28"/>
      <c r="R996" s="28"/>
      <c r="S996" s="28"/>
      <c r="T996" s="28"/>
      <c r="U996" s="28"/>
      <c r="V996" s="28"/>
      <c r="W996" s="28"/>
      <c r="X996" s="28"/>
      <c r="Y996" s="28">
        <f>主要観光地別・年度計!Y1086</f>
        <v>122183</v>
      </c>
      <c r="Z996" s="28">
        <f>主要観光地別・年度計!Z1086</f>
        <v>111116</v>
      </c>
      <c r="AA996" s="28">
        <f>主要観光地別・年度計!AA1086</f>
        <v>141233</v>
      </c>
      <c r="AB996" s="28">
        <f>主要観光地別・年度計!AB1086</f>
        <v>188382</v>
      </c>
      <c r="AC996" s="28">
        <f>主要観光地別・年度計!AC1086</f>
        <v>172612</v>
      </c>
      <c r="AD996" s="28">
        <f>主要観光地別・年度計!AD1086</f>
        <v>173770</v>
      </c>
      <c r="AE996" s="28">
        <f>主要観光地別・年度計!AE1086</f>
        <v>178713</v>
      </c>
      <c r="AF996" s="28">
        <f>主要観光地別・年度計!AF1086</f>
        <v>179901</v>
      </c>
      <c r="AG996" s="28">
        <f>主要観光地別・年度計!AG1086</f>
        <v>188072</v>
      </c>
      <c r="AH996" s="28">
        <f>主要観光地別・年度計!AH1086</f>
        <v>198687</v>
      </c>
      <c r="AI996" s="28">
        <f>主要観光地別・年度計!AI1086</f>
        <v>223322</v>
      </c>
      <c r="AJ996" s="28">
        <f>主要観光地別・年度計!AJ1086</f>
        <v>247317</v>
      </c>
      <c r="AK996" s="28">
        <f>主要観光地別・年度計!AK1086</f>
        <v>248686</v>
      </c>
      <c r="AL996" s="28">
        <f>主要観光地別・年度計!AL1086</f>
        <v>233965</v>
      </c>
      <c r="AM996" s="28">
        <f>主要観光地別・年度計!AM1086</f>
        <v>254145</v>
      </c>
      <c r="AN996" s="28">
        <f>主要観光地別・年度計!AN1086</f>
        <v>274786</v>
      </c>
      <c r="AO996" s="28">
        <f>主要観光地別・年度計!AO1086</f>
        <v>244560</v>
      </c>
      <c r="AQ996" s="67">
        <v>87.1</v>
      </c>
      <c r="AR996" s="67">
        <v>94.8</v>
      </c>
      <c r="AS996" s="67">
        <v>99.6</v>
      </c>
      <c r="AT996" s="67">
        <v>100.9</v>
      </c>
      <c r="AU996" s="67">
        <v>111</v>
      </c>
      <c r="AV996" s="67">
        <v>112.4</v>
      </c>
      <c r="AW996" s="67">
        <v>108.5</v>
      </c>
      <c r="AX996" s="67">
        <v>103.5</v>
      </c>
      <c r="AY996" s="67">
        <v>98.5</v>
      </c>
      <c r="AZ996" s="67">
        <v>96.4</v>
      </c>
      <c r="BA996" s="67">
        <v>91.9</v>
      </c>
      <c r="BB996" s="67">
        <v>91</v>
      </c>
      <c r="BC996" s="67">
        <v>87</v>
      </c>
      <c r="BD996" s="67">
        <v>83.300000000000011</v>
      </c>
      <c r="BE996" s="67">
        <v>75.900000000000006</v>
      </c>
      <c r="BF996" s="67">
        <v>79.699999999999974</v>
      </c>
      <c r="BG996" s="67">
        <v>84.4</v>
      </c>
      <c r="BH996" s="67">
        <v>79.90000000000002</v>
      </c>
      <c r="BI996" s="67">
        <v>77.099999999999994</v>
      </c>
      <c r="BJ996" s="67">
        <v>77.100000000000009</v>
      </c>
      <c r="BK996" s="67">
        <v>81.8</v>
      </c>
      <c r="BL996" s="67">
        <v>79.400000000000006</v>
      </c>
      <c r="BM996" s="67">
        <v>85.6</v>
      </c>
      <c r="BN996" s="67"/>
    </row>
    <row r="997" spans="1:66" ht="13.5" customHeight="1" x14ac:dyDescent="0.15">
      <c r="A997" s="51"/>
      <c r="B997" s="52"/>
      <c r="C997" s="116"/>
      <c r="D997" s="66" t="s">
        <v>9</v>
      </c>
      <c r="E997" s="90"/>
      <c r="F997" s="90"/>
      <c r="G997" s="90"/>
      <c r="H997" s="28"/>
      <c r="I997" s="28"/>
      <c r="J997" s="28"/>
      <c r="K997" s="28"/>
      <c r="L997" s="28"/>
      <c r="M997" s="28"/>
      <c r="N997" s="28"/>
      <c r="O997" s="28"/>
      <c r="P997" s="28"/>
      <c r="Q997" s="28"/>
      <c r="R997" s="28"/>
      <c r="S997" s="28"/>
      <c r="T997" s="28"/>
      <c r="U997" s="28"/>
      <c r="V997" s="28"/>
      <c r="W997" s="28"/>
      <c r="X997" s="28"/>
      <c r="Y997" s="28">
        <f>主要観光地別・年度計!Y1087</f>
        <v>141787</v>
      </c>
      <c r="Z997" s="28">
        <f>主要観光地別・年度計!Z1087</f>
        <v>145568</v>
      </c>
      <c r="AA997" s="28">
        <f>主要観光地別・年度計!AA1087</f>
        <v>174324</v>
      </c>
      <c r="AB997" s="28">
        <f>主要観光地別・年度計!AB1087</f>
        <v>113497</v>
      </c>
      <c r="AC997" s="28">
        <f>主要観光地別・年度計!AC1087</f>
        <v>189171</v>
      </c>
      <c r="AD997" s="28">
        <f>主要観光地別・年度計!AD1087</f>
        <v>192329</v>
      </c>
      <c r="AE997" s="28">
        <f>主要観光地別・年度計!AE1087</f>
        <v>192445</v>
      </c>
      <c r="AF997" s="28">
        <f>主要観光地別・年度計!AF1087</f>
        <v>194860</v>
      </c>
      <c r="AG997" s="28">
        <f>主要観光地別・年度計!AG1087</f>
        <v>206402</v>
      </c>
      <c r="AH997" s="28">
        <f>主要観光地別・年度計!AH1087</f>
        <v>225087</v>
      </c>
      <c r="AI997" s="28">
        <f>主要観光地別・年度計!AI1087</f>
        <v>249224</v>
      </c>
      <c r="AJ997" s="28">
        <f>主要観光地別・年度計!AJ1087</f>
        <v>278940</v>
      </c>
      <c r="AK997" s="28">
        <f>主要観光地別・年度計!AK1087</f>
        <v>289217</v>
      </c>
      <c r="AL997" s="28">
        <f>主要観光地別・年度計!AL1087</f>
        <v>274362</v>
      </c>
      <c r="AM997" s="28">
        <f>主要観光地別・年度計!AM1087</f>
        <v>312092</v>
      </c>
      <c r="AN997" s="28">
        <f>主要観光地別・年度計!AN1087</f>
        <v>343295</v>
      </c>
      <c r="AO997" s="28">
        <f>主要観光地別・年度計!AO1087</f>
        <v>382610</v>
      </c>
      <c r="AQ997" s="67">
        <v>120.6</v>
      </c>
      <c r="AR997" s="67">
        <v>122.2</v>
      </c>
      <c r="AS997" s="67">
        <v>133.69999999999999</v>
      </c>
      <c r="AT997" s="67">
        <v>124</v>
      </c>
      <c r="AU997" s="67">
        <v>144.5</v>
      </c>
      <c r="AV997" s="67">
        <v>146.80000000000001</v>
      </c>
      <c r="AW997" s="67">
        <v>162.4</v>
      </c>
      <c r="AX997" s="67">
        <v>146.19999999999999</v>
      </c>
      <c r="AY997" s="67">
        <v>137.1</v>
      </c>
      <c r="AZ997" s="67">
        <v>135.5</v>
      </c>
      <c r="BA997" s="67">
        <v>122.7</v>
      </c>
      <c r="BB997" s="67">
        <v>112.4</v>
      </c>
      <c r="BC997" s="67">
        <v>109.4</v>
      </c>
      <c r="BD997" s="67">
        <v>100.4</v>
      </c>
      <c r="BE997" s="67">
        <v>93.600000000000009</v>
      </c>
      <c r="BF997" s="67">
        <v>90.800000000000011</v>
      </c>
      <c r="BG997" s="67">
        <v>95</v>
      </c>
      <c r="BH997" s="67">
        <v>73.399999999999991</v>
      </c>
      <c r="BI997" s="67">
        <v>69.8</v>
      </c>
      <c r="BJ997" s="67">
        <v>72.000000000000014</v>
      </c>
      <c r="BK997" s="67">
        <v>77.300000000000011</v>
      </c>
      <c r="BL997" s="67">
        <v>72</v>
      </c>
      <c r="BM997" s="67">
        <v>71.899999999999991</v>
      </c>
      <c r="BN997" s="67"/>
    </row>
    <row r="998" spans="1:66" ht="13.5" customHeight="1" x14ac:dyDescent="0.15">
      <c r="A998" s="51"/>
      <c r="B998" s="52"/>
      <c r="C998" s="116"/>
      <c r="D998" s="66" t="s">
        <v>10</v>
      </c>
      <c r="E998" s="90"/>
      <c r="F998" s="90"/>
      <c r="G998" s="90"/>
      <c r="H998" s="28"/>
      <c r="I998" s="28"/>
      <c r="J998" s="28"/>
      <c r="K998" s="28"/>
      <c r="L998" s="28"/>
      <c r="M998" s="28"/>
      <c r="N998" s="28"/>
      <c r="O998" s="28"/>
      <c r="P998" s="28"/>
      <c r="Q998" s="28"/>
      <c r="R998" s="28"/>
      <c r="S998" s="28"/>
      <c r="T998" s="28"/>
      <c r="U998" s="28"/>
      <c r="V998" s="28"/>
      <c r="W998" s="28"/>
      <c r="X998" s="28"/>
      <c r="Y998" s="28">
        <f>主要観光地別・年度計!Y1088</f>
        <v>125068</v>
      </c>
      <c r="Z998" s="28">
        <f>主要観光地別・年度計!Z1088</f>
        <v>105146</v>
      </c>
      <c r="AA998" s="28">
        <f>主要観光地別・年度計!AA1088</f>
        <v>143375</v>
      </c>
      <c r="AB998" s="28">
        <f>主要観光地別・年度計!AB1088</f>
        <v>266458</v>
      </c>
      <c r="AC998" s="28">
        <f>主要観光地別・年度計!AC1088</f>
        <v>193950</v>
      </c>
      <c r="AD998" s="28">
        <f>主要観光地別・年度計!AD1088</f>
        <v>193810</v>
      </c>
      <c r="AE998" s="28">
        <f>主要観光地別・年度計!AE1088</f>
        <v>198317</v>
      </c>
      <c r="AF998" s="28">
        <f>主要観光地別・年度計!AF1088</f>
        <v>200383</v>
      </c>
      <c r="AG998" s="28">
        <f>主要観光地別・年度計!AG1088</f>
        <v>207249</v>
      </c>
      <c r="AH998" s="28">
        <f>主要観光地別・年度計!AH1088</f>
        <v>213991</v>
      </c>
      <c r="AI998" s="28">
        <f>主要観光地別・年度計!AI1088</f>
        <v>220925</v>
      </c>
      <c r="AJ998" s="28">
        <f>主要観光地別・年度計!AJ1088</f>
        <v>236929</v>
      </c>
      <c r="AK998" s="28">
        <f>主要観光地別・年度計!AK1088</f>
        <v>241620</v>
      </c>
      <c r="AL998" s="28">
        <f>主要観光地別・年度計!AL1088</f>
        <v>230633</v>
      </c>
      <c r="AM998" s="28">
        <f>主要観光地別・年度計!AM1088</f>
        <v>218270</v>
      </c>
      <c r="AN998" s="28">
        <f>主要観光地別・年度計!AN1088</f>
        <v>234020</v>
      </c>
      <c r="AO998" s="28">
        <f>主要観光地別・年度計!AO1088</f>
        <v>239630</v>
      </c>
      <c r="AQ998" s="67">
        <v>104.1</v>
      </c>
      <c r="AR998" s="67">
        <v>104.4</v>
      </c>
      <c r="AS998" s="67">
        <v>108</v>
      </c>
      <c r="AT998" s="67">
        <v>117.8</v>
      </c>
      <c r="AU998" s="67">
        <v>122</v>
      </c>
      <c r="AV998" s="67">
        <v>120</v>
      </c>
      <c r="AW998" s="67">
        <v>108.1</v>
      </c>
      <c r="AX998" s="67">
        <v>102.4</v>
      </c>
      <c r="AY998" s="67">
        <v>87.7</v>
      </c>
      <c r="AZ998" s="67">
        <v>81.3</v>
      </c>
      <c r="BA998" s="67">
        <v>74.400000000000006</v>
      </c>
      <c r="BB998" s="67">
        <v>76.599999999999994</v>
      </c>
      <c r="BC998" s="67">
        <v>66.5</v>
      </c>
      <c r="BD998" s="67">
        <v>69.599999999999994</v>
      </c>
      <c r="BE998" s="67">
        <v>56.500000000000007</v>
      </c>
      <c r="BF998" s="67">
        <v>60.70000000000001</v>
      </c>
      <c r="BG998" s="67">
        <v>60.699999999999996</v>
      </c>
      <c r="BH998" s="67">
        <v>66.500000000000014</v>
      </c>
      <c r="BI998" s="67">
        <v>62.999999999999993</v>
      </c>
      <c r="BJ998" s="67">
        <v>67.900000000000006</v>
      </c>
      <c r="BK998" s="67">
        <v>68.999999999999986</v>
      </c>
      <c r="BL998" s="67">
        <v>65.2</v>
      </c>
      <c r="BM998" s="67">
        <v>63.999999999999993</v>
      </c>
      <c r="BN998" s="67"/>
    </row>
    <row r="999" spans="1:66" ht="13.5" customHeight="1" thickBot="1" x14ac:dyDescent="0.2">
      <c r="A999" s="57"/>
      <c r="B999" s="58"/>
      <c r="C999" s="117"/>
      <c r="D999" s="68" t="s">
        <v>11</v>
      </c>
      <c r="E999" s="91"/>
      <c r="F999" s="91"/>
      <c r="G999" s="91"/>
      <c r="H999" s="29"/>
      <c r="I999" s="29"/>
      <c r="J999" s="29"/>
      <c r="K999" s="29"/>
      <c r="L999" s="29"/>
      <c r="M999" s="29"/>
      <c r="N999" s="29"/>
      <c r="O999" s="29"/>
      <c r="P999" s="29"/>
      <c r="Q999" s="29"/>
      <c r="R999" s="29"/>
      <c r="S999" s="29"/>
      <c r="T999" s="29"/>
      <c r="U999" s="29"/>
      <c r="V999" s="29"/>
      <c r="W999" s="29"/>
      <c r="X999" s="29"/>
      <c r="Y999" s="29">
        <f>主要観光地別・年度計!Y1089</f>
        <v>142999</v>
      </c>
      <c r="Z999" s="29">
        <f>主要観光地別・年度計!Z1089</f>
        <v>127276</v>
      </c>
      <c r="AA999" s="29">
        <f>主要観光地別・年度計!AA1089</f>
        <v>178467</v>
      </c>
      <c r="AB999" s="29">
        <f>主要観光地別・年度計!AB1089</f>
        <v>357129</v>
      </c>
      <c r="AC999" s="29">
        <f>主要観光地別・年度計!AC1089</f>
        <v>220542</v>
      </c>
      <c r="AD999" s="29">
        <f>主要観光地別・年度計!AD1089</f>
        <v>214514</v>
      </c>
      <c r="AE999" s="29">
        <f>主要観光地別・年度計!AE1089</f>
        <v>223379</v>
      </c>
      <c r="AF999" s="29">
        <f>主要観光地別・年度計!AF1089</f>
        <v>225626</v>
      </c>
      <c r="AG999" s="29">
        <f>主要観光地別・年度計!AG1089</f>
        <v>230680</v>
      </c>
      <c r="AH999" s="29">
        <f>主要観光地別・年度計!AH1089</f>
        <v>222269</v>
      </c>
      <c r="AI999" s="29">
        <f>主要観光地別・年度計!AI1089</f>
        <v>225540</v>
      </c>
      <c r="AJ999" s="29">
        <f>主要観光地別・年度計!AJ1089</f>
        <v>239578</v>
      </c>
      <c r="AK999" s="29">
        <f>主要観光地別・年度計!AK1089</f>
        <v>244216</v>
      </c>
      <c r="AL999" s="29">
        <f>主要観光地別・年度計!AL1089</f>
        <v>232602</v>
      </c>
      <c r="AM999" s="29">
        <f>主要観光地別・年度計!AM1089</f>
        <v>220298</v>
      </c>
      <c r="AN999" s="29">
        <f>主要観光地別・年度計!AN1089</f>
        <v>236708</v>
      </c>
      <c r="AO999" s="29">
        <f>主要観光地別・年度計!AO1089</f>
        <v>240910</v>
      </c>
      <c r="AQ999" s="69">
        <v>104.6</v>
      </c>
      <c r="AR999" s="69">
        <v>106</v>
      </c>
      <c r="AS999" s="69">
        <v>108.4</v>
      </c>
      <c r="AT999" s="69">
        <v>118.3</v>
      </c>
      <c r="AU999" s="69">
        <v>122</v>
      </c>
      <c r="AV999" s="69">
        <v>128.19999999999999</v>
      </c>
      <c r="AW999" s="69">
        <v>119.7</v>
      </c>
      <c r="AX999" s="69">
        <v>110.8</v>
      </c>
      <c r="AY999" s="69">
        <v>98.4</v>
      </c>
      <c r="AZ999" s="69">
        <v>94.1</v>
      </c>
      <c r="BA999" s="69">
        <v>85.2</v>
      </c>
      <c r="BB999" s="69">
        <v>83.8</v>
      </c>
      <c r="BC999" s="69">
        <v>75.900000000000006</v>
      </c>
      <c r="BD999" s="69">
        <v>83.3</v>
      </c>
      <c r="BE999" s="69">
        <v>67.100000000000023</v>
      </c>
      <c r="BF999" s="69">
        <v>71.2</v>
      </c>
      <c r="BG999" s="69">
        <v>70.399999999999991</v>
      </c>
      <c r="BH999" s="69">
        <v>76.399999999999991</v>
      </c>
      <c r="BI999" s="69">
        <v>75.100000000000009</v>
      </c>
      <c r="BJ999" s="69">
        <v>80.699999999999989</v>
      </c>
      <c r="BK999" s="69">
        <v>83.40000000000002</v>
      </c>
      <c r="BL999" s="69">
        <v>80.599999999999994</v>
      </c>
      <c r="BM999" s="69">
        <v>80.3</v>
      </c>
      <c r="BN999" s="69"/>
    </row>
    <row r="1000" spans="1:66" ht="13.5" customHeight="1" x14ac:dyDescent="0.15">
      <c r="A1000" s="42" t="s">
        <v>394</v>
      </c>
      <c r="B1000" s="43"/>
      <c r="C1000" s="44"/>
      <c r="D1000" s="64" t="s">
        <v>6</v>
      </c>
      <c r="E1000" s="89"/>
      <c r="F1000" s="89"/>
      <c r="G1000" s="89"/>
      <c r="H1000" s="26"/>
      <c r="I1000" s="26"/>
      <c r="J1000" s="26"/>
      <c r="K1000" s="26"/>
      <c r="L1000" s="26"/>
      <c r="M1000" s="26"/>
      <c r="N1000" s="26"/>
      <c r="O1000" s="26"/>
      <c r="P1000" s="26"/>
      <c r="Q1000" s="26"/>
      <c r="R1000" s="26"/>
      <c r="S1000" s="26"/>
      <c r="T1000" s="26"/>
      <c r="U1000" s="26"/>
      <c r="V1000" s="26"/>
      <c r="W1000" s="26"/>
      <c r="X1000" s="26"/>
      <c r="Y1000" s="26"/>
      <c r="Z1000" s="26"/>
      <c r="AA1000" s="26"/>
      <c r="AB1000" s="26"/>
      <c r="AC1000" s="26"/>
      <c r="AD1000" s="26"/>
      <c r="AE1000" s="26"/>
      <c r="AF1000" s="26"/>
      <c r="AG1000" s="26"/>
      <c r="AH1000" s="26"/>
      <c r="AI1000" s="26"/>
      <c r="AJ1000" s="26"/>
      <c r="AK1000" s="26"/>
      <c r="AL1000" s="26"/>
      <c r="AM1000" s="26"/>
      <c r="AN1000" s="26"/>
      <c r="AO1000" s="26"/>
      <c r="AQ1000" s="65">
        <v>11576.6</v>
      </c>
      <c r="AR1000" s="65">
        <v>11845.8</v>
      </c>
      <c r="AS1000" s="65">
        <v>11978.400000000001</v>
      </c>
      <c r="AT1000" s="65">
        <v>10926.9</v>
      </c>
      <c r="AU1000" s="65">
        <v>11395.5</v>
      </c>
      <c r="AV1000" s="65">
        <v>11297.1</v>
      </c>
      <c r="AW1000" s="65">
        <v>10707.7</v>
      </c>
      <c r="AX1000" s="65">
        <v>10609.1</v>
      </c>
      <c r="AY1000" s="65">
        <v>10589.8</v>
      </c>
      <c r="AZ1000" s="65">
        <v>9963</v>
      </c>
      <c r="BA1000" s="65">
        <v>9250.2999999999993</v>
      </c>
      <c r="BB1000" s="65">
        <v>8411.7999999999993</v>
      </c>
      <c r="BC1000" s="65">
        <v>8098.9</v>
      </c>
      <c r="BD1000" s="65">
        <v>8570.5999999999985</v>
      </c>
      <c r="BE1000" s="65">
        <v>7987.0999999999985</v>
      </c>
      <c r="BF1000" s="65">
        <v>8316.6999999999989</v>
      </c>
      <c r="BG1000" s="65">
        <v>8468.8999999999978</v>
      </c>
      <c r="BH1000" s="65">
        <v>8301.1999999999989</v>
      </c>
      <c r="BI1000" s="65">
        <v>8716.5000000000018</v>
      </c>
      <c r="BJ1000" s="65">
        <v>8356.2999999999993</v>
      </c>
      <c r="BK1000" s="65">
        <v>9062.7999999999993</v>
      </c>
      <c r="BL1000" s="65">
        <v>8850.6000000000022</v>
      </c>
      <c r="BM1000" s="65">
        <v>8751.4</v>
      </c>
      <c r="BN1000" s="65"/>
    </row>
    <row r="1001" spans="1:66" ht="13.5" customHeight="1" x14ac:dyDescent="0.15">
      <c r="A1001" s="45"/>
      <c r="C1001" s="46"/>
      <c r="D1001" s="66" t="s">
        <v>7</v>
      </c>
      <c r="E1001" s="90"/>
      <c r="F1001" s="90"/>
      <c r="G1001" s="90"/>
      <c r="H1001" s="28"/>
      <c r="I1001" s="28"/>
      <c r="J1001" s="28"/>
      <c r="K1001" s="28"/>
      <c r="L1001" s="28"/>
      <c r="M1001" s="28"/>
      <c r="N1001" s="28"/>
      <c r="O1001" s="28"/>
      <c r="P1001" s="28"/>
      <c r="Q1001" s="28"/>
      <c r="R1001" s="28"/>
      <c r="S1001" s="28"/>
      <c r="T1001" s="28"/>
      <c r="U1001" s="28"/>
      <c r="V1001" s="28"/>
      <c r="W1001" s="28"/>
      <c r="X1001" s="28"/>
      <c r="Y1001" s="28"/>
      <c r="Z1001" s="28"/>
      <c r="AA1001" s="28"/>
      <c r="AB1001" s="28"/>
      <c r="AC1001" s="28"/>
      <c r="AD1001" s="28"/>
      <c r="AE1001" s="28"/>
      <c r="AF1001" s="28"/>
      <c r="AG1001" s="28"/>
      <c r="AH1001" s="28"/>
      <c r="AI1001" s="28"/>
      <c r="AJ1001" s="28"/>
      <c r="AK1001" s="28"/>
      <c r="AL1001" s="28"/>
      <c r="AM1001" s="28"/>
      <c r="AN1001" s="28"/>
      <c r="AO1001" s="28"/>
      <c r="AQ1001" s="67">
        <v>5589.1</v>
      </c>
      <c r="AR1001" s="67">
        <v>5683.2</v>
      </c>
      <c r="AS1001" s="67">
        <v>5725.6</v>
      </c>
      <c r="AT1001" s="67">
        <v>5078</v>
      </c>
      <c r="AU1001" s="67">
        <v>5528.4</v>
      </c>
      <c r="AV1001" s="67">
        <v>5425.7</v>
      </c>
      <c r="AW1001" s="67">
        <v>4997.3999999999996</v>
      </c>
      <c r="AX1001" s="67">
        <v>4897.1000000000004</v>
      </c>
      <c r="AY1001" s="67">
        <v>4881.1000000000004</v>
      </c>
      <c r="AZ1001" s="67">
        <v>4640.3</v>
      </c>
      <c r="BA1001" s="67">
        <v>4139.7</v>
      </c>
      <c r="BB1001" s="67">
        <v>3672.9</v>
      </c>
      <c r="BC1001" s="67">
        <v>3372</v>
      </c>
      <c r="BD1001" s="67">
        <v>3607.0999999999995</v>
      </c>
      <c r="BE1001" s="67">
        <v>3065.7999999999997</v>
      </c>
      <c r="BF1001" s="67">
        <v>3270.2000000000003</v>
      </c>
      <c r="BG1001" s="67">
        <v>3346.0000000000005</v>
      </c>
      <c r="BH1001" s="67">
        <v>3113.9</v>
      </c>
      <c r="BI1001" s="67">
        <v>3373.3999999999996</v>
      </c>
      <c r="BJ1001" s="67">
        <v>3477.4999999999995</v>
      </c>
      <c r="BK1001" s="67">
        <v>3908.7000000000003</v>
      </c>
      <c r="BL1001" s="67">
        <v>3841.5000000000009</v>
      </c>
      <c r="BM1001" s="67">
        <v>3529.9999999999991</v>
      </c>
      <c r="BN1001" s="67"/>
    </row>
    <row r="1002" spans="1:66" ht="13.5" customHeight="1" x14ac:dyDescent="0.15">
      <c r="A1002" s="45"/>
      <c r="C1002" s="46"/>
      <c r="D1002" s="66" t="s">
        <v>8</v>
      </c>
      <c r="E1002" s="90"/>
      <c r="F1002" s="90"/>
      <c r="G1002" s="90"/>
      <c r="H1002" s="28"/>
      <c r="I1002" s="28"/>
      <c r="J1002" s="28"/>
      <c r="K1002" s="28"/>
      <c r="L1002" s="28"/>
      <c r="M1002" s="28"/>
      <c r="N1002" s="28"/>
      <c r="O1002" s="28"/>
      <c r="P1002" s="28"/>
      <c r="Q1002" s="28"/>
      <c r="R1002" s="28"/>
      <c r="S1002" s="28"/>
      <c r="T1002" s="28"/>
      <c r="U1002" s="28"/>
      <c r="V1002" s="28"/>
      <c r="W1002" s="28"/>
      <c r="X1002" s="28"/>
      <c r="Y1002" s="28"/>
      <c r="Z1002" s="28"/>
      <c r="AA1002" s="28"/>
      <c r="AB1002" s="28"/>
      <c r="AC1002" s="28"/>
      <c r="AD1002" s="28"/>
      <c r="AE1002" s="28"/>
      <c r="AF1002" s="28"/>
      <c r="AG1002" s="28"/>
      <c r="AH1002" s="28"/>
      <c r="AI1002" s="28"/>
      <c r="AJ1002" s="28"/>
      <c r="AK1002" s="28"/>
      <c r="AL1002" s="28"/>
      <c r="AM1002" s="28"/>
      <c r="AN1002" s="28"/>
      <c r="AO1002" s="28"/>
      <c r="AQ1002" s="67">
        <v>5987.5</v>
      </c>
      <c r="AR1002" s="67">
        <v>6162.6</v>
      </c>
      <c r="AS1002" s="67">
        <v>6252.8</v>
      </c>
      <c r="AT1002" s="67">
        <v>5848.9</v>
      </c>
      <c r="AU1002" s="67">
        <v>5867.1</v>
      </c>
      <c r="AV1002" s="67">
        <v>5871.4</v>
      </c>
      <c r="AW1002" s="67">
        <v>5710.3</v>
      </c>
      <c r="AX1002" s="67">
        <v>5712</v>
      </c>
      <c r="AY1002" s="67">
        <v>5708.7</v>
      </c>
      <c r="AZ1002" s="67">
        <v>5322.7</v>
      </c>
      <c r="BA1002" s="67">
        <v>5110.6000000000004</v>
      </c>
      <c r="BB1002" s="67">
        <v>4738.8999999999996</v>
      </c>
      <c r="BC1002" s="67">
        <v>4726.8999999999996</v>
      </c>
      <c r="BD1002" s="67">
        <v>4963.5000000000009</v>
      </c>
      <c r="BE1002" s="67">
        <v>4921.3</v>
      </c>
      <c r="BF1002" s="67">
        <v>5046.5000000000009</v>
      </c>
      <c r="BG1002" s="67">
        <v>5122.8999999999996</v>
      </c>
      <c r="BH1002" s="67">
        <v>5187.3</v>
      </c>
      <c r="BI1002" s="67">
        <v>5343.1000000000022</v>
      </c>
      <c r="BJ1002" s="67">
        <v>4878.8</v>
      </c>
      <c r="BK1002" s="67">
        <v>5154.0999999999995</v>
      </c>
      <c r="BL1002" s="67">
        <v>5009.1000000000004</v>
      </c>
      <c r="BM1002" s="67">
        <v>5221.4000000000005</v>
      </c>
      <c r="BN1002" s="67"/>
    </row>
    <row r="1003" spans="1:66" ht="13.5" customHeight="1" x14ac:dyDescent="0.15">
      <c r="A1003" s="45"/>
      <c r="C1003" s="46"/>
      <c r="D1003" s="66" t="s">
        <v>9</v>
      </c>
      <c r="E1003" s="90"/>
      <c r="F1003" s="90"/>
      <c r="G1003" s="90"/>
      <c r="H1003" s="28"/>
      <c r="I1003" s="28"/>
      <c r="J1003" s="28"/>
      <c r="K1003" s="28"/>
      <c r="L1003" s="28"/>
      <c r="M1003" s="28"/>
      <c r="N1003" s="28"/>
      <c r="O1003" s="28"/>
      <c r="P1003" s="28"/>
      <c r="Q1003" s="28"/>
      <c r="R1003" s="28"/>
      <c r="S1003" s="28"/>
      <c r="T1003" s="28"/>
      <c r="U1003" s="28"/>
      <c r="V1003" s="28"/>
      <c r="W1003" s="28"/>
      <c r="X1003" s="28"/>
      <c r="Y1003" s="28"/>
      <c r="Z1003" s="28"/>
      <c r="AA1003" s="28"/>
      <c r="AB1003" s="28"/>
      <c r="AC1003" s="28"/>
      <c r="AD1003" s="28"/>
      <c r="AE1003" s="28"/>
      <c r="AF1003" s="28"/>
      <c r="AG1003" s="28"/>
      <c r="AH1003" s="28"/>
      <c r="AI1003" s="28"/>
      <c r="AJ1003" s="28"/>
      <c r="AK1003" s="28"/>
      <c r="AL1003" s="28"/>
      <c r="AM1003" s="28"/>
      <c r="AN1003" s="28"/>
      <c r="AO1003" s="28"/>
      <c r="AQ1003" s="67">
        <v>9276.9</v>
      </c>
      <c r="AR1003" s="67">
        <v>9535.2000000000007</v>
      </c>
      <c r="AS1003" s="67">
        <v>9708.6</v>
      </c>
      <c r="AT1003" s="67">
        <v>8854.2000000000007</v>
      </c>
      <c r="AU1003" s="67">
        <v>9248</v>
      </c>
      <c r="AV1003" s="67">
        <v>9137.1</v>
      </c>
      <c r="AW1003" s="67">
        <v>8627.6</v>
      </c>
      <c r="AX1003" s="67">
        <v>8500.1</v>
      </c>
      <c r="AY1003" s="67">
        <v>8307.6</v>
      </c>
      <c r="AZ1003" s="67">
        <v>7913.9</v>
      </c>
      <c r="BA1003" s="67">
        <v>7358.3</v>
      </c>
      <c r="BB1003" s="67">
        <v>6721.1</v>
      </c>
      <c r="BC1003" s="67">
        <v>6463.8</v>
      </c>
      <c r="BD1003" s="67">
        <v>6860.8</v>
      </c>
      <c r="BE1003" s="67">
        <v>6539.4999999999982</v>
      </c>
      <c r="BF1003" s="67">
        <v>6827.3</v>
      </c>
      <c r="BG1003" s="67">
        <v>6951.9999999999991</v>
      </c>
      <c r="BH1003" s="67">
        <v>6713.7000000000007</v>
      </c>
      <c r="BI1003" s="67">
        <v>7063</v>
      </c>
      <c r="BJ1003" s="67">
        <v>6692.4999999999982</v>
      </c>
      <c r="BK1003" s="67">
        <v>7357.4000000000005</v>
      </c>
      <c r="BL1003" s="67">
        <v>7210.7000000000025</v>
      </c>
      <c r="BM1003" s="67">
        <v>7166.0999999999995</v>
      </c>
      <c r="BN1003" s="67"/>
    </row>
    <row r="1004" spans="1:66" ht="13.5" customHeight="1" x14ac:dyDescent="0.15">
      <c r="A1004" s="45"/>
      <c r="C1004" s="46"/>
      <c r="D1004" s="66" t="s">
        <v>10</v>
      </c>
      <c r="E1004" s="90"/>
      <c r="F1004" s="90"/>
      <c r="G1004" s="90"/>
      <c r="H1004" s="28"/>
      <c r="I1004" s="28"/>
      <c r="J1004" s="28"/>
      <c r="K1004" s="28"/>
      <c r="L1004" s="28"/>
      <c r="M1004" s="28"/>
      <c r="N1004" s="28"/>
      <c r="O1004" s="28"/>
      <c r="P1004" s="28"/>
      <c r="Q1004" s="28"/>
      <c r="R1004" s="28"/>
      <c r="S1004" s="28"/>
      <c r="T1004" s="28"/>
      <c r="U1004" s="28"/>
      <c r="V1004" s="28"/>
      <c r="W1004" s="28"/>
      <c r="X1004" s="28"/>
      <c r="Y1004" s="28"/>
      <c r="Z1004" s="28"/>
      <c r="AA1004" s="28"/>
      <c r="AB1004" s="28"/>
      <c r="AC1004" s="28"/>
      <c r="AD1004" s="28"/>
      <c r="AE1004" s="28"/>
      <c r="AF1004" s="28"/>
      <c r="AG1004" s="28"/>
      <c r="AH1004" s="28"/>
      <c r="AI1004" s="28"/>
      <c r="AJ1004" s="28"/>
      <c r="AK1004" s="28"/>
      <c r="AL1004" s="28"/>
      <c r="AM1004" s="28"/>
      <c r="AN1004" s="28"/>
      <c r="AO1004" s="28"/>
      <c r="AQ1004" s="67">
        <v>2299.6999999999998</v>
      </c>
      <c r="AR1004" s="67">
        <v>2310.6</v>
      </c>
      <c r="AS1004" s="67">
        <v>2269.8000000000002</v>
      </c>
      <c r="AT1004" s="67">
        <v>2072.6999999999998</v>
      </c>
      <c r="AU1004" s="67">
        <v>2147.5</v>
      </c>
      <c r="AV1004" s="67">
        <v>2160</v>
      </c>
      <c r="AW1004" s="67">
        <v>2080.1</v>
      </c>
      <c r="AX1004" s="67">
        <v>2109</v>
      </c>
      <c r="AY1004" s="67">
        <v>2282.1999999999998</v>
      </c>
      <c r="AZ1004" s="67">
        <v>2049.1</v>
      </c>
      <c r="BA1004" s="67">
        <v>1892</v>
      </c>
      <c r="BB1004" s="67">
        <v>1690.7</v>
      </c>
      <c r="BC1004" s="67">
        <v>1635.1</v>
      </c>
      <c r="BD1004" s="67">
        <v>1709.8000000000002</v>
      </c>
      <c r="BE1004" s="67">
        <v>1447.6</v>
      </c>
      <c r="BF1004" s="67">
        <v>1489.4</v>
      </c>
      <c r="BG1004" s="67">
        <v>1516.8999999999999</v>
      </c>
      <c r="BH1004" s="67">
        <v>1587.4999999999998</v>
      </c>
      <c r="BI1004" s="67">
        <v>1653.5000000000002</v>
      </c>
      <c r="BJ1004" s="67">
        <v>1663.7999999999997</v>
      </c>
      <c r="BK1004" s="67">
        <v>1705.3999999999996</v>
      </c>
      <c r="BL1004" s="67">
        <v>1639.9000000000003</v>
      </c>
      <c r="BM1004" s="67">
        <v>1585.3000000000002</v>
      </c>
      <c r="BN1004" s="67"/>
    </row>
    <row r="1005" spans="1:66" ht="13.5" customHeight="1" thickBot="1" x14ac:dyDescent="0.2">
      <c r="A1005" s="47"/>
      <c r="B1005" s="48"/>
      <c r="C1005" s="49"/>
      <c r="D1005" s="68" t="s">
        <v>11</v>
      </c>
      <c r="E1005" s="91"/>
      <c r="F1005" s="91"/>
      <c r="G1005" s="91"/>
      <c r="H1005" s="29"/>
      <c r="I1005" s="29"/>
      <c r="J1005" s="29"/>
      <c r="K1005" s="29"/>
      <c r="L1005" s="29"/>
      <c r="M1005" s="29"/>
      <c r="N1005" s="29"/>
      <c r="O1005" s="29"/>
      <c r="P1005" s="29"/>
      <c r="Q1005" s="29"/>
      <c r="R1005" s="29"/>
      <c r="S1005" s="29"/>
      <c r="T1005" s="29"/>
      <c r="U1005" s="29"/>
      <c r="V1005" s="29"/>
      <c r="W1005" s="29"/>
      <c r="X1005" s="29"/>
      <c r="Y1005" s="29"/>
      <c r="Z1005" s="29"/>
      <c r="AA1005" s="29"/>
      <c r="AB1005" s="29"/>
      <c r="AC1005" s="29"/>
      <c r="AD1005" s="29"/>
      <c r="AE1005" s="29"/>
      <c r="AF1005" s="29"/>
      <c r="AG1005" s="29"/>
      <c r="AH1005" s="29"/>
      <c r="AI1005" s="29"/>
      <c r="AJ1005" s="29"/>
      <c r="AK1005" s="29"/>
      <c r="AL1005" s="29"/>
      <c r="AM1005" s="29"/>
      <c r="AN1005" s="29"/>
      <c r="AO1005" s="29"/>
      <c r="AQ1005" s="69">
        <v>2479.5</v>
      </c>
      <c r="AR1005" s="69">
        <v>2507</v>
      </c>
      <c r="AS1005" s="69">
        <v>2485.8000000000002</v>
      </c>
      <c r="AT1005" s="69">
        <v>2337.1999999999998</v>
      </c>
      <c r="AU1005" s="69">
        <v>2412.1999999999998</v>
      </c>
      <c r="AV1005" s="69">
        <v>2333.8000000000002</v>
      </c>
      <c r="AW1005" s="69">
        <v>2251.1</v>
      </c>
      <c r="AX1005" s="69">
        <v>2254.5</v>
      </c>
      <c r="AY1005" s="69">
        <v>2414.6999999999998</v>
      </c>
      <c r="AZ1005" s="69">
        <v>2301.3000000000002</v>
      </c>
      <c r="BA1005" s="69">
        <v>2160.9</v>
      </c>
      <c r="BB1005" s="69">
        <v>1898.8</v>
      </c>
      <c r="BC1005" s="69">
        <v>1814.6</v>
      </c>
      <c r="BD1005" s="69">
        <v>1838.7000000000003</v>
      </c>
      <c r="BE1005" s="69">
        <v>1574.3999999999996</v>
      </c>
      <c r="BF1005" s="69">
        <v>1635.3</v>
      </c>
      <c r="BG1005" s="69">
        <v>1653.3999999999999</v>
      </c>
      <c r="BH1005" s="69">
        <v>1804.4999999999998</v>
      </c>
      <c r="BI1005" s="69">
        <v>1868.5</v>
      </c>
      <c r="BJ1005" s="69">
        <v>1838.0999999999997</v>
      </c>
      <c r="BK1005" s="69">
        <v>1886.1000000000004</v>
      </c>
      <c r="BL1005" s="69">
        <v>1809.3</v>
      </c>
      <c r="BM1005" s="69">
        <v>1763.0999999999997</v>
      </c>
      <c r="BN1005" s="69"/>
    </row>
    <row r="1006" spans="1:66" ht="13.5" customHeight="1" x14ac:dyDescent="0.15">
      <c r="A1006" s="50"/>
      <c r="B1006" s="42" t="s">
        <v>206</v>
      </c>
      <c r="C1006" s="44"/>
      <c r="D1006" s="64" t="s">
        <v>6</v>
      </c>
      <c r="E1006" s="89"/>
      <c r="F1006" s="89"/>
      <c r="G1006" s="89"/>
      <c r="H1006" s="26"/>
      <c r="I1006" s="26"/>
      <c r="J1006" s="26"/>
      <c r="K1006" s="26"/>
      <c r="L1006" s="26"/>
      <c r="M1006" s="26"/>
      <c r="N1006" s="26"/>
      <c r="O1006" s="26"/>
      <c r="P1006" s="26"/>
      <c r="Q1006" s="26"/>
      <c r="R1006" s="26"/>
      <c r="S1006" s="26"/>
      <c r="T1006" s="26"/>
      <c r="U1006" s="26"/>
      <c r="V1006" s="26"/>
      <c r="W1006" s="26"/>
      <c r="X1006" s="26"/>
      <c r="Y1006" s="26"/>
      <c r="Z1006" s="26"/>
      <c r="AA1006" s="26"/>
      <c r="AB1006" s="26"/>
      <c r="AC1006" s="26"/>
      <c r="AD1006" s="26"/>
      <c r="AE1006" s="26"/>
      <c r="AF1006" s="26"/>
      <c r="AG1006" s="26"/>
      <c r="AH1006" s="26"/>
      <c r="AI1006" s="26"/>
      <c r="AJ1006" s="26"/>
      <c r="AK1006" s="26"/>
      <c r="AL1006" s="26"/>
      <c r="AM1006" s="26"/>
      <c r="AN1006" s="26"/>
      <c r="AO1006" s="26"/>
      <c r="AQ1006" s="65">
        <v>11576.6</v>
      </c>
      <c r="AR1006" s="65">
        <v>11845.8</v>
      </c>
      <c r="AS1006" s="65">
        <v>11978.400000000001</v>
      </c>
      <c r="AT1006" s="65">
        <v>10926.9</v>
      </c>
      <c r="AU1006" s="65">
        <v>11395.5</v>
      </c>
      <c r="AV1006" s="65">
        <v>11297.1</v>
      </c>
      <c r="AW1006" s="65">
        <v>10707.7</v>
      </c>
      <c r="AX1006" s="65">
        <v>10609.1</v>
      </c>
      <c r="AY1006" s="65">
        <v>10589.8</v>
      </c>
      <c r="AZ1006" s="65">
        <v>9963</v>
      </c>
      <c r="BA1006" s="65">
        <v>9250.2999999999993</v>
      </c>
      <c r="BB1006" s="65">
        <v>8411.7999999999993</v>
      </c>
      <c r="BC1006" s="65">
        <v>8098.9</v>
      </c>
      <c r="BD1006" s="65">
        <v>8570.5999999999985</v>
      </c>
      <c r="BE1006" s="65">
        <v>7987.0999999999985</v>
      </c>
      <c r="BF1006" s="65">
        <v>8316.6999999999989</v>
      </c>
      <c r="BG1006" s="65">
        <v>8468.8999999999978</v>
      </c>
      <c r="BH1006" s="65">
        <v>8301.1999999999989</v>
      </c>
      <c r="BI1006" s="65">
        <v>8716.5000000000018</v>
      </c>
      <c r="BJ1006" s="65">
        <v>8356.2999999999993</v>
      </c>
      <c r="BK1006" s="65">
        <v>9062.7999999999993</v>
      </c>
      <c r="BL1006" s="65">
        <v>8850.6000000000022</v>
      </c>
      <c r="BM1006" s="65">
        <v>8751.4</v>
      </c>
      <c r="BN1006" s="65"/>
    </row>
    <row r="1007" spans="1:66" ht="13.5" customHeight="1" x14ac:dyDescent="0.15">
      <c r="A1007" s="51"/>
      <c r="B1007" s="45"/>
      <c r="C1007" s="46"/>
      <c r="D1007" s="66" t="s">
        <v>7</v>
      </c>
      <c r="E1007" s="90"/>
      <c r="F1007" s="90"/>
      <c r="G1007" s="90"/>
      <c r="H1007" s="28"/>
      <c r="I1007" s="28"/>
      <c r="J1007" s="28"/>
      <c r="K1007" s="28"/>
      <c r="L1007" s="28"/>
      <c r="M1007" s="28"/>
      <c r="N1007" s="28"/>
      <c r="O1007" s="28"/>
      <c r="P1007" s="28"/>
      <c r="Q1007" s="28"/>
      <c r="R1007" s="28"/>
      <c r="S1007" s="28"/>
      <c r="T1007" s="28"/>
      <c r="U1007" s="28"/>
      <c r="V1007" s="28"/>
      <c r="W1007" s="28"/>
      <c r="X1007" s="28"/>
      <c r="Y1007" s="28"/>
      <c r="Z1007" s="28"/>
      <c r="AA1007" s="28"/>
      <c r="AB1007" s="28"/>
      <c r="AC1007" s="28"/>
      <c r="AD1007" s="28"/>
      <c r="AE1007" s="28"/>
      <c r="AF1007" s="28"/>
      <c r="AG1007" s="28"/>
      <c r="AH1007" s="28"/>
      <c r="AI1007" s="28"/>
      <c r="AJ1007" s="28"/>
      <c r="AK1007" s="28"/>
      <c r="AL1007" s="28"/>
      <c r="AM1007" s="28"/>
      <c r="AN1007" s="28"/>
      <c r="AO1007" s="28"/>
      <c r="AQ1007" s="67">
        <v>5589.1</v>
      </c>
      <c r="AR1007" s="67">
        <v>5683.2</v>
      </c>
      <c r="AS1007" s="67">
        <v>5725.6</v>
      </c>
      <c r="AT1007" s="67">
        <v>5078</v>
      </c>
      <c r="AU1007" s="67">
        <v>5528.4</v>
      </c>
      <c r="AV1007" s="67">
        <v>5425.7</v>
      </c>
      <c r="AW1007" s="67">
        <v>4997.3999999999996</v>
      </c>
      <c r="AX1007" s="67">
        <v>4897.1000000000004</v>
      </c>
      <c r="AY1007" s="67">
        <v>4881.1000000000004</v>
      </c>
      <c r="AZ1007" s="67">
        <v>4640.3</v>
      </c>
      <c r="BA1007" s="67">
        <v>4139.7</v>
      </c>
      <c r="BB1007" s="67">
        <v>3672.9</v>
      </c>
      <c r="BC1007" s="67">
        <v>3372</v>
      </c>
      <c r="BD1007" s="67">
        <v>3607.0999999999995</v>
      </c>
      <c r="BE1007" s="67">
        <v>3065.7999999999997</v>
      </c>
      <c r="BF1007" s="67">
        <v>3270.2000000000003</v>
      </c>
      <c r="BG1007" s="67">
        <v>3346.0000000000005</v>
      </c>
      <c r="BH1007" s="67">
        <v>3113.9</v>
      </c>
      <c r="BI1007" s="67">
        <v>3373.3999999999996</v>
      </c>
      <c r="BJ1007" s="67">
        <v>3477.4999999999995</v>
      </c>
      <c r="BK1007" s="67">
        <v>3908.7000000000003</v>
      </c>
      <c r="BL1007" s="67">
        <v>3841.5000000000009</v>
      </c>
      <c r="BM1007" s="67">
        <v>3529.9999999999991</v>
      </c>
      <c r="BN1007" s="67"/>
    </row>
    <row r="1008" spans="1:66" ht="13.5" customHeight="1" x14ac:dyDescent="0.15">
      <c r="A1008" s="51"/>
      <c r="B1008" s="45"/>
      <c r="C1008" s="46"/>
      <c r="D1008" s="66" t="s">
        <v>8</v>
      </c>
      <c r="E1008" s="90"/>
      <c r="F1008" s="90"/>
      <c r="G1008" s="90"/>
      <c r="H1008" s="28"/>
      <c r="I1008" s="28"/>
      <c r="J1008" s="28"/>
      <c r="K1008" s="28"/>
      <c r="L1008" s="28"/>
      <c r="M1008" s="28"/>
      <c r="N1008" s="28"/>
      <c r="O1008" s="28"/>
      <c r="P1008" s="28"/>
      <c r="Q1008" s="28"/>
      <c r="R1008" s="28"/>
      <c r="S1008" s="28"/>
      <c r="T1008" s="28"/>
      <c r="U1008" s="28"/>
      <c r="V1008" s="28"/>
      <c r="W1008" s="28"/>
      <c r="X1008" s="28"/>
      <c r="Y1008" s="28"/>
      <c r="Z1008" s="28"/>
      <c r="AA1008" s="28"/>
      <c r="AB1008" s="28"/>
      <c r="AC1008" s="28"/>
      <c r="AD1008" s="28"/>
      <c r="AE1008" s="28"/>
      <c r="AF1008" s="28"/>
      <c r="AG1008" s="28"/>
      <c r="AH1008" s="28"/>
      <c r="AI1008" s="28"/>
      <c r="AJ1008" s="28"/>
      <c r="AK1008" s="28"/>
      <c r="AL1008" s="28"/>
      <c r="AM1008" s="28"/>
      <c r="AN1008" s="28"/>
      <c r="AO1008" s="28"/>
      <c r="AQ1008" s="67">
        <v>5987.5</v>
      </c>
      <c r="AR1008" s="67">
        <v>6162.6</v>
      </c>
      <c r="AS1008" s="67">
        <v>6252.8</v>
      </c>
      <c r="AT1008" s="67">
        <v>5848.9</v>
      </c>
      <c r="AU1008" s="67">
        <v>5867.1</v>
      </c>
      <c r="AV1008" s="67">
        <v>5871.4</v>
      </c>
      <c r="AW1008" s="67">
        <v>5710.3</v>
      </c>
      <c r="AX1008" s="67">
        <v>5712</v>
      </c>
      <c r="AY1008" s="67">
        <v>5708.7</v>
      </c>
      <c r="AZ1008" s="67">
        <v>5322.7</v>
      </c>
      <c r="BA1008" s="67">
        <v>5110.6000000000004</v>
      </c>
      <c r="BB1008" s="67">
        <v>4738.8999999999996</v>
      </c>
      <c r="BC1008" s="67">
        <v>4726.8999999999996</v>
      </c>
      <c r="BD1008" s="67">
        <v>4963.5000000000009</v>
      </c>
      <c r="BE1008" s="67">
        <v>4921.3</v>
      </c>
      <c r="BF1008" s="67">
        <v>5046.5000000000009</v>
      </c>
      <c r="BG1008" s="67">
        <v>5122.8999999999996</v>
      </c>
      <c r="BH1008" s="67">
        <v>5187.3</v>
      </c>
      <c r="BI1008" s="67">
        <v>5343.1000000000022</v>
      </c>
      <c r="BJ1008" s="67">
        <v>4878.8</v>
      </c>
      <c r="BK1008" s="67">
        <v>5154.0999999999995</v>
      </c>
      <c r="BL1008" s="67">
        <v>5009.1000000000004</v>
      </c>
      <c r="BM1008" s="67">
        <v>5221.4000000000005</v>
      </c>
      <c r="BN1008" s="67"/>
    </row>
    <row r="1009" spans="1:66" ht="13.5" customHeight="1" x14ac:dyDescent="0.15">
      <c r="A1009" s="51"/>
      <c r="B1009" s="45"/>
      <c r="C1009" s="46"/>
      <c r="D1009" s="66" t="s">
        <v>9</v>
      </c>
      <c r="E1009" s="90"/>
      <c r="F1009" s="90"/>
      <c r="G1009" s="90"/>
      <c r="H1009" s="28"/>
      <c r="I1009" s="28"/>
      <c r="J1009" s="28"/>
      <c r="K1009" s="28"/>
      <c r="L1009" s="28"/>
      <c r="M1009" s="28"/>
      <c r="N1009" s="28"/>
      <c r="O1009" s="28"/>
      <c r="P1009" s="28"/>
      <c r="Q1009" s="28"/>
      <c r="R1009" s="28"/>
      <c r="S1009" s="28"/>
      <c r="T1009" s="28"/>
      <c r="U1009" s="28"/>
      <c r="V1009" s="28"/>
      <c r="W1009" s="28"/>
      <c r="X1009" s="28"/>
      <c r="Y1009" s="28"/>
      <c r="Z1009" s="28"/>
      <c r="AA1009" s="28"/>
      <c r="AB1009" s="28"/>
      <c r="AC1009" s="28"/>
      <c r="AD1009" s="28"/>
      <c r="AE1009" s="28"/>
      <c r="AF1009" s="28"/>
      <c r="AG1009" s="28"/>
      <c r="AH1009" s="28"/>
      <c r="AI1009" s="28"/>
      <c r="AJ1009" s="28"/>
      <c r="AK1009" s="28"/>
      <c r="AL1009" s="28"/>
      <c r="AM1009" s="28"/>
      <c r="AN1009" s="28"/>
      <c r="AO1009" s="28"/>
      <c r="AQ1009" s="67">
        <v>9276.9</v>
      </c>
      <c r="AR1009" s="67">
        <v>9535.2000000000007</v>
      </c>
      <c r="AS1009" s="67">
        <v>9708.6</v>
      </c>
      <c r="AT1009" s="67">
        <v>8854.2000000000007</v>
      </c>
      <c r="AU1009" s="67">
        <v>9248</v>
      </c>
      <c r="AV1009" s="67">
        <v>9137.1</v>
      </c>
      <c r="AW1009" s="67">
        <v>8627.6</v>
      </c>
      <c r="AX1009" s="67">
        <v>8500.1</v>
      </c>
      <c r="AY1009" s="67">
        <v>8307.6</v>
      </c>
      <c r="AZ1009" s="67">
        <v>7913.9</v>
      </c>
      <c r="BA1009" s="67">
        <v>7358.3</v>
      </c>
      <c r="BB1009" s="67">
        <v>6721.1</v>
      </c>
      <c r="BC1009" s="67">
        <v>6463.8</v>
      </c>
      <c r="BD1009" s="67">
        <v>6860.8</v>
      </c>
      <c r="BE1009" s="67">
        <v>6539.4999999999982</v>
      </c>
      <c r="BF1009" s="67">
        <v>6827.3</v>
      </c>
      <c r="BG1009" s="67">
        <v>6951.9999999999991</v>
      </c>
      <c r="BH1009" s="67">
        <v>6713.7000000000007</v>
      </c>
      <c r="BI1009" s="67">
        <v>7063</v>
      </c>
      <c r="BJ1009" s="67">
        <v>6692.4999999999982</v>
      </c>
      <c r="BK1009" s="67">
        <v>7357.4000000000005</v>
      </c>
      <c r="BL1009" s="67">
        <v>7210.7000000000025</v>
      </c>
      <c r="BM1009" s="67">
        <v>7166.0999999999995</v>
      </c>
      <c r="BN1009" s="67"/>
    </row>
    <row r="1010" spans="1:66" ht="13.5" customHeight="1" x14ac:dyDescent="0.15">
      <c r="A1010" s="51"/>
      <c r="B1010" s="45"/>
      <c r="C1010" s="46"/>
      <c r="D1010" s="66" t="s">
        <v>10</v>
      </c>
      <c r="E1010" s="90"/>
      <c r="F1010" s="90"/>
      <c r="G1010" s="90"/>
      <c r="H1010" s="28"/>
      <c r="I1010" s="28"/>
      <c r="J1010" s="28"/>
      <c r="K1010" s="28"/>
      <c r="L1010" s="28"/>
      <c r="M1010" s="28"/>
      <c r="N1010" s="28"/>
      <c r="O1010" s="28"/>
      <c r="P1010" s="28"/>
      <c r="Q1010" s="28"/>
      <c r="R1010" s="28"/>
      <c r="S1010" s="28"/>
      <c r="T1010" s="28"/>
      <c r="U1010" s="28"/>
      <c r="V1010" s="28"/>
      <c r="W1010" s="28"/>
      <c r="X1010" s="28"/>
      <c r="Y1010" s="28"/>
      <c r="Z1010" s="28"/>
      <c r="AA1010" s="28"/>
      <c r="AB1010" s="28"/>
      <c r="AC1010" s="28"/>
      <c r="AD1010" s="28"/>
      <c r="AE1010" s="28"/>
      <c r="AF1010" s="28"/>
      <c r="AG1010" s="28"/>
      <c r="AH1010" s="28"/>
      <c r="AI1010" s="28"/>
      <c r="AJ1010" s="28"/>
      <c r="AK1010" s="28"/>
      <c r="AL1010" s="28"/>
      <c r="AM1010" s="28"/>
      <c r="AN1010" s="28"/>
      <c r="AO1010" s="28"/>
      <c r="AQ1010" s="67">
        <v>2299.6999999999998</v>
      </c>
      <c r="AR1010" s="67">
        <v>2310.6</v>
      </c>
      <c r="AS1010" s="67">
        <v>2269.8000000000002</v>
      </c>
      <c r="AT1010" s="67">
        <v>2072.6999999999998</v>
      </c>
      <c r="AU1010" s="67">
        <v>2147.5</v>
      </c>
      <c r="AV1010" s="67">
        <v>2160</v>
      </c>
      <c r="AW1010" s="67">
        <v>2080.1</v>
      </c>
      <c r="AX1010" s="67">
        <v>2109</v>
      </c>
      <c r="AY1010" s="67">
        <v>2282.1999999999998</v>
      </c>
      <c r="AZ1010" s="67">
        <v>2049.1</v>
      </c>
      <c r="BA1010" s="67">
        <v>1892</v>
      </c>
      <c r="BB1010" s="67">
        <v>1690.7</v>
      </c>
      <c r="BC1010" s="67">
        <v>1635.1</v>
      </c>
      <c r="BD1010" s="67">
        <v>1709.8000000000002</v>
      </c>
      <c r="BE1010" s="67">
        <v>1447.6</v>
      </c>
      <c r="BF1010" s="67">
        <v>1489.4</v>
      </c>
      <c r="BG1010" s="67">
        <v>1516.8999999999999</v>
      </c>
      <c r="BH1010" s="67">
        <v>1587.4999999999998</v>
      </c>
      <c r="BI1010" s="67">
        <v>1653.5000000000002</v>
      </c>
      <c r="BJ1010" s="67">
        <v>1663.7999999999997</v>
      </c>
      <c r="BK1010" s="67">
        <v>1705.3999999999996</v>
      </c>
      <c r="BL1010" s="67">
        <v>1639.9000000000003</v>
      </c>
      <c r="BM1010" s="67">
        <v>1585.3000000000002</v>
      </c>
      <c r="BN1010" s="67"/>
    </row>
    <row r="1011" spans="1:66" ht="13.5" customHeight="1" thickBot="1" x14ac:dyDescent="0.2">
      <c r="A1011" s="51"/>
      <c r="B1011" s="47"/>
      <c r="C1011" s="49"/>
      <c r="D1011" s="68" t="s">
        <v>11</v>
      </c>
      <c r="E1011" s="91"/>
      <c r="F1011" s="91"/>
      <c r="G1011" s="91"/>
      <c r="H1011" s="29"/>
      <c r="I1011" s="29"/>
      <c r="J1011" s="29"/>
      <c r="K1011" s="29"/>
      <c r="L1011" s="29"/>
      <c r="M1011" s="29"/>
      <c r="N1011" s="29"/>
      <c r="O1011" s="29"/>
      <c r="P1011" s="29"/>
      <c r="Q1011" s="29"/>
      <c r="R1011" s="29"/>
      <c r="S1011" s="29"/>
      <c r="T1011" s="29"/>
      <c r="U1011" s="29"/>
      <c r="V1011" s="29"/>
      <c r="W1011" s="29"/>
      <c r="X1011" s="29"/>
      <c r="Y1011" s="29"/>
      <c r="Z1011" s="29"/>
      <c r="AA1011" s="29"/>
      <c r="AB1011" s="29"/>
      <c r="AC1011" s="29"/>
      <c r="AD1011" s="29"/>
      <c r="AE1011" s="29"/>
      <c r="AF1011" s="29"/>
      <c r="AG1011" s="29"/>
      <c r="AH1011" s="29"/>
      <c r="AI1011" s="29"/>
      <c r="AJ1011" s="29"/>
      <c r="AK1011" s="29"/>
      <c r="AL1011" s="29"/>
      <c r="AM1011" s="29"/>
      <c r="AN1011" s="29"/>
      <c r="AO1011" s="29"/>
      <c r="AQ1011" s="69">
        <v>2479.5</v>
      </c>
      <c r="AR1011" s="69">
        <v>2507</v>
      </c>
      <c r="AS1011" s="69">
        <v>2485.8000000000002</v>
      </c>
      <c r="AT1011" s="69">
        <v>2337.1999999999998</v>
      </c>
      <c r="AU1011" s="69">
        <v>2412.1999999999998</v>
      </c>
      <c r="AV1011" s="69">
        <v>2333.8000000000002</v>
      </c>
      <c r="AW1011" s="69">
        <v>2251.1</v>
      </c>
      <c r="AX1011" s="69">
        <v>2254.5</v>
      </c>
      <c r="AY1011" s="69">
        <v>2414.6999999999998</v>
      </c>
      <c r="AZ1011" s="69">
        <v>2301.3000000000002</v>
      </c>
      <c r="BA1011" s="69">
        <v>2160.9</v>
      </c>
      <c r="BB1011" s="69">
        <v>1898.8</v>
      </c>
      <c r="BC1011" s="69">
        <v>1814.6</v>
      </c>
      <c r="BD1011" s="69">
        <v>1838.7000000000003</v>
      </c>
      <c r="BE1011" s="69">
        <v>1574.3999999999996</v>
      </c>
      <c r="BF1011" s="69">
        <v>1635.3</v>
      </c>
      <c r="BG1011" s="69">
        <v>1653.3999999999999</v>
      </c>
      <c r="BH1011" s="69">
        <v>1804.4999999999998</v>
      </c>
      <c r="BI1011" s="69">
        <v>1868.5</v>
      </c>
      <c r="BJ1011" s="69">
        <v>1838.0999999999997</v>
      </c>
      <c r="BK1011" s="69">
        <v>1886.1000000000004</v>
      </c>
      <c r="BL1011" s="69">
        <v>1809.3</v>
      </c>
      <c r="BM1011" s="69">
        <v>1763.0999999999997</v>
      </c>
      <c r="BN1011" s="69"/>
    </row>
    <row r="1012" spans="1:66" ht="13.5" customHeight="1" x14ac:dyDescent="0.15">
      <c r="A1012" s="51"/>
      <c r="B1012" s="52"/>
      <c r="C1012" s="121" t="s">
        <v>442</v>
      </c>
      <c r="D1012" s="64" t="s">
        <v>6</v>
      </c>
      <c r="E1012" s="89"/>
      <c r="F1012" s="89"/>
      <c r="G1012" s="89"/>
      <c r="H1012" s="26">
        <f t="shared" ref="H1012:I1012" si="1349">SUM(H1013:H1014)</f>
        <v>301730</v>
      </c>
      <c r="I1012" s="26">
        <f t="shared" si="1349"/>
        <v>307880</v>
      </c>
      <c r="J1012" s="26">
        <f t="shared" ref="J1012:AO1012" si="1350">SUM(J1013:J1014)</f>
        <v>397704</v>
      </c>
      <c r="K1012" s="26">
        <f t="shared" si="1350"/>
        <v>380431</v>
      </c>
      <c r="L1012" s="26">
        <f t="shared" si="1350"/>
        <v>493856</v>
      </c>
      <c r="M1012" s="26">
        <f t="shared" si="1350"/>
        <v>596328</v>
      </c>
      <c r="N1012" s="26">
        <f t="shared" si="1350"/>
        <v>609312</v>
      </c>
      <c r="O1012" s="26">
        <f t="shared" si="1350"/>
        <v>541454</v>
      </c>
      <c r="P1012" s="26">
        <f t="shared" si="1350"/>
        <v>562217</v>
      </c>
      <c r="Q1012" s="26">
        <f t="shared" si="1350"/>
        <v>570650</v>
      </c>
      <c r="R1012" s="26">
        <f t="shared" si="1350"/>
        <v>602677</v>
      </c>
      <c r="S1012" s="26">
        <f t="shared" si="1350"/>
        <v>662680</v>
      </c>
      <c r="T1012" s="26">
        <f t="shared" si="1350"/>
        <v>632911</v>
      </c>
      <c r="U1012" s="26">
        <f t="shared" si="1350"/>
        <v>617179</v>
      </c>
      <c r="V1012" s="26">
        <f t="shared" si="1350"/>
        <v>596032</v>
      </c>
      <c r="W1012" s="26">
        <f t="shared" si="1350"/>
        <v>570458</v>
      </c>
      <c r="X1012" s="26">
        <f t="shared" si="1350"/>
        <v>571831</v>
      </c>
      <c r="Y1012" s="26">
        <f t="shared" si="1350"/>
        <v>582566</v>
      </c>
      <c r="Z1012" s="26">
        <f t="shared" si="1350"/>
        <v>556805</v>
      </c>
      <c r="AA1012" s="26">
        <f t="shared" si="1350"/>
        <v>563721</v>
      </c>
      <c r="AB1012" s="26">
        <f t="shared" si="1350"/>
        <v>581881</v>
      </c>
      <c r="AC1012" s="26">
        <f t="shared" si="1350"/>
        <v>550013</v>
      </c>
      <c r="AD1012" s="26">
        <f t="shared" si="1350"/>
        <v>558149</v>
      </c>
      <c r="AE1012" s="26">
        <f t="shared" si="1350"/>
        <v>562023</v>
      </c>
      <c r="AF1012" s="26">
        <f t="shared" si="1350"/>
        <v>599730</v>
      </c>
      <c r="AG1012" s="26">
        <f t="shared" si="1350"/>
        <v>606199</v>
      </c>
      <c r="AH1012" s="26">
        <f t="shared" si="1350"/>
        <v>626094</v>
      </c>
      <c r="AI1012" s="26">
        <f t="shared" si="1350"/>
        <v>649752</v>
      </c>
      <c r="AJ1012" s="26">
        <f t="shared" si="1350"/>
        <v>675741</v>
      </c>
      <c r="AK1012" s="26">
        <f t="shared" si="1350"/>
        <v>677291</v>
      </c>
      <c r="AL1012" s="26">
        <f t="shared" si="1350"/>
        <v>640779</v>
      </c>
      <c r="AM1012" s="26">
        <f t="shared" si="1350"/>
        <v>632177</v>
      </c>
      <c r="AN1012" s="26">
        <f t="shared" si="1350"/>
        <v>634982</v>
      </c>
      <c r="AO1012" s="26">
        <f t="shared" si="1350"/>
        <v>668615</v>
      </c>
      <c r="AQ1012" s="65">
        <v>663.1</v>
      </c>
      <c r="AR1012" s="65">
        <v>645.70000000000005</v>
      </c>
      <c r="AS1012" s="65">
        <v>659.19999999999993</v>
      </c>
      <c r="AT1012" s="65">
        <v>612.4</v>
      </c>
      <c r="AU1012" s="65">
        <v>628.5</v>
      </c>
      <c r="AV1012" s="65">
        <v>644.6</v>
      </c>
      <c r="AW1012" s="65">
        <v>661.7</v>
      </c>
      <c r="AX1012" s="65">
        <v>620.4</v>
      </c>
      <c r="AY1012" s="65">
        <v>621</v>
      </c>
      <c r="AZ1012" s="65">
        <v>518.5</v>
      </c>
      <c r="BA1012" s="65">
        <v>1523.9</v>
      </c>
      <c r="BB1012" s="65">
        <v>1362</v>
      </c>
      <c r="BC1012" s="65">
        <v>1422.7</v>
      </c>
      <c r="BD1012" s="65">
        <v>1445.6000000000001</v>
      </c>
      <c r="BE1012" s="65">
        <v>1224.6999999999998</v>
      </c>
      <c r="BF1012" s="65">
        <v>1454.7</v>
      </c>
      <c r="BG1012" s="65">
        <v>1585.9</v>
      </c>
      <c r="BH1012" s="65">
        <v>1531.6999999999998</v>
      </c>
      <c r="BI1012" s="65">
        <v>1553.6</v>
      </c>
      <c r="BJ1012" s="65">
        <v>1461.6000000000004</v>
      </c>
      <c r="BK1012" s="65">
        <v>1493.3000000000002</v>
      </c>
      <c r="BL1012" s="65">
        <v>1435.3</v>
      </c>
      <c r="BM1012" s="65">
        <v>1345.2</v>
      </c>
      <c r="BN1012" s="65"/>
    </row>
    <row r="1013" spans="1:66" ht="13.5" customHeight="1" x14ac:dyDescent="0.15">
      <c r="A1013" s="51"/>
      <c r="B1013" s="52"/>
      <c r="C1013" s="122"/>
      <c r="D1013" s="66" t="s">
        <v>7</v>
      </c>
      <c r="E1013" s="90"/>
      <c r="F1013" s="90"/>
      <c r="G1013" s="90"/>
      <c r="H1013" s="28">
        <f>主要観光地別・年度計!H1097</f>
        <v>120858</v>
      </c>
      <c r="I1013" s="28">
        <f>主要観光地別・年度計!I1097</f>
        <v>95547</v>
      </c>
      <c r="J1013" s="28">
        <f>主要観光地別・年度計!J1097</f>
        <v>114131</v>
      </c>
      <c r="K1013" s="28">
        <f>主要観光地別・年度計!K1097</f>
        <v>56611</v>
      </c>
      <c r="L1013" s="28">
        <f>主要観光地別・年度計!L1097</f>
        <v>237099</v>
      </c>
      <c r="M1013" s="28">
        <f>主要観光地別・年度計!M1097</f>
        <v>179649</v>
      </c>
      <c r="N1013" s="28">
        <f>主要観光地別・年度計!N1097</f>
        <v>211760</v>
      </c>
      <c r="O1013" s="28">
        <f>主要観光地別・年度計!O1097</f>
        <v>213651</v>
      </c>
      <c r="P1013" s="28">
        <f>主要観光地別・年度計!P1097</f>
        <v>243909</v>
      </c>
      <c r="Q1013" s="28">
        <f>主要観光地別・年度計!Q1097</f>
        <v>249830</v>
      </c>
      <c r="R1013" s="28">
        <f>主要観光地別・年度計!R1097</f>
        <v>266871</v>
      </c>
      <c r="S1013" s="28">
        <f>主要観光地別・年度計!S1097</f>
        <v>290883</v>
      </c>
      <c r="T1013" s="28">
        <f>主要観光地別・年度計!T1097</f>
        <v>269193</v>
      </c>
      <c r="U1013" s="28">
        <f>主要観光地別・年度計!U1097</f>
        <v>262473</v>
      </c>
      <c r="V1013" s="28">
        <f>主要観光地別・年度計!V1097</f>
        <v>252255</v>
      </c>
      <c r="W1013" s="28">
        <f>主要観光地別・年度計!W1097</f>
        <v>244558</v>
      </c>
      <c r="X1013" s="28">
        <f>主要観光地別・年度計!X1097</f>
        <v>245143</v>
      </c>
      <c r="Y1013" s="28">
        <f>主要観光地別・年度計!Y1097</f>
        <v>172926</v>
      </c>
      <c r="Z1013" s="28">
        <f>主要観光地別・年度計!Z1097</f>
        <v>160267</v>
      </c>
      <c r="AA1013" s="28">
        <f>主要観光地別・年度計!AA1097</f>
        <v>152811</v>
      </c>
      <c r="AB1013" s="28">
        <f>主要観光地別・年度計!AB1097</f>
        <v>156071</v>
      </c>
      <c r="AC1013" s="28">
        <f>主要観光地別・年度計!AC1097</f>
        <v>144909</v>
      </c>
      <c r="AD1013" s="28">
        <f>主要観光地別・年度計!AD1097</f>
        <v>150742</v>
      </c>
      <c r="AE1013" s="28">
        <f>主要観光地別・年度計!AE1097</f>
        <v>151779</v>
      </c>
      <c r="AF1013" s="28">
        <f>主要観光地別・年度計!AF1097</f>
        <v>160446</v>
      </c>
      <c r="AG1013" s="28">
        <f>主要観光地別・年度計!AG1097</f>
        <v>127811</v>
      </c>
      <c r="AH1013" s="28">
        <f>主要観光地別・年度計!AH1097</f>
        <v>129609</v>
      </c>
      <c r="AI1013" s="28">
        <f>主要観光地別・年度計!AI1097</f>
        <v>139846</v>
      </c>
      <c r="AJ1013" s="28">
        <f>主要観光地別・年度計!AJ1097</f>
        <v>145246</v>
      </c>
      <c r="AK1013" s="28">
        <f>主要観光地別・年度計!AK1097</f>
        <v>145705</v>
      </c>
      <c r="AL1013" s="28">
        <f>主要観光地別・年度計!AL1097</f>
        <v>137110</v>
      </c>
      <c r="AM1013" s="28">
        <f>主要観光地別・年度計!AM1097</f>
        <v>116111</v>
      </c>
      <c r="AN1013" s="28">
        <f>主要観光地別・年度計!AN1097</f>
        <v>88981</v>
      </c>
      <c r="AO1013" s="28">
        <f>主要観光地別・年度計!AO1097</f>
        <v>104183</v>
      </c>
      <c r="AQ1013" s="67">
        <v>108.7</v>
      </c>
      <c r="AR1013" s="67">
        <v>96.7</v>
      </c>
      <c r="AS1013" s="67">
        <v>109.9</v>
      </c>
      <c r="AT1013" s="67">
        <v>88.6</v>
      </c>
      <c r="AU1013" s="67">
        <v>105.8</v>
      </c>
      <c r="AV1013" s="67">
        <v>138</v>
      </c>
      <c r="AW1013" s="67">
        <v>147.9</v>
      </c>
      <c r="AX1013" s="67">
        <v>115.6</v>
      </c>
      <c r="AY1013" s="67">
        <v>121.5</v>
      </c>
      <c r="AZ1013" s="67">
        <v>101.7</v>
      </c>
      <c r="BA1013" s="67">
        <v>536.5</v>
      </c>
      <c r="BB1013" s="67">
        <v>437.3</v>
      </c>
      <c r="BC1013" s="67">
        <v>428.8</v>
      </c>
      <c r="BD1013" s="67">
        <v>393.5</v>
      </c>
      <c r="BE1013" s="67">
        <v>299.3</v>
      </c>
      <c r="BF1013" s="67">
        <v>338.1</v>
      </c>
      <c r="BG1013" s="67">
        <v>418.80000000000007</v>
      </c>
      <c r="BH1013" s="67">
        <v>362.90000000000003</v>
      </c>
      <c r="BI1013" s="67">
        <v>352.8</v>
      </c>
      <c r="BJ1013" s="67">
        <v>340.20000000000005</v>
      </c>
      <c r="BK1013" s="67">
        <v>376.3</v>
      </c>
      <c r="BL1013" s="67">
        <v>353.1</v>
      </c>
      <c r="BM1013" s="67">
        <v>360.19999999999993</v>
      </c>
      <c r="BN1013" s="67"/>
    </row>
    <row r="1014" spans="1:66" ht="13.5" customHeight="1" x14ac:dyDescent="0.15">
      <c r="A1014" s="51"/>
      <c r="B1014" s="52"/>
      <c r="C1014" s="122"/>
      <c r="D1014" s="66" t="s">
        <v>8</v>
      </c>
      <c r="E1014" s="90"/>
      <c r="F1014" s="90"/>
      <c r="G1014" s="90"/>
      <c r="H1014" s="28">
        <f>主要観光地別・年度計!H1098</f>
        <v>180872</v>
      </c>
      <c r="I1014" s="28">
        <f>主要観光地別・年度計!I1098</f>
        <v>212333</v>
      </c>
      <c r="J1014" s="28">
        <f>主要観光地別・年度計!J1098</f>
        <v>283573</v>
      </c>
      <c r="K1014" s="28">
        <f>主要観光地別・年度計!K1098</f>
        <v>323820</v>
      </c>
      <c r="L1014" s="28">
        <f>主要観光地別・年度計!L1098</f>
        <v>256757</v>
      </c>
      <c r="M1014" s="28">
        <f>主要観光地別・年度計!M1098</f>
        <v>416679</v>
      </c>
      <c r="N1014" s="28">
        <f>主要観光地別・年度計!N1098</f>
        <v>397552</v>
      </c>
      <c r="O1014" s="28">
        <f>主要観光地別・年度計!O1098</f>
        <v>327803</v>
      </c>
      <c r="P1014" s="28">
        <f>主要観光地別・年度計!P1098</f>
        <v>318308</v>
      </c>
      <c r="Q1014" s="28">
        <f>主要観光地別・年度計!Q1098</f>
        <v>320820</v>
      </c>
      <c r="R1014" s="28">
        <f>主要観光地別・年度計!R1098</f>
        <v>335806</v>
      </c>
      <c r="S1014" s="28">
        <f>主要観光地別・年度計!S1098</f>
        <v>371797</v>
      </c>
      <c r="T1014" s="28">
        <f>主要観光地別・年度計!T1098</f>
        <v>363718</v>
      </c>
      <c r="U1014" s="28">
        <f>主要観光地別・年度計!U1098</f>
        <v>354706</v>
      </c>
      <c r="V1014" s="28">
        <f>主要観光地別・年度計!V1098</f>
        <v>343777</v>
      </c>
      <c r="W1014" s="28">
        <f>主要観光地別・年度計!W1098</f>
        <v>325900</v>
      </c>
      <c r="X1014" s="28">
        <f>主要観光地別・年度計!X1098</f>
        <v>326688</v>
      </c>
      <c r="Y1014" s="28">
        <f>主要観光地別・年度計!Y1098</f>
        <v>409640</v>
      </c>
      <c r="Z1014" s="28">
        <f>主要観光地別・年度計!Z1098</f>
        <v>396538</v>
      </c>
      <c r="AA1014" s="28">
        <f>主要観光地別・年度計!AA1098</f>
        <v>410910</v>
      </c>
      <c r="AB1014" s="28">
        <f>主要観光地別・年度計!AB1098</f>
        <v>425810</v>
      </c>
      <c r="AC1014" s="28">
        <f>主要観光地別・年度計!AC1098</f>
        <v>405104</v>
      </c>
      <c r="AD1014" s="28">
        <f>主要観光地別・年度計!AD1098</f>
        <v>407407</v>
      </c>
      <c r="AE1014" s="28">
        <f>主要観光地別・年度計!AE1098</f>
        <v>410244</v>
      </c>
      <c r="AF1014" s="28">
        <f>主要観光地別・年度計!AF1098</f>
        <v>439284</v>
      </c>
      <c r="AG1014" s="28">
        <f>主要観光地別・年度計!AG1098</f>
        <v>478388</v>
      </c>
      <c r="AH1014" s="28">
        <f>主要観光地別・年度計!AH1098</f>
        <v>496485</v>
      </c>
      <c r="AI1014" s="28">
        <f>主要観光地別・年度計!AI1098</f>
        <v>509906</v>
      </c>
      <c r="AJ1014" s="28">
        <f>主要観光地別・年度計!AJ1098</f>
        <v>530495</v>
      </c>
      <c r="AK1014" s="28">
        <f>主要観光地別・年度計!AK1098</f>
        <v>531586</v>
      </c>
      <c r="AL1014" s="28">
        <f>主要観光地別・年度計!AL1098</f>
        <v>503669</v>
      </c>
      <c r="AM1014" s="28">
        <f>主要観光地別・年度計!AM1098</f>
        <v>516066</v>
      </c>
      <c r="AN1014" s="28">
        <f>主要観光地別・年度計!AN1098</f>
        <v>546001</v>
      </c>
      <c r="AO1014" s="28">
        <f>主要観光地別・年度計!AO1098</f>
        <v>564432</v>
      </c>
      <c r="AQ1014" s="67">
        <v>554.4</v>
      </c>
      <c r="AR1014" s="67">
        <v>549</v>
      </c>
      <c r="AS1014" s="67">
        <v>549.29999999999995</v>
      </c>
      <c r="AT1014" s="67">
        <v>523.79999999999995</v>
      </c>
      <c r="AU1014" s="67">
        <v>522.70000000000005</v>
      </c>
      <c r="AV1014" s="67">
        <v>506.6</v>
      </c>
      <c r="AW1014" s="67">
        <v>513.79999999999995</v>
      </c>
      <c r="AX1014" s="67">
        <v>504.8</v>
      </c>
      <c r="AY1014" s="67">
        <v>499.5</v>
      </c>
      <c r="AZ1014" s="67">
        <v>416.8</v>
      </c>
      <c r="BA1014" s="67">
        <v>987.4</v>
      </c>
      <c r="BB1014" s="67">
        <v>924.7</v>
      </c>
      <c r="BC1014" s="67">
        <v>993.9</v>
      </c>
      <c r="BD1014" s="67">
        <v>1052.0999999999999</v>
      </c>
      <c r="BE1014" s="67">
        <v>925.40000000000009</v>
      </c>
      <c r="BF1014" s="67">
        <v>1116.5999999999999</v>
      </c>
      <c r="BG1014" s="67">
        <v>1167.1000000000001</v>
      </c>
      <c r="BH1014" s="67">
        <v>1168.8</v>
      </c>
      <c r="BI1014" s="67">
        <v>1200.8</v>
      </c>
      <c r="BJ1014" s="67">
        <v>1121.4000000000001</v>
      </c>
      <c r="BK1014" s="67">
        <v>1117.0000000000002</v>
      </c>
      <c r="BL1014" s="67">
        <v>1082.2</v>
      </c>
      <c r="BM1014" s="67">
        <v>985</v>
      </c>
      <c r="BN1014" s="67"/>
    </row>
    <row r="1015" spans="1:66" ht="13.5" customHeight="1" x14ac:dyDescent="0.15">
      <c r="A1015" s="51"/>
      <c r="B1015" s="52"/>
      <c r="C1015" s="122"/>
      <c r="D1015" s="66" t="s">
        <v>9</v>
      </c>
      <c r="E1015" s="90"/>
      <c r="F1015" s="90"/>
      <c r="G1015" s="90"/>
      <c r="H1015" s="28">
        <f>主要観光地別・年度計!H1099</f>
        <v>291113</v>
      </c>
      <c r="I1015" s="28">
        <f>主要観光地別・年度計!I1099</f>
        <v>293846</v>
      </c>
      <c r="J1015" s="28">
        <f>主要観光地別・年度計!J1099</f>
        <v>372601</v>
      </c>
      <c r="K1015" s="28">
        <f>主要観光地別・年度計!K1099</f>
        <v>372936</v>
      </c>
      <c r="L1015" s="28">
        <f>主要観光地別・年度計!L1099</f>
        <v>485630</v>
      </c>
      <c r="M1015" s="28">
        <f>主要観光地別・年度計!M1099</f>
        <v>586632</v>
      </c>
      <c r="N1015" s="28">
        <f>主要観光地別・年度計!N1099</f>
        <v>564962</v>
      </c>
      <c r="O1015" s="28">
        <f>主要観光地別・年度計!O1099</f>
        <v>488852</v>
      </c>
      <c r="P1015" s="28">
        <f>主要観光地別・年度計!P1099</f>
        <v>507979</v>
      </c>
      <c r="Q1015" s="28">
        <f>主要観光地別・年度計!Q1099</f>
        <v>513864</v>
      </c>
      <c r="R1015" s="28">
        <f>主要観光地別・年度計!R1099</f>
        <v>537387</v>
      </c>
      <c r="S1015" s="28">
        <f>主要観光地別・年度計!S1099</f>
        <v>591122</v>
      </c>
      <c r="T1015" s="28">
        <f>主要観光地別・年度計!T1099</f>
        <v>544202</v>
      </c>
      <c r="U1015" s="28">
        <f>主要観光地別・年度計!U1099</f>
        <v>530687</v>
      </c>
      <c r="V1015" s="28">
        <f>主要観光地別・年度計!V1099</f>
        <v>512610</v>
      </c>
      <c r="W1015" s="28">
        <f>主要観光地別・年度計!W1099</f>
        <v>490344</v>
      </c>
      <c r="X1015" s="28">
        <f>主要観光地別・年度計!X1099</f>
        <v>439258</v>
      </c>
      <c r="Y1015" s="28">
        <f>主要観光地別・年度計!Y1099</f>
        <v>384122</v>
      </c>
      <c r="Z1015" s="28">
        <f>主要観光地別・年度計!Z1099</f>
        <v>371370</v>
      </c>
      <c r="AA1015" s="28">
        <f>主要観光地別・年度計!AA1099</f>
        <v>364677</v>
      </c>
      <c r="AB1015" s="28">
        <f>主要観光地別・年度計!AB1099</f>
        <v>363036</v>
      </c>
      <c r="AC1015" s="28">
        <f>主要観光地別・年度計!AC1099</f>
        <v>366957</v>
      </c>
      <c r="AD1015" s="28">
        <f>主要観光地別・年度計!AD1099</f>
        <v>372406</v>
      </c>
      <c r="AE1015" s="28">
        <f>主要観光地別・年度計!AE1099</f>
        <v>372201</v>
      </c>
      <c r="AF1015" s="28">
        <f>主要観光地別・年度計!AF1099</f>
        <v>376846</v>
      </c>
      <c r="AG1015" s="28">
        <f>主要観光地別・年度計!AG1099</f>
        <v>362880</v>
      </c>
      <c r="AH1015" s="28">
        <f>主要観光地別・年度計!AH1099</f>
        <v>381430</v>
      </c>
      <c r="AI1015" s="28">
        <f>主要観光地別・年度計!AI1099</f>
        <v>399370</v>
      </c>
      <c r="AJ1015" s="28">
        <f>主要観光地別・年度計!AJ1099</f>
        <v>412845</v>
      </c>
      <c r="AK1015" s="28">
        <f>主要観光地別・年度計!AK1099</f>
        <v>415888</v>
      </c>
      <c r="AL1015" s="28">
        <f>主要観光地別・年度計!AL1099</f>
        <v>395802</v>
      </c>
      <c r="AM1015" s="28">
        <f>主要観光地別・年度計!AM1099</f>
        <v>391575</v>
      </c>
      <c r="AN1015" s="28">
        <f>主要観光地別・年度計!AN1099</f>
        <v>392917</v>
      </c>
      <c r="AO1015" s="28">
        <f>主要観光地別・年度計!AO1099</f>
        <v>406096</v>
      </c>
      <c r="AQ1015" s="67">
        <v>402.6</v>
      </c>
      <c r="AR1015" s="67">
        <v>397.8</v>
      </c>
      <c r="AS1015" s="67">
        <v>405.2</v>
      </c>
      <c r="AT1015" s="67">
        <v>383.6</v>
      </c>
      <c r="AU1015" s="67">
        <v>346.8</v>
      </c>
      <c r="AV1015" s="67">
        <v>333.4</v>
      </c>
      <c r="AW1015" s="67">
        <v>368</v>
      </c>
      <c r="AX1015" s="67">
        <v>253.5</v>
      </c>
      <c r="AY1015" s="67">
        <v>221.2</v>
      </c>
      <c r="AZ1015" s="67">
        <v>180.1</v>
      </c>
      <c r="BA1015" s="67">
        <v>929.4</v>
      </c>
      <c r="BB1015" s="67">
        <v>794.9</v>
      </c>
      <c r="BC1015" s="67">
        <v>822.7</v>
      </c>
      <c r="BD1015" s="67">
        <v>758.89999999999986</v>
      </c>
      <c r="BE1015" s="67">
        <v>760.49999999999989</v>
      </c>
      <c r="BF1015" s="67">
        <v>999.79999999999984</v>
      </c>
      <c r="BG1015" s="67">
        <v>1093.7</v>
      </c>
      <c r="BH1015" s="67">
        <v>939</v>
      </c>
      <c r="BI1015" s="67">
        <v>956.1</v>
      </c>
      <c r="BJ1015" s="67">
        <v>827.89999999999986</v>
      </c>
      <c r="BK1015" s="67">
        <v>842.00000000000011</v>
      </c>
      <c r="BL1015" s="67">
        <v>799.7</v>
      </c>
      <c r="BM1015" s="67">
        <v>774.89999999999986</v>
      </c>
      <c r="BN1015" s="67"/>
    </row>
    <row r="1016" spans="1:66" ht="13.5" customHeight="1" x14ac:dyDescent="0.15">
      <c r="A1016" s="51"/>
      <c r="B1016" s="52"/>
      <c r="C1016" s="122"/>
      <c r="D1016" s="66" t="s">
        <v>10</v>
      </c>
      <c r="E1016" s="90"/>
      <c r="F1016" s="90"/>
      <c r="G1016" s="90"/>
      <c r="H1016" s="28">
        <f>主要観光地別・年度計!H1100</f>
        <v>10617</v>
      </c>
      <c r="I1016" s="28">
        <f>主要観光地別・年度計!I1100</f>
        <v>14034</v>
      </c>
      <c r="J1016" s="28">
        <f>主要観光地別・年度計!J1100</f>
        <v>25103</v>
      </c>
      <c r="K1016" s="28">
        <f>主要観光地別・年度計!K1100</f>
        <v>7495</v>
      </c>
      <c r="L1016" s="28">
        <f>主要観光地別・年度計!L1100</f>
        <v>8226</v>
      </c>
      <c r="M1016" s="28">
        <f>主要観光地別・年度計!M1100</f>
        <v>9696</v>
      </c>
      <c r="N1016" s="28">
        <f>主要観光地別・年度計!N1100</f>
        <v>44350</v>
      </c>
      <c r="O1016" s="28">
        <f>主要観光地別・年度計!O1100</f>
        <v>52602</v>
      </c>
      <c r="P1016" s="28">
        <f>主要観光地別・年度計!P1100</f>
        <v>54238</v>
      </c>
      <c r="Q1016" s="28">
        <f>主要観光地別・年度計!Q1100</f>
        <v>56786</v>
      </c>
      <c r="R1016" s="28">
        <f>主要観光地別・年度計!R1100</f>
        <v>65290</v>
      </c>
      <c r="S1016" s="28">
        <f>主要観光地別・年度計!S1100</f>
        <v>71558</v>
      </c>
      <c r="T1016" s="28">
        <f>主要観光地別・年度計!T1100</f>
        <v>88709</v>
      </c>
      <c r="U1016" s="28">
        <f>主要観光地別・年度計!U1100</f>
        <v>86492</v>
      </c>
      <c r="V1016" s="28">
        <f>主要観光地別・年度計!V1100</f>
        <v>83422</v>
      </c>
      <c r="W1016" s="28">
        <f>主要観光地別・年度計!W1100</f>
        <v>80114</v>
      </c>
      <c r="X1016" s="28">
        <f>主要観光地別・年度計!X1100</f>
        <v>132573</v>
      </c>
      <c r="Y1016" s="28">
        <f>主要観光地別・年度計!Y1100</f>
        <v>198444</v>
      </c>
      <c r="Z1016" s="28">
        <f>主要観光地別・年度計!Z1100</f>
        <v>185435</v>
      </c>
      <c r="AA1016" s="28">
        <f>主要観光地別・年度計!AA1100</f>
        <v>199044</v>
      </c>
      <c r="AB1016" s="28">
        <f>主要観光地別・年度計!AB1100</f>
        <v>218845</v>
      </c>
      <c r="AC1016" s="28">
        <f>主要観光地別・年度計!AC1100</f>
        <v>183056</v>
      </c>
      <c r="AD1016" s="28">
        <f>主要観光地別・年度計!AD1100</f>
        <v>185743</v>
      </c>
      <c r="AE1016" s="28">
        <f>主要観光地別・年度計!AE1100</f>
        <v>189822</v>
      </c>
      <c r="AF1016" s="28">
        <f>主要観光地別・年度計!AF1100</f>
        <v>222884</v>
      </c>
      <c r="AG1016" s="28">
        <f>主要観光地別・年度計!AG1100</f>
        <v>243319</v>
      </c>
      <c r="AH1016" s="28">
        <f>主要観光地別・年度計!AH1100</f>
        <v>244664</v>
      </c>
      <c r="AI1016" s="28">
        <f>主要観光地別・年度計!AI1100</f>
        <v>250382</v>
      </c>
      <c r="AJ1016" s="28">
        <f>主要観光地別・年度計!AJ1100</f>
        <v>262896</v>
      </c>
      <c r="AK1016" s="28">
        <f>主要観光地別・年度計!AK1100</f>
        <v>261403</v>
      </c>
      <c r="AL1016" s="28">
        <f>主要観光地別・年度計!AL1100</f>
        <v>244977</v>
      </c>
      <c r="AM1016" s="28">
        <f>主要観光地別・年度計!AM1100</f>
        <v>240602</v>
      </c>
      <c r="AN1016" s="28">
        <f>主要観光地別・年度計!AN1100</f>
        <v>242065</v>
      </c>
      <c r="AO1016" s="28">
        <f>主要観光地別・年度計!AO1100</f>
        <v>262519</v>
      </c>
      <c r="AQ1016" s="67">
        <v>260.5</v>
      </c>
      <c r="AR1016" s="67">
        <v>247.9</v>
      </c>
      <c r="AS1016" s="67">
        <v>254</v>
      </c>
      <c r="AT1016" s="67">
        <v>228.8</v>
      </c>
      <c r="AU1016" s="67">
        <v>281.7</v>
      </c>
      <c r="AV1016" s="67">
        <v>311.2</v>
      </c>
      <c r="AW1016" s="67">
        <v>293.7</v>
      </c>
      <c r="AX1016" s="67">
        <v>366.9</v>
      </c>
      <c r="AY1016" s="67">
        <v>399.8</v>
      </c>
      <c r="AZ1016" s="67">
        <v>338.4</v>
      </c>
      <c r="BA1016" s="67">
        <v>594.5</v>
      </c>
      <c r="BB1016" s="67">
        <v>567.1</v>
      </c>
      <c r="BC1016" s="67">
        <v>600</v>
      </c>
      <c r="BD1016" s="67">
        <v>686.69999999999993</v>
      </c>
      <c r="BE1016" s="67">
        <v>464.20000000000005</v>
      </c>
      <c r="BF1016" s="67">
        <v>454.90000000000003</v>
      </c>
      <c r="BG1016" s="67">
        <v>492.2000000000001</v>
      </c>
      <c r="BH1016" s="67">
        <v>592.70000000000005</v>
      </c>
      <c r="BI1016" s="67">
        <v>597.5</v>
      </c>
      <c r="BJ1016" s="67">
        <v>633.69999999999993</v>
      </c>
      <c r="BK1016" s="67">
        <v>651.30000000000007</v>
      </c>
      <c r="BL1016" s="67">
        <v>635.6</v>
      </c>
      <c r="BM1016" s="67">
        <v>570.30000000000007</v>
      </c>
      <c r="BN1016" s="67"/>
    </row>
    <row r="1017" spans="1:66" ht="13.5" customHeight="1" thickBot="1" x14ac:dyDescent="0.2">
      <c r="A1017" s="51"/>
      <c r="B1017" s="52"/>
      <c r="C1017" s="123"/>
      <c r="D1017" s="68" t="s">
        <v>11</v>
      </c>
      <c r="E1017" s="91"/>
      <c r="F1017" s="91"/>
      <c r="G1017" s="91"/>
      <c r="H1017" s="29"/>
      <c r="I1017" s="29">
        <f>主要観光地別・年度計!I1101</f>
        <v>16485</v>
      </c>
      <c r="J1017" s="29">
        <f>主要観光地別・年度計!J1101</f>
        <v>30808</v>
      </c>
      <c r="K1017" s="29">
        <f>主要観光地別・年度計!K1101</f>
        <v>8762</v>
      </c>
      <c r="L1017" s="29">
        <f>主要観光地別・年度計!L1101</f>
        <v>10277</v>
      </c>
      <c r="M1017" s="29">
        <f>主要観光地別・年度計!M1101</f>
        <v>10152</v>
      </c>
      <c r="N1017" s="29">
        <f>主要観光地別・年度計!N1101</f>
        <v>47774</v>
      </c>
      <c r="O1017" s="29">
        <f>主要観光地別・年度計!O1101</f>
        <v>61420</v>
      </c>
      <c r="P1017" s="29">
        <f>主要観光地別・年度計!P1101</f>
        <v>58771</v>
      </c>
      <c r="Q1017" s="29">
        <f>主要観光地別・年度計!Q1101</f>
        <v>72932</v>
      </c>
      <c r="R1017" s="29">
        <f>主要観光地別・年度計!R1101</f>
        <v>72277</v>
      </c>
      <c r="S1017" s="29">
        <f>主要観光地別・年度計!S1101</f>
        <v>78776</v>
      </c>
      <c r="T1017" s="29">
        <f>主要観光地別・年度計!T1101</f>
        <v>95606</v>
      </c>
      <c r="U1017" s="29">
        <f>主要観光地別・年度計!U1101</f>
        <v>93331</v>
      </c>
      <c r="V1017" s="29">
        <f>主要観光地別・年度計!V1101</f>
        <v>90088</v>
      </c>
      <c r="W1017" s="29">
        <f>主要観光地別・年度計!W1101</f>
        <v>86404</v>
      </c>
      <c r="X1017" s="29">
        <f>主要観光地別・年度計!X1101</f>
        <v>138962</v>
      </c>
      <c r="Y1017" s="29">
        <f>主要観光地別・年度計!Y1101</f>
        <v>215659</v>
      </c>
      <c r="Z1017" s="29">
        <f>主要観光地別・年度計!Z1101</f>
        <v>206939</v>
      </c>
      <c r="AA1017" s="29">
        <f>主要観光地別・年度計!AA1101</f>
        <v>222388</v>
      </c>
      <c r="AB1017" s="29">
        <f>主要観光地別・年度計!AB1101</f>
        <v>231129</v>
      </c>
      <c r="AC1017" s="29">
        <f>主要観光地別・年度計!AC1101</f>
        <v>212857</v>
      </c>
      <c r="AD1017" s="29">
        <f>主要観光地別・年度計!AD1101</f>
        <v>215165</v>
      </c>
      <c r="AE1017" s="29">
        <f>主要観光地別・年度計!AE1101</f>
        <v>202794</v>
      </c>
      <c r="AF1017" s="29">
        <f>主要観光地別・年度計!AF1101</f>
        <v>240680</v>
      </c>
      <c r="AG1017" s="29">
        <f>主要観光地別・年度計!AG1101</f>
        <v>269885</v>
      </c>
      <c r="AH1017" s="29">
        <f>主要観光地別・年度計!AH1101</f>
        <v>270541</v>
      </c>
      <c r="AI1017" s="29">
        <f>主要観光地別・年度計!AI1101</f>
        <v>275693</v>
      </c>
      <c r="AJ1017" s="29">
        <f>主要観光地別・年度計!AJ1101</f>
        <v>289607</v>
      </c>
      <c r="AK1017" s="29">
        <f>主要観光地別・年度計!AK1101</f>
        <v>288190</v>
      </c>
      <c r="AL1017" s="29">
        <f>主要観光地別・年度計!AL1101</f>
        <v>289958</v>
      </c>
      <c r="AM1017" s="29">
        <f>主要観光地別・年度計!AM1101</f>
        <v>290682</v>
      </c>
      <c r="AN1017" s="29">
        <f>主要観光地別・年度計!AN1101</f>
        <v>274869</v>
      </c>
      <c r="AO1017" s="29">
        <f>主要観光地別・年度計!AO1101</f>
        <v>320986</v>
      </c>
      <c r="AQ1017" s="69">
        <v>302.8</v>
      </c>
      <c r="AR1017" s="69">
        <v>295.89999999999998</v>
      </c>
      <c r="AS1017" s="69">
        <v>320.60000000000002</v>
      </c>
      <c r="AT1017" s="69">
        <v>321.7</v>
      </c>
      <c r="AU1017" s="69">
        <v>383</v>
      </c>
      <c r="AV1017" s="69">
        <v>387.6</v>
      </c>
      <c r="AW1017" s="69">
        <v>365.9</v>
      </c>
      <c r="AX1017" s="69">
        <v>421.6</v>
      </c>
      <c r="AY1017" s="69">
        <v>452</v>
      </c>
      <c r="AZ1017" s="69">
        <v>438.4</v>
      </c>
      <c r="BA1017" s="69">
        <v>684.8</v>
      </c>
      <c r="BB1017" s="69">
        <v>655.1</v>
      </c>
      <c r="BC1017" s="69">
        <v>664.3</v>
      </c>
      <c r="BD1017" s="69">
        <v>706.09999999999991</v>
      </c>
      <c r="BE1017" s="69">
        <v>486.09999999999991</v>
      </c>
      <c r="BF1017" s="69">
        <v>492.99999999999994</v>
      </c>
      <c r="BG1017" s="69">
        <v>521.5</v>
      </c>
      <c r="BH1017" s="69">
        <v>701.40000000000009</v>
      </c>
      <c r="BI1017" s="69">
        <v>696.2</v>
      </c>
      <c r="BJ1017" s="69">
        <v>695.19999999999993</v>
      </c>
      <c r="BK1017" s="69">
        <v>718.80000000000007</v>
      </c>
      <c r="BL1017" s="69">
        <v>695.4</v>
      </c>
      <c r="BM1017" s="69">
        <v>638.4</v>
      </c>
      <c r="BN1017" s="69"/>
    </row>
    <row r="1018" spans="1:66" ht="13.5" customHeight="1" x14ac:dyDescent="0.15">
      <c r="A1018" s="51"/>
      <c r="B1018" s="52"/>
      <c r="C1018" s="124" t="s">
        <v>208</v>
      </c>
      <c r="D1018" s="64" t="s">
        <v>6</v>
      </c>
      <c r="E1018" s="89"/>
      <c r="F1018" s="89"/>
      <c r="G1018" s="89"/>
      <c r="H1018" s="26">
        <f t="shared" ref="H1018" si="1351">SUM(H1019:H1020)</f>
        <v>778744</v>
      </c>
      <c r="I1018" s="26">
        <f t="shared" ref="I1018:AO1018" si="1352">SUM(I1019:I1020)</f>
        <v>803890</v>
      </c>
      <c r="J1018" s="26">
        <f t="shared" si="1352"/>
        <v>874632</v>
      </c>
      <c r="K1018" s="26">
        <f t="shared" si="1352"/>
        <v>887373</v>
      </c>
      <c r="L1018" s="26">
        <f t="shared" si="1352"/>
        <v>1017958</v>
      </c>
      <c r="M1018" s="26">
        <f t="shared" si="1352"/>
        <v>1080874</v>
      </c>
      <c r="N1018" s="26">
        <f t="shared" si="1352"/>
        <v>1099977</v>
      </c>
      <c r="O1018" s="26">
        <f t="shared" si="1352"/>
        <v>1037358</v>
      </c>
      <c r="P1018" s="26">
        <f t="shared" si="1352"/>
        <v>1523623</v>
      </c>
      <c r="Q1018" s="26">
        <f t="shared" si="1352"/>
        <v>1551616</v>
      </c>
      <c r="R1018" s="26">
        <f t="shared" si="1352"/>
        <v>1781254</v>
      </c>
      <c r="S1018" s="26">
        <f t="shared" si="1352"/>
        <v>1922429</v>
      </c>
      <c r="T1018" s="26">
        <f t="shared" si="1352"/>
        <v>1672513</v>
      </c>
      <c r="U1018" s="26">
        <f t="shared" si="1352"/>
        <v>1703618</v>
      </c>
      <c r="V1018" s="26">
        <f t="shared" si="1352"/>
        <v>1608091</v>
      </c>
      <c r="W1018" s="26">
        <f t="shared" si="1352"/>
        <v>1602924</v>
      </c>
      <c r="X1018" s="26">
        <f t="shared" si="1352"/>
        <v>1605362</v>
      </c>
      <c r="Y1018" s="26">
        <f t="shared" si="1352"/>
        <v>1596144</v>
      </c>
      <c r="Z1018" s="26">
        <f t="shared" si="1352"/>
        <v>1580794</v>
      </c>
      <c r="AA1018" s="26">
        <f t="shared" si="1352"/>
        <v>1676907</v>
      </c>
      <c r="AB1018" s="26">
        <f t="shared" si="1352"/>
        <v>1684991</v>
      </c>
      <c r="AC1018" s="26">
        <f t="shared" si="1352"/>
        <v>1725462</v>
      </c>
      <c r="AD1018" s="26">
        <f t="shared" si="1352"/>
        <v>1803980</v>
      </c>
      <c r="AE1018" s="26">
        <f t="shared" si="1352"/>
        <v>1810732</v>
      </c>
      <c r="AF1018" s="26">
        <f t="shared" si="1352"/>
        <v>1920310</v>
      </c>
      <c r="AG1018" s="26">
        <f t="shared" si="1352"/>
        <v>1899424</v>
      </c>
      <c r="AH1018" s="26">
        <f t="shared" si="1352"/>
        <v>2007691</v>
      </c>
      <c r="AI1018" s="26">
        <f t="shared" si="1352"/>
        <v>2129748</v>
      </c>
      <c r="AJ1018" s="26">
        <f t="shared" si="1352"/>
        <v>2216238</v>
      </c>
      <c r="AK1018" s="26">
        <f t="shared" si="1352"/>
        <v>2298276</v>
      </c>
      <c r="AL1018" s="26">
        <f t="shared" si="1352"/>
        <v>2233656</v>
      </c>
      <c r="AM1018" s="26">
        <f t="shared" si="1352"/>
        <v>2194215</v>
      </c>
      <c r="AN1018" s="26">
        <f t="shared" si="1352"/>
        <v>2163185</v>
      </c>
      <c r="AO1018" s="26">
        <f t="shared" si="1352"/>
        <v>2141553</v>
      </c>
      <c r="AQ1018" s="65">
        <v>2154.4</v>
      </c>
      <c r="AR1018" s="65">
        <v>2158.8000000000002</v>
      </c>
      <c r="AS1018" s="65">
        <v>2095.6999999999998</v>
      </c>
      <c r="AT1018" s="65">
        <v>1900.8</v>
      </c>
      <c r="AU1018" s="65">
        <v>1993.1</v>
      </c>
      <c r="AV1018" s="65">
        <v>1972.1</v>
      </c>
      <c r="AW1018" s="65">
        <v>1879.2</v>
      </c>
      <c r="AX1018" s="65">
        <v>1818.5</v>
      </c>
      <c r="AY1018" s="65">
        <v>1796.3</v>
      </c>
      <c r="AZ1018" s="65">
        <v>1681.1</v>
      </c>
      <c r="BA1018" s="65">
        <v>1668.4</v>
      </c>
      <c r="BB1018" s="65">
        <v>1371.4</v>
      </c>
      <c r="BC1018" s="65">
        <v>1283.3</v>
      </c>
      <c r="BD1018" s="65">
        <v>1336.6</v>
      </c>
      <c r="BE1018" s="65">
        <v>1273.2</v>
      </c>
      <c r="BF1018" s="65">
        <v>1367.7</v>
      </c>
      <c r="BG1018" s="65">
        <v>1408.8</v>
      </c>
      <c r="BH1018" s="65">
        <v>1415.8999999999999</v>
      </c>
      <c r="BI1018" s="65">
        <v>1532.4000000000003</v>
      </c>
      <c r="BJ1018" s="65">
        <v>1530.1999999999998</v>
      </c>
      <c r="BK1018" s="65">
        <v>1624.1</v>
      </c>
      <c r="BL1018" s="65">
        <v>1472.5</v>
      </c>
      <c r="BM1018" s="65">
        <v>1379.1999999999998</v>
      </c>
      <c r="BN1018" s="65"/>
    </row>
    <row r="1019" spans="1:66" ht="13.5" customHeight="1" x14ac:dyDescent="0.15">
      <c r="A1019" s="51"/>
      <c r="B1019" s="52"/>
      <c r="C1019" s="125"/>
      <c r="D1019" s="66" t="s">
        <v>7</v>
      </c>
      <c r="E1019" s="90"/>
      <c r="F1019" s="90"/>
      <c r="G1019" s="90"/>
      <c r="H1019" s="28">
        <f>主要観光地別・年度計!H1103</f>
        <v>274560</v>
      </c>
      <c r="I1019" s="28">
        <f>主要観光地別・年度計!I1103</f>
        <v>385302</v>
      </c>
      <c r="J1019" s="28">
        <f>主要観光地別・年度計!J1103</f>
        <v>409528</v>
      </c>
      <c r="K1019" s="28">
        <f>主要観光地別・年度計!K1103</f>
        <v>406840</v>
      </c>
      <c r="L1019" s="28">
        <f>主要観光地別・年度計!L1103</f>
        <v>517548</v>
      </c>
      <c r="M1019" s="28">
        <f>主要観光地別・年度計!M1103</f>
        <v>529209</v>
      </c>
      <c r="N1019" s="28">
        <f>主要観光地別・年度計!N1103</f>
        <v>508870</v>
      </c>
      <c r="O1019" s="28">
        <f>主要観光地別・年度計!O1103</f>
        <v>479468</v>
      </c>
      <c r="P1019" s="28">
        <f>主要観光地別・年度計!P1103</f>
        <v>669871</v>
      </c>
      <c r="Q1019" s="28">
        <f>主要観光地別・年度計!Q1103</f>
        <v>805969</v>
      </c>
      <c r="R1019" s="28">
        <f>主要観光地別・年度計!R1103</f>
        <v>965626</v>
      </c>
      <c r="S1019" s="28">
        <f>主要観光地別・年度計!S1103</f>
        <v>1030288</v>
      </c>
      <c r="T1019" s="28">
        <f>主要観光地別・年度計!T1103</f>
        <v>685732</v>
      </c>
      <c r="U1019" s="28">
        <f>主要観光地別・年度計!U1103</f>
        <v>698802</v>
      </c>
      <c r="V1019" s="28">
        <f>主要観光地別・年度計!V1103</f>
        <v>643235</v>
      </c>
      <c r="W1019" s="28">
        <f>主要観光地別・年度計!W1103</f>
        <v>641170</v>
      </c>
      <c r="X1019" s="28">
        <f>主要観光地別・年度計!X1103</f>
        <v>642144</v>
      </c>
      <c r="Y1019" s="28">
        <f>主要観光地別・年度計!Y1103</f>
        <v>638457</v>
      </c>
      <c r="Z1019" s="28">
        <f>主要観光地別・年度計!Z1103</f>
        <v>632318</v>
      </c>
      <c r="AA1019" s="28">
        <f>主要観光地別・年度計!AA1103</f>
        <v>600557</v>
      </c>
      <c r="AB1019" s="28">
        <f>主要観光地別・年度計!AB1103</f>
        <v>673992</v>
      </c>
      <c r="AC1019" s="28">
        <f>主要観光地別・年度計!AC1103</f>
        <v>690183</v>
      </c>
      <c r="AD1019" s="28">
        <f>主要観光地別・年度計!AD1103</f>
        <v>721592</v>
      </c>
      <c r="AE1019" s="28">
        <f>主要観光地別・年度計!AE1103</f>
        <v>724293</v>
      </c>
      <c r="AF1019" s="28">
        <f>主要観光地別・年度計!AF1103</f>
        <v>768127</v>
      </c>
      <c r="AG1019" s="28">
        <f>主要観光地別・年度計!AG1103</f>
        <v>759768</v>
      </c>
      <c r="AH1019" s="28">
        <f>主要観光地別・年度計!AH1103</f>
        <v>803075</v>
      </c>
      <c r="AI1019" s="28">
        <f>主要観光地別・年度計!AI1103</f>
        <v>873422</v>
      </c>
      <c r="AJ1019" s="28">
        <f>主要観光地別・年度計!AJ1103</f>
        <v>914616</v>
      </c>
      <c r="AK1019" s="28">
        <f>主要観光地別・年度計!AK1103</f>
        <v>950137</v>
      </c>
      <c r="AL1019" s="28">
        <f>主要観光地別・年度計!AL1103</f>
        <v>949178</v>
      </c>
      <c r="AM1019" s="28">
        <f>主要観光地別・年度計!AM1103</f>
        <v>920307</v>
      </c>
      <c r="AN1019" s="28">
        <f>主要観光地別・年度計!AN1103</f>
        <v>1076202</v>
      </c>
      <c r="AO1019" s="28">
        <f>主要観光地別・年度計!AO1103</f>
        <v>1126457</v>
      </c>
      <c r="AQ1019" s="67">
        <v>1210.2</v>
      </c>
      <c r="AR1019" s="67">
        <v>1229.4000000000001</v>
      </c>
      <c r="AS1019" s="67">
        <v>1278.0999999999999</v>
      </c>
      <c r="AT1019" s="67">
        <v>1137.0999999999999</v>
      </c>
      <c r="AU1019" s="67">
        <v>1106.9000000000001</v>
      </c>
      <c r="AV1019" s="67">
        <v>1113.9000000000001</v>
      </c>
      <c r="AW1019" s="67">
        <v>1041</v>
      </c>
      <c r="AX1019" s="67">
        <v>1018.1</v>
      </c>
      <c r="AY1019" s="67">
        <v>908.5</v>
      </c>
      <c r="AZ1019" s="67">
        <v>921.8</v>
      </c>
      <c r="BA1019" s="67">
        <v>703.7</v>
      </c>
      <c r="BB1019" s="67">
        <v>559.1</v>
      </c>
      <c r="BC1019" s="67">
        <v>474.8</v>
      </c>
      <c r="BD1019" s="67">
        <v>518.1</v>
      </c>
      <c r="BE1019" s="67">
        <v>442.99999999999994</v>
      </c>
      <c r="BF1019" s="67">
        <v>539.4</v>
      </c>
      <c r="BG1019" s="67">
        <v>557.4</v>
      </c>
      <c r="BH1019" s="67">
        <v>504.30000000000013</v>
      </c>
      <c r="BI1019" s="67">
        <v>563.59999999999991</v>
      </c>
      <c r="BJ1019" s="67">
        <v>757.4</v>
      </c>
      <c r="BK1019" s="67">
        <v>873.19999999999993</v>
      </c>
      <c r="BL1019" s="67">
        <v>799.2</v>
      </c>
      <c r="BM1019" s="67">
        <v>546.4</v>
      </c>
      <c r="BN1019" s="67"/>
    </row>
    <row r="1020" spans="1:66" ht="13.5" customHeight="1" x14ac:dyDescent="0.15">
      <c r="A1020" s="51"/>
      <c r="B1020" s="52"/>
      <c r="C1020" s="125"/>
      <c r="D1020" s="66" t="s">
        <v>8</v>
      </c>
      <c r="E1020" s="90"/>
      <c r="F1020" s="90"/>
      <c r="G1020" s="90"/>
      <c r="H1020" s="28">
        <f>主要観光地別・年度計!H1104</f>
        <v>504184</v>
      </c>
      <c r="I1020" s="28">
        <f>主要観光地別・年度計!I1104</f>
        <v>418588</v>
      </c>
      <c r="J1020" s="28">
        <f>主要観光地別・年度計!J1104</f>
        <v>465104</v>
      </c>
      <c r="K1020" s="28">
        <f>主要観光地別・年度計!K1104</f>
        <v>480533</v>
      </c>
      <c r="L1020" s="28">
        <f>主要観光地別・年度計!L1104</f>
        <v>500410</v>
      </c>
      <c r="M1020" s="28">
        <f>主要観光地別・年度計!M1104</f>
        <v>551665</v>
      </c>
      <c r="N1020" s="28">
        <f>主要観光地別・年度計!N1104</f>
        <v>591107</v>
      </c>
      <c r="O1020" s="28">
        <f>主要観光地別・年度計!O1104</f>
        <v>557890</v>
      </c>
      <c r="P1020" s="28">
        <f>主要観光地別・年度計!P1104</f>
        <v>853752</v>
      </c>
      <c r="Q1020" s="28">
        <f>主要観光地別・年度計!Q1104</f>
        <v>745647</v>
      </c>
      <c r="R1020" s="28">
        <f>主要観光地別・年度計!R1104</f>
        <v>815628</v>
      </c>
      <c r="S1020" s="28">
        <f>主要観光地別・年度計!S1104</f>
        <v>892141</v>
      </c>
      <c r="T1020" s="28">
        <f>主要観光地別・年度計!T1104</f>
        <v>986781</v>
      </c>
      <c r="U1020" s="28">
        <f>主要観光地別・年度計!U1104</f>
        <v>1004816</v>
      </c>
      <c r="V1020" s="28">
        <f>主要観光地別・年度計!V1104</f>
        <v>964856</v>
      </c>
      <c r="W1020" s="28">
        <f>主要観光地別・年度計!W1104</f>
        <v>961754</v>
      </c>
      <c r="X1020" s="28">
        <f>主要観光地別・年度計!X1104</f>
        <v>963218</v>
      </c>
      <c r="Y1020" s="28">
        <f>主要観光地別・年度計!Y1104</f>
        <v>957687</v>
      </c>
      <c r="Z1020" s="28">
        <f>主要観光地別・年度計!Z1104</f>
        <v>948476</v>
      </c>
      <c r="AA1020" s="28">
        <f>主要観光地別・年度計!AA1104</f>
        <v>1076350</v>
      </c>
      <c r="AB1020" s="28">
        <f>主要観光地別・年度計!AB1104</f>
        <v>1010999</v>
      </c>
      <c r="AC1020" s="28">
        <f>主要観光地別・年度計!AC1104</f>
        <v>1035279</v>
      </c>
      <c r="AD1020" s="28">
        <f>主要観光地別・年度計!AD1104</f>
        <v>1082388</v>
      </c>
      <c r="AE1020" s="28">
        <f>主要観光地別・年度計!AE1104</f>
        <v>1086439</v>
      </c>
      <c r="AF1020" s="28">
        <f>主要観光地別・年度計!AF1104</f>
        <v>1152183</v>
      </c>
      <c r="AG1020" s="28">
        <f>主要観光地別・年度計!AG1104</f>
        <v>1139656</v>
      </c>
      <c r="AH1020" s="28">
        <f>主要観光地別・年度計!AH1104</f>
        <v>1204616</v>
      </c>
      <c r="AI1020" s="28">
        <f>主要観光地別・年度計!AI1104</f>
        <v>1256326</v>
      </c>
      <c r="AJ1020" s="28">
        <f>主要観光地別・年度計!AJ1104</f>
        <v>1301622</v>
      </c>
      <c r="AK1020" s="28">
        <f>主要観光地別・年度計!AK1104</f>
        <v>1348139</v>
      </c>
      <c r="AL1020" s="28">
        <f>主要観光地別・年度計!AL1104</f>
        <v>1284478</v>
      </c>
      <c r="AM1020" s="28">
        <f>主要観光地別・年度計!AM1104</f>
        <v>1273908</v>
      </c>
      <c r="AN1020" s="28">
        <f>主要観光地別・年度計!AN1104</f>
        <v>1086983</v>
      </c>
      <c r="AO1020" s="28">
        <f>主要観光地別・年度計!AO1104</f>
        <v>1015096</v>
      </c>
      <c r="AQ1020" s="67">
        <v>944.2</v>
      </c>
      <c r="AR1020" s="67">
        <v>929.4</v>
      </c>
      <c r="AS1020" s="67">
        <v>817.6</v>
      </c>
      <c r="AT1020" s="67">
        <v>763.7</v>
      </c>
      <c r="AU1020" s="67">
        <v>886.2</v>
      </c>
      <c r="AV1020" s="67">
        <v>858.2</v>
      </c>
      <c r="AW1020" s="67">
        <v>838.2</v>
      </c>
      <c r="AX1020" s="67">
        <v>800.4</v>
      </c>
      <c r="AY1020" s="67">
        <v>887.8</v>
      </c>
      <c r="AZ1020" s="67">
        <v>759.3</v>
      </c>
      <c r="BA1020" s="67">
        <v>964.7</v>
      </c>
      <c r="BB1020" s="67">
        <v>812.3</v>
      </c>
      <c r="BC1020" s="67">
        <v>808.5</v>
      </c>
      <c r="BD1020" s="67">
        <v>818.5</v>
      </c>
      <c r="BE1020" s="67">
        <v>830.2</v>
      </c>
      <c r="BF1020" s="67">
        <v>828.3</v>
      </c>
      <c r="BG1020" s="67">
        <v>851.4</v>
      </c>
      <c r="BH1020" s="67">
        <v>911.59999999999991</v>
      </c>
      <c r="BI1020" s="67">
        <v>968.80000000000018</v>
      </c>
      <c r="BJ1020" s="67">
        <v>772.8</v>
      </c>
      <c r="BK1020" s="67">
        <v>750.9</v>
      </c>
      <c r="BL1020" s="67">
        <v>673.3</v>
      </c>
      <c r="BM1020" s="67">
        <v>832.80000000000007</v>
      </c>
      <c r="BN1020" s="67"/>
    </row>
    <row r="1021" spans="1:66" ht="13.5" customHeight="1" x14ac:dyDescent="0.15">
      <c r="A1021" s="51"/>
      <c r="B1021" s="52"/>
      <c r="C1021" s="125"/>
      <c r="D1021" s="66" t="s">
        <v>9</v>
      </c>
      <c r="E1021" s="90"/>
      <c r="F1021" s="90"/>
      <c r="G1021" s="90"/>
      <c r="H1021" s="28">
        <f>主要観光地別・年度計!H1105</f>
        <v>632244</v>
      </c>
      <c r="I1021" s="28">
        <f>主要観光地別・年度計!I1105</f>
        <v>666167</v>
      </c>
      <c r="J1021" s="28">
        <f>主要観光地別・年度計!J1105</f>
        <v>724514</v>
      </c>
      <c r="K1021" s="28">
        <f>主要観光地別・年度計!K1105</f>
        <v>702106</v>
      </c>
      <c r="L1021" s="28">
        <f>主要観光地別・年度計!L1105</f>
        <v>828353</v>
      </c>
      <c r="M1021" s="28">
        <f>主要観光地別・年度計!M1105</f>
        <v>898949</v>
      </c>
      <c r="N1021" s="28">
        <f>主要観光地別・年度計!N1105</f>
        <v>826042</v>
      </c>
      <c r="O1021" s="28">
        <f>主要観光地別・年度計!O1105</f>
        <v>832934</v>
      </c>
      <c r="P1021" s="28">
        <f>主要観光地別・年度計!P1105</f>
        <v>1198286</v>
      </c>
      <c r="Q1021" s="28">
        <f>主要観光地別・年度計!Q1105</f>
        <v>1073719</v>
      </c>
      <c r="R1021" s="28">
        <f>主要観光地別・年度計!R1105</f>
        <v>1231794</v>
      </c>
      <c r="S1021" s="28">
        <f>主要観光地別・年度計!S1105</f>
        <v>1304043</v>
      </c>
      <c r="T1021" s="28">
        <f>主要観光地別・年度計!T1105</f>
        <v>1251040</v>
      </c>
      <c r="U1021" s="28">
        <f>主要観光地別・年度計!U1105</f>
        <v>1270593</v>
      </c>
      <c r="V1021" s="28">
        <f>主要観光地別・年度計!V1105</f>
        <v>1238641</v>
      </c>
      <c r="W1021" s="28">
        <f>主要観光地別・年度計!W1105</f>
        <v>1230519</v>
      </c>
      <c r="X1021" s="28">
        <f>主要観光地別・年度計!X1105</f>
        <v>1217316</v>
      </c>
      <c r="Y1021" s="28">
        <f>主要観光地別・年度計!Y1105</f>
        <v>1203897</v>
      </c>
      <c r="Z1021" s="28">
        <f>主要観光地別・年度計!Z1105</f>
        <v>1184480</v>
      </c>
      <c r="AA1021" s="28">
        <f>主要観光地別・年度計!AA1105</f>
        <v>1267924</v>
      </c>
      <c r="AB1021" s="28">
        <f>主要観光地別・年度計!AB1105</f>
        <v>1281105</v>
      </c>
      <c r="AC1021" s="28">
        <f>主要観光地別・年度計!AC1105</f>
        <v>1311748</v>
      </c>
      <c r="AD1021" s="28">
        <f>主要観光地別・年度計!AD1105</f>
        <v>1318919</v>
      </c>
      <c r="AE1021" s="28">
        <f>主要観光地別・年度計!AE1105</f>
        <v>1352866</v>
      </c>
      <c r="AF1021" s="28">
        <f>主要観光地別・年度計!AF1105</f>
        <v>1413561</v>
      </c>
      <c r="AG1021" s="28">
        <f>主要観光地別・年度計!AG1105</f>
        <v>1367214</v>
      </c>
      <c r="AH1021" s="28">
        <f>主要観光地別・年度計!AH1105</f>
        <v>1461224</v>
      </c>
      <c r="AI1021" s="28">
        <f>主要観光地別・年度計!AI1105</f>
        <v>1521739</v>
      </c>
      <c r="AJ1021" s="28">
        <f>主要観光地別・年度計!AJ1105</f>
        <v>1558924</v>
      </c>
      <c r="AK1021" s="28">
        <f>主要観光地別・年度計!AK1105</f>
        <v>1602840</v>
      </c>
      <c r="AL1021" s="28">
        <f>主要観光地別・年度計!AL1105</f>
        <v>1559304</v>
      </c>
      <c r="AM1021" s="28">
        <f>主要観光地別・年度計!AM1105</f>
        <v>1526904</v>
      </c>
      <c r="AN1021" s="28">
        <f>主要観光地別・年度計!AN1105</f>
        <v>1502143</v>
      </c>
      <c r="AO1021" s="28">
        <f>主要観光地別・年度計!AO1105</f>
        <v>1480342</v>
      </c>
      <c r="AQ1021" s="67">
        <v>1502.9</v>
      </c>
      <c r="AR1021" s="67">
        <v>1524.6</v>
      </c>
      <c r="AS1021" s="67">
        <v>1474.8</v>
      </c>
      <c r="AT1021" s="67">
        <v>1335.8</v>
      </c>
      <c r="AU1021" s="67">
        <v>1415</v>
      </c>
      <c r="AV1021" s="67">
        <v>1372.3</v>
      </c>
      <c r="AW1021" s="67">
        <v>1316.5</v>
      </c>
      <c r="AX1021" s="67">
        <v>1288.5</v>
      </c>
      <c r="AY1021" s="67">
        <v>1234.7</v>
      </c>
      <c r="AZ1021" s="67">
        <v>1162.2</v>
      </c>
      <c r="BA1021" s="67">
        <v>1163.7</v>
      </c>
      <c r="BB1021" s="67">
        <v>967.9</v>
      </c>
      <c r="BC1021" s="67">
        <v>915.1</v>
      </c>
      <c r="BD1021" s="67">
        <v>980.80000000000007</v>
      </c>
      <c r="BE1021" s="67">
        <v>929.2</v>
      </c>
      <c r="BF1021" s="67">
        <v>1004.9999999999999</v>
      </c>
      <c r="BG1021" s="67">
        <v>1048.2</v>
      </c>
      <c r="BH1021" s="67">
        <v>1056.1000000000001</v>
      </c>
      <c r="BI1021" s="67">
        <v>1158.4000000000001</v>
      </c>
      <c r="BJ1021" s="67">
        <v>1164.3999999999999</v>
      </c>
      <c r="BK1021" s="67">
        <v>1238.8</v>
      </c>
      <c r="BL1021" s="67">
        <v>1117.5999999999999</v>
      </c>
      <c r="BM1021" s="67">
        <v>1041.1000000000001</v>
      </c>
      <c r="BN1021" s="67"/>
    </row>
    <row r="1022" spans="1:66" ht="13.5" customHeight="1" x14ac:dyDescent="0.15">
      <c r="A1022" s="51"/>
      <c r="B1022" s="52"/>
      <c r="C1022" s="125"/>
      <c r="D1022" s="66" t="s">
        <v>10</v>
      </c>
      <c r="E1022" s="90"/>
      <c r="F1022" s="90"/>
      <c r="G1022" s="90"/>
      <c r="H1022" s="28">
        <f>主要観光地別・年度計!H1106</f>
        <v>146500</v>
      </c>
      <c r="I1022" s="28">
        <f>主要観光地別・年度計!I1106</f>
        <v>137723</v>
      </c>
      <c r="J1022" s="28">
        <f>主要観光地別・年度計!J1106</f>
        <v>150118</v>
      </c>
      <c r="K1022" s="28">
        <f>主要観光地別・年度計!K1106</f>
        <v>185267</v>
      </c>
      <c r="L1022" s="28">
        <f>主要観光地別・年度計!L1106</f>
        <v>189605</v>
      </c>
      <c r="M1022" s="28">
        <f>主要観光地別・年度計!M1106</f>
        <v>181925</v>
      </c>
      <c r="N1022" s="28">
        <f>主要観光地別・年度計!N1106</f>
        <v>273935</v>
      </c>
      <c r="O1022" s="28">
        <f>主要観光地別・年度計!O1106</f>
        <v>204424</v>
      </c>
      <c r="P1022" s="28">
        <f>主要観光地別・年度計!P1106</f>
        <v>325337</v>
      </c>
      <c r="Q1022" s="28">
        <f>主要観光地別・年度計!Q1106</f>
        <v>477897</v>
      </c>
      <c r="R1022" s="28">
        <f>主要観光地別・年度計!R1106</f>
        <v>549460</v>
      </c>
      <c r="S1022" s="28">
        <f>主要観光地別・年度計!S1106</f>
        <v>618386</v>
      </c>
      <c r="T1022" s="28">
        <f>主要観光地別・年度計!T1106</f>
        <v>421473</v>
      </c>
      <c r="U1022" s="28">
        <f>主要観光地別・年度計!U1106</f>
        <v>433025</v>
      </c>
      <c r="V1022" s="28">
        <f>主要観光地別・年度計!V1106</f>
        <v>369450</v>
      </c>
      <c r="W1022" s="28">
        <f>主要観光地別・年度計!W1106</f>
        <v>372405</v>
      </c>
      <c r="X1022" s="28">
        <f>主要観光地別・年度計!X1106</f>
        <v>388046</v>
      </c>
      <c r="Y1022" s="28">
        <f>主要観光地別・年度計!Y1106</f>
        <v>392247</v>
      </c>
      <c r="Z1022" s="28">
        <f>主要観光地別・年度計!Z1106</f>
        <v>396314</v>
      </c>
      <c r="AA1022" s="28">
        <f>主要観光地別・年度計!AA1106</f>
        <v>408983</v>
      </c>
      <c r="AB1022" s="28">
        <f>主要観光地別・年度計!AB1106</f>
        <v>403886</v>
      </c>
      <c r="AC1022" s="28">
        <f>主要観光地別・年度計!AC1106</f>
        <v>413714</v>
      </c>
      <c r="AD1022" s="28">
        <f>主要観光地別・年度計!AD1106</f>
        <v>485061</v>
      </c>
      <c r="AE1022" s="28">
        <f>主要観光地別・年度計!AE1106</f>
        <v>457866</v>
      </c>
      <c r="AF1022" s="28">
        <f>主要観光地別・年度計!AF1106</f>
        <v>506749</v>
      </c>
      <c r="AG1022" s="28">
        <f>主要観光地別・年度計!AG1106</f>
        <v>532210</v>
      </c>
      <c r="AH1022" s="28">
        <f>主要観光地別・年度計!AH1106</f>
        <v>546467</v>
      </c>
      <c r="AI1022" s="28">
        <f>主要観光地別・年度計!AI1106</f>
        <v>608009</v>
      </c>
      <c r="AJ1022" s="28">
        <f>主要観光地別・年度計!AJ1106</f>
        <v>657314</v>
      </c>
      <c r="AK1022" s="28">
        <f>主要観光地別・年度計!AK1106</f>
        <v>695436</v>
      </c>
      <c r="AL1022" s="28">
        <f>主要観光地別・年度計!AL1106</f>
        <v>674352</v>
      </c>
      <c r="AM1022" s="28">
        <f>主要観光地別・年度計!AM1106</f>
        <v>667311</v>
      </c>
      <c r="AN1022" s="28">
        <f>主要観光地別・年度計!AN1106</f>
        <v>661042</v>
      </c>
      <c r="AO1022" s="28">
        <f>主要観光地別・年度計!AO1106</f>
        <v>661211</v>
      </c>
      <c r="AQ1022" s="67">
        <v>651.5</v>
      </c>
      <c r="AR1022" s="67">
        <v>634.20000000000005</v>
      </c>
      <c r="AS1022" s="67">
        <v>620.9</v>
      </c>
      <c r="AT1022" s="67">
        <v>565</v>
      </c>
      <c r="AU1022" s="67">
        <v>578.1</v>
      </c>
      <c r="AV1022" s="67">
        <v>599.79999999999995</v>
      </c>
      <c r="AW1022" s="67">
        <v>562.70000000000005</v>
      </c>
      <c r="AX1022" s="67">
        <v>530</v>
      </c>
      <c r="AY1022" s="67">
        <v>561.6</v>
      </c>
      <c r="AZ1022" s="67">
        <v>518.9</v>
      </c>
      <c r="BA1022" s="67">
        <v>504.7</v>
      </c>
      <c r="BB1022" s="67">
        <v>403.5</v>
      </c>
      <c r="BC1022" s="67">
        <v>368.2</v>
      </c>
      <c r="BD1022" s="67">
        <v>355.8</v>
      </c>
      <c r="BE1022" s="67">
        <v>343.99999999999994</v>
      </c>
      <c r="BF1022" s="67">
        <v>362.7</v>
      </c>
      <c r="BG1022" s="67">
        <v>360.6</v>
      </c>
      <c r="BH1022" s="67">
        <v>359.8</v>
      </c>
      <c r="BI1022" s="67">
        <v>373.99999999999994</v>
      </c>
      <c r="BJ1022" s="67">
        <v>365.8</v>
      </c>
      <c r="BK1022" s="67">
        <v>385.29999999999995</v>
      </c>
      <c r="BL1022" s="67">
        <v>354.9</v>
      </c>
      <c r="BM1022" s="67">
        <v>338.10000000000008</v>
      </c>
      <c r="BN1022" s="67"/>
    </row>
    <row r="1023" spans="1:66" ht="13.5" customHeight="1" thickBot="1" x14ac:dyDescent="0.2">
      <c r="A1023" s="51"/>
      <c r="B1023" s="52"/>
      <c r="C1023" s="126"/>
      <c r="D1023" s="68" t="s">
        <v>11</v>
      </c>
      <c r="E1023" s="91"/>
      <c r="F1023" s="91"/>
      <c r="G1023" s="91"/>
      <c r="H1023" s="29"/>
      <c r="I1023" s="29">
        <f>主要観光地別・年度計!I1107</f>
        <v>142688</v>
      </c>
      <c r="J1023" s="29">
        <f>主要観光地別・年度計!J1107</f>
        <v>160307</v>
      </c>
      <c r="K1023" s="29">
        <f>主要観光地別・年度計!K1107</f>
        <v>195779</v>
      </c>
      <c r="L1023" s="29">
        <f>主要観光地別・年度計!L1107</f>
        <v>197992</v>
      </c>
      <c r="M1023" s="29">
        <f>主要観光地別・年度計!M1107</f>
        <v>185751</v>
      </c>
      <c r="N1023" s="29">
        <f>主要観光地別・年度計!N1107</f>
        <v>276031</v>
      </c>
      <c r="O1023" s="29">
        <f>主要観光地別・年度計!O1107</f>
        <v>205180</v>
      </c>
      <c r="P1023" s="29">
        <f>主要観光地別・年度計!P1107</f>
        <v>334891</v>
      </c>
      <c r="Q1023" s="29">
        <f>主要観光地別・年度計!Q1107</f>
        <v>477897</v>
      </c>
      <c r="R1023" s="29">
        <f>主要観光地別・年度計!R1107</f>
        <v>549460</v>
      </c>
      <c r="S1023" s="29">
        <f>主要観光地別・年度計!S1107</f>
        <v>618386</v>
      </c>
      <c r="T1023" s="29">
        <f>主要観光地別・年度計!T1107</f>
        <v>436834</v>
      </c>
      <c r="U1023" s="29">
        <f>主要観光地別・年度計!U1107</f>
        <v>444504</v>
      </c>
      <c r="V1023" s="29">
        <f>主要観光地別・年度計!V1107</f>
        <v>369450</v>
      </c>
      <c r="W1023" s="29">
        <f>主要観光地別・年度計!W1107</f>
        <v>409645</v>
      </c>
      <c r="X1023" s="29">
        <f>主要観光地別・年度計!X1107</f>
        <v>441140</v>
      </c>
      <c r="Y1023" s="29">
        <f>主要観光地別・年度計!Y1107</f>
        <v>442039</v>
      </c>
      <c r="Z1023" s="29">
        <f>主要観光地別・年度計!Z1107</f>
        <v>428699</v>
      </c>
      <c r="AA1023" s="29">
        <f>主要観光地別・年度計!AA1107</f>
        <v>435760</v>
      </c>
      <c r="AB1023" s="29">
        <f>主要観光地別・年度計!AB1107</f>
        <v>414369</v>
      </c>
      <c r="AC1023" s="29">
        <f>主要観光地別・年度計!AC1107</f>
        <v>416190</v>
      </c>
      <c r="AD1023" s="29">
        <f>主要観光地別・年度計!AD1107</f>
        <v>523138</v>
      </c>
      <c r="AE1023" s="29">
        <f>主要観光地別・年度計!AE1107</f>
        <v>499102</v>
      </c>
      <c r="AF1023" s="29">
        <f>主要観光地別・年度計!AF1107</f>
        <v>542221</v>
      </c>
      <c r="AG1023" s="29">
        <f>主要観光地別・年度計!AG1107</f>
        <v>580693</v>
      </c>
      <c r="AH1023" s="29">
        <f>主要観光地別・年度計!AH1107</f>
        <v>584714</v>
      </c>
      <c r="AI1023" s="29">
        <f>主要観光地別・年度計!AI1107</f>
        <v>650565</v>
      </c>
      <c r="AJ1023" s="29">
        <f>主要観光地別・年度計!AJ1107</f>
        <v>703327</v>
      </c>
      <c r="AK1023" s="29">
        <f>主要観光地別・年度計!AK1107</f>
        <v>744111</v>
      </c>
      <c r="AL1023" s="29">
        <f>主要観光地別・年度計!AL1107</f>
        <v>721556</v>
      </c>
      <c r="AM1023" s="29">
        <f>主要観光地別・年度計!AM1107</f>
        <v>714067</v>
      </c>
      <c r="AN1023" s="29">
        <f>主要観光地別・年度計!AN1107</f>
        <v>707312</v>
      </c>
      <c r="AO1023" s="29">
        <f>主要観光地別・年度計!AO1107</f>
        <v>707495</v>
      </c>
      <c r="AQ1023" s="69">
        <v>697.2</v>
      </c>
      <c r="AR1023" s="69">
        <v>678.1</v>
      </c>
      <c r="AS1023" s="69">
        <v>663.8</v>
      </c>
      <c r="AT1023" s="69">
        <v>603.9</v>
      </c>
      <c r="AU1023" s="69">
        <v>618.1</v>
      </c>
      <c r="AV1023" s="69">
        <v>641.4</v>
      </c>
      <c r="AW1023" s="69">
        <v>601.6</v>
      </c>
      <c r="AX1023" s="69">
        <v>566.6</v>
      </c>
      <c r="AY1023" s="69">
        <v>600.4</v>
      </c>
      <c r="AZ1023" s="69">
        <v>573.1</v>
      </c>
      <c r="BA1023" s="69">
        <v>630.5</v>
      </c>
      <c r="BB1023" s="69">
        <v>504.6</v>
      </c>
      <c r="BC1023" s="69">
        <v>460.2</v>
      </c>
      <c r="BD1023" s="69">
        <v>444.19999999999993</v>
      </c>
      <c r="BE1023" s="69">
        <v>430</v>
      </c>
      <c r="BF1023" s="69">
        <v>453.40000000000003</v>
      </c>
      <c r="BG1023" s="69">
        <v>450.90000000000003</v>
      </c>
      <c r="BH1023" s="69">
        <v>449.9</v>
      </c>
      <c r="BI1023" s="69">
        <v>467.8</v>
      </c>
      <c r="BJ1023" s="69">
        <v>457.5</v>
      </c>
      <c r="BK1023" s="69">
        <v>481.90000000000003</v>
      </c>
      <c r="BL1023" s="69">
        <v>443.7</v>
      </c>
      <c r="BM1023" s="69">
        <v>422.70000000000005</v>
      </c>
      <c r="BN1023" s="69"/>
    </row>
    <row r="1024" spans="1:66" ht="13.5" customHeight="1" x14ac:dyDescent="0.15">
      <c r="A1024" s="51"/>
      <c r="B1024" s="52"/>
      <c r="C1024" s="124" t="s">
        <v>209</v>
      </c>
      <c r="D1024" s="64" t="s">
        <v>6</v>
      </c>
      <c r="E1024" s="89"/>
      <c r="F1024" s="89"/>
      <c r="G1024" s="89"/>
      <c r="H1024" s="26"/>
      <c r="I1024" s="26"/>
      <c r="J1024" s="26"/>
      <c r="K1024" s="26"/>
      <c r="L1024" s="26"/>
      <c r="M1024" s="26"/>
      <c r="N1024" s="26"/>
      <c r="O1024" s="26"/>
      <c r="P1024" s="26"/>
      <c r="Q1024" s="26"/>
      <c r="R1024" s="26"/>
      <c r="S1024" s="26"/>
      <c r="T1024" s="26"/>
      <c r="U1024" s="26"/>
      <c r="V1024" s="26">
        <f t="shared" ref="V1024:AO1024" si="1353">SUM(V1025:V1026)</f>
        <v>360244</v>
      </c>
      <c r="W1024" s="26">
        <f t="shared" si="1353"/>
        <v>396810</v>
      </c>
      <c r="X1024" s="26">
        <f t="shared" si="1353"/>
        <v>399501</v>
      </c>
      <c r="Y1024" s="26">
        <f t="shared" si="1353"/>
        <v>417654</v>
      </c>
      <c r="Z1024" s="26">
        <f t="shared" si="1353"/>
        <v>389183</v>
      </c>
      <c r="AA1024" s="26">
        <f t="shared" si="1353"/>
        <v>423352</v>
      </c>
      <c r="AB1024" s="26">
        <f t="shared" si="1353"/>
        <v>456186</v>
      </c>
      <c r="AC1024" s="26">
        <f t="shared" si="1353"/>
        <v>464651</v>
      </c>
      <c r="AD1024" s="26">
        <f t="shared" si="1353"/>
        <v>449549</v>
      </c>
      <c r="AE1024" s="26">
        <f t="shared" si="1353"/>
        <v>477052</v>
      </c>
      <c r="AF1024" s="26">
        <f t="shared" si="1353"/>
        <v>497186</v>
      </c>
      <c r="AG1024" s="26">
        <f t="shared" si="1353"/>
        <v>485373</v>
      </c>
      <c r="AH1024" s="26">
        <f t="shared" si="1353"/>
        <v>531205</v>
      </c>
      <c r="AI1024" s="26">
        <f t="shared" si="1353"/>
        <v>573083</v>
      </c>
      <c r="AJ1024" s="26">
        <f t="shared" si="1353"/>
        <v>614413</v>
      </c>
      <c r="AK1024" s="26">
        <f t="shared" si="1353"/>
        <v>633638</v>
      </c>
      <c r="AL1024" s="26">
        <f t="shared" si="1353"/>
        <v>612147</v>
      </c>
      <c r="AM1024" s="26">
        <f t="shared" si="1353"/>
        <v>713754</v>
      </c>
      <c r="AN1024" s="26">
        <f t="shared" si="1353"/>
        <v>838972</v>
      </c>
      <c r="AO1024" s="26">
        <f t="shared" si="1353"/>
        <v>788257</v>
      </c>
      <c r="AQ1024" s="65">
        <v>641.4</v>
      </c>
      <c r="AR1024" s="65">
        <v>716</v>
      </c>
      <c r="AS1024" s="65">
        <v>676.6</v>
      </c>
      <c r="AT1024" s="65">
        <v>689.8</v>
      </c>
      <c r="AU1024" s="65">
        <v>664.1</v>
      </c>
      <c r="AV1024" s="65">
        <v>657.1</v>
      </c>
      <c r="AW1024" s="65">
        <v>546.29999999999995</v>
      </c>
      <c r="AX1024" s="65">
        <v>649.1</v>
      </c>
      <c r="AY1024" s="65">
        <v>536</v>
      </c>
      <c r="AZ1024" s="65">
        <v>507.8</v>
      </c>
      <c r="BA1024" s="65">
        <v>493.6</v>
      </c>
      <c r="BB1024" s="65">
        <v>507.5</v>
      </c>
      <c r="BC1024" s="65">
        <v>482.9</v>
      </c>
      <c r="BD1024" s="65">
        <v>530.19999999999993</v>
      </c>
      <c r="BE1024" s="65">
        <v>530.29999999999995</v>
      </c>
      <c r="BF1024" s="65">
        <v>557.70000000000005</v>
      </c>
      <c r="BG1024" s="65">
        <v>551.90000000000009</v>
      </c>
      <c r="BH1024" s="65">
        <v>444.99999999999994</v>
      </c>
      <c r="BI1024" s="65">
        <v>472.99999999999994</v>
      </c>
      <c r="BJ1024" s="65">
        <v>470.2</v>
      </c>
      <c r="BK1024" s="65">
        <v>491.4</v>
      </c>
      <c r="BL1024" s="65">
        <v>511.7</v>
      </c>
      <c r="BM1024" s="65">
        <v>500.69999999999993</v>
      </c>
      <c r="BN1024" s="65"/>
    </row>
    <row r="1025" spans="1:66" ht="13.5" customHeight="1" x14ac:dyDescent="0.15">
      <c r="A1025" s="51"/>
      <c r="B1025" s="52"/>
      <c r="C1025" s="125"/>
      <c r="D1025" s="66" t="s">
        <v>7</v>
      </c>
      <c r="E1025" s="90"/>
      <c r="F1025" s="90"/>
      <c r="G1025" s="90"/>
      <c r="H1025" s="28"/>
      <c r="I1025" s="28"/>
      <c r="J1025" s="28"/>
      <c r="K1025" s="28"/>
      <c r="L1025" s="28"/>
      <c r="M1025" s="28"/>
      <c r="N1025" s="28"/>
      <c r="O1025" s="28"/>
      <c r="P1025" s="28"/>
      <c r="Q1025" s="28"/>
      <c r="R1025" s="28"/>
      <c r="S1025" s="28"/>
      <c r="T1025" s="28"/>
      <c r="U1025" s="28"/>
      <c r="V1025" s="28">
        <f>主要観光地別・年度計!V1109</f>
        <v>111488</v>
      </c>
      <c r="W1025" s="28">
        <f>主要観光地別・年度計!W1109</f>
        <v>127253</v>
      </c>
      <c r="X1025" s="28">
        <f>主要観光地別・年度計!X1109</f>
        <v>123112</v>
      </c>
      <c r="Y1025" s="28">
        <f>主要観光地別・年度計!Y1109</f>
        <v>135742</v>
      </c>
      <c r="Z1025" s="28">
        <f>主要観光地別・年度計!Z1109</f>
        <v>128699</v>
      </c>
      <c r="AA1025" s="28">
        <f>主要観光地別・年度計!AA1109</f>
        <v>141582</v>
      </c>
      <c r="AB1025" s="28">
        <f>主要観光地別・年度計!AB1109</f>
        <v>160302</v>
      </c>
      <c r="AC1025" s="28">
        <f>主要観光地別・年度計!AC1109</f>
        <v>152722</v>
      </c>
      <c r="AD1025" s="28">
        <f>主要観光地別・年度計!AD1109</f>
        <v>181051</v>
      </c>
      <c r="AE1025" s="28">
        <f>主要観光地別・年度計!AE1109</f>
        <v>211161</v>
      </c>
      <c r="AF1025" s="28">
        <f>主要観光地別・年度計!AF1109</f>
        <v>205215</v>
      </c>
      <c r="AG1025" s="28">
        <f>主要観光地別・年度計!AG1109</f>
        <v>183539</v>
      </c>
      <c r="AH1025" s="28">
        <f>主要観光地別・年度計!AH1109</f>
        <v>243507</v>
      </c>
      <c r="AI1025" s="28">
        <f>主要観光地別・年度計!AI1109</f>
        <v>252561</v>
      </c>
      <c r="AJ1025" s="28">
        <f>主要観光地別・年度計!AJ1109</f>
        <v>294083</v>
      </c>
      <c r="AK1025" s="28">
        <f>主要観光地別・年度計!AK1109</f>
        <v>288699</v>
      </c>
      <c r="AL1025" s="28">
        <f>主要観光地別・年度計!AL1109</f>
        <v>273793</v>
      </c>
      <c r="AM1025" s="28">
        <f>主要観光地別・年度計!AM1109</f>
        <v>315811</v>
      </c>
      <c r="AN1025" s="28">
        <f>主要観光地別・年度計!AN1109</f>
        <v>394894</v>
      </c>
      <c r="AO1025" s="28">
        <f>主要観光地別・年度計!AO1109</f>
        <v>228806</v>
      </c>
      <c r="AQ1025" s="67">
        <v>161.6</v>
      </c>
      <c r="AR1025" s="67">
        <v>266.2</v>
      </c>
      <c r="AS1025" s="67">
        <v>251.6</v>
      </c>
      <c r="AT1025" s="67">
        <v>256.7</v>
      </c>
      <c r="AU1025" s="67">
        <v>247.1</v>
      </c>
      <c r="AV1025" s="67">
        <v>244.1</v>
      </c>
      <c r="AW1025" s="67">
        <v>203.3</v>
      </c>
      <c r="AX1025" s="67">
        <v>241.5</v>
      </c>
      <c r="AY1025" s="67">
        <v>199.4</v>
      </c>
      <c r="AZ1025" s="67">
        <v>188.9</v>
      </c>
      <c r="BA1025" s="67">
        <v>183.6</v>
      </c>
      <c r="BB1025" s="67">
        <v>188.8</v>
      </c>
      <c r="BC1025" s="67">
        <v>179.7</v>
      </c>
      <c r="BD1025" s="67">
        <v>197.29999999999998</v>
      </c>
      <c r="BE1025" s="67">
        <v>197.3</v>
      </c>
      <c r="BF1025" s="67">
        <v>207.60000000000002</v>
      </c>
      <c r="BG1025" s="67">
        <v>205.2</v>
      </c>
      <c r="BH1025" s="67">
        <v>163.5</v>
      </c>
      <c r="BI1025" s="67">
        <v>175.8</v>
      </c>
      <c r="BJ1025" s="67">
        <v>174.9</v>
      </c>
      <c r="BK1025" s="67">
        <v>182.8</v>
      </c>
      <c r="BL1025" s="67">
        <v>260.60000000000002</v>
      </c>
      <c r="BM1025" s="67">
        <v>186.1</v>
      </c>
      <c r="BN1025" s="67"/>
    </row>
    <row r="1026" spans="1:66" ht="13.5" customHeight="1" x14ac:dyDescent="0.15">
      <c r="A1026" s="51"/>
      <c r="B1026" s="52"/>
      <c r="C1026" s="125"/>
      <c r="D1026" s="66" t="s">
        <v>8</v>
      </c>
      <c r="E1026" s="90"/>
      <c r="F1026" s="90"/>
      <c r="G1026" s="90"/>
      <c r="H1026" s="28"/>
      <c r="I1026" s="28"/>
      <c r="J1026" s="28"/>
      <c r="K1026" s="28"/>
      <c r="L1026" s="28"/>
      <c r="M1026" s="28"/>
      <c r="N1026" s="28"/>
      <c r="O1026" s="28"/>
      <c r="P1026" s="28"/>
      <c r="Q1026" s="28"/>
      <c r="R1026" s="28"/>
      <c r="S1026" s="28"/>
      <c r="T1026" s="28"/>
      <c r="U1026" s="28"/>
      <c r="V1026" s="28">
        <f>主要観光地別・年度計!V1110</f>
        <v>248756</v>
      </c>
      <c r="W1026" s="28">
        <f>主要観光地別・年度計!W1110</f>
        <v>269557</v>
      </c>
      <c r="X1026" s="28">
        <f>主要観光地別・年度計!X1110</f>
        <v>276389</v>
      </c>
      <c r="Y1026" s="28">
        <f>主要観光地別・年度計!Y1110</f>
        <v>281912</v>
      </c>
      <c r="Z1026" s="28">
        <f>主要観光地別・年度計!Z1110</f>
        <v>260484</v>
      </c>
      <c r="AA1026" s="28">
        <f>主要観光地別・年度計!AA1110</f>
        <v>281770</v>
      </c>
      <c r="AB1026" s="28">
        <f>主要観光地別・年度計!AB1110</f>
        <v>295884</v>
      </c>
      <c r="AC1026" s="28">
        <f>主要観光地別・年度計!AC1110</f>
        <v>311929</v>
      </c>
      <c r="AD1026" s="28">
        <f>主要観光地別・年度計!AD1110</f>
        <v>268498</v>
      </c>
      <c r="AE1026" s="28">
        <f>主要観光地別・年度計!AE1110</f>
        <v>265891</v>
      </c>
      <c r="AF1026" s="28">
        <f>主要観光地別・年度計!AF1110</f>
        <v>291971</v>
      </c>
      <c r="AG1026" s="28">
        <f>主要観光地別・年度計!AG1110</f>
        <v>301834</v>
      </c>
      <c r="AH1026" s="28">
        <f>主要観光地別・年度計!AH1110</f>
        <v>287698</v>
      </c>
      <c r="AI1026" s="28">
        <f>主要観光地別・年度計!AI1110</f>
        <v>320522</v>
      </c>
      <c r="AJ1026" s="28">
        <f>主要観光地別・年度計!AJ1110</f>
        <v>320330</v>
      </c>
      <c r="AK1026" s="28">
        <f>主要観光地別・年度計!AK1110</f>
        <v>344939</v>
      </c>
      <c r="AL1026" s="28">
        <f>主要観光地別・年度計!AL1110</f>
        <v>338354</v>
      </c>
      <c r="AM1026" s="28">
        <f>主要観光地別・年度計!AM1110</f>
        <v>397943</v>
      </c>
      <c r="AN1026" s="28">
        <f>主要観光地別・年度計!AN1110</f>
        <v>444078</v>
      </c>
      <c r="AO1026" s="28">
        <f>主要観光地別・年度計!AO1110</f>
        <v>559451</v>
      </c>
      <c r="AQ1026" s="67">
        <v>479.8</v>
      </c>
      <c r="AR1026" s="67">
        <v>449.8</v>
      </c>
      <c r="AS1026" s="67">
        <v>425</v>
      </c>
      <c r="AT1026" s="67">
        <v>433.1</v>
      </c>
      <c r="AU1026" s="67">
        <v>417</v>
      </c>
      <c r="AV1026" s="67">
        <v>413</v>
      </c>
      <c r="AW1026" s="67">
        <v>343</v>
      </c>
      <c r="AX1026" s="67">
        <v>407.6</v>
      </c>
      <c r="AY1026" s="67">
        <v>336.6</v>
      </c>
      <c r="AZ1026" s="67">
        <v>318.89999999999998</v>
      </c>
      <c r="BA1026" s="67">
        <v>310</v>
      </c>
      <c r="BB1026" s="67">
        <v>318.7</v>
      </c>
      <c r="BC1026" s="67">
        <v>303.2</v>
      </c>
      <c r="BD1026" s="67">
        <v>332.9</v>
      </c>
      <c r="BE1026" s="67">
        <v>333</v>
      </c>
      <c r="BF1026" s="67">
        <v>350.09999999999997</v>
      </c>
      <c r="BG1026" s="67">
        <v>346.7</v>
      </c>
      <c r="BH1026" s="67">
        <v>281.50000000000006</v>
      </c>
      <c r="BI1026" s="67">
        <v>297.2</v>
      </c>
      <c r="BJ1026" s="67">
        <v>295.29999999999995</v>
      </c>
      <c r="BK1026" s="67">
        <v>308.59999999999997</v>
      </c>
      <c r="BL1026" s="67">
        <v>251.1</v>
      </c>
      <c r="BM1026" s="67">
        <v>314.60000000000002</v>
      </c>
      <c r="BN1026" s="67"/>
    </row>
    <row r="1027" spans="1:66" ht="13.5" customHeight="1" x14ac:dyDescent="0.15">
      <c r="A1027" s="51"/>
      <c r="B1027" s="52"/>
      <c r="C1027" s="125"/>
      <c r="D1027" s="66" t="s">
        <v>9</v>
      </c>
      <c r="E1027" s="90"/>
      <c r="F1027" s="90"/>
      <c r="G1027" s="90"/>
      <c r="H1027" s="28"/>
      <c r="I1027" s="28"/>
      <c r="J1027" s="28"/>
      <c r="K1027" s="28"/>
      <c r="L1027" s="28"/>
      <c r="M1027" s="28"/>
      <c r="N1027" s="28"/>
      <c r="O1027" s="28"/>
      <c r="P1027" s="28"/>
      <c r="Q1027" s="28"/>
      <c r="R1027" s="28"/>
      <c r="S1027" s="28"/>
      <c r="T1027" s="28"/>
      <c r="U1027" s="28"/>
      <c r="V1027" s="28">
        <f>主要観光地別・年度計!V1111</f>
        <v>230967</v>
      </c>
      <c r="W1027" s="28">
        <f>主要観光地別・年度計!W1111</f>
        <v>241936</v>
      </c>
      <c r="X1027" s="28">
        <f>主要観光地別・年度計!X1111</f>
        <v>267583</v>
      </c>
      <c r="Y1027" s="28">
        <f>主要観光地別・年度計!Y1111</f>
        <v>269140</v>
      </c>
      <c r="Z1027" s="28">
        <f>主要観光地別・年度計!Z1111</f>
        <v>251710</v>
      </c>
      <c r="AA1027" s="28">
        <f>主要観光地別・年度計!AA1111</f>
        <v>271491</v>
      </c>
      <c r="AB1027" s="28">
        <f>主要観光地別・年度計!AB1111</f>
        <v>297023</v>
      </c>
      <c r="AC1027" s="28">
        <f>主要観光地別・年度計!AC1111</f>
        <v>307345</v>
      </c>
      <c r="AD1027" s="28">
        <f>主要観光地別・年度計!AD1111</f>
        <v>299659</v>
      </c>
      <c r="AE1027" s="28">
        <f>主要観光地別・年度計!AE1111</f>
        <v>355161</v>
      </c>
      <c r="AF1027" s="28">
        <f>主要観光地別・年度計!AF1111</f>
        <v>404006</v>
      </c>
      <c r="AG1027" s="28">
        <f>主要観光地別・年度計!AG1111</f>
        <v>380684</v>
      </c>
      <c r="AH1027" s="28">
        <f>主要観光地別・年度計!AH1111</f>
        <v>434297</v>
      </c>
      <c r="AI1027" s="28">
        <f>主要観光地別・年度計!AI1111</f>
        <v>454660</v>
      </c>
      <c r="AJ1027" s="28">
        <f>主要観光地別・年度計!AJ1111</f>
        <v>491252</v>
      </c>
      <c r="AK1027" s="28">
        <f>主要観光地別・年度計!AK1111</f>
        <v>499695</v>
      </c>
      <c r="AL1027" s="28">
        <f>主要観光地別・年度計!AL1111</f>
        <v>496344</v>
      </c>
      <c r="AM1027" s="28">
        <f>主要観光地別・年度計!AM1111</f>
        <v>584502</v>
      </c>
      <c r="AN1027" s="28">
        <f>主要観光地別・年度計!AN1111</f>
        <v>715151</v>
      </c>
      <c r="AO1027" s="28">
        <f>主要観光地別・年度計!AO1111</f>
        <v>706264</v>
      </c>
      <c r="AQ1027" s="67">
        <v>614.1</v>
      </c>
      <c r="AR1027" s="67">
        <v>685</v>
      </c>
      <c r="AS1027" s="67">
        <v>637.70000000000005</v>
      </c>
      <c r="AT1027" s="67">
        <v>651.29999999999995</v>
      </c>
      <c r="AU1027" s="67">
        <v>614.6</v>
      </c>
      <c r="AV1027" s="67">
        <v>614.70000000000005</v>
      </c>
      <c r="AW1027" s="67">
        <v>508.4</v>
      </c>
      <c r="AX1027" s="67">
        <v>613.70000000000005</v>
      </c>
      <c r="AY1027" s="67">
        <v>501.4</v>
      </c>
      <c r="AZ1027" s="67">
        <v>475.6</v>
      </c>
      <c r="BA1027" s="67">
        <v>459.8</v>
      </c>
      <c r="BB1027" s="67">
        <v>472.8</v>
      </c>
      <c r="BC1027" s="67">
        <v>446.7</v>
      </c>
      <c r="BD1027" s="67">
        <v>490.2999999999999</v>
      </c>
      <c r="BE1027" s="67">
        <v>493.59999999999991</v>
      </c>
      <c r="BF1027" s="67">
        <v>515.29999999999995</v>
      </c>
      <c r="BG1027" s="67">
        <v>510</v>
      </c>
      <c r="BH1027" s="67">
        <v>399.2</v>
      </c>
      <c r="BI1027" s="67">
        <v>424.3</v>
      </c>
      <c r="BJ1027" s="67">
        <v>423.09999999999997</v>
      </c>
      <c r="BK1027" s="67">
        <v>429.89999999999986</v>
      </c>
      <c r="BL1027" s="67">
        <v>443.3</v>
      </c>
      <c r="BM1027" s="67">
        <v>422.60000000000008</v>
      </c>
      <c r="BN1027" s="67"/>
    </row>
    <row r="1028" spans="1:66" ht="13.5" customHeight="1" x14ac:dyDescent="0.15">
      <c r="A1028" s="51"/>
      <c r="B1028" s="52"/>
      <c r="C1028" s="125"/>
      <c r="D1028" s="66" t="s">
        <v>10</v>
      </c>
      <c r="E1028" s="90"/>
      <c r="F1028" s="90"/>
      <c r="G1028" s="90"/>
      <c r="H1028" s="28"/>
      <c r="I1028" s="28"/>
      <c r="J1028" s="28"/>
      <c r="K1028" s="28"/>
      <c r="L1028" s="28"/>
      <c r="M1028" s="28"/>
      <c r="N1028" s="28"/>
      <c r="O1028" s="28"/>
      <c r="P1028" s="28"/>
      <c r="Q1028" s="28"/>
      <c r="R1028" s="28"/>
      <c r="S1028" s="28"/>
      <c r="T1028" s="28"/>
      <c r="U1028" s="28"/>
      <c r="V1028" s="28">
        <f>主要観光地別・年度計!V1112</f>
        <v>129277</v>
      </c>
      <c r="W1028" s="28">
        <f>主要観光地別・年度計!W1112</f>
        <v>154874</v>
      </c>
      <c r="X1028" s="28">
        <f>主要観光地別・年度計!X1112</f>
        <v>131918</v>
      </c>
      <c r="Y1028" s="28">
        <f>主要観光地別・年度計!Y1112</f>
        <v>148514</v>
      </c>
      <c r="Z1028" s="28">
        <f>主要観光地別・年度計!Z1112</f>
        <v>137473</v>
      </c>
      <c r="AA1028" s="28">
        <f>主要観光地別・年度計!AA1112</f>
        <v>151861</v>
      </c>
      <c r="AB1028" s="28">
        <f>主要観光地別・年度計!AB1112</f>
        <v>159163</v>
      </c>
      <c r="AC1028" s="28">
        <f>主要観光地別・年度計!AC1112</f>
        <v>157306</v>
      </c>
      <c r="AD1028" s="28">
        <f>主要観光地別・年度計!AD1112</f>
        <v>149890</v>
      </c>
      <c r="AE1028" s="28">
        <f>主要観光地別・年度計!AE1112</f>
        <v>121891</v>
      </c>
      <c r="AF1028" s="28">
        <f>主要観光地別・年度計!AF1112</f>
        <v>93180</v>
      </c>
      <c r="AG1028" s="28">
        <f>主要観光地別・年度計!AG1112</f>
        <v>104689</v>
      </c>
      <c r="AH1028" s="28">
        <f>主要観光地別・年度計!AH1112</f>
        <v>96908</v>
      </c>
      <c r="AI1028" s="28">
        <f>主要観光地別・年度計!AI1112</f>
        <v>118423</v>
      </c>
      <c r="AJ1028" s="28">
        <f>主要観光地別・年度計!AJ1112</f>
        <v>123161</v>
      </c>
      <c r="AK1028" s="28">
        <f>主要観光地別・年度計!AK1112</f>
        <v>133943</v>
      </c>
      <c r="AL1028" s="28">
        <f>主要観光地別・年度計!AL1112</f>
        <v>115803</v>
      </c>
      <c r="AM1028" s="28">
        <f>主要観光地別・年度計!AM1112</f>
        <v>129252</v>
      </c>
      <c r="AN1028" s="28">
        <f>主要観光地別・年度計!AN1112</f>
        <v>123821</v>
      </c>
      <c r="AO1028" s="28">
        <f>主要観光地別・年度計!AO1112</f>
        <v>81993</v>
      </c>
      <c r="AQ1028" s="67">
        <v>27.3</v>
      </c>
      <c r="AR1028" s="67">
        <v>31</v>
      </c>
      <c r="AS1028" s="67">
        <v>38.9</v>
      </c>
      <c r="AT1028" s="67">
        <v>38.5</v>
      </c>
      <c r="AU1028" s="67">
        <v>49.5</v>
      </c>
      <c r="AV1028" s="67">
        <v>42.4</v>
      </c>
      <c r="AW1028" s="67">
        <v>37.9</v>
      </c>
      <c r="AX1028" s="67">
        <v>35.4</v>
      </c>
      <c r="AY1028" s="67">
        <v>34.6</v>
      </c>
      <c r="AZ1028" s="67">
        <v>32.200000000000003</v>
      </c>
      <c r="BA1028" s="67">
        <v>33.799999999999997</v>
      </c>
      <c r="BB1028" s="67">
        <v>34.700000000000003</v>
      </c>
      <c r="BC1028" s="67">
        <v>36.200000000000003</v>
      </c>
      <c r="BD1028" s="67">
        <v>39.9</v>
      </c>
      <c r="BE1028" s="67">
        <v>36.699999999999996</v>
      </c>
      <c r="BF1028" s="67">
        <v>42.4</v>
      </c>
      <c r="BG1028" s="67">
        <v>41.9</v>
      </c>
      <c r="BH1028" s="67">
        <v>45.800000000000004</v>
      </c>
      <c r="BI1028" s="67">
        <v>48.7</v>
      </c>
      <c r="BJ1028" s="67">
        <v>47.1</v>
      </c>
      <c r="BK1028" s="67">
        <v>61.500000000000007</v>
      </c>
      <c r="BL1028" s="67">
        <v>68.400000000000006</v>
      </c>
      <c r="BM1028" s="67">
        <v>78.099999999999994</v>
      </c>
      <c r="BN1028" s="67"/>
    </row>
    <row r="1029" spans="1:66" ht="13.5" customHeight="1" thickBot="1" x14ac:dyDescent="0.2">
      <c r="A1029" s="51"/>
      <c r="B1029" s="52"/>
      <c r="C1029" s="126"/>
      <c r="D1029" s="68" t="s">
        <v>11</v>
      </c>
      <c r="E1029" s="91"/>
      <c r="F1029" s="91"/>
      <c r="G1029" s="91"/>
      <c r="H1029" s="29"/>
      <c r="I1029" s="29"/>
      <c r="J1029" s="29"/>
      <c r="K1029" s="29"/>
      <c r="L1029" s="29"/>
      <c r="M1029" s="29"/>
      <c r="N1029" s="29"/>
      <c r="O1029" s="29"/>
      <c r="P1029" s="29"/>
      <c r="Q1029" s="29"/>
      <c r="R1029" s="29"/>
      <c r="S1029" s="29"/>
      <c r="T1029" s="29"/>
      <c r="U1029" s="29"/>
      <c r="V1029" s="29">
        <f>主要観光地別・年度計!V1113</f>
        <v>162482</v>
      </c>
      <c r="W1029" s="29">
        <f>主要観光地別・年度計!W1113</f>
        <v>196741</v>
      </c>
      <c r="X1029" s="29">
        <f>主要観光地別・年度計!X1113</f>
        <v>139118</v>
      </c>
      <c r="Y1029" s="29">
        <f>主要観光地別・年度計!Y1113</f>
        <v>169578</v>
      </c>
      <c r="Z1029" s="29">
        <f>主要観光地別・年度計!Z1113</f>
        <v>156964</v>
      </c>
      <c r="AA1029" s="29">
        <f>主要観光地別・年度計!AA1113</f>
        <v>168166</v>
      </c>
      <c r="AB1029" s="29">
        <f>主要観光地別・年度計!AB1113</f>
        <v>175256</v>
      </c>
      <c r="AC1029" s="29">
        <f>主要観光地別・年度計!AC1113</f>
        <v>161326</v>
      </c>
      <c r="AD1029" s="29">
        <f>主要観光地別・年度計!AD1113</f>
        <v>152222</v>
      </c>
      <c r="AE1029" s="29">
        <f>主要観光地別・年度計!AE1113</f>
        <v>125543</v>
      </c>
      <c r="AF1029" s="29">
        <f>主要観光地別・年度計!AF1113</f>
        <v>96004</v>
      </c>
      <c r="AG1029" s="29">
        <f>主要観光地別・年度計!AG1113</f>
        <v>107826</v>
      </c>
      <c r="AH1029" s="29">
        <f>主要観光地別・年度計!AH1113</f>
        <v>113228</v>
      </c>
      <c r="AI1029" s="29">
        <f>主要観光地別・年度計!AI1113</f>
        <v>121975</v>
      </c>
      <c r="AJ1029" s="29">
        <f>主要観光地別・年度計!AJ1113</f>
        <v>126854</v>
      </c>
      <c r="AK1029" s="29">
        <f>主要観光地別・年度計!AK1113</f>
        <v>137961</v>
      </c>
      <c r="AL1029" s="29">
        <f>主要観光地別・年度計!AL1113</f>
        <v>119277</v>
      </c>
      <c r="AM1029" s="29">
        <f>主要観光地別・年度計!AM1113</f>
        <v>133131</v>
      </c>
      <c r="AN1029" s="29">
        <f>主要観光地別・年度計!AN1113</f>
        <v>127533</v>
      </c>
      <c r="AO1029" s="29">
        <f>主要観光地別・年度計!AO1113</f>
        <v>84452</v>
      </c>
      <c r="AQ1029" s="69">
        <v>28.1</v>
      </c>
      <c r="AR1029" s="69">
        <v>31.8</v>
      </c>
      <c r="AS1029" s="69">
        <v>39.9</v>
      </c>
      <c r="AT1029" s="69">
        <v>39.5</v>
      </c>
      <c r="AU1029" s="69">
        <v>50.9</v>
      </c>
      <c r="AV1029" s="69">
        <v>43.9</v>
      </c>
      <c r="AW1029" s="69">
        <v>39.1</v>
      </c>
      <c r="AX1029" s="69">
        <v>36.4</v>
      </c>
      <c r="AY1029" s="69">
        <v>35.299999999999997</v>
      </c>
      <c r="AZ1029" s="69">
        <v>33.200000000000003</v>
      </c>
      <c r="BA1029" s="69">
        <v>33.9</v>
      </c>
      <c r="BB1029" s="69">
        <v>34.799999999999997</v>
      </c>
      <c r="BC1029" s="69">
        <v>36.200000000000003</v>
      </c>
      <c r="BD1029" s="69">
        <v>39.9</v>
      </c>
      <c r="BE1029" s="69">
        <v>36.699999999999996</v>
      </c>
      <c r="BF1029" s="69">
        <v>42.4</v>
      </c>
      <c r="BG1029" s="69">
        <v>41.9</v>
      </c>
      <c r="BH1029" s="69">
        <v>45.800000000000004</v>
      </c>
      <c r="BI1029" s="69">
        <v>48.7</v>
      </c>
      <c r="BJ1029" s="69">
        <v>47.1</v>
      </c>
      <c r="BK1029" s="69">
        <v>61.500000000000007</v>
      </c>
      <c r="BL1029" s="69">
        <v>68.400000000000006</v>
      </c>
      <c r="BM1029" s="69">
        <v>78.099999999999994</v>
      </c>
      <c r="BN1029" s="69"/>
    </row>
    <row r="1030" spans="1:66" ht="13.5" customHeight="1" x14ac:dyDescent="0.15">
      <c r="A1030" s="51"/>
      <c r="B1030" s="52"/>
      <c r="C1030" s="121" t="s">
        <v>396</v>
      </c>
      <c r="D1030" s="64" t="s">
        <v>6</v>
      </c>
      <c r="E1030" s="89"/>
      <c r="F1030" s="89"/>
      <c r="G1030" s="89"/>
      <c r="H1030" s="26"/>
      <c r="I1030" s="26"/>
      <c r="J1030" s="26"/>
      <c r="K1030" s="26"/>
      <c r="L1030" s="26"/>
      <c r="M1030" s="26"/>
      <c r="N1030" s="26"/>
      <c r="O1030" s="26"/>
      <c r="P1030" s="26"/>
      <c r="Q1030" s="26"/>
      <c r="R1030" s="26"/>
      <c r="S1030" s="26"/>
      <c r="T1030" s="26"/>
      <c r="U1030" s="26"/>
      <c r="V1030" s="26"/>
      <c r="W1030" s="26"/>
      <c r="X1030" s="26"/>
      <c r="Y1030" s="26"/>
      <c r="Z1030" s="26"/>
      <c r="AA1030" s="26"/>
      <c r="AB1030" s="26"/>
      <c r="AC1030" s="26"/>
      <c r="AD1030" s="26"/>
      <c r="AE1030" s="26"/>
      <c r="AF1030" s="26"/>
      <c r="AG1030" s="26"/>
      <c r="AH1030" s="26"/>
      <c r="AI1030" s="26"/>
      <c r="AJ1030" s="26"/>
      <c r="AK1030" s="26"/>
      <c r="AL1030" s="26"/>
      <c r="AM1030" s="26"/>
      <c r="AN1030" s="26"/>
      <c r="AO1030" s="26"/>
      <c r="AQ1030" s="65">
        <v>0</v>
      </c>
      <c r="AR1030" s="65">
        <v>0</v>
      </c>
      <c r="AS1030" s="65">
        <v>326.39999999999998</v>
      </c>
      <c r="AT1030" s="65">
        <v>304.5</v>
      </c>
      <c r="AU1030" s="65">
        <v>412.7</v>
      </c>
      <c r="AV1030" s="65">
        <v>415.3</v>
      </c>
      <c r="AW1030" s="65">
        <v>207.5</v>
      </c>
      <c r="AX1030" s="65">
        <v>198.2</v>
      </c>
      <c r="AY1030" s="65">
        <v>168.6</v>
      </c>
      <c r="AZ1030" s="65">
        <v>124.2</v>
      </c>
      <c r="BA1030" s="65">
        <v>837.2</v>
      </c>
      <c r="BB1030" s="65">
        <v>827.7</v>
      </c>
      <c r="BC1030" s="65">
        <v>792.6</v>
      </c>
      <c r="BD1030" s="65">
        <v>856.10000000000014</v>
      </c>
      <c r="BE1030" s="65">
        <v>833.09999999999991</v>
      </c>
      <c r="BF1030" s="65">
        <v>808.30000000000007</v>
      </c>
      <c r="BG1030" s="65">
        <v>823.4</v>
      </c>
      <c r="BH1030" s="65">
        <v>872.70000000000016</v>
      </c>
      <c r="BI1030" s="65">
        <v>959.0999999999998</v>
      </c>
      <c r="BJ1030" s="65">
        <v>935.19999999999982</v>
      </c>
      <c r="BK1030" s="65">
        <v>1171.4000000000003</v>
      </c>
      <c r="BL1030" s="65">
        <v>1329.2</v>
      </c>
      <c r="BM1030" s="65">
        <v>1237.7000000000003</v>
      </c>
      <c r="BN1030" s="65"/>
    </row>
    <row r="1031" spans="1:66" ht="13.5" customHeight="1" x14ac:dyDescent="0.15">
      <c r="A1031" s="51"/>
      <c r="B1031" s="52"/>
      <c r="C1031" s="122"/>
      <c r="D1031" s="66" t="s">
        <v>7</v>
      </c>
      <c r="E1031" s="90"/>
      <c r="F1031" s="90"/>
      <c r="G1031" s="90"/>
      <c r="H1031" s="28"/>
      <c r="I1031" s="28"/>
      <c r="J1031" s="28"/>
      <c r="K1031" s="28"/>
      <c r="L1031" s="28"/>
      <c r="M1031" s="28"/>
      <c r="N1031" s="28"/>
      <c r="O1031" s="28"/>
      <c r="P1031" s="28"/>
      <c r="Q1031" s="28"/>
      <c r="R1031" s="28"/>
      <c r="S1031" s="28"/>
      <c r="T1031" s="28"/>
      <c r="U1031" s="28"/>
      <c r="V1031" s="28"/>
      <c r="W1031" s="28"/>
      <c r="X1031" s="28"/>
      <c r="Y1031" s="28"/>
      <c r="Z1031" s="28"/>
      <c r="AA1031" s="28"/>
      <c r="AB1031" s="28"/>
      <c r="AC1031" s="28"/>
      <c r="AD1031" s="28"/>
      <c r="AE1031" s="28"/>
      <c r="AF1031" s="28"/>
      <c r="AG1031" s="28"/>
      <c r="AH1031" s="28"/>
      <c r="AI1031" s="28"/>
      <c r="AJ1031" s="28"/>
      <c r="AK1031" s="28"/>
      <c r="AL1031" s="28"/>
      <c r="AM1031" s="28"/>
      <c r="AN1031" s="28"/>
      <c r="AO1031" s="28"/>
      <c r="AQ1031" s="67">
        <v>0</v>
      </c>
      <c r="AR1031" s="67">
        <v>0</v>
      </c>
      <c r="AS1031" s="67">
        <v>180.8</v>
      </c>
      <c r="AT1031" s="67">
        <v>178.2</v>
      </c>
      <c r="AU1031" s="67">
        <v>251</v>
      </c>
      <c r="AV1031" s="67">
        <v>256.5</v>
      </c>
      <c r="AW1031" s="67">
        <v>115.2</v>
      </c>
      <c r="AX1031" s="67">
        <v>107.9</v>
      </c>
      <c r="AY1031" s="67">
        <v>85.1</v>
      </c>
      <c r="AZ1031" s="67">
        <v>72.7</v>
      </c>
      <c r="BA1031" s="67">
        <v>570.70000000000005</v>
      </c>
      <c r="BB1031" s="67">
        <v>564.9</v>
      </c>
      <c r="BC1031" s="67">
        <v>536.70000000000005</v>
      </c>
      <c r="BD1031" s="67">
        <v>571.09999999999991</v>
      </c>
      <c r="BE1031" s="67">
        <v>375.40000000000003</v>
      </c>
      <c r="BF1031" s="67">
        <v>379</v>
      </c>
      <c r="BG1031" s="67">
        <v>389.3</v>
      </c>
      <c r="BH1031" s="67">
        <v>403.00000000000006</v>
      </c>
      <c r="BI1031" s="67">
        <v>440.59999999999997</v>
      </c>
      <c r="BJ1031" s="67">
        <v>434.00000000000006</v>
      </c>
      <c r="BK1031" s="67">
        <v>489.80000000000007</v>
      </c>
      <c r="BL1031" s="67">
        <v>495.5</v>
      </c>
      <c r="BM1031" s="67">
        <v>480.40000000000003</v>
      </c>
      <c r="BN1031" s="67"/>
    </row>
    <row r="1032" spans="1:66" ht="13.5" customHeight="1" x14ac:dyDescent="0.15">
      <c r="A1032" s="51"/>
      <c r="B1032" s="52"/>
      <c r="C1032" s="122"/>
      <c r="D1032" s="66" t="s">
        <v>8</v>
      </c>
      <c r="E1032" s="90"/>
      <c r="F1032" s="90"/>
      <c r="G1032" s="90"/>
      <c r="H1032" s="28"/>
      <c r="I1032" s="28"/>
      <c r="J1032" s="28"/>
      <c r="K1032" s="28"/>
      <c r="L1032" s="28"/>
      <c r="M1032" s="28"/>
      <c r="N1032" s="28"/>
      <c r="O1032" s="28"/>
      <c r="P1032" s="28"/>
      <c r="Q1032" s="28"/>
      <c r="R1032" s="28"/>
      <c r="S1032" s="28"/>
      <c r="T1032" s="28"/>
      <c r="U1032" s="28"/>
      <c r="V1032" s="28"/>
      <c r="W1032" s="28"/>
      <c r="X1032" s="28"/>
      <c r="Y1032" s="28"/>
      <c r="Z1032" s="28"/>
      <c r="AA1032" s="28"/>
      <c r="AB1032" s="28"/>
      <c r="AC1032" s="28"/>
      <c r="AD1032" s="28"/>
      <c r="AE1032" s="28"/>
      <c r="AF1032" s="28"/>
      <c r="AG1032" s="28"/>
      <c r="AH1032" s="28"/>
      <c r="AI1032" s="28"/>
      <c r="AJ1032" s="28"/>
      <c r="AK1032" s="28"/>
      <c r="AL1032" s="28"/>
      <c r="AM1032" s="28"/>
      <c r="AN1032" s="28"/>
      <c r="AO1032" s="28"/>
      <c r="AQ1032" s="67">
        <v>0</v>
      </c>
      <c r="AR1032" s="67">
        <v>0</v>
      </c>
      <c r="AS1032" s="67">
        <v>145.6</v>
      </c>
      <c r="AT1032" s="67">
        <v>126.3</v>
      </c>
      <c r="AU1032" s="67">
        <v>161.69999999999999</v>
      </c>
      <c r="AV1032" s="67">
        <v>158.80000000000001</v>
      </c>
      <c r="AW1032" s="67">
        <v>92.3</v>
      </c>
      <c r="AX1032" s="67">
        <v>90.3</v>
      </c>
      <c r="AY1032" s="67">
        <v>83.5</v>
      </c>
      <c r="AZ1032" s="67">
        <v>51.5</v>
      </c>
      <c r="BA1032" s="67">
        <v>266.5</v>
      </c>
      <c r="BB1032" s="67">
        <v>262.8</v>
      </c>
      <c r="BC1032" s="67">
        <v>255.9</v>
      </c>
      <c r="BD1032" s="67">
        <v>285</v>
      </c>
      <c r="BE1032" s="67">
        <v>457.70000000000005</v>
      </c>
      <c r="BF1032" s="67">
        <v>429.30000000000013</v>
      </c>
      <c r="BG1032" s="67">
        <v>434.10000000000008</v>
      </c>
      <c r="BH1032" s="67">
        <v>469.7</v>
      </c>
      <c r="BI1032" s="67">
        <v>518.5</v>
      </c>
      <c r="BJ1032" s="67">
        <v>501.19999999999993</v>
      </c>
      <c r="BK1032" s="67">
        <v>681.60000000000014</v>
      </c>
      <c r="BL1032" s="67">
        <v>833.7</v>
      </c>
      <c r="BM1032" s="67">
        <v>757.3</v>
      </c>
      <c r="BN1032" s="67"/>
    </row>
    <row r="1033" spans="1:66" ht="13.5" customHeight="1" x14ac:dyDescent="0.15">
      <c r="A1033" s="51"/>
      <c r="B1033" s="52"/>
      <c r="C1033" s="122"/>
      <c r="D1033" s="66" t="s">
        <v>9</v>
      </c>
      <c r="E1033" s="90"/>
      <c r="F1033" s="90"/>
      <c r="G1033" s="90"/>
      <c r="H1033" s="28"/>
      <c r="I1033" s="28"/>
      <c r="J1033" s="28"/>
      <c r="K1033" s="28"/>
      <c r="L1033" s="28"/>
      <c r="M1033" s="28"/>
      <c r="N1033" s="28"/>
      <c r="O1033" s="28"/>
      <c r="P1033" s="28"/>
      <c r="Q1033" s="28"/>
      <c r="R1033" s="28"/>
      <c r="S1033" s="28"/>
      <c r="T1033" s="28"/>
      <c r="U1033" s="28"/>
      <c r="V1033" s="28"/>
      <c r="W1033" s="28"/>
      <c r="X1033" s="28"/>
      <c r="Y1033" s="28"/>
      <c r="Z1033" s="28"/>
      <c r="AA1033" s="28"/>
      <c r="AB1033" s="28"/>
      <c r="AC1033" s="28"/>
      <c r="AD1033" s="28"/>
      <c r="AE1033" s="28"/>
      <c r="AF1033" s="28"/>
      <c r="AG1033" s="28"/>
      <c r="AH1033" s="28"/>
      <c r="AI1033" s="28"/>
      <c r="AJ1033" s="28"/>
      <c r="AK1033" s="28"/>
      <c r="AL1033" s="28"/>
      <c r="AM1033" s="28"/>
      <c r="AN1033" s="28"/>
      <c r="AO1033" s="28"/>
      <c r="AQ1033" s="67">
        <v>0</v>
      </c>
      <c r="AR1033" s="67">
        <v>0</v>
      </c>
      <c r="AS1033" s="67">
        <v>320.60000000000002</v>
      </c>
      <c r="AT1033" s="67">
        <v>299.3</v>
      </c>
      <c r="AU1033" s="67">
        <v>407.1</v>
      </c>
      <c r="AV1033" s="67">
        <v>408.8</v>
      </c>
      <c r="AW1033" s="67">
        <v>199.7</v>
      </c>
      <c r="AX1033" s="67">
        <v>194.3</v>
      </c>
      <c r="AY1033" s="67">
        <v>165.2</v>
      </c>
      <c r="AZ1033" s="67">
        <v>122.1</v>
      </c>
      <c r="BA1033" s="67">
        <v>820</v>
      </c>
      <c r="BB1033" s="67">
        <v>810.5</v>
      </c>
      <c r="BC1033" s="67">
        <v>777</v>
      </c>
      <c r="BD1033" s="67">
        <v>841.30000000000007</v>
      </c>
      <c r="BE1033" s="67">
        <v>820.8</v>
      </c>
      <c r="BF1033" s="67">
        <v>794.99999999999989</v>
      </c>
      <c r="BG1033" s="67">
        <v>810.4</v>
      </c>
      <c r="BH1033" s="67">
        <v>860.09999999999991</v>
      </c>
      <c r="BI1033" s="67">
        <v>946.9</v>
      </c>
      <c r="BJ1033" s="67">
        <v>924.89999999999986</v>
      </c>
      <c r="BK1033" s="67">
        <v>1159.1000000000001</v>
      </c>
      <c r="BL1033" s="67">
        <v>1313.9</v>
      </c>
      <c r="BM1033" s="67">
        <v>1221.4999999999998</v>
      </c>
      <c r="BN1033" s="67"/>
    </row>
    <row r="1034" spans="1:66" ht="13.5" customHeight="1" x14ac:dyDescent="0.15">
      <c r="A1034" s="51"/>
      <c r="B1034" s="52"/>
      <c r="C1034" s="122"/>
      <c r="D1034" s="66" t="s">
        <v>10</v>
      </c>
      <c r="E1034" s="90"/>
      <c r="F1034" s="90"/>
      <c r="G1034" s="90"/>
      <c r="H1034" s="28"/>
      <c r="I1034" s="28"/>
      <c r="J1034" s="28"/>
      <c r="K1034" s="28"/>
      <c r="L1034" s="28"/>
      <c r="M1034" s="28"/>
      <c r="N1034" s="28"/>
      <c r="O1034" s="28"/>
      <c r="P1034" s="28"/>
      <c r="Q1034" s="28"/>
      <c r="R1034" s="28"/>
      <c r="S1034" s="28"/>
      <c r="T1034" s="28"/>
      <c r="U1034" s="28"/>
      <c r="V1034" s="28"/>
      <c r="W1034" s="28"/>
      <c r="X1034" s="28"/>
      <c r="Y1034" s="28"/>
      <c r="Z1034" s="28"/>
      <c r="AA1034" s="28"/>
      <c r="AB1034" s="28"/>
      <c r="AC1034" s="28"/>
      <c r="AD1034" s="28"/>
      <c r="AE1034" s="28"/>
      <c r="AF1034" s="28"/>
      <c r="AG1034" s="28"/>
      <c r="AH1034" s="28"/>
      <c r="AI1034" s="28"/>
      <c r="AJ1034" s="28"/>
      <c r="AK1034" s="28"/>
      <c r="AL1034" s="28"/>
      <c r="AM1034" s="28"/>
      <c r="AN1034" s="28"/>
      <c r="AO1034" s="28"/>
      <c r="AQ1034" s="67">
        <v>0</v>
      </c>
      <c r="AR1034" s="67">
        <v>0</v>
      </c>
      <c r="AS1034" s="67">
        <v>5.8</v>
      </c>
      <c r="AT1034" s="67">
        <v>5.2</v>
      </c>
      <c r="AU1034" s="67">
        <v>5.6</v>
      </c>
      <c r="AV1034" s="67">
        <v>6.5</v>
      </c>
      <c r="AW1034" s="67">
        <v>7.8</v>
      </c>
      <c r="AX1034" s="67">
        <v>3.9</v>
      </c>
      <c r="AY1034" s="67">
        <v>3.4</v>
      </c>
      <c r="AZ1034" s="67">
        <v>2.1</v>
      </c>
      <c r="BA1034" s="67">
        <v>17.2</v>
      </c>
      <c r="BB1034" s="67">
        <v>17.2</v>
      </c>
      <c r="BC1034" s="67">
        <v>15.6</v>
      </c>
      <c r="BD1034" s="67">
        <v>14.799999999999999</v>
      </c>
      <c r="BE1034" s="67">
        <v>12.3</v>
      </c>
      <c r="BF1034" s="67">
        <v>13.299999999999999</v>
      </c>
      <c r="BG1034" s="67">
        <v>13</v>
      </c>
      <c r="BH1034" s="67">
        <v>12.6</v>
      </c>
      <c r="BI1034" s="67">
        <v>12.2</v>
      </c>
      <c r="BJ1034" s="67">
        <v>10.3</v>
      </c>
      <c r="BK1034" s="67">
        <v>12.3</v>
      </c>
      <c r="BL1034" s="67">
        <v>15.3</v>
      </c>
      <c r="BM1034" s="67">
        <v>16.2</v>
      </c>
      <c r="BN1034" s="67"/>
    </row>
    <row r="1035" spans="1:66" ht="13.5" customHeight="1" thickBot="1" x14ac:dyDescent="0.2">
      <c r="A1035" s="51"/>
      <c r="B1035" s="52"/>
      <c r="C1035" s="123"/>
      <c r="D1035" s="68" t="s">
        <v>11</v>
      </c>
      <c r="E1035" s="91"/>
      <c r="F1035" s="91"/>
      <c r="G1035" s="91"/>
      <c r="H1035" s="29"/>
      <c r="I1035" s="29"/>
      <c r="J1035" s="29"/>
      <c r="K1035" s="29"/>
      <c r="L1035" s="29"/>
      <c r="M1035" s="29"/>
      <c r="N1035" s="29"/>
      <c r="O1035" s="29"/>
      <c r="P1035" s="29"/>
      <c r="Q1035" s="29"/>
      <c r="R1035" s="29"/>
      <c r="S1035" s="29"/>
      <c r="T1035" s="29"/>
      <c r="U1035" s="29"/>
      <c r="V1035" s="29"/>
      <c r="W1035" s="29"/>
      <c r="X1035" s="29"/>
      <c r="Y1035" s="29"/>
      <c r="Z1035" s="29"/>
      <c r="AA1035" s="29"/>
      <c r="AB1035" s="29"/>
      <c r="AC1035" s="29"/>
      <c r="AD1035" s="29"/>
      <c r="AE1035" s="29"/>
      <c r="AF1035" s="29"/>
      <c r="AG1035" s="29"/>
      <c r="AH1035" s="29"/>
      <c r="AI1035" s="29"/>
      <c r="AJ1035" s="29"/>
      <c r="AK1035" s="29"/>
      <c r="AL1035" s="29"/>
      <c r="AM1035" s="29"/>
      <c r="AN1035" s="29"/>
      <c r="AO1035" s="29"/>
      <c r="AQ1035" s="69">
        <v>0</v>
      </c>
      <c r="AR1035" s="69">
        <v>0</v>
      </c>
      <c r="AS1035" s="69">
        <v>12.2</v>
      </c>
      <c r="AT1035" s="69">
        <v>19.399999999999999</v>
      </c>
      <c r="AU1035" s="69">
        <v>5.6</v>
      </c>
      <c r="AV1035" s="69">
        <v>6.5</v>
      </c>
      <c r="AW1035" s="69">
        <v>7.8</v>
      </c>
      <c r="AX1035" s="69">
        <v>5.3</v>
      </c>
      <c r="AY1035" s="69">
        <v>3.4</v>
      </c>
      <c r="AZ1035" s="69">
        <v>3.5</v>
      </c>
      <c r="BA1035" s="69">
        <v>18.100000000000001</v>
      </c>
      <c r="BB1035" s="69">
        <v>17.7</v>
      </c>
      <c r="BC1035" s="69">
        <v>16.3</v>
      </c>
      <c r="BD1035" s="69">
        <v>15.7</v>
      </c>
      <c r="BE1035" s="69">
        <v>13.3</v>
      </c>
      <c r="BF1035" s="69">
        <v>14.000000000000002</v>
      </c>
      <c r="BG1035" s="69">
        <v>13.599999999999998</v>
      </c>
      <c r="BH1035" s="69">
        <v>13.399999999999999</v>
      </c>
      <c r="BI1035" s="69">
        <v>12.799999999999997</v>
      </c>
      <c r="BJ1035" s="69">
        <v>10.799999999999999</v>
      </c>
      <c r="BK1035" s="69">
        <v>12.899999999999999</v>
      </c>
      <c r="BL1035" s="69">
        <v>15.3</v>
      </c>
      <c r="BM1035" s="69">
        <v>16.2</v>
      </c>
      <c r="BN1035" s="69"/>
    </row>
    <row r="1036" spans="1:66" ht="13.5" customHeight="1" x14ac:dyDescent="0.15">
      <c r="A1036" s="51"/>
      <c r="B1036" s="52"/>
      <c r="C1036" s="121" t="s">
        <v>397</v>
      </c>
      <c r="D1036" s="64" t="s">
        <v>6</v>
      </c>
      <c r="E1036" s="89"/>
      <c r="F1036" s="89"/>
      <c r="G1036" s="89"/>
      <c r="H1036" s="26"/>
      <c r="I1036" s="26"/>
      <c r="J1036" s="26"/>
      <c r="K1036" s="26"/>
      <c r="L1036" s="26"/>
      <c r="M1036" s="26"/>
      <c r="N1036" s="26"/>
      <c r="O1036" s="26"/>
      <c r="P1036" s="26"/>
      <c r="Q1036" s="26"/>
      <c r="R1036" s="26"/>
      <c r="S1036" s="26"/>
      <c r="T1036" s="26"/>
      <c r="U1036" s="26"/>
      <c r="V1036" s="26"/>
      <c r="W1036" s="26"/>
      <c r="X1036" s="26"/>
      <c r="Y1036" s="26"/>
      <c r="Z1036" s="26"/>
      <c r="AA1036" s="26"/>
      <c r="AB1036" s="26"/>
      <c r="AC1036" s="26"/>
      <c r="AD1036" s="26"/>
      <c r="AE1036" s="26"/>
      <c r="AF1036" s="26"/>
      <c r="AG1036" s="26"/>
      <c r="AH1036" s="26"/>
      <c r="AI1036" s="26"/>
      <c r="AJ1036" s="26"/>
      <c r="AK1036" s="26"/>
      <c r="AL1036" s="26"/>
      <c r="AM1036" s="26"/>
      <c r="AN1036" s="26"/>
      <c r="AO1036" s="26"/>
      <c r="AQ1036" s="65">
        <v>0</v>
      </c>
      <c r="AR1036" s="65">
        <v>0</v>
      </c>
      <c r="AS1036" s="65">
        <v>410.8</v>
      </c>
      <c r="AT1036" s="65">
        <v>418.2</v>
      </c>
      <c r="AU1036" s="65">
        <v>424.4</v>
      </c>
      <c r="AV1036" s="65">
        <v>417.7</v>
      </c>
      <c r="AW1036" s="65">
        <v>441.5</v>
      </c>
      <c r="AX1036" s="65">
        <v>415.8</v>
      </c>
      <c r="AY1036" s="65">
        <v>637.9</v>
      </c>
      <c r="AZ1036" s="65">
        <v>751.6</v>
      </c>
      <c r="BA1036" s="65">
        <v>0</v>
      </c>
      <c r="BB1036" s="65">
        <v>0</v>
      </c>
      <c r="BC1036" s="65">
        <v>0</v>
      </c>
      <c r="BD1036" s="65">
        <v>0</v>
      </c>
      <c r="BE1036" s="65">
        <v>0</v>
      </c>
      <c r="BF1036" s="65">
        <v>0</v>
      </c>
      <c r="BG1036" s="65">
        <v>0</v>
      </c>
      <c r="BH1036" s="65">
        <v>0</v>
      </c>
      <c r="BI1036" s="65">
        <v>0</v>
      </c>
      <c r="BJ1036" s="65">
        <v>0</v>
      </c>
      <c r="BK1036" s="65">
        <v>0</v>
      </c>
      <c r="BL1036" s="65">
        <v>0</v>
      </c>
      <c r="BM1036" s="65"/>
      <c r="BN1036" s="65"/>
    </row>
    <row r="1037" spans="1:66" ht="13.5" customHeight="1" x14ac:dyDescent="0.15">
      <c r="A1037" s="51"/>
      <c r="B1037" s="52"/>
      <c r="C1037" s="122"/>
      <c r="D1037" s="66" t="s">
        <v>7</v>
      </c>
      <c r="E1037" s="90"/>
      <c r="F1037" s="90"/>
      <c r="G1037" s="90"/>
      <c r="H1037" s="28"/>
      <c r="I1037" s="28"/>
      <c r="J1037" s="28"/>
      <c r="K1037" s="28"/>
      <c r="L1037" s="28"/>
      <c r="M1037" s="28"/>
      <c r="N1037" s="28"/>
      <c r="O1037" s="28"/>
      <c r="P1037" s="28"/>
      <c r="Q1037" s="28"/>
      <c r="R1037" s="28"/>
      <c r="S1037" s="28"/>
      <c r="T1037" s="28"/>
      <c r="U1037" s="28"/>
      <c r="V1037" s="28"/>
      <c r="W1037" s="28"/>
      <c r="X1037" s="28"/>
      <c r="Y1037" s="28"/>
      <c r="Z1037" s="28"/>
      <c r="AA1037" s="28"/>
      <c r="AB1037" s="28"/>
      <c r="AC1037" s="28"/>
      <c r="AD1037" s="28"/>
      <c r="AE1037" s="28"/>
      <c r="AF1037" s="28"/>
      <c r="AG1037" s="28"/>
      <c r="AH1037" s="28"/>
      <c r="AI1037" s="28"/>
      <c r="AJ1037" s="28"/>
      <c r="AK1037" s="28"/>
      <c r="AL1037" s="28"/>
      <c r="AM1037" s="28"/>
      <c r="AN1037" s="28"/>
      <c r="AO1037" s="28"/>
      <c r="AQ1037" s="67">
        <v>0</v>
      </c>
      <c r="AR1037" s="67">
        <v>0</v>
      </c>
      <c r="AS1037" s="67">
        <v>270.39999999999998</v>
      </c>
      <c r="AT1037" s="67">
        <v>261.39999999999998</v>
      </c>
      <c r="AU1037" s="67">
        <v>301.60000000000002</v>
      </c>
      <c r="AV1037" s="67">
        <v>300.10000000000002</v>
      </c>
      <c r="AW1037" s="67">
        <v>319.7</v>
      </c>
      <c r="AX1037" s="67">
        <v>300.2</v>
      </c>
      <c r="AY1037" s="67">
        <v>457.7</v>
      </c>
      <c r="AZ1037" s="67">
        <v>529.1</v>
      </c>
      <c r="BA1037" s="67">
        <v>0</v>
      </c>
      <c r="BB1037" s="67">
        <v>0</v>
      </c>
      <c r="BC1037" s="67">
        <v>0</v>
      </c>
      <c r="BD1037" s="67">
        <v>0</v>
      </c>
      <c r="BE1037" s="67">
        <v>0</v>
      </c>
      <c r="BF1037" s="67">
        <v>0</v>
      </c>
      <c r="BG1037" s="67">
        <v>0</v>
      </c>
      <c r="BH1037" s="67">
        <v>0</v>
      </c>
      <c r="BI1037" s="67">
        <v>0</v>
      </c>
      <c r="BJ1037" s="67">
        <v>0</v>
      </c>
      <c r="BK1037" s="67">
        <v>0</v>
      </c>
      <c r="BL1037" s="67">
        <v>0</v>
      </c>
      <c r="BM1037" s="67"/>
      <c r="BN1037" s="67"/>
    </row>
    <row r="1038" spans="1:66" ht="13.5" customHeight="1" x14ac:dyDescent="0.15">
      <c r="A1038" s="51"/>
      <c r="B1038" s="52"/>
      <c r="C1038" s="122"/>
      <c r="D1038" s="66" t="s">
        <v>8</v>
      </c>
      <c r="E1038" s="90"/>
      <c r="F1038" s="90"/>
      <c r="G1038" s="90"/>
      <c r="H1038" s="28"/>
      <c r="I1038" s="28"/>
      <c r="J1038" s="28"/>
      <c r="K1038" s="28"/>
      <c r="L1038" s="28"/>
      <c r="M1038" s="28"/>
      <c r="N1038" s="28"/>
      <c r="O1038" s="28"/>
      <c r="P1038" s="28"/>
      <c r="Q1038" s="28"/>
      <c r="R1038" s="28"/>
      <c r="S1038" s="28"/>
      <c r="T1038" s="28"/>
      <c r="U1038" s="28"/>
      <c r="V1038" s="28"/>
      <c r="W1038" s="28"/>
      <c r="X1038" s="28"/>
      <c r="Y1038" s="28"/>
      <c r="Z1038" s="28"/>
      <c r="AA1038" s="28"/>
      <c r="AB1038" s="28"/>
      <c r="AC1038" s="28"/>
      <c r="AD1038" s="28"/>
      <c r="AE1038" s="28"/>
      <c r="AF1038" s="28"/>
      <c r="AG1038" s="28"/>
      <c r="AH1038" s="28"/>
      <c r="AI1038" s="28"/>
      <c r="AJ1038" s="28"/>
      <c r="AK1038" s="28"/>
      <c r="AL1038" s="28"/>
      <c r="AM1038" s="28"/>
      <c r="AN1038" s="28"/>
      <c r="AO1038" s="28"/>
      <c r="AQ1038" s="67">
        <v>0</v>
      </c>
      <c r="AR1038" s="67">
        <v>0</v>
      </c>
      <c r="AS1038" s="67">
        <v>140.4</v>
      </c>
      <c r="AT1038" s="67">
        <v>156.80000000000001</v>
      </c>
      <c r="AU1038" s="67">
        <v>122.8</v>
      </c>
      <c r="AV1038" s="67">
        <v>117.6</v>
      </c>
      <c r="AW1038" s="67">
        <v>121.8</v>
      </c>
      <c r="AX1038" s="67">
        <v>115.6</v>
      </c>
      <c r="AY1038" s="67">
        <v>180.2</v>
      </c>
      <c r="AZ1038" s="67">
        <v>222.5</v>
      </c>
      <c r="BA1038" s="67">
        <v>0</v>
      </c>
      <c r="BB1038" s="67">
        <v>0</v>
      </c>
      <c r="BC1038" s="67">
        <v>0</v>
      </c>
      <c r="BD1038" s="67">
        <v>0</v>
      </c>
      <c r="BE1038" s="67">
        <v>0</v>
      </c>
      <c r="BF1038" s="67">
        <v>0</v>
      </c>
      <c r="BG1038" s="67">
        <v>0</v>
      </c>
      <c r="BH1038" s="67">
        <v>0</v>
      </c>
      <c r="BI1038" s="67">
        <v>0</v>
      </c>
      <c r="BJ1038" s="67">
        <v>0</v>
      </c>
      <c r="BK1038" s="67">
        <v>0</v>
      </c>
      <c r="BL1038" s="67">
        <v>0</v>
      </c>
      <c r="BM1038" s="67"/>
      <c r="BN1038" s="67"/>
    </row>
    <row r="1039" spans="1:66" ht="13.5" customHeight="1" x14ac:dyDescent="0.15">
      <c r="A1039" s="51"/>
      <c r="B1039" s="52"/>
      <c r="C1039" s="122"/>
      <c r="D1039" s="66" t="s">
        <v>9</v>
      </c>
      <c r="E1039" s="90"/>
      <c r="F1039" s="90"/>
      <c r="G1039" s="90"/>
      <c r="H1039" s="28"/>
      <c r="I1039" s="28"/>
      <c r="J1039" s="28"/>
      <c r="K1039" s="28"/>
      <c r="L1039" s="28"/>
      <c r="M1039" s="28"/>
      <c r="N1039" s="28"/>
      <c r="O1039" s="28"/>
      <c r="P1039" s="28"/>
      <c r="Q1039" s="28"/>
      <c r="R1039" s="28"/>
      <c r="S1039" s="28"/>
      <c r="T1039" s="28"/>
      <c r="U1039" s="28"/>
      <c r="V1039" s="28"/>
      <c r="W1039" s="28"/>
      <c r="X1039" s="28"/>
      <c r="Y1039" s="28"/>
      <c r="Z1039" s="28"/>
      <c r="AA1039" s="28"/>
      <c r="AB1039" s="28"/>
      <c r="AC1039" s="28"/>
      <c r="AD1039" s="28"/>
      <c r="AE1039" s="28"/>
      <c r="AF1039" s="28"/>
      <c r="AG1039" s="28"/>
      <c r="AH1039" s="28"/>
      <c r="AI1039" s="28"/>
      <c r="AJ1039" s="28"/>
      <c r="AK1039" s="28"/>
      <c r="AL1039" s="28"/>
      <c r="AM1039" s="28"/>
      <c r="AN1039" s="28"/>
      <c r="AO1039" s="28"/>
      <c r="AQ1039" s="67">
        <v>0</v>
      </c>
      <c r="AR1039" s="67">
        <v>0</v>
      </c>
      <c r="AS1039" s="67">
        <v>396.1</v>
      </c>
      <c r="AT1039" s="67">
        <v>402.7</v>
      </c>
      <c r="AU1039" s="67">
        <v>407.1</v>
      </c>
      <c r="AV1039" s="67">
        <v>402.8</v>
      </c>
      <c r="AW1039" s="67">
        <v>425.8</v>
      </c>
      <c r="AX1039" s="67">
        <v>397.9</v>
      </c>
      <c r="AY1039" s="67">
        <v>619.79999999999995</v>
      </c>
      <c r="AZ1039" s="67">
        <v>733.1</v>
      </c>
      <c r="BA1039" s="67">
        <v>0</v>
      </c>
      <c r="BB1039" s="67">
        <v>0</v>
      </c>
      <c r="BC1039" s="67">
        <v>0</v>
      </c>
      <c r="BD1039" s="67">
        <v>0</v>
      </c>
      <c r="BE1039" s="67">
        <v>0</v>
      </c>
      <c r="BF1039" s="67">
        <v>0</v>
      </c>
      <c r="BG1039" s="67">
        <v>0</v>
      </c>
      <c r="BH1039" s="67">
        <v>0</v>
      </c>
      <c r="BI1039" s="67">
        <v>0</v>
      </c>
      <c r="BJ1039" s="67">
        <v>0</v>
      </c>
      <c r="BK1039" s="67">
        <v>0</v>
      </c>
      <c r="BL1039" s="67">
        <v>0</v>
      </c>
      <c r="BM1039" s="67"/>
      <c r="BN1039" s="67"/>
    </row>
    <row r="1040" spans="1:66" ht="13.5" customHeight="1" x14ac:dyDescent="0.15">
      <c r="A1040" s="51"/>
      <c r="B1040" s="52"/>
      <c r="C1040" s="122"/>
      <c r="D1040" s="66" t="s">
        <v>10</v>
      </c>
      <c r="E1040" s="90"/>
      <c r="F1040" s="90"/>
      <c r="G1040" s="90"/>
      <c r="H1040" s="28"/>
      <c r="I1040" s="28"/>
      <c r="J1040" s="28"/>
      <c r="K1040" s="28"/>
      <c r="L1040" s="28"/>
      <c r="M1040" s="28"/>
      <c r="N1040" s="28"/>
      <c r="O1040" s="28"/>
      <c r="P1040" s="28"/>
      <c r="Q1040" s="28"/>
      <c r="R1040" s="28"/>
      <c r="S1040" s="28"/>
      <c r="T1040" s="28"/>
      <c r="U1040" s="28"/>
      <c r="V1040" s="28"/>
      <c r="W1040" s="28"/>
      <c r="X1040" s="28"/>
      <c r="Y1040" s="28"/>
      <c r="Z1040" s="28"/>
      <c r="AA1040" s="28"/>
      <c r="AB1040" s="28"/>
      <c r="AC1040" s="28"/>
      <c r="AD1040" s="28"/>
      <c r="AE1040" s="28"/>
      <c r="AF1040" s="28"/>
      <c r="AG1040" s="28"/>
      <c r="AH1040" s="28"/>
      <c r="AI1040" s="28"/>
      <c r="AJ1040" s="28"/>
      <c r="AK1040" s="28"/>
      <c r="AL1040" s="28"/>
      <c r="AM1040" s="28"/>
      <c r="AN1040" s="28"/>
      <c r="AO1040" s="28"/>
      <c r="AQ1040" s="67">
        <v>0</v>
      </c>
      <c r="AR1040" s="67">
        <v>0</v>
      </c>
      <c r="AS1040" s="67">
        <v>14.7</v>
      </c>
      <c r="AT1040" s="67">
        <v>15.5</v>
      </c>
      <c r="AU1040" s="67">
        <v>17.3</v>
      </c>
      <c r="AV1040" s="67">
        <v>14.9</v>
      </c>
      <c r="AW1040" s="67">
        <v>15.7</v>
      </c>
      <c r="AX1040" s="67">
        <v>17.899999999999999</v>
      </c>
      <c r="AY1040" s="67">
        <v>18.100000000000001</v>
      </c>
      <c r="AZ1040" s="67">
        <v>18.5</v>
      </c>
      <c r="BA1040" s="67">
        <v>0</v>
      </c>
      <c r="BB1040" s="67">
        <v>0</v>
      </c>
      <c r="BC1040" s="67">
        <v>0</v>
      </c>
      <c r="BD1040" s="67">
        <v>0</v>
      </c>
      <c r="BE1040" s="67">
        <v>0</v>
      </c>
      <c r="BF1040" s="67">
        <v>0</v>
      </c>
      <c r="BG1040" s="67">
        <v>0</v>
      </c>
      <c r="BH1040" s="67">
        <v>0</v>
      </c>
      <c r="BI1040" s="67">
        <v>0</v>
      </c>
      <c r="BJ1040" s="67">
        <v>0</v>
      </c>
      <c r="BK1040" s="67">
        <v>0</v>
      </c>
      <c r="BL1040" s="67">
        <v>0</v>
      </c>
      <c r="BM1040" s="67"/>
      <c r="BN1040" s="67"/>
    </row>
    <row r="1041" spans="1:66" ht="13.5" customHeight="1" thickBot="1" x14ac:dyDescent="0.2">
      <c r="A1041" s="51"/>
      <c r="B1041" s="52"/>
      <c r="C1041" s="123"/>
      <c r="D1041" s="68" t="s">
        <v>11</v>
      </c>
      <c r="E1041" s="91"/>
      <c r="F1041" s="91"/>
      <c r="G1041" s="91"/>
      <c r="H1041" s="29"/>
      <c r="I1041" s="29"/>
      <c r="J1041" s="29"/>
      <c r="K1041" s="29"/>
      <c r="L1041" s="29"/>
      <c r="M1041" s="29"/>
      <c r="N1041" s="29"/>
      <c r="O1041" s="29"/>
      <c r="P1041" s="29"/>
      <c r="Q1041" s="29"/>
      <c r="R1041" s="29"/>
      <c r="S1041" s="29"/>
      <c r="T1041" s="29"/>
      <c r="U1041" s="29"/>
      <c r="V1041" s="29"/>
      <c r="W1041" s="29"/>
      <c r="X1041" s="29"/>
      <c r="Y1041" s="29"/>
      <c r="Z1041" s="29"/>
      <c r="AA1041" s="29"/>
      <c r="AB1041" s="29"/>
      <c r="AC1041" s="29"/>
      <c r="AD1041" s="29"/>
      <c r="AE1041" s="29"/>
      <c r="AF1041" s="29"/>
      <c r="AG1041" s="29"/>
      <c r="AH1041" s="29"/>
      <c r="AI1041" s="29"/>
      <c r="AJ1041" s="29"/>
      <c r="AK1041" s="29"/>
      <c r="AL1041" s="29"/>
      <c r="AM1041" s="29"/>
      <c r="AN1041" s="29"/>
      <c r="AO1041" s="29"/>
      <c r="AQ1041" s="69">
        <v>0</v>
      </c>
      <c r="AR1041" s="69">
        <v>0</v>
      </c>
      <c r="AS1041" s="69">
        <v>15.4</v>
      </c>
      <c r="AT1041" s="69">
        <v>16</v>
      </c>
      <c r="AU1041" s="69">
        <v>85</v>
      </c>
      <c r="AV1041" s="69">
        <v>15.9</v>
      </c>
      <c r="AW1041" s="69">
        <v>16.5</v>
      </c>
      <c r="AX1041" s="69">
        <v>18.899999999999999</v>
      </c>
      <c r="AY1041" s="69">
        <v>18.8</v>
      </c>
      <c r="AZ1041" s="69">
        <v>19.399999999999999</v>
      </c>
      <c r="BA1041" s="69">
        <v>0</v>
      </c>
      <c r="BB1041" s="69">
        <v>0</v>
      </c>
      <c r="BC1041" s="69">
        <v>0</v>
      </c>
      <c r="BD1041" s="69">
        <v>0</v>
      </c>
      <c r="BE1041" s="69">
        <v>0</v>
      </c>
      <c r="BF1041" s="69">
        <v>0</v>
      </c>
      <c r="BG1041" s="69">
        <v>0</v>
      </c>
      <c r="BH1041" s="69">
        <v>0</v>
      </c>
      <c r="BI1041" s="69">
        <v>0</v>
      </c>
      <c r="BJ1041" s="69">
        <v>0</v>
      </c>
      <c r="BK1041" s="69">
        <v>0</v>
      </c>
      <c r="BL1041" s="69">
        <v>0</v>
      </c>
      <c r="BM1041" s="69"/>
      <c r="BN1041" s="69"/>
    </row>
    <row r="1042" spans="1:66" ht="13.5" customHeight="1" x14ac:dyDescent="0.15">
      <c r="A1042" s="51"/>
      <c r="B1042" s="52"/>
      <c r="C1042" s="53" t="s">
        <v>212</v>
      </c>
      <c r="D1042" s="64" t="s">
        <v>6</v>
      </c>
      <c r="E1042" s="89"/>
      <c r="F1042" s="89"/>
      <c r="G1042" s="89"/>
      <c r="H1042" s="26"/>
      <c r="I1042" s="26"/>
      <c r="J1042" s="26"/>
      <c r="K1042" s="26"/>
      <c r="L1042" s="26"/>
      <c r="M1042" s="26"/>
      <c r="N1042" s="26"/>
      <c r="O1042" s="26"/>
      <c r="P1042" s="26"/>
      <c r="Q1042" s="26"/>
      <c r="R1042" s="26"/>
      <c r="S1042" s="26"/>
      <c r="T1042" s="26"/>
      <c r="U1042" s="26"/>
      <c r="V1042" s="26"/>
      <c r="W1042" s="26"/>
      <c r="X1042" s="26"/>
      <c r="Y1042" s="26"/>
      <c r="Z1042" s="26"/>
      <c r="AA1042" s="26"/>
      <c r="AB1042" s="26"/>
      <c r="AC1042" s="26"/>
      <c r="AD1042" s="26"/>
      <c r="AE1042" s="26"/>
      <c r="AF1042" s="26"/>
      <c r="AG1042" s="26"/>
      <c r="AH1042" s="26"/>
      <c r="AI1042" s="26"/>
      <c r="AJ1042" s="26"/>
      <c r="AK1042" s="26"/>
      <c r="AL1042" s="26"/>
      <c r="AM1042" s="26"/>
      <c r="AN1042" s="26"/>
      <c r="AO1042" s="26"/>
      <c r="AQ1042" s="65">
        <v>0</v>
      </c>
      <c r="AR1042" s="65">
        <v>0</v>
      </c>
      <c r="AS1042" s="65">
        <v>1238.3</v>
      </c>
      <c r="AT1042" s="65">
        <v>1061.5</v>
      </c>
      <c r="AU1042" s="65">
        <v>1018</v>
      </c>
      <c r="AV1042" s="65">
        <v>1178.5999999999999</v>
      </c>
      <c r="AW1042" s="65">
        <v>1174.4000000000001</v>
      </c>
      <c r="AX1042" s="65">
        <v>1173.3</v>
      </c>
      <c r="AY1042" s="65">
        <v>1042.5</v>
      </c>
      <c r="AZ1042" s="65">
        <v>962.7</v>
      </c>
      <c r="BA1042" s="65">
        <v>864</v>
      </c>
      <c r="BB1042" s="65">
        <v>794</v>
      </c>
      <c r="BC1042" s="65">
        <v>745.2</v>
      </c>
      <c r="BD1042" s="65">
        <v>809.69999999999993</v>
      </c>
      <c r="BE1042" s="65">
        <v>790.1</v>
      </c>
      <c r="BF1042" s="65">
        <v>765.6</v>
      </c>
      <c r="BG1042" s="65">
        <v>706.6</v>
      </c>
      <c r="BH1042" s="65">
        <v>765.59999999999991</v>
      </c>
      <c r="BI1042" s="65">
        <v>806.40000000000009</v>
      </c>
      <c r="BJ1042" s="65">
        <v>712.99999999999989</v>
      </c>
      <c r="BK1042" s="65">
        <v>726.59999999999991</v>
      </c>
      <c r="BL1042" s="65">
        <v>622.1</v>
      </c>
      <c r="BM1042" s="65">
        <v>551</v>
      </c>
      <c r="BN1042" s="65"/>
    </row>
    <row r="1043" spans="1:66" ht="13.5" customHeight="1" x14ac:dyDescent="0.15">
      <c r="A1043" s="51"/>
      <c r="B1043" s="52"/>
      <c r="C1043" s="54"/>
      <c r="D1043" s="66" t="s">
        <v>7</v>
      </c>
      <c r="E1043" s="90"/>
      <c r="F1043" s="90"/>
      <c r="G1043" s="90"/>
      <c r="H1043" s="28"/>
      <c r="I1043" s="28"/>
      <c r="J1043" s="28"/>
      <c r="K1043" s="28"/>
      <c r="L1043" s="28"/>
      <c r="M1043" s="28"/>
      <c r="N1043" s="28"/>
      <c r="O1043" s="28"/>
      <c r="P1043" s="28"/>
      <c r="Q1043" s="28"/>
      <c r="R1043" s="28"/>
      <c r="S1043" s="28"/>
      <c r="T1043" s="28"/>
      <c r="U1043" s="28"/>
      <c r="V1043" s="28"/>
      <c r="W1043" s="28"/>
      <c r="X1043" s="28"/>
      <c r="Y1043" s="28"/>
      <c r="Z1043" s="28"/>
      <c r="AA1043" s="28"/>
      <c r="AB1043" s="28"/>
      <c r="AC1043" s="28"/>
      <c r="AD1043" s="28"/>
      <c r="AE1043" s="28"/>
      <c r="AF1043" s="28"/>
      <c r="AG1043" s="28"/>
      <c r="AH1043" s="28"/>
      <c r="AI1043" s="28"/>
      <c r="AJ1043" s="28"/>
      <c r="AK1043" s="28"/>
      <c r="AL1043" s="28"/>
      <c r="AM1043" s="28"/>
      <c r="AN1043" s="28"/>
      <c r="AO1043" s="28"/>
      <c r="AQ1043" s="67">
        <v>0</v>
      </c>
      <c r="AR1043" s="67">
        <v>0</v>
      </c>
      <c r="AS1043" s="67">
        <v>716.3</v>
      </c>
      <c r="AT1043" s="67">
        <v>610</v>
      </c>
      <c r="AU1043" s="67">
        <v>608.79999999999995</v>
      </c>
      <c r="AV1043" s="67">
        <v>626.6</v>
      </c>
      <c r="AW1043" s="67">
        <v>608.4</v>
      </c>
      <c r="AX1043" s="67">
        <v>599.79999999999995</v>
      </c>
      <c r="AY1043" s="67">
        <v>480</v>
      </c>
      <c r="AZ1043" s="67">
        <v>432.5</v>
      </c>
      <c r="BA1043" s="67">
        <v>361.6</v>
      </c>
      <c r="BB1043" s="67">
        <v>322.3</v>
      </c>
      <c r="BC1043" s="67">
        <v>223.7</v>
      </c>
      <c r="BD1043" s="67">
        <v>308.3</v>
      </c>
      <c r="BE1043" s="67">
        <v>235.10000000000005</v>
      </c>
      <c r="BF1043" s="67">
        <v>229.69999999999996</v>
      </c>
      <c r="BG1043" s="67">
        <v>211.90000000000003</v>
      </c>
      <c r="BH1043" s="67">
        <v>229.89999999999998</v>
      </c>
      <c r="BI1043" s="67">
        <v>242.00000000000006</v>
      </c>
      <c r="BJ1043" s="67">
        <v>231.3</v>
      </c>
      <c r="BK1043" s="67">
        <v>290.40000000000003</v>
      </c>
      <c r="BL1043" s="67">
        <v>248.8</v>
      </c>
      <c r="BM1043" s="67">
        <v>220.29999999999998</v>
      </c>
      <c r="BN1043" s="67"/>
    </row>
    <row r="1044" spans="1:66" ht="13.5" customHeight="1" x14ac:dyDescent="0.15">
      <c r="A1044" s="51"/>
      <c r="B1044" s="52"/>
      <c r="C1044" s="54"/>
      <c r="D1044" s="66" t="s">
        <v>8</v>
      </c>
      <c r="E1044" s="90"/>
      <c r="F1044" s="90"/>
      <c r="G1044" s="90"/>
      <c r="H1044" s="28"/>
      <c r="I1044" s="28"/>
      <c r="J1044" s="28"/>
      <c r="K1044" s="28"/>
      <c r="L1044" s="28"/>
      <c r="M1044" s="28"/>
      <c r="N1044" s="28"/>
      <c r="O1044" s="28"/>
      <c r="P1044" s="28"/>
      <c r="Q1044" s="28"/>
      <c r="R1044" s="28"/>
      <c r="S1044" s="28"/>
      <c r="T1044" s="28"/>
      <c r="U1044" s="28"/>
      <c r="V1044" s="28"/>
      <c r="W1044" s="28"/>
      <c r="X1044" s="28"/>
      <c r="Y1044" s="28"/>
      <c r="Z1044" s="28"/>
      <c r="AA1044" s="28"/>
      <c r="AB1044" s="28"/>
      <c r="AC1044" s="28"/>
      <c r="AD1044" s="28"/>
      <c r="AE1044" s="28"/>
      <c r="AF1044" s="28"/>
      <c r="AG1044" s="28"/>
      <c r="AH1044" s="28"/>
      <c r="AI1044" s="28"/>
      <c r="AJ1044" s="28"/>
      <c r="AK1044" s="28"/>
      <c r="AL1044" s="28"/>
      <c r="AM1044" s="28"/>
      <c r="AN1044" s="28"/>
      <c r="AO1044" s="28"/>
      <c r="AQ1044" s="67">
        <v>0</v>
      </c>
      <c r="AR1044" s="67">
        <v>0</v>
      </c>
      <c r="AS1044" s="67">
        <v>522</v>
      </c>
      <c r="AT1044" s="67">
        <v>451.5</v>
      </c>
      <c r="AU1044" s="67">
        <v>409.2</v>
      </c>
      <c r="AV1044" s="67">
        <v>552</v>
      </c>
      <c r="AW1044" s="67">
        <v>566</v>
      </c>
      <c r="AX1044" s="67">
        <v>573.5</v>
      </c>
      <c r="AY1044" s="67">
        <v>562.5</v>
      </c>
      <c r="AZ1044" s="67">
        <v>530.20000000000005</v>
      </c>
      <c r="BA1044" s="67">
        <v>502.4</v>
      </c>
      <c r="BB1044" s="67">
        <v>471.7</v>
      </c>
      <c r="BC1044" s="67">
        <v>521.5</v>
      </c>
      <c r="BD1044" s="67">
        <v>501.39999999999992</v>
      </c>
      <c r="BE1044" s="67">
        <v>555</v>
      </c>
      <c r="BF1044" s="67">
        <v>535.9</v>
      </c>
      <c r="BG1044" s="67">
        <v>494.70000000000005</v>
      </c>
      <c r="BH1044" s="67">
        <v>535.69999999999993</v>
      </c>
      <c r="BI1044" s="67">
        <v>564.40000000000009</v>
      </c>
      <c r="BJ1044" s="67">
        <v>481.7</v>
      </c>
      <c r="BK1044" s="67">
        <v>436.19999999999993</v>
      </c>
      <c r="BL1044" s="67">
        <v>373.3</v>
      </c>
      <c r="BM1044" s="67">
        <v>330.70000000000005</v>
      </c>
      <c r="BN1044" s="67"/>
    </row>
    <row r="1045" spans="1:66" ht="13.5" customHeight="1" x14ac:dyDescent="0.15">
      <c r="A1045" s="51"/>
      <c r="B1045" s="52"/>
      <c r="C1045" s="54"/>
      <c r="D1045" s="66" t="s">
        <v>9</v>
      </c>
      <c r="E1045" s="90"/>
      <c r="F1045" s="90"/>
      <c r="G1045" s="90"/>
      <c r="H1045" s="28"/>
      <c r="I1045" s="28"/>
      <c r="J1045" s="28"/>
      <c r="K1045" s="28"/>
      <c r="L1045" s="28"/>
      <c r="M1045" s="28"/>
      <c r="N1045" s="28"/>
      <c r="O1045" s="28"/>
      <c r="P1045" s="28"/>
      <c r="Q1045" s="28"/>
      <c r="R1045" s="28"/>
      <c r="S1045" s="28"/>
      <c r="T1045" s="28"/>
      <c r="U1045" s="28"/>
      <c r="V1045" s="28"/>
      <c r="W1045" s="28"/>
      <c r="X1045" s="28"/>
      <c r="Y1045" s="28"/>
      <c r="Z1045" s="28"/>
      <c r="AA1045" s="28"/>
      <c r="AB1045" s="28"/>
      <c r="AC1045" s="28"/>
      <c r="AD1045" s="28"/>
      <c r="AE1045" s="28"/>
      <c r="AF1045" s="28"/>
      <c r="AG1045" s="28"/>
      <c r="AH1045" s="28"/>
      <c r="AI1045" s="28"/>
      <c r="AJ1045" s="28"/>
      <c r="AK1045" s="28"/>
      <c r="AL1045" s="28"/>
      <c r="AM1045" s="28"/>
      <c r="AN1045" s="28"/>
      <c r="AO1045" s="28"/>
      <c r="AQ1045" s="67">
        <v>0</v>
      </c>
      <c r="AR1045" s="67">
        <v>0</v>
      </c>
      <c r="AS1045" s="67">
        <v>1206.2</v>
      </c>
      <c r="AT1045" s="67">
        <v>1038.0999999999999</v>
      </c>
      <c r="AU1045" s="67">
        <v>984.2</v>
      </c>
      <c r="AV1045" s="67">
        <v>1139.9000000000001</v>
      </c>
      <c r="AW1045" s="67">
        <v>1140.5</v>
      </c>
      <c r="AX1045" s="67">
        <v>1136</v>
      </c>
      <c r="AY1045" s="67">
        <v>1003.6</v>
      </c>
      <c r="AZ1045" s="67">
        <v>924.7</v>
      </c>
      <c r="BA1045" s="67">
        <v>837.3</v>
      </c>
      <c r="BB1045" s="67">
        <v>765.2</v>
      </c>
      <c r="BC1045" s="67">
        <v>721.1</v>
      </c>
      <c r="BD1045" s="67">
        <v>792.5</v>
      </c>
      <c r="BE1045" s="67">
        <v>774.7</v>
      </c>
      <c r="BF1045" s="67">
        <v>748</v>
      </c>
      <c r="BG1045" s="67">
        <v>688.1</v>
      </c>
      <c r="BH1045" s="67">
        <v>745.1</v>
      </c>
      <c r="BI1045" s="67">
        <v>786.1</v>
      </c>
      <c r="BJ1045" s="67">
        <v>693.2</v>
      </c>
      <c r="BK1045" s="67">
        <v>709.80000000000007</v>
      </c>
      <c r="BL1045" s="67">
        <v>606.70000000000005</v>
      </c>
      <c r="BM1045" s="67">
        <v>535.80000000000007</v>
      </c>
      <c r="BN1045" s="67"/>
    </row>
    <row r="1046" spans="1:66" ht="13.5" customHeight="1" x14ac:dyDescent="0.15">
      <c r="A1046" s="51"/>
      <c r="B1046" s="52"/>
      <c r="C1046" s="54"/>
      <c r="D1046" s="66" t="s">
        <v>10</v>
      </c>
      <c r="E1046" s="90"/>
      <c r="F1046" s="90"/>
      <c r="G1046" s="90"/>
      <c r="H1046" s="28"/>
      <c r="I1046" s="28"/>
      <c r="J1046" s="28"/>
      <c r="K1046" s="28"/>
      <c r="L1046" s="28"/>
      <c r="M1046" s="28"/>
      <c r="N1046" s="28"/>
      <c r="O1046" s="28"/>
      <c r="P1046" s="28"/>
      <c r="Q1046" s="28"/>
      <c r="R1046" s="28"/>
      <c r="S1046" s="28"/>
      <c r="T1046" s="28"/>
      <c r="U1046" s="28"/>
      <c r="V1046" s="28"/>
      <c r="W1046" s="28"/>
      <c r="X1046" s="28"/>
      <c r="Y1046" s="28"/>
      <c r="Z1046" s="28"/>
      <c r="AA1046" s="28"/>
      <c r="AB1046" s="28"/>
      <c r="AC1046" s="28"/>
      <c r="AD1046" s="28"/>
      <c r="AE1046" s="28"/>
      <c r="AF1046" s="28"/>
      <c r="AG1046" s="28"/>
      <c r="AH1046" s="28"/>
      <c r="AI1046" s="28"/>
      <c r="AJ1046" s="28"/>
      <c r="AK1046" s="28"/>
      <c r="AL1046" s="28"/>
      <c r="AM1046" s="28"/>
      <c r="AN1046" s="28"/>
      <c r="AO1046" s="28"/>
      <c r="AQ1046" s="67">
        <v>0</v>
      </c>
      <c r="AR1046" s="67">
        <v>0</v>
      </c>
      <c r="AS1046" s="67">
        <v>32.1</v>
      </c>
      <c r="AT1046" s="67">
        <v>23.4</v>
      </c>
      <c r="AU1046" s="67">
        <v>33.799999999999997</v>
      </c>
      <c r="AV1046" s="67">
        <v>38.700000000000003</v>
      </c>
      <c r="AW1046" s="67">
        <v>33.9</v>
      </c>
      <c r="AX1046" s="67">
        <v>37.299999999999997</v>
      </c>
      <c r="AY1046" s="67">
        <v>38.9</v>
      </c>
      <c r="AZ1046" s="67">
        <v>38</v>
      </c>
      <c r="BA1046" s="67">
        <v>26.7</v>
      </c>
      <c r="BB1046" s="67">
        <v>28.8</v>
      </c>
      <c r="BC1046" s="67">
        <v>24.1</v>
      </c>
      <c r="BD1046" s="67">
        <v>17.2</v>
      </c>
      <c r="BE1046" s="67">
        <v>15.4</v>
      </c>
      <c r="BF1046" s="67">
        <v>17.600000000000001</v>
      </c>
      <c r="BG1046" s="67">
        <v>18.5</v>
      </c>
      <c r="BH1046" s="67">
        <v>20.5</v>
      </c>
      <c r="BI1046" s="67">
        <v>20.3</v>
      </c>
      <c r="BJ1046" s="67">
        <v>19.799999999999997</v>
      </c>
      <c r="BK1046" s="67">
        <v>16.8</v>
      </c>
      <c r="BL1046" s="67">
        <v>15.4</v>
      </c>
      <c r="BM1046" s="67">
        <v>15.2</v>
      </c>
      <c r="BN1046" s="67"/>
    </row>
    <row r="1047" spans="1:66" ht="13.5" customHeight="1" thickBot="1" x14ac:dyDescent="0.2">
      <c r="A1047" s="51"/>
      <c r="B1047" s="52"/>
      <c r="C1047" s="55"/>
      <c r="D1047" s="68" t="s">
        <v>11</v>
      </c>
      <c r="E1047" s="91"/>
      <c r="F1047" s="91"/>
      <c r="G1047" s="91"/>
      <c r="H1047" s="29"/>
      <c r="I1047" s="29"/>
      <c r="J1047" s="29"/>
      <c r="K1047" s="29"/>
      <c r="L1047" s="29"/>
      <c r="M1047" s="29"/>
      <c r="N1047" s="29"/>
      <c r="O1047" s="29"/>
      <c r="P1047" s="29"/>
      <c r="Q1047" s="29"/>
      <c r="R1047" s="29"/>
      <c r="S1047" s="29"/>
      <c r="T1047" s="29"/>
      <c r="U1047" s="29"/>
      <c r="V1047" s="29"/>
      <c r="W1047" s="29"/>
      <c r="X1047" s="29"/>
      <c r="Y1047" s="29"/>
      <c r="Z1047" s="29"/>
      <c r="AA1047" s="29"/>
      <c r="AB1047" s="29"/>
      <c r="AC1047" s="29"/>
      <c r="AD1047" s="29"/>
      <c r="AE1047" s="29"/>
      <c r="AF1047" s="29"/>
      <c r="AG1047" s="29"/>
      <c r="AH1047" s="29"/>
      <c r="AI1047" s="29"/>
      <c r="AJ1047" s="29"/>
      <c r="AK1047" s="29"/>
      <c r="AL1047" s="29"/>
      <c r="AM1047" s="29"/>
      <c r="AN1047" s="29"/>
      <c r="AO1047" s="29"/>
      <c r="AQ1047" s="69">
        <v>0</v>
      </c>
      <c r="AR1047" s="69">
        <v>0</v>
      </c>
      <c r="AS1047" s="69">
        <v>33.5</v>
      </c>
      <c r="AT1047" s="69">
        <v>23.6</v>
      </c>
      <c r="AU1047" s="69">
        <v>33.799999999999997</v>
      </c>
      <c r="AV1047" s="69">
        <v>38.700000000000003</v>
      </c>
      <c r="AW1047" s="69">
        <v>33.9</v>
      </c>
      <c r="AX1047" s="69">
        <v>37.299999999999997</v>
      </c>
      <c r="AY1047" s="69">
        <v>39.200000000000003</v>
      </c>
      <c r="AZ1047" s="69">
        <v>40.1</v>
      </c>
      <c r="BA1047" s="69">
        <v>31.1</v>
      </c>
      <c r="BB1047" s="69">
        <v>32.799999999999997</v>
      </c>
      <c r="BC1047" s="69">
        <v>29.1</v>
      </c>
      <c r="BD1047" s="69">
        <v>22.799999999999997</v>
      </c>
      <c r="BE1047" s="69">
        <v>21.099999999999998</v>
      </c>
      <c r="BF1047" s="69">
        <v>21.5</v>
      </c>
      <c r="BG1047" s="69">
        <v>22.3</v>
      </c>
      <c r="BH1047" s="69">
        <v>24.5</v>
      </c>
      <c r="BI1047" s="69">
        <v>24.299999999999997</v>
      </c>
      <c r="BJ1047" s="69">
        <v>23.1</v>
      </c>
      <c r="BK1047" s="69">
        <v>19.5</v>
      </c>
      <c r="BL1047" s="69">
        <v>19.2</v>
      </c>
      <c r="BM1047" s="69">
        <v>17.100000000000001</v>
      </c>
      <c r="BN1047" s="69"/>
    </row>
    <row r="1048" spans="1:66" ht="13.5" customHeight="1" x14ac:dyDescent="0.15">
      <c r="A1048" s="51"/>
      <c r="B1048" s="52"/>
      <c r="C1048" s="53" t="s">
        <v>213</v>
      </c>
      <c r="D1048" s="64" t="s">
        <v>6</v>
      </c>
      <c r="E1048" s="89"/>
      <c r="F1048" s="89"/>
      <c r="G1048" s="89"/>
      <c r="H1048" s="26"/>
      <c r="I1048" s="26"/>
      <c r="J1048" s="26"/>
      <c r="K1048" s="26"/>
      <c r="L1048" s="26"/>
      <c r="M1048" s="26"/>
      <c r="N1048" s="26"/>
      <c r="O1048" s="26"/>
      <c r="P1048" s="26"/>
      <c r="Q1048" s="26"/>
      <c r="R1048" s="26"/>
      <c r="S1048" s="26"/>
      <c r="T1048" s="26"/>
      <c r="U1048" s="26"/>
      <c r="V1048" s="26"/>
      <c r="W1048" s="26"/>
      <c r="X1048" s="26"/>
      <c r="Y1048" s="26"/>
      <c r="Z1048" s="26"/>
      <c r="AA1048" s="26"/>
      <c r="AB1048" s="26"/>
      <c r="AC1048" s="26"/>
      <c r="AD1048" s="26"/>
      <c r="AE1048" s="26"/>
      <c r="AF1048" s="26"/>
      <c r="AG1048" s="26"/>
      <c r="AH1048" s="26"/>
      <c r="AI1048" s="26"/>
      <c r="AJ1048" s="26"/>
      <c r="AK1048" s="26"/>
      <c r="AL1048" s="26"/>
      <c r="AM1048" s="26"/>
      <c r="AN1048" s="26"/>
      <c r="AO1048" s="26"/>
      <c r="AQ1048" s="65">
        <v>0</v>
      </c>
      <c r="AR1048" s="65">
        <v>0</v>
      </c>
      <c r="AS1048" s="65">
        <v>256.2</v>
      </c>
      <c r="AT1048" s="65">
        <v>255.1</v>
      </c>
      <c r="AU1048" s="65">
        <v>254.4</v>
      </c>
      <c r="AV1048" s="65">
        <v>241</v>
      </c>
      <c r="AW1048" s="65">
        <v>224.1</v>
      </c>
      <c r="AX1048" s="65">
        <v>208</v>
      </c>
      <c r="AY1048" s="65">
        <v>206.3</v>
      </c>
      <c r="AZ1048" s="65">
        <v>177.1</v>
      </c>
      <c r="BA1048" s="65">
        <v>139.69999999999999</v>
      </c>
      <c r="BB1048" s="65">
        <v>123.4</v>
      </c>
      <c r="BC1048" s="65">
        <v>104</v>
      </c>
      <c r="BD1048" s="65">
        <v>103.3</v>
      </c>
      <c r="BE1048" s="65">
        <v>101.7</v>
      </c>
      <c r="BF1048" s="65">
        <v>114.5</v>
      </c>
      <c r="BG1048" s="65">
        <v>224.99999999999997</v>
      </c>
      <c r="BH1048" s="65">
        <v>258.3</v>
      </c>
      <c r="BI1048" s="65">
        <v>278.09999999999997</v>
      </c>
      <c r="BJ1048" s="65">
        <v>244.6</v>
      </c>
      <c r="BK1048" s="65">
        <v>257.60000000000002</v>
      </c>
      <c r="BL1048" s="65">
        <v>295.7</v>
      </c>
      <c r="BM1048" s="65">
        <v>331.90000000000009</v>
      </c>
      <c r="BN1048" s="65"/>
    </row>
    <row r="1049" spans="1:66" ht="13.5" customHeight="1" x14ac:dyDescent="0.15">
      <c r="A1049" s="51"/>
      <c r="B1049" s="52"/>
      <c r="C1049" s="54"/>
      <c r="D1049" s="66" t="s">
        <v>7</v>
      </c>
      <c r="E1049" s="90"/>
      <c r="F1049" s="90"/>
      <c r="G1049" s="90"/>
      <c r="H1049" s="28"/>
      <c r="I1049" s="28"/>
      <c r="J1049" s="28"/>
      <c r="K1049" s="28"/>
      <c r="L1049" s="28"/>
      <c r="M1049" s="28"/>
      <c r="N1049" s="28"/>
      <c r="O1049" s="28"/>
      <c r="P1049" s="28"/>
      <c r="Q1049" s="28"/>
      <c r="R1049" s="28"/>
      <c r="S1049" s="28"/>
      <c r="T1049" s="28"/>
      <c r="U1049" s="28"/>
      <c r="V1049" s="28"/>
      <c r="W1049" s="28"/>
      <c r="X1049" s="28"/>
      <c r="Y1049" s="28"/>
      <c r="Z1049" s="28"/>
      <c r="AA1049" s="28"/>
      <c r="AB1049" s="28"/>
      <c r="AC1049" s="28"/>
      <c r="AD1049" s="28"/>
      <c r="AE1049" s="28"/>
      <c r="AF1049" s="28"/>
      <c r="AG1049" s="28"/>
      <c r="AH1049" s="28"/>
      <c r="AI1049" s="28"/>
      <c r="AJ1049" s="28"/>
      <c r="AK1049" s="28"/>
      <c r="AL1049" s="28"/>
      <c r="AM1049" s="28"/>
      <c r="AN1049" s="28"/>
      <c r="AO1049" s="28"/>
      <c r="AQ1049" s="67">
        <v>0</v>
      </c>
      <c r="AR1049" s="67">
        <v>0</v>
      </c>
      <c r="AS1049" s="67">
        <v>75.2</v>
      </c>
      <c r="AT1049" s="67">
        <v>62.6</v>
      </c>
      <c r="AU1049" s="67">
        <v>35.4</v>
      </c>
      <c r="AV1049" s="67">
        <v>36.200000000000003</v>
      </c>
      <c r="AW1049" s="67">
        <v>41.6</v>
      </c>
      <c r="AX1049" s="67">
        <v>38</v>
      </c>
      <c r="AY1049" s="67">
        <v>37.9</v>
      </c>
      <c r="AZ1049" s="67">
        <v>32.5</v>
      </c>
      <c r="BA1049" s="67">
        <v>39.299999999999997</v>
      </c>
      <c r="BB1049" s="67">
        <v>33.700000000000003</v>
      </c>
      <c r="BC1049" s="67">
        <v>29.6</v>
      </c>
      <c r="BD1049" s="67">
        <v>27.799999999999997</v>
      </c>
      <c r="BE1049" s="67">
        <v>26.099999999999994</v>
      </c>
      <c r="BF1049" s="67">
        <v>28.2</v>
      </c>
      <c r="BG1049" s="67">
        <v>63.9</v>
      </c>
      <c r="BH1049" s="67">
        <v>44.8</v>
      </c>
      <c r="BI1049" s="67">
        <v>79.800000000000026</v>
      </c>
      <c r="BJ1049" s="67">
        <v>69.8</v>
      </c>
      <c r="BK1049" s="67">
        <v>73.599999999999994</v>
      </c>
      <c r="BL1049" s="67">
        <v>87.8</v>
      </c>
      <c r="BM1049" s="67">
        <v>95</v>
      </c>
      <c r="BN1049" s="67"/>
    </row>
    <row r="1050" spans="1:66" ht="13.5" customHeight="1" x14ac:dyDescent="0.15">
      <c r="A1050" s="51"/>
      <c r="B1050" s="52"/>
      <c r="C1050" s="54"/>
      <c r="D1050" s="66" t="s">
        <v>8</v>
      </c>
      <c r="E1050" s="90"/>
      <c r="F1050" s="90"/>
      <c r="G1050" s="90"/>
      <c r="H1050" s="28"/>
      <c r="I1050" s="28"/>
      <c r="J1050" s="28"/>
      <c r="K1050" s="28"/>
      <c r="L1050" s="28"/>
      <c r="M1050" s="28"/>
      <c r="N1050" s="28"/>
      <c r="O1050" s="28"/>
      <c r="P1050" s="28"/>
      <c r="Q1050" s="28"/>
      <c r="R1050" s="28"/>
      <c r="S1050" s="28"/>
      <c r="T1050" s="28"/>
      <c r="U1050" s="28"/>
      <c r="V1050" s="28"/>
      <c r="W1050" s="28"/>
      <c r="X1050" s="28"/>
      <c r="Y1050" s="28"/>
      <c r="Z1050" s="28"/>
      <c r="AA1050" s="28"/>
      <c r="AB1050" s="28"/>
      <c r="AC1050" s="28"/>
      <c r="AD1050" s="28"/>
      <c r="AE1050" s="28"/>
      <c r="AF1050" s="28"/>
      <c r="AG1050" s="28"/>
      <c r="AH1050" s="28"/>
      <c r="AI1050" s="28"/>
      <c r="AJ1050" s="28"/>
      <c r="AK1050" s="28"/>
      <c r="AL1050" s="28"/>
      <c r="AM1050" s="28"/>
      <c r="AN1050" s="28"/>
      <c r="AO1050" s="28"/>
      <c r="AQ1050" s="67">
        <v>0</v>
      </c>
      <c r="AR1050" s="67">
        <v>0</v>
      </c>
      <c r="AS1050" s="67">
        <v>181</v>
      </c>
      <c r="AT1050" s="67">
        <v>192.5</v>
      </c>
      <c r="AU1050" s="67">
        <v>219</v>
      </c>
      <c r="AV1050" s="67">
        <v>204.8</v>
      </c>
      <c r="AW1050" s="67">
        <v>182.5</v>
      </c>
      <c r="AX1050" s="67">
        <v>170</v>
      </c>
      <c r="AY1050" s="67">
        <v>168.4</v>
      </c>
      <c r="AZ1050" s="67">
        <v>144.6</v>
      </c>
      <c r="BA1050" s="67">
        <v>100.4</v>
      </c>
      <c r="BB1050" s="67">
        <v>89.7</v>
      </c>
      <c r="BC1050" s="67">
        <v>74.400000000000006</v>
      </c>
      <c r="BD1050" s="67">
        <v>75.499999999999986</v>
      </c>
      <c r="BE1050" s="67">
        <v>75.599999999999994</v>
      </c>
      <c r="BF1050" s="67">
        <v>86.299999999999983</v>
      </c>
      <c r="BG1050" s="67">
        <v>161.10000000000002</v>
      </c>
      <c r="BH1050" s="67">
        <v>213.50000000000006</v>
      </c>
      <c r="BI1050" s="67">
        <v>198.29999999999998</v>
      </c>
      <c r="BJ1050" s="67">
        <v>174.8</v>
      </c>
      <c r="BK1050" s="67">
        <v>184</v>
      </c>
      <c r="BL1050" s="67">
        <v>207.9</v>
      </c>
      <c r="BM1050" s="67">
        <v>236.89999999999998</v>
      </c>
      <c r="BN1050" s="67"/>
    </row>
    <row r="1051" spans="1:66" ht="13.5" customHeight="1" x14ac:dyDescent="0.15">
      <c r="A1051" s="51"/>
      <c r="B1051" s="52"/>
      <c r="C1051" s="54"/>
      <c r="D1051" s="66" t="s">
        <v>9</v>
      </c>
      <c r="E1051" s="90"/>
      <c r="F1051" s="90"/>
      <c r="G1051" s="90"/>
      <c r="H1051" s="28"/>
      <c r="I1051" s="28"/>
      <c r="J1051" s="28"/>
      <c r="K1051" s="28"/>
      <c r="L1051" s="28"/>
      <c r="M1051" s="28"/>
      <c r="N1051" s="28"/>
      <c r="O1051" s="28"/>
      <c r="P1051" s="28"/>
      <c r="Q1051" s="28"/>
      <c r="R1051" s="28"/>
      <c r="S1051" s="28"/>
      <c r="T1051" s="28"/>
      <c r="U1051" s="28"/>
      <c r="V1051" s="28"/>
      <c r="W1051" s="28"/>
      <c r="X1051" s="28"/>
      <c r="Y1051" s="28"/>
      <c r="Z1051" s="28"/>
      <c r="AA1051" s="28"/>
      <c r="AB1051" s="28"/>
      <c r="AC1051" s="28"/>
      <c r="AD1051" s="28"/>
      <c r="AE1051" s="28"/>
      <c r="AF1051" s="28"/>
      <c r="AG1051" s="28"/>
      <c r="AH1051" s="28"/>
      <c r="AI1051" s="28"/>
      <c r="AJ1051" s="28"/>
      <c r="AK1051" s="28"/>
      <c r="AL1051" s="28"/>
      <c r="AM1051" s="28"/>
      <c r="AN1051" s="28"/>
      <c r="AO1051" s="28"/>
      <c r="AQ1051" s="67">
        <v>0</v>
      </c>
      <c r="AR1051" s="67">
        <v>0</v>
      </c>
      <c r="AS1051" s="67">
        <v>206.1</v>
      </c>
      <c r="AT1051" s="67">
        <v>202.5</v>
      </c>
      <c r="AU1051" s="67">
        <v>210.3</v>
      </c>
      <c r="AV1051" s="67">
        <v>214.2</v>
      </c>
      <c r="AW1051" s="67">
        <v>200.7</v>
      </c>
      <c r="AX1051" s="67">
        <v>193.5</v>
      </c>
      <c r="AY1051" s="67">
        <v>193.9</v>
      </c>
      <c r="AZ1051" s="67">
        <v>164.1</v>
      </c>
      <c r="BA1051" s="67">
        <v>129.5</v>
      </c>
      <c r="BB1051" s="67">
        <v>113</v>
      </c>
      <c r="BC1051" s="67">
        <v>97.2</v>
      </c>
      <c r="BD1051" s="67">
        <v>94.5</v>
      </c>
      <c r="BE1051" s="67">
        <v>93.7</v>
      </c>
      <c r="BF1051" s="67">
        <v>105.39999999999999</v>
      </c>
      <c r="BG1051" s="67">
        <v>216.40000000000003</v>
      </c>
      <c r="BH1051" s="67">
        <v>249.60000000000002</v>
      </c>
      <c r="BI1051" s="67">
        <v>266.89999999999998</v>
      </c>
      <c r="BJ1051" s="67">
        <v>232.99999999999994</v>
      </c>
      <c r="BK1051" s="67">
        <v>246.30000000000004</v>
      </c>
      <c r="BL1051" s="67">
        <v>285.39999999999998</v>
      </c>
      <c r="BM1051" s="67">
        <v>321.69999999999993</v>
      </c>
      <c r="BN1051" s="67"/>
    </row>
    <row r="1052" spans="1:66" ht="13.5" customHeight="1" x14ac:dyDescent="0.15">
      <c r="A1052" s="51"/>
      <c r="B1052" s="56"/>
      <c r="C1052" s="54"/>
      <c r="D1052" s="66" t="s">
        <v>10</v>
      </c>
      <c r="E1052" s="90"/>
      <c r="F1052" s="90"/>
      <c r="G1052" s="90"/>
      <c r="H1052" s="28"/>
      <c r="I1052" s="28"/>
      <c r="J1052" s="28"/>
      <c r="K1052" s="28"/>
      <c r="L1052" s="28"/>
      <c r="M1052" s="28"/>
      <c r="N1052" s="28"/>
      <c r="O1052" s="28"/>
      <c r="P1052" s="28"/>
      <c r="Q1052" s="28"/>
      <c r="R1052" s="28"/>
      <c r="S1052" s="28"/>
      <c r="T1052" s="28"/>
      <c r="U1052" s="28"/>
      <c r="V1052" s="28"/>
      <c r="W1052" s="28"/>
      <c r="X1052" s="28"/>
      <c r="Y1052" s="28"/>
      <c r="Z1052" s="28"/>
      <c r="AA1052" s="28"/>
      <c r="AB1052" s="28"/>
      <c r="AC1052" s="28"/>
      <c r="AD1052" s="28"/>
      <c r="AE1052" s="28"/>
      <c r="AF1052" s="28"/>
      <c r="AG1052" s="28"/>
      <c r="AH1052" s="28"/>
      <c r="AI1052" s="28"/>
      <c r="AJ1052" s="28"/>
      <c r="AK1052" s="28"/>
      <c r="AL1052" s="28"/>
      <c r="AM1052" s="28"/>
      <c r="AN1052" s="28"/>
      <c r="AO1052" s="28"/>
      <c r="AQ1052" s="67">
        <v>0</v>
      </c>
      <c r="AR1052" s="67">
        <v>0</v>
      </c>
      <c r="AS1052" s="67">
        <v>50.1</v>
      </c>
      <c r="AT1052" s="67">
        <v>52.6</v>
      </c>
      <c r="AU1052" s="67">
        <v>44.1</v>
      </c>
      <c r="AV1052" s="67">
        <v>26.8</v>
      </c>
      <c r="AW1052" s="67">
        <v>23.4</v>
      </c>
      <c r="AX1052" s="67">
        <v>14.5</v>
      </c>
      <c r="AY1052" s="67">
        <v>12.4</v>
      </c>
      <c r="AZ1052" s="67">
        <v>13</v>
      </c>
      <c r="BA1052" s="67">
        <v>10.199999999999999</v>
      </c>
      <c r="BB1052" s="67">
        <v>10.4</v>
      </c>
      <c r="BC1052" s="67">
        <v>6.8</v>
      </c>
      <c r="BD1052" s="67">
        <v>8.7999999999999972</v>
      </c>
      <c r="BE1052" s="67">
        <v>8</v>
      </c>
      <c r="BF1052" s="67">
        <v>9.0999999999999979</v>
      </c>
      <c r="BG1052" s="67">
        <v>8.5999999999999979</v>
      </c>
      <c r="BH1052" s="67">
        <v>8.7000000000000011</v>
      </c>
      <c r="BI1052" s="67">
        <v>11.200000000000001</v>
      </c>
      <c r="BJ1052" s="67">
        <v>11.600000000000001</v>
      </c>
      <c r="BK1052" s="67">
        <v>11.300000000000002</v>
      </c>
      <c r="BL1052" s="67">
        <v>10.3</v>
      </c>
      <c r="BM1052" s="67">
        <v>10.200000000000001</v>
      </c>
      <c r="BN1052" s="67"/>
    </row>
    <row r="1053" spans="1:66" ht="13.5" customHeight="1" thickBot="1" x14ac:dyDescent="0.2">
      <c r="A1053" s="51"/>
      <c r="B1053" s="56"/>
      <c r="C1053" s="55"/>
      <c r="D1053" s="68" t="s">
        <v>11</v>
      </c>
      <c r="E1053" s="91"/>
      <c r="F1053" s="91"/>
      <c r="G1053" s="91"/>
      <c r="H1053" s="29"/>
      <c r="I1053" s="29"/>
      <c r="J1053" s="29"/>
      <c r="K1053" s="29"/>
      <c r="L1053" s="29"/>
      <c r="M1053" s="29"/>
      <c r="N1053" s="29"/>
      <c r="O1053" s="29"/>
      <c r="P1053" s="29"/>
      <c r="Q1053" s="29"/>
      <c r="R1053" s="29"/>
      <c r="S1053" s="29"/>
      <c r="T1053" s="29"/>
      <c r="U1053" s="29"/>
      <c r="V1053" s="29"/>
      <c r="W1053" s="29"/>
      <c r="X1053" s="29"/>
      <c r="Y1053" s="29"/>
      <c r="Z1053" s="29"/>
      <c r="AA1053" s="29"/>
      <c r="AB1053" s="29"/>
      <c r="AC1053" s="29"/>
      <c r="AD1053" s="29"/>
      <c r="AE1053" s="29"/>
      <c r="AF1053" s="29"/>
      <c r="AG1053" s="29"/>
      <c r="AH1053" s="29"/>
      <c r="AI1053" s="29"/>
      <c r="AJ1053" s="29"/>
      <c r="AK1053" s="29"/>
      <c r="AL1053" s="29"/>
      <c r="AM1053" s="29"/>
      <c r="AN1053" s="29"/>
      <c r="AO1053" s="29"/>
      <c r="AQ1053" s="69">
        <v>0</v>
      </c>
      <c r="AR1053" s="69">
        <v>0</v>
      </c>
      <c r="AS1053" s="69">
        <v>53.9</v>
      </c>
      <c r="AT1053" s="69">
        <v>53.1</v>
      </c>
      <c r="AU1053" s="69">
        <v>44.1</v>
      </c>
      <c r="AV1053" s="69">
        <v>27.3</v>
      </c>
      <c r="AW1053" s="69">
        <v>23.8</v>
      </c>
      <c r="AX1053" s="69">
        <v>15.5</v>
      </c>
      <c r="AY1053" s="69">
        <v>15.4</v>
      </c>
      <c r="AZ1053" s="69">
        <v>13.8</v>
      </c>
      <c r="BA1053" s="69">
        <v>10.4</v>
      </c>
      <c r="BB1053" s="69">
        <v>11.3</v>
      </c>
      <c r="BC1053" s="69">
        <v>7.4</v>
      </c>
      <c r="BD1053" s="69">
        <v>9.9000000000000021</v>
      </c>
      <c r="BE1053" s="69">
        <v>8.8999999999999986</v>
      </c>
      <c r="BF1053" s="69">
        <v>10.000000000000002</v>
      </c>
      <c r="BG1053" s="69">
        <v>9.2999999999999989</v>
      </c>
      <c r="BH1053" s="69">
        <v>10.100000000000003</v>
      </c>
      <c r="BI1053" s="69">
        <v>15</v>
      </c>
      <c r="BJ1053" s="69">
        <v>13.899999999999999</v>
      </c>
      <c r="BK1053" s="69">
        <v>12.700000000000001</v>
      </c>
      <c r="BL1053" s="69">
        <v>12.3</v>
      </c>
      <c r="BM1053" s="69">
        <v>11.799999999999999</v>
      </c>
      <c r="BN1053" s="69"/>
    </row>
    <row r="1054" spans="1:66" ht="13.5" customHeight="1" x14ac:dyDescent="0.15">
      <c r="A1054" s="51"/>
      <c r="B1054" s="56"/>
      <c r="C1054" s="115" t="s">
        <v>441</v>
      </c>
      <c r="D1054" s="64" t="s">
        <v>6</v>
      </c>
      <c r="E1054" s="89"/>
      <c r="F1054" s="89"/>
      <c r="G1054" s="89"/>
      <c r="H1054" s="26"/>
      <c r="I1054" s="75">
        <f t="shared" ref="I1054:Y1054" si="1354">SUM(I1055:I1056)</f>
        <v>355561</v>
      </c>
      <c r="J1054" s="75">
        <f t="shared" si="1354"/>
        <v>478244</v>
      </c>
      <c r="K1054" s="75">
        <f t="shared" si="1354"/>
        <v>529220</v>
      </c>
      <c r="L1054" s="75">
        <f t="shared" si="1354"/>
        <v>612701</v>
      </c>
      <c r="M1054" s="75">
        <f t="shared" si="1354"/>
        <v>554064</v>
      </c>
      <c r="N1054" s="75">
        <f t="shared" si="1354"/>
        <v>457379</v>
      </c>
      <c r="O1054" s="75">
        <f t="shared" si="1354"/>
        <v>572616</v>
      </c>
      <c r="P1054" s="75">
        <f t="shared" si="1354"/>
        <v>1214083</v>
      </c>
      <c r="Q1054" s="75">
        <f t="shared" si="1354"/>
        <v>1038046</v>
      </c>
      <c r="R1054" s="75">
        <f t="shared" si="1354"/>
        <v>1300487</v>
      </c>
      <c r="S1054" s="75">
        <f t="shared" si="1354"/>
        <v>1415023</v>
      </c>
      <c r="T1054" s="75">
        <f t="shared" si="1354"/>
        <v>1220980</v>
      </c>
      <c r="U1054" s="75">
        <f t="shared" si="1354"/>
        <v>1346314</v>
      </c>
      <c r="V1054" s="75">
        <f t="shared" si="1354"/>
        <v>1235714</v>
      </c>
      <c r="W1054" s="75">
        <f t="shared" si="1354"/>
        <v>1184062</v>
      </c>
      <c r="X1054" s="72">
        <f t="shared" si="1354"/>
        <v>976185</v>
      </c>
      <c r="Y1054" s="26">
        <f t="shared" si="1354"/>
        <v>735214</v>
      </c>
      <c r="Z1054" s="26">
        <f t="shared" ref="Z1054:AO1054" si="1355">SUM(Z1055:Z1056)</f>
        <v>1021562</v>
      </c>
      <c r="AA1054" s="26">
        <f t="shared" si="1355"/>
        <v>1056890</v>
      </c>
      <c r="AB1054" s="26">
        <f t="shared" si="1355"/>
        <v>1042134</v>
      </c>
      <c r="AC1054" s="26">
        <f t="shared" si="1355"/>
        <v>1060273</v>
      </c>
      <c r="AD1054" s="26">
        <f t="shared" si="1355"/>
        <v>1102424</v>
      </c>
      <c r="AE1054" s="26">
        <f t="shared" si="1355"/>
        <v>1251108</v>
      </c>
      <c r="AF1054" s="26">
        <f t="shared" si="1355"/>
        <v>1360144</v>
      </c>
      <c r="AG1054" s="26">
        <f t="shared" si="1355"/>
        <v>1340792</v>
      </c>
      <c r="AH1054" s="26">
        <f t="shared" si="1355"/>
        <v>1412125</v>
      </c>
      <c r="AI1054" s="26">
        <f t="shared" si="1355"/>
        <v>1499270</v>
      </c>
      <c r="AJ1054" s="26">
        <f t="shared" si="1355"/>
        <v>1576035</v>
      </c>
      <c r="AK1054" s="26">
        <f t="shared" si="1355"/>
        <v>1603640</v>
      </c>
      <c r="AL1054" s="26">
        <f t="shared" si="1355"/>
        <v>1600646</v>
      </c>
      <c r="AM1054" s="26">
        <f t="shared" si="1355"/>
        <v>1655540</v>
      </c>
      <c r="AN1054" s="26">
        <f t="shared" si="1355"/>
        <v>1509608</v>
      </c>
      <c r="AO1054" s="26">
        <f t="shared" si="1355"/>
        <v>1602544</v>
      </c>
      <c r="AQ1054" s="65">
        <v>1745.3000000000002</v>
      </c>
      <c r="AR1054" s="65">
        <v>1822.2</v>
      </c>
      <c r="AS1054" s="65">
        <v>1760.3</v>
      </c>
      <c r="AT1054" s="65">
        <v>1616.3</v>
      </c>
      <c r="AU1054" s="65">
        <v>1652.4</v>
      </c>
      <c r="AV1054" s="65">
        <v>1592.2</v>
      </c>
      <c r="AW1054" s="65">
        <v>1550.4</v>
      </c>
      <c r="AX1054" s="65">
        <v>1577.5</v>
      </c>
      <c r="AY1054" s="65">
        <v>1693.4</v>
      </c>
      <c r="AZ1054" s="65">
        <v>1623.8</v>
      </c>
      <c r="BA1054" s="65">
        <v>1437.4</v>
      </c>
      <c r="BB1054" s="65">
        <v>1299.5</v>
      </c>
      <c r="BC1054" s="65">
        <v>1209.2</v>
      </c>
      <c r="BD1054" s="65">
        <v>1201.4999999999998</v>
      </c>
      <c r="BE1054" s="65">
        <v>1182.4000000000001</v>
      </c>
      <c r="BF1054" s="65">
        <v>1258.8999999999999</v>
      </c>
      <c r="BG1054" s="65">
        <v>1221.1999999999998</v>
      </c>
      <c r="BH1054" s="65">
        <v>1142.5999999999999</v>
      </c>
      <c r="BI1054" s="65">
        <v>1233.8999999999999</v>
      </c>
      <c r="BJ1054" s="65">
        <v>1188.3000000000002</v>
      </c>
      <c r="BK1054" s="65">
        <v>1217.7</v>
      </c>
      <c r="BL1054" s="65">
        <v>1143.5</v>
      </c>
      <c r="BM1054" s="65">
        <v>1165.3999999999999</v>
      </c>
      <c r="BN1054" s="65"/>
    </row>
    <row r="1055" spans="1:66" ht="13.5" customHeight="1" x14ac:dyDescent="0.15">
      <c r="A1055" s="51"/>
      <c r="B1055" s="56"/>
      <c r="C1055" s="116"/>
      <c r="D1055" s="66" t="s">
        <v>7</v>
      </c>
      <c r="E1055" s="90"/>
      <c r="F1055" s="90"/>
      <c r="G1055" s="90"/>
      <c r="H1055" s="28"/>
      <c r="I1055" s="76">
        <f>主要観光地別・年度計!I1139</f>
        <v>117990</v>
      </c>
      <c r="J1055" s="76">
        <f>主要観光地別・年度計!J1139</f>
        <v>229062</v>
      </c>
      <c r="K1055" s="76">
        <f>主要観光地別・年度計!K1139</f>
        <v>265635</v>
      </c>
      <c r="L1055" s="76">
        <f>主要観光地別・年度計!L1139</f>
        <v>288676</v>
      </c>
      <c r="M1055" s="76">
        <f>主要観光地別・年度計!M1139</f>
        <v>376637</v>
      </c>
      <c r="N1055" s="76">
        <f>主要観光地別・年度計!N1139</f>
        <v>301865</v>
      </c>
      <c r="O1055" s="76">
        <f>主要観光地別・年度計!O1139</f>
        <v>317158</v>
      </c>
      <c r="P1055" s="76">
        <f>主要観光地別・年度計!P1139</f>
        <v>604930</v>
      </c>
      <c r="Q1055" s="76">
        <f>主要観光地別・年度計!Q1139</f>
        <v>640078</v>
      </c>
      <c r="R1055" s="76">
        <f>主要観光地別・年度計!R1139</f>
        <v>711570</v>
      </c>
      <c r="S1055" s="76">
        <f>主要観光地別・年度計!S1139</f>
        <v>877676</v>
      </c>
      <c r="T1055" s="76">
        <f>主要観光地別・年度計!T1139</f>
        <v>713957</v>
      </c>
      <c r="U1055" s="76">
        <f>主要観光地別・年度計!U1139</f>
        <v>684728</v>
      </c>
      <c r="V1055" s="76">
        <f>主要観光地別・年度計!V1139</f>
        <v>635235</v>
      </c>
      <c r="W1055" s="76">
        <f>主要観光地別・年度計!W1139</f>
        <v>579302</v>
      </c>
      <c r="X1055" s="73">
        <f>主要観光地別・年度計!X1139</f>
        <v>463980</v>
      </c>
      <c r="Y1055" s="28">
        <f>主要観光地別・年度計!Y1145</f>
        <v>374261</v>
      </c>
      <c r="Z1055" s="28">
        <f>主要観光地別・年度計!Z1145</f>
        <v>703860</v>
      </c>
      <c r="AA1055" s="28">
        <f>主要観光地別・年度計!AA1145</f>
        <v>845244</v>
      </c>
      <c r="AB1055" s="28">
        <f>主要観光地別・年度計!AB1145</f>
        <v>793952</v>
      </c>
      <c r="AC1055" s="28">
        <f>主要観光地別・年度計!AC1145</f>
        <v>799934</v>
      </c>
      <c r="AD1055" s="28">
        <f>主要観光地別・年度計!AD1145</f>
        <v>833708</v>
      </c>
      <c r="AE1055" s="28">
        <f>主要観光地別・年度計!AE1145</f>
        <v>930664</v>
      </c>
      <c r="AF1055" s="28">
        <f>主要観光地別・年度計!AF1145</f>
        <v>1008623</v>
      </c>
      <c r="AG1055" s="28">
        <f>主要観光地別・年度計!AG1145</f>
        <v>999053</v>
      </c>
      <c r="AH1055" s="28">
        <f>主要観光地別・年度計!AH1145</f>
        <v>1043165</v>
      </c>
      <c r="AI1055" s="28">
        <f>主要観光地別・年度計!AI1145</f>
        <v>1103905</v>
      </c>
      <c r="AJ1055" s="28">
        <f>主要観光地別・年度計!AJ1145</f>
        <v>1156570</v>
      </c>
      <c r="AK1055" s="28">
        <f>主要観光地別・年度計!AK1145</f>
        <v>1166363</v>
      </c>
      <c r="AL1055" s="28">
        <f>主要観光地別・年度計!AL1145</f>
        <v>1154611</v>
      </c>
      <c r="AM1055" s="28">
        <f>主要観光地別・年度計!AM1145</f>
        <v>1201507</v>
      </c>
      <c r="AN1055" s="28">
        <f>主要観光地別・年度計!AN1145</f>
        <v>1093713</v>
      </c>
      <c r="AO1055" s="28">
        <f>主要観光地別・年度計!AO1145</f>
        <v>1148255</v>
      </c>
      <c r="AQ1055" s="67">
        <v>1165.9000000000001</v>
      </c>
      <c r="AR1055" s="67">
        <v>1301</v>
      </c>
      <c r="AS1055" s="67">
        <v>1257.3</v>
      </c>
      <c r="AT1055" s="67">
        <v>1150.0999999999999</v>
      </c>
      <c r="AU1055" s="67">
        <v>1181.4000000000001</v>
      </c>
      <c r="AV1055" s="67">
        <v>1137</v>
      </c>
      <c r="AW1055" s="67">
        <v>1116.3</v>
      </c>
      <c r="AX1055" s="67">
        <v>1119.7</v>
      </c>
      <c r="AY1055" s="67">
        <v>1200.7</v>
      </c>
      <c r="AZ1055" s="67">
        <v>1158.7</v>
      </c>
      <c r="BA1055" s="67">
        <v>1023.7</v>
      </c>
      <c r="BB1055" s="67">
        <v>883.3</v>
      </c>
      <c r="BC1055" s="67">
        <v>851.6</v>
      </c>
      <c r="BD1055" s="67">
        <v>853.99999999999989</v>
      </c>
      <c r="BE1055" s="67">
        <v>838.80000000000007</v>
      </c>
      <c r="BF1055" s="67">
        <v>895.40000000000009</v>
      </c>
      <c r="BG1055" s="67">
        <v>870.8</v>
      </c>
      <c r="BH1055" s="67">
        <v>816.7</v>
      </c>
      <c r="BI1055" s="67">
        <v>879.70000000000016</v>
      </c>
      <c r="BJ1055" s="67">
        <v>848.30000000000007</v>
      </c>
      <c r="BK1055" s="67">
        <v>865.99999999999989</v>
      </c>
      <c r="BL1055" s="67">
        <v>814.5</v>
      </c>
      <c r="BM1055" s="67">
        <v>839.40000000000009</v>
      </c>
      <c r="BN1055" s="67"/>
    </row>
    <row r="1056" spans="1:66" ht="13.5" customHeight="1" x14ac:dyDescent="0.15">
      <c r="A1056" s="51" t="s">
        <v>399</v>
      </c>
      <c r="B1056" s="56" t="s">
        <v>216</v>
      </c>
      <c r="C1056" s="116"/>
      <c r="D1056" s="66" t="s">
        <v>8</v>
      </c>
      <c r="E1056" s="90"/>
      <c r="F1056" s="90"/>
      <c r="G1056" s="90"/>
      <c r="H1056" s="28"/>
      <c r="I1056" s="76">
        <f>主要観光地別・年度計!I1140</f>
        <v>237571</v>
      </c>
      <c r="J1056" s="76">
        <f>主要観光地別・年度計!J1140</f>
        <v>249182</v>
      </c>
      <c r="K1056" s="76">
        <f>主要観光地別・年度計!K1140</f>
        <v>263585</v>
      </c>
      <c r="L1056" s="76">
        <f>主要観光地別・年度計!L1140</f>
        <v>324025</v>
      </c>
      <c r="M1056" s="76">
        <f>主要観光地別・年度計!M1140</f>
        <v>177427</v>
      </c>
      <c r="N1056" s="76">
        <f>主要観光地別・年度計!N1140</f>
        <v>155514</v>
      </c>
      <c r="O1056" s="76">
        <f>主要観光地別・年度計!O1140</f>
        <v>255458</v>
      </c>
      <c r="P1056" s="76">
        <f>主要観光地別・年度計!P1140</f>
        <v>609153</v>
      </c>
      <c r="Q1056" s="76">
        <f>主要観光地別・年度計!Q1140</f>
        <v>397968</v>
      </c>
      <c r="R1056" s="76">
        <f>主要観光地別・年度計!R1140</f>
        <v>588917</v>
      </c>
      <c r="S1056" s="76">
        <f>主要観光地別・年度計!S1140</f>
        <v>537347</v>
      </c>
      <c r="T1056" s="76">
        <f>主要観光地別・年度計!T1140</f>
        <v>507023</v>
      </c>
      <c r="U1056" s="76">
        <f>主要観光地別・年度計!U1140</f>
        <v>661586</v>
      </c>
      <c r="V1056" s="76">
        <f>主要観光地別・年度計!V1140</f>
        <v>600479</v>
      </c>
      <c r="W1056" s="76">
        <f>主要観光地別・年度計!W1140</f>
        <v>604760</v>
      </c>
      <c r="X1056" s="73">
        <f>主要観光地別・年度計!X1140</f>
        <v>512205</v>
      </c>
      <c r="Y1056" s="28">
        <f>主要観光地別・年度計!Y1146</f>
        <v>360953</v>
      </c>
      <c r="Z1056" s="28">
        <f>主要観光地別・年度計!Z1146</f>
        <v>317702</v>
      </c>
      <c r="AA1056" s="28">
        <f>主要観光地別・年度計!AA1146</f>
        <v>211646</v>
      </c>
      <c r="AB1056" s="28">
        <f>主要観光地別・年度計!AB1146</f>
        <v>248182</v>
      </c>
      <c r="AC1056" s="28">
        <f>主要観光地別・年度計!AC1146</f>
        <v>260339</v>
      </c>
      <c r="AD1056" s="28">
        <f>主要観光地別・年度計!AD1146</f>
        <v>268716</v>
      </c>
      <c r="AE1056" s="28">
        <f>主要観光地別・年度計!AE1146</f>
        <v>320444</v>
      </c>
      <c r="AF1056" s="28">
        <f>主要観光地別・年度計!AF1146</f>
        <v>351521</v>
      </c>
      <c r="AG1056" s="28">
        <f>主要観光地別・年度計!AG1146</f>
        <v>341739</v>
      </c>
      <c r="AH1056" s="28">
        <f>主要観光地別・年度計!AH1146</f>
        <v>368960</v>
      </c>
      <c r="AI1056" s="28">
        <f>主要観光地別・年度計!AI1146</f>
        <v>395365</v>
      </c>
      <c r="AJ1056" s="28">
        <f>主要観光地別・年度計!AJ1146</f>
        <v>419465</v>
      </c>
      <c r="AK1056" s="28">
        <f>主要観光地別・年度計!AK1146</f>
        <v>437277</v>
      </c>
      <c r="AL1056" s="28">
        <f>主要観光地別・年度計!AL1146</f>
        <v>446035</v>
      </c>
      <c r="AM1056" s="28">
        <f>主要観光地別・年度計!AM1146</f>
        <v>454033</v>
      </c>
      <c r="AN1056" s="28">
        <f>主要観光地別・年度計!AN1146</f>
        <v>415895</v>
      </c>
      <c r="AO1056" s="28">
        <f>主要観光地別・年度計!AO1146</f>
        <v>454289</v>
      </c>
      <c r="AQ1056" s="67">
        <v>579.4</v>
      </c>
      <c r="AR1056" s="67">
        <v>521.20000000000005</v>
      </c>
      <c r="AS1056" s="67">
        <v>503</v>
      </c>
      <c r="AT1056" s="67">
        <v>466.2</v>
      </c>
      <c r="AU1056" s="67">
        <v>471</v>
      </c>
      <c r="AV1056" s="67">
        <v>455.2</v>
      </c>
      <c r="AW1056" s="67">
        <v>434.1</v>
      </c>
      <c r="AX1056" s="67">
        <v>457.8</v>
      </c>
      <c r="AY1056" s="67">
        <v>492.7</v>
      </c>
      <c r="AZ1056" s="67">
        <v>465.1</v>
      </c>
      <c r="BA1056" s="67">
        <v>413.7</v>
      </c>
      <c r="BB1056" s="67">
        <v>416.2</v>
      </c>
      <c r="BC1056" s="67">
        <v>357.6</v>
      </c>
      <c r="BD1056" s="67">
        <v>347.49999999999994</v>
      </c>
      <c r="BE1056" s="67">
        <v>343.6</v>
      </c>
      <c r="BF1056" s="67">
        <v>363.49999999999994</v>
      </c>
      <c r="BG1056" s="67">
        <v>350.40000000000003</v>
      </c>
      <c r="BH1056" s="67">
        <v>325.90000000000003</v>
      </c>
      <c r="BI1056" s="67">
        <v>354.20000000000005</v>
      </c>
      <c r="BJ1056" s="67">
        <v>340</v>
      </c>
      <c r="BK1056" s="67">
        <v>351.7</v>
      </c>
      <c r="BL1056" s="67">
        <v>329</v>
      </c>
      <c r="BM1056" s="67">
        <v>326.00000000000006</v>
      </c>
      <c r="BN1056" s="67"/>
    </row>
    <row r="1057" spans="1:66" ht="13.5" customHeight="1" x14ac:dyDescent="0.15">
      <c r="A1057" s="51" t="s">
        <v>400</v>
      </c>
      <c r="B1057" s="56"/>
      <c r="C1057" s="116"/>
      <c r="D1057" s="66" t="s">
        <v>9</v>
      </c>
      <c r="E1057" s="90"/>
      <c r="F1057" s="90"/>
      <c r="G1057" s="90"/>
      <c r="H1057" s="28"/>
      <c r="I1057" s="76">
        <f>主要観光地別・年度計!I1141</f>
        <v>245125</v>
      </c>
      <c r="J1057" s="76">
        <f>主要観光地別・年度計!J1141</f>
        <v>321594</v>
      </c>
      <c r="K1057" s="76">
        <f>主要観光地別・年度計!K1141</f>
        <v>405954</v>
      </c>
      <c r="L1057" s="76">
        <f>主要観光地別・年度計!L1141</f>
        <v>406076</v>
      </c>
      <c r="M1057" s="76">
        <f>主要観光地別・年度計!M1141</f>
        <v>316033</v>
      </c>
      <c r="N1057" s="76">
        <f>主要観光地別・年度計!N1141</f>
        <v>215585</v>
      </c>
      <c r="O1057" s="76">
        <f>主要観光地別・年度計!O1141</f>
        <v>299641</v>
      </c>
      <c r="P1057" s="76">
        <f>主要観光地別・年度計!P1141</f>
        <v>804528</v>
      </c>
      <c r="Q1057" s="76">
        <f>主要観光地別・年度計!Q1141</f>
        <v>696959</v>
      </c>
      <c r="R1057" s="76">
        <f>主要観光地別・年度計!R1141</f>
        <v>876356</v>
      </c>
      <c r="S1057" s="76">
        <f>主要観光地別・年度計!S1141</f>
        <v>959997</v>
      </c>
      <c r="T1057" s="76">
        <f>主要観光地別・年度計!T1141</f>
        <v>815811</v>
      </c>
      <c r="U1057" s="76">
        <f>主要観光地別・年度計!U1141</f>
        <v>921383</v>
      </c>
      <c r="V1057" s="76">
        <f>主要観光地別・年度計!V1141</f>
        <v>826544</v>
      </c>
      <c r="W1057" s="76">
        <f>主要観光地別・年度計!W1141</f>
        <v>780511</v>
      </c>
      <c r="X1057" s="73">
        <f>主要観光地別・年度計!X1141</f>
        <v>624619</v>
      </c>
      <c r="Y1057" s="28">
        <f>主要観光地別・年度計!Y1147</f>
        <v>354745</v>
      </c>
      <c r="Z1057" s="28">
        <f>主要観光地別・年度計!Z1147</f>
        <v>682602</v>
      </c>
      <c r="AA1057" s="28">
        <f>主要観光地別・年度計!AA1147</f>
        <v>701822</v>
      </c>
      <c r="AB1057" s="28">
        <f>主要観光地別・年度計!AB1147</f>
        <v>704328</v>
      </c>
      <c r="AC1057" s="28">
        <f>主要観光地別・年度計!AC1147</f>
        <v>689892</v>
      </c>
      <c r="AD1057" s="28">
        <f>主要観光地別・年度計!AD1147</f>
        <v>702370</v>
      </c>
      <c r="AE1057" s="28">
        <f>主要観光地別・年度計!AE1147</f>
        <v>784915</v>
      </c>
      <c r="AF1057" s="28">
        <f>主要観光地別・年度計!AF1147</f>
        <v>860148</v>
      </c>
      <c r="AG1057" s="28">
        <f>主要観光地別・年度計!AG1147</f>
        <v>855475</v>
      </c>
      <c r="AH1057" s="28">
        <f>主要観光地別・年度計!AH1147</f>
        <v>892750</v>
      </c>
      <c r="AI1057" s="28">
        <f>主要観光地別・年度計!AI1147</f>
        <v>947454</v>
      </c>
      <c r="AJ1057" s="28">
        <f>主要観光地別・年度計!AJ1147</f>
        <v>995917</v>
      </c>
      <c r="AK1057" s="28">
        <f>主要観光地別・年度計!AK1147</f>
        <v>1006432</v>
      </c>
      <c r="AL1057" s="28">
        <f>主要観光地別・年度計!AL1147</f>
        <v>1005583</v>
      </c>
      <c r="AM1057" s="28">
        <f>主要観光地別・年度計!AM1147</f>
        <v>1045869</v>
      </c>
      <c r="AN1057" s="28">
        <f>主要観光地別・年度計!AN1147</f>
        <v>973474</v>
      </c>
      <c r="AO1057" s="28">
        <f>主要観光地別・年度計!AO1147</f>
        <v>1029202</v>
      </c>
      <c r="AQ1057" s="67">
        <v>1141.0999999999999</v>
      </c>
      <c r="AR1057" s="67">
        <v>1149.2</v>
      </c>
      <c r="AS1057" s="67">
        <v>1114.4000000000001</v>
      </c>
      <c r="AT1057" s="67">
        <v>1026.0999999999999</v>
      </c>
      <c r="AU1057" s="67">
        <v>1039.5</v>
      </c>
      <c r="AV1057" s="67">
        <v>1001.2</v>
      </c>
      <c r="AW1057" s="67">
        <v>977.4</v>
      </c>
      <c r="AX1057" s="67">
        <v>990.4</v>
      </c>
      <c r="AY1057" s="67">
        <v>1100.5</v>
      </c>
      <c r="AZ1057" s="67">
        <v>1036.3</v>
      </c>
      <c r="BA1057" s="67">
        <v>916.9</v>
      </c>
      <c r="BB1057" s="67">
        <v>826.1</v>
      </c>
      <c r="BC1057" s="67">
        <v>764</v>
      </c>
      <c r="BD1057" s="67">
        <v>766</v>
      </c>
      <c r="BE1057" s="67">
        <v>755.30000000000007</v>
      </c>
      <c r="BF1057" s="67">
        <v>806.80000000000007</v>
      </c>
      <c r="BG1057" s="67">
        <v>778.60000000000014</v>
      </c>
      <c r="BH1057" s="67">
        <v>730.69999999999993</v>
      </c>
      <c r="BI1057" s="67">
        <v>780.19999999999993</v>
      </c>
      <c r="BJ1057" s="67">
        <v>747.5</v>
      </c>
      <c r="BK1057" s="67">
        <v>767.7</v>
      </c>
      <c r="BL1057" s="67">
        <v>714.9</v>
      </c>
      <c r="BM1057" s="67">
        <v>731.9</v>
      </c>
      <c r="BN1057" s="67"/>
    </row>
    <row r="1058" spans="1:66" ht="13.5" customHeight="1" x14ac:dyDescent="0.15">
      <c r="A1058" s="51"/>
      <c r="B1058" s="56"/>
      <c r="C1058" s="116"/>
      <c r="D1058" s="66" t="s">
        <v>10</v>
      </c>
      <c r="E1058" s="90"/>
      <c r="F1058" s="90"/>
      <c r="G1058" s="90"/>
      <c r="H1058" s="28"/>
      <c r="I1058" s="76">
        <f>主要観光地別・年度計!I1142</f>
        <v>110436</v>
      </c>
      <c r="J1058" s="76">
        <f>主要観光地別・年度計!J1142</f>
        <v>156650</v>
      </c>
      <c r="K1058" s="76">
        <f>主要観光地別・年度計!K1142</f>
        <v>123266</v>
      </c>
      <c r="L1058" s="76">
        <f>主要観光地別・年度計!L1142</f>
        <v>206625</v>
      </c>
      <c r="M1058" s="76">
        <f>主要観光地別・年度計!M1142</f>
        <v>238031</v>
      </c>
      <c r="N1058" s="76">
        <f>主要観光地別・年度計!N1142</f>
        <v>241794</v>
      </c>
      <c r="O1058" s="76">
        <f>主要観光地別・年度計!O1142</f>
        <v>272975</v>
      </c>
      <c r="P1058" s="76">
        <f>主要観光地別・年度計!P1142</f>
        <v>409555</v>
      </c>
      <c r="Q1058" s="76">
        <f>主要観光地別・年度計!Q1142</f>
        <v>341087</v>
      </c>
      <c r="R1058" s="76">
        <f>主要観光地別・年度計!R1142</f>
        <v>424131</v>
      </c>
      <c r="S1058" s="76">
        <f>主要観光地別・年度計!S1142</f>
        <v>455026</v>
      </c>
      <c r="T1058" s="76">
        <f>主要観光地別・年度計!T1142</f>
        <v>405169</v>
      </c>
      <c r="U1058" s="76">
        <f>主要観光地別・年度計!U1142</f>
        <v>424931</v>
      </c>
      <c r="V1058" s="76">
        <f>主要観光地別・年度計!V1142</f>
        <v>409170</v>
      </c>
      <c r="W1058" s="76">
        <f>主要観光地別・年度計!W1142</f>
        <v>403551</v>
      </c>
      <c r="X1058" s="73">
        <f>主要観光地別・年度計!X1142</f>
        <v>351566</v>
      </c>
      <c r="Y1058" s="28">
        <f>主要観光地別・年度計!Y1148</f>
        <v>380469</v>
      </c>
      <c r="Z1058" s="28">
        <f>主要観光地別・年度計!Z1148</f>
        <v>338960</v>
      </c>
      <c r="AA1058" s="28">
        <f>主要観光地別・年度計!AA1148</f>
        <v>355068</v>
      </c>
      <c r="AB1058" s="28">
        <f>主要観光地別・年度計!AB1148</f>
        <v>337806</v>
      </c>
      <c r="AC1058" s="28">
        <f>主要観光地別・年度計!AC1148</f>
        <v>370381</v>
      </c>
      <c r="AD1058" s="28">
        <f>主要観光地別・年度計!AD1148</f>
        <v>400054</v>
      </c>
      <c r="AE1058" s="28">
        <f>主要観光地別・年度計!AE1148</f>
        <v>466193</v>
      </c>
      <c r="AF1058" s="28">
        <f>主要観光地別・年度計!AF1148</f>
        <v>499996</v>
      </c>
      <c r="AG1058" s="28">
        <f>主要観光地別・年度計!AG1148</f>
        <v>485317</v>
      </c>
      <c r="AH1058" s="28">
        <f>主要観光地別・年度計!AH1148</f>
        <v>519375</v>
      </c>
      <c r="AI1058" s="28">
        <f>主要観光地別・年度計!AI1148</f>
        <v>551816</v>
      </c>
      <c r="AJ1058" s="28">
        <f>主要観光地別・年度計!AJ1148</f>
        <v>580118</v>
      </c>
      <c r="AK1058" s="28">
        <f>主要観光地別・年度計!AK1148</f>
        <v>597208</v>
      </c>
      <c r="AL1058" s="28">
        <f>主要観光地別・年度計!AL1148</f>
        <v>595063</v>
      </c>
      <c r="AM1058" s="28">
        <f>主要観光地別・年度計!AM1148</f>
        <v>609671</v>
      </c>
      <c r="AN1058" s="28">
        <f>主要観光地別・年度計!AN1148</f>
        <v>536134</v>
      </c>
      <c r="AO1058" s="28">
        <f>主要観光地別・年度計!AO1148</f>
        <v>573342</v>
      </c>
      <c r="AQ1058" s="67">
        <v>604.20000000000005</v>
      </c>
      <c r="AR1058" s="67">
        <v>673</v>
      </c>
      <c r="AS1058" s="67">
        <v>645.9</v>
      </c>
      <c r="AT1058" s="67">
        <v>590.20000000000005</v>
      </c>
      <c r="AU1058" s="67">
        <v>612.9</v>
      </c>
      <c r="AV1058" s="67">
        <v>591</v>
      </c>
      <c r="AW1058" s="67">
        <v>573</v>
      </c>
      <c r="AX1058" s="67">
        <v>587.1</v>
      </c>
      <c r="AY1058" s="67">
        <v>592.9</v>
      </c>
      <c r="AZ1058" s="67">
        <v>587.5</v>
      </c>
      <c r="BA1058" s="67">
        <v>520.5</v>
      </c>
      <c r="BB1058" s="67">
        <v>473.4</v>
      </c>
      <c r="BC1058" s="67">
        <v>445.2</v>
      </c>
      <c r="BD1058" s="67">
        <v>435.49999999999994</v>
      </c>
      <c r="BE1058" s="67">
        <v>427.09999999999997</v>
      </c>
      <c r="BF1058" s="67">
        <v>452.1</v>
      </c>
      <c r="BG1058" s="67">
        <v>442.59999999999997</v>
      </c>
      <c r="BH1058" s="67">
        <v>411.9</v>
      </c>
      <c r="BI1058" s="67">
        <v>453.7</v>
      </c>
      <c r="BJ1058" s="67">
        <v>440.79999999999995</v>
      </c>
      <c r="BK1058" s="67">
        <v>450.00000000000006</v>
      </c>
      <c r="BL1058" s="67">
        <v>428.6</v>
      </c>
      <c r="BM1058" s="67">
        <v>433.50000000000006</v>
      </c>
      <c r="BN1058" s="67"/>
    </row>
    <row r="1059" spans="1:66" ht="13.5" customHeight="1" thickBot="1" x14ac:dyDescent="0.2">
      <c r="A1059" s="51"/>
      <c r="B1059" s="56"/>
      <c r="C1059" s="117"/>
      <c r="D1059" s="68" t="s">
        <v>11</v>
      </c>
      <c r="E1059" s="91"/>
      <c r="F1059" s="91"/>
      <c r="G1059" s="91"/>
      <c r="H1059" s="29"/>
      <c r="I1059" s="77">
        <f>主要観光地別・年度計!I1143</f>
        <v>110436</v>
      </c>
      <c r="J1059" s="77">
        <f>主要観光地別・年度計!J1143</f>
        <v>158935</v>
      </c>
      <c r="K1059" s="77">
        <f>主要観光地別・年度計!K1143</f>
        <v>124758</v>
      </c>
      <c r="L1059" s="77">
        <f>主要観光地別・年度計!L1143</f>
        <v>210437</v>
      </c>
      <c r="M1059" s="77">
        <f>主要観光地別・年度計!M1143</f>
        <v>238031</v>
      </c>
      <c r="N1059" s="77">
        <f>主要観光地別・年度計!N1143</f>
        <v>276031</v>
      </c>
      <c r="O1059" s="77">
        <f>主要観光地別・年度計!O1143</f>
        <v>356403</v>
      </c>
      <c r="P1059" s="77">
        <f>主要観光地別・年度計!P1143</f>
        <v>434948</v>
      </c>
      <c r="Q1059" s="77">
        <f>主要観光地別・年度計!Q1143</f>
        <v>341087</v>
      </c>
      <c r="R1059" s="77">
        <f>主要観光地別・年度計!R1143</f>
        <v>424131</v>
      </c>
      <c r="S1059" s="77">
        <f>主要観光地別・年度計!S1143</f>
        <v>455026</v>
      </c>
      <c r="T1059" s="77">
        <f>主要観光地別・年度計!T1143</f>
        <v>405169</v>
      </c>
      <c r="U1059" s="77">
        <f>主要観光地別・年度計!U1143</f>
        <v>424931</v>
      </c>
      <c r="V1059" s="77">
        <f>主要観光地別・年度計!V1143</f>
        <v>409170</v>
      </c>
      <c r="W1059" s="77">
        <f>主要観光地別・年度計!W1143</f>
        <v>403551</v>
      </c>
      <c r="X1059" s="74">
        <f>主要観光地別・年度計!X1143</f>
        <v>361361</v>
      </c>
      <c r="Y1059" s="29">
        <f>主要観光地別・年度計!Y1149</f>
        <v>410853</v>
      </c>
      <c r="Z1059" s="29">
        <f>主要観光地別・年度計!Z1149</f>
        <v>338960</v>
      </c>
      <c r="AA1059" s="29">
        <f>主要観光地別・年度計!AA1149</f>
        <v>376458</v>
      </c>
      <c r="AB1059" s="29">
        <f>主要観光地別・年度計!AB1149</f>
        <v>358574</v>
      </c>
      <c r="AC1059" s="29">
        <f>主要観光地別・年度計!AC1149</f>
        <v>391368</v>
      </c>
      <c r="AD1059" s="29">
        <f>主要観光地別・年度計!AD1149</f>
        <v>422397</v>
      </c>
      <c r="AE1059" s="29">
        <f>主要観光地別・年度計!AE1149</f>
        <v>475497</v>
      </c>
      <c r="AF1059" s="29">
        <f>主要観光地別・年度計!AF1149</f>
        <v>515643</v>
      </c>
      <c r="AG1059" s="29">
        <f>主要観光地別・年度計!AG1149</f>
        <v>495018</v>
      </c>
      <c r="AH1059" s="29">
        <f>主要観光地別・年度計!AH1149</f>
        <v>529762</v>
      </c>
      <c r="AI1059" s="29">
        <f>主要観光地別・年度計!AI1149</f>
        <v>562851</v>
      </c>
      <c r="AJ1059" s="29">
        <f>主要観光地別・年度計!AJ1149</f>
        <v>591718</v>
      </c>
      <c r="AK1059" s="29">
        <f>主要観光地別・年度計!AK1149</f>
        <v>609152</v>
      </c>
      <c r="AL1059" s="29">
        <f>主要観光地別・年度計!AL1149</f>
        <v>606964</v>
      </c>
      <c r="AM1059" s="29">
        <f>主要観光地別・年度計!AM1149</f>
        <v>621865</v>
      </c>
      <c r="AN1059" s="29">
        <f>主要観光地別・年度計!AN1149</f>
        <v>546857</v>
      </c>
      <c r="AO1059" s="29">
        <f>主要観光地別・年度計!AO1149</f>
        <v>584810</v>
      </c>
      <c r="AQ1059" s="69">
        <v>616.20000000000005</v>
      </c>
      <c r="AR1059" s="69">
        <v>696.5</v>
      </c>
      <c r="AS1059" s="69">
        <v>658.9</v>
      </c>
      <c r="AT1059" s="69">
        <v>602.1</v>
      </c>
      <c r="AU1059" s="69">
        <v>625.29999999999995</v>
      </c>
      <c r="AV1059" s="69">
        <v>603</v>
      </c>
      <c r="AW1059" s="69">
        <v>584.70000000000005</v>
      </c>
      <c r="AX1059" s="69">
        <v>598.9</v>
      </c>
      <c r="AY1059" s="69">
        <v>604.70000000000005</v>
      </c>
      <c r="AZ1059" s="69">
        <v>599.29999999999995</v>
      </c>
      <c r="BA1059" s="69">
        <v>531</v>
      </c>
      <c r="BB1059" s="69">
        <v>483.2</v>
      </c>
      <c r="BC1059" s="69">
        <v>454.1</v>
      </c>
      <c r="BD1059" s="69">
        <v>444.3</v>
      </c>
      <c r="BE1059" s="69">
        <v>435.59999999999997</v>
      </c>
      <c r="BF1059" s="69">
        <v>461.2</v>
      </c>
      <c r="BG1059" s="69">
        <v>451.5</v>
      </c>
      <c r="BH1059" s="69">
        <v>420.3</v>
      </c>
      <c r="BI1059" s="69">
        <v>462.90000000000003</v>
      </c>
      <c r="BJ1059" s="69">
        <v>449.99999999999994</v>
      </c>
      <c r="BK1059" s="69">
        <v>458.30000000000007</v>
      </c>
      <c r="BL1059" s="69">
        <v>437.1</v>
      </c>
      <c r="BM1059" s="69">
        <v>442.2</v>
      </c>
      <c r="BN1059" s="69"/>
    </row>
    <row r="1060" spans="1:66" ht="13.5" customHeight="1" x14ac:dyDescent="0.15">
      <c r="A1060" s="51"/>
      <c r="B1060" s="56"/>
      <c r="C1060" s="53" t="s">
        <v>214</v>
      </c>
      <c r="D1060" s="64" t="s">
        <v>6</v>
      </c>
      <c r="E1060" s="89"/>
      <c r="F1060" s="89"/>
      <c r="G1060" s="89"/>
      <c r="H1060" s="26"/>
      <c r="I1060" s="26"/>
      <c r="J1060" s="26"/>
      <c r="K1060" s="26"/>
      <c r="L1060" s="26"/>
      <c r="M1060" s="26"/>
      <c r="N1060" s="26"/>
      <c r="O1060" s="26"/>
      <c r="P1060" s="26"/>
      <c r="Q1060" s="26"/>
      <c r="R1060" s="26"/>
      <c r="S1060" s="26"/>
      <c r="T1060" s="26"/>
      <c r="U1060" s="26"/>
      <c r="V1060" s="26"/>
      <c r="W1060" s="26"/>
      <c r="X1060" s="26"/>
      <c r="Y1060" s="26"/>
      <c r="Z1060" s="26"/>
      <c r="AA1060" s="26"/>
      <c r="AB1060" s="26"/>
      <c r="AC1060" s="26"/>
      <c r="AD1060" s="26"/>
      <c r="AE1060" s="26"/>
      <c r="AF1060" s="26"/>
      <c r="AG1060" s="26"/>
      <c r="AH1060" s="26"/>
      <c r="AI1060" s="26"/>
      <c r="AJ1060" s="26"/>
      <c r="AK1060" s="26"/>
      <c r="AL1060" s="26"/>
      <c r="AM1060" s="26"/>
      <c r="AN1060" s="26"/>
      <c r="AO1060" s="26"/>
      <c r="AQ1060" s="65">
        <v>0</v>
      </c>
      <c r="AR1060" s="65">
        <v>0</v>
      </c>
      <c r="AS1060" s="65">
        <v>184.8</v>
      </c>
      <c r="AT1060" s="65">
        <v>191.5</v>
      </c>
      <c r="AU1060" s="65">
        <v>203.5</v>
      </c>
      <c r="AV1060" s="65">
        <v>162.5</v>
      </c>
      <c r="AW1060" s="65">
        <v>155.5</v>
      </c>
      <c r="AX1060" s="65">
        <v>151.5</v>
      </c>
      <c r="AY1060" s="65">
        <v>157.6</v>
      </c>
      <c r="AZ1060" s="65">
        <v>155</v>
      </c>
      <c r="BA1060" s="65">
        <v>154.5</v>
      </c>
      <c r="BB1060" s="65">
        <v>144.69999999999999</v>
      </c>
      <c r="BC1060" s="65">
        <v>138.80000000000001</v>
      </c>
      <c r="BD1060" s="65">
        <v>132.69999999999999</v>
      </c>
      <c r="BE1060" s="65">
        <v>120.8</v>
      </c>
      <c r="BF1060" s="65">
        <v>101</v>
      </c>
      <c r="BG1060" s="65">
        <v>121.80000000000001</v>
      </c>
      <c r="BH1060" s="65">
        <v>122</v>
      </c>
      <c r="BI1060" s="65">
        <v>143.1</v>
      </c>
      <c r="BJ1060" s="65">
        <v>152.29999999999998</v>
      </c>
      <c r="BK1060" s="65">
        <v>168.20000000000002</v>
      </c>
      <c r="BL1060" s="65">
        <v>157</v>
      </c>
      <c r="BM1060" s="65">
        <v>148.70000000000002</v>
      </c>
      <c r="BN1060" s="65"/>
    </row>
    <row r="1061" spans="1:66" ht="13.5" customHeight="1" x14ac:dyDescent="0.15">
      <c r="A1061" s="51"/>
      <c r="B1061" s="56"/>
      <c r="C1061" s="54"/>
      <c r="D1061" s="66" t="s">
        <v>7</v>
      </c>
      <c r="E1061" s="90"/>
      <c r="F1061" s="90"/>
      <c r="G1061" s="90"/>
      <c r="H1061" s="28"/>
      <c r="I1061" s="28"/>
      <c r="J1061" s="28"/>
      <c r="K1061" s="28"/>
      <c r="L1061" s="28"/>
      <c r="M1061" s="28"/>
      <c r="N1061" s="28"/>
      <c r="O1061" s="28"/>
      <c r="P1061" s="28"/>
      <c r="Q1061" s="28"/>
      <c r="R1061" s="28"/>
      <c r="S1061" s="28"/>
      <c r="T1061" s="28"/>
      <c r="U1061" s="28"/>
      <c r="V1061" s="28"/>
      <c r="W1061" s="28"/>
      <c r="X1061" s="28"/>
      <c r="Y1061" s="28"/>
      <c r="Z1061" s="28"/>
      <c r="AA1061" s="28"/>
      <c r="AB1061" s="28"/>
      <c r="AC1061" s="28"/>
      <c r="AD1061" s="28"/>
      <c r="AE1061" s="28"/>
      <c r="AF1061" s="28"/>
      <c r="AG1061" s="28"/>
      <c r="AH1061" s="28"/>
      <c r="AI1061" s="28"/>
      <c r="AJ1061" s="28"/>
      <c r="AK1061" s="28"/>
      <c r="AL1061" s="28"/>
      <c r="AM1061" s="28"/>
      <c r="AN1061" s="28"/>
      <c r="AO1061" s="28"/>
      <c r="AQ1061" s="67">
        <v>0</v>
      </c>
      <c r="AR1061" s="67">
        <v>0</v>
      </c>
      <c r="AS1061" s="67">
        <v>63.2</v>
      </c>
      <c r="AT1061" s="67">
        <v>51.6</v>
      </c>
      <c r="AU1061" s="67">
        <v>54.4</v>
      </c>
      <c r="AV1061" s="67">
        <v>44</v>
      </c>
      <c r="AW1061" s="67">
        <v>41.8</v>
      </c>
      <c r="AX1061" s="67">
        <v>41</v>
      </c>
      <c r="AY1061" s="67">
        <v>42.6</v>
      </c>
      <c r="AZ1061" s="67">
        <v>35.299999999999997</v>
      </c>
      <c r="BA1061" s="67">
        <v>36.9</v>
      </c>
      <c r="BB1061" s="67">
        <v>44.9</v>
      </c>
      <c r="BC1061" s="67">
        <v>53.9</v>
      </c>
      <c r="BD1061" s="67">
        <v>47.8</v>
      </c>
      <c r="BE1061" s="67">
        <v>42.20000000000001</v>
      </c>
      <c r="BF1061" s="67">
        <v>37.099999999999994</v>
      </c>
      <c r="BG1061" s="67">
        <v>30.400000000000002</v>
      </c>
      <c r="BH1061" s="67">
        <v>32.299999999999997</v>
      </c>
      <c r="BI1061" s="67">
        <v>56.4</v>
      </c>
      <c r="BJ1061" s="67">
        <v>68.699999999999989</v>
      </c>
      <c r="BK1061" s="67">
        <v>89.5</v>
      </c>
      <c r="BL1061" s="67">
        <v>77.400000000000006</v>
      </c>
      <c r="BM1061" s="67">
        <v>70.600000000000009</v>
      </c>
      <c r="BN1061" s="67"/>
    </row>
    <row r="1062" spans="1:66" ht="13.5" customHeight="1" x14ac:dyDescent="0.15">
      <c r="A1062" s="51"/>
      <c r="B1062" s="56"/>
      <c r="C1062" s="54"/>
      <c r="D1062" s="66" t="s">
        <v>8</v>
      </c>
      <c r="E1062" s="90"/>
      <c r="F1062" s="90"/>
      <c r="G1062" s="90"/>
      <c r="H1062" s="28"/>
      <c r="I1062" s="28"/>
      <c r="J1062" s="28"/>
      <c r="K1062" s="28"/>
      <c r="L1062" s="28"/>
      <c r="M1062" s="28"/>
      <c r="N1062" s="28"/>
      <c r="O1062" s="28"/>
      <c r="P1062" s="28"/>
      <c r="Q1062" s="28"/>
      <c r="R1062" s="28"/>
      <c r="S1062" s="28"/>
      <c r="T1062" s="28"/>
      <c r="U1062" s="28"/>
      <c r="V1062" s="28"/>
      <c r="W1062" s="28"/>
      <c r="X1062" s="28"/>
      <c r="Y1062" s="28"/>
      <c r="Z1062" s="28"/>
      <c r="AA1062" s="28"/>
      <c r="AB1062" s="28"/>
      <c r="AC1062" s="28"/>
      <c r="AD1062" s="28"/>
      <c r="AE1062" s="28"/>
      <c r="AF1062" s="28"/>
      <c r="AG1062" s="28"/>
      <c r="AH1062" s="28"/>
      <c r="AI1062" s="28"/>
      <c r="AJ1062" s="28"/>
      <c r="AK1062" s="28"/>
      <c r="AL1062" s="28"/>
      <c r="AM1062" s="28"/>
      <c r="AN1062" s="28"/>
      <c r="AO1062" s="28"/>
      <c r="AQ1062" s="67">
        <v>0</v>
      </c>
      <c r="AR1062" s="67">
        <v>0</v>
      </c>
      <c r="AS1062" s="67">
        <v>121.6</v>
      </c>
      <c r="AT1062" s="67">
        <v>139.9</v>
      </c>
      <c r="AU1062" s="67">
        <v>149.1</v>
      </c>
      <c r="AV1062" s="67">
        <v>118.5</v>
      </c>
      <c r="AW1062" s="67">
        <v>113.7</v>
      </c>
      <c r="AX1062" s="67">
        <v>110.5</v>
      </c>
      <c r="AY1062" s="67">
        <v>115</v>
      </c>
      <c r="AZ1062" s="67">
        <v>119.7</v>
      </c>
      <c r="BA1062" s="67">
        <v>117.6</v>
      </c>
      <c r="BB1062" s="67">
        <v>99.8</v>
      </c>
      <c r="BC1062" s="67">
        <v>84.9</v>
      </c>
      <c r="BD1062" s="67">
        <v>84.899999999999991</v>
      </c>
      <c r="BE1062" s="67">
        <v>78.600000000000009</v>
      </c>
      <c r="BF1062" s="67">
        <v>63.9</v>
      </c>
      <c r="BG1062" s="67">
        <v>91.399999999999977</v>
      </c>
      <c r="BH1062" s="67">
        <v>89.699999999999989</v>
      </c>
      <c r="BI1062" s="67">
        <v>86.7</v>
      </c>
      <c r="BJ1062" s="67">
        <v>83.59999999999998</v>
      </c>
      <c r="BK1062" s="67">
        <v>78.699999999999989</v>
      </c>
      <c r="BL1062" s="67">
        <v>79.599999999999994</v>
      </c>
      <c r="BM1062" s="67">
        <v>78.100000000000009</v>
      </c>
      <c r="BN1062" s="67"/>
    </row>
    <row r="1063" spans="1:66" ht="13.5" customHeight="1" x14ac:dyDescent="0.15">
      <c r="A1063" s="51"/>
      <c r="B1063" s="56"/>
      <c r="C1063" s="54"/>
      <c r="D1063" s="66" t="s">
        <v>9</v>
      </c>
      <c r="E1063" s="90"/>
      <c r="F1063" s="90"/>
      <c r="G1063" s="90"/>
      <c r="H1063" s="28"/>
      <c r="I1063" s="28"/>
      <c r="J1063" s="28"/>
      <c r="K1063" s="28"/>
      <c r="L1063" s="28"/>
      <c r="M1063" s="28"/>
      <c r="N1063" s="28"/>
      <c r="O1063" s="28"/>
      <c r="P1063" s="28"/>
      <c r="Q1063" s="28"/>
      <c r="R1063" s="28"/>
      <c r="S1063" s="28"/>
      <c r="T1063" s="28"/>
      <c r="U1063" s="28"/>
      <c r="V1063" s="28"/>
      <c r="W1063" s="28"/>
      <c r="X1063" s="28"/>
      <c r="Y1063" s="28"/>
      <c r="Z1063" s="28"/>
      <c r="AA1063" s="28"/>
      <c r="AB1063" s="28"/>
      <c r="AC1063" s="28"/>
      <c r="AD1063" s="28"/>
      <c r="AE1063" s="28"/>
      <c r="AF1063" s="28"/>
      <c r="AG1063" s="28"/>
      <c r="AH1063" s="28"/>
      <c r="AI1063" s="28"/>
      <c r="AJ1063" s="28"/>
      <c r="AK1063" s="28"/>
      <c r="AL1063" s="28"/>
      <c r="AM1063" s="28"/>
      <c r="AN1063" s="28"/>
      <c r="AO1063" s="28"/>
      <c r="AQ1063" s="67">
        <v>0</v>
      </c>
      <c r="AR1063" s="67">
        <v>0</v>
      </c>
      <c r="AS1063" s="67">
        <v>170.3</v>
      </c>
      <c r="AT1063" s="67">
        <v>180.5</v>
      </c>
      <c r="AU1063" s="67">
        <v>186.1</v>
      </c>
      <c r="AV1063" s="67">
        <v>147.1</v>
      </c>
      <c r="AW1063" s="67">
        <v>138.9</v>
      </c>
      <c r="AX1063" s="67">
        <v>134.6</v>
      </c>
      <c r="AY1063" s="67">
        <v>143.30000000000001</v>
      </c>
      <c r="AZ1063" s="67">
        <v>140.80000000000001</v>
      </c>
      <c r="BA1063" s="67">
        <v>139.6</v>
      </c>
      <c r="BB1063" s="67">
        <v>130.19999999999999</v>
      </c>
      <c r="BC1063" s="67">
        <v>125</v>
      </c>
      <c r="BD1063" s="67">
        <v>120.1</v>
      </c>
      <c r="BE1063" s="67">
        <v>104.69999999999999</v>
      </c>
      <c r="BF1063" s="67">
        <v>85.999999999999986</v>
      </c>
      <c r="BG1063" s="67">
        <v>107.19999999999999</v>
      </c>
      <c r="BH1063" s="67">
        <v>107.39999999999999</v>
      </c>
      <c r="BI1063" s="67">
        <v>124.9</v>
      </c>
      <c r="BJ1063" s="67">
        <v>117.4</v>
      </c>
      <c r="BK1063" s="67">
        <v>150.4</v>
      </c>
      <c r="BL1063" s="67">
        <v>140.1</v>
      </c>
      <c r="BM1063" s="67">
        <v>129.6</v>
      </c>
      <c r="BN1063" s="67"/>
    </row>
    <row r="1064" spans="1:66" ht="13.5" customHeight="1" x14ac:dyDescent="0.15">
      <c r="A1064" s="51"/>
      <c r="B1064" s="52"/>
      <c r="C1064" s="54"/>
      <c r="D1064" s="66" t="s">
        <v>10</v>
      </c>
      <c r="E1064" s="90"/>
      <c r="F1064" s="90"/>
      <c r="G1064" s="90"/>
      <c r="H1064" s="28"/>
      <c r="I1064" s="28"/>
      <c r="J1064" s="28"/>
      <c r="K1064" s="28"/>
      <c r="L1064" s="28"/>
      <c r="M1064" s="28"/>
      <c r="N1064" s="28"/>
      <c r="O1064" s="28"/>
      <c r="P1064" s="28"/>
      <c r="Q1064" s="28"/>
      <c r="R1064" s="28"/>
      <c r="S1064" s="28"/>
      <c r="T1064" s="28"/>
      <c r="U1064" s="28"/>
      <c r="V1064" s="28"/>
      <c r="W1064" s="28"/>
      <c r="X1064" s="28"/>
      <c r="Y1064" s="28"/>
      <c r="Z1064" s="28"/>
      <c r="AA1064" s="28"/>
      <c r="AB1064" s="28"/>
      <c r="AC1064" s="28"/>
      <c r="AD1064" s="28"/>
      <c r="AE1064" s="28"/>
      <c r="AF1064" s="28"/>
      <c r="AG1064" s="28"/>
      <c r="AH1064" s="28"/>
      <c r="AI1064" s="28"/>
      <c r="AJ1064" s="28"/>
      <c r="AK1064" s="28"/>
      <c r="AL1064" s="28"/>
      <c r="AM1064" s="28"/>
      <c r="AN1064" s="28"/>
      <c r="AO1064" s="28"/>
      <c r="AQ1064" s="67">
        <v>0</v>
      </c>
      <c r="AR1064" s="67">
        <v>0</v>
      </c>
      <c r="AS1064" s="67">
        <v>14.5</v>
      </c>
      <c r="AT1064" s="67">
        <v>11</v>
      </c>
      <c r="AU1064" s="67">
        <v>17.399999999999999</v>
      </c>
      <c r="AV1064" s="67">
        <v>15.4</v>
      </c>
      <c r="AW1064" s="67">
        <v>16.600000000000001</v>
      </c>
      <c r="AX1064" s="67">
        <v>16.899999999999999</v>
      </c>
      <c r="AY1064" s="67">
        <v>14.3</v>
      </c>
      <c r="AZ1064" s="67">
        <v>14.2</v>
      </c>
      <c r="BA1064" s="67">
        <v>14.9</v>
      </c>
      <c r="BB1064" s="67">
        <v>14.5</v>
      </c>
      <c r="BC1064" s="67">
        <v>13.8</v>
      </c>
      <c r="BD1064" s="67">
        <v>12.600000000000001</v>
      </c>
      <c r="BE1064" s="67">
        <v>16.100000000000001</v>
      </c>
      <c r="BF1064" s="67">
        <v>15.000000000000002</v>
      </c>
      <c r="BG1064" s="67">
        <v>14.6</v>
      </c>
      <c r="BH1064" s="67">
        <v>14.6</v>
      </c>
      <c r="BI1064" s="67">
        <v>18.2</v>
      </c>
      <c r="BJ1064" s="67">
        <v>34.900000000000006</v>
      </c>
      <c r="BK1064" s="67">
        <v>17.800000000000004</v>
      </c>
      <c r="BL1064" s="67">
        <v>16.899999999999999</v>
      </c>
      <c r="BM1064" s="67">
        <v>19.100000000000001</v>
      </c>
      <c r="BN1064" s="67"/>
    </row>
    <row r="1065" spans="1:66" ht="13.5" customHeight="1" thickBot="1" x14ac:dyDescent="0.2">
      <c r="A1065" s="51"/>
      <c r="B1065" s="52"/>
      <c r="C1065" s="55"/>
      <c r="D1065" s="68" t="s">
        <v>11</v>
      </c>
      <c r="E1065" s="91"/>
      <c r="F1065" s="91"/>
      <c r="G1065" s="91"/>
      <c r="H1065" s="29"/>
      <c r="I1065" s="29"/>
      <c r="J1065" s="29"/>
      <c r="K1065" s="29"/>
      <c r="L1065" s="29"/>
      <c r="M1065" s="29"/>
      <c r="N1065" s="29"/>
      <c r="O1065" s="29"/>
      <c r="P1065" s="29"/>
      <c r="Q1065" s="29"/>
      <c r="R1065" s="29"/>
      <c r="S1065" s="29"/>
      <c r="T1065" s="29"/>
      <c r="U1065" s="29"/>
      <c r="V1065" s="29"/>
      <c r="W1065" s="29"/>
      <c r="X1065" s="29"/>
      <c r="Y1065" s="29"/>
      <c r="Z1065" s="29"/>
      <c r="AA1065" s="29"/>
      <c r="AB1065" s="29"/>
      <c r="AC1065" s="29"/>
      <c r="AD1065" s="29"/>
      <c r="AE1065" s="29"/>
      <c r="AF1065" s="29"/>
      <c r="AG1065" s="29"/>
      <c r="AH1065" s="29"/>
      <c r="AI1065" s="29"/>
      <c r="AJ1065" s="29"/>
      <c r="AK1065" s="29"/>
      <c r="AL1065" s="29"/>
      <c r="AM1065" s="29"/>
      <c r="AN1065" s="29"/>
      <c r="AO1065" s="29"/>
      <c r="AQ1065" s="69">
        <v>0</v>
      </c>
      <c r="AR1065" s="69">
        <v>0</v>
      </c>
      <c r="AS1065" s="69">
        <v>20.399999999999999</v>
      </c>
      <c r="AT1065" s="69">
        <v>23.5</v>
      </c>
      <c r="AU1065" s="69">
        <v>18.3</v>
      </c>
      <c r="AV1065" s="69">
        <v>15.4</v>
      </c>
      <c r="AW1065" s="69">
        <v>16.600000000000001</v>
      </c>
      <c r="AX1065" s="69">
        <v>16.899999999999999</v>
      </c>
      <c r="AY1065" s="69">
        <v>14.3</v>
      </c>
      <c r="AZ1065" s="69">
        <v>14.2</v>
      </c>
      <c r="BA1065" s="69">
        <v>14.9</v>
      </c>
      <c r="BB1065" s="69">
        <v>14.6</v>
      </c>
      <c r="BC1065" s="69">
        <v>16.7</v>
      </c>
      <c r="BD1065" s="69">
        <v>12.600000000000001</v>
      </c>
      <c r="BE1065" s="69">
        <v>16.3</v>
      </c>
      <c r="BF1065" s="69">
        <v>15.100000000000001</v>
      </c>
      <c r="BG1065" s="69">
        <v>14.799999999999999</v>
      </c>
      <c r="BH1065" s="69">
        <v>14.999999999999998</v>
      </c>
      <c r="BI1065" s="69">
        <v>18.2</v>
      </c>
      <c r="BJ1065" s="69">
        <v>35.700000000000003</v>
      </c>
      <c r="BK1065" s="69">
        <v>17.800000000000004</v>
      </c>
      <c r="BL1065" s="69">
        <v>17.399999999999999</v>
      </c>
      <c r="BM1065" s="69">
        <v>19.7</v>
      </c>
      <c r="BN1065" s="69"/>
    </row>
    <row r="1066" spans="1:66" ht="13.5" customHeight="1" x14ac:dyDescent="0.15">
      <c r="A1066" s="51"/>
      <c r="B1066" s="52"/>
      <c r="C1066" s="53" t="s">
        <v>218</v>
      </c>
      <c r="D1066" s="64" t="s">
        <v>6</v>
      </c>
      <c r="E1066" s="89"/>
      <c r="F1066" s="89"/>
      <c r="G1066" s="89"/>
      <c r="H1066" s="26"/>
      <c r="I1066" s="26"/>
      <c r="J1066" s="26"/>
      <c r="K1066" s="26"/>
      <c r="L1066" s="26"/>
      <c r="M1066" s="26"/>
      <c r="N1066" s="26"/>
      <c r="O1066" s="26"/>
      <c r="P1066" s="26"/>
      <c r="Q1066" s="26"/>
      <c r="R1066" s="26"/>
      <c r="S1066" s="26"/>
      <c r="T1066" s="26"/>
      <c r="U1066" s="26"/>
      <c r="V1066" s="26"/>
      <c r="W1066" s="26"/>
      <c r="X1066" s="26"/>
      <c r="Y1066" s="26"/>
      <c r="Z1066" s="26"/>
      <c r="AA1066" s="26"/>
      <c r="AB1066" s="26"/>
      <c r="AC1066" s="26"/>
      <c r="AD1066" s="26"/>
      <c r="AE1066" s="26"/>
      <c r="AF1066" s="26"/>
      <c r="AG1066" s="26"/>
      <c r="AH1066" s="26"/>
      <c r="AI1066" s="26"/>
      <c r="AJ1066" s="26"/>
      <c r="AK1066" s="26"/>
      <c r="AL1066" s="26"/>
      <c r="AM1066" s="26"/>
      <c r="AN1066" s="26"/>
      <c r="AO1066" s="26"/>
      <c r="AQ1066" s="65">
        <v>0</v>
      </c>
      <c r="AR1066" s="65">
        <v>0</v>
      </c>
      <c r="AS1066" s="65">
        <v>978.8</v>
      </c>
      <c r="AT1066" s="65">
        <v>820.3</v>
      </c>
      <c r="AU1066" s="65">
        <v>865.7</v>
      </c>
      <c r="AV1066" s="65">
        <v>797.1</v>
      </c>
      <c r="AW1066" s="65">
        <v>774</v>
      </c>
      <c r="AX1066" s="65">
        <v>796.4</v>
      </c>
      <c r="AY1066" s="65">
        <v>758</v>
      </c>
      <c r="AZ1066" s="65">
        <v>740.5</v>
      </c>
      <c r="BA1066" s="65">
        <v>629.4</v>
      </c>
      <c r="BB1066" s="65">
        <v>588.70000000000005</v>
      </c>
      <c r="BC1066" s="65">
        <v>546.79999999999995</v>
      </c>
      <c r="BD1066" s="65">
        <v>506.69999999999993</v>
      </c>
      <c r="BE1066" s="65">
        <v>454.49999999999994</v>
      </c>
      <c r="BF1066" s="65">
        <v>481.80000000000007</v>
      </c>
      <c r="BG1066" s="65">
        <v>458.70000000000005</v>
      </c>
      <c r="BH1066" s="65">
        <v>439.6</v>
      </c>
      <c r="BI1066" s="65">
        <v>442.09999999999997</v>
      </c>
      <c r="BJ1066" s="65">
        <v>410.19999999999993</v>
      </c>
      <c r="BK1066" s="65">
        <v>531.20000000000005</v>
      </c>
      <c r="BL1066" s="65">
        <v>567.9</v>
      </c>
      <c r="BM1066" s="65">
        <v>558.70000000000005</v>
      </c>
      <c r="BN1066" s="65"/>
    </row>
    <row r="1067" spans="1:66" ht="13.5" customHeight="1" x14ac:dyDescent="0.15">
      <c r="A1067" s="51"/>
      <c r="B1067" s="52"/>
      <c r="C1067" s="54"/>
      <c r="D1067" s="66" t="s">
        <v>7</v>
      </c>
      <c r="E1067" s="90"/>
      <c r="F1067" s="90"/>
      <c r="G1067" s="90"/>
      <c r="H1067" s="28"/>
      <c r="I1067" s="28"/>
      <c r="J1067" s="28"/>
      <c r="K1067" s="28"/>
      <c r="L1067" s="28"/>
      <c r="M1067" s="28"/>
      <c r="N1067" s="28"/>
      <c r="O1067" s="28"/>
      <c r="P1067" s="28"/>
      <c r="Q1067" s="28"/>
      <c r="R1067" s="28"/>
      <c r="S1067" s="28"/>
      <c r="T1067" s="28"/>
      <c r="U1067" s="28"/>
      <c r="V1067" s="28"/>
      <c r="W1067" s="28"/>
      <c r="X1067" s="28"/>
      <c r="Y1067" s="28"/>
      <c r="Z1067" s="28"/>
      <c r="AA1067" s="28"/>
      <c r="AB1067" s="28"/>
      <c r="AC1067" s="28"/>
      <c r="AD1067" s="28"/>
      <c r="AE1067" s="28"/>
      <c r="AF1067" s="28"/>
      <c r="AG1067" s="28"/>
      <c r="AH1067" s="28"/>
      <c r="AI1067" s="28"/>
      <c r="AJ1067" s="28"/>
      <c r="AK1067" s="28"/>
      <c r="AL1067" s="28"/>
      <c r="AM1067" s="28"/>
      <c r="AN1067" s="28"/>
      <c r="AO1067" s="28"/>
      <c r="AQ1067" s="67">
        <v>0</v>
      </c>
      <c r="AR1067" s="67">
        <v>0</v>
      </c>
      <c r="AS1067" s="67">
        <v>697.4</v>
      </c>
      <c r="AT1067" s="67">
        <v>584.79999999999995</v>
      </c>
      <c r="AU1067" s="67">
        <v>617.6</v>
      </c>
      <c r="AV1067" s="67">
        <v>568.1</v>
      </c>
      <c r="AW1067" s="67">
        <v>552.1</v>
      </c>
      <c r="AX1067" s="67">
        <v>567.79999999999995</v>
      </c>
      <c r="AY1067" s="67">
        <v>540.20000000000005</v>
      </c>
      <c r="AZ1067" s="67">
        <v>525.79999999999995</v>
      </c>
      <c r="BA1067" s="67">
        <v>447.2</v>
      </c>
      <c r="BB1067" s="67">
        <v>417.7</v>
      </c>
      <c r="BC1067" s="67">
        <v>388.1</v>
      </c>
      <c r="BD1067" s="67">
        <v>359.6</v>
      </c>
      <c r="BE1067" s="67">
        <v>322.39999999999992</v>
      </c>
      <c r="BF1067" s="67">
        <v>341.8</v>
      </c>
      <c r="BG1067" s="67">
        <v>325.60000000000008</v>
      </c>
      <c r="BH1067" s="67">
        <v>311.2</v>
      </c>
      <c r="BI1067" s="67">
        <v>313.09999999999997</v>
      </c>
      <c r="BJ1067" s="67">
        <v>290</v>
      </c>
      <c r="BK1067" s="67">
        <v>375.59999999999997</v>
      </c>
      <c r="BL1067" s="67">
        <v>401.8</v>
      </c>
      <c r="BM1067" s="67">
        <v>395.2</v>
      </c>
      <c r="BN1067" s="67"/>
    </row>
    <row r="1068" spans="1:66" ht="13.5" customHeight="1" x14ac:dyDescent="0.15">
      <c r="A1068" s="51"/>
      <c r="B1068" s="52"/>
      <c r="C1068" s="54"/>
      <c r="D1068" s="66" t="s">
        <v>8</v>
      </c>
      <c r="E1068" s="90"/>
      <c r="F1068" s="90"/>
      <c r="G1068" s="90"/>
      <c r="H1068" s="28"/>
      <c r="I1068" s="28"/>
      <c r="J1068" s="28"/>
      <c r="K1068" s="28"/>
      <c r="L1068" s="28"/>
      <c r="M1068" s="28"/>
      <c r="N1068" s="28"/>
      <c r="O1068" s="28"/>
      <c r="P1068" s="28"/>
      <c r="Q1068" s="28"/>
      <c r="R1068" s="28"/>
      <c r="S1068" s="28"/>
      <c r="T1068" s="28"/>
      <c r="U1068" s="28"/>
      <c r="V1068" s="28"/>
      <c r="W1068" s="28"/>
      <c r="X1068" s="28"/>
      <c r="Y1068" s="28"/>
      <c r="Z1068" s="28"/>
      <c r="AA1068" s="28"/>
      <c r="AB1068" s="28"/>
      <c r="AC1068" s="28"/>
      <c r="AD1068" s="28"/>
      <c r="AE1068" s="28"/>
      <c r="AF1068" s="28"/>
      <c r="AG1068" s="28"/>
      <c r="AH1068" s="28"/>
      <c r="AI1068" s="28"/>
      <c r="AJ1068" s="28"/>
      <c r="AK1068" s="28"/>
      <c r="AL1068" s="28"/>
      <c r="AM1068" s="28"/>
      <c r="AN1068" s="28"/>
      <c r="AO1068" s="28"/>
      <c r="AQ1068" s="67">
        <v>0</v>
      </c>
      <c r="AR1068" s="67">
        <v>0</v>
      </c>
      <c r="AS1068" s="67">
        <v>281.39999999999998</v>
      </c>
      <c r="AT1068" s="67">
        <v>235.5</v>
      </c>
      <c r="AU1068" s="67">
        <v>248.1</v>
      </c>
      <c r="AV1068" s="67">
        <v>229</v>
      </c>
      <c r="AW1068" s="67">
        <v>221.9</v>
      </c>
      <c r="AX1068" s="67">
        <v>228.6</v>
      </c>
      <c r="AY1068" s="67">
        <v>217.8</v>
      </c>
      <c r="AZ1068" s="67">
        <v>214.7</v>
      </c>
      <c r="BA1068" s="67">
        <v>182.2</v>
      </c>
      <c r="BB1068" s="67">
        <v>171</v>
      </c>
      <c r="BC1068" s="67">
        <v>158.69999999999999</v>
      </c>
      <c r="BD1068" s="67">
        <v>147.1</v>
      </c>
      <c r="BE1068" s="67">
        <v>132.1</v>
      </c>
      <c r="BF1068" s="67">
        <v>140</v>
      </c>
      <c r="BG1068" s="67">
        <v>133.1</v>
      </c>
      <c r="BH1068" s="67">
        <v>128.4</v>
      </c>
      <c r="BI1068" s="67">
        <v>129</v>
      </c>
      <c r="BJ1068" s="67">
        <v>120.19999999999999</v>
      </c>
      <c r="BK1068" s="67">
        <v>155.60000000000002</v>
      </c>
      <c r="BL1068" s="67">
        <v>166.1</v>
      </c>
      <c r="BM1068" s="67">
        <v>163.5</v>
      </c>
      <c r="BN1068" s="67"/>
    </row>
    <row r="1069" spans="1:66" ht="13.5" customHeight="1" x14ac:dyDescent="0.15">
      <c r="A1069" s="51"/>
      <c r="B1069" s="52"/>
      <c r="C1069" s="54"/>
      <c r="D1069" s="66" t="s">
        <v>9</v>
      </c>
      <c r="E1069" s="90"/>
      <c r="F1069" s="90"/>
      <c r="G1069" s="90"/>
      <c r="H1069" s="28"/>
      <c r="I1069" s="28"/>
      <c r="J1069" s="28"/>
      <c r="K1069" s="28"/>
      <c r="L1069" s="28"/>
      <c r="M1069" s="28"/>
      <c r="N1069" s="28"/>
      <c r="O1069" s="28"/>
      <c r="P1069" s="28"/>
      <c r="Q1069" s="28"/>
      <c r="R1069" s="28"/>
      <c r="S1069" s="28"/>
      <c r="T1069" s="28"/>
      <c r="U1069" s="28"/>
      <c r="V1069" s="28"/>
      <c r="W1069" s="28"/>
      <c r="X1069" s="28"/>
      <c r="Y1069" s="28"/>
      <c r="Z1069" s="28"/>
      <c r="AA1069" s="28"/>
      <c r="AB1069" s="28"/>
      <c r="AC1069" s="28"/>
      <c r="AD1069" s="28"/>
      <c r="AE1069" s="28"/>
      <c r="AF1069" s="28"/>
      <c r="AG1069" s="28"/>
      <c r="AH1069" s="28"/>
      <c r="AI1069" s="28"/>
      <c r="AJ1069" s="28"/>
      <c r="AK1069" s="28"/>
      <c r="AL1069" s="28"/>
      <c r="AM1069" s="28"/>
      <c r="AN1069" s="28"/>
      <c r="AO1069" s="28"/>
      <c r="AQ1069" s="67">
        <v>0</v>
      </c>
      <c r="AR1069" s="67">
        <v>0</v>
      </c>
      <c r="AS1069" s="67">
        <v>952.1</v>
      </c>
      <c r="AT1069" s="67">
        <v>802.8</v>
      </c>
      <c r="AU1069" s="67">
        <v>845.6</v>
      </c>
      <c r="AV1069" s="67">
        <v>778.9</v>
      </c>
      <c r="AW1069" s="67">
        <v>758.7</v>
      </c>
      <c r="AX1069" s="67">
        <v>782.7</v>
      </c>
      <c r="AY1069" s="67">
        <v>744.9</v>
      </c>
      <c r="AZ1069" s="67">
        <v>727.5</v>
      </c>
      <c r="BA1069" s="67">
        <v>619.29999999999995</v>
      </c>
      <c r="BB1069" s="67">
        <v>578.6</v>
      </c>
      <c r="BC1069" s="67">
        <v>536.6</v>
      </c>
      <c r="BD1069" s="67">
        <v>495.60000000000008</v>
      </c>
      <c r="BE1069" s="67">
        <v>447.4</v>
      </c>
      <c r="BF1069" s="67">
        <v>475.7</v>
      </c>
      <c r="BG1069" s="67">
        <v>452.70000000000005</v>
      </c>
      <c r="BH1069" s="67">
        <v>433.00000000000006</v>
      </c>
      <c r="BI1069" s="67">
        <v>436.10000000000008</v>
      </c>
      <c r="BJ1069" s="67">
        <v>405</v>
      </c>
      <c r="BK1069" s="67">
        <v>525.29999999999995</v>
      </c>
      <c r="BL1069" s="67">
        <v>562.20000000000005</v>
      </c>
      <c r="BM1069" s="67">
        <v>554.1</v>
      </c>
      <c r="BN1069" s="67"/>
    </row>
    <row r="1070" spans="1:66" ht="13.5" customHeight="1" x14ac:dyDescent="0.15">
      <c r="A1070" s="51"/>
      <c r="B1070" s="52"/>
      <c r="C1070" s="54"/>
      <c r="D1070" s="66" t="s">
        <v>10</v>
      </c>
      <c r="E1070" s="90"/>
      <c r="F1070" s="90"/>
      <c r="G1070" s="90"/>
      <c r="H1070" s="28"/>
      <c r="I1070" s="28"/>
      <c r="J1070" s="28"/>
      <c r="K1070" s="28"/>
      <c r="L1070" s="28"/>
      <c r="M1070" s="28"/>
      <c r="N1070" s="28"/>
      <c r="O1070" s="28"/>
      <c r="P1070" s="28"/>
      <c r="Q1070" s="28"/>
      <c r="R1070" s="28"/>
      <c r="S1070" s="28"/>
      <c r="T1070" s="28"/>
      <c r="U1070" s="28"/>
      <c r="V1070" s="28"/>
      <c r="W1070" s="28"/>
      <c r="X1070" s="28"/>
      <c r="Y1070" s="28"/>
      <c r="Z1070" s="28"/>
      <c r="AA1070" s="28"/>
      <c r="AB1070" s="28"/>
      <c r="AC1070" s="28"/>
      <c r="AD1070" s="28"/>
      <c r="AE1070" s="28"/>
      <c r="AF1070" s="28"/>
      <c r="AG1070" s="28"/>
      <c r="AH1070" s="28"/>
      <c r="AI1070" s="28"/>
      <c r="AJ1070" s="28"/>
      <c r="AK1070" s="28"/>
      <c r="AL1070" s="28"/>
      <c r="AM1070" s="28"/>
      <c r="AN1070" s="28"/>
      <c r="AO1070" s="28"/>
      <c r="AQ1070" s="67">
        <v>0</v>
      </c>
      <c r="AR1070" s="67">
        <v>0</v>
      </c>
      <c r="AS1070" s="67">
        <v>26.7</v>
      </c>
      <c r="AT1070" s="67">
        <v>17.5</v>
      </c>
      <c r="AU1070" s="67">
        <v>20.100000000000001</v>
      </c>
      <c r="AV1070" s="67">
        <v>18.2</v>
      </c>
      <c r="AW1070" s="67">
        <v>15.3</v>
      </c>
      <c r="AX1070" s="67">
        <v>13.7</v>
      </c>
      <c r="AY1070" s="67">
        <v>13.1</v>
      </c>
      <c r="AZ1070" s="67">
        <v>13</v>
      </c>
      <c r="BA1070" s="67">
        <v>10.1</v>
      </c>
      <c r="BB1070" s="67">
        <v>10.1</v>
      </c>
      <c r="BC1070" s="67">
        <v>10.199999999999999</v>
      </c>
      <c r="BD1070" s="67">
        <v>11.100000000000001</v>
      </c>
      <c r="BE1070" s="67">
        <v>7.1</v>
      </c>
      <c r="BF1070" s="67">
        <v>6.1</v>
      </c>
      <c r="BG1070" s="67">
        <v>6</v>
      </c>
      <c r="BH1070" s="67">
        <v>6.6000000000000005</v>
      </c>
      <c r="BI1070" s="67">
        <v>6.0000000000000009</v>
      </c>
      <c r="BJ1070" s="67">
        <v>5.2000000000000011</v>
      </c>
      <c r="BK1070" s="67">
        <v>5.8999999999999995</v>
      </c>
      <c r="BL1070" s="67">
        <v>5.7</v>
      </c>
      <c r="BM1070" s="67">
        <v>4.5999999999999996</v>
      </c>
      <c r="BN1070" s="67"/>
    </row>
    <row r="1071" spans="1:66" ht="13.5" customHeight="1" thickBot="1" x14ac:dyDescent="0.2">
      <c r="A1071" s="51"/>
      <c r="B1071" s="52"/>
      <c r="C1071" s="55"/>
      <c r="D1071" s="68" t="s">
        <v>11</v>
      </c>
      <c r="E1071" s="91"/>
      <c r="F1071" s="91"/>
      <c r="G1071" s="91"/>
      <c r="H1071" s="29"/>
      <c r="I1071" s="29"/>
      <c r="J1071" s="29"/>
      <c r="K1071" s="29"/>
      <c r="L1071" s="29"/>
      <c r="M1071" s="29"/>
      <c r="N1071" s="29"/>
      <c r="O1071" s="29"/>
      <c r="P1071" s="29"/>
      <c r="Q1071" s="29"/>
      <c r="R1071" s="29"/>
      <c r="S1071" s="29"/>
      <c r="T1071" s="29"/>
      <c r="U1071" s="29"/>
      <c r="V1071" s="29"/>
      <c r="W1071" s="29"/>
      <c r="X1071" s="29"/>
      <c r="Y1071" s="29"/>
      <c r="Z1071" s="29"/>
      <c r="AA1071" s="29"/>
      <c r="AB1071" s="29"/>
      <c r="AC1071" s="29"/>
      <c r="AD1071" s="29"/>
      <c r="AE1071" s="29"/>
      <c r="AF1071" s="29"/>
      <c r="AG1071" s="29"/>
      <c r="AH1071" s="29"/>
      <c r="AI1071" s="29"/>
      <c r="AJ1071" s="29"/>
      <c r="AK1071" s="29"/>
      <c r="AL1071" s="29"/>
      <c r="AM1071" s="29"/>
      <c r="AN1071" s="29"/>
      <c r="AO1071" s="29"/>
      <c r="AQ1071" s="69">
        <v>0</v>
      </c>
      <c r="AR1071" s="69">
        <v>0</v>
      </c>
      <c r="AS1071" s="69">
        <v>29.1</v>
      </c>
      <c r="AT1071" s="69">
        <v>18.5</v>
      </c>
      <c r="AU1071" s="69">
        <v>21.3</v>
      </c>
      <c r="AV1071" s="69">
        <v>19</v>
      </c>
      <c r="AW1071" s="69">
        <v>16.3</v>
      </c>
      <c r="AX1071" s="69">
        <v>14.6</v>
      </c>
      <c r="AY1071" s="69">
        <v>13.7</v>
      </c>
      <c r="AZ1071" s="69">
        <v>13.9</v>
      </c>
      <c r="BA1071" s="69">
        <v>10.5</v>
      </c>
      <c r="BB1071" s="69">
        <v>10.199999999999999</v>
      </c>
      <c r="BC1071" s="69">
        <v>10.5</v>
      </c>
      <c r="BD1071" s="69">
        <v>11.5</v>
      </c>
      <c r="BE1071" s="69">
        <v>7.1</v>
      </c>
      <c r="BF1071" s="69">
        <v>6.1</v>
      </c>
      <c r="BG1071" s="69">
        <v>6</v>
      </c>
      <c r="BH1071" s="69">
        <v>6.6000000000000005</v>
      </c>
      <c r="BI1071" s="69">
        <v>6.3000000000000016</v>
      </c>
      <c r="BJ1071" s="69">
        <v>5.4</v>
      </c>
      <c r="BK1071" s="69">
        <v>6.3000000000000007</v>
      </c>
      <c r="BL1071" s="69">
        <v>6.2</v>
      </c>
      <c r="BM1071" s="69">
        <v>4.5999999999999996</v>
      </c>
      <c r="BN1071" s="69"/>
    </row>
    <row r="1072" spans="1:66" ht="13.5" customHeight="1" x14ac:dyDescent="0.15">
      <c r="A1072" s="51"/>
      <c r="B1072" s="52"/>
      <c r="C1072" s="121" t="s">
        <v>401</v>
      </c>
      <c r="D1072" s="64" t="s">
        <v>6</v>
      </c>
      <c r="E1072" s="89"/>
      <c r="F1072" s="89"/>
      <c r="G1072" s="89"/>
      <c r="H1072" s="26"/>
      <c r="I1072" s="26"/>
      <c r="J1072" s="26"/>
      <c r="K1072" s="26"/>
      <c r="L1072" s="26"/>
      <c r="M1072" s="26"/>
      <c r="N1072" s="26"/>
      <c r="O1072" s="26"/>
      <c r="P1072" s="26"/>
      <c r="Q1072" s="26"/>
      <c r="R1072" s="26"/>
      <c r="S1072" s="26"/>
      <c r="T1072" s="26"/>
      <c r="U1072" s="26"/>
      <c r="V1072" s="26"/>
      <c r="W1072" s="26"/>
      <c r="X1072" s="26"/>
      <c r="Y1072" s="26"/>
      <c r="Z1072" s="26"/>
      <c r="AA1072" s="26"/>
      <c r="AB1072" s="26"/>
      <c r="AC1072" s="26"/>
      <c r="AD1072" s="26"/>
      <c r="AE1072" s="26"/>
      <c r="AF1072" s="26"/>
      <c r="AG1072" s="26"/>
      <c r="AH1072" s="26"/>
      <c r="AI1072" s="26"/>
      <c r="AJ1072" s="26"/>
      <c r="AK1072" s="26"/>
      <c r="AL1072" s="26"/>
      <c r="AM1072" s="26"/>
      <c r="AN1072" s="26"/>
      <c r="AO1072" s="26"/>
      <c r="AQ1072" s="65">
        <v>0</v>
      </c>
      <c r="AR1072" s="65">
        <v>0</v>
      </c>
      <c r="AS1072" s="65">
        <v>134.6</v>
      </c>
      <c r="AT1072" s="65">
        <v>126</v>
      </c>
      <c r="AU1072" s="65">
        <v>126.2</v>
      </c>
      <c r="AV1072" s="65">
        <v>110.2</v>
      </c>
      <c r="AW1072" s="65">
        <v>71.7</v>
      </c>
      <c r="AX1072" s="65">
        <v>69.400000000000006</v>
      </c>
      <c r="AY1072" s="65">
        <v>105.3</v>
      </c>
      <c r="AZ1072" s="65">
        <v>68.099999999999994</v>
      </c>
      <c r="BA1072" s="65">
        <v>0</v>
      </c>
      <c r="BB1072" s="65">
        <v>0</v>
      </c>
      <c r="BC1072" s="65">
        <v>0</v>
      </c>
      <c r="BD1072" s="65">
        <v>0</v>
      </c>
      <c r="BE1072" s="65">
        <v>0</v>
      </c>
      <c r="BF1072" s="65">
        <v>0</v>
      </c>
      <c r="BG1072" s="65">
        <v>0</v>
      </c>
      <c r="BH1072" s="65">
        <v>0</v>
      </c>
      <c r="BI1072" s="65">
        <v>0</v>
      </c>
      <c r="BJ1072" s="65">
        <v>0</v>
      </c>
      <c r="BK1072" s="65">
        <v>0</v>
      </c>
      <c r="BL1072" s="65">
        <v>0</v>
      </c>
      <c r="BM1072" s="65"/>
      <c r="BN1072" s="65"/>
    </row>
    <row r="1073" spans="1:66" ht="13.5" customHeight="1" x14ac:dyDescent="0.15">
      <c r="A1073" s="51"/>
      <c r="B1073" s="52"/>
      <c r="C1073" s="122"/>
      <c r="D1073" s="66" t="s">
        <v>7</v>
      </c>
      <c r="E1073" s="90"/>
      <c r="F1073" s="90"/>
      <c r="G1073" s="90"/>
      <c r="H1073" s="28"/>
      <c r="I1073" s="28"/>
      <c r="J1073" s="28"/>
      <c r="K1073" s="28"/>
      <c r="L1073" s="28"/>
      <c r="M1073" s="28"/>
      <c r="N1073" s="28"/>
      <c r="O1073" s="28"/>
      <c r="P1073" s="28"/>
      <c r="Q1073" s="28"/>
      <c r="R1073" s="28"/>
      <c r="S1073" s="28"/>
      <c r="T1073" s="28"/>
      <c r="U1073" s="28"/>
      <c r="V1073" s="28"/>
      <c r="W1073" s="28"/>
      <c r="X1073" s="28"/>
      <c r="Y1073" s="28"/>
      <c r="Z1073" s="28"/>
      <c r="AA1073" s="28"/>
      <c r="AB1073" s="28"/>
      <c r="AC1073" s="28"/>
      <c r="AD1073" s="28"/>
      <c r="AE1073" s="28"/>
      <c r="AF1073" s="28"/>
      <c r="AG1073" s="28"/>
      <c r="AH1073" s="28"/>
      <c r="AI1073" s="28"/>
      <c r="AJ1073" s="28"/>
      <c r="AK1073" s="28"/>
      <c r="AL1073" s="28"/>
      <c r="AM1073" s="28"/>
      <c r="AN1073" s="28"/>
      <c r="AO1073" s="28"/>
      <c r="AQ1073" s="67">
        <v>0</v>
      </c>
      <c r="AR1073" s="67">
        <v>0</v>
      </c>
      <c r="AS1073" s="67">
        <v>21.6</v>
      </c>
      <c r="AT1073" s="67">
        <v>24.6</v>
      </c>
      <c r="AU1073" s="67">
        <v>9.6999999999999993</v>
      </c>
      <c r="AV1073" s="67">
        <v>8.6999999999999993</v>
      </c>
      <c r="AW1073" s="67">
        <v>15.7</v>
      </c>
      <c r="AX1073" s="67">
        <v>10.7</v>
      </c>
      <c r="AY1073" s="67">
        <v>66.400000000000006</v>
      </c>
      <c r="AZ1073" s="67">
        <v>10.7</v>
      </c>
      <c r="BA1073" s="67">
        <v>0</v>
      </c>
      <c r="BB1073" s="67">
        <v>0</v>
      </c>
      <c r="BC1073" s="67">
        <v>0</v>
      </c>
      <c r="BD1073" s="67">
        <v>0</v>
      </c>
      <c r="BE1073" s="67">
        <v>0</v>
      </c>
      <c r="BF1073" s="67">
        <v>0</v>
      </c>
      <c r="BG1073" s="67">
        <v>0</v>
      </c>
      <c r="BH1073" s="67">
        <v>0</v>
      </c>
      <c r="BI1073" s="67">
        <v>0</v>
      </c>
      <c r="BJ1073" s="67">
        <v>0</v>
      </c>
      <c r="BK1073" s="67">
        <v>0</v>
      </c>
      <c r="BL1073" s="67">
        <v>0</v>
      </c>
      <c r="BM1073" s="67"/>
      <c r="BN1073" s="67"/>
    </row>
    <row r="1074" spans="1:66" ht="13.5" customHeight="1" x14ac:dyDescent="0.15">
      <c r="A1074" s="51"/>
      <c r="B1074" s="52"/>
      <c r="C1074" s="122"/>
      <c r="D1074" s="66" t="s">
        <v>8</v>
      </c>
      <c r="E1074" s="90"/>
      <c r="F1074" s="90"/>
      <c r="G1074" s="90"/>
      <c r="H1074" s="28"/>
      <c r="I1074" s="28"/>
      <c r="J1074" s="28"/>
      <c r="K1074" s="28"/>
      <c r="L1074" s="28"/>
      <c r="M1074" s="28"/>
      <c r="N1074" s="28"/>
      <c r="O1074" s="28"/>
      <c r="P1074" s="28"/>
      <c r="Q1074" s="28"/>
      <c r="R1074" s="28"/>
      <c r="S1074" s="28"/>
      <c r="T1074" s="28"/>
      <c r="U1074" s="28"/>
      <c r="V1074" s="28"/>
      <c r="W1074" s="28"/>
      <c r="X1074" s="28"/>
      <c r="Y1074" s="28"/>
      <c r="Z1074" s="28"/>
      <c r="AA1074" s="28"/>
      <c r="AB1074" s="28"/>
      <c r="AC1074" s="28"/>
      <c r="AD1074" s="28"/>
      <c r="AE1074" s="28"/>
      <c r="AF1074" s="28"/>
      <c r="AG1074" s="28"/>
      <c r="AH1074" s="28"/>
      <c r="AI1074" s="28"/>
      <c r="AJ1074" s="28"/>
      <c r="AK1074" s="28"/>
      <c r="AL1074" s="28"/>
      <c r="AM1074" s="28"/>
      <c r="AN1074" s="28"/>
      <c r="AO1074" s="28"/>
      <c r="AQ1074" s="67">
        <v>0</v>
      </c>
      <c r="AR1074" s="67">
        <v>0</v>
      </c>
      <c r="AS1074" s="67">
        <v>113</v>
      </c>
      <c r="AT1074" s="67">
        <v>101.4</v>
      </c>
      <c r="AU1074" s="67">
        <v>116.5</v>
      </c>
      <c r="AV1074" s="67">
        <v>101.5</v>
      </c>
      <c r="AW1074" s="67">
        <v>56</v>
      </c>
      <c r="AX1074" s="67">
        <v>58.7</v>
      </c>
      <c r="AY1074" s="67">
        <v>38.9</v>
      </c>
      <c r="AZ1074" s="67">
        <v>57.4</v>
      </c>
      <c r="BA1074" s="67">
        <v>0</v>
      </c>
      <c r="BB1074" s="67">
        <v>0</v>
      </c>
      <c r="BC1074" s="67">
        <v>0</v>
      </c>
      <c r="BD1074" s="67">
        <v>0</v>
      </c>
      <c r="BE1074" s="67">
        <v>0</v>
      </c>
      <c r="BF1074" s="67">
        <v>0</v>
      </c>
      <c r="BG1074" s="67">
        <v>0</v>
      </c>
      <c r="BH1074" s="67">
        <v>0</v>
      </c>
      <c r="BI1074" s="67">
        <v>0</v>
      </c>
      <c r="BJ1074" s="67">
        <v>0</v>
      </c>
      <c r="BK1074" s="67">
        <v>0</v>
      </c>
      <c r="BL1074" s="67">
        <v>0</v>
      </c>
      <c r="BM1074" s="67"/>
      <c r="BN1074" s="67"/>
    </row>
    <row r="1075" spans="1:66" ht="13.5" customHeight="1" x14ac:dyDescent="0.15">
      <c r="A1075" s="51"/>
      <c r="B1075" s="52"/>
      <c r="C1075" s="122"/>
      <c r="D1075" s="66" t="s">
        <v>9</v>
      </c>
      <c r="E1075" s="90"/>
      <c r="F1075" s="90"/>
      <c r="G1075" s="90"/>
      <c r="H1075" s="28"/>
      <c r="I1075" s="28"/>
      <c r="J1075" s="28"/>
      <c r="K1075" s="28"/>
      <c r="L1075" s="28"/>
      <c r="M1075" s="28"/>
      <c r="N1075" s="28"/>
      <c r="O1075" s="28"/>
      <c r="P1075" s="28"/>
      <c r="Q1075" s="28"/>
      <c r="R1075" s="28"/>
      <c r="S1075" s="28"/>
      <c r="T1075" s="28"/>
      <c r="U1075" s="28"/>
      <c r="V1075" s="28"/>
      <c r="W1075" s="28"/>
      <c r="X1075" s="28"/>
      <c r="Y1075" s="28"/>
      <c r="Z1075" s="28"/>
      <c r="AA1075" s="28"/>
      <c r="AB1075" s="28"/>
      <c r="AC1075" s="28"/>
      <c r="AD1075" s="28"/>
      <c r="AE1075" s="28"/>
      <c r="AF1075" s="28"/>
      <c r="AG1075" s="28"/>
      <c r="AH1075" s="28"/>
      <c r="AI1075" s="28"/>
      <c r="AJ1075" s="28"/>
      <c r="AK1075" s="28"/>
      <c r="AL1075" s="28"/>
      <c r="AM1075" s="28"/>
      <c r="AN1075" s="28"/>
      <c r="AO1075" s="28"/>
      <c r="AQ1075" s="67">
        <v>0</v>
      </c>
      <c r="AR1075" s="67">
        <v>0</v>
      </c>
      <c r="AS1075" s="67">
        <v>113.2</v>
      </c>
      <c r="AT1075" s="67">
        <v>97.1</v>
      </c>
      <c r="AU1075" s="67">
        <v>110.9</v>
      </c>
      <c r="AV1075" s="67">
        <v>96.2</v>
      </c>
      <c r="AW1075" s="67">
        <v>53.7</v>
      </c>
      <c r="AX1075" s="67">
        <v>54.6</v>
      </c>
      <c r="AY1075" s="67">
        <v>4.3</v>
      </c>
      <c r="AZ1075" s="67">
        <v>56</v>
      </c>
      <c r="BA1075" s="67">
        <v>0</v>
      </c>
      <c r="BB1075" s="67">
        <v>0</v>
      </c>
      <c r="BC1075" s="67">
        <v>0</v>
      </c>
      <c r="BD1075" s="67">
        <v>0</v>
      </c>
      <c r="BE1075" s="67">
        <v>0</v>
      </c>
      <c r="BF1075" s="67">
        <v>0</v>
      </c>
      <c r="BG1075" s="67">
        <v>0</v>
      </c>
      <c r="BH1075" s="67">
        <v>0</v>
      </c>
      <c r="BI1075" s="67">
        <v>0</v>
      </c>
      <c r="BJ1075" s="67">
        <v>0</v>
      </c>
      <c r="BK1075" s="67">
        <v>0</v>
      </c>
      <c r="BL1075" s="67">
        <v>0</v>
      </c>
      <c r="BM1075" s="67"/>
      <c r="BN1075" s="67"/>
    </row>
    <row r="1076" spans="1:66" ht="13.5" customHeight="1" x14ac:dyDescent="0.15">
      <c r="A1076" s="51"/>
      <c r="B1076" s="52"/>
      <c r="C1076" s="122"/>
      <c r="D1076" s="66" t="s">
        <v>10</v>
      </c>
      <c r="E1076" s="90"/>
      <c r="F1076" s="90"/>
      <c r="G1076" s="90"/>
      <c r="H1076" s="28"/>
      <c r="I1076" s="28"/>
      <c r="J1076" s="28"/>
      <c r="K1076" s="28"/>
      <c r="L1076" s="28"/>
      <c r="M1076" s="28"/>
      <c r="N1076" s="28"/>
      <c r="O1076" s="28"/>
      <c r="P1076" s="28"/>
      <c r="Q1076" s="28"/>
      <c r="R1076" s="28"/>
      <c r="S1076" s="28"/>
      <c r="T1076" s="28"/>
      <c r="U1076" s="28"/>
      <c r="V1076" s="28"/>
      <c r="W1076" s="28"/>
      <c r="X1076" s="28"/>
      <c r="Y1076" s="28"/>
      <c r="Z1076" s="28"/>
      <c r="AA1076" s="28"/>
      <c r="AB1076" s="28"/>
      <c r="AC1076" s="28"/>
      <c r="AD1076" s="28"/>
      <c r="AE1076" s="28"/>
      <c r="AF1076" s="28"/>
      <c r="AG1076" s="28"/>
      <c r="AH1076" s="28"/>
      <c r="AI1076" s="28"/>
      <c r="AJ1076" s="28"/>
      <c r="AK1076" s="28"/>
      <c r="AL1076" s="28"/>
      <c r="AM1076" s="28"/>
      <c r="AN1076" s="28"/>
      <c r="AO1076" s="28"/>
      <c r="AQ1076" s="67">
        <v>0</v>
      </c>
      <c r="AR1076" s="67">
        <v>0</v>
      </c>
      <c r="AS1076" s="67">
        <v>21.4</v>
      </c>
      <c r="AT1076" s="67">
        <v>28.9</v>
      </c>
      <c r="AU1076" s="67">
        <v>15.3</v>
      </c>
      <c r="AV1076" s="67">
        <v>14</v>
      </c>
      <c r="AW1076" s="67">
        <v>18</v>
      </c>
      <c r="AX1076" s="67">
        <v>14.8</v>
      </c>
      <c r="AY1076" s="67">
        <v>101</v>
      </c>
      <c r="AZ1076" s="67">
        <v>12.1</v>
      </c>
      <c r="BA1076" s="67">
        <v>0</v>
      </c>
      <c r="BB1076" s="67">
        <v>0</v>
      </c>
      <c r="BC1076" s="67">
        <v>0</v>
      </c>
      <c r="BD1076" s="67">
        <v>0</v>
      </c>
      <c r="BE1076" s="67">
        <v>0</v>
      </c>
      <c r="BF1076" s="67">
        <v>0</v>
      </c>
      <c r="BG1076" s="67">
        <v>0</v>
      </c>
      <c r="BH1076" s="67">
        <v>0</v>
      </c>
      <c r="BI1076" s="67">
        <v>0</v>
      </c>
      <c r="BJ1076" s="67">
        <v>0</v>
      </c>
      <c r="BK1076" s="67">
        <v>0</v>
      </c>
      <c r="BL1076" s="67">
        <v>0</v>
      </c>
      <c r="BM1076" s="67"/>
      <c r="BN1076" s="67"/>
    </row>
    <row r="1077" spans="1:66" ht="13.5" customHeight="1" thickBot="1" x14ac:dyDescent="0.2">
      <c r="A1077" s="51"/>
      <c r="B1077" s="52"/>
      <c r="C1077" s="123"/>
      <c r="D1077" s="68" t="s">
        <v>11</v>
      </c>
      <c r="E1077" s="91"/>
      <c r="F1077" s="91"/>
      <c r="G1077" s="91"/>
      <c r="H1077" s="29"/>
      <c r="I1077" s="29"/>
      <c r="J1077" s="29"/>
      <c r="K1077" s="29"/>
      <c r="L1077" s="29"/>
      <c r="M1077" s="29"/>
      <c r="N1077" s="29"/>
      <c r="O1077" s="29"/>
      <c r="P1077" s="29"/>
      <c r="Q1077" s="29"/>
      <c r="R1077" s="29"/>
      <c r="S1077" s="29"/>
      <c r="T1077" s="29"/>
      <c r="U1077" s="29"/>
      <c r="V1077" s="29"/>
      <c r="W1077" s="29"/>
      <c r="X1077" s="29"/>
      <c r="Y1077" s="29"/>
      <c r="Z1077" s="29"/>
      <c r="AA1077" s="29"/>
      <c r="AB1077" s="29"/>
      <c r="AC1077" s="29"/>
      <c r="AD1077" s="29"/>
      <c r="AE1077" s="29"/>
      <c r="AF1077" s="29"/>
      <c r="AG1077" s="29"/>
      <c r="AH1077" s="29"/>
      <c r="AI1077" s="29"/>
      <c r="AJ1077" s="29"/>
      <c r="AK1077" s="29"/>
      <c r="AL1077" s="29"/>
      <c r="AM1077" s="29"/>
      <c r="AN1077" s="29"/>
      <c r="AO1077" s="29"/>
      <c r="AQ1077" s="69">
        <v>0</v>
      </c>
      <c r="AR1077" s="69">
        <v>0</v>
      </c>
      <c r="AS1077" s="69">
        <v>21.4</v>
      </c>
      <c r="AT1077" s="69">
        <v>28.9</v>
      </c>
      <c r="AU1077" s="69">
        <v>15.3</v>
      </c>
      <c r="AV1077" s="69">
        <v>14</v>
      </c>
      <c r="AW1077" s="69">
        <v>18</v>
      </c>
      <c r="AX1077" s="69">
        <v>14.8</v>
      </c>
      <c r="AY1077" s="69">
        <v>101</v>
      </c>
      <c r="AZ1077" s="69">
        <v>12.1</v>
      </c>
      <c r="BA1077" s="69">
        <v>0</v>
      </c>
      <c r="BB1077" s="69">
        <v>0</v>
      </c>
      <c r="BC1077" s="69">
        <v>0</v>
      </c>
      <c r="BD1077" s="69">
        <v>0</v>
      </c>
      <c r="BE1077" s="69">
        <v>0</v>
      </c>
      <c r="BF1077" s="69">
        <v>0</v>
      </c>
      <c r="BG1077" s="69">
        <v>0</v>
      </c>
      <c r="BH1077" s="69">
        <v>0</v>
      </c>
      <c r="BI1077" s="69">
        <v>0</v>
      </c>
      <c r="BJ1077" s="69">
        <v>0</v>
      </c>
      <c r="BK1077" s="69">
        <v>0</v>
      </c>
      <c r="BL1077" s="69">
        <v>0</v>
      </c>
      <c r="BM1077" s="69"/>
      <c r="BN1077" s="69"/>
    </row>
    <row r="1078" spans="1:66" ht="13.5" customHeight="1" x14ac:dyDescent="0.15">
      <c r="A1078" s="51"/>
      <c r="B1078" s="52"/>
      <c r="C1078" s="53" t="s">
        <v>220</v>
      </c>
      <c r="D1078" s="64" t="s">
        <v>6</v>
      </c>
      <c r="E1078" s="89"/>
      <c r="F1078" s="89"/>
      <c r="G1078" s="89"/>
      <c r="H1078" s="26"/>
      <c r="I1078" s="26"/>
      <c r="J1078" s="26"/>
      <c r="K1078" s="26"/>
      <c r="L1078" s="26"/>
      <c r="M1078" s="26"/>
      <c r="N1078" s="26"/>
      <c r="O1078" s="26"/>
      <c r="P1078" s="26"/>
      <c r="Q1078" s="26"/>
      <c r="R1078" s="26"/>
      <c r="S1078" s="26"/>
      <c r="T1078" s="26"/>
      <c r="U1078" s="26"/>
      <c r="V1078" s="26"/>
      <c r="W1078" s="26"/>
      <c r="X1078" s="26"/>
      <c r="Y1078" s="26"/>
      <c r="Z1078" s="26"/>
      <c r="AA1078" s="26"/>
      <c r="AB1078" s="26"/>
      <c r="AC1078" s="26"/>
      <c r="AD1078" s="26"/>
      <c r="AE1078" s="26"/>
      <c r="AF1078" s="26"/>
      <c r="AG1078" s="26"/>
      <c r="AH1078" s="26"/>
      <c r="AI1078" s="26"/>
      <c r="AJ1078" s="26"/>
      <c r="AK1078" s="26"/>
      <c r="AL1078" s="26"/>
      <c r="AM1078" s="26"/>
      <c r="AN1078" s="26"/>
      <c r="AO1078" s="26"/>
      <c r="AQ1078" s="65">
        <v>0</v>
      </c>
      <c r="AR1078" s="65">
        <v>0</v>
      </c>
      <c r="AS1078" s="65">
        <v>89</v>
      </c>
      <c r="AT1078" s="65">
        <v>91</v>
      </c>
      <c r="AU1078" s="65">
        <v>99</v>
      </c>
      <c r="AV1078" s="65">
        <v>95.8</v>
      </c>
      <c r="AW1078" s="65">
        <v>98.9</v>
      </c>
      <c r="AX1078" s="65">
        <v>73.900000000000006</v>
      </c>
      <c r="AY1078" s="65">
        <v>77</v>
      </c>
      <c r="AZ1078" s="65">
        <v>76.3</v>
      </c>
      <c r="BA1078" s="65">
        <v>68.7</v>
      </c>
      <c r="BB1078" s="65">
        <v>61.5</v>
      </c>
      <c r="BC1078" s="65">
        <v>70.3</v>
      </c>
      <c r="BD1078" s="65">
        <v>72.3</v>
      </c>
      <c r="BE1078" s="65">
        <v>64.900000000000006</v>
      </c>
      <c r="BF1078" s="65">
        <v>54.699999999999996</v>
      </c>
      <c r="BG1078" s="65">
        <v>61.699999999999996</v>
      </c>
      <c r="BH1078" s="65">
        <v>58.3</v>
      </c>
      <c r="BI1078" s="65">
        <v>51.7</v>
      </c>
      <c r="BJ1078" s="65">
        <v>53</v>
      </c>
      <c r="BK1078" s="65">
        <v>49.2</v>
      </c>
      <c r="BL1078" s="65">
        <v>52.3</v>
      </c>
      <c r="BM1078" s="65">
        <v>47.899999999999991</v>
      </c>
      <c r="BN1078" s="65"/>
    </row>
    <row r="1079" spans="1:66" ht="13.5" customHeight="1" x14ac:dyDescent="0.15">
      <c r="A1079" s="51"/>
      <c r="B1079" s="52"/>
      <c r="C1079" s="54"/>
      <c r="D1079" s="66" t="s">
        <v>7</v>
      </c>
      <c r="E1079" s="90"/>
      <c r="F1079" s="90"/>
      <c r="G1079" s="90"/>
      <c r="H1079" s="28"/>
      <c r="I1079" s="28"/>
      <c r="J1079" s="28"/>
      <c r="K1079" s="28"/>
      <c r="L1079" s="28"/>
      <c r="M1079" s="28"/>
      <c r="N1079" s="28"/>
      <c r="O1079" s="28"/>
      <c r="P1079" s="28"/>
      <c r="Q1079" s="28"/>
      <c r="R1079" s="28"/>
      <c r="S1079" s="28"/>
      <c r="T1079" s="28"/>
      <c r="U1079" s="28"/>
      <c r="V1079" s="28"/>
      <c r="W1079" s="28"/>
      <c r="X1079" s="28"/>
      <c r="Y1079" s="28"/>
      <c r="Z1079" s="28"/>
      <c r="AA1079" s="28"/>
      <c r="AB1079" s="28"/>
      <c r="AC1079" s="28"/>
      <c r="AD1079" s="28"/>
      <c r="AE1079" s="28"/>
      <c r="AF1079" s="28"/>
      <c r="AG1079" s="28"/>
      <c r="AH1079" s="28"/>
      <c r="AI1079" s="28"/>
      <c r="AJ1079" s="28"/>
      <c r="AK1079" s="28"/>
      <c r="AL1079" s="28"/>
      <c r="AM1079" s="28"/>
      <c r="AN1079" s="28"/>
      <c r="AO1079" s="28"/>
      <c r="AQ1079" s="67">
        <v>0</v>
      </c>
      <c r="AR1079" s="67">
        <v>0</v>
      </c>
      <c r="AS1079" s="67">
        <v>0</v>
      </c>
      <c r="AT1079" s="67">
        <v>0</v>
      </c>
      <c r="AU1079" s="67">
        <v>0</v>
      </c>
      <c r="AV1079" s="67">
        <v>0</v>
      </c>
      <c r="AW1079" s="67">
        <v>0</v>
      </c>
      <c r="AX1079" s="67">
        <v>0</v>
      </c>
      <c r="AY1079" s="67">
        <v>0</v>
      </c>
      <c r="AZ1079" s="67">
        <v>0</v>
      </c>
      <c r="BA1079" s="67">
        <v>0</v>
      </c>
      <c r="BB1079" s="67">
        <v>0</v>
      </c>
      <c r="BC1079" s="67">
        <v>0</v>
      </c>
      <c r="BD1079" s="67">
        <v>0</v>
      </c>
      <c r="BE1079" s="67">
        <v>0</v>
      </c>
      <c r="BF1079" s="67">
        <v>0</v>
      </c>
      <c r="BG1079" s="67">
        <v>0</v>
      </c>
      <c r="BH1079" s="67">
        <v>0</v>
      </c>
      <c r="BI1079" s="67">
        <v>0</v>
      </c>
      <c r="BJ1079" s="67">
        <v>0</v>
      </c>
      <c r="BK1079" s="67">
        <v>0</v>
      </c>
      <c r="BL1079" s="67">
        <v>0</v>
      </c>
      <c r="BM1079" s="67">
        <v>0</v>
      </c>
      <c r="BN1079" s="67"/>
    </row>
    <row r="1080" spans="1:66" ht="13.5" customHeight="1" x14ac:dyDescent="0.15">
      <c r="A1080" s="51"/>
      <c r="B1080" s="52"/>
      <c r="C1080" s="54"/>
      <c r="D1080" s="66" t="s">
        <v>8</v>
      </c>
      <c r="E1080" s="90"/>
      <c r="F1080" s="90"/>
      <c r="G1080" s="90"/>
      <c r="H1080" s="28"/>
      <c r="I1080" s="28"/>
      <c r="J1080" s="28"/>
      <c r="K1080" s="28"/>
      <c r="L1080" s="28"/>
      <c r="M1080" s="28"/>
      <c r="N1080" s="28"/>
      <c r="O1080" s="28"/>
      <c r="P1080" s="28"/>
      <c r="Q1080" s="28"/>
      <c r="R1080" s="28"/>
      <c r="S1080" s="28"/>
      <c r="T1080" s="28"/>
      <c r="U1080" s="28"/>
      <c r="V1080" s="28"/>
      <c r="W1080" s="28"/>
      <c r="X1080" s="28"/>
      <c r="Y1080" s="28"/>
      <c r="Z1080" s="28"/>
      <c r="AA1080" s="28"/>
      <c r="AB1080" s="28"/>
      <c r="AC1080" s="28"/>
      <c r="AD1080" s="28"/>
      <c r="AE1080" s="28"/>
      <c r="AF1080" s="28"/>
      <c r="AG1080" s="28"/>
      <c r="AH1080" s="28"/>
      <c r="AI1080" s="28"/>
      <c r="AJ1080" s="28"/>
      <c r="AK1080" s="28"/>
      <c r="AL1080" s="28"/>
      <c r="AM1080" s="28"/>
      <c r="AN1080" s="28"/>
      <c r="AO1080" s="28"/>
      <c r="AQ1080" s="67">
        <v>0</v>
      </c>
      <c r="AR1080" s="67">
        <v>0</v>
      </c>
      <c r="AS1080" s="67">
        <v>89</v>
      </c>
      <c r="AT1080" s="67">
        <v>91</v>
      </c>
      <c r="AU1080" s="67">
        <v>99</v>
      </c>
      <c r="AV1080" s="67">
        <v>95.8</v>
      </c>
      <c r="AW1080" s="67">
        <v>98.9</v>
      </c>
      <c r="AX1080" s="67">
        <v>73.900000000000006</v>
      </c>
      <c r="AY1080" s="67">
        <v>77</v>
      </c>
      <c r="AZ1080" s="67">
        <v>76.3</v>
      </c>
      <c r="BA1080" s="67">
        <v>68.7</v>
      </c>
      <c r="BB1080" s="67">
        <v>61.5</v>
      </c>
      <c r="BC1080" s="67">
        <v>70.3</v>
      </c>
      <c r="BD1080" s="67">
        <v>72.3</v>
      </c>
      <c r="BE1080" s="67">
        <v>64.900000000000006</v>
      </c>
      <c r="BF1080" s="67">
        <v>54.699999999999996</v>
      </c>
      <c r="BG1080" s="67">
        <v>61.699999999999996</v>
      </c>
      <c r="BH1080" s="67">
        <v>58.3</v>
      </c>
      <c r="BI1080" s="67">
        <v>51.7</v>
      </c>
      <c r="BJ1080" s="67">
        <v>53</v>
      </c>
      <c r="BK1080" s="67">
        <v>49.2</v>
      </c>
      <c r="BL1080" s="67">
        <v>52.3</v>
      </c>
      <c r="BM1080" s="67">
        <v>47.899999999999991</v>
      </c>
      <c r="BN1080" s="67"/>
    </row>
    <row r="1081" spans="1:66" ht="13.5" customHeight="1" x14ac:dyDescent="0.15">
      <c r="A1081" s="51"/>
      <c r="B1081" s="52"/>
      <c r="C1081" s="54"/>
      <c r="D1081" s="66" t="s">
        <v>9</v>
      </c>
      <c r="E1081" s="90"/>
      <c r="F1081" s="90"/>
      <c r="G1081" s="90"/>
      <c r="H1081" s="28"/>
      <c r="I1081" s="28"/>
      <c r="J1081" s="28"/>
      <c r="K1081" s="28"/>
      <c r="L1081" s="28"/>
      <c r="M1081" s="28"/>
      <c r="N1081" s="28"/>
      <c r="O1081" s="28"/>
      <c r="P1081" s="28"/>
      <c r="Q1081" s="28"/>
      <c r="R1081" s="28"/>
      <c r="S1081" s="28"/>
      <c r="T1081" s="28"/>
      <c r="U1081" s="28"/>
      <c r="V1081" s="28"/>
      <c r="W1081" s="28"/>
      <c r="X1081" s="28"/>
      <c r="Y1081" s="28"/>
      <c r="Z1081" s="28"/>
      <c r="AA1081" s="28"/>
      <c r="AB1081" s="28"/>
      <c r="AC1081" s="28"/>
      <c r="AD1081" s="28"/>
      <c r="AE1081" s="28"/>
      <c r="AF1081" s="28"/>
      <c r="AG1081" s="28"/>
      <c r="AH1081" s="28"/>
      <c r="AI1081" s="28"/>
      <c r="AJ1081" s="28"/>
      <c r="AK1081" s="28"/>
      <c r="AL1081" s="28"/>
      <c r="AM1081" s="28"/>
      <c r="AN1081" s="28"/>
      <c r="AO1081" s="28"/>
      <c r="AQ1081" s="67">
        <v>0</v>
      </c>
      <c r="AR1081" s="67">
        <v>0</v>
      </c>
      <c r="AS1081" s="67">
        <v>89</v>
      </c>
      <c r="AT1081" s="67">
        <v>91</v>
      </c>
      <c r="AU1081" s="67">
        <v>99</v>
      </c>
      <c r="AV1081" s="67">
        <v>95.8</v>
      </c>
      <c r="AW1081" s="67">
        <v>98.9</v>
      </c>
      <c r="AX1081" s="67">
        <v>73.900000000000006</v>
      </c>
      <c r="AY1081" s="67">
        <v>77</v>
      </c>
      <c r="AZ1081" s="67">
        <v>76.3</v>
      </c>
      <c r="BA1081" s="67">
        <v>68.7</v>
      </c>
      <c r="BB1081" s="67">
        <v>61.5</v>
      </c>
      <c r="BC1081" s="67">
        <v>70.3</v>
      </c>
      <c r="BD1081" s="67">
        <v>72.3</v>
      </c>
      <c r="BE1081" s="67">
        <v>64.900000000000006</v>
      </c>
      <c r="BF1081" s="67">
        <v>54.699999999999996</v>
      </c>
      <c r="BG1081" s="67">
        <v>61.699999999999996</v>
      </c>
      <c r="BH1081" s="67">
        <v>58.3</v>
      </c>
      <c r="BI1081" s="67">
        <v>51.7</v>
      </c>
      <c r="BJ1081" s="67">
        <v>53</v>
      </c>
      <c r="BK1081" s="67">
        <v>49.2</v>
      </c>
      <c r="BL1081" s="67">
        <v>52.3</v>
      </c>
      <c r="BM1081" s="67">
        <v>47.899999999999991</v>
      </c>
      <c r="BN1081" s="67"/>
    </row>
    <row r="1082" spans="1:66" ht="13.5" customHeight="1" x14ac:dyDescent="0.15">
      <c r="A1082" s="51"/>
      <c r="B1082" s="52"/>
      <c r="C1082" s="54"/>
      <c r="D1082" s="66" t="s">
        <v>10</v>
      </c>
      <c r="E1082" s="90"/>
      <c r="F1082" s="90"/>
      <c r="G1082" s="90"/>
      <c r="H1082" s="28"/>
      <c r="I1082" s="28"/>
      <c r="J1082" s="28"/>
      <c r="K1082" s="28"/>
      <c r="L1082" s="28"/>
      <c r="M1082" s="28"/>
      <c r="N1082" s="28"/>
      <c r="O1082" s="28"/>
      <c r="P1082" s="28"/>
      <c r="Q1082" s="28"/>
      <c r="R1082" s="28"/>
      <c r="S1082" s="28"/>
      <c r="T1082" s="28"/>
      <c r="U1082" s="28"/>
      <c r="V1082" s="28"/>
      <c r="W1082" s="28"/>
      <c r="X1082" s="28"/>
      <c r="Y1082" s="28"/>
      <c r="Z1082" s="28"/>
      <c r="AA1082" s="28"/>
      <c r="AB1082" s="28"/>
      <c r="AC1082" s="28"/>
      <c r="AD1082" s="28"/>
      <c r="AE1082" s="28"/>
      <c r="AF1082" s="28"/>
      <c r="AG1082" s="28"/>
      <c r="AH1082" s="28"/>
      <c r="AI1082" s="28"/>
      <c r="AJ1082" s="28"/>
      <c r="AK1082" s="28"/>
      <c r="AL1082" s="28"/>
      <c r="AM1082" s="28"/>
      <c r="AN1082" s="28"/>
      <c r="AO1082" s="28"/>
      <c r="AQ1082" s="67">
        <v>0</v>
      </c>
      <c r="AR1082" s="67">
        <v>0</v>
      </c>
      <c r="AS1082" s="67">
        <v>0</v>
      </c>
      <c r="AT1082" s="67">
        <v>0</v>
      </c>
      <c r="AU1082" s="67">
        <v>0</v>
      </c>
      <c r="AV1082" s="67">
        <v>0</v>
      </c>
      <c r="AW1082" s="67">
        <v>0</v>
      </c>
      <c r="AX1082" s="67">
        <v>0</v>
      </c>
      <c r="AY1082" s="67">
        <v>0</v>
      </c>
      <c r="AZ1082" s="67">
        <v>0</v>
      </c>
      <c r="BA1082" s="67">
        <v>0</v>
      </c>
      <c r="BB1082" s="67">
        <v>0</v>
      </c>
      <c r="BC1082" s="67">
        <v>0</v>
      </c>
      <c r="BD1082" s="67">
        <v>0</v>
      </c>
      <c r="BE1082" s="67">
        <v>0</v>
      </c>
      <c r="BF1082" s="67">
        <v>0</v>
      </c>
      <c r="BG1082" s="67">
        <v>0</v>
      </c>
      <c r="BH1082" s="67">
        <v>0</v>
      </c>
      <c r="BI1082" s="67">
        <v>0</v>
      </c>
      <c r="BJ1082" s="67">
        <v>0</v>
      </c>
      <c r="BK1082" s="67">
        <v>0</v>
      </c>
      <c r="BL1082" s="67">
        <v>0</v>
      </c>
      <c r="BM1082" s="67">
        <v>0</v>
      </c>
      <c r="BN1082" s="67"/>
    </row>
    <row r="1083" spans="1:66" ht="13.5" customHeight="1" thickBot="1" x14ac:dyDescent="0.2">
      <c r="A1083" s="51"/>
      <c r="B1083" s="52"/>
      <c r="C1083" s="55"/>
      <c r="D1083" s="68" t="s">
        <v>11</v>
      </c>
      <c r="E1083" s="91"/>
      <c r="F1083" s="91"/>
      <c r="G1083" s="91"/>
      <c r="H1083" s="29"/>
      <c r="I1083" s="29"/>
      <c r="J1083" s="29"/>
      <c r="K1083" s="29"/>
      <c r="L1083" s="29"/>
      <c r="M1083" s="29"/>
      <c r="N1083" s="29"/>
      <c r="O1083" s="29"/>
      <c r="P1083" s="29"/>
      <c r="Q1083" s="29"/>
      <c r="R1083" s="29"/>
      <c r="S1083" s="29"/>
      <c r="T1083" s="29"/>
      <c r="U1083" s="29"/>
      <c r="V1083" s="29"/>
      <c r="W1083" s="29"/>
      <c r="X1083" s="29"/>
      <c r="Y1083" s="29"/>
      <c r="Z1083" s="29"/>
      <c r="AA1083" s="29"/>
      <c r="AB1083" s="29"/>
      <c r="AC1083" s="29"/>
      <c r="AD1083" s="29"/>
      <c r="AE1083" s="29"/>
      <c r="AF1083" s="29"/>
      <c r="AG1083" s="29"/>
      <c r="AH1083" s="29"/>
      <c r="AI1083" s="29"/>
      <c r="AJ1083" s="29"/>
      <c r="AK1083" s="29"/>
      <c r="AL1083" s="29"/>
      <c r="AM1083" s="29"/>
      <c r="AN1083" s="29"/>
      <c r="AO1083" s="29"/>
      <c r="AQ1083" s="69">
        <v>0</v>
      </c>
      <c r="AR1083" s="69">
        <v>0</v>
      </c>
      <c r="AS1083" s="69">
        <v>0</v>
      </c>
      <c r="AT1083" s="69">
        <v>0</v>
      </c>
      <c r="AU1083" s="69">
        <v>0</v>
      </c>
      <c r="AV1083" s="69">
        <v>0</v>
      </c>
      <c r="AW1083" s="69">
        <v>0</v>
      </c>
      <c r="AX1083" s="69">
        <v>0</v>
      </c>
      <c r="AY1083" s="69">
        <v>0</v>
      </c>
      <c r="AZ1083" s="69">
        <v>0</v>
      </c>
      <c r="BA1083" s="69">
        <v>0</v>
      </c>
      <c r="BB1083" s="69">
        <v>0</v>
      </c>
      <c r="BC1083" s="69">
        <v>0</v>
      </c>
      <c r="BD1083" s="69">
        <v>0</v>
      </c>
      <c r="BE1083" s="69">
        <v>0</v>
      </c>
      <c r="BF1083" s="69">
        <v>0</v>
      </c>
      <c r="BG1083" s="69">
        <v>0</v>
      </c>
      <c r="BH1083" s="69">
        <v>0</v>
      </c>
      <c r="BI1083" s="69">
        <v>0</v>
      </c>
      <c r="BJ1083" s="69">
        <v>0</v>
      </c>
      <c r="BK1083" s="69">
        <v>0</v>
      </c>
      <c r="BL1083" s="69">
        <v>0</v>
      </c>
      <c r="BM1083" s="69">
        <v>0</v>
      </c>
      <c r="BN1083" s="69"/>
    </row>
    <row r="1084" spans="1:66" ht="13.5" customHeight="1" x14ac:dyDescent="0.15">
      <c r="A1084" s="51"/>
      <c r="B1084" s="52"/>
      <c r="C1084" s="53" t="s">
        <v>221</v>
      </c>
      <c r="D1084" s="64" t="s">
        <v>6</v>
      </c>
      <c r="E1084" s="89"/>
      <c r="F1084" s="89"/>
      <c r="G1084" s="89"/>
      <c r="H1084" s="26"/>
      <c r="I1084" s="26"/>
      <c r="J1084" s="26"/>
      <c r="K1084" s="26"/>
      <c r="L1084" s="26"/>
      <c r="M1084" s="26"/>
      <c r="N1084" s="26"/>
      <c r="O1084" s="26"/>
      <c r="P1084" s="26"/>
      <c r="Q1084" s="26"/>
      <c r="R1084" s="26"/>
      <c r="S1084" s="26"/>
      <c r="T1084" s="26"/>
      <c r="U1084" s="26"/>
      <c r="V1084" s="26"/>
      <c r="W1084" s="26"/>
      <c r="X1084" s="26"/>
      <c r="Y1084" s="26"/>
      <c r="Z1084" s="26"/>
      <c r="AA1084" s="26"/>
      <c r="AB1084" s="26"/>
      <c r="AC1084" s="26"/>
      <c r="AD1084" s="26"/>
      <c r="AE1084" s="26"/>
      <c r="AF1084" s="26"/>
      <c r="AG1084" s="26"/>
      <c r="AH1084" s="26"/>
      <c r="AI1084" s="26"/>
      <c r="AJ1084" s="26"/>
      <c r="AK1084" s="26"/>
      <c r="AL1084" s="26"/>
      <c r="AM1084" s="26"/>
      <c r="AN1084" s="26"/>
      <c r="AO1084" s="26"/>
      <c r="AQ1084" s="65">
        <v>0</v>
      </c>
      <c r="AR1084" s="65">
        <v>0</v>
      </c>
      <c r="AS1084" s="65">
        <v>336.2</v>
      </c>
      <c r="AT1084" s="65">
        <v>337.1</v>
      </c>
      <c r="AU1084" s="65">
        <v>311.39999999999998</v>
      </c>
      <c r="AV1084" s="65">
        <v>296.89999999999998</v>
      </c>
      <c r="AW1084" s="65">
        <v>242.2</v>
      </c>
      <c r="AX1084" s="65">
        <v>223.2</v>
      </c>
      <c r="AY1084" s="65">
        <v>202.2</v>
      </c>
      <c r="AZ1084" s="65">
        <v>147.19999999999999</v>
      </c>
      <c r="BA1084" s="65">
        <v>103.4</v>
      </c>
      <c r="BB1084" s="65">
        <v>118.1</v>
      </c>
      <c r="BC1084" s="65">
        <v>101.4</v>
      </c>
      <c r="BD1084" s="65">
        <v>96.4</v>
      </c>
      <c r="BE1084" s="65">
        <v>91.499999999999986</v>
      </c>
      <c r="BF1084" s="65">
        <v>86.09999999999998</v>
      </c>
      <c r="BG1084" s="65">
        <v>86.699999999999989</v>
      </c>
      <c r="BH1084" s="65">
        <v>86.4</v>
      </c>
      <c r="BI1084" s="65">
        <v>36.1</v>
      </c>
      <c r="BJ1084" s="65">
        <v>29</v>
      </c>
      <c r="BK1084" s="65">
        <v>101</v>
      </c>
      <c r="BL1084" s="65">
        <v>100.1</v>
      </c>
      <c r="BM1084" s="65">
        <v>121.5</v>
      </c>
      <c r="BN1084" s="65"/>
    </row>
    <row r="1085" spans="1:66" ht="13.5" customHeight="1" x14ac:dyDescent="0.15">
      <c r="A1085" s="51"/>
      <c r="B1085" s="52"/>
      <c r="C1085" s="54"/>
      <c r="D1085" s="66" t="s">
        <v>7</v>
      </c>
      <c r="E1085" s="90"/>
      <c r="F1085" s="90"/>
      <c r="G1085" s="90"/>
      <c r="H1085" s="28"/>
      <c r="I1085" s="28"/>
      <c r="J1085" s="28"/>
      <c r="K1085" s="28"/>
      <c r="L1085" s="28"/>
      <c r="M1085" s="28"/>
      <c r="N1085" s="28"/>
      <c r="O1085" s="28"/>
      <c r="P1085" s="28"/>
      <c r="Q1085" s="28"/>
      <c r="R1085" s="28"/>
      <c r="S1085" s="28"/>
      <c r="T1085" s="28"/>
      <c r="U1085" s="28"/>
      <c r="V1085" s="28"/>
      <c r="W1085" s="28"/>
      <c r="X1085" s="28"/>
      <c r="Y1085" s="28"/>
      <c r="Z1085" s="28"/>
      <c r="AA1085" s="28"/>
      <c r="AB1085" s="28"/>
      <c r="AC1085" s="28"/>
      <c r="AD1085" s="28"/>
      <c r="AE1085" s="28"/>
      <c r="AF1085" s="28"/>
      <c r="AG1085" s="28"/>
      <c r="AH1085" s="28"/>
      <c r="AI1085" s="28"/>
      <c r="AJ1085" s="28"/>
      <c r="AK1085" s="28"/>
      <c r="AL1085" s="28"/>
      <c r="AM1085" s="28"/>
      <c r="AN1085" s="28"/>
      <c r="AO1085" s="28"/>
      <c r="AQ1085" s="67">
        <v>0</v>
      </c>
      <c r="AR1085" s="67">
        <v>0</v>
      </c>
      <c r="AS1085" s="67">
        <v>7.3</v>
      </c>
      <c r="AT1085" s="67">
        <v>6.4</v>
      </c>
      <c r="AU1085" s="67">
        <v>6.7</v>
      </c>
      <c r="AV1085" s="67">
        <v>3</v>
      </c>
      <c r="AW1085" s="67">
        <v>2.4</v>
      </c>
      <c r="AX1085" s="67">
        <v>4.4000000000000004</v>
      </c>
      <c r="AY1085" s="67">
        <v>4.3</v>
      </c>
      <c r="AZ1085" s="67">
        <v>3.2</v>
      </c>
      <c r="BA1085" s="67">
        <v>3.3</v>
      </c>
      <c r="BB1085" s="67">
        <v>2.5</v>
      </c>
      <c r="BC1085" s="67">
        <v>2</v>
      </c>
      <c r="BD1085" s="67">
        <v>1.7000000000000002</v>
      </c>
      <c r="BE1085" s="67">
        <v>1.7000000000000002</v>
      </c>
      <c r="BF1085" s="67">
        <v>1.7000000000000002</v>
      </c>
      <c r="BG1085" s="67">
        <v>1.7000000000000002</v>
      </c>
      <c r="BH1085" s="67">
        <v>1.7000000000000002</v>
      </c>
      <c r="BI1085" s="67">
        <v>0.8</v>
      </c>
      <c r="BJ1085" s="67">
        <v>0.6</v>
      </c>
      <c r="BK1085" s="67">
        <v>2</v>
      </c>
      <c r="BL1085" s="67">
        <v>2.1</v>
      </c>
      <c r="BM1085" s="67">
        <v>2.6000000000000005</v>
      </c>
      <c r="BN1085" s="67"/>
    </row>
    <row r="1086" spans="1:66" ht="13.5" customHeight="1" x14ac:dyDescent="0.15">
      <c r="A1086" s="51"/>
      <c r="B1086" s="52"/>
      <c r="C1086" s="54"/>
      <c r="D1086" s="66" t="s">
        <v>8</v>
      </c>
      <c r="E1086" s="90"/>
      <c r="F1086" s="90"/>
      <c r="G1086" s="90"/>
      <c r="H1086" s="28"/>
      <c r="I1086" s="28"/>
      <c r="J1086" s="28"/>
      <c r="K1086" s="28"/>
      <c r="L1086" s="28"/>
      <c r="M1086" s="28"/>
      <c r="N1086" s="28"/>
      <c r="O1086" s="28"/>
      <c r="P1086" s="28"/>
      <c r="Q1086" s="28"/>
      <c r="R1086" s="28"/>
      <c r="S1086" s="28"/>
      <c r="T1086" s="28"/>
      <c r="U1086" s="28"/>
      <c r="V1086" s="28"/>
      <c r="W1086" s="28"/>
      <c r="X1086" s="28"/>
      <c r="Y1086" s="28"/>
      <c r="Z1086" s="28"/>
      <c r="AA1086" s="28"/>
      <c r="AB1086" s="28"/>
      <c r="AC1086" s="28"/>
      <c r="AD1086" s="28"/>
      <c r="AE1086" s="28"/>
      <c r="AF1086" s="28"/>
      <c r="AG1086" s="28"/>
      <c r="AH1086" s="28"/>
      <c r="AI1086" s="28"/>
      <c r="AJ1086" s="28"/>
      <c r="AK1086" s="28"/>
      <c r="AL1086" s="28"/>
      <c r="AM1086" s="28"/>
      <c r="AN1086" s="28"/>
      <c r="AO1086" s="28"/>
      <c r="AQ1086" s="67">
        <v>0</v>
      </c>
      <c r="AR1086" s="67">
        <v>0</v>
      </c>
      <c r="AS1086" s="67">
        <v>328.9</v>
      </c>
      <c r="AT1086" s="67">
        <v>330.7</v>
      </c>
      <c r="AU1086" s="67">
        <v>304.7</v>
      </c>
      <c r="AV1086" s="67">
        <v>293.89999999999998</v>
      </c>
      <c r="AW1086" s="67">
        <v>239.8</v>
      </c>
      <c r="AX1086" s="67">
        <v>218.8</v>
      </c>
      <c r="AY1086" s="67">
        <v>197.9</v>
      </c>
      <c r="AZ1086" s="67">
        <v>144</v>
      </c>
      <c r="BA1086" s="67">
        <v>100.1</v>
      </c>
      <c r="BB1086" s="67">
        <v>115.6</v>
      </c>
      <c r="BC1086" s="67">
        <v>99.4</v>
      </c>
      <c r="BD1086" s="67">
        <v>94.700000000000017</v>
      </c>
      <c r="BE1086" s="67">
        <v>89.799999999999983</v>
      </c>
      <c r="BF1086" s="67">
        <v>84.399999999999991</v>
      </c>
      <c r="BG1086" s="67">
        <v>84.999999999999986</v>
      </c>
      <c r="BH1086" s="67">
        <v>84.699999999999989</v>
      </c>
      <c r="BI1086" s="67">
        <v>35.300000000000004</v>
      </c>
      <c r="BJ1086" s="67">
        <v>28.400000000000002</v>
      </c>
      <c r="BK1086" s="67">
        <v>98.999999999999986</v>
      </c>
      <c r="BL1086" s="67">
        <v>98</v>
      </c>
      <c r="BM1086" s="67">
        <v>118.9</v>
      </c>
      <c r="BN1086" s="67"/>
    </row>
    <row r="1087" spans="1:66" ht="13.5" customHeight="1" x14ac:dyDescent="0.15">
      <c r="A1087" s="51"/>
      <c r="B1087" s="52"/>
      <c r="C1087" s="54"/>
      <c r="D1087" s="66" t="s">
        <v>9</v>
      </c>
      <c r="E1087" s="90"/>
      <c r="F1087" s="90"/>
      <c r="G1087" s="90"/>
      <c r="H1087" s="28"/>
      <c r="I1087" s="28"/>
      <c r="J1087" s="28"/>
      <c r="K1087" s="28"/>
      <c r="L1087" s="28"/>
      <c r="M1087" s="28"/>
      <c r="N1087" s="28"/>
      <c r="O1087" s="28"/>
      <c r="P1087" s="28"/>
      <c r="Q1087" s="28"/>
      <c r="R1087" s="28"/>
      <c r="S1087" s="28"/>
      <c r="T1087" s="28"/>
      <c r="U1087" s="28"/>
      <c r="V1087" s="28"/>
      <c r="W1087" s="28"/>
      <c r="X1087" s="28"/>
      <c r="Y1087" s="28"/>
      <c r="Z1087" s="28"/>
      <c r="AA1087" s="28"/>
      <c r="AB1087" s="28"/>
      <c r="AC1087" s="28"/>
      <c r="AD1087" s="28"/>
      <c r="AE1087" s="28"/>
      <c r="AF1087" s="28"/>
      <c r="AG1087" s="28"/>
      <c r="AH1087" s="28"/>
      <c r="AI1087" s="28"/>
      <c r="AJ1087" s="28"/>
      <c r="AK1087" s="28"/>
      <c r="AL1087" s="28"/>
      <c r="AM1087" s="28"/>
      <c r="AN1087" s="28"/>
      <c r="AO1087" s="28"/>
      <c r="AQ1087" s="67">
        <v>0</v>
      </c>
      <c r="AR1087" s="67">
        <v>0</v>
      </c>
      <c r="AS1087" s="67">
        <v>328.8</v>
      </c>
      <c r="AT1087" s="67">
        <v>327.39999999999998</v>
      </c>
      <c r="AU1087" s="67">
        <v>298.60000000000002</v>
      </c>
      <c r="AV1087" s="67">
        <v>284.8</v>
      </c>
      <c r="AW1087" s="67">
        <v>230.6</v>
      </c>
      <c r="AX1087" s="67">
        <v>211.9</v>
      </c>
      <c r="AY1087" s="67">
        <v>191.5</v>
      </c>
      <c r="AZ1087" s="67">
        <v>137.30000000000001</v>
      </c>
      <c r="BA1087" s="67">
        <v>97.6</v>
      </c>
      <c r="BB1087" s="67">
        <v>114.2</v>
      </c>
      <c r="BC1087" s="67">
        <v>98</v>
      </c>
      <c r="BD1087" s="67">
        <v>93</v>
      </c>
      <c r="BE1087" s="67">
        <v>87.9</v>
      </c>
      <c r="BF1087" s="67">
        <v>82.6</v>
      </c>
      <c r="BG1087" s="67">
        <v>83.399999999999991</v>
      </c>
      <c r="BH1087" s="67">
        <v>83.200000000000017</v>
      </c>
      <c r="BI1087" s="67">
        <v>35.6</v>
      </c>
      <c r="BJ1087" s="67">
        <v>28.9</v>
      </c>
      <c r="BK1087" s="67">
        <v>98.4</v>
      </c>
      <c r="BL1087" s="67">
        <v>96</v>
      </c>
      <c r="BM1087" s="67">
        <v>117.1</v>
      </c>
      <c r="BN1087" s="67"/>
    </row>
    <row r="1088" spans="1:66" ht="13.5" customHeight="1" x14ac:dyDescent="0.15">
      <c r="A1088" s="51"/>
      <c r="B1088" s="52"/>
      <c r="C1088" s="54"/>
      <c r="D1088" s="66" t="s">
        <v>10</v>
      </c>
      <c r="E1088" s="90"/>
      <c r="F1088" s="90"/>
      <c r="G1088" s="90"/>
      <c r="H1088" s="28"/>
      <c r="I1088" s="28"/>
      <c r="J1088" s="28"/>
      <c r="K1088" s="28"/>
      <c r="L1088" s="28"/>
      <c r="M1088" s="28"/>
      <c r="N1088" s="28"/>
      <c r="O1088" s="28"/>
      <c r="P1088" s="28"/>
      <c r="Q1088" s="28"/>
      <c r="R1088" s="28"/>
      <c r="S1088" s="28"/>
      <c r="T1088" s="28"/>
      <c r="U1088" s="28"/>
      <c r="V1088" s="28"/>
      <c r="W1088" s="28"/>
      <c r="X1088" s="28"/>
      <c r="Y1088" s="28"/>
      <c r="Z1088" s="28"/>
      <c r="AA1088" s="28"/>
      <c r="AB1088" s="28"/>
      <c r="AC1088" s="28"/>
      <c r="AD1088" s="28"/>
      <c r="AE1088" s="28"/>
      <c r="AF1088" s="28"/>
      <c r="AG1088" s="28"/>
      <c r="AH1088" s="28"/>
      <c r="AI1088" s="28"/>
      <c r="AJ1088" s="28"/>
      <c r="AK1088" s="28"/>
      <c r="AL1088" s="28"/>
      <c r="AM1088" s="28"/>
      <c r="AN1088" s="28"/>
      <c r="AO1088" s="28"/>
      <c r="AQ1088" s="67">
        <v>0</v>
      </c>
      <c r="AR1088" s="67">
        <v>0</v>
      </c>
      <c r="AS1088" s="67">
        <v>7.4</v>
      </c>
      <c r="AT1088" s="67">
        <v>9.6999999999999993</v>
      </c>
      <c r="AU1088" s="67">
        <v>12.8</v>
      </c>
      <c r="AV1088" s="67">
        <v>12.1</v>
      </c>
      <c r="AW1088" s="67">
        <v>11.6</v>
      </c>
      <c r="AX1088" s="67">
        <v>11.3</v>
      </c>
      <c r="AY1088" s="67">
        <v>10.7</v>
      </c>
      <c r="AZ1088" s="67">
        <v>9.9</v>
      </c>
      <c r="BA1088" s="67">
        <v>5.8</v>
      </c>
      <c r="BB1088" s="67">
        <v>3.9</v>
      </c>
      <c r="BC1088" s="67">
        <v>3.4</v>
      </c>
      <c r="BD1088" s="67">
        <v>3.4</v>
      </c>
      <c r="BE1088" s="67">
        <v>3.6</v>
      </c>
      <c r="BF1088" s="67">
        <v>3.5</v>
      </c>
      <c r="BG1088" s="67">
        <v>3.3000000000000003</v>
      </c>
      <c r="BH1088" s="67">
        <v>3.2</v>
      </c>
      <c r="BI1088" s="67">
        <v>0.5</v>
      </c>
      <c r="BJ1088" s="67">
        <v>0.1</v>
      </c>
      <c r="BK1088" s="67">
        <v>2.6000000000000005</v>
      </c>
      <c r="BL1088" s="67">
        <v>4.0999999999999996</v>
      </c>
      <c r="BM1088" s="67">
        <v>4.3999999999999995</v>
      </c>
      <c r="BN1088" s="67"/>
    </row>
    <row r="1089" spans="1:66" ht="13.5" customHeight="1" thickBot="1" x14ac:dyDescent="0.2">
      <c r="A1089" s="51"/>
      <c r="B1089" s="52"/>
      <c r="C1089" s="55"/>
      <c r="D1089" s="68" t="s">
        <v>11</v>
      </c>
      <c r="E1089" s="91"/>
      <c r="F1089" s="91"/>
      <c r="G1089" s="91"/>
      <c r="H1089" s="29"/>
      <c r="I1089" s="29"/>
      <c r="J1089" s="29"/>
      <c r="K1089" s="29"/>
      <c r="L1089" s="29"/>
      <c r="M1089" s="29"/>
      <c r="N1089" s="29"/>
      <c r="O1089" s="29"/>
      <c r="P1089" s="29"/>
      <c r="Q1089" s="29"/>
      <c r="R1089" s="29"/>
      <c r="S1089" s="29"/>
      <c r="T1089" s="29"/>
      <c r="U1089" s="29"/>
      <c r="V1089" s="29"/>
      <c r="W1089" s="29"/>
      <c r="X1089" s="29"/>
      <c r="Y1089" s="29"/>
      <c r="Z1089" s="29"/>
      <c r="AA1089" s="29"/>
      <c r="AB1089" s="29"/>
      <c r="AC1089" s="29"/>
      <c r="AD1089" s="29"/>
      <c r="AE1089" s="29"/>
      <c r="AF1089" s="29"/>
      <c r="AG1089" s="29"/>
      <c r="AH1089" s="29"/>
      <c r="AI1089" s="29"/>
      <c r="AJ1089" s="29"/>
      <c r="AK1089" s="29"/>
      <c r="AL1089" s="29"/>
      <c r="AM1089" s="29"/>
      <c r="AN1089" s="29"/>
      <c r="AO1089" s="29"/>
      <c r="AQ1089" s="69">
        <v>0</v>
      </c>
      <c r="AR1089" s="69">
        <v>0</v>
      </c>
      <c r="AS1089" s="69">
        <v>7.4</v>
      </c>
      <c r="AT1089" s="69">
        <v>9.6999999999999993</v>
      </c>
      <c r="AU1089" s="69">
        <v>12.8</v>
      </c>
      <c r="AV1089" s="69">
        <v>12.1</v>
      </c>
      <c r="AW1089" s="69">
        <v>11.6</v>
      </c>
      <c r="AX1089" s="69">
        <v>11.3</v>
      </c>
      <c r="AY1089" s="69">
        <v>10.7</v>
      </c>
      <c r="AZ1089" s="69">
        <v>9.9</v>
      </c>
      <c r="BA1089" s="69">
        <v>5.8</v>
      </c>
      <c r="BB1089" s="69">
        <v>3.9</v>
      </c>
      <c r="BC1089" s="69">
        <v>3.4</v>
      </c>
      <c r="BD1089" s="69">
        <v>3.4</v>
      </c>
      <c r="BE1089" s="69">
        <v>3.6</v>
      </c>
      <c r="BF1089" s="69">
        <v>3.5</v>
      </c>
      <c r="BG1089" s="69">
        <v>3.3000000000000003</v>
      </c>
      <c r="BH1089" s="69">
        <v>3.5</v>
      </c>
      <c r="BI1089" s="69">
        <v>0.5</v>
      </c>
      <c r="BJ1089" s="69">
        <v>0.1</v>
      </c>
      <c r="BK1089" s="69">
        <v>2.6000000000000005</v>
      </c>
      <c r="BL1089" s="69">
        <v>4.0999999999999996</v>
      </c>
      <c r="BM1089" s="69">
        <v>4.3999999999999995</v>
      </c>
      <c r="BN1089" s="69"/>
    </row>
    <row r="1090" spans="1:66" ht="13.5" customHeight="1" x14ac:dyDescent="0.15">
      <c r="A1090" s="51"/>
      <c r="B1090" s="52"/>
      <c r="C1090" s="121" t="s">
        <v>440</v>
      </c>
      <c r="D1090" s="64" t="s">
        <v>6</v>
      </c>
      <c r="E1090" s="89"/>
      <c r="F1090" s="89"/>
      <c r="G1090" s="89"/>
      <c r="H1090" s="26">
        <f t="shared" ref="H1090:I1090" si="1356">SUM(H1091:H1092)</f>
        <v>252512</v>
      </c>
      <c r="I1090" s="26">
        <f t="shared" si="1356"/>
        <v>275078</v>
      </c>
      <c r="J1090" s="26">
        <f t="shared" ref="J1090:AO1090" si="1357">SUM(J1091:J1092)</f>
        <v>295320</v>
      </c>
      <c r="K1090" s="26">
        <f t="shared" si="1357"/>
        <v>362545</v>
      </c>
      <c r="L1090" s="26">
        <f t="shared" si="1357"/>
        <v>626459</v>
      </c>
      <c r="M1090" s="26">
        <f t="shared" si="1357"/>
        <v>548418</v>
      </c>
      <c r="N1090" s="26">
        <f t="shared" si="1357"/>
        <v>566906</v>
      </c>
      <c r="O1090" s="26">
        <f t="shared" si="1357"/>
        <v>537050</v>
      </c>
      <c r="P1090" s="26">
        <f t="shared" si="1357"/>
        <v>693344</v>
      </c>
      <c r="Q1090" s="26">
        <f t="shared" si="1357"/>
        <v>668556</v>
      </c>
      <c r="R1090" s="26">
        <f t="shared" si="1357"/>
        <v>699862</v>
      </c>
      <c r="S1090" s="26">
        <f t="shared" si="1357"/>
        <v>751039</v>
      </c>
      <c r="T1090" s="26">
        <f t="shared" si="1357"/>
        <v>705976</v>
      </c>
      <c r="U1090" s="26">
        <f t="shared" si="1357"/>
        <v>756781</v>
      </c>
      <c r="V1090" s="26">
        <f t="shared" si="1357"/>
        <v>734077</v>
      </c>
      <c r="W1090" s="26">
        <f t="shared" si="1357"/>
        <v>737013</v>
      </c>
      <c r="X1090" s="26">
        <f t="shared" si="1357"/>
        <v>743570</v>
      </c>
      <c r="Y1090" s="26">
        <f t="shared" si="1357"/>
        <v>756381</v>
      </c>
      <c r="Z1090" s="26">
        <f t="shared" si="1357"/>
        <v>713587</v>
      </c>
      <c r="AA1090" s="26">
        <f t="shared" si="1357"/>
        <v>672233</v>
      </c>
      <c r="AB1090" s="26">
        <f t="shared" si="1357"/>
        <v>695557</v>
      </c>
      <c r="AC1090" s="26">
        <f t="shared" si="1357"/>
        <v>693063</v>
      </c>
      <c r="AD1090" s="26">
        <f t="shared" si="1357"/>
        <v>682241</v>
      </c>
      <c r="AE1090" s="26">
        <f t="shared" si="1357"/>
        <v>749939</v>
      </c>
      <c r="AF1090" s="26">
        <f t="shared" si="1357"/>
        <v>826365</v>
      </c>
      <c r="AG1090" s="26">
        <f t="shared" si="1357"/>
        <v>730429</v>
      </c>
      <c r="AH1090" s="26">
        <f t="shared" si="1357"/>
        <v>803717</v>
      </c>
      <c r="AI1090" s="26">
        <f t="shared" si="1357"/>
        <v>790377</v>
      </c>
      <c r="AJ1090" s="26">
        <f t="shared" si="1357"/>
        <v>868657</v>
      </c>
      <c r="AK1090" s="26">
        <f t="shared" si="1357"/>
        <v>829853</v>
      </c>
      <c r="AL1090" s="26">
        <f t="shared" si="1357"/>
        <v>785854</v>
      </c>
      <c r="AM1090" s="26">
        <f t="shared" si="1357"/>
        <v>804893</v>
      </c>
      <c r="AN1090" s="26">
        <f t="shared" si="1357"/>
        <v>815254</v>
      </c>
      <c r="AO1090" s="26">
        <f t="shared" si="1357"/>
        <v>909482</v>
      </c>
      <c r="AQ1090" s="65">
        <v>931.6</v>
      </c>
      <c r="AR1090" s="65">
        <v>941.3</v>
      </c>
      <c r="AS1090" s="65">
        <v>817.59999999999991</v>
      </c>
      <c r="AT1090" s="65">
        <v>674.7</v>
      </c>
      <c r="AU1090" s="65">
        <v>866.1</v>
      </c>
      <c r="AV1090" s="65">
        <v>84.6</v>
      </c>
      <c r="AW1090" s="65">
        <v>853.8</v>
      </c>
      <c r="AX1090" s="65">
        <v>816</v>
      </c>
      <c r="AY1090" s="65">
        <v>824.3</v>
      </c>
      <c r="AZ1090" s="65">
        <v>774.5</v>
      </c>
      <c r="BA1090" s="65">
        <v>0</v>
      </c>
      <c r="BB1090" s="65">
        <v>0</v>
      </c>
      <c r="BC1090" s="65">
        <v>0</v>
      </c>
      <c r="BD1090" s="65">
        <v>0</v>
      </c>
      <c r="BE1090" s="65">
        <v>0</v>
      </c>
      <c r="BF1090" s="65">
        <v>0</v>
      </c>
      <c r="BG1090" s="65">
        <v>0</v>
      </c>
      <c r="BH1090" s="65">
        <v>0</v>
      </c>
      <c r="BI1090" s="65">
        <v>0</v>
      </c>
      <c r="BJ1090" s="65">
        <v>0</v>
      </c>
      <c r="BK1090" s="65">
        <v>0</v>
      </c>
      <c r="BL1090" s="65">
        <v>0</v>
      </c>
      <c r="BM1090" s="65"/>
      <c r="BN1090" s="65"/>
    </row>
    <row r="1091" spans="1:66" ht="13.5" customHeight="1" x14ac:dyDescent="0.15">
      <c r="A1091" s="51"/>
      <c r="B1091" s="52"/>
      <c r="C1091" s="122"/>
      <c r="D1091" s="66" t="s">
        <v>7</v>
      </c>
      <c r="E1091" s="90"/>
      <c r="F1091" s="90"/>
      <c r="G1091" s="90"/>
      <c r="H1091" s="28">
        <f>主要観光地別・年度計!H1181</f>
        <v>81558</v>
      </c>
      <c r="I1091" s="28">
        <f>主要観光地別・年度計!I1181</f>
        <v>122286</v>
      </c>
      <c r="J1091" s="28">
        <f>主要観光地別・年度計!J1181</f>
        <v>114853</v>
      </c>
      <c r="K1091" s="28">
        <f>主要観光地別・年度計!K1181</f>
        <v>146820</v>
      </c>
      <c r="L1091" s="28">
        <f>主要観光地別・年度計!L1181</f>
        <v>274255</v>
      </c>
      <c r="M1091" s="28">
        <f>主要観光地別・年度計!M1181</f>
        <v>236997</v>
      </c>
      <c r="N1091" s="28">
        <f>主要観光地別・年度計!N1181</f>
        <v>217713</v>
      </c>
      <c r="O1091" s="28">
        <f>主要観光地別・年度計!O1181</f>
        <v>190698</v>
      </c>
      <c r="P1091" s="28">
        <f>主要観光地別・年度計!P1181</f>
        <v>352007</v>
      </c>
      <c r="Q1091" s="28">
        <f>主要観光地別・年度計!Q1181</f>
        <v>315207</v>
      </c>
      <c r="R1091" s="28">
        <f>主要観光地別・年度計!R1181</f>
        <v>273203</v>
      </c>
      <c r="S1091" s="28">
        <f>主要観光地別・年度計!S1181</f>
        <v>280025</v>
      </c>
      <c r="T1091" s="28">
        <f>主要観光地別・年度計!T1181</f>
        <v>237692</v>
      </c>
      <c r="U1091" s="28">
        <f>主要観光地別・年度計!U1181</f>
        <v>294412</v>
      </c>
      <c r="V1091" s="28">
        <f>主要観光地別・年度計!V1181</f>
        <v>264970</v>
      </c>
      <c r="W1091" s="28">
        <f>主要観光地別・年度計!W1181</f>
        <v>337291</v>
      </c>
      <c r="X1091" s="28">
        <f>主要観光地別・年度計!X1181</f>
        <v>333272</v>
      </c>
      <c r="Y1091" s="28">
        <f>主要観光地別・年度計!Y1181</f>
        <v>342292</v>
      </c>
      <c r="Z1091" s="28">
        <f>主要観光地別・年度計!Z1181</f>
        <v>296900</v>
      </c>
      <c r="AA1091" s="28">
        <f>主要観光地別・年度計!AA1181</f>
        <v>281043</v>
      </c>
      <c r="AB1091" s="28">
        <f>主要観光地別・年度計!AB1181</f>
        <v>282469</v>
      </c>
      <c r="AC1091" s="28">
        <f>主要観光地別・年度計!AC1181</f>
        <v>251318</v>
      </c>
      <c r="AD1091" s="28">
        <f>主要観光地別・年度計!AD1181</f>
        <v>283302</v>
      </c>
      <c r="AE1091" s="28">
        <f>主要観光地別・年度計!AE1181</f>
        <v>325113</v>
      </c>
      <c r="AF1091" s="28">
        <f>主要観光地別・年度計!AF1181</f>
        <v>377664</v>
      </c>
      <c r="AG1091" s="28">
        <f>主要観光地別・年度計!AG1181</f>
        <v>286458</v>
      </c>
      <c r="AH1091" s="28">
        <f>主要観光地別・年度計!AH1181</f>
        <v>352702</v>
      </c>
      <c r="AI1091" s="28">
        <f>主要観光地別・年度計!AI1181</f>
        <v>403780</v>
      </c>
      <c r="AJ1091" s="28">
        <f>主要観光地別・年度計!AJ1181</f>
        <v>470133</v>
      </c>
      <c r="AK1091" s="28">
        <f>主要観光地別・年度計!AK1181</f>
        <v>429677</v>
      </c>
      <c r="AL1091" s="28">
        <f>主要観光地別・年度計!AL1181</f>
        <v>354361</v>
      </c>
      <c r="AM1091" s="28">
        <f>主要観光地別・年度計!AM1181</f>
        <v>353357</v>
      </c>
      <c r="AN1091" s="28">
        <f>主要観光地別・年度計!AN1181</f>
        <v>336894</v>
      </c>
      <c r="AO1091" s="28">
        <f>主要観光地別・年度計!AO1181</f>
        <v>406470</v>
      </c>
      <c r="AQ1091" s="67">
        <v>563.6</v>
      </c>
      <c r="AR1091" s="67">
        <v>454.2</v>
      </c>
      <c r="AS1091" s="67">
        <v>505.2</v>
      </c>
      <c r="AT1091" s="67">
        <v>364.5</v>
      </c>
      <c r="AU1091" s="67">
        <v>651.79999999999995</v>
      </c>
      <c r="AV1091" s="67">
        <v>585.5</v>
      </c>
      <c r="AW1091" s="67">
        <v>433.7</v>
      </c>
      <c r="AX1091" s="67">
        <v>408.8</v>
      </c>
      <c r="AY1091" s="67">
        <v>425.4</v>
      </c>
      <c r="AZ1091" s="67">
        <v>356.1</v>
      </c>
      <c r="BA1091" s="67">
        <v>0</v>
      </c>
      <c r="BB1091" s="67">
        <v>0</v>
      </c>
      <c r="BC1091" s="67">
        <v>0</v>
      </c>
      <c r="BD1091" s="67">
        <v>0</v>
      </c>
      <c r="BE1091" s="67">
        <v>0</v>
      </c>
      <c r="BF1091" s="67">
        <v>0</v>
      </c>
      <c r="BG1091" s="67">
        <v>0</v>
      </c>
      <c r="BH1091" s="67">
        <v>0</v>
      </c>
      <c r="BI1091" s="67">
        <v>0</v>
      </c>
      <c r="BJ1091" s="67">
        <v>0</v>
      </c>
      <c r="BK1091" s="67">
        <v>0</v>
      </c>
      <c r="BL1091" s="67">
        <v>0</v>
      </c>
      <c r="BM1091" s="67"/>
      <c r="BN1091" s="67"/>
    </row>
    <row r="1092" spans="1:66" ht="13.5" customHeight="1" x14ac:dyDescent="0.15">
      <c r="A1092" s="51"/>
      <c r="B1092" s="52"/>
      <c r="C1092" s="122"/>
      <c r="D1092" s="66" t="s">
        <v>8</v>
      </c>
      <c r="E1092" s="90"/>
      <c r="F1092" s="90"/>
      <c r="G1092" s="90"/>
      <c r="H1092" s="28">
        <f>主要観光地別・年度計!H1182</f>
        <v>170954</v>
      </c>
      <c r="I1092" s="28">
        <f>主要観光地別・年度計!I1182</f>
        <v>152792</v>
      </c>
      <c r="J1092" s="28">
        <f>主要観光地別・年度計!J1182</f>
        <v>180467</v>
      </c>
      <c r="K1092" s="28">
        <f>主要観光地別・年度計!K1182</f>
        <v>215725</v>
      </c>
      <c r="L1092" s="28">
        <f>主要観光地別・年度計!L1182</f>
        <v>352204</v>
      </c>
      <c r="M1092" s="28">
        <f>主要観光地別・年度計!M1182</f>
        <v>311421</v>
      </c>
      <c r="N1092" s="28">
        <f>主要観光地別・年度計!N1182</f>
        <v>349193</v>
      </c>
      <c r="O1092" s="28">
        <f>主要観光地別・年度計!O1182</f>
        <v>346352</v>
      </c>
      <c r="P1092" s="28">
        <f>主要観光地別・年度計!P1182</f>
        <v>341337</v>
      </c>
      <c r="Q1092" s="28">
        <f>主要観光地別・年度計!Q1182</f>
        <v>353349</v>
      </c>
      <c r="R1092" s="28">
        <f>主要観光地別・年度計!R1182</f>
        <v>426659</v>
      </c>
      <c r="S1092" s="28">
        <f>主要観光地別・年度計!S1182</f>
        <v>471014</v>
      </c>
      <c r="T1092" s="28">
        <f>主要観光地別・年度計!T1182</f>
        <v>468284</v>
      </c>
      <c r="U1092" s="28">
        <f>主要観光地別・年度計!U1182</f>
        <v>462369</v>
      </c>
      <c r="V1092" s="28">
        <f>主要観光地別・年度計!V1182</f>
        <v>469107</v>
      </c>
      <c r="W1092" s="28">
        <f>主要観光地別・年度計!W1182</f>
        <v>399722</v>
      </c>
      <c r="X1092" s="28">
        <f>主要観光地別・年度計!X1182</f>
        <v>410298</v>
      </c>
      <c r="Y1092" s="28">
        <f>主要観光地別・年度計!Y1182</f>
        <v>414089</v>
      </c>
      <c r="Z1092" s="28">
        <f>主要観光地別・年度計!Z1182</f>
        <v>416687</v>
      </c>
      <c r="AA1092" s="28">
        <f>主要観光地別・年度計!AA1182</f>
        <v>391190</v>
      </c>
      <c r="AB1092" s="28">
        <f>主要観光地別・年度計!AB1182</f>
        <v>413088</v>
      </c>
      <c r="AC1092" s="28">
        <f>主要観光地別・年度計!AC1182</f>
        <v>441745</v>
      </c>
      <c r="AD1092" s="28">
        <f>主要観光地別・年度計!AD1182</f>
        <v>398939</v>
      </c>
      <c r="AE1092" s="28">
        <f>主要観光地別・年度計!AE1182</f>
        <v>424826</v>
      </c>
      <c r="AF1092" s="28">
        <f>主要観光地別・年度計!AF1182</f>
        <v>448701</v>
      </c>
      <c r="AG1092" s="28">
        <f>主要観光地別・年度計!AG1182</f>
        <v>443971</v>
      </c>
      <c r="AH1092" s="28">
        <f>主要観光地別・年度計!AH1182</f>
        <v>451015</v>
      </c>
      <c r="AI1092" s="28">
        <f>主要観光地別・年度計!AI1182</f>
        <v>386597</v>
      </c>
      <c r="AJ1092" s="28">
        <f>主要観光地別・年度計!AJ1182</f>
        <v>398524</v>
      </c>
      <c r="AK1092" s="28">
        <f>主要観光地別・年度計!AK1182</f>
        <v>400176</v>
      </c>
      <c r="AL1092" s="28">
        <f>主要観光地別・年度計!AL1182</f>
        <v>431493</v>
      </c>
      <c r="AM1092" s="28">
        <f>主要観光地別・年度計!AM1182</f>
        <v>451536</v>
      </c>
      <c r="AN1092" s="28">
        <f>主要観光地別・年度計!AN1182</f>
        <v>478360</v>
      </c>
      <c r="AO1092" s="28">
        <f>主要観光地別・年度計!AO1182</f>
        <v>503012</v>
      </c>
      <c r="AQ1092" s="67">
        <v>368</v>
      </c>
      <c r="AR1092" s="67">
        <v>487.1</v>
      </c>
      <c r="AS1092" s="67">
        <v>312.39999999999998</v>
      </c>
      <c r="AT1092" s="67">
        <v>310.2</v>
      </c>
      <c r="AU1092" s="67">
        <v>214.3</v>
      </c>
      <c r="AV1092" s="67">
        <v>255.1</v>
      </c>
      <c r="AW1092" s="67">
        <v>420.1</v>
      </c>
      <c r="AX1092" s="67">
        <v>407.2</v>
      </c>
      <c r="AY1092" s="67">
        <v>398.9</v>
      </c>
      <c r="AZ1092" s="67">
        <v>418.4</v>
      </c>
      <c r="BA1092" s="67">
        <v>0</v>
      </c>
      <c r="BB1092" s="67">
        <v>0</v>
      </c>
      <c r="BC1092" s="67">
        <v>0</v>
      </c>
      <c r="BD1092" s="67">
        <v>0</v>
      </c>
      <c r="BE1092" s="67">
        <v>0</v>
      </c>
      <c r="BF1092" s="67">
        <v>0</v>
      </c>
      <c r="BG1092" s="67">
        <v>0</v>
      </c>
      <c r="BH1092" s="67">
        <v>0</v>
      </c>
      <c r="BI1092" s="67">
        <v>0</v>
      </c>
      <c r="BJ1092" s="67">
        <v>0</v>
      </c>
      <c r="BK1092" s="67">
        <v>0</v>
      </c>
      <c r="BL1092" s="67">
        <v>0</v>
      </c>
      <c r="BM1092" s="67"/>
      <c r="BN1092" s="67"/>
    </row>
    <row r="1093" spans="1:66" ht="13.5" customHeight="1" x14ac:dyDescent="0.15">
      <c r="A1093" s="51"/>
      <c r="B1093" s="52"/>
      <c r="C1093" s="122"/>
      <c r="D1093" s="66" t="s">
        <v>9</v>
      </c>
      <c r="E1093" s="90"/>
      <c r="F1093" s="90"/>
      <c r="G1093" s="90"/>
      <c r="H1093" s="28">
        <f>主要観光地別・年度計!H1183</f>
        <v>53856</v>
      </c>
      <c r="I1093" s="28">
        <f>主要観光地別・年度計!I1183</f>
        <v>53946</v>
      </c>
      <c r="J1093" s="28">
        <f>主要観光地別・年度計!J1183</f>
        <v>63829</v>
      </c>
      <c r="K1093" s="28">
        <f>主要観光地別・年度計!K1183</f>
        <v>155154</v>
      </c>
      <c r="L1093" s="28">
        <f>主要観光地別・年度計!L1183</f>
        <v>387206</v>
      </c>
      <c r="M1093" s="28">
        <f>主要観光地別・年度計!M1183</f>
        <v>284102</v>
      </c>
      <c r="N1093" s="28">
        <f>主要観光地別・年度計!N1183</f>
        <v>287648</v>
      </c>
      <c r="O1093" s="28">
        <f>主要観光地別・年度計!O1183</f>
        <v>252192</v>
      </c>
      <c r="P1093" s="28">
        <f>主要観光地別・年度計!P1183</f>
        <v>239308</v>
      </c>
      <c r="Q1093" s="28">
        <f>主要観光地別・年度計!Q1183</f>
        <v>260388</v>
      </c>
      <c r="R1093" s="28">
        <f>主要観光地別・年度計!R1183</f>
        <v>260649</v>
      </c>
      <c r="S1093" s="28">
        <f>主要観光地別・年度計!S1183</f>
        <v>284019</v>
      </c>
      <c r="T1093" s="28">
        <f>主要観光地別・年度計!T1183</f>
        <v>264232</v>
      </c>
      <c r="U1093" s="28">
        <f>主要観光地別・年度計!U1183</f>
        <v>286690</v>
      </c>
      <c r="V1093" s="28">
        <f>主要観光地別・年度計!V1183</f>
        <v>290312</v>
      </c>
      <c r="W1093" s="28">
        <f>主要観光地別・年度計!W1183</f>
        <v>313662</v>
      </c>
      <c r="X1093" s="28">
        <f>主要観光地別・年度計!X1183</f>
        <v>379759</v>
      </c>
      <c r="Y1093" s="28">
        <f>主要観光地別・年度計!Y1183</f>
        <v>387042</v>
      </c>
      <c r="Z1093" s="28">
        <f>主要観光地別・年度計!Z1183</f>
        <v>348202</v>
      </c>
      <c r="AA1093" s="28">
        <f>主要観光地別・年度計!AA1183</f>
        <v>328587</v>
      </c>
      <c r="AB1093" s="28">
        <f>主要観光地別・年度計!AB1183</f>
        <v>357832</v>
      </c>
      <c r="AC1093" s="28">
        <f>主要観光地別・年度計!AC1183</f>
        <v>360731</v>
      </c>
      <c r="AD1093" s="28">
        <f>主要観光地別・年度計!AD1183</f>
        <v>356383</v>
      </c>
      <c r="AE1093" s="28">
        <f>主要観光地別・年度計!AE1183</f>
        <v>407788</v>
      </c>
      <c r="AF1093" s="28">
        <f>主要観光地別・年度計!AF1183</f>
        <v>465636</v>
      </c>
      <c r="AG1093" s="28">
        <f>主要観光地別・年度計!AG1183</f>
        <v>407978</v>
      </c>
      <c r="AH1093" s="28">
        <f>主要観光地別・年度計!AH1183</f>
        <v>465300</v>
      </c>
      <c r="AI1093" s="28">
        <f>主要観光地別・年度計!AI1183</f>
        <v>461401</v>
      </c>
      <c r="AJ1093" s="28">
        <f>主要観光地別・年度計!AJ1183</f>
        <v>499404</v>
      </c>
      <c r="AK1093" s="28">
        <f>主要観光地別・年度計!AK1183</f>
        <v>456667</v>
      </c>
      <c r="AL1093" s="28">
        <f>主要観光地別・年度計!AL1183</f>
        <v>436663</v>
      </c>
      <c r="AM1093" s="28">
        <f>主要観光地別・年度計!AM1183</f>
        <v>463859</v>
      </c>
      <c r="AN1093" s="28">
        <f>主要観光地別・年度計!AN1183</f>
        <v>470525</v>
      </c>
      <c r="AO1093" s="28">
        <f>主要観光地別・年度計!AO1183</f>
        <v>552380</v>
      </c>
      <c r="AQ1093" s="67">
        <v>548.4</v>
      </c>
      <c r="AR1093" s="67">
        <v>582.5</v>
      </c>
      <c r="AS1093" s="67">
        <v>514.6</v>
      </c>
      <c r="AT1093" s="67">
        <v>388.6</v>
      </c>
      <c r="AU1093" s="67">
        <v>623.4</v>
      </c>
      <c r="AV1093" s="67">
        <v>613.29999999999995</v>
      </c>
      <c r="AW1093" s="67">
        <v>622.20000000000005</v>
      </c>
      <c r="AX1093" s="67">
        <v>585.4</v>
      </c>
      <c r="AY1093" s="67">
        <v>580.6</v>
      </c>
      <c r="AZ1093" s="67">
        <v>548.4</v>
      </c>
      <c r="BA1093" s="67">
        <v>0</v>
      </c>
      <c r="BB1093" s="67">
        <v>0</v>
      </c>
      <c r="BC1093" s="67">
        <v>0</v>
      </c>
      <c r="BD1093" s="67">
        <v>0</v>
      </c>
      <c r="BE1093" s="67">
        <v>0</v>
      </c>
      <c r="BF1093" s="67">
        <v>0</v>
      </c>
      <c r="BG1093" s="67">
        <v>0</v>
      </c>
      <c r="BH1093" s="67">
        <v>0</v>
      </c>
      <c r="BI1093" s="67">
        <v>0</v>
      </c>
      <c r="BJ1093" s="67">
        <v>0</v>
      </c>
      <c r="BK1093" s="67">
        <v>0</v>
      </c>
      <c r="BL1093" s="67">
        <v>0</v>
      </c>
      <c r="BM1093" s="67"/>
      <c r="BN1093" s="67"/>
    </row>
    <row r="1094" spans="1:66" ht="13.5" customHeight="1" x14ac:dyDescent="0.15">
      <c r="A1094" s="51"/>
      <c r="B1094" s="52"/>
      <c r="C1094" s="122"/>
      <c r="D1094" s="66" t="s">
        <v>10</v>
      </c>
      <c r="E1094" s="90"/>
      <c r="F1094" s="90"/>
      <c r="G1094" s="90"/>
      <c r="H1094" s="28">
        <f>主要観光地別・年度計!H1184</f>
        <v>198656</v>
      </c>
      <c r="I1094" s="28">
        <f>主要観光地別・年度計!I1184</f>
        <v>221132</v>
      </c>
      <c r="J1094" s="28">
        <f>主要観光地別・年度計!J1184</f>
        <v>231491</v>
      </c>
      <c r="K1094" s="28">
        <f>主要観光地別・年度計!K1184</f>
        <v>207391</v>
      </c>
      <c r="L1094" s="28">
        <f>主要観光地別・年度計!L1184</f>
        <v>239253</v>
      </c>
      <c r="M1094" s="28">
        <f>主要観光地別・年度計!M1184</f>
        <v>264316</v>
      </c>
      <c r="N1094" s="28">
        <f>主要観光地別・年度計!N1184</f>
        <v>279258</v>
      </c>
      <c r="O1094" s="28">
        <f>主要観光地別・年度計!O1184</f>
        <v>284858</v>
      </c>
      <c r="P1094" s="28">
        <f>主要観光地別・年度計!P1184</f>
        <v>454036</v>
      </c>
      <c r="Q1094" s="28">
        <f>主要観光地別・年度計!Q1184</f>
        <v>408168</v>
      </c>
      <c r="R1094" s="28">
        <f>主要観光地別・年度計!R1184</f>
        <v>439213</v>
      </c>
      <c r="S1094" s="28">
        <f>主要観光地別・年度計!S1184</f>
        <v>467020</v>
      </c>
      <c r="T1094" s="28">
        <f>主要観光地別・年度計!T1184</f>
        <v>441744</v>
      </c>
      <c r="U1094" s="28">
        <f>主要観光地別・年度計!U1184</f>
        <v>470091</v>
      </c>
      <c r="V1094" s="28">
        <f>主要観光地別・年度計!V1184</f>
        <v>443765</v>
      </c>
      <c r="W1094" s="28">
        <f>主要観光地別・年度計!W1184</f>
        <v>423351</v>
      </c>
      <c r="X1094" s="28">
        <f>主要観光地別・年度計!X1184</f>
        <v>363811</v>
      </c>
      <c r="Y1094" s="28">
        <f>主要観光地別・年度計!Y1184</f>
        <v>369339</v>
      </c>
      <c r="Z1094" s="28">
        <f>主要観光地別・年度計!Z1184</f>
        <v>365385</v>
      </c>
      <c r="AA1094" s="28">
        <f>主要観光地別・年度計!AA1184</f>
        <v>343646</v>
      </c>
      <c r="AB1094" s="28">
        <f>主要観光地別・年度計!AB1184</f>
        <v>337725</v>
      </c>
      <c r="AC1094" s="28">
        <f>主要観光地別・年度計!AC1184</f>
        <v>332332</v>
      </c>
      <c r="AD1094" s="28">
        <f>主要観光地別・年度計!AD1184</f>
        <v>325858</v>
      </c>
      <c r="AE1094" s="28">
        <f>主要観光地別・年度計!AE1184</f>
        <v>342151</v>
      </c>
      <c r="AF1094" s="28">
        <f>主要観光地別・年度計!AF1184</f>
        <v>360729</v>
      </c>
      <c r="AG1094" s="28">
        <f>主要観光地別・年度計!AG1184</f>
        <v>322451</v>
      </c>
      <c r="AH1094" s="28">
        <f>主要観光地別・年度計!AH1184</f>
        <v>338417</v>
      </c>
      <c r="AI1094" s="28">
        <f>主要観光地別・年度計!AI1184</f>
        <v>328976</v>
      </c>
      <c r="AJ1094" s="28">
        <f>主要観光地別・年度計!AJ1184</f>
        <v>369253</v>
      </c>
      <c r="AK1094" s="28">
        <f>主要観光地別・年度計!AK1184</f>
        <v>373186</v>
      </c>
      <c r="AL1094" s="28">
        <f>主要観光地別・年度計!AL1184</f>
        <v>349191</v>
      </c>
      <c r="AM1094" s="28">
        <f>主要観光地別・年度計!AM1184</f>
        <v>341034</v>
      </c>
      <c r="AN1094" s="28">
        <f>主要観光地別・年度計!AN1184</f>
        <v>344729</v>
      </c>
      <c r="AO1094" s="28">
        <f>主要観光地別・年度計!AO1184</f>
        <v>357102</v>
      </c>
      <c r="AQ1094" s="67">
        <v>383.2</v>
      </c>
      <c r="AR1094" s="67">
        <v>358.8</v>
      </c>
      <c r="AS1094" s="67">
        <v>303</v>
      </c>
      <c r="AT1094" s="67">
        <v>286.10000000000002</v>
      </c>
      <c r="AU1094" s="67">
        <v>242.7</v>
      </c>
      <c r="AV1094" s="67">
        <v>227.3</v>
      </c>
      <c r="AW1094" s="67">
        <v>231.6</v>
      </c>
      <c r="AX1094" s="67">
        <v>230.6</v>
      </c>
      <c r="AY1094" s="67">
        <v>243.7</v>
      </c>
      <c r="AZ1094" s="67">
        <v>226.1</v>
      </c>
      <c r="BA1094" s="67">
        <v>0</v>
      </c>
      <c r="BB1094" s="67">
        <v>0</v>
      </c>
      <c r="BC1094" s="67">
        <v>0</v>
      </c>
      <c r="BD1094" s="67">
        <v>0</v>
      </c>
      <c r="BE1094" s="67">
        <v>0</v>
      </c>
      <c r="BF1094" s="67">
        <v>0</v>
      </c>
      <c r="BG1094" s="67">
        <v>0</v>
      </c>
      <c r="BH1094" s="67">
        <v>0</v>
      </c>
      <c r="BI1094" s="67">
        <v>0</v>
      </c>
      <c r="BJ1094" s="67">
        <v>0</v>
      </c>
      <c r="BK1094" s="67">
        <v>0</v>
      </c>
      <c r="BL1094" s="67">
        <v>0</v>
      </c>
      <c r="BM1094" s="67"/>
      <c r="BN1094" s="67"/>
    </row>
    <row r="1095" spans="1:66" ht="13.5" customHeight="1" thickBot="1" x14ac:dyDescent="0.2">
      <c r="A1095" s="51"/>
      <c r="B1095" s="52"/>
      <c r="C1095" s="123"/>
      <c r="D1095" s="68" t="s">
        <v>11</v>
      </c>
      <c r="E1095" s="91"/>
      <c r="F1095" s="91"/>
      <c r="G1095" s="91"/>
      <c r="H1095" s="29"/>
      <c r="I1095" s="29">
        <f>主要観光地別・年度計!I1185</f>
        <v>221586</v>
      </c>
      <c r="J1095" s="29">
        <f>主要観光地別・年度計!J1185</f>
        <v>234660</v>
      </c>
      <c r="K1095" s="29">
        <f>主要観光地別・年度計!K1185</f>
        <v>213138</v>
      </c>
      <c r="L1095" s="29">
        <f>主要観光地別・年度計!L1185</f>
        <v>240991</v>
      </c>
      <c r="M1095" s="29">
        <f>主要観光地別・年度計!M1185</f>
        <v>264568</v>
      </c>
      <c r="N1095" s="29">
        <f>主要観光地別・年度計!N1185</f>
        <v>279258</v>
      </c>
      <c r="O1095" s="29">
        <f>主要観光地別・年度計!O1185</f>
        <v>284858</v>
      </c>
      <c r="P1095" s="29">
        <f>主要観光地別・年度計!P1185</f>
        <v>454173</v>
      </c>
      <c r="Q1095" s="29">
        <f>主要観光地別・年度計!Q1185</f>
        <v>408168</v>
      </c>
      <c r="R1095" s="29">
        <f>主要観光地別・年度計!R1185</f>
        <v>439213</v>
      </c>
      <c r="S1095" s="29">
        <f>主要観光地別・年度計!S1185</f>
        <v>467020</v>
      </c>
      <c r="T1095" s="29">
        <f>主要観光地別・年度計!T1185</f>
        <v>441744</v>
      </c>
      <c r="U1095" s="29">
        <f>主要観光地別・年度計!U1185</f>
        <v>470091</v>
      </c>
      <c r="V1095" s="29">
        <f>主要観光地別・年度計!V1185</f>
        <v>443765</v>
      </c>
      <c r="W1095" s="29">
        <f>主要観光地別・年度計!W1185</f>
        <v>423556</v>
      </c>
      <c r="X1095" s="29">
        <f>主要観光地別・年度計!X1185</f>
        <v>363940</v>
      </c>
      <c r="Y1095" s="29">
        <f>主要観光地別・年度計!Y1185</f>
        <v>370068</v>
      </c>
      <c r="Z1095" s="29">
        <f>主要観光地別・年度計!Z1185</f>
        <v>369607</v>
      </c>
      <c r="AA1095" s="29">
        <f>主要観光地別・年度計!AA1185</f>
        <v>347639</v>
      </c>
      <c r="AB1095" s="29">
        <f>主要観光地別・年度計!AB1185</f>
        <v>340218</v>
      </c>
      <c r="AC1095" s="29">
        <f>主要観光地別・年度計!AC1185</f>
        <v>333740</v>
      </c>
      <c r="AD1095" s="29">
        <f>主要観光地別・年度計!AD1185</f>
        <v>327028</v>
      </c>
      <c r="AE1095" s="29">
        <f>主要観光地別・年度計!AE1185</f>
        <v>343388</v>
      </c>
      <c r="AF1095" s="29">
        <f>主要観光地別・年度計!AF1185</f>
        <v>368977</v>
      </c>
      <c r="AG1095" s="29">
        <f>主要観光地別・年度計!AG1185</f>
        <v>325974</v>
      </c>
      <c r="AH1095" s="29">
        <f>主要観光地別・年度計!AH1185</f>
        <v>344190</v>
      </c>
      <c r="AI1095" s="29">
        <f>主要観光地別・年度計!AI1185</f>
        <v>332171</v>
      </c>
      <c r="AJ1095" s="29">
        <f>主要観光地別・年度計!AJ1185</f>
        <v>370630</v>
      </c>
      <c r="AK1095" s="29">
        <f>主要観光地別・年度計!AK1185</f>
        <v>381484</v>
      </c>
      <c r="AL1095" s="29">
        <f>主要観光地別・年度計!AL1185</f>
        <v>358232</v>
      </c>
      <c r="AM1095" s="29">
        <f>主要観光地別・年度計!AM1185</f>
        <v>358535</v>
      </c>
      <c r="AN1095" s="29">
        <f>主要観光地別・年度計!AN1185</f>
        <v>355055</v>
      </c>
      <c r="AO1095" s="29">
        <f>主要観光地別・年度計!AO1185</f>
        <v>367206</v>
      </c>
      <c r="AQ1095" s="69">
        <v>390.8</v>
      </c>
      <c r="AR1095" s="69">
        <v>361.2</v>
      </c>
      <c r="AS1095" s="69">
        <v>310.89999999999998</v>
      </c>
      <c r="AT1095" s="69">
        <v>303.60000000000002</v>
      </c>
      <c r="AU1095" s="69">
        <v>255</v>
      </c>
      <c r="AV1095" s="69">
        <v>241.9</v>
      </c>
      <c r="AW1095" s="69">
        <v>252.2</v>
      </c>
      <c r="AX1095" s="69">
        <v>248.1</v>
      </c>
      <c r="AY1095" s="69">
        <v>248.2</v>
      </c>
      <c r="AZ1095" s="69">
        <v>285.3</v>
      </c>
      <c r="BA1095" s="69">
        <v>0</v>
      </c>
      <c r="BB1095" s="69">
        <v>0</v>
      </c>
      <c r="BC1095" s="69">
        <v>0</v>
      </c>
      <c r="BD1095" s="69">
        <v>0</v>
      </c>
      <c r="BE1095" s="69">
        <v>0</v>
      </c>
      <c r="BF1095" s="69">
        <v>0</v>
      </c>
      <c r="BG1095" s="69">
        <v>0</v>
      </c>
      <c r="BH1095" s="69">
        <v>0</v>
      </c>
      <c r="BI1095" s="69">
        <v>0</v>
      </c>
      <c r="BJ1095" s="69">
        <v>0</v>
      </c>
      <c r="BK1095" s="69">
        <v>0</v>
      </c>
      <c r="BL1095" s="69">
        <v>0</v>
      </c>
      <c r="BM1095" s="69"/>
      <c r="BN1095" s="69"/>
    </row>
    <row r="1096" spans="1:66" ht="13.5" customHeight="1" x14ac:dyDescent="0.15">
      <c r="A1096" s="51"/>
      <c r="B1096" s="52"/>
      <c r="C1096" s="53" t="s">
        <v>222</v>
      </c>
      <c r="D1096" s="64" t="s">
        <v>6</v>
      </c>
      <c r="E1096" s="89"/>
      <c r="F1096" s="89"/>
      <c r="G1096" s="89"/>
      <c r="H1096" s="26"/>
      <c r="I1096" s="26"/>
      <c r="J1096" s="26"/>
      <c r="K1096" s="26"/>
      <c r="L1096" s="26"/>
      <c r="M1096" s="26"/>
      <c r="N1096" s="26"/>
      <c r="O1096" s="26"/>
      <c r="P1096" s="26"/>
      <c r="Q1096" s="26"/>
      <c r="R1096" s="26"/>
      <c r="S1096" s="26"/>
      <c r="T1096" s="26"/>
      <c r="U1096" s="26"/>
      <c r="V1096" s="26"/>
      <c r="W1096" s="26"/>
      <c r="X1096" s="26"/>
      <c r="Y1096" s="26"/>
      <c r="Z1096" s="26"/>
      <c r="AA1096" s="26"/>
      <c r="AB1096" s="26"/>
      <c r="AC1096" s="26"/>
      <c r="AD1096" s="26"/>
      <c r="AE1096" s="26"/>
      <c r="AF1096" s="26"/>
      <c r="AG1096" s="26"/>
      <c r="AH1096" s="26"/>
      <c r="AI1096" s="26"/>
      <c r="AJ1096" s="26"/>
      <c r="AK1096" s="26"/>
      <c r="AL1096" s="26"/>
      <c r="AM1096" s="26"/>
      <c r="AN1096" s="26"/>
      <c r="AO1096" s="26"/>
      <c r="AQ1096" s="65">
        <v>0</v>
      </c>
      <c r="AR1096" s="65">
        <v>0</v>
      </c>
      <c r="AS1096" s="65">
        <v>314.39999999999998</v>
      </c>
      <c r="AT1096" s="65">
        <v>255.3</v>
      </c>
      <c r="AU1096" s="65">
        <v>259.89999999999998</v>
      </c>
      <c r="AV1096" s="65">
        <v>259.89999999999998</v>
      </c>
      <c r="AW1096" s="65">
        <v>247.9</v>
      </c>
      <c r="AX1096" s="65">
        <v>239</v>
      </c>
      <c r="AY1096" s="65">
        <v>252.9</v>
      </c>
      <c r="AZ1096" s="65">
        <v>236.8</v>
      </c>
      <c r="BA1096" s="65">
        <v>237.3</v>
      </c>
      <c r="BB1096" s="65">
        <v>199.5</v>
      </c>
      <c r="BC1096" s="65">
        <v>211.4</v>
      </c>
      <c r="BD1096" s="65">
        <v>223.8</v>
      </c>
      <c r="BE1096" s="65">
        <v>204.7</v>
      </c>
      <c r="BF1096" s="65">
        <v>207.99999999999997</v>
      </c>
      <c r="BG1096" s="65">
        <v>205</v>
      </c>
      <c r="BH1096" s="65">
        <v>198.2</v>
      </c>
      <c r="BI1096" s="65">
        <v>193.6</v>
      </c>
      <c r="BJ1096" s="65">
        <v>166</v>
      </c>
      <c r="BK1096" s="65">
        <v>188.29999999999998</v>
      </c>
      <c r="BL1096" s="65">
        <v>185.1</v>
      </c>
      <c r="BM1096" s="65">
        <v>198.1</v>
      </c>
      <c r="BN1096" s="65"/>
    </row>
    <row r="1097" spans="1:66" ht="13.5" customHeight="1" x14ac:dyDescent="0.15">
      <c r="A1097" s="51"/>
      <c r="B1097" s="52"/>
      <c r="C1097" s="54"/>
      <c r="D1097" s="66" t="s">
        <v>7</v>
      </c>
      <c r="E1097" s="90"/>
      <c r="F1097" s="90"/>
      <c r="G1097" s="90"/>
      <c r="H1097" s="28"/>
      <c r="I1097" s="28"/>
      <c r="J1097" s="28"/>
      <c r="K1097" s="28"/>
      <c r="L1097" s="28"/>
      <c r="M1097" s="28"/>
      <c r="N1097" s="28"/>
      <c r="O1097" s="28"/>
      <c r="P1097" s="28"/>
      <c r="Q1097" s="28"/>
      <c r="R1097" s="28"/>
      <c r="S1097" s="28"/>
      <c r="T1097" s="28"/>
      <c r="U1097" s="28"/>
      <c r="V1097" s="28"/>
      <c r="W1097" s="28"/>
      <c r="X1097" s="28"/>
      <c r="Y1097" s="28"/>
      <c r="Z1097" s="28"/>
      <c r="AA1097" s="28"/>
      <c r="AB1097" s="28"/>
      <c r="AC1097" s="28"/>
      <c r="AD1097" s="28"/>
      <c r="AE1097" s="28"/>
      <c r="AF1097" s="28"/>
      <c r="AG1097" s="28"/>
      <c r="AH1097" s="28"/>
      <c r="AI1097" s="28"/>
      <c r="AJ1097" s="28"/>
      <c r="AK1097" s="28"/>
      <c r="AL1097" s="28"/>
      <c r="AM1097" s="28"/>
      <c r="AN1097" s="28"/>
      <c r="AO1097" s="28"/>
      <c r="AQ1097" s="67">
        <v>0</v>
      </c>
      <c r="AR1097" s="67">
        <v>0</v>
      </c>
      <c r="AS1097" s="67">
        <v>151.69999999999999</v>
      </c>
      <c r="AT1097" s="67">
        <v>116.5</v>
      </c>
      <c r="AU1097" s="67">
        <v>116.1</v>
      </c>
      <c r="AV1097" s="67">
        <v>108.7</v>
      </c>
      <c r="AW1097" s="67">
        <v>126.4</v>
      </c>
      <c r="AX1097" s="67">
        <v>127.1</v>
      </c>
      <c r="AY1097" s="67">
        <v>140.4</v>
      </c>
      <c r="AZ1097" s="67">
        <v>126.4</v>
      </c>
      <c r="BA1097" s="67">
        <v>121.6</v>
      </c>
      <c r="BB1097" s="67">
        <v>102.9</v>
      </c>
      <c r="BC1097" s="67">
        <v>90</v>
      </c>
      <c r="BD1097" s="67">
        <v>112.60000000000001</v>
      </c>
      <c r="BE1097" s="67">
        <v>89.399999999999991</v>
      </c>
      <c r="BF1097" s="67">
        <v>85.8</v>
      </c>
      <c r="BG1097" s="67">
        <v>84.499999999999986</v>
      </c>
      <c r="BH1097" s="67">
        <v>64.7</v>
      </c>
      <c r="BI1097" s="67">
        <v>78.8</v>
      </c>
      <c r="BJ1097" s="67">
        <v>58.200000000000017</v>
      </c>
      <c r="BK1097" s="67">
        <v>75.3</v>
      </c>
      <c r="BL1097" s="67">
        <v>89.3</v>
      </c>
      <c r="BM1097" s="67">
        <v>99.5</v>
      </c>
      <c r="BN1097" s="67"/>
    </row>
    <row r="1098" spans="1:66" ht="13.5" customHeight="1" x14ac:dyDescent="0.15">
      <c r="A1098" s="51"/>
      <c r="B1098" s="52"/>
      <c r="C1098" s="54"/>
      <c r="D1098" s="66" t="s">
        <v>8</v>
      </c>
      <c r="E1098" s="90"/>
      <c r="F1098" s="90"/>
      <c r="G1098" s="90"/>
      <c r="H1098" s="28"/>
      <c r="I1098" s="28"/>
      <c r="J1098" s="28"/>
      <c r="K1098" s="28"/>
      <c r="L1098" s="28"/>
      <c r="M1098" s="28"/>
      <c r="N1098" s="28"/>
      <c r="O1098" s="28"/>
      <c r="P1098" s="28"/>
      <c r="Q1098" s="28"/>
      <c r="R1098" s="28"/>
      <c r="S1098" s="28"/>
      <c r="T1098" s="28"/>
      <c r="U1098" s="28"/>
      <c r="V1098" s="28"/>
      <c r="W1098" s="28"/>
      <c r="X1098" s="28"/>
      <c r="Y1098" s="28"/>
      <c r="Z1098" s="28"/>
      <c r="AA1098" s="28"/>
      <c r="AB1098" s="28"/>
      <c r="AC1098" s="28"/>
      <c r="AD1098" s="28"/>
      <c r="AE1098" s="28"/>
      <c r="AF1098" s="28"/>
      <c r="AG1098" s="28"/>
      <c r="AH1098" s="28"/>
      <c r="AI1098" s="28"/>
      <c r="AJ1098" s="28"/>
      <c r="AK1098" s="28"/>
      <c r="AL1098" s="28"/>
      <c r="AM1098" s="28"/>
      <c r="AN1098" s="28"/>
      <c r="AO1098" s="28"/>
      <c r="AQ1098" s="67">
        <v>0</v>
      </c>
      <c r="AR1098" s="67">
        <v>0</v>
      </c>
      <c r="AS1098" s="67">
        <v>162.69999999999999</v>
      </c>
      <c r="AT1098" s="67">
        <v>138.80000000000001</v>
      </c>
      <c r="AU1098" s="67">
        <v>143.80000000000001</v>
      </c>
      <c r="AV1098" s="67">
        <v>151.19999999999999</v>
      </c>
      <c r="AW1098" s="67">
        <v>121.5</v>
      </c>
      <c r="AX1098" s="67">
        <v>111.9</v>
      </c>
      <c r="AY1098" s="67">
        <v>112.5</v>
      </c>
      <c r="AZ1098" s="67">
        <v>110.4</v>
      </c>
      <c r="BA1098" s="67">
        <v>115.7</v>
      </c>
      <c r="BB1098" s="67">
        <v>96.6</v>
      </c>
      <c r="BC1098" s="67">
        <v>121.4</v>
      </c>
      <c r="BD1098" s="67">
        <v>111.2</v>
      </c>
      <c r="BE1098" s="67">
        <v>115.29999999999998</v>
      </c>
      <c r="BF1098" s="67">
        <v>122.2</v>
      </c>
      <c r="BG1098" s="67">
        <v>120.5</v>
      </c>
      <c r="BH1098" s="67">
        <v>133.49999999999997</v>
      </c>
      <c r="BI1098" s="67">
        <v>114.80000000000001</v>
      </c>
      <c r="BJ1098" s="67">
        <v>107.79999999999998</v>
      </c>
      <c r="BK1098" s="67">
        <v>113</v>
      </c>
      <c r="BL1098" s="67">
        <v>95.8</v>
      </c>
      <c r="BM1098" s="67">
        <v>98.6</v>
      </c>
      <c r="BN1098" s="67"/>
    </row>
    <row r="1099" spans="1:66" ht="13.5" customHeight="1" x14ac:dyDescent="0.15">
      <c r="A1099" s="51"/>
      <c r="B1099" s="52"/>
      <c r="C1099" s="54"/>
      <c r="D1099" s="66" t="s">
        <v>9</v>
      </c>
      <c r="E1099" s="90"/>
      <c r="F1099" s="90"/>
      <c r="G1099" s="90"/>
      <c r="H1099" s="28"/>
      <c r="I1099" s="28"/>
      <c r="J1099" s="28"/>
      <c r="K1099" s="28"/>
      <c r="L1099" s="28"/>
      <c r="M1099" s="28"/>
      <c r="N1099" s="28"/>
      <c r="O1099" s="28"/>
      <c r="P1099" s="28"/>
      <c r="Q1099" s="28"/>
      <c r="R1099" s="28"/>
      <c r="S1099" s="28"/>
      <c r="T1099" s="28"/>
      <c r="U1099" s="28"/>
      <c r="V1099" s="28"/>
      <c r="W1099" s="28"/>
      <c r="X1099" s="28"/>
      <c r="Y1099" s="28"/>
      <c r="Z1099" s="28"/>
      <c r="AA1099" s="28"/>
      <c r="AB1099" s="28"/>
      <c r="AC1099" s="28"/>
      <c r="AD1099" s="28"/>
      <c r="AE1099" s="28"/>
      <c r="AF1099" s="28"/>
      <c r="AG1099" s="28"/>
      <c r="AH1099" s="28"/>
      <c r="AI1099" s="28"/>
      <c r="AJ1099" s="28"/>
      <c r="AK1099" s="28"/>
      <c r="AL1099" s="28"/>
      <c r="AM1099" s="28"/>
      <c r="AN1099" s="28"/>
      <c r="AO1099" s="28"/>
      <c r="AQ1099" s="67">
        <v>0</v>
      </c>
      <c r="AR1099" s="67">
        <v>0</v>
      </c>
      <c r="AS1099" s="67">
        <v>265.60000000000002</v>
      </c>
      <c r="AT1099" s="67">
        <v>217.5</v>
      </c>
      <c r="AU1099" s="67">
        <v>215.3</v>
      </c>
      <c r="AV1099" s="67">
        <v>213.9</v>
      </c>
      <c r="AW1099" s="67">
        <v>202.7</v>
      </c>
      <c r="AX1099" s="67">
        <v>201.2</v>
      </c>
      <c r="AY1099" s="67">
        <v>217.2</v>
      </c>
      <c r="AZ1099" s="67">
        <v>202.7</v>
      </c>
      <c r="BA1099" s="67">
        <v>209.8</v>
      </c>
      <c r="BB1099" s="67">
        <v>177.7</v>
      </c>
      <c r="BC1099" s="67">
        <v>192.3</v>
      </c>
      <c r="BD1099" s="67">
        <v>203.60000000000002</v>
      </c>
      <c r="BE1099" s="67">
        <v>182.4</v>
      </c>
      <c r="BF1099" s="67">
        <v>182.79999999999998</v>
      </c>
      <c r="BG1099" s="67">
        <v>180.19999999999996</v>
      </c>
      <c r="BH1099" s="67">
        <v>177.50000000000003</v>
      </c>
      <c r="BI1099" s="67">
        <v>172.79999999999995</v>
      </c>
      <c r="BJ1099" s="67">
        <v>156.80000000000001</v>
      </c>
      <c r="BK1099" s="67">
        <v>179.20000000000002</v>
      </c>
      <c r="BL1099" s="67">
        <v>176.8</v>
      </c>
      <c r="BM1099" s="67">
        <v>194.4</v>
      </c>
      <c r="BN1099" s="67"/>
    </row>
    <row r="1100" spans="1:66" ht="13.5" customHeight="1" x14ac:dyDescent="0.15">
      <c r="A1100" s="51"/>
      <c r="B1100" s="52"/>
      <c r="C1100" s="54"/>
      <c r="D1100" s="66" t="s">
        <v>10</v>
      </c>
      <c r="E1100" s="90"/>
      <c r="F1100" s="90"/>
      <c r="G1100" s="90"/>
      <c r="H1100" s="28"/>
      <c r="I1100" s="28"/>
      <c r="J1100" s="28"/>
      <c r="K1100" s="28"/>
      <c r="L1100" s="28"/>
      <c r="M1100" s="28"/>
      <c r="N1100" s="28"/>
      <c r="O1100" s="28"/>
      <c r="P1100" s="28"/>
      <c r="Q1100" s="28"/>
      <c r="R1100" s="28"/>
      <c r="S1100" s="28"/>
      <c r="T1100" s="28"/>
      <c r="U1100" s="28"/>
      <c r="V1100" s="28"/>
      <c r="W1100" s="28"/>
      <c r="X1100" s="28"/>
      <c r="Y1100" s="28"/>
      <c r="Z1100" s="28"/>
      <c r="AA1100" s="28"/>
      <c r="AB1100" s="28"/>
      <c r="AC1100" s="28"/>
      <c r="AD1100" s="28"/>
      <c r="AE1100" s="28"/>
      <c r="AF1100" s="28"/>
      <c r="AG1100" s="28"/>
      <c r="AH1100" s="28"/>
      <c r="AI1100" s="28"/>
      <c r="AJ1100" s="28"/>
      <c r="AK1100" s="28"/>
      <c r="AL1100" s="28"/>
      <c r="AM1100" s="28"/>
      <c r="AN1100" s="28"/>
      <c r="AO1100" s="28"/>
      <c r="AQ1100" s="67">
        <v>0</v>
      </c>
      <c r="AR1100" s="67">
        <v>0</v>
      </c>
      <c r="AS1100" s="67">
        <v>48.8</v>
      </c>
      <c r="AT1100" s="67">
        <v>37.799999999999997</v>
      </c>
      <c r="AU1100" s="67">
        <v>44.6</v>
      </c>
      <c r="AV1100" s="67">
        <v>46</v>
      </c>
      <c r="AW1100" s="67">
        <v>45.2</v>
      </c>
      <c r="AX1100" s="67">
        <v>37.799999999999997</v>
      </c>
      <c r="AY1100" s="67">
        <v>35.700000000000003</v>
      </c>
      <c r="AZ1100" s="67">
        <v>34.1</v>
      </c>
      <c r="BA1100" s="67">
        <v>27.5</v>
      </c>
      <c r="BB1100" s="67">
        <v>21.8</v>
      </c>
      <c r="BC1100" s="67">
        <v>19.100000000000001</v>
      </c>
      <c r="BD1100" s="67">
        <v>20.199999999999996</v>
      </c>
      <c r="BE1100" s="67">
        <v>22.29999999999999</v>
      </c>
      <c r="BF1100" s="67">
        <v>25.2</v>
      </c>
      <c r="BG1100" s="67">
        <v>24.799999999999997</v>
      </c>
      <c r="BH1100" s="67">
        <v>20.699999999999992</v>
      </c>
      <c r="BI1100" s="67">
        <v>20.799999999999997</v>
      </c>
      <c r="BJ1100" s="67">
        <v>9.2000000000000011</v>
      </c>
      <c r="BK1100" s="67">
        <v>9.1000000000000014</v>
      </c>
      <c r="BL1100" s="67">
        <v>8.3000000000000007</v>
      </c>
      <c r="BM1100" s="67">
        <v>3.7000000000000006</v>
      </c>
      <c r="BN1100" s="67"/>
    </row>
    <row r="1101" spans="1:66" ht="13.5" customHeight="1" thickBot="1" x14ac:dyDescent="0.2">
      <c r="A1101" s="51"/>
      <c r="B1101" s="52"/>
      <c r="C1101" s="55"/>
      <c r="D1101" s="68" t="s">
        <v>11</v>
      </c>
      <c r="E1101" s="91"/>
      <c r="F1101" s="91"/>
      <c r="G1101" s="91"/>
      <c r="H1101" s="29"/>
      <c r="I1101" s="29"/>
      <c r="J1101" s="29"/>
      <c r="K1101" s="29"/>
      <c r="L1101" s="29"/>
      <c r="M1101" s="29"/>
      <c r="N1101" s="29"/>
      <c r="O1101" s="29"/>
      <c r="P1101" s="29"/>
      <c r="Q1101" s="29"/>
      <c r="R1101" s="29"/>
      <c r="S1101" s="29"/>
      <c r="T1101" s="29"/>
      <c r="U1101" s="29"/>
      <c r="V1101" s="29"/>
      <c r="W1101" s="29"/>
      <c r="X1101" s="29"/>
      <c r="Y1101" s="29"/>
      <c r="Z1101" s="29"/>
      <c r="AA1101" s="29"/>
      <c r="AB1101" s="29"/>
      <c r="AC1101" s="29"/>
      <c r="AD1101" s="29"/>
      <c r="AE1101" s="29"/>
      <c r="AF1101" s="29"/>
      <c r="AG1101" s="29"/>
      <c r="AH1101" s="29"/>
      <c r="AI1101" s="29"/>
      <c r="AJ1101" s="29"/>
      <c r="AK1101" s="29"/>
      <c r="AL1101" s="29"/>
      <c r="AM1101" s="29"/>
      <c r="AN1101" s="29"/>
      <c r="AO1101" s="29"/>
      <c r="AQ1101" s="69">
        <v>0</v>
      </c>
      <c r="AR1101" s="69">
        <v>0</v>
      </c>
      <c r="AS1101" s="69">
        <v>53.6</v>
      </c>
      <c r="AT1101" s="69">
        <v>57</v>
      </c>
      <c r="AU1101" s="69">
        <v>47.8</v>
      </c>
      <c r="AV1101" s="69">
        <v>50.3</v>
      </c>
      <c r="AW1101" s="69">
        <v>50.1</v>
      </c>
      <c r="AX1101" s="69">
        <v>41</v>
      </c>
      <c r="AY1101" s="69">
        <v>39.5</v>
      </c>
      <c r="AZ1101" s="69">
        <v>37.9</v>
      </c>
      <c r="BA1101" s="69">
        <v>29.4</v>
      </c>
      <c r="BB1101" s="69">
        <v>24</v>
      </c>
      <c r="BC1101" s="69">
        <v>20.5</v>
      </c>
      <c r="BD1101" s="69">
        <v>23.2</v>
      </c>
      <c r="BE1101" s="69">
        <v>23.499999999999996</v>
      </c>
      <c r="BF1101" s="69">
        <v>26.499999999999993</v>
      </c>
      <c r="BG1101" s="69">
        <v>26.400000000000002</v>
      </c>
      <c r="BH1101" s="69">
        <v>22.6</v>
      </c>
      <c r="BI1101" s="69">
        <v>21.8</v>
      </c>
      <c r="BJ1101" s="69">
        <v>9.9000000000000021</v>
      </c>
      <c r="BK1101" s="69">
        <v>10.9</v>
      </c>
      <c r="BL1101" s="69">
        <v>9.6</v>
      </c>
      <c r="BM1101" s="69">
        <v>4.0999999999999996</v>
      </c>
      <c r="BN1101" s="69"/>
    </row>
    <row r="1102" spans="1:66" ht="13.5" customHeight="1" x14ac:dyDescent="0.15">
      <c r="A1102" s="51"/>
      <c r="B1102" s="52"/>
      <c r="C1102" s="121" t="s">
        <v>403</v>
      </c>
      <c r="D1102" s="64" t="s">
        <v>6</v>
      </c>
      <c r="E1102" s="89"/>
      <c r="F1102" s="89"/>
      <c r="G1102" s="89"/>
      <c r="H1102" s="26"/>
      <c r="I1102" s="26"/>
      <c r="J1102" s="26"/>
      <c r="K1102" s="26"/>
      <c r="L1102" s="26"/>
      <c r="M1102" s="26"/>
      <c r="N1102" s="26"/>
      <c r="O1102" s="26"/>
      <c r="P1102" s="26"/>
      <c r="Q1102" s="26"/>
      <c r="R1102" s="26"/>
      <c r="S1102" s="26"/>
      <c r="T1102" s="26"/>
      <c r="U1102" s="26"/>
      <c r="V1102" s="26"/>
      <c r="W1102" s="26"/>
      <c r="X1102" s="26"/>
      <c r="Y1102" s="26"/>
      <c r="Z1102" s="26"/>
      <c r="AA1102" s="26"/>
      <c r="AB1102" s="26"/>
      <c r="AC1102" s="26"/>
      <c r="AD1102" s="26"/>
      <c r="AE1102" s="26"/>
      <c r="AF1102" s="26"/>
      <c r="AG1102" s="26"/>
      <c r="AH1102" s="26"/>
      <c r="AI1102" s="26"/>
      <c r="AJ1102" s="26"/>
      <c r="AK1102" s="26"/>
      <c r="AL1102" s="26"/>
      <c r="AM1102" s="26"/>
      <c r="AN1102" s="26"/>
      <c r="AO1102" s="26"/>
      <c r="AQ1102" s="65">
        <v>0</v>
      </c>
      <c r="AR1102" s="65">
        <v>0</v>
      </c>
      <c r="AS1102" s="65">
        <v>282.89999999999998</v>
      </c>
      <c r="AT1102" s="65">
        <v>300.3</v>
      </c>
      <c r="AU1102" s="65">
        <v>246.8</v>
      </c>
      <c r="AV1102" s="65">
        <v>259.10000000000002</v>
      </c>
      <c r="AW1102" s="65">
        <v>246.9</v>
      </c>
      <c r="AX1102" s="65">
        <v>224.6</v>
      </c>
      <c r="AY1102" s="65">
        <v>215.5</v>
      </c>
      <c r="AZ1102" s="65">
        <v>182.1</v>
      </c>
      <c r="BA1102" s="65">
        <v>0</v>
      </c>
      <c r="BB1102" s="65">
        <v>0</v>
      </c>
      <c r="BC1102" s="65">
        <v>0</v>
      </c>
      <c r="BD1102" s="65">
        <v>0</v>
      </c>
      <c r="BE1102" s="65">
        <v>0</v>
      </c>
      <c r="BF1102" s="65">
        <v>0</v>
      </c>
      <c r="BG1102" s="65">
        <v>0</v>
      </c>
      <c r="BH1102" s="65">
        <v>0</v>
      </c>
      <c r="BI1102" s="65">
        <v>0</v>
      </c>
      <c r="BJ1102" s="65">
        <v>0</v>
      </c>
      <c r="BK1102" s="65">
        <v>0</v>
      </c>
      <c r="BL1102" s="65">
        <v>0</v>
      </c>
      <c r="BM1102" s="65"/>
      <c r="BN1102" s="65"/>
    </row>
    <row r="1103" spans="1:66" ht="13.5" customHeight="1" x14ac:dyDescent="0.15">
      <c r="A1103" s="51"/>
      <c r="B1103" s="52"/>
      <c r="C1103" s="122"/>
      <c r="D1103" s="66" t="s">
        <v>7</v>
      </c>
      <c r="E1103" s="90"/>
      <c r="F1103" s="90"/>
      <c r="G1103" s="90"/>
      <c r="H1103" s="28"/>
      <c r="I1103" s="28"/>
      <c r="J1103" s="28"/>
      <c r="K1103" s="28"/>
      <c r="L1103" s="28"/>
      <c r="M1103" s="28"/>
      <c r="N1103" s="28"/>
      <c r="O1103" s="28"/>
      <c r="P1103" s="28"/>
      <c r="Q1103" s="28"/>
      <c r="R1103" s="28"/>
      <c r="S1103" s="28"/>
      <c r="T1103" s="28"/>
      <c r="U1103" s="28"/>
      <c r="V1103" s="28"/>
      <c r="W1103" s="28"/>
      <c r="X1103" s="28"/>
      <c r="Y1103" s="28"/>
      <c r="Z1103" s="28"/>
      <c r="AA1103" s="28"/>
      <c r="AB1103" s="28"/>
      <c r="AC1103" s="28"/>
      <c r="AD1103" s="28"/>
      <c r="AE1103" s="28"/>
      <c r="AF1103" s="28"/>
      <c r="AG1103" s="28"/>
      <c r="AH1103" s="28"/>
      <c r="AI1103" s="28"/>
      <c r="AJ1103" s="28"/>
      <c r="AK1103" s="28"/>
      <c r="AL1103" s="28"/>
      <c r="AM1103" s="28"/>
      <c r="AN1103" s="28"/>
      <c r="AO1103" s="28"/>
      <c r="AQ1103" s="67">
        <v>0</v>
      </c>
      <c r="AR1103" s="67">
        <v>0</v>
      </c>
      <c r="AS1103" s="67">
        <v>53.1</v>
      </c>
      <c r="AT1103" s="67">
        <v>90</v>
      </c>
      <c r="AU1103" s="67">
        <v>107.1</v>
      </c>
      <c r="AV1103" s="67">
        <v>118.7</v>
      </c>
      <c r="AW1103" s="67">
        <v>119.8</v>
      </c>
      <c r="AX1103" s="67">
        <v>82.2</v>
      </c>
      <c r="AY1103" s="67">
        <v>64.099999999999994</v>
      </c>
      <c r="AZ1103" s="67">
        <v>41.6</v>
      </c>
      <c r="BA1103" s="67">
        <v>0</v>
      </c>
      <c r="BB1103" s="67">
        <v>0</v>
      </c>
      <c r="BC1103" s="67">
        <v>0</v>
      </c>
      <c r="BD1103" s="67">
        <v>0</v>
      </c>
      <c r="BE1103" s="67">
        <v>0</v>
      </c>
      <c r="BF1103" s="67">
        <v>0</v>
      </c>
      <c r="BG1103" s="67">
        <v>0</v>
      </c>
      <c r="BH1103" s="67">
        <v>0</v>
      </c>
      <c r="BI1103" s="67">
        <v>0</v>
      </c>
      <c r="BJ1103" s="67">
        <v>0</v>
      </c>
      <c r="BK1103" s="67">
        <v>0</v>
      </c>
      <c r="BL1103" s="67">
        <v>0</v>
      </c>
      <c r="BM1103" s="67"/>
      <c r="BN1103" s="67"/>
    </row>
    <row r="1104" spans="1:66" ht="13.5" customHeight="1" x14ac:dyDescent="0.15">
      <c r="A1104" s="51"/>
      <c r="B1104" s="52"/>
      <c r="C1104" s="122"/>
      <c r="D1104" s="66" t="s">
        <v>8</v>
      </c>
      <c r="E1104" s="90"/>
      <c r="F1104" s="90"/>
      <c r="G1104" s="90"/>
      <c r="H1104" s="28"/>
      <c r="I1104" s="28"/>
      <c r="J1104" s="28"/>
      <c r="K1104" s="28"/>
      <c r="L1104" s="28"/>
      <c r="M1104" s="28"/>
      <c r="N1104" s="28"/>
      <c r="O1104" s="28"/>
      <c r="P1104" s="28"/>
      <c r="Q1104" s="28"/>
      <c r="R1104" s="28"/>
      <c r="S1104" s="28"/>
      <c r="T1104" s="28"/>
      <c r="U1104" s="28"/>
      <c r="V1104" s="28"/>
      <c r="W1104" s="28"/>
      <c r="X1104" s="28"/>
      <c r="Y1104" s="28"/>
      <c r="Z1104" s="28"/>
      <c r="AA1104" s="28"/>
      <c r="AB1104" s="28"/>
      <c r="AC1104" s="28"/>
      <c r="AD1104" s="28"/>
      <c r="AE1104" s="28"/>
      <c r="AF1104" s="28"/>
      <c r="AG1104" s="28"/>
      <c r="AH1104" s="28"/>
      <c r="AI1104" s="28"/>
      <c r="AJ1104" s="28"/>
      <c r="AK1104" s="28"/>
      <c r="AL1104" s="28"/>
      <c r="AM1104" s="28"/>
      <c r="AN1104" s="28"/>
      <c r="AO1104" s="28"/>
      <c r="AQ1104" s="67">
        <v>0</v>
      </c>
      <c r="AR1104" s="67">
        <v>0</v>
      </c>
      <c r="AS1104" s="67">
        <v>229.8</v>
      </c>
      <c r="AT1104" s="67">
        <v>210.3</v>
      </c>
      <c r="AU1104" s="67">
        <v>139.69999999999999</v>
      </c>
      <c r="AV1104" s="67">
        <v>140.4</v>
      </c>
      <c r="AW1104" s="67">
        <v>127.1</v>
      </c>
      <c r="AX1104" s="67">
        <v>142.4</v>
      </c>
      <c r="AY1104" s="67">
        <v>151.4</v>
      </c>
      <c r="AZ1104" s="67">
        <v>140.5</v>
      </c>
      <c r="BA1104" s="67">
        <v>0</v>
      </c>
      <c r="BB1104" s="67">
        <v>0</v>
      </c>
      <c r="BC1104" s="67">
        <v>0</v>
      </c>
      <c r="BD1104" s="67">
        <v>0</v>
      </c>
      <c r="BE1104" s="67">
        <v>0</v>
      </c>
      <c r="BF1104" s="67">
        <v>0</v>
      </c>
      <c r="BG1104" s="67">
        <v>0</v>
      </c>
      <c r="BH1104" s="67">
        <v>0</v>
      </c>
      <c r="BI1104" s="67">
        <v>0</v>
      </c>
      <c r="BJ1104" s="67">
        <v>0</v>
      </c>
      <c r="BK1104" s="67">
        <v>0</v>
      </c>
      <c r="BL1104" s="67">
        <v>0</v>
      </c>
      <c r="BM1104" s="67"/>
      <c r="BN1104" s="67"/>
    </row>
    <row r="1105" spans="1:66" ht="13.5" customHeight="1" x14ac:dyDescent="0.15">
      <c r="A1105" s="51"/>
      <c r="B1105" s="52"/>
      <c r="C1105" s="122"/>
      <c r="D1105" s="66" t="s">
        <v>9</v>
      </c>
      <c r="E1105" s="90"/>
      <c r="F1105" s="90"/>
      <c r="G1105" s="90"/>
      <c r="H1105" s="28"/>
      <c r="I1105" s="28"/>
      <c r="J1105" s="28"/>
      <c r="K1105" s="28"/>
      <c r="L1105" s="28"/>
      <c r="M1105" s="28"/>
      <c r="N1105" s="28"/>
      <c r="O1105" s="28"/>
      <c r="P1105" s="28"/>
      <c r="Q1105" s="28"/>
      <c r="R1105" s="28"/>
      <c r="S1105" s="28"/>
      <c r="T1105" s="28"/>
      <c r="U1105" s="28"/>
      <c r="V1105" s="28"/>
      <c r="W1105" s="28"/>
      <c r="X1105" s="28"/>
      <c r="Y1105" s="28"/>
      <c r="Z1105" s="28"/>
      <c r="AA1105" s="28"/>
      <c r="AB1105" s="28"/>
      <c r="AC1105" s="28"/>
      <c r="AD1105" s="28"/>
      <c r="AE1105" s="28"/>
      <c r="AF1105" s="28"/>
      <c r="AG1105" s="28"/>
      <c r="AH1105" s="28"/>
      <c r="AI1105" s="28"/>
      <c r="AJ1105" s="28"/>
      <c r="AK1105" s="28"/>
      <c r="AL1105" s="28"/>
      <c r="AM1105" s="28"/>
      <c r="AN1105" s="28"/>
      <c r="AO1105" s="28"/>
      <c r="AQ1105" s="67">
        <v>0</v>
      </c>
      <c r="AR1105" s="67">
        <v>0</v>
      </c>
      <c r="AS1105" s="67">
        <v>227.2</v>
      </c>
      <c r="AT1105" s="67">
        <v>246.4</v>
      </c>
      <c r="AU1105" s="67">
        <v>192.3</v>
      </c>
      <c r="AV1105" s="67">
        <v>201.8</v>
      </c>
      <c r="AW1105" s="67">
        <v>177.8</v>
      </c>
      <c r="AX1105" s="67">
        <v>154.69999999999999</v>
      </c>
      <c r="AY1105" s="67">
        <v>145.30000000000001</v>
      </c>
      <c r="AZ1105" s="67">
        <v>113.4</v>
      </c>
      <c r="BA1105" s="67">
        <v>0</v>
      </c>
      <c r="BB1105" s="67">
        <v>0</v>
      </c>
      <c r="BC1105" s="67">
        <v>0</v>
      </c>
      <c r="BD1105" s="67">
        <v>0</v>
      </c>
      <c r="BE1105" s="67">
        <v>0</v>
      </c>
      <c r="BF1105" s="67">
        <v>0</v>
      </c>
      <c r="BG1105" s="67">
        <v>0</v>
      </c>
      <c r="BH1105" s="67">
        <v>0</v>
      </c>
      <c r="BI1105" s="67">
        <v>0</v>
      </c>
      <c r="BJ1105" s="67">
        <v>0</v>
      </c>
      <c r="BK1105" s="67">
        <v>0</v>
      </c>
      <c r="BL1105" s="67">
        <v>0</v>
      </c>
      <c r="BM1105" s="67"/>
      <c r="BN1105" s="67"/>
    </row>
    <row r="1106" spans="1:66" ht="13.5" customHeight="1" x14ac:dyDescent="0.15">
      <c r="A1106" s="51"/>
      <c r="B1106" s="52"/>
      <c r="C1106" s="122"/>
      <c r="D1106" s="66" t="s">
        <v>10</v>
      </c>
      <c r="E1106" s="90"/>
      <c r="F1106" s="90"/>
      <c r="G1106" s="90"/>
      <c r="H1106" s="28"/>
      <c r="I1106" s="28"/>
      <c r="J1106" s="28"/>
      <c r="K1106" s="28"/>
      <c r="L1106" s="28"/>
      <c r="M1106" s="28"/>
      <c r="N1106" s="28"/>
      <c r="O1106" s="28"/>
      <c r="P1106" s="28"/>
      <c r="Q1106" s="28"/>
      <c r="R1106" s="28"/>
      <c r="S1106" s="28"/>
      <c r="T1106" s="28"/>
      <c r="U1106" s="28"/>
      <c r="V1106" s="28"/>
      <c r="W1106" s="28"/>
      <c r="X1106" s="28"/>
      <c r="Y1106" s="28"/>
      <c r="Z1106" s="28"/>
      <c r="AA1106" s="28"/>
      <c r="AB1106" s="28"/>
      <c r="AC1106" s="28"/>
      <c r="AD1106" s="28"/>
      <c r="AE1106" s="28"/>
      <c r="AF1106" s="28"/>
      <c r="AG1106" s="28"/>
      <c r="AH1106" s="28"/>
      <c r="AI1106" s="28"/>
      <c r="AJ1106" s="28"/>
      <c r="AK1106" s="28"/>
      <c r="AL1106" s="28"/>
      <c r="AM1106" s="28"/>
      <c r="AN1106" s="28"/>
      <c r="AO1106" s="28"/>
      <c r="AQ1106" s="67">
        <v>0</v>
      </c>
      <c r="AR1106" s="67">
        <v>0</v>
      </c>
      <c r="AS1106" s="67">
        <v>55.7</v>
      </c>
      <c r="AT1106" s="67">
        <v>53.9</v>
      </c>
      <c r="AU1106" s="67">
        <v>54.5</v>
      </c>
      <c r="AV1106" s="67">
        <v>57.3</v>
      </c>
      <c r="AW1106" s="67">
        <v>69.099999999999994</v>
      </c>
      <c r="AX1106" s="67">
        <v>69.900000000000006</v>
      </c>
      <c r="AY1106" s="67">
        <v>70.2</v>
      </c>
      <c r="AZ1106" s="67">
        <v>68.7</v>
      </c>
      <c r="BA1106" s="67">
        <v>0</v>
      </c>
      <c r="BB1106" s="67">
        <v>0</v>
      </c>
      <c r="BC1106" s="67">
        <v>0</v>
      </c>
      <c r="BD1106" s="67">
        <v>0</v>
      </c>
      <c r="BE1106" s="67">
        <v>0</v>
      </c>
      <c r="BF1106" s="67">
        <v>0</v>
      </c>
      <c r="BG1106" s="67">
        <v>0</v>
      </c>
      <c r="BH1106" s="67">
        <v>0</v>
      </c>
      <c r="BI1106" s="67">
        <v>0</v>
      </c>
      <c r="BJ1106" s="67">
        <v>0</v>
      </c>
      <c r="BK1106" s="67">
        <v>0</v>
      </c>
      <c r="BL1106" s="67">
        <v>0</v>
      </c>
      <c r="BM1106" s="67"/>
      <c r="BN1106" s="67"/>
    </row>
    <row r="1107" spans="1:66" ht="13.5" customHeight="1" thickBot="1" x14ac:dyDescent="0.2">
      <c r="A1107" s="51"/>
      <c r="B1107" s="52"/>
      <c r="C1107" s="123"/>
      <c r="D1107" s="68" t="s">
        <v>11</v>
      </c>
      <c r="E1107" s="91"/>
      <c r="F1107" s="91"/>
      <c r="G1107" s="91"/>
      <c r="H1107" s="29"/>
      <c r="I1107" s="29"/>
      <c r="J1107" s="29"/>
      <c r="K1107" s="29"/>
      <c r="L1107" s="29"/>
      <c r="M1107" s="29"/>
      <c r="N1107" s="29"/>
      <c r="O1107" s="29"/>
      <c r="P1107" s="29"/>
      <c r="Q1107" s="29"/>
      <c r="R1107" s="29"/>
      <c r="S1107" s="29"/>
      <c r="T1107" s="29"/>
      <c r="U1107" s="29"/>
      <c r="V1107" s="29"/>
      <c r="W1107" s="29"/>
      <c r="X1107" s="29"/>
      <c r="Y1107" s="29"/>
      <c r="Z1107" s="29"/>
      <c r="AA1107" s="29"/>
      <c r="AB1107" s="29"/>
      <c r="AC1107" s="29"/>
      <c r="AD1107" s="29"/>
      <c r="AE1107" s="29"/>
      <c r="AF1107" s="29"/>
      <c r="AG1107" s="29"/>
      <c r="AH1107" s="29"/>
      <c r="AI1107" s="29"/>
      <c r="AJ1107" s="29"/>
      <c r="AK1107" s="29"/>
      <c r="AL1107" s="29"/>
      <c r="AM1107" s="29"/>
      <c r="AN1107" s="29"/>
      <c r="AO1107" s="29"/>
      <c r="AQ1107" s="69">
        <v>0</v>
      </c>
      <c r="AR1107" s="69">
        <v>0</v>
      </c>
      <c r="AS1107" s="69">
        <v>68</v>
      </c>
      <c r="AT1107" s="69">
        <v>62.3</v>
      </c>
      <c r="AU1107" s="69">
        <v>62.6</v>
      </c>
      <c r="AV1107" s="69">
        <v>66.7</v>
      </c>
      <c r="AW1107" s="69">
        <v>75.2</v>
      </c>
      <c r="AX1107" s="69">
        <v>77.7</v>
      </c>
      <c r="AY1107" s="69">
        <v>77.2</v>
      </c>
      <c r="AZ1107" s="69">
        <v>76</v>
      </c>
      <c r="BA1107" s="69">
        <v>0</v>
      </c>
      <c r="BB1107" s="69">
        <v>0</v>
      </c>
      <c r="BC1107" s="69">
        <v>0</v>
      </c>
      <c r="BD1107" s="69">
        <v>0</v>
      </c>
      <c r="BE1107" s="69">
        <v>0</v>
      </c>
      <c r="BF1107" s="69">
        <v>0</v>
      </c>
      <c r="BG1107" s="69">
        <v>0</v>
      </c>
      <c r="BH1107" s="69">
        <v>0</v>
      </c>
      <c r="BI1107" s="69">
        <v>0</v>
      </c>
      <c r="BJ1107" s="69">
        <v>0</v>
      </c>
      <c r="BK1107" s="69">
        <v>0</v>
      </c>
      <c r="BL1107" s="69">
        <v>0</v>
      </c>
      <c r="BM1107" s="69"/>
      <c r="BN1107" s="69"/>
    </row>
    <row r="1108" spans="1:66" ht="13.5" customHeight="1" x14ac:dyDescent="0.15">
      <c r="A1108" s="51"/>
      <c r="B1108" s="52"/>
      <c r="C1108" s="121" t="s">
        <v>404</v>
      </c>
      <c r="D1108" s="64" t="s">
        <v>6</v>
      </c>
      <c r="E1108" s="89"/>
      <c r="F1108" s="89"/>
      <c r="G1108" s="89"/>
      <c r="H1108" s="26"/>
      <c r="I1108" s="26"/>
      <c r="J1108" s="26"/>
      <c r="K1108" s="26"/>
      <c r="L1108" s="26"/>
      <c r="M1108" s="26"/>
      <c r="N1108" s="26"/>
      <c r="O1108" s="26"/>
      <c r="P1108" s="26"/>
      <c r="Q1108" s="26"/>
      <c r="R1108" s="26"/>
      <c r="S1108" s="26"/>
      <c r="T1108" s="26"/>
      <c r="U1108" s="26"/>
      <c r="V1108" s="26"/>
      <c r="W1108" s="26"/>
      <c r="X1108" s="26"/>
      <c r="Y1108" s="26"/>
      <c r="Z1108" s="26"/>
      <c r="AA1108" s="26"/>
      <c r="AB1108" s="26"/>
      <c r="AC1108" s="26"/>
      <c r="AD1108" s="26"/>
      <c r="AE1108" s="26"/>
      <c r="AF1108" s="26"/>
      <c r="AG1108" s="26"/>
      <c r="AH1108" s="26"/>
      <c r="AI1108" s="26"/>
      <c r="AJ1108" s="26"/>
      <c r="AK1108" s="26"/>
      <c r="AL1108" s="26"/>
      <c r="AM1108" s="26"/>
      <c r="AN1108" s="26"/>
      <c r="AO1108" s="26"/>
      <c r="AQ1108" s="65">
        <v>0</v>
      </c>
      <c r="AR1108" s="65">
        <v>0</v>
      </c>
      <c r="AS1108" s="65">
        <v>204.2</v>
      </c>
      <c r="AT1108" s="65">
        <v>173.4</v>
      </c>
      <c r="AU1108" s="65">
        <v>160.9</v>
      </c>
      <c r="AV1108" s="65">
        <v>144.5</v>
      </c>
      <c r="AW1108" s="65">
        <v>123.9</v>
      </c>
      <c r="AX1108" s="65">
        <v>127.1</v>
      </c>
      <c r="AY1108" s="65">
        <v>110.7</v>
      </c>
      <c r="AZ1108" s="65">
        <v>98.9</v>
      </c>
      <c r="BA1108" s="65">
        <v>0</v>
      </c>
      <c r="BB1108" s="65">
        <v>0</v>
      </c>
      <c r="BC1108" s="65">
        <v>0</v>
      </c>
      <c r="BD1108" s="65">
        <v>0</v>
      </c>
      <c r="BE1108" s="65">
        <v>0</v>
      </c>
      <c r="BF1108" s="65">
        <v>0</v>
      </c>
      <c r="BG1108" s="65">
        <v>0</v>
      </c>
      <c r="BH1108" s="65">
        <v>0</v>
      </c>
      <c r="BI1108" s="65">
        <v>0</v>
      </c>
      <c r="BJ1108" s="65">
        <v>0</v>
      </c>
      <c r="BK1108" s="65">
        <v>0</v>
      </c>
      <c r="BL1108" s="65">
        <v>0</v>
      </c>
      <c r="BM1108" s="65"/>
      <c r="BN1108" s="65"/>
    </row>
    <row r="1109" spans="1:66" ht="13.5" customHeight="1" x14ac:dyDescent="0.15">
      <c r="A1109" s="51"/>
      <c r="B1109" s="52"/>
      <c r="C1109" s="122"/>
      <c r="D1109" s="66" t="s">
        <v>7</v>
      </c>
      <c r="E1109" s="90"/>
      <c r="F1109" s="90"/>
      <c r="G1109" s="90"/>
      <c r="H1109" s="28"/>
      <c r="I1109" s="28"/>
      <c r="J1109" s="28"/>
      <c r="K1109" s="28"/>
      <c r="L1109" s="28"/>
      <c r="M1109" s="28"/>
      <c r="N1109" s="28"/>
      <c r="O1109" s="28"/>
      <c r="P1109" s="28"/>
      <c r="Q1109" s="28"/>
      <c r="R1109" s="28"/>
      <c r="S1109" s="28"/>
      <c r="T1109" s="28"/>
      <c r="U1109" s="28"/>
      <c r="V1109" s="28"/>
      <c r="W1109" s="28"/>
      <c r="X1109" s="28"/>
      <c r="Y1109" s="28"/>
      <c r="Z1109" s="28"/>
      <c r="AA1109" s="28"/>
      <c r="AB1109" s="28"/>
      <c r="AC1109" s="28"/>
      <c r="AD1109" s="28"/>
      <c r="AE1109" s="28"/>
      <c r="AF1109" s="28"/>
      <c r="AG1109" s="28"/>
      <c r="AH1109" s="28"/>
      <c r="AI1109" s="28"/>
      <c r="AJ1109" s="28"/>
      <c r="AK1109" s="28"/>
      <c r="AL1109" s="28"/>
      <c r="AM1109" s="28"/>
      <c r="AN1109" s="28"/>
      <c r="AO1109" s="28"/>
      <c r="AQ1109" s="67">
        <v>0</v>
      </c>
      <c r="AR1109" s="67">
        <v>0</v>
      </c>
      <c r="AS1109" s="67">
        <v>6</v>
      </c>
      <c r="AT1109" s="67">
        <v>15.4</v>
      </c>
      <c r="AU1109" s="67">
        <v>7.7</v>
      </c>
      <c r="AV1109" s="67">
        <v>1.1000000000000001</v>
      </c>
      <c r="AW1109" s="67">
        <v>0.9</v>
      </c>
      <c r="AX1109" s="67">
        <v>0</v>
      </c>
      <c r="AY1109" s="67">
        <v>0.5</v>
      </c>
      <c r="AZ1109" s="67">
        <v>1.2</v>
      </c>
      <c r="BA1109" s="67">
        <v>0</v>
      </c>
      <c r="BB1109" s="67">
        <v>0</v>
      </c>
      <c r="BC1109" s="67">
        <v>0</v>
      </c>
      <c r="BD1109" s="67">
        <v>0</v>
      </c>
      <c r="BE1109" s="67">
        <v>0</v>
      </c>
      <c r="BF1109" s="67">
        <v>0</v>
      </c>
      <c r="BG1109" s="67">
        <v>0</v>
      </c>
      <c r="BH1109" s="67">
        <v>0</v>
      </c>
      <c r="BI1109" s="67">
        <v>0</v>
      </c>
      <c r="BJ1109" s="67">
        <v>0</v>
      </c>
      <c r="BK1109" s="67">
        <v>0</v>
      </c>
      <c r="BL1109" s="67">
        <v>0</v>
      </c>
      <c r="BM1109" s="67"/>
      <c r="BN1109" s="67"/>
    </row>
    <row r="1110" spans="1:66" ht="13.5" customHeight="1" x14ac:dyDescent="0.15">
      <c r="A1110" s="51"/>
      <c r="B1110" s="52"/>
      <c r="C1110" s="122"/>
      <c r="D1110" s="66" t="s">
        <v>8</v>
      </c>
      <c r="E1110" s="90"/>
      <c r="F1110" s="90"/>
      <c r="G1110" s="90"/>
      <c r="H1110" s="28"/>
      <c r="I1110" s="28"/>
      <c r="J1110" s="28"/>
      <c r="K1110" s="28"/>
      <c r="L1110" s="28"/>
      <c r="M1110" s="28"/>
      <c r="N1110" s="28"/>
      <c r="O1110" s="28"/>
      <c r="P1110" s="28"/>
      <c r="Q1110" s="28"/>
      <c r="R1110" s="28"/>
      <c r="S1110" s="28"/>
      <c r="T1110" s="28"/>
      <c r="U1110" s="28"/>
      <c r="V1110" s="28"/>
      <c r="W1110" s="28"/>
      <c r="X1110" s="28"/>
      <c r="Y1110" s="28"/>
      <c r="Z1110" s="28"/>
      <c r="AA1110" s="28"/>
      <c r="AB1110" s="28"/>
      <c r="AC1110" s="28"/>
      <c r="AD1110" s="28"/>
      <c r="AE1110" s="28"/>
      <c r="AF1110" s="28"/>
      <c r="AG1110" s="28"/>
      <c r="AH1110" s="28"/>
      <c r="AI1110" s="28"/>
      <c r="AJ1110" s="28"/>
      <c r="AK1110" s="28"/>
      <c r="AL1110" s="28"/>
      <c r="AM1110" s="28"/>
      <c r="AN1110" s="28"/>
      <c r="AO1110" s="28"/>
      <c r="AQ1110" s="67">
        <v>0</v>
      </c>
      <c r="AR1110" s="67">
        <v>0</v>
      </c>
      <c r="AS1110" s="67">
        <v>198.2</v>
      </c>
      <c r="AT1110" s="67">
        <v>158</v>
      </c>
      <c r="AU1110" s="67">
        <v>153.19999999999999</v>
      </c>
      <c r="AV1110" s="67">
        <v>143.4</v>
      </c>
      <c r="AW1110" s="67">
        <v>123</v>
      </c>
      <c r="AX1110" s="67">
        <v>127.1</v>
      </c>
      <c r="AY1110" s="67">
        <v>110.2</v>
      </c>
      <c r="AZ1110" s="67">
        <v>97.7</v>
      </c>
      <c r="BA1110" s="67">
        <v>0</v>
      </c>
      <c r="BB1110" s="67">
        <v>0</v>
      </c>
      <c r="BC1110" s="67">
        <v>0</v>
      </c>
      <c r="BD1110" s="67">
        <v>0</v>
      </c>
      <c r="BE1110" s="67">
        <v>0</v>
      </c>
      <c r="BF1110" s="67">
        <v>0</v>
      </c>
      <c r="BG1110" s="67">
        <v>0</v>
      </c>
      <c r="BH1110" s="67">
        <v>0</v>
      </c>
      <c r="BI1110" s="67">
        <v>0</v>
      </c>
      <c r="BJ1110" s="67">
        <v>0</v>
      </c>
      <c r="BK1110" s="67">
        <v>0</v>
      </c>
      <c r="BL1110" s="67">
        <v>0</v>
      </c>
      <c r="BM1110" s="67"/>
      <c r="BN1110" s="67"/>
    </row>
    <row r="1111" spans="1:66" ht="13.5" customHeight="1" x14ac:dyDescent="0.15">
      <c r="A1111" s="51"/>
      <c r="B1111" s="52"/>
      <c r="C1111" s="122"/>
      <c r="D1111" s="66" t="s">
        <v>9</v>
      </c>
      <c r="E1111" s="90"/>
      <c r="F1111" s="90"/>
      <c r="G1111" s="90"/>
      <c r="H1111" s="28"/>
      <c r="I1111" s="28"/>
      <c r="J1111" s="28"/>
      <c r="K1111" s="28"/>
      <c r="L1111" s="28"/>
      <c r="M1111" s="28"/>
      <c r="N1111" s="28"/>
      <c r="O1111" s="28"/>
      <c r="P1111" s="28"/>
      <c r="Q1111" s="28"/>
      <c r="R1111" s="28"/>
      <c r="S1111" s="28"/>
      <c r="T1111" s="28"/>
      <c r="U1111" s="28"/>
      <c r="V1111" s="28"/>
      <c r="W1111" s="28"/>
      <c r="X1111" s="28"/>
      <c r="Y1111" s="28"/>
      <c r="Z1111" s="28"/>
      <c r="AA1111" s="28"/>
      <c r="AB1111" s="28"/>
      <c r="AC1111" s="28"/>
      <c r="AD1111" s="28"/>
      <c r="AE1111" s="28"/>
      <c r="AF1111" s="28"/>
      <c r="AG1111" s="28"/>
      <c r="AH1111" s="28"/>
      <c r="AI1111" s="28"/>
      <c r="AJ1111" s="28"/>
      <c r="AK1111" s="28"/>
      <c r="AL1111" s="28"/>
      <c r="AM1111" s="28"/>
      <c r="AN1111" s="28"/>
      <c r="AO1111" s="28"/>
      <c r="AQ1111" s="67">
        <v>0</v>
      </c>
      <c r="AR1111" s="67">
        <v>0</v>
      </c>
      <c r="AS1111" s="67">
        <v>188.7</v>
      </c>
      <c r="AT1111" s="67">
        <v>158.1</v>
      </c>
      <c r="AU1111" s="67">
        <v>147.19999999999999</v>
      </c>
      <c r="AV1111" s="67">
        <v>130.69999999999999</v>
      </c>
      <c r="AW1111" s="67">
        <v>111.8</v>
      </c>
      <c r="AX1111" s="67">
        <v>115.1</v>
      </c>
      <c r="AY1111" s="67">
        <v>99</v>
      </c>
      <c r="AZ1111" s="67">
        <v>88.2</v>
      </c>
      <c r="BA1111" s="67">
        <v>0</v>
      </c>
      <c r="BB1111" s="67">
        <v>0</v>
      </c>
      <c r="BC1111" s="67">
        <v>0</v>
      </c>
      <c r="BD1111" s="67">
        <v>0</v>
      </c>
      <c r="BE1111" s="67">
        <v>0</v>
      </c>
      <c r="BF1111" s="67">
        <v>0</v>
      </c>
      <c r="BG1111" s="67">
        <v>0</v>
      </c>
      <c r="BH1111" s="67">
        <v>0</v>
      </c>
      <c r="BI1111" s="67">
        <v>0</v>
      </c>
      <c r="BJ1111" s="67">
        <v>0</v>
      </c>
      <c r="BK1111" s="67">
        <v>0</v>
      </c>
      <c r="BL1111" s="67">
        <v>0</v>
      </c>
      <c r="BM1111" s="67"/>
      <c r="BN1111" s="67"/>
    </row>
    <row r="1112" spans="1:66" ht="13.5" customHeight="1" x14ac:dyDescent="0.15">
      <c r="A1112" s="51"/>
      <c r="B1112" s="52"/>
      <c r="C1112" s="122"/>
      <c r="D1112" s="66" t="s">
        <v>10</v>
      </c>
      <c r="E1112" s="90"/>
      <c r="F1112" s="90"/>
      <c r="G1112" s="90"/>
      <c r="H1112" s="28"/>
      <c r="I1112" s="28"/>
      <c r="J1112" s="28"/>
      <c r="K1112" s="28"/>
      <c r="L1112" s="28"/>
      <c r="M1112" s="28"/>
      <c r="N1112" s="28"/>
      <c r="O1112" s="28"/>
      <c r="P1112" s="28"/>
      <c r="Q1112" s="28"/>
      <c r="R1112" s="28"/>
      <c r="S1112" s="28"/>
      <c r="T1112" s="28"/>
      <c r="U1112" s="28"/>
      <c r="V1112" s="28"/>
      <c r="W1112" s="28"/>
      <c r="X1112" s="28"/>
      <c r="Y1112" s="28"/>
      <c r="Z1112" s="28"/>
      <c r="AA1112" s="28"/>
      <c r="AB1112" s="28"/>
      <c r="AC1112" s="28"/>
      <c r="AD1112" s="28"/>
      <c r="AE1112" s="28"/>
      <c r="AF1112" s="28"/>
      <c r="AG1112" s="28"/>
      <c r="AH1112" s="28"/>
      <c r="AI1112" s="28"/>
      <c r="AJ1112" s="28"/>
      <c r="AK1112" s="28"/>
      <c r="AL1112" s="28"/>
      <c r="AM1112" s="28"/>
      <c r="AN1112" s="28"/>
      <c r="AO1112" s="28"/>
      <c r="AQ1112" s="67">
        <v>0</v>
      </c>
      <c r="AR1112" s="67">
        <v>0</v>
      </c>
      <c r="AS1112" s="67">
        <v>15.5</v>
      </c>
      <c r="AT1112" s="67">
        <v>15.3</v>
      </c>
      <c r="AU1112" s="67">
        <v>13.7</v>
      </c>
      <c r="AV1112" s="67">
        <v>13.8</v>
      </c>
      <c r="AW1112" s="67">
        <v>12.1</v>
      </c>
      <c r="AX1112" s="67">
        <v>12</v>
      </c>
      <c r="AY1112" s="67">
        <v>11.7</v>
      </c>
      <c r="AZ1112" s="67">
        <v>10.7</v>
      </c>
      <c r="BA1112" s="67">
        <v>0</v>
      </c>
      <c r="BB1112" s="67">
        <v>0</v>
      </c>
      <c r="BC1112" s="67">
        <v>0</v>
      </c>
      <c r="BD1112" s="67">
        <v>0</v>
      </c>
      <c r="BE1112" s="67">
        <v>0</v>
      </c>
      <c r="BF1112" s="67">
        <v>0</v>
      </c>
      <c r="BG1112" s="67">
        <v>0</v>
      </c>
      <c r="BH1112" s="67">
        <v>0</v>
      </c>
      <c r="BI1112" s="67">
        <v>0</v>
      </c>
      <c r="BJ1112" s="67">
        <v>0</v>
      </c>
      <c r="BK1112" s="67">
        <v>0</v>
      </c>
      <c r="BL1112" s="67">
        <v>0</v>
      </c>
      <c r="BM1112" s="67"/>
      <c r="BN1112" s="67"/>
    </row>
    <row r="1113" spans="1:66" ht="13.5" customHeight="1" thickBot="1" x14ac:dyDescent="0.2">
      <c r="A1113" s="51"/>
      <c r="B1113" s="52"/>
      <c r="C1113" s="123"/>
      <c r="D1113" s="68" t="s">
        <v>11</v>
      </c>
      <c r="E1113" s="91"/>
      <c r="F1113" s="91"/>
      <c r="G1113" s="91"/>
      <c r="H1113" s="29"/>
      <c r="I1113" s="29"/>
      <c r="J1113" s="29"/>
      <c r="K1113" s="29"/>
      <c r="L1113" s="29"/>
      <c r="M1113" s="29"/>
      <c r="N1113" s="29"/>
      <c r="O1113" s="29"/>
      <c r="P1113" s="29"/>
      <c r="Q1113" s="29"/>
      <c r="R1113" s="29"/>
      <c r="S1113" s="29"/>
      <c r="T1113" s="29"/>
      <c r="U1113" s="29"/>
      <c r="V1113" s="29"/>
      <c r="W1113" s="29"/>
      <c r="X1113" s="29"/>
      <c r="Y1113" s="29"/>
      <c r="Z1113" s="29"/>
      <c r="AA1113" s="29"/>
      <c r="AB1113" s="29"/>
      <c r="AC1113" s="29"/>
      <c r="AD1113" s="29"/>
      <c r="AE1113" s="29"/>
      <c r="AF1113" s="29"/>
      <c r="AG1113" s="29"/>
      <c r="AH1113" s="29"/>
      <c r="AI1113" s="29"/>
      <c r="AJ1113" s="29"/>
      <c r="AK1113" s="29"/>
      <c r="AL1113" s="29"/>
      <c r="AM1113" s="29"/>
      <c r="AN1113" s="29"/>
      <c r="AO1113" s="29"/>
      <c r="AQ1113" s="69">
        <v>0</v>
      </c>
      <c r="AR1113" s="69">
        <v>0</v>
      </c>
      <c r="AS1113" s="69">
        <v>35.9</v>
      </c>
      <c r="AT1113" s="69">
        <v>35.5</v>
      </c>
      <c r="AU1113" s="69">
        <v>13.7</v>
      </c>
      <c r="AV1113" s="69">
        <v>13.8</v>
      </c>
      <c r="AW1113" s="69">
        <v>12.1</v>
      </c>
      <c r="AX1113" s="69">
        <v>12</v>
      </c>
      <c r="AY1113" s="69">
        <v>11.7</v>
      </c>
      <c r="AZ1113" s="69">
        <v>10.7</v>
      </c>
      <c r="BA1113" s="69">
        <v>0</v>
      </c>
      <c r="BB1113" s="69">
        <v>0</v>
      </c>
      <c r="BC1113" s="69">
        <v>0</v>
      </c>
      <c r="BD1113" s="69">
        <v>0</v>
      </c>
      <c r="BE1113" s="69">
        <v>0</v>
      </c>
      <c r="BF1113" s="69">
        <v>0</v>
      </c>
      <c r="BG1113" s="69">
        <v>0</v>
      </c>
      <c r="BH1113" s="69">
        <v>0</v>
      </c>
      <c r="BI1113" s="69">
        <v>0</v>
      </c>
      <c r="BJ1113" s="69">
        <v>0</v>
      </c>
      <c r="BK1113" s="69">
        <v>0</v>
      </c>
      <c r="BL1113" s="69">
        <v>0</v>
      </c>
      <c r="BM1113" s="69"/>
      <c r="BN1113" s="69"/>
    </row>
    <row r="1114" spans="1:66" ht="13.5" customHeight="1" x14ac:dyDescent="0.15">
      <c r="A1114" s="51"/>
      <c r="B1114" s="52"/>
      <c r="C1114" s="121" t="s">
        <v>405</v>
      </c>
      <c r="D1114" s="64" t="s">
        <v>6</v>
      </c>
      <c r="E1114" s="89"/>
      <c r="F1114" s="89"/>
      <c r="G1114" s="89"/>
      <c r="H1114" s="26"/>
      <c r="I1114" s="26"/>
      <c r="J1114" s="26"/>
      <c r="K1114" s="26"/>
      <c r="L1114" s="26"/>
      <c r="M1114" s="26"/>
      <c r="N1114" s="26"/>
      <c r="O1114" s="26"/>
      <c r="P1114" s="26"/>
      <c r="Q1114" s="26"/>
      <c r="R1114" s="26"/>
      <c r="S1114" s="26"/>
      <c r="T1114" s="26"/>
      <c r="U1114" s="26"/>
      <c r="V1114" s="26"/>
      <c r="W1114" s="26"/>
      <c r="X1114" s="26"/>
      <c r="Y1114" s="26"/>
      <c r="Z1114" s="26"/>
      <c r="AA1114" s="26"/>
      <c r="AB1114" s="26"/>
      <c r="AC1114" s="26"/>
      <c r="AD1114" s="26"/>
      <c r="AE1114" s="26"/>
      <c r="AF1114" s="26"/>
      <c r="AG1114" s="26"/>
      <c r="AH1114" s="26"/>
      <c r="AI1114" s="26"/>
      <c r="AJ1114" s="26"/>
      <c r="AK1114" s="26"/>
      <c r="AL1114" s="26"/>
      <c r="AM1114" s="26"/>
      <c r="AN1114" s="26"/>
      <c r="AO1114" s="26"/>
      <c r="AQ1114" s="65">
        <v>0</v>
      </c>
      <c r="AR1114" s="65">
        <v>0</v>
      </c>
      <c r="AS1114" s="65">
        <v>101.1</v>
      </c>
      <c r="AT1114" s="65">
        <v>98.2</v>
      </c>
      <c r="AU1114" s="65">
        <v>136.80000000000001</v>
      </c>
      <c r="AV1114" s="65">
        <v>137.19999999999999</v>
      </c>
      <c r="AW1114" s="65">
        <v>178.6</v>
      </c>
      <c r="AX1114" s="65">
        <v>165.4</v>
      </c>
      <c r="AY1114" s="65">
        <v>173.7</v>
      </c>
      <c r="AZ1114" s="65">
        <v>185.7</v>
      </c>
      <c r="BA1114" s="65">
        <v>386.9</v>
      </c>
      <c r="BB1114" s="65">
        <v>359.8</v>
      </c>
      <c r="BC1114" s="65">
        <v>362</v>
      </c>
      <c r="BD1114" s="65">
        <v>405.2999999999999</v>
      </c>
      <c r="BE1114" s="65">
        <v>350.90000000000003</v>
      </c>
      <c r="BF1114" s="65">
        <v>315.3</v>
      </c>
      <c r="BG1114" s="65">
        <v>309.20000000000005</v>
      </c>
      <c r="BH1114" s="65">
        <v>272.99999999999994</v>
      </c>
      <c r="BI1114" s="65">
        <v>305.2</v>
      </c>
      <c r="BJ1114" s="65">
        <v>264.39999999999998</v>
      </c>
      <c r="BK1114" s="65">
        <v>289.59999999999997</v>
      </c>
      <c r="BL1114" s="65">
        <v>242.5</v>
      </c>
      <c r="BM1114" s="65">
        <v>410.79999999999995</v>
      </c>
      <c r="BN1114" s="65"/>
    </row>
    <row r="1115" spans="1:66" ht="13.5" customHeight="1" x14ac:dyDescent="0.15">
      <c r="A1115" s="51"/>
      <c r="B1115" s="52"/>
      <c r="C1115" s="122"/>
      <c r="D1115" s="66" t="s">
        <v>7</v>
      </c>
      <c r="E1115" s="90"/>
      <c r="F1115" s="90"/>
      <c r="G1115" s="90"/>
      <c r="H1115" s="28"/>
      <c r="I1115" s="28"/>
      <c r="J1115" s="28"/>
      <c r="K1115" s="28"/>
      <c r="L1115" s="28"/>
      <c r="M1115" s="28"/>
      <c r="N1115" s="28"/>
      <c r="O1115" s="28"/>
      <c r="P1115" s="28"/>
      <c r="Q1115" s="28"/>
      <c r="R1115" s="28"/>
      <c r="S1115" s="28"/>
      <c r="T1115" s="28"/>
      <c r="U1115" s="28"/>
      <c r="V1115" s="28"/>
      <c r="W1115" s="28"/>
      <c r="X1115" s="28"/>
      <c r="Y1115" s="28"/>
      <c r="Z1115" s="28"/>
      <c r="AA1115" s="28"/>
      <c r="AB1115" s="28"/>
      <c r="AC1115" s="28"/>
      <c r="AD1115" s="28"/>
      <c r="AE1115" s="28"/>
      <c r="AF1115" s="28"/>
      <c r="AG1115" s="28"/>
      <c r="AH1115" s="28"/>
      <c r="AI1115" s="28"/>
      <c r="AJ1115" s="28"/>
      <c r="AK1115" s="28"/>
      <c r="AL1115" s="28"/>
      <c r="AM1115" s="28"/>
      <c r="AN1115" s="28"/>
      <c r="AO1115" s="28"/>
      <c r="AQ1115" s="67">
        <v>0</v>
      </c>
      <c r="AR1115" s="67">
        <v>0</v>
      </c>
      <c r="AS1115" s="67">
        <v>10.3</v>
      </c>
      <c r="AT1115" s="67">
        <v>9.1</v>
      </c>
      <c r="AU1115" s="67">
        <v>7.6</v>
      </c>
      <c r="AV1115" s="67">
        <v>3</v>
      </c>
      <c r="AW1115" s="67">
        <v>6.2</v>
      </c>
      <c r="AX1115" s="67">
        <v>4.3</v>
      </c>
      <c r="AY1115" s="67">
        <v>4.2</v>
      </c>
      <c r="AZ1115" s="67">
        <v>5.0999999999999996</v>
      </c>
      <c r="BA1115" s="67">
        <v>25.8</v>
      </c>
      <c r="BB1115" s="67">
        <v>20.9</v>
      </c>
      <c r="BC1115" s="67">
        <v>21.7</v>
      </c>
      <c r="BD1115" s="67">
        <v>60.999999999999993</v>
      </c>
      <c r="BE1115" s="67">
        <v>52.699999999999996</v>
      </c>
      <c r="BF1115" s="67">
        <v>47.300000000000004</v>
      </c>
      <c r="BG1115" s="67">
        <v>46.300000000000004</v>
      </c>
      <c r="BH1115" s="67">
        <v>40.800000000000004</v>
      </c>
      <c r="BI1115" s="67">
        <v>46.699999999999996</v>
      </c>
      <c r="BJ1115" s="67">
        <v>43.1</v>
      </c>
      <c r="BK1115" s="67">
        <v>48.900000000000006</v>
      </c>
      <c r="BL1115" s="67">
        <v>36.299999999999997</v>
      </c>
      <c r="BM1115" s="67">
        <v>61.800000000000004</v>
      </c>
      <c r="BN1115" s="67"/>
    </row>
    <row r="1116" spans="1:66" ht="13.5" customHeight="1" x14ac:dyDescent="0.15">
      <c r="A1116" s="51"/>
      <c r="B1116" s="52"/>
      <c r="C1116" s="122"/>
      <c r="D1116" s="66" t="s">
        <v>8</v>
      </c>
      <c r="E1116" s="90"/>
      <c r="F1116" s="90"/>
      <c r="G1116" s="90"/>
      <c r="H1116" s="28"/>
      <c r="I1116" s="28"/>
      <c r="J1116" s="28"/>
      <c r="K1116" s="28"/>
      <c r="L1116" s="28"/>
      <c r="M1116" s="28"/>
      <c r="N1116" s="28"/>
      <c r="O1116" s="28"/>
      <c r="P1116" s="28"/>
      <c r="Q1116" s="28"/>
      <c r="R1116" s="28"/>
      <c r="S1116" s="28"/>
      <c r="T1116" s="28"/>
      <c r="U1116" s="28"/>
      <c r="V1116" s="28"/>
      <c r="W1116" s="28"/>
      <c r="X1116" s="28"/>
      <c r="Y1116" s="28"/>
      <c r="Z1116" s="28"/>
      <c r="AA1116" s="28"/>
      <c r="AB1116" s="28"/>
      <c r="AC1116" s="28"/>
      <c r="AD1116" s="28"/>
      <c r="AE1116" s="28"/>
      <c r="AF1116" s="28"/>
      <c r="AG1116" s="28"/>
      <c r="AH1116" s="28"/>
      <c r="AI1116" s="28"/>
      <c r="AJ1116" s="28"/>
      <c r="AK1116" s="28"/>
      <c r="AL1116" s="28"/>
      <c r="AM1116" s="28"/>
      <c r="AN1116" s="28"/>
      <c r="AO1116" s="28"/>
      <c r="AQ1116" s="67">
        <v>0</v>
      </c>
      <c r="AR1116" s="67">
        <v>0</v>
      </c>
      <c r="AS1116" s="67">
        <v>90.8</v>
      </c>
      <c r="AT1116" s="67">
        <v>89.1</v>
      </c>
      <c r="AU1116" s="67">
        <v>129.19999999999999</v>
      </c>
      <c r="AV1116" s="67">
        <v>134.19999999999999</v>
      </c>
      <c r="AW1116" s="67">
        <v>172.4</v>
      </c>
      <c r="AX1116" s="67">
        <v>161.1</v>
      </c>
      <c r="AY1116" s="67">
        <v>169.5</v>
      </c>
      <c r="AZ1116" s="67">
        <v>180.6</v>
      </c>
      <c r="BA1116" s="67">
        <v>361.1</v>
      </c>
      <c r="BB1116" s="67">
        <v>338.9</v>
      </c>
      <c r="BC1116" s="67">
        <v>340.3</v>
      </c>
      <c r="BD1116" s="67">
        <v>344.3</v>
      </c>
      <c r="BE1116" s="67">
        <v>298.20000000000005</v>
      </c>
      <c r="BF1116" s="67">
        <v>268</v>
      </c>
      <c r="BG1116" s="67">
        <v>262.89999999999998</v>
      </c>
      <c r="BH1116" s="67">
        <v>232.20000000000002</v>
      </c>
      <c r="BI1116" s="67">
        <v>258.5</v>
      </c>
      <c r="BJ1116" s="67">
        <v>221.29999999999995</v>
      </c>
      <c r="BK1116" s="67">
        <v>240.7</v>
      </c>
      <c r="BL1116" s="67">
        <v>206.2</v>
      </c>
      <c r="BM1116" s="67">
        <v>348.99999999999994</v>
      </c>
      <c r="BN1116" s="67"/>
    </row>
    <row r="1117" spans="1:66" ht="13.5" customHeight="1" x14ac:dyDescent="0.15">
      <c r="A1117" s="51"/>
      <c r="B1117" s="52"/>
      <c r="C1117" s="122"/>
      <c r="D1117" s="66" t="s">
        <v>9</v>
      </c>
      <c r="E1117" s="90"/>
      <c r="F1117" s="90"/>
      <c r="G1117" s="90"/>
      <c r="H1117" s="28"/>
      <c r="I1117" s="28"/>
      <c r="J1117" s="28"/>
      <c r="K1117" s="28"/>
      <c r="L1117" s="28"/>
      <c r="M1117" s="28"/>
      <c r="N1117" s="28"/>
      <c r="O1117" s="28"/>
      <c r="P1117" s="28"/>
      <c r="Q1117" s="28"/>
      <c r="R1117" s="28"/>
      <c r="S1117" s="28"/>
      <c r="T1117" s="28"/>
      <c r="U1117" s="28"/>
      <c r="V1117" s="28"/>
      <c r="W1117" s="28"/>
      <c r="X1117" s="28"/>
      <c r="Y1117" s="28"/>
      <c r="Z1117" s="28"/>
      <c r="AA1117" s="28"/>
      <c r="AB1117" s="28"/>
      <c r="AC1117" s="28"/>
      <c r="AD1117" s="28"/>
      <c r="AE1117" s="28"/>
      <c r="AF1117" s="28"/>
      <c r="AG1117" s="28"/>
      <c r="AH1117" s="28"/>
      <c r="AI1117" s="28"/>
      <c r="AJ1117" s="28"/>
      <c r="AK1117" s="28"/>
      <c r="AL1117" s="28"/>
      <c r="AM1117" s="28"/>
      <c r="AN1117" s="28"/>
      <c r="AO1117" s="28"/>
      <c r="AQ1117" s="67">
        <v>0</v>
      </c>
      <c r="AR1117" s="67">
        <v>0</v>
      </c>
      <c r="AS1117" s="67">
        <v>94.4</v>
      </c>
      <c r="AT1117" s="67">
        <v>96.1</v>
      </c>
      <c r="AU1117" s="67">
        <v>134.9</v>
      </c>
      <c r="AV1117" s="67">
        <v>136.5</v>
      </c>
      <c r="AW1117" s="67">
        <v>176.4</v>
      </c>
      <c r="AX1117" s="67">
        <v>162.30000000000001</v>
      </c>
      <c r="AY1117" s="67">
        <v>168.3</v>
      </c>
      <c r="AZ1117" s="67">
        <v>179.9</v>
      </c>
      <c r="BA1117" s="67">
        <v>321</v>
      </c>
      <c r="BB1117" s="67">
        <v>311.3</v>
      </c>
      <c r="BC1117" s="67">
        <v>326.39999999999998</v>
      </c>
      <c r="BD1117" s="67">
        <v>360.99999999999994</v>
      </c>
      <c r="BE1117" s="67">
        <v>309.70000000000005</v>
      </c>
      <c r="BF1117" s="67">
        <v>274</v>
      </c>
      <c r="BG1117" s="67">
        <v>266.50000000000006</v>
      </c>
      <c r="BH1117" s="67">
        <v>229.6</v>
      </c>
      <c r="BI1117" s="67">
        <v>260.29999999999995</v>
      </c>
      <c r="BJ1117" s="67">
        <v>220.7</v>
      </c>
      <c r="BK1117" s="67">
        <v>249.3</v>
      </c>
      <c r="BL1117" s="67">
        <v>206.5</v>
      </c>
      <c r="BM1117" s="67">
        <v>362</v>
      </c>
      <c r="BN1117" s="67"/>
    </row>
    <row r="1118" spans="1:66" ht="13.5" customHeight="1" x14ac:dyDescent="0.15">
      <c r="A1118" s="51"/>
      <c r="B1118" s="52"/>
      <c r="C1118" s="122"/>
      <c r="D1118" s="66" t="s">
        <v>10</v>
      </c>
      <c r="E1118" s="90"/>
      <c r="F1118" s="90"/>
      <c r="G1118" s="90"/>
      <c r="H1118" s="28"/>
      <c r="I1118" s="28"/>
      <c r="J1118" s="28"/>
      <c r="K1118" s="28"/>
      <c r="L1118" s="28"/>
      <c r="M1118" s="28"/>
      <c r="N1118" s="28"/>
      <c r="O1118" s="28"/>
      <c r="P1118" s="28"/>
      <c r="Q1118" s="28"/>
      <c r="R1118" s="28"/>
      <c r="S1118" s="28"/>
      <c r="T1118" s="28"/>
      <c r="U1118" s="28"/>
      <c r="V1118" s="28"/>
      <c r="W1118" s="28"/>
      <c r="X1118" s="28"/>
      <c r="Y1118" s="28"/>
      <c r="Z1118" s="28"/>
      <c r="AA1118" s="28"/>
      <c r="AB1118" s="28"/>
      <c r="AC1118" s="28"/>
      <c r="AD1118" s="28"/>
      <c r="AE1118" s="28"/>
      <c r="AF1118" s="28"/>
      <c r="AG1118" s="28"/>
      <c r="AH1118" s="28"/>
      <c r="AI1118" s="28"/>
      <c r="AJ1118" s="28"/>
      <c r="AK1118" s="28"/>
      <c r="AL1118" s="28"/>
      <c r="AM1118" s="28"/>
      <c r="AN1118" s="28"/>
      <c r="AO1118" s="28"/>
      <c r="AQ1118" s="67">
        <v>0</v>
      </c>
      <c r="AR1118" s="67">
        <v>0</v>
      </c>
      <c r="AS1118" s="67">
        <v>6.7</v>
      </c>
      <c r="AT1118" s="67">
        <v>2.1</v>
      </c>
      <c r="AU1118" s="67">
        <v>1.9</v>
      </c>
      <c r="AV1118" s="67">
        <v>0.7</v>
      </c>
      <c r="AW1118" s="67">
        <v>2.2000000000000002</v>
      </c>
      <c r="AX1118" s="67">
        <v>3.1</v>
      </c>
      <c r="AY1118" s="67">
        <v>5.4</v>
      </c>
      <c r="AZ1118" s="67">
        <v>5.8</v>
      </c>
      <c r="BA1118" s="67">
        <v>65.900000000000006</v>
      </c>
      <c r="BB1118" s="67">
        <v>48.5</v>
      </c>
      <c r="BC1118" s="67">
        <v>35.6</v>
      </c>
      <c r="BD1118" s="67">
        <v>44.300000000000011</v>
      </c>
      <c r="BE1118" s="67">
        <v>41.20000000000001</v>
      </c>
      <c r="BF1118" s="67">
        <v>41.300000000000004</v>
      </c>
      <c r="BG1118" s="67">
        <v>42.7</v>
      </c>
      <c r="BH1118" s="67">
        <v>43.400000000000006</v>
      </c>
      <c r="BI1118" s="67">
        <v>44.900000000000006</v>
      </c>
      <c r="BJ1118" s="67">
        <v>43.7</v>
      </c>
      <c r="BK1118" s="67">
        <v>40.299999999999997</v>
      </c>
      <c r="BL1118" s="67">
        <v>36</v>
      </c>
      <c r="BM1118" s="67">
        <v>48.800000000000004</v>
      </c>
      <c r="BN1118" s="67"/>
    </row>
    <row r="1119" spans="1:66" ht="13.5" customHeight="1" thickBot="1" x14ac:dyDescent="0.2">
      <c r="A1119" s="51"/>
      <c r="B1119" s="52"/>
      <c r="C1119" s="122"/>
      <c r="D1119" s="68" t="s">
        <v>11</v>
      </c>
      <c r="E1119" s="91"/>
      <c r="F1119" s="91"/>
      <c r="G1119" s="91"/>
      <c r="H1119" s="29"/>
      <c r="I1119" s="29"/>
      <c r="J1119" s="29"/>
      <c r="K1119" s="29"/>
      <c r="L1119" s="29"/>
      <c r="M1119" s="29"/>
      <c r="N1119" s="29"/>
      <c r="O1119" s="29"/>
      <c r="P1119" s="29"/>
      <c r="Q1119" s="29"/>
      <c r="R1119" s="29"/>
      <c r="S1119" s="29"/>
      <c r="T1119" s="29"/>
      <c r="U1119" s="29"/>
      <c r="V1119" s="29"/>
      <c r="W1119" s="29"/>
      <c r="X1119" s="29"/>
      <c r="Y1119" s="29"/>
      <c r="Z1119" s="29"/>
      <c r="AA1119" s="29"/>
      <c r="AB1119" s="29"/>
      <c r="AC1119" s="29"/>
      <c r="AD1119" s="29"/>
      <c r="AE1119" s="29"/>
      <c r="AF1119" s="29"/>
      <c r="AG1119" s="29"/>
      <c r="AH1119" s="29"/>
      <c r="AI1119" s="29"/>
      <c r="AJ1119" s="29"/>
      <c r="AK1119" s="29"/>
      <c r="AL1119" s="29"/>
      <c r="AM1119" s="29"/>
      <c r="AN1119" s="29"/>
      <c r="AO1119" s="29"/>
      <c r="AQ1119" s="69">
        <v>0</v>
      </c>
      <c r="AR1119" s="69">
        <v>0</v>
      </c>
      <c r="AS1119" s="69">
        <v>6.7</v>
      </c>
      <c r="AT1119" s="69">
        <v>2.1</v>
      </c>
      <c r="AU1119" s="69">
        <v>1.9</v>
      </c>
      <c r="AV1119" s="69">
        <v>0.7</v>
      </c>
      <c r="AW1119" s="69">
        <v>2.2000000000000002</v>
      </c>
      <c r="AX1119" s="69">
        <v>3.1</v>
      </c>
      <c r="AY1119" s="69">
        <v>5.4</v>
      </c>
      <c r="AZ1119" s="69">
        <v>5.8</v>
      </c>
      <c r="BA1119" s="69">
        <v>96.9</v>
      </c>
      <c r="BB1119" s="69">
        <v>49.7</v>
      </c>
      <c r="BC1119" s="69">
        <v>38</v>
      </c>
      <c r="BD1119" s="69">
        <v>45.399999999999991</v>
      </c>
      <c r="BE1119" s="69">
        <v>42.599999999999994</v>
      </c>
      <c r="BF1119" s="69">
        <v>42.400000000000006</v>
      </c>
      <c r="BG1119" s="69">
        <v>43.800000000000004</v>
      </c>
      <c r="BH1119" s="69">
        <v>44.400000000000013</v>
      </c>
      <c r="BI1119" s="69">
        <v>46.699999999999996</v>
      </c>
      <c r="BJ1119" s="69">
        <v>47.8</v>
      </c>
      <c r="BK1119" s="69">
        <v>41.699999999999996</v>
      </c>
      <c r="BL1119" s="69">
        <v>40.200000000000003</v>
      </c>
      <c r="BM1119" s="69">
        <v>55.4</v>
      </c>
      <c r="BN1119" s="69"/>
    </row>
    <row r="1120" spans="1:66" ht="13.5" customHeight="1" x14ac:dyDescent="0.15">
      <c r="A1120" s="51"/>
      <c r="B1120" s="52"/>
      <c r="C1120" s="121" t="s">
        <v>406</v>
      </c>
      <c r="D1120" s="64" t="s">
        <v>6</v>
      </c>
      <c r="E1120" s="89"/>
      <c r="F1120" s="89"/>
      <c r="G1120" s="89"/>
      <c r="H1120" s="26"/>
      <c r="I1120" s="26"/>
      <c r="J1120" s="26"/>
      <c r="K1120" s="26"/>
      <c r="L1120" s="26"/>
      <c r="M1120" s="26"/>
      <c r="N1120" s="26"/>
      <c r="O1120" s="26"/>
      <c r="P1120" s="26"/>
      <c r="Q1120" s="26"/>
      <c r="R1120" s="26"/>
      <c r="S1120" s="26"/>
      <c r="T1120" s="26"/>
      <c r="U1120" s="26"/>
      <c r="V1120" s="26"/>
      <c r="W1120" s="26"/>
      <c r="X1120" s="26"/>
      <c r="Y1120" s="26"/>
      <c r="Z1120" s="26"/>
      <c r="AA1120" s="26"/>
      <c r="AB1120" s="26"/>
      <c r="AC1120" s="26"/>
      <c r="AD1120" s="26"/>
      <c r="AE1120" s="26"/>
      <c r="AF1120" s="26"/>
      <c r="AG1120" s="26"/>
      <c r="AH1120" s="26"/>
      <c r="AI1120" s="26"/>
      <c r="AJ1120" s="26"/>
      <c r="AK1120" s="26"/>
      <c r="AL1120" s="26"/>
      <c r="AM1120" s="26"/>
      <c r="AN1120" s="26"/>
      <c r="AO1120" s="26"/>
      <c r="AQ1120" s="65">
        <v>0</v>
      </c>
      <c r="AR1120" s="65">
        <v>0</v>
      </c>
      <c r="AS1120" s="65">
        <v>224.2</v>
      </c>
      <c r="AT1120" s="65">
        <v>168.4</v>
      </c>
      <c r="AU1120" s="65">
        <v>177.7</v>
      </c>
      <c r="AV1120" s="65">
        <v>182.6</v>
      </c>
      <c r="AW1120" s="65">
        <v>163.1</v>
      </c>
      <c r="AX1120" s="65">
        <v>161.69999999999999</v>
      </c>
      <c r="AY1120" s="65">
        <v>159.6</v>
      </c>
      <c r="AZ1120" s="65">
        <v>139</v>
      </c>
      <c r="BA1120" s="65">
        <v>0</v>
      </c>
      <c r="BB1120" s="65">
        <v>0</v>
      </c>
      <c r="BC1120" s="65">
        <v>0</v>
      </c>
      <c r="BD1120" s="65">
        <v>0</v>
      </c>
      <c r="BE1120" s="65">
        <v>0</v>
      </c>
      <c r="BF1120" s="65">
        <v>0</v>
      </c>
      <c r="BG1120" s="65">
        <v>0</v>
      </c>
      <c r="BH1120" s="65">
        <v>0</v>
      </c>
      <c r="BI1120" s="65">
        <v>0</v>
      </c>
      <c r="BJ1120" s="65">
        <v>0</v>
      </c>
      <c r="BK1120" s="65">
        <v>0</v>
      </c>
      <c r="BL1120" s="65">
        <v>0</v>
      </c>
      <c r="BM1120" s="65"/>
      <c r="BN1120" s="65"/>
    </row>
    <row r="1121" spans="1:66" ht="13.5" customHeight="1" x14ac:dyDescent="0.15">
      <c r="A1121" s="51"/>
      <c r="B1121" s="52"/>
      <c r="C1121" s="122"/>
      <c r="D1121" s="66" t="s">
        <v>7</v>
      </c>
      <c r="E1121" s="90"/>
      <c r="F1121" s="90"/>
      <c r="G1121" s="90"/>
      <c r="H1121" s="28"/>
      <c r="I1121" s="28"/>
      <c r="J1121" s="28"/>
      <c r="K1121" s="28"/>
      <c r="L1121" s="28"/>
      <c r="M1121" s="28"/>
      <c r="N1121" s="28"/>
      <c r="O1121" s="28"/>
      <c r="P1121" s="28"/>
      <c r="Q1121" s="28"/>
      <c r="R1121" s="28"/>
      <c r="S1121" s="28"/>
      <c r="T1121" s="28"/>
      <c r="U1121" s="28"/>
      <c r="V1121" s="28"/>
      <c r="W1121" s="28"/>
      <c r="X1121" s="28"/>
      <c r="Y1121" s="28"/>
      <c r="Z1121" s="28"/>
      <c r="AA1121" s="28"/>
      <c r="AB1121" s="28"/>
      <c r="AC1121" s="28"/>
      <c r="AD1121" s="28"/>
      <c r="AE1121" s="28"/>
      <c r="AF1121" s="28"/>
      <c r="AG1121" s="28"/>
      <c r="AH1121" s="28"/>
      <c r="AI1121" s="28"/>
      <c r="AJ1121" s="28"/>
      <c r="AK1121" s="28"/>
      <c r="AL1121" s="28"/>
      <c r="AM1121" s="28"/>
      <c r="AN1121" s="28"/>
      <c r="AO1121" s="28"/>
      <c r="AQ1121" s="67">
        <v>0</v>
      </c>
      <c r="AR1121" s="67">
        <v>0</v>
      </c>
      <c r="AS1121" s="67">
        <v>11.6</v>
      </c>
      <c r="AT1121" s="67">
        <v>8.6</v>
      </c>
      <c r="AU1121" s="67">
        <v>9</v>
      </c>
      <c r="AV1121" s="67">
        <v>9.1999999999999993</v>
      </c>
      <c r="AW1121" s="67">
        <v>8.1</v>
      </c>
      <c r="AX1121" s="67">
        <v>8</v>
      </c>
      <c r="AY1121" s="67">
        <v>8</v>
      </c>
      <c r="AZ1121" s="67">
        <v>6.9</v>
      </c>
      <c r="BA1121" s="67">
        <v>0</v>
      </c>
      <c r="BB1121" s="67">
        <v>0</v>
      </c>
      <c r="BC1121" s="67">
        <v>0</v>
      </c>
      <c r="BD1121" s="67">
        <v>0</v>
      </c>
      <c r="BE1121" s="67">
        <v>0</v>
      </c>
      <c r="BF1121" s="67">
        <v>0</v>
      </c>
      <c r="BG1121" s="67">
        <v>0</v>
      </c>
      <c r="BH1121" s="67">
        <v>0</v>
      </c>
      <c r="BI1121" s="67">
        <v>0</v>
      </c>
      <c r="BJ1121" s="67">
        <v>0</v>
      </c>
      <c r="BK1121" s="67">
        <v>0</v>
      </c>
      <c r="BL1121" s="67">
        <v>0</v>
      </c>
      <c r="BM1121" s="67"/>
      <c r="BN1121" s="67"/>
    </row>
    <row r="1122" spans="1:66" ht="13.5" customHeight="1" x14ac:dyDescent="0.15">
      <c r="A1122" s="51"/>
      <c r="B1122" s="52"/>
      <c r="C1122" s="122"/>
      <c r="D1122" s="66" t="s">
        <v>8</v>
      </c>
      <c r="E1122" s="90"/>
      <c r="F1122" s="90"/>
      <c r="G1122" s="90"/>
      <c r="H1122" s="28"/>
      <c r="I1122" s="28"/>
      <c r="J1122" s="28"/>
      <c r="K1122" s="28"/>
      <c r="L1122" s="28"/>
      <c r="M1122" s="28"/>
      <c r="N1122" s="28"/>
      <c r="O1122" s="28"/>
      <c r="P1122" s="28"/>
      <c r="Q1122" s="28"/>
      <c r="R1122" s="28"/>
      <c r="S1122" s="28"/>
      <c r="T1122" s="28"/>
      <c r="U1122" s="28"/>
      <c r="V1122" s="28"/>
      <c r="W1122" s="28"/>
      <c r="X1122" s="28"/>
      <c r="Y1122" s="28"/>
      <c r="Z1122" s="28"/>
      <c r="AA1122" s="28"/>
      <c r="AB1122" s="28"/>
      <c r="AC1122" s="28"/>
      <c r="AD1122" s="28"/>
      <c r="AE1122" s="28"/>
      <c r="AF1122" s="28"/>
      <c r="AG1122" s="28"/>
      <c r="AH1122" s="28"/>
      <c r="AI1122" s="28"/>
      <c r="AJ1122" s="28"/>
      <c r="AK1122" s="28"/>
      <c r="AL1122" s="28"/>
      <c r="AM1122" s="28"/>
      <c r="AN1122" s="28"/>
      <c r="AO1122" s="28"/>
      <c r="AQ1122" s="67">
        <v>0</v>
      </c>
      <c r="AR1122" s="67">
        <v>0</v>
      </c>
      <c r="AS1122" s="67">
        <v>212.6</v>
      </c>
      <c r="AT1122" s="67">
        <v>159.80000000000001</v>
      </c>
      <c r="AU1122" s="67">
        <v>168.7</v>
      </c>
      <c r="AV1122" s="67">
        <v>173.4</v>
      </c>
      <c r="AW1122" s="67">
        <v>155</v>
      </c>
      <c r="AX1122" s="67">
        <v>153.69999999999999</v>
      </c>
      <c r="AY1122" s="67">
        <v>151.6</v>
      </c>
      <c r="AZ1122" s="67">
        <v>132.1</v>
      </c>
      <c r="BA1122" s="67">
        <v>0</v>
      </c>
      <c r="BB1122" s="67">
        <v>0</v>
      </c>
      <c r="BC1122" s="67">
        <v>0</v>
      </c>
      <c r="BD1122" s="67">
        <v>0</v>
      </c>
      <c r="BE1122" s="67">
        <v>0</v>
      </c>
      <c r="BF1122" s="67">
        <v>0</v>
      </c>
      <c r="BG1122" s="67">
        <v>0</v>
      </c>
      <c r="BH1122" s="67">
        <v>0</v>
      </c>
      <c r="BI1122" s="67">
        <v>0</v>
      </c>
      <c r="BJ1122" s="67">
        <v>0</v>
      </c>
      <c r="BK1122" s="67">
        <v>0</v>
      </c>
      <c r="BL1122" s="67">
        <v>0</v>
      </c>
      <c r="BM1122" s="67"/>
      <c r="BN1122" s="67"/>
    </row>
    <row r="1123" spans="1:66" ht="13.5" customHeight="1" x14ac:dyDescent="0.15">
      <c r="A1123" s="51"/>
      <c r="B1123" s="52"/>
      <c r="C1123" s="122"/>
      <c r="D1123" s="66" t="s">
        <v>9</v>
      </c>
      <c r="E1123" s="90"/>
      <c r="F1123" s="90"/>
      <c r="G1123" s="90"/>
      <c r="H1123" s="28"/>
      <c r="I1123" s="28"/>
      <c r="J1123" s="28"/>
      <c r="K1123" s="28"/>
      <c r="L1123" s="28"/>
      <c r="M1123" s="28"/>
      <c r="N1123" s="28"/>
      <c r="O1123" s="28"/>
      <c r="P1123" s="28"/>
      <c r="Q1123" s="28"/>
      <c r="R1123" s="28"/>
      <c r="S1123" s="28"/>
      <c r="T1123" s="28"/>
      <c r="U1123" s="28"/>
      <c r="V1123" s="28"/>
      <c r="W1123" s="28"/>
      <c r="X1123" s="28"/>
      <c r="Y1123" s="28"/>
      <c r="Z1123" s="28"/>
      <c r="AA1123" s="28"/>
      <c r="AB1123" s="28"/>
      <c r="AC1123" s="28"/>
      <c r="AD1123" s="28"/>
      <c r="AE1123" s="28"/>
      <c r="AF1123" s="28"/>
      <c r="AG1123" s="28"/>
      <c r="AH1123" s="28"/>
      <c r="AI1123" s="28"/>
      <c r="AJ1123" s="28"/>
      <c r="AK1123" s="28"/>
      <c r="AL1123" s="28"/>
      <c r="AM1123" s="28"/>
      <c r="AN1123" s="28"/>
      <c r="AO1123" s="28"/>
      <c r="AQ1123" s="67">
        <v>0</v>
      </c>
      <c r="AR1123" s="67">
        <v>0</v>
      </c>
      <c r="AS1123" s="67">
        <v>202</v>
      </c>
      <c r="AT1123" s="67">
        <v>152.69999999999999</v>
      </c>
      <c r="AU1123" s="67">
        <v>148.6</v>
      </c>
      <c r="AV1123" s="67">
        <v>153.5</v>
      </c>
      <c r="AW1123" s="67">
        <v>129.30000000000001</v>
      </c>
      <c r="AX1123" s="67">
        <v>132.80000000000001</v>
      </c>
      <c r="AY1123" s="67">
        <v>117.1</v>
      </c>
      <c r="AZ1123" s="67">
        <v>101.3</v>
      </c>
      <c r="BA1123" s="67">
        <v>0</v>
      </c>
      <c r="BB1123" s="67">
        <v>0</v>
      </c>
      <c r="BC1123" s="67">
        <v>0</v>
      </c>
      <c r="BD1123" s="67">
        <v>0</v>
      </c>
      <c r="BE1123" s="67">
        <v>0</v>
      </c>
      <c r="BF1123" s="67">
        <v>0</v>
      </c>
      <c r="BG1123" s="67">
        <v>0</v>
      </c>
      <c r="BH1123" s="67">
        <v>0</v>
      </c>
      <c r="BI1123" s="67">
        <v>0</v>
      </c>
      <c r="BJ1123" s="67">
        <v>0</v>
      </c>
      <c r="BK1123" s="67">
        <v>0</v>
      </c>
      <c r="BL1123" s="67">
        <v>0</v>
      </c>
      <c r="BM1123" s="67"/>
      <c r="BN1123" s="67"/>
    </row>
    <row r="1124" spans="1:66" ht="13.5" customHeight="1" x14ac:dyDescent="0.15">
      <c r="A1124" s="51"/>
      <c r="B1124" s="52"/>
      <c r="C1124" s="122"/>
      <c r="D1124" s="66" t="s">
        <v>10</v>
      </c>
      <c r="E1124" s="90"/>
      <c r="F1124" s="90"/>
      <c r="G1124" s="90"/>
      <c r="H1124" s="28"/>
      <c r="I1124" s="28"/>
      <c r="J1124" s="28"/>
      <c r="K1124" s="28"/>
      <c r="L1124" s="28"/>
      <c r="M1124" s="28"/>
      <c r="N1124" s="28"/>
      <c r="O1124" s="28"/>
      <c r="P1124" s="28"/>
      <c r="Q1124" s="28"/>
      <c r="R1124" s="28"/>
      <c r="S1124" s="28"/>
      <c r="T1124" s="28"/>
      <c r="U1124" s="28"/>
      <c r="V1124" s="28"/>
      <c r="W1124" s="28"/>
      <c r="X1124" s="28"/>
      <c r="Y1124" s="28"/>
      <c r="Z1124" s="28"/>
      <c r="AA1124" s="28"/>
      <c r="AB1124" s="28"/>
      <c r="AC1124" s="28"/>
      <c r="AD1124" s="28"/>
      <c r="AE1124" s="28"/>
      <c r="AF1124" s="28"/>
      <c r="AG1124" s="28"/>
      <c r="AH1124" s="28"/>
      <c r="AI1124" s="28"/>
      <c r="AJ1124" s="28"/>
      <c r="AK1124" s="28"/>
      <c r="AL1124" s="28"/>
      <c r="AM1124" s="28"/>
      <c r="AN1124" s="28"/>
      <c r="AO1124" s="28"/>
      <c r="AQ1124" s="67">
        <v>0</v>
      </c>
      <c r="AR1124" s="67">
        <v>0</v>
      </c>
      <c r="AS1124" s="67">
        <v>22.2</v>
      </c>
      <c r="AT1124" s="67">
        <v>15.7</v>
      </c>
      <c r="AU1124" s="67">
        <v>29.1</v>
      </c>
      <c r="AV1124" s="67">
        <v>29.1</v>
      </c>
      <c r="AW1124" s="67">
        <v>33.799999999999997</v>
      </c>
      <c r="AX1124" s="67">
        <v>28.9</v>
      </c>
      <c r="AY1124" s="67">
        <v>42.5</v>
      </c>
      <c r="AZ1124" s="67">
        <v>37.700000000000003</v>
      </c>
      <c r="BA1124" s="67">
        <v>0</v>
      </c>
      <c r="BB1124" s="67">
        <v>0</v>
      </c>
      <c r="BC1124" s="67">
        <v>0</v>
      </c>
      <c r="BD1124" s="67">
        <v>0</v>
      </c>
      <c r="BE1124" s="67">
        <v>0</v>
      </c>
      <c r="BF1124" s="67">
        <v>0</v>
      </c>
      <c r="BG1124" s="67">
        <v>0</v>
      </c>
      <c r="BH1124" s="67">
        <v>0</v>
      </c>
      <c r="BI1124" s="67">
        <v>0</v>
      </c>
      <c r="BJ1124" s="67">
        <v>0</v>
      </c>
      <c r="BK1124" s="67">
        <v>0</v>
      </c>
      <c r="BL1124" s="67">
        <v>0</v>
      </c>
      <c r="BM1124" s="67"/>
      <c r="BN1124" s="67"/>
    </row>
    <row r="1125" spans="1:66" ht="13.5" customHeight="1" thickBot="1" x14ac:dyDescent="0.2">
      <c r="A1125" s="51"/>
      <c r="B1125" s="52"/>
      <c r="C1125" s="123"/>
      <c r="D1125" s="68" t="s">
        <v>11</v>
      </c>
      <c r="E1125" s="91"/>
      <c r="F1125" s="91"/>
      <c r="G1125" s="91"/>
      <c r="H1125" s="29"/>
      <c r="I1125" s="29"/>
      <c r="J1125" s="29"/>
      <c r="K1125" s="29"/>
      <c r="L1125" s="29"/>
      <c r="M1125" s="29"/>
      <c r="N1125" s="29"/>
      <c r="O1125" s="29"/>
      <c r="P1125" s="29"/>
      <c r="Q1125" s="29"/>
      <c r="R1125" s="29"/>
      <c r="S1125" s="29"/>
      <c r="T1125" s="29"/>
      <c r="U1125" s="29"/>
      <c r="V1125" s="29"/>
      <c r="W1125" s="29"/>
      <c r="X1125" s="29"/>
      <c r="Y1125" s="29"/>
      <c r="Z1125" s="29"/>
      <c r="AA1125" s="29"/>
      <c r="AB1125" s="29"/>
      <c r="AC1125" s="29"/>
      <c r="AD1125" s="29"/>
      <c r="AE1125" s="29"/>
      <c r="AF1125" s="29"/>
      <c r="AG1125" s="29"/>
      <c r="AH1125" s="29"/>
      <c r="AI1125" s="29"/>
      <c r="AJ1125" s="29"/>
      <c r="AK1125" s="29"/>
      <c r="AL1125" s="29"/>
      <c r="AM1125" s="29"/>
      <c r="AN1125" s="29"/>
      <c r="AO1125" s="29"/>
      <c r="AQ1125" s="69">
        <v>0</v>
      </c>
      <c r="AR1125" s="69">
        <v>0</v>
      </c>
      <c r="AS1125" s="69">
        <v>24.1</v>
      </c>
      <c r="AT1125" s="69">
        <v>17.399999999999999</v>
      </c>
      <c r="AU1125" s="69">
        <v>31.8</v>
      </c>
      <c r="AV1125" s="69">
        <v>32.299999999999997</v>
      </c>
      <c r="AW1125" s="69">
        <v>37.5</v>
      </c>
      <c r="AX1125" s="69">
        <v>32.1</v>
      </c>
      <c r="AY1125" s="69">
        <v>47.3</v>
      </c>
      <c r="AZ1125" s="69">
        <v>42</v>
      </c>
      <c r="BA1125" s="69">
        <v>0</v>
      </c>
      <c r="BB1125" s="69">
        <v>0</v>
      </c>
      <c r="BC1125" s="69">
        <v>0</v>
      </c>
      <c r="BD1125" s="69">
        <v>0</v>
      </c>
      <c r="BE1125" s="69">
        <v>0</v>
      </c>
      <c r="BF1125" s="69">
        <v>0</v>
      </c>
      <c r="BG1125" s="69">
        <v>0</v>
      </c>
      <c r="BH1125" s="69">
        <v>0</v>
      </c>
      <c r="BI1125" s="69">
        <v>0</v>
      </c>
      <c r="BJ1125" s="69">
        <v>0</v>
      </c>
      <c r="BK1125" s="69">
        <v>0</v>
      </c>
      <c r="BL1125" s="69">
        <v>0</v>
      </c>
      <c r="BM1125" s="69"/>
      <c r="BN1125" s="69"/>
    </row>
    <row r="1126" spans="1:66" ht="13.5" customHeight="1" x14ac:dyDescent="0.15">
      <c r="A1126" s="51"/>
      <c r="B1126" s="52"/>
      <c r="C1126" s="121" t="s">
        <v>407</v>
      </c>
      <c r="D1126" s="64" t="s">
        <v>6</v>
      </c>
      <c r="E1126" s="89"/>
      <c r="F1126" s="89"/>
      <c r="G1126" s="89"/>
      <c r="H1126" s="26"/>
      <c r="I1126" s="26"/>
      <c r="J1126" s="26"/>
      <c r="K1126" s="26"/>
      <c r="L1126" s="26"/>
      <c r="M1126" s="26"/>
      <c r="N1126" s="26"/>
      <c r="O1126" s="26"/>
      <c r="P1126" s="26"/>
      <c r="Q1126" s="26"/>
      <c r="R1126" s="26"/>
      <c r="S1126" s="26"/>
      <c r="T1126" s="26"/>
      <c r="U1126" s="26"/>
      <c r="V1126" s="26"/>
      <c r="W1126" s="26"/>
      <c r="X1126" s="26"/>
      <c r="Y1126" s="26"/>
      <c r="Z1126" s="26"/>
      <c r="AA1126" s="26"/>
      <c r="AB1126" s="26"/>
      <c r="AC1126" s="26"/>
      <c r="AD1126" s="26"/>
      <c r="AE1126" s="26"/>
      <c r="AF1126" s="26"/>
      <c r="AG1126" s="26"/>
      <c r="AH1126" s="26"/>
      <c r="AI1126" s="26"/>
      <c r="AJ1126" s="26"/>
      <c r="AK1126" s="26"/>
      <c r="AL1126" s="26"/>
      <c r="AM1126" s="26"/>
      <c r="AN1126" s="26"/>
      <c r="AO1126" s="26"/>
      <c r="AQ1126" s="65">
        <v>0</v>
      </c>
      <c r="AR1126" s="65">
        <v>0</v>
      </c>
      <c r="AS1126" s="65">
        <v>84.4</v>
      </c>
      <c r="AT1126" s="65">
        <v>79.7</v>
      </c>
      <c r="AU1126" s="65">
        <v>69.7</v>
      </c>
      <c r="AV1126" s="65">
        <v>27.2</v>
      </c>
      <c r="AW1126" s="65">
        <v>79</v>
      </c>
      <c r="AX1126" s="65">
        <v>94.6</v>
      </c>
      <c r="AY1126" s="65">
        <v>79.099999999999994</v>
      </c>
      <c r="AZ1126" s="65">
        <v>81.400000000000006</v>
      </c>
      <c r="BA1126" s="65">
        <v>0</v>
      </c>
      <c r="BB1126" s="65">
        <v>0</v>
      </c>
      <c r="BC1126" s="65">
        <v>0</v>
      </c>
      <c r="BD1126" s="65">
        <v>0</v>
      </c>
      <c r="BE1126" s="65">
        <v>0</v>
      </c>
      <c r="BF1126" s="65">
        <v>0</v>
      </c>
      <c r="BG1126" s="65">
        <v>0</v>
      </c>
      <c r="BH1126" s="65">
        <v>0</v>
      </c>
      <c r="BI1126" s="65">
        <v>0</v>
      </c>
      <c r="BJ1126" s="65">
        <v>0</v>
      </c>
      <c r="BK1126" s="65">
        <v>0</v>
      </c>
      <c r="BL1126" s="65">
        <v>0</v>
      </c>
      <c r="BM1126" s="65"/>
      <c r="BN1126" s="65"/>
    </row>
    <row r="1127" spans="1:66" ht="13.5" customHeight="1" x14ac:dyDescent="0.15">
      <c r="A1127" s="51"/>
      <c r="B1127" s="52"/>
      <c r="C1127" s="122"/>
      <c r="D1127" s="66" t="s">
        <v>7</v>
      </c>
      <c r="E1127" s="90"/>
      <c r="F1127" s="90"/>
      <c r="G1127" s="90"/>
      <c r="H1127" s="28"/>
      <c r="I1127" s="28"/>
      <c r="J1127" s="28"/>
      <c r="K1127" s="28"/>
      <c r="L1127" s="28"/>
      <c r="M1127" s="28"/>
      <c r="N1127" s="28"/>
      <c r="O1127" s="28"/>
      <c r="P1127" s="28"/>
      <c r="Q1127" s="28"/>
      <c r="R1127" s="28"/>
      <c r="S1127" s="28"/>
      <c r="T1127" s="28"/>
      <c r="U1127" s="28"/>
      <c r="V1127" s="28"/>
      <c r="W1127" s="28"/>
      <c r="X1127" s="28"/>
      <c r="Y1127" s="28"/>
      <c r="Z1127" s="28"/>
      <c r="AA1127" s="28"/>
      <c r="AB1127" s="28"/>
      <c r="AC1127" s="28"/>
      <c r="AD1127" s="28"/>
      <c r="AE1127" s="28"/>
      <c r="AF1127" s="28"/>
      <c r="AG1127" s="28"/>
      <c r="AH1127" s="28"/>
      <c r="AI1127" s="28"/>
      <c r="AJ1127" s="28"/>
      <c r="AK1127" s="28"/>
      <c r="AL1127" s="28"/>
      <c r="AM1127" s="28"/>
      <c r="AN1127" s="28"/>
      <c r="AO1127" s="28"/>
      <c r="AQ1127" s="67">
        <v>0</v>
      </c>
      <c r="AR1127" s="67">
        <v>0</v>
      </c>
      <c r="AS1127" s="67">
        <v>4.9000000000000004</v>
      </c>
      <c r="AT1127" s="67">
        <v>5.0999999999999996</v>
      </c>
      <c r="AU1127" s="67">
        <v>4.3</v>
      </c>
      <c r="AV1127" s="67">
        <v>2.7</v>
      </c>
      <c r="AW1127" s="67">
        <v>6.4</v>
      </c>
      <c r="AX1127" s="67">
        <v>6.2</v>
      </c>
      <c r="AY1127" s="67">
        <v>4.5999999999999996</v>
      </c>
      <c r="AZ1127" s="67">
        <v>4.8</v>
      </c>
      <c r="BA1127" s="67">
        <v>0</v>
      </c>
      <c r="BB1127" s="67">
        <v>0</v>
      </c>
      <c r="BC1127" s="67">
        <v>0</v>
      </c>
      <c r="BD1127" s="67">
        <v>0</v>
      </c>
      <c r="BE1127" s="67">
        <v>0</v>
      </c>
      <c r="BF1127" s="67">
        <v>0</v>
      </c>
      <c r="BG1127" s="67">
        <v>0</v>
      </c>
      <c r="BH1127" s="67">
        <v>0</v>
      </c>
      <c r="BI1127" s="67">
        <v>0</v>
      </c>
      <c r="BJ1127" s="67">
        <v>0</v>
      </c>
      <c r="BK1127" s="67">
        <v>0</v>
      </c>
      <c r="BL1127" s="67">
        <v>0</v>
      </c>
      <c r="BM1127" s="67"/>
      <c r="BN1127" s="67"/>
    </row>
    <row r="1128" spans="1:66" ht="13.5" customHeight="1" x14ac:dyDescent="0.15">
      <c r="A1128" s="51"/>
      <c r="B1128" s="52"/>
      <c r="C1128" s="122"/>
      <c r="D1128" s="66" t="s">
        <v>8</v>
      </c>
      <c r="E1128" s="90"/>
      <c r="F1128" s="90"/>
      <c r="G1128" s="90"/>
      <c r="H1128" s="28"/>
      <c r="I1128" s="28"/>
      <c r="J1128" s="28"/>
      <c r="K1128" s="28"/>
      <c r="L1128" s="28"/>
      <c r="M1128" s="28"/>
      <c r="N1128" s="28"/>
      <c r="O1128" s="28"/>
      <c r="P1128" s="28"/>
      <c r="Q1128" s="28"/>
      <c r="R1128" s="28"/>
      <c r="S1128" s="28"/>
      <c r="T1128" s="28"/>
      <c r="U1128" s="28"/>
      <c r="V1128" s="28"/>
      <c r="W1128" s="28"/>
      <c r="X1128" s="28"/>
      <c r="Y1128" s="28"/>
      <c r="Z1128" s="28"/>
      <c r="AA1128" s="28"/>
      <c r="AB1128" s="28"/>
      <c r="AC1128" s="28"/>
      <c r="AD1128" s="28"/>
      <c r="AE1128" s="28"/>
      <c r="AF1128" s="28"/>
      <c r="AG1128" s="28"/>
      <c r="AH1128" s="28"/>
      <c r="AI1128" s="28"/>
      <c r="AJ1128" s="28"/>
      <c r="AK1128" s="28"/>
      <c r="AL1128" s="28"/>
      <c r="AM1128" s="28"/>
      <c r="AN1128" s="28"/>
      <c r="AO1128" s="28"/>
      <c r="AQ1128" s="67">
        <v>0</v>
      </c>
      <c r="AR1128" s="67">
        <v>0</v>
      </c>
      <c r="AS1128" s="67">
        <v>79.5</v>
      </c>
      <c r="AT1128" s="67">
        <v>74.599999999999994</v>
      </c>
      <c r="AU1128" s="67">
        <v>65.400000000000006</v>
      </c>
      <c r="AV1128" s="67">
        <v>24.5</v>
      </c>
      <c r="AW1128" s="67">
        <v>72.599999999999994</v>
      </c>
      <c r="AX1128" s="67">
        <v>88.4</v>
      </c>
      <c r="AY1128" s="67">
        <v>74.5</v>
      </c>
      <c r="AZ1128" s="67">
        <v>76.599999999999994</v>
      </c>
      <c r="BA1128" s="67">
        <v>0</v>
      </c>
      <c r="BB1128" s="67">
        <v>0</v>
      </c>
      <c r="BC1128" s="67">
        <v>0</v>
      </c>
      <c r="BD1128" s="67">
        <v>0</v>
      </c>
      <c r="BE1128" s="67">
        <v>0</v>
      </c>
      <c r="BF1128" s="67">
        <v>0</v>
      </c>
      <c r="BG1128" s="67">
        <v>0</v>
      </c>
      <c r="BH1128" s="67">
        <v>0</v>
      </c>
      <c r="BI1128" s="67">
        <v>0</v>
      </c>
      <c r="BJ1128" s="67">
        <v>0</v>
      </c>
      <c r="BK1128" s="67">
        <v>0</v>
      </c>
      <c r="BL1128" s="67">
        <v>0</v>
      </c>
      <c r="BM1128" s="67"/>
      <c r="BN1128" s="67"/>
    </row>
    <row r="1129" spans="1:66" ht="13.5" customHeight="1" x14ac:dyDescent="0.15">
      <c r="A1129" s="51"/>
      <c r="B1129" s="52"/>
      <c r="C1129" s="122"/>
      <c r="D1129" s="66" t="s">
        <v>9</v>
      </c>
      <c r="E1129" s="90"/>
      <c r="F1129" s="90"/>
      <c r="G1129" s="90"/>
      <c r="H1129" s="28"/>
      <c r="I1129" s="28"/>
      <c r="J1129" s="28"/>
      <c r="K1129" s="28"/>
      <c r="L1129" s="28"/>
      <c r="M1129" s="28"/>
      <c r="N1129" s="28"/>
      <c r="O1129" s="28"/>
      <c r="P1129" s="28"/>
      <c r="Q1129" s="28"/>
      <c r="R1129" s="28"/>
      <c r="S1129" s="28"/>
      <c r="T1129" s="28"/>
      <c r="U1129" s="28"/>
      <c r="V1129" s="28"/>
      <c r="W1129" s="28"/>
      <c r="X1129" s="28"/>
      <c r="Y1129" s="28"/>
      <c r="Z1129" s="28"/>
      <c r="AA1129" s="28"/>
      <c r="AB1129" s="28"/>
      <c r="AC1129" s="28"/>
      <c r="AD1129" s="28"/>
      <c r="AE1129" s="28"/>
      <c r="AF1129" s="28"/>
      <c r="AG1129" s="28"/>
      <c r="AH1129" s="28"/>
      <c r="AI1129" s="28"/>
      <c r="AJ1129" s="28"/>
      <c r="AK1129" s="28"/>
      <c r="AL1129" s="28"/>
      <c r="AM1129" s="28"/>
      <c r="AN1129" s="28"/>
      <c r="AO1129" s="28"/>
      <c r="AQ1129" s="67">
        <v>0</v>
      </c>
      <c r="AR1129" s="67">
        <v>0</v>
      </c>
      <c r="AS1129" s="67">
        <v>71.7</v>
      </c>
      <c r="AT1129" s="67">
        <v>65.900000000000006</v>
      </c>
      <c r="AU1129" s="67">
        <v>59.8</v>
      </c>
      <c r="AV1129" s="67">
        <v>17.899999999999999</v>
      </c>
      <c r="AW1129" s="67">
        <v>69.900000000000006</v>
      </c>
      <c r="AX1129" s="67">
        <v>86.9</v>
      </c>
      <c r="AY1129" s="67">
        <v>70.099999999999994</v>
      </c>
      <c r="AZ1129" s="67">
        <v>71.8</v>
      </c>
      <c r="BA1129" s="67">
        <v>0</v>
      </c>
      <c r="BB1129" s="67">
        <v>0</v>
      </c>
      <c r="BC1129" s="67">
        <v>0</v>
      </c>
      <c r="BD1129" s="67">
        <v>0</v>
      </c>
      <c r="BE1129" s="67">
        <v>0</v>
      </c>
      <c r="BF1129" s="67">
        <v>0</v>
      </c>
      <c r="BG1129" s="67">
        <v>0</v>
      </c>
      <c r="BH1129" s="67">
        <v>0</v>
      </c>
      <c r="BI1129" s="67">
        <v>0</v>
      </c>
      <c r="BJ1129" s="67">
        <v>0</v>
      </c>
      <c r="BK1129" s="67">
        <v>0</v>
      </c>
      <c r="BL1129" s="67">
        <v>0</v>
      </c>
      <c r="BM1129" s="67"/>
      <c r="BN1129" s="67"/>
    </row>
    <row r="1130" spans="1:66" ht="13.5" customHeight="1" x14ac:dyDescent="0.15">
      <c r="A1130" s="51"/>
      <c r="B1130" s="52"/>
      <c r="C1130" s="122"/>
      <c r="D1130" s="66" t="s">
        <v>10</v>
      </c>
      <c r="E1130" s="90"/>
      <c r="F1130" s="90"/>
      <c r="G1130" s="90"/>
      <c r="H1130" s="28"/>
      <c r="I1130" s="28"/>
      <c r="J1130" s="28"/>
      <c r="K1130" s="28"/>
      <c r="L1130" s="28"/>
      <c r="M1130" s="28"/>
      <c r="N1130" s="28"/>
      <c r="O1130" s="28"/>
      <c r="P1130" s="28"/>
      <c r="Q1130" s="28"/>
      <c r="R1130" s="28"/>
      <c r="S1130" s="28"/>
      <c r="T1130" s="28"/>
      <c r="U1130" s="28"/>
      <c r="V1130" s="28"/>
      <c r="W1130" s="28"/>
      <c r="X1130" s="28"/>
      <c r="Y1130" s="28"/>
      <c r="Z1130" s="28"/>
      <c r="AA1130" s="28"/>
      <c r="AB1130" s="28"/>
      <c r="AC1130" s="28"/>
      <c r="AD1130" s="28"/>
      <c r="AE1130" s="28"/>
      <c r="AF1130" s="28"/>
      <c r="AG1130" s="28"/>
      <c r="AH1130" s="28"/>
      <c r="AI1130" s="28"/>
      <c r="AJ1130" s="28"/>
      <c r="AK1130" s="28"/>
      <c r="AL1130" s="28"/>
      <c r="AM1130" s="28"/>
      <c r="AN1130" s="28"/>
      <c r="AO1130" s="28"/>
      <c r="AQ1130" s="67">
        <v>0</v>
      </c>
      <c r="AR1130" s="67">
        <v>0</v>
      </c>
      <c r="AS1130" s="67">
        <v>12.7</v>
      </c>
      <c r="AT1130" s="67">
        <v>13.8</v>
      </c>
      <c r="AU1130" s="67">
        <v>9.9</v>
      </c>
      <c r="AV1130" s="67">
        <v>9.3000000000000007</v>
      </c>
      <c r="AW1130" s="67">
        <v>9.1</v>
      </c>
      <c r="AX1130" s="67">
        <v>7.7</v>
      </c>
      <c r="AY1130" s="67">
        <v>9</v>
      </c>
      <c r="AZ1130" s="67">
        <v>9.6</v>
      </c>
      <c r="BA1130" s="67">
        <v>0</v>
      </c>
      <c r="BB1130" s="67">
        <v>0</v>
      </c>
      <c r="BC1130" s="67">
        <v>0</v>
      </c>
      <c r="BD1130" s="67">
        <v>0</v>
      </c>
      <c r="BE1130" s="67">
        <v>0</v>
      </c>
      <c r="BF1130" s="67">
        <v>0</v>
      </c>
      <c r="BG1130" s="67">
        <v>0</v>
      </c>
      <c r="BH1130" s="67">
        <v>0</v>
      </c>
      <c r="BI1130" s="67">
        <v>0</v>
      </c>
      <c r="BJ1130" s="67">
        <v>0</v>
      </c>
      <c r="BK1130" s="67">
        <v>0</v>
      </c>
      <c r="BL1130" s="67">
        <v>0</v>
      </c>
      <c r="BM1130" s="67"/>
      <c r="BN1130" s="67"/>
    </row>
    <row r="1131" spans="1:66" ht="13.5" customHeight="1" thickBot="1" x14ac:dyDescent="0.2">
      <c r="A1131" s="51"/>
      <c r="B1131" s="52"/>
      <c r="C1131" s="123"/>
      <c r="D1131" s="68" t="s">
        <v>11</v>
      </c>
      <c r="E1131" s="91"/>
      <c r="F1131" s="91"/>
      <c r="G1131" s="91"/>
      <c r="H1131" s="29"/>
      <c r="I1131" s="29"/>
      <c r="J1131" s="29"/>
      <c r="K1131" s="29"/>
      <c r="L1131" s="29"/>
      <c r="M1131" s="29"/>
      <c r="N1131" s="29"/>
      <c r="O1131" s="29"/>
      <c r="P1131" s="29"/>
      <c r="Q1131" s="29"/>
      <c r="R1131" s="29"/>
      <c r="S1131" s="29"/>
      <c r="T1131" s="29"/>
      <c r="U1131" s="29"/>
      <c r="V1131" s="29"/>
      <c r="W1131" s="29"/>
      <c r="X1131" s="29"/>
      <c r="Y1131" s="29"/>
      <c r="Z1131" s="29"/>
      <c r="AA1131" s="29"/>
      <c r="AB1131" s="29"/>
      <c r="AC1131" s="29"/>
      <c r="AD1131" s="29"/>
      <c r="AE1131" s="29"/>
      <c r="AF1131" s="29"/>
      <c r="AG1131" s="29"/>
      <c r="AH1131" s="29"/>
      <c r="AI1131" s="29"/>
      <c r="AJ1131" s="29"/>
      <c r="AK1131" s="29"/>
      <c r="AL1131" s="29"/>
      <c r="AM1131" s="29"/>
      <c r="AN1131" s="29"/>
      <c r="AO1131" s="29"/>
      <c r="AQ1131" s="69">
        <v>0</v>
      </c>
      <c r="AR1131" s="69">
        <v>0</v>
      </c>
      <c r="AS1131" s="69">
        <v>31.6</v>
      </c>
      <c r="AT1131" s="69">
        <v>35</v>
      </c>
      <c r="AU1131" s="69">
        <v>22.7</v>
      </c>
      <c r="AV1131" s="69">
        <v>17.7</v>
      </c>
      <c r="AW1131" s="69">
        <v>18.5</v>
      </c>
      <c r="AX1131" s="69">
        <v>13.1</v>
      </c>
      <c r="AY1131" s="69">
        <v>13.3</v>
      </c>
      <c r="AZ1131" s="69">
        <v>14.1</v>
      </c>
      <c r="BA1131" s="69">
        <v>0</v>
      </c>
      <c r="BB1131" s="69">
        <v>0</v>
      </c>
      <c r="BC1131" s="69">
        <v>0</v>
      </c>
      <c r="BD1131" s="69">
        <v>0</v>
      </c>
      <c r="BE1131" s="69">
        <v>0</v>
      </c>
      <c r="BF1131" s="69">
        <v>0</v>
      </c>
      <c r="BG1131" s="69">
        <v>0</v>
      </c>
      <c r="BH1131" s="69">
        <v>0</v>
      </c>
      <c r="BI1131" s="69">
        <v>0</v>
      </c>
      <c r="BJ1131" s="69">
        <v>0</v>
      </c>
      <c r="BK1131" s="69">
        <v>0</v>
      </c>
      <c r="BL1131" s="69">
        <v>0</v>
      </c>
      <c r="BM1131" s="69"/>
      <c r="BN1131" s="69"/>
    </row>
    <row r="1132" spans="1:66" ht="13.5" customHeight="1" x14ac:dyDescent="0.15">
      <c r="A1132" s="51"/>
      <c r="B1132" s="52"/>
      <c r="C1132" s="53" t="s">
        <v>228</v>
      </c>
      <c r="D1132" s="64" t="s">
        <v>6</v>
      </c>
      <c r="E1132" s="89"/>
      <c r="F1132" s="89"/>
      <c r="G1132" s="89"/>
      <c r="H1132" s="26"/>
      <c r="I1132" s="26"/>
      <c r="J1132" s="26"/>
      <c r="K1132" s="26"/>
      <c r="L1132" s="26"/>
      <c r="M1132" s="26"/>
      <c r="N1132" s="26"/>
      <c r="O1132" s="26"/>
      <c r="P1132" s="26"/>
      <c r="Q1132" s="26"/>
      <c r="R1132" s="26"/>
      <c r="S1132" s="26"/>
      <c r="T1132" s="26"/>
      <c r="U1132" s="26"/>
      <c r="V1132" s="26"/>
      <c r="W1132" s="26"/>
      <c r="X1132" s="26"/>
      <c r="Y1132" s="26"/>
      <c r="Z1132" s="26"/>
      <c r="AA1132" s="26"/>
      <c r="AB1132" s="26"/>
      <c r="AC1132" s="26"/>
      <c r="AD1132" s="26"/>
      <c r="AE1132" s="26"/>
      <c r="AF1132" s="26"/>
      <c r="AG1132" s="26"/>
      <c r="AH1132" s="26"/>
      <c r="AI1132" s="26"/>
      <c r="AJ1132" s="26"/>
      <c r="AK1132" s="26"/>
      <c r="AL1132" s="26"/>
      <c r="AM1132" s="26"/>
      <c r="AN1132" s="26"/>
      <c r="AO1132" s="26"/>
      <c r="AQ1132" s="65">
        <v>0</v>
      </c>
      <c r="AR1132" s="65">
        <v>0</v>
      </c>
      <c r="AS1132" s="65">
        <v>223.7</v>
      </c>
      <c r="AT1132" s="65">
        <v>221</v>
      </c>
      <c r="AU1132" s="65">
        <v>258</v>
      </c>
      <c r="AV1132" s="65">
        <v>262.7</v>
      </c>
      <c r="AW1132" s="65">
        <v>257.8</v>
      </c>
      <c r="AX1132" s="65">
        <v>244.9</v>
      </c>
      <c r="AY1132" s="65">
        <v>234.3</v>
      </c>
      <c r="AZ1132" s="65">
        <v>204.9</v>
      </c>
      <c r="BA1132" s="65">
        <v>204.2</v>
      </c>
      <c r="BB1132" s="65">
        <v>206.8</v>
      </c>
      <c r="BC1132" s="65">
        <v>186.4</v>
      </c>
      <c r="BD1132" s="65">
        <v>0</v>
      </c>
      <c r="BE1132" s="65">
        <v>0</v>
      </c>
      <c r="BF1132" s="65">
        <v>0</v>
      </c>
      <c r="BG1132" s="65">
        <v>0</v>
      </c>
      <c r="BH1132" s="65">
        <v>0</v>
      </c>
      <c r="BI1132" s="65">
        <v>0</v>
      </c>
      <c r="BJ1132" s="65">
        <v>0</v>
      </c>
      <c r="BK1132" s="65">
        <v>0</v>
      </c>
      <c r="BL1132" s="65">
        <v>0</v>
      </c>
      <c r="BM1132" s="65"/>
      <c r="BN1132" s="65"/>
    </row>
    <row r="1133" spans="1:66" ht="13.5" customHeight="1" x14ac:dyDescent="0.15">
      <c r="A1133" s="51"/>
      <c r="B1133" s="52"/>
      <c r="C1133" s="54"/>
      <c r="D1133" s="66" t="s">
        <v>7</v>
      </c>
      <c r="E1133" s="90"/>
      <c r="F1133" s="90"/>
      <c r="G1133" s="90"/>
      <c r="H1133" s="28"/>
      <c r="I1133" s="28"/>
      <c r="J1133" s="28"/>
      <c r="K1133" s="28"/>
      <c r="L1133" s="28"/>
      <c r="M1133" s="28"/>
      <c r="N1133" s="28"/>
      <c r="O1133" s="28"/>
      <c r="P1133" s="28"/>
      <c r="Q1133" s="28"/>
      <c r="R1133" s="28"/>
      <c r="S1133" s="28"/>
      <c r="T1133" s="28"/>
      <c r="U1133" s="28"/>
      <c r="V1133" s="28"/>
      <c r="W1133" s="28"/>
      <c r="X1133" s="28"/>
      <c r="Y1133" s="28"/>
      <c r="Z1133" s="28"/>
      <c r="AA1133" s="28"/>
      <c r="AB1133" s="28"/>
      <c r="AC1133" s="28"/>
      <c r="AD1133" s="28"/>
      <c r="AE1133" s="28"/>
      <c r="AF1133" s="28"/>
      <c r="AG1133" s="28"/>
      <c r="AH1133" s="28"/>
      <c r="AI1133" s="28"/>
      <c r="AJ1133" s="28"/>
      <c r="AK1133" s="28"/>
      <c r="AL1133" s="28"/>
      <c r="AM1133" s="28"/>
      <c r="AN1133" s="28"/>
      <c r="AO1133" s="28"/>
      <c r="AQ1133" s="67">
        <v>0</v>
      </c>
      <c r="AR1133" s="67">
        <v>0</v>
      </c>
      <c r="AS1133" s="67">
        <v>21.1</v>
      </c>
      <c r="AT1133" s="67">
        <v>23.7</v>
      </c>
      <c r="AU1133" s="67">
        <v>44.2</v>
      </c>
      <c r="AV1133" s="67">
        <v>47.1</v>
      </c>
      <c r="AW1133" s="67">
        <v>46.9</v>
      </c>
      <c r="AX1133" s="67">
        <v>44.7</v>
      </c>
      <c r="AY1133" s="67">
        <v>42.5</v>
      </c>
      <c r="AZ1133" s="67">
        <v>37.4</v>
      </c>
      <c r="BA1133" s="67">
        <v>37.1</v>
      </c>
      <c r="BB1133" s="67">
        <v>37.5</v>
      </c>
      <c r="BC1133" s="67">
        <v>33.700000000000003</v>
      </c>
      <c r="BD1133" s="67">
        <v>0</v>
      </c>
      <c r="BE1133" s="67">
        <v>0</v>
      </c>
      <c r="BF1133" s="67">
        <v>0</v>
      </c>
      <c r="BG1133" s="67">
        <v>0</v>
      </c>
      <c r="BH1133" s="67">
        <v>0</v>
      </c>
      <c r="BI1133" s="67">
        <v>0</v>
      </c>
      <c r="BJ1133" s="67">
        <v>0</v>
      </c>
      <c r="BK1133" s="67">
        <v>0</v>
      </c>
      <c r="BL1133" s="67">
        <v>0</v>
      </c>
      <c r="BM1133" s="67"/>
      <c r="BN1133" s="67"/>
    </row>
    <row r="1134" spans="1:66" ht="13.5" customHeight="1" x14ac:dyDescent="0.15">
      <c r="A1134" s="51"/>
      <c r="B1134" s="52"/>
      <c r="C1134" s="54"/>
      <c r="D1134" s="66" t="s">
        <v>8</v>
      </c>
      <c r="E1134" s="90"/>
      <c r="F1134" s="90"/>
      <c r="G1134" s="90"/>
      <c r="H1134" s="28"/>
      <c r="I1134" s="28"/>
      <c r="J1134" s="28"/>
      <c r="K1134" s="28"/>
      <c r="L1134" s="28"/>
      <c r="M1134" s="28"/>
      <c r="N1134" s="28"/>
      <c r="O1134" s="28"/>
      <c r="P1134" s="28"/>
      <c r="Q1134" s="28"/>
      <c r="R1134" s="28"/>
      <c r="S1134" s="28"/>
      <c r="T1134" s="28"/>
      <c r="U1134" s="28"/>
      <c r="V1134" s="28"/>
      <c r="W1134" s="28"/>
      <c r="X1134" s="28"/>
      <c r="Y1134" s="28"/>
      <c r="Z1134" s="28"/>
      <c r="AA1134" s="28"/>
      <c r="AB1134" s="28"/>
      <c r="AC1134" s="28"/>
      <c r="AD1134" s="28"/>
      <c r="AE1134" s="28"/>
      <c r="AF1134" s="28"/>
      <c r="AG1134" s="28"/>
      <c r="AH1134" s="28"/>
      <c r="AI1134" s="28"/>
      <c r="AJ1134" s="28"/>
      <c r="AK1134" s="28"/>
      <c r="AL1134" s="28"/>
      <c r="AM1134" s="28"/>
      <c r="AN1134" s="28"/>
      <c r="AO1134" s="28"/>
      <c r="AQ1134" s="67">
        <v>0</v>
      </c>
      <c r="AR1134" s="67">
        <v>0</v>
      </c>
      <c r="AS1134" s="67">
        <v>202.6</v>
      </c>
      <c r="AT1134" s="67">
        <v>197.3</v>
      </c>
      <c r="AU1134" s="67">
        <v>213.8</v>
      </c>
      <c r="AV1134" s="67">
        <v>215.6</v>
      </c>
      <c r="AW1134" s="67">
        <v>210.9</v>
      </c>
      <c r="AX1134" s="67">
        <v>200.2</v>
      </c>
      <c r="AY1134" s="67">
        <v>191.8</v>
      </c>
      <c r="AZ1134" s="67">
        <v>167.5</v>
      </c>
      <c r="BA1134" s="67">
        <v>167.1</v>
      </c>
      <c r="BB1134" s="67">
        <v>169.3</v>
      </c>
      <c r="BC1134" s="67">
        <v>152.69999999999999</v>
      </c>
      <c r="BD1134" s="67">
        <v>0</v>
      </c>
      <c r="BE1134" s="67">
        <v>0</v>
      </c>
      <c r="BF1134" s="67">
        <v>0</v>
      </c>
      <c r="BG1134" s="67">
        <v>0</v>
      </c>
      <c r="BH1134" s="67">
        <v>0</v>
      </c>
      <c r="BI1134" s="67">
        <v>0</v>
      </c>
      <c r="BJ1134" s="67">
        <v>0</v>
      </c>
      <c r="BK1134" s="67">
        <v>0</v>
      </c>
      <c r="BL1134" s="67">
        <v>0</v>
      </c>
      <c r="BM1134" s="67"/>
      <c r="BN1134" s="67"/>
    </row>
    <row r="1135" spans="1:66" ht="13.5" customHeight="1" x14ac:dyDescent="0.15">
      <c r="A1135" s="51"/>
      <c r="B1135" s="52"/>
      <c r="C1135" s="54"/>
      <c r="D1135" s="66" t="s">
        <v>9</v>
      </c>
      <c r="E1135" s="90"/>
      <c r="F1135" s="90"/>
      <c r="G1135" s="90"/>
      <c r="H1135" s="28"/>
      <c r="I1135" s="28"/>
      <c r="J1135" s="28"/>
      <c r="K1135" s="28"/>
      <c r="L1135" s="28"/>
      <c r="M1135" s="28"/>
      <c r="N1135" s="28"/>
      <c r="O1135" s="28"/>
      <c r="P1135" s="28"/>
      <c r="Q1135" s="28"/>
      <c r="R1135" s="28"/>
      <c r="S1135" s="28"/>
      <c r="T1135" s="28"/>
      <c r="U1135" s="28"/>
      <c r="V1135" s="28"/>
      <c r="W1135" s="28"/>
      <c r="X1135" s="28"/>
      <c r="Y1135" s="28"/>
      <c r="Z1135" s="28"/>
      <c r="AA1135" s="28"/>
      <c r="AB1135" s="28"/>
      <c r="AC1135" s="28"/>
      <c r="AD1135" s="28"/>
      <c r="AE1135" s="28"/>
      <c r="AF1135" s="28"/>
      <c r="AG1135" s="28"/>
      <c r="AH1135" s="28"/>
      <c r="AI1135" s="28"/>
      <c r="AJ1135" s="28"/>
      <c r="AK1135" s="28"/>
      <c r="AL1135" s="28"/>
      <c r="AM1135" s="28"/>
      <c r="AN1135" s="28"/>
      <c r="AO1135" s="28"/>
      <c r="AQ1135" s="67">
        <v>0</v>
      </c>
      <c r="AR1135" s="67">
        <v>0</v>
      </c>
      <c r="AS1135" s="67">
        <v>218.1</v>
      </c>
      <c r="AT1135" s="67">
        <v>215.1</v>
      </c>
      <c r="AU1135" s="67">
        <v>247.8</v>
      </c>
      <c r="AV1135" s="67">
        <v>239.5</v>
      </c>
      <c r="AW1135" s="67">
        <v>235</v>
      </c>
      <c r="AX1135" s="67">
        <v>223.5</v>
      </c>
      <c r="AY1135" s="67">
        <v>213</v>
      </c>
      <c r="AZ1135" s="67">
        <v>185.1</v>
      </c>
      <c r="BA1135" s="67">
        <v>183.8</v>
      </c>
      <c r="BB1135" s="67">
        <v>185.6</v>
      </c>
      <c r="BC1135" s="67">
        <v>166</v>
      </c>
      <c r="BD1135" s="67">
        <v>0</v>
      </c>
      <c r="BE1135" s="67">
        <v>0</v>
      </c>
      <c r="BF1135" s="67">
        <v>0</v>
      </c>
      <c r="BG1135" s="67">
        <v>0</v>
      </c>
      <c r="BH1135" s="67">
        <v>0</v>
      </c>
      <c r="BI1135" s="67">
        <v>0</v>
      </c>
      <c r="BJ1135" s="67">
        <v>0</v>
      </c>
      <c r="BK1135" s="67">
        <v>0</v>
      </c>
      <c r="BL1135" s="67">
        <v>0</v>
      </c>
      <c r="BM1135" s="67"/>
      <c r="BN1135" s="67"/>
    </row>
    <row r="1136" spans="1:66" ht="13.5" customHeight="1" x14ac:dyDescent="0.15">
      <c r="A1136" s="51"/>
      <c r="B1136" s="52"/>
      <c r="C1136" s="54"/>
      <c r="D1136" s="66" t="s">
        <v>10</v>
      </c>
      <c r="E1136" s="90"/>
      <c r="F1136" s="90"/>
      <c r="G1136" s="90"/>
      <c r="H1136" s="28"/>
      <c r="I1136" s="28"/>
      <c r="J1136" s="28"/>
      <c r="K1136" s="28"/>
      <c r="L1136" s="28"/>
      <c r="M1136" s="28"/>
      <c r="N1136" s="28"/>
      <c r="O1136" s="28"/>
      <c r="P1136" s="28"/>
      <c r="Q1136" s="28"/>
      <c r="R1136" s="28"/>
      <c r="S1136" s="28"/>
      <c r="T1136" s="28"/>
      <c r="U1136" s="28"/>
      <c r="V1136" s="28"/>
      <c r="W1136" s="28"/>
      <c r="X1136" s="28"/>
      <c r="Y1136" s="28"/>
      <c r="Z1136" s="28"/>
      <c r="AA1136" s="28"/>
      <c r="AB1136" s="28"/>
      <c r="AC1136" s="28"/>
      <c r="AD1136" s="28"/>
      <c r="AE1136" s="28"/>
      <c r="AF1136" s="28"/>
      <c r="AG1136" s="28"/>
      <c r="AH1136" s="28"/>
      <c r="AI1136" s="28"/>
      <c r="AJ1136" s="28"/>
      <c r="AK1136" s="28"/>
      <c r="AL1136" s="28"/>
      <c r="AM1136" s="28"/>
      <c r="AN1136" s="28"/>
      <c r="AO1136" s="28"/>
      <c r="AQ1136" s="67">
        <v>0</v>
      </c>
      <c r="AR1136" s="67">
        <v>0</v>
      </c>
      <c r="AS1136" s="67">
        <v>5.6</v>
      </c>
      <c r="AT1136" s="67">
        <v>5.9</v>
      </c>
      <c r="AU1136" s="67">
        <v>10.199999999999999</v>
      </c>
      <c r="AV1136" s="67">
        <v>23.2</v>
      </c>
      <c r="AW1136" s="67">
        <v>22.8</v>
      </c>
      <c r="AX1136" s="67">
        <v>21.4</v>
      </c>
      <c r="AY1136" s="67">
        <v>21.3</v>
      </c>
      <c r="AZ1136" s="67">
        <v>19.8</v>
      </c>
      <c r="BA1136" s="67">
        <v>20.399999999999999</v>
      </c>
      <c r="BB1136" s="67">
        <v>21.2</v>
      </c>
      <c r="BC1136" s="67">
        <v>20.399999999999999</v>
      </c>
      <c r="BD1136" s="67">
        <v>0</v>
      </c>
      <c r="BE1136" s="67">
        <v>0</v>
      </c>
      <c r="BF1136" s="67">
        <v>0</v>
      </c>
      <c r="BG1136" s="67">
        <v>0</v>
      </c>
      <c r="BH1136" s="67">
        <v>0</v>
      </c>
      <c r="BI1136" s="67">
        <v>0</v>
      </c>
      <c r="BJ1136" s="67">
        <v>0</v>
      </c>
      <c r="BK1136" s="67">
        <v>0</v>
      </c>
      <c r="BL1136" s="67">
        <v>0</v>
      </c>
      <c r="BM1136" s="67"/>
      <c r="BN1136" s="67"/>
    </row>
    <row r="1137" spans="1:66" ht="13.5" customHeight="1" thickBot="1" x14ac:dyDescent="0.2">
      <c r="A1137" s="51"/>
      <c r="B1137" s="52"/>
      <c r="C1137" s="55"/>
      <c r="D1137" s="68" t="s">
        <v>11</v>
      </c>
      <c r="E1137" s="91"/>
      <c r="F1137" s="91"/>
      <c r="G1137" s="91"/>
      <c r="H1137" s="29"/>
      <c r="I1137" s="29"/>
      <c r="J1137" s="29"/>
      <c r="K1137" s="29"/>
      <c r="L1137" s="29"/>
      <c r="M1137" s="29"/>
      <c r="N1137" s="29"/>
      <c r="O1137" s="29"/>
      <c r="P1137" s="29"/>
      <c r="Q1137" s="29"/>
      <c r="R1137" s="29"/>
      <c r="S1137" s="29"/>
      <c r="T1137" s="29"/>
      <c r="U1137" s="29"/>
      <c r="V1137" s="29"/>
      <c r="W1137" s="29"/>
      <c r="X1137" s="29"/>
      <c r="Y1137" s="29"/>
      <c r="Z1137" s="29"/>
      <c r="AA1137" s="29"/>
      <c r="AB1137" s="29"/>
      <c r="AC1137" s="29"/>
      <c r="AD1137" s="29"/>
      <c r="AE1137" s="29"/>
      <c r="AF1137" s="29"/>
      <c r="AG1137" s="29"/>
      <c r="AH1137" s="29"/>
      <c r="AI1137" s="29"/>
      <c r="AJ1137" s="29"/>
      <c r="AK1137" s="29"/>
      <c r="AL1137" s="29"/>
      <c r="AM1137" s="29"/>
      <c r="AN1137" s="29"/>
      <c r="AO1137" s="29"/>
      <c r="AQ1137" s="69">
        <v>0</v>
      </c>
      <c r="AR1137" s="69">
        <v>0</v>
      </c>
      <c r="AS1137" s="69">
        <v>5.6</v>
      </c>
      <c r="AT1137" s="69">
        <v>5.9</v>
      </c>
      <c r="AU1137" s="69">
        <v>10.199999999999999</v>
      </c>
      <c r="AV1137" s="69">
        <v>23.2</v>
      </c>
      <c r="AW1137" s="69">
        <v>22.8</v>
      </c>
      <c r="AX1137" s="69">
        <v>21.4</v>
      </c>
      <c r="AY1137" s="69">
        <v>21.3</v>
      </c>
      <c r="AZ1137" s="69">
        <v>19.8</v>
      </c>
      <c r="BA1137" s="69">
        <v>20.399999999999999</v>
      </c>
      <c r="BB1137" s="69">
        <v>21.2</v>
      </c>
      <c r="BC1137" s="69">
        <v>20.399999999999999</v>
      </c>
      <c r="BD1137" s="69">
        <v>0</v>
      </c>
      <c r="BE1137" s="69">
        <v>0</v>
      </c>
      <c r="BF1137" s="69">
        <v>0</v>
      </c>
      <c r="BG1137" s="69">
        <v>0</v>
      </c>
      <c r="BH1137" s="69">
        <v>0</v>
      </c>
      <c r="BI1137" s="69">
        <v>0</v>
      </c>
      <c r="BJ1137" s="69">
        <v>0</v>
      </c>
      <c r="BK1137" s="69">
        <v>0</v>
      </c>
      <c r="BL1137" s="69">
        <v>0</v>
      </c>
      <c r="BM1137" s="69"/>
      <c r="BN1137" s="69"/>
    </row>
    <row r="1138" spans="1:66" ht="13.5" customHeight="1" x14ac:dyDescent="0.15">
      <c r="A1138" s="51"/>
      <c r="B1138" s="52"/>
      <c r="C1138" s="53" t="s">
        <v>229</v>
      </c>
      <c r="D1138" s="64" t="s">
        <v>6</v>
      </c>
      <c r="E1138" s="89"/>
      <c r="F1138" s="89"/>
      <c r="G1138" s="89"/>
      <c r="H1138" s="26"/>
      <c r="I1138" s="26"/>
      <c r="J1138" s="26"/>
      <c r="K1138" s="26"/>
      <c r="L1138" s="26"/>
      <c r="M1138" s="26"/>
      <c r="N1138" s="26"/>
      <c r="O1138" s="26"/>
      <c r="P1138" s="26"/>
      <c r="Q1138" s="26"/>
      <c r="R1138" s="26"/>
      <c r="S1138" s="26"/>
      <c r="T1138" s="26"/>
      <c r="U1138" s="26"/>
      <c r="V1138" s="26"/>
      <c r="W1138" s="26"/>
      <c r="X1138" s="26"/>
      <c r="Y1138" s="26"/>
      <c r="Z1138" s="26"/>
      <c r="AA1138" s="26"/>
      <c r="AB1138" s="26"/>
      <c r="AC1138" s="26"/>
      <c r="AD1138" s="26"/>
      <c r="AE1138" s="26"/>
      <c r="AF1138" s="26"/>
      <c r="AG1138" s="26"/>
      <c r="AH1138" s="26"/>
      <c r="AI1138" s="26"/>
      <c r="AJ1138" s="26"/>
      <c r="AK1138" s="26"/>
      <c r="AL1138" s="26"/>
      <c r="AM1138" s="26"/>
      <c r="AN1138" s="26"/>
      <c r="AO1138" s="26"/>
      <c r="AQ1138" s="65">
        <v>0</v>
      </c>
      <c r="AR1138" s="65">
        <v>0</v>
      </c>
      <c r="AS1138" s="65">
        <v>223.8</v>
      </c>
      <c r="AT1138" s="65">
        <v>199.3</v>
      </c>
      <c r="AU1138" s="65">
        <v>191.3</v>
      </c>
      <c r="AV1138" s="65">
        <v>205.6</v>
      </c>
      <c r="AW1138" s="65">
        <v>204.8</v>
      </c>
      <c r="AX1138" s="65">
        <v>208.7</v>
      </c>
      <c r="AY1138" s="65">
        <v>235.7</v>
      </c>
      <c r="AZ1138" s="65">
        <v>230.4</v>
      </c>
      <c r="BA1138" s="65">
        <v>217.2</v>
      </c>
      <c r="BB1138" s="65">
        <v>165.7</v>
      </c>
      <c r="BC1138" s="65">
        <v>158.4</v>
      </c>
      <c r="BD1138" s="65">
        <v>511.90000000000003</v>
      </c>
      <c r="BE1138" s="65">
        <v>482.7</v>
      </c>
      <c r="BF1138" s="65">
        <v>477.5</v>
      </c>
      <c r="BG1138" s="65">
        <v>461.5</v>
      </c>
      <c r="BH1138" s="65">
        <v>471.1</v>
      </c>
      <c r="BI1138" s="65">
        <v>478.59999999999997</v>
      </c>
      <c r="BJ1138" s="65">
        <v>519.09999999999991</v>
      </c>
      <c r="BK1138" s="65">
        <v>521.69999999999993</v>
      </c>
      <c r="BL1138" s="65">
        <v>497.5</v>
      </c>
      <c r="BM1138" s="65">
        <v>525.4</v>
      </c>
      <c r="BN1138" s="65"/>
    </row>
    <row r="1139" spans="1:66" ht="13.5" customHeight="1" x14ac:dyDescent="0.15">
      <c r="A1139" s="51"/>
      <c r="B1139" s="52"/>
      <c r="C1139" s="54"/>
      <c r="D1139" s="66" t="s">
        <v>7</v>
      </c>
      <c r="E1139" s="90"/>
      <c r="F1139" s="90"/>
      <c r="G1139" s="90"/>
      <c r="H1139" s="28"/>
      <c r="I1139" s="28"/>
      <c r="J1139" s="28"/>
      <c r="K1139" s="28"/>
      <c r="L1139" s="28"/>
      <c r="M1139" s="28"/>
      <c r="N1139" s="28"/>
      <c r="O1139" s="28"/>
      <c r="P1139" s="28"/>
      <c r="Q1139" s="28"/>
      <c r="R1139" s="28"/>
      <c r="S1139" s="28"/>
      <c r="T1139" s="28"/>
      <c r="U1139" s="28"/>
      <c r="V1139" s="28"/>
      <c r="W1139" s="28"/>
      <c r="X1139" s="28"/>
      <c r="Y1139" s="28"/>
      <c r="Z1139" s="28"/>
      <c r="AA1139" s="28"/>
      <c r="AB1139" s="28"/>
      <c r="AC1139" s="28"/>
      <c r="AD1139" s="28"/>
      <c r="AE1139" s="28"/>
      <c r="AF1139" s="28"/>
      <c r="AG1139" s="28"/>
      <c r="AH1139" s="28"/>
      <c r="AI1139" s="28"/>
      <c r="AJ1139" s="28"/>
      <c r="AK1139" s="28"/>
      <c r="AL1139" s="28"/>
      <c r="AM1139" s="28"/>
      <c r="AN1139" s="28"/>
      <c r="AO1139" s="28"/>
      <c r="AQ1139" s="67">
        <v>0</v>
      </c>
      <c r="AR1139" s="67">
        <v>0</v>
      </c>
      <c r="AS1139" s="67">
        <v>14</v>
      </c>
      <c r="AT1139" s="67">
        <v>13.3</v>
      </c>
      <c r="AU1139" s="67">
        <v>23.1</v>
      </c>
      <c r="AV1139" s="67">
        <v>18</v>
      </c>
      <c r="AW1139" s="67">
        <v>18.8</v>
      </c>
      <c r="AX1139" s="67">
        <v>21.4</v>
      </c>
      <c r="AY1139" s="67">
        <v>29.2</v>
      </c>
      <c r="AZ1139" s="67">
        <v>27.1</v>
      </c>
      <c r="BA1139" s="67">
        <v>27.4</v>
      </c>
      <c r="BB1139" s="67">
        <v>39.200000000000003</v>
      </c>
      <c r="BC1139" s="67">
        <v>39.799999999999997</v>
      </c>
      <c r="BD1139" s="67">
        <v>132.19999999999999</v>
      </c>
      <c r="BE1139" s="67">
        <v>125.49999999999999</v>
      </c>
      <c r="BF1139" s="67">
        <v>121.7</v>
      </c>
      <c r="BG1139" s="67">
        <v>118.69999999999999</v>
      </c>
      <c r="BH1139" s="67">
        <v>121.00000000000001</v>
      </c>
      <c r="BI1139" s="67">
        <v>125.49999999999999</v>
      </c>
      <c r="BJ1139" s="67">
        <v>144.00000000000003</v>
      </c>
      <c r="BK1139" s="67">
        <v>146.1</v>
      </c>
      <c r="BL1139" s="67">
        <v>139.5</v>
      </c>
      <c r="BM1139" s="67">
        <v>142.5</v>
      </c>
      <c r="BN1139" s="67"/>
    </row>
    <row r="1140" spans="1:66" ht="13.5" customHeight="1" x14ac:dyDescent="0.15">
      <c r="A1140" s="51"/>
      <c r="B1140" s="52"/>
      <c r="C1140" s="54"/>
      <c r="D1140" s="66" t="s">
        <v>8</v>
      </c>
      <c r="E1140" s="90"/>
      <c r="F1140" s="90"/>
      <c r="G1140" s="90"/>
      <c r="H1140" s="28"/>
      <c r="I1140" s="28"/>
      <c r="J1140" s="28"/>
      <c r="K1140" s="28"/>
      <c r="L1140" s="28"/>
      <c r="M1140" s="28"/>
      <c r="N1140" s="28"/>
      <c r="O1140" s="28"/>
      <c r="P1140" s="28"/>
      <c r="Q1140" s="28"/>
      <c r="R1140" s="28"/>
      <c r="S1140" s="28"/>
      <c r="T1140" s="28"/>
      <c r="U1140" s="28"/>
      <c r="V1140" s="28"/>
      <c r="W1140" s="28"/>
      <c r="X1140" s="28"/>
      <c r="Y1140" s="28"/>
      <c r="Z1140" s="28"/>
      <c r="AA1140" s="28"/>
      <c r="AB1140" s="28"/>
      <c r="AC1140" s="28"/>
      <c r="AD1140" s="28"/>
      <c r="AE1140" s="28"/>
      <c r="AF1140" s="28"/>
      <c r="AG1140" s="28"/>
      <c r="AH1140" s="28"/>
      <c r="AI1140" s="28"/>
      <c r="AJ1140" s="28"/>
      <c r="AK1140" s="28"/>
      <c r="AL1140" s="28"/>
      <c r="AM1140" s="28"/>
      <c r="AN1140" s="28"/>
      <c r="AO1140" s="28"/>
      <c r="AQ1140" s="67">
        <v>0</v>
      </c>
      <c r="AR1140" s="67">
        <v>0</v>
      </c>
      <c r="AS1140" s="67">
        <v>209.8</v>
      </c>
      <c r="AT1140" s="67">
        <v>186</v>
      </c>
      <c r="AU1140" s="67">
        <v>168.2</v>
      </c>
      <c r="AV1140" s="67">
        <v>187.6</v>
      </c>
      <c r="AW1140" s="67">
        <v>186</v>
      </c>
      <c r="AX1140" s="67">
        <v>187.3</v>
      </c>
      <c r="AY1140" s="67">
        <v>206.5</v>
      </c>
      <c r="AZ1140" s="67">
        <v>203.3</v>
      </c>
      <c r="BA1140" s="67">
        <v>189.8</v>
      </c>
      <c r="BB1140" s="67">
        <v>126.5</v>
      </c>
      <c r="BC1140" s="67">
        <v>118.6</v>
      </c>
      <c r="BD1140" s="67">
        <v>379.70000000000005</v>
      </c>
      <c r="BE1140" s="67">
        <v>357.2</v>
      </c>
      <c r="BF1140" s="67">
        <v>355.8</v>
      </c>
      <c r="BG1140" s="67">
        <v>342.79999999999995</v>
      </c>
      <c r="BH1140" s="67">
        <v>350.09999999999997</v>
      </c>
      <c r="BI1140" s="67">
        <v>353.09999999999997</v>
      </c>
      <c r="BJ1140" s="67">
        <v>375.09999999999997</v>
      </c>
      <c r="BK1140" s="67">
        <v>375.6</v>
      </c>
      <c r="BL1140" s="67">
        <v>358</v>
      </c>
      <c r="BM1140" s="67">
        <v>382.90000000000003</v>
      </c>
      <c r="BN1140" s="67"/>
    </row>
    <row r="1141" spans="1:66" ht="13.5" customHeight="1" x14ac:dyDescent="0.15">
      <c r="A1141" s="51"/>
      <c r="B1141" s="52"/>
      <c r="C1141" s="54"/>
      <c r="D1141" s="66" t="s">
        <v>9</v>
      </c>
      <c r="E1141" s="90"/>
      <c r="F1141" s="90"/>
      <c r="G1141" s="90"/>
      <c r="H1141" s="28"/>
      <c r="I1141" s="28"/>
      <c r="J1141" s="28"/>
      <c r="K1141" s="28"/>
      <c r="L1141" s="28"/>
      <c r="M1141" s="28"/>
      <c r="N1141" s="28"/>
      <c r="O1141" s="28"/>
      <c r="P1141" s="28"/>
      <c r="Q1141" s="28"/>
      <c r="R1141" s="28"/>
      <c r="S1141" s="28"/>
      <c r="T1141" s="28"/>
      <c r="U1141" s="28"/>
      <c r="V1141" s="28"/>
      <c r="W1141" s="28"/>
      <c r="X1141" s="28"/>
      <c r="Y1141" s="28"/>
      <c r="Z1141" s="28"/>
      <c r="AA1141" s="28"/>
      <c r="AB1141" s="28"/>
      <c r="AC1141" s="28"/>
      <c r="AD1141" s="28"/>
      <c r="AE1141" s="28"/>
      <c r="AF1141" s="28"/>
      <c r="AG1141" s="28"/>
      <c r="AH1141" s="28"/>
      <c r="AI1141" s="28"/>
      <c r="AJ1141" s="28"/>
      <c r="AK1141" s="28"/>
      <c r="AL1141" s="28"/>
      <c r="AM1141" s="28"/>
      <c r="AN1141" s="28"/>
      <c r="AO1141" s="28"/>
      <c r="AQ1141" s="67">
        <v>0</v>
      </c>
      <c r="AR1141" s="67">
        <v>0</v>
      </c>
      <c r="AS1141" s="67">
        <v>194.9</v>
      </c>
      <c r="AT1141" s="67">
        <v>181.4</v>
      </c>
      <c r="AU1141" s="67">
        <v>177.2</v>
      </c>
      <c r="AV1141" s="67">
        <v>193.4</v>
      </c>
      <c r="AW1141" s="67">
        <v>194.8</v>
      </c>
      <c r="AX1141" s="67">
        <v>196.5</v>
      </c>
      <c r="AY1141" s="67">
        <v>224.2</v>
      </c>
      <c r="AZ1141" s="67">
        <v>219.6</v>
      </c>
      <c r="BA1141" s="67">
        <v>206.8</v>
      </c>
      <c r="BB1141" s="67">
        <v>155.4</v>
      </c>
      <c r="BC1141" s="67">
        <v>148.19999999999999</v>
      </c>
      <c r="BD1141" s="67">
        <v>484.5</v>
      </c>
      <c r="BE1141" s="67">
        <v>462.7</v>
      </c>
      <c r="BF1141" s="67">
        <v>458.1</v>
      </c>
      <c r="BG1141" s="67">
        <v>441.50000000000006</v>
      </c>
      <c r="BH1141" s="67">
        <v>452.8</v>
      </c>
      <c r="BI1141" s="67">
        <v>466.59999999999997</v>
      </c>
      <c r="BJ1141" s="67">
        <v>509.4</v>
      </c>
      <c r="BK1141" s="67">
        <v>511.6</v>
      </c>
      <c r="BL1141" s="67">
        <v>487.3</v>
      </c>
      <c r="BM1141" s="67">
        <v>514.9</v>
      </c>
      <c r="BN1141" s="67"/>
    </row>
    <row r="1142" spans="1:66" ht="13.5" customHeight="1" x14ac:dyDescent="0.15">
      <c r="A1142" s="51"/>
      <c r="B1142" s="52"/>
      <c r="C1142" s="54"/>
      <c r="D1142" s="66" t="s">
        <v>10</v>
      </c>
      <c r="E1142" s="90"/>
      <c r="F1142" s="90"/>
      <c r="G1142" s="90"/>
      <c r="H1142" s="28"/>
      <c r="I1142" s="28"/>
      <c r="J1142" s="28"/>
      <c r="K1142" s="28"/>
      <c r="L1142" s="28"/>
      <c r="M1142" s="28"/>
      <c r="N1142" s="28"/>
      <c r="O1142" s="28"/>
      <c r="P1142" s="28"/>
      <c r="Q1142" s="28"/>
      <c r="R1142" s="28"/>
      <c r="S1142" s="28"/>
      <c r="T1142" s="28"/>
      <c r="U1142" s="28"/>
      <c r="V1142" s="28"/>
      <c r="W1142" s="28"/>
      <c r="X1142" s="28"/>
      <c r="Y1142" s="28"/>
      <c r="Z1142" s="28"/>
      <c r="AA1142" s="28"/>
      <c r="AB1142" s="28"/>
      <c r="AC1142" s="28"/>
      <c r="AD1142" s="28"/>
      <c r="AE1142" s="28"/>
      <c r="AF1142" s="28"/>
      <c r="AG1142" s="28"/>
      <c r="AH1142" s="28"/>
      <c r="AI1142" s="28"/>
      <c r="AJ1142" s="28"/>
      <c r="AK1142" s="28"/>
      <c r="AL1142" s="28"/>
      <c r="AM1142" s="28"/>
      <c r="AN1142" s="28"/>
      <c r="AO1142" s="28"/>
      <c r="AQ1142" s="67">
        <v>0</v>
      </c>
      <c r="AR1142" s="67">
        <v>0</v>
      </c>
      <c r="AS1142" s="67">
        <v>28.9</v>
      </c>
      <c r="AT1142" s="67">
        <v>17.899999999999999</v>
      </c>
      <c r="AU1142" s="67">
        <v>14.1</v>
      </c>
      <c r="AV1142" s="67">
        <v>12.2</v>
      </c>
      <c r="AW1142" s="67">
        <v>10</v>
      </c>
      <c r="AX1142" s="67">
        <v>12.2</v>
      </c>
      <c r="AY1142" s="67">
        <v>11.5</v>
      </c>
      <c r="AZ1142" s="67">
        <v>10.8</v>
      </c>
      <c r="BA1142" s="67">
        <v>10.4</v>
      </c>
      <c r="BB1142" s="67">
        <v>10.3</v>
      </c>
      <c r="BC1142" s="67">
        <v>10.199999999999999</v>
      </c>
      <c r="BD1142" s="67">
        <v>27.4</v>
      </c>
      <c r="BE1142" s="67">
        <v>20.000000000000007</v>
      </c>
      <c r="BF1142" s="67">
        <v>19.399999999999999</v>
      </c>
      <c r="BG1142" s="67">
        <v>19.999999999999996</v>
      </c>
      <c r="BH1142" s="67">
        <v>18.300000000000004</v>
      </c>
      <c r="BI1142" s="67">
        <v>11.999999999999998</v>
      </c>
      <c r="BJ1142" s="67">
        <v>9.6999999999999957</v>
      </c>
      <c r="BK1142" s="67">
        <v>10.099999999999998</v>
      </c>
      <c r="BL1142" s="67">
        <v>10.199999999999999</v>
      </c>
      <c r="BM1142" s="67">
        <v>10.499999999999998</v>
      </c>
      <c r="BN1142" s="67"/>
    </row>
    <row r="1143" spans="1:66" ht="13.5" customHeight="1" thickBot="1" x14ac:dyDescent="0.2">
      <c r="A1143" s="51"/>
      <c r="B1143" s="52"/>
      <c r="C1143" s="55"/>
      <c r="D1143" s="68" t="s">
        <v>11</v>
      </c>
      <c r="E1143" s="91"/>
      <c r="F1143" s="91"/>
      <c r="G1143" s="91"/>
      <c r="H1143" s="29"/>
      <c r="I1143" s="29"/>
      <c r="J1143" s="29"/>
      <c r="K1143" s="29"/>
      <c r="L1143" s="29"/>
      <c r="M1143" s="29"/>
      <c r="N1143" s="29"/>
      <c r="O1143" s="29"/>
      <c r="P1143" s="29"/>
      <c r="Q1143" s="29"/>
      <c r="R1143" s="29"/>
      <c r="S1143" s="29"/>
      <c r="T1143" s="29"/>
      <c r="U1143" s="29"/>
      <c r="V1143" s="29"/>
      <c r="W1143" s="29"/>
      <c r="X1143" s="29"/>
      <c r="Y1143" s="29"/>
      <c r="Z1143" s="29"/>
      <c r="AA1143" s="29"/>
      <c r="AB1143" s="29"/>
      <c r="AC1143" s="29"/>
      <c r="AD1143" s="29"/>
      <c r="AE1143" s="29"/>
      <c r="AF1143" s="29"/>
      <c r="AG1143" s="29"/>
      <c r="AH1143" s="29"/>
      <c r="AI1143" s="29"/>
      <c r="AJ1143" s="29"/>
      <c r="AK1143" s="29"/>
      <c r="AL1143" s="29"/>
      <c r="AM1143" s="29"/>
      <c r="AN1143" s="29"/>
      <c r="AO1143" s="29"/>
      <c r="AQ1143" s="69">
        <v>0</v>
      </c>
      <c r="AR1143" s="69">
        <v>0</v>
      </c>
      <c r="AS1143" s="69">
        <v>33.9</v>
      </c>
      <c r="AT1143" s="69">
        <v>20.3</v>
      </c>
      <c r="AU1143" s="69">
        <v>14.1</v>
      </c>
      <c r="AV1143" s="69">
        <v>12.2</v>
      </c>
      <c r="AW1143" s="69">
        <v>10</v>
      </c>
      <c r="AX1143" s="69">
        <v>12.2</v>
      </c>
      <c r="AY1143" s="69">
        <v>11.5</v>
      </c>
      <c r="AZ1143" s="69">
        <v>10.8</v>
      </c>
      <c r="BA1143" s="69">
        <v>13.6</v>
      </c>
      <c r="BB1143" s="69">
        <v>10.3</v>
      </c>
      <c r="BC1143" s="69">
        <v>10.199999999999999</v>
      </c>
      <c r="BD1143" s="69">
        <v>27.4</v>
      </c>
      <c r="BE1143" s="69">
        <v>20.000000000000007</v>
      </c>
      <c r="BF1143" s="69">
        <v>19.399999999999999</v>
      </c>
      <c r="BG1143" s="69">
        <v>19.999999999999996</v>
      </c>
      <c r="BH1143" s="69">
        <v>18.300000000000004</v>
      </c>
      <c r="BI1143" s="69">
        <v>11.999999999999998</v>
      </c>
      <c r="BJ1143" s="69">
        <v>9.6999999999999957</v>
      </c>
      <c r="BK1143" s="69">
        <v>10.099999999999998</v>
      </c>
      <c r="BL1143" s="69">
        <v>10.199999999999999</v>
      </c>
      <c r="BM1143" s="69">
        <v>10.499999999999998</v>
      </c>
      <c r="BN1143" s="69"/>
    </row>
    <row r="1144" spans="1:66" ht="13.5" customHeight="1" x14ac:dyDescent="0.15">
      <c r="A1144" s="51"/>
      <c r="B1144" s="52"/>
      <c r="C1144" s="53" t="s">
        <v>230</v>
      </c>
      <c r="D1144" s="64" t="s">
        <v>6</v>
      </c>
      <c r="E1144" s="89"/>
      <c r="F1144" s="89"/>
      <c r="G1144" s="89"/>
      <c r="H1144" s="26"/>
      <c r="I1144" s="26"/>
      <c r="J1144" s="26"/>
      <c r="K1144" s="26"/>
      <c r="L1144" s="26"/>
      <c r="M1144" s="26"/>
      <c r="N1144" s="26"/>
      <c r="O1144" s="26"/>
      <c r="P1144" s="26"/>
      <c r="Q1144" s="26"/>
      <c r="R1144" s="26"/>
      <c r="S1144" s="26"/>
      <c r="T1144" s="26"/>
      <c r="U1144" s="26"/>
      <c r="V1144" s="26"/>
      <c r="W1144" s="26"/>
      <c r="X1144" s="26"/>
      <c r="Y1144" s="26"/>
      <c r="Z1144" s="26"/>
      <c r="AA1144" s="26"/>
      <c r="AB1144" s="26"/>
      <c r="AC1144" s="26"/>
      <c r="AD1144" s="26"/>
      <c r="AE1144" s="26"/>
      <c r="AF1144" s="26"/>
      <c r="AG1144" s="26"/>
      <c r="AH1144" s="26"/>
      <c r="AI1144" s="26"/>
      <c r="AJ1144" s="26"/>
      <c r="AK1144" s="26"/>
      <c r="AL1144" s="26"/>
      <c r="AM1144" s="26"/>
      <c r="AN1144" s="26"/>
      <c r="AO1144" s="26"/>
      <c r="AQ1144" s="65">
        <v>0</v>
      </c>
      <c r="AR1144" s="65">
        <v>0</v>
      </c>
      <c r="AS1144" s="65">
        <v>149.1</v>
      </c>
      <c r="AT1144" s="65">
        <v>141.9</v>
      </c>
      <c r="AU1144" s="65">
        <v>139.1</v>
      </c>
      <c r="AV1144" s="65">
        <v>178.1</v>
      </c>
      <c r="AW1144" s="65">
        <v>147.69999999999999</v>
      </c>
      <c r="AX1144" s="65">
        <v>155.80000000000001</v>
      </c>
      <c r="AY1144" s="65">
        <v>83.3</v>
      </c>
      <c r="AZ1144" s="65">
        <v>82.5</v>
      </c>
      <c r="BA1144" s="65">
        <v>86.7</v>
      </c>
      <c r="BB1144" s="65">
        <v>94.3</v>
      </c>
      <c r="BC1144" s="65">
        <v>86.5</v>
      </c>
      <c r="BD1144" s="65">
        <v>86.5</v>
      </c>
      <c r="BE1144" s="65">
        <v>79.099999999999994</v>
      </c>
      <c r="BF1144" s="65">
        <v>72.7</v>
      </c>
      <c r="BG1144" s="65">
        <v>67.900000000000006</v>
      </c>
      <c r="BH1144" s="65">
        <v>67.800000000000011</v>
      </c>
      <c r="BI1144" s="65">
        <v>71.200000000000017</v>
      </c>
      <c r="BJ1144" s="65">
        <v>64.8</v>
      </c>
      <c r="BK1144" s="65">
        <v>66.5</v>
      </c>
      <c r="BL1144" s="65">
        <v>69.599999999999994</v>
      </c>
      <c r="BM1144" s="65">
        <v>60.2</v>
      </c>
      <c r="BN1144" s="65"/>
    </row>
    <row r="1145" spans="1:66" ht="13.5" customHeight="1" x14ac:dyDescent="0.15">
      <c r="A1145" s="51"/>
      <c r="B1145" s="52"/>
      <c r="C1145" s="54"/>
      <c r="D1145" s="66" t="s">
        <v>7</v>
      </c>
      <c r="E1145" s="90"/>
      <c r="F1145" s="90"/>
      <c r="G1145" s="90"/>
      <c r="H1145" s="28"/>
      <c r="I1145" s="28"/>
      <c r="J1145" s="28"/>
      <c r="K1145" s="28"/>
      <c r="L1145" s="28"/>
      <c r="M1145" s="28"/>
      <c r="N1145" s="28"/>
      <c r="O1145" s="28"/>
      <c r="P1145" s="28"/>
      <c r="Q1145" s="28"/>
      <c r="R1145" s="28"/>
      <c r="S1145" s="28"/>
      <c r="T1145" s="28"/>
      <c r="U1145" s="28"/>
      <c r="V1145" s="28"/>
      <c r="W1145" s="28"/>
      <c r="X1145" s="28"/>
      <c r="Y1145" s="28"/>
      <c r="Z1145" s="28"/>
      <c r="AA1145" s="28"/>
      <c r="AB1145" s="28"/>
      <c r="AC1145" s="28"/>
      <c r="AD1145" s="28"/>
      <c r="AE1145" s="28"/>
      <c r="AF1145" s="28"/>
      <c r="AG1145" s="28"/>
      <c r="AH1145" s="28"/>
      <c r="AI1145" s="28"/>
      <c r="AJ1145" s="28"/>
      <c r="AK1145" s="28"/>
      <c r="AL1145" s="28"/>
      <c r="AM1145" s="28"/>
      <c r="AN1145" s="28"/>
      <c r="AO1145" s="28"/>
      <c r="AQ1145" s="67">
        <v>0</v>
      </c>
      <c r="AR1145" s="67">
        <v>0</v>
      </c>
      <c r="AS1145" s="67">
        <v>13.5</v>
      </c>
      <c r="AT1145" s="67">
        <v>12.5</v>
      </c>
      <c r="AU1145" s="67">
        <v>12.7</v>
      </c>
      <c r="AV1145" s="67">
        <v>15.8</v>
      </c>
      <c r="AW1145" s="67">
        <v>14.8</v>
      </c>
      <c r="AX1145" s="67">
        <v>15.6</v>
      </c>
      <c r="AY1145" s="67">
        <v>8.3000000000000007</v>
      </c>
      <c r="AZ1145" s="67">
        <v>8.1999999999999993</v>
      </c>
      <c r="BA1145" s="67">
        <v>8.6</v>
      </c>
      <c r="BB1145" s="67">
        <v>9.4</v>
      </c>
      <c r="BC1145" s="67">
        <v>8.6</v>
      </c>
      <c r="BD1145" s="67">
        <v>8.3999999999999986</v>
      </c>
      <c r="BE1145" s="67">
        <v>7.8999999999999995</v>
      </c>
      <c r="BF1145" s="67">
        <v>7.0999999999999988</v>
      </c>
      <c r="BG1145" s="67">
        <v>7.3</v>
      </c>
      <c r="BH1145" s="67">
        <v>6.799999999999998</v>
      </c>
      <c r="BI1145" s="67">
        <v>7.1</v>
      </c>
      <c r="BJ1145" s="67">
        <v>6.6999999999999993</v>
      </c>
      <c r="BK1145" s="67">
        <v>6.3999999999999995</v>
      </c>
      <c r="BL1145" s="67">
        <v>6.4</v>
      </c>
      <c r="BM1145" s="67">
        <v>2.7000000000000006</v>
      </c>
      <c r="BN1145" s="67"/>
    </row>
    <row r="1146" spans="1:66" ht="13.5" customHeight="1" x14ac:dyDescent="0.15">
      <c r="A1146" s="51"/>
      <c r="B1146" s="52"/>
      <c r="C1146" s="54"/>
      <c r="D1146" s="66" t="s">
        <v>8</v>
      </c>
      <c r="E1146" s="90"/>
      <c r="F1146" s="90"/>
      <c r="G1146" s="90"/>
      <c r="H1146" s="28"/>
      <c r="I1146" s="28"/>
      <c r="J1146" s="28"/>
      <c r="K1146" s="28"/>
      <c r="L1146" s="28"/>
      <c r="M1146" s="28"/>
      <c r="N1146" s="28"/>
      <c r="O1146" s="28"/>
      <c r="P1146" s="28"/>
      <c r="Q1146" s="28"/>
      <c r="R1146" s="28"/>
      <c r="S1146" s="28"/>
      <c r="T1146" s="28"/>
      <c r="U1146" s="28"/>
      <c r="V1146" s="28"/>
      <c r="W1146" s="28"/>
      <c r="X1146" s="28"/>
      <c r="Y1146" s="28"/>
      <c r="Z1146" s="28"/>
      <c r="AA1146" s="28"/>
      <c r="AB1146" s="28"/>
      <c r="AC1146" s="28"/>
      <c r="AD1146" s="28"/>
      <c r="AE1146" s="28"/>
      <c r="AF1146" s="28"/>
      <c r="AG1146" s="28"/>
      <c r="AH1146" s="28"/>
      <c r="AI1146" s="28"/>
      <c r="AJ1146" s="28"/>
      <c r="AK1146" s="28"/>
      <c r="AL1146" s="28"/>
      <c r="AM1146" s="28"/>
      <c r="AN1146" s="28"/>
      <c r="AO1146" s="28"/>
      <c r="AQ1146" s="67">
        <v>0</v>
      </c>
      <c r="AR1146" s="67">
        <v>0</v>
      </c>
      <c r="AS1146" s="67">
        <v>135.6</v>
      </c>
      <c r="AT1146" s="67">
        <v>129.4</v>
      </c>
      <c r="AU1146" s="67">
        <v>126.4</v>
      </c>
      <c r="AV1146" s="67">
        <v>162.30000000000001</v>
      </c>
      <c r="AW1146" s="67">
        <v>132.9</v>
      </c>
      <c r="AX1146" s="67">
        <v>140.19999999999999</v>
      </c>
      <c r="AY1146" s="67">
        <v>75</v>
      </c>
      <c r="AZ1146" s="67">
        <v>74.3</v>
      </c>
      <c r="BA1146" s="67">
        <v>78.099999999999994</v>
      </c>
      <c r="BB1146" s="67">
        <v>84.9</v>
      </c>
      <c r="BC1146" s="67">
        <v>77.900000000000006</v>
      </c>
      <c r="BD1146" s="67">
        <v>78.099999999999994</v>
      </c>
      <c r="BE1146" s="67">
        <v>71.199999999999989</v>
      </c>
      <c r="BF1146" s="67">
        <v>65.599999999999994</v>
      </c>
      <c r="BG1146" s="67">
        <v>60.6</v>
      </c>
      <c r="BH1146" s="67">
        <v>61.000000000000007</v>
      </c>
      <c r="BI1146" s="67">
        <v>64.099999999999994</v>
      </c>
      <c r="BJ1146" s="67">
        <v>58.1</v>
      </c>
      <c r="BK1146" s="67">
        <v>60.099999999999994</v>
      </c>
      <c r="BL1146" s="67">
        <v>63.2</v>
      </c>
      <c r="BM1146" s="67">
        <v>57.500000000000014</v>
      </c>
      <c r="BN1146" s="67"/>
    </row>
    <row r="1147" spans="1:66" ht="13.5" customHeight="1" x14ac:dyDescent="0.15">
      <c r="A1147" s="51"/>
      <c r="B1147" s="52"/>
      <c r="C1147" s="54"/>
      <c r="D1147" s="66" t="s">
        <v>9</v>
      </c>
      <c r="E1147" s="90"/>
      <c r="F1147" s="90"/>
      <c r="G1147" s="90"/>
      <c r="H1147" s="28"/>
      <c r="I1147" s="28"/>
      <c r="J1147" s="28"/>
      <c r="K1147" s="28"/>
      <c r="L1147" s="28"/>
      <c r="M1147" s="28"/>
      <c r="N1147" s="28"/>
      <c r="O1147" s="28"/>
      <c r="P1147" s="28"/>
      <c r="Q1147" s="28"/>
      <c r="R1147" s="28"/>
      <c r="S1147" s="28"/>
      <c r="T1147" s="28"/>
      <c r="U1147" s="28"/>
      <c r="V1147" s="28"/>
      <c r="W1147" s="28"/>
      <c r="X1147" s="28"/>
      <c r="Y1147" s="28"/>
      <c r="Z1147" s="28"/>
      <c r="AA1147" s="28"/>
      <c r="AB1147" s="28"/>
      <c r="AC1147" s="28"/>
      <c r="AD1147" s="28"/>
      <c r="AE1147" s="28"/>
      <c r="AF1147" s="28"/>
      <c r="AG1147" s="28"/>
      <c r="AH1147" s="28"/>
      <c r="AI1147" s="28"/>
      <c r="AJ1147" s="28"/>
      <c r="AK1147" s="28"/>
      <c r="AL1147" s="28"/>
      <c r="AM1147" s="28"/>
      <c r="AN1147" s="28"/>
      <c r="AO1147" s="28"/>
      <c r="AQ1147" s="67">
        <v>0</v>
      </c>
      <c r="AR1147" s="67">
        <v>0</v>
      </c>
      <c r="AS1147" s="67">
        <v>141.5</v>
      </c>
      <c r="AT1147" s="67">
        <v>134.6</v>
      </c>
      <c r="AU1147" s="67">
        <v>132.30000000000001</v>
      </c>
      <c r="AV1147" s="67">
        <v>171.6</v>
      </c>
      <c r="AW1147" s="67">
        <v>140.19999999999999</v>
      </c>
      <c r="AX1147" s="67">
        <v>148.30000000000001</v>
      </c>
      <c r="AY1147" s="67">
        <v>78.7</v>
      </c>
      <c r="AZ1147" s="67">
        <v>78</v>
      </c>
      <c r="BA1147" s="67">
        <v>80.099999999999994</v>
      </c>
      <c r="BB1147" s="67">
        <v>90.2</v>
      </c>
      <c r="BC1147" s="67">
        <v>81.900000000000006</v>
      </c>
      <c r="BD1147" s="67">
        <v>78.499999999999986</v>
      </c>
      <c r="BE1147" s="67">
        <v>73.800000000000011</v>
      </c>
      <c r="BF1147" s="67">
        <v>67.8</v>
      </c>
      <c r="BG1147" s="67">
        <v>60.8</v>
      </c>
      <c r="BH1147" s="67">
        <v>57.6</v>
      </c>
      <c r="BI1147" s="67">
        <v>58.399999999999991</v>
      </c>
      <c r="BJ1147" s="67">
        <v>52.7</v>
      </c>
      <c r="BK1147" s="67">
        <v>57.6</v>
      </c>
      <c r="BL1147" s="67">
        <v>61.1</v>
      </c>
      <c r="BM1147" s="67">
        <v>52.000000000000007</v>
      </c>
      <c r="BN1147" s="67"/>
    </row>
    <row r="1148" spans="1:66" ht="13.5" customHeight="1" x14ac:dyDescent="0.15">
      <c r="A1148" s="51"/>
      <c r="B1148" s="52"/>
      <c r="C1148" s="54"/>
      <c r="D1148" s="66" t="s">
        <v>10</v>
      </c>
      <c r="E1148" s="90"/>
      <c r="F1148" s="90"/>
      <c r="G1148" s="90"/>
      <c r="H1148" s="28"/>
      <c r="I1148" s="28"/>
      <c r="J1148" s="28"/>
      <c r="K1148" s="28"/>
      <c r="L1148" s="28"/>
      <c r="M1148" s="28"/>
      <c r="N1148" s="28"/>
      <c r="O1148" s="28"/>
      <c r="P1148" s="28"/>
      <c r="Q1148" s="28"/>
      <c r="R1148" s="28"/>
      <c r="S1148" s="28"/>
      <c r="T1148" s="28"/>
      <c r="U1148" s="28"/>
      <c r="V1148" s="28"/>
      <c r="W1148" s="28"/>
      <c r="X1148" s="28"/>
      <c r="Y1148" s="28"/>
      <c r="Z1148" s="28"/>
      <c r="AA1148" s="28"/>
      <c r="AB1148" s="28"/>
      <c r="AC1148" s="28"/>
      <c r="AD1148" s="28"/>
      <c r="AE1148" s="28"/>
      <c r="AF1148" s="28"/>
      <c r="AG1148" s="28"/>
      <c r="AH1148" s="28"/>
      <c r="AI1148" s="28"/>
      <c r="AJ1148" s="28"/>
      <c r="AK1148" s="28"/>
      <c r="AL1148" s="28"/>
      <c r="AM1148" s="28"/>
      <c r="AN1148" s="28"/>
      <c r="AO1148" s="28"/>
      <c r="AQ1148" s="67">
        <v>0</v>
      </c>
      <c r="AR1148" s="67">
        <v>0</v>
      </c>
      <c r="AS1148" s="67">
        <v>7.6</v>
      </c>
      <c r="AT1148" s="67">
        <v>7.3</v>
      </c>
      <c r="AU1148" s="67">
        <v>6.8</v>
      </c>
      <c r="AV1148" s="67">
        <v>6.5</v>
      </c>
      <c r="AW1148" s="67">
        <v>7.5</v>
      </c>
      <c r="AX1148" s="67">
        <v>7.5</v>
      </c>
      <c r="AY1148" s="67">
        <v>4.5999999999999996</v>
      </c>
      <c r="AZ1148" s="67">
        <v>4.5</v>
      </c>
      <c r="BA1148" s="67">
        <v>6.6</v>
      </c>
      <c r="BB1148" s="67">
        <v>4.0999999999999996</v>
      </c>
      <c r="BC1148" s="67">
        <v>4.5999999999999996</v>
      </c>
      <c r="BD1148" s="67">
        <v>8</v>
      </c>
      <c r="BE1148" s="67">
        <v>5.3</v>
      </c>
      <c r="BF1148" s="67">
        <v>4.9000000000000004</v>
      </c>
      <c r="BG1148" s="67">
        <v>7.1000000000000005</v>
      </c>
      <c r="BH1148" s="67">
        <v>10.199999999999999</v>
      </c>
      <c r="BI1148" s="67">
        <v>12.799999999999999</v>
      </c>
      <c r="BJ1148" s="67">
        <v>12.1</v>
      </c>
      <c r="BK1148" s="67">
        <v>8.9000000000000021</v>
      </c>
      <c r="BL1148" s="67">
        <v>8.5</v>
      </c>
      <c r="BM1148" s="67">
        <v>8.1999999999999993</v>
      </c>
      <c r="BN1148" s="67"/>
    </row>
    <row r="1149" spans="1:66" ht="13.5" customHeight="1" thickBot="1" x14ac:dyDescent="0.2">
      <c r="A1149" s="51"/>
      <c r="B1149" s="52"/>
      <c r="C1149" s="55"/>
      <c r="D1149" s="68" t="s">
        <v>11</v>
      </c>
      <c r="E1149" s="91"/>
      <c r="F1149" s="91"/>
      <c r="G1149" s="91"/>
      <c r="H1149" s="29"/>
      <c r="I1149" s="29"/>
      <c r="J1149" s="29"/>
      <c r="K1149" s="29"/>
      <c r="L1149" s="29"/>
      <c r="M1149" s="29"/>
      <c r="N1149" s="29"/>
      <c r="O1149" s="29"/>
      <c r="P1149" s="29"/>
      <c r="Q1149" s="29"/>
      <c r="R1149" s="29"/>
      <c r="S1149" s="29"/>
      <c r="T1149" s="29"/>
      <c r="U1149" s="29"/>
      <c r="V1149" s="29"/>
      <c r="W1149" s="29"/>
      <c r="X1149" s="29"/>
      <c r="Y1149" s="29"/>
      <c r="Z1149" s="29"/>
      <c r="AA1149" s="29"/>
      <c r="AB1149" s="29"/>
      <c r="AC1149" s="29"/>
      <c r="AD1149" s="29"/>
      <c r="AE1149" s="29"/>
      <c r="AF1149" s="29"/>
      <c r="AG1149" s="29"/>
      <c r="AH1149" s="29"/>
      <c r="AI1149" s="29"/>
      <c r="AJ1149" s="29"/>
      <c r="AK1149" s="29"/>
      <c r="AL1149" s="29"/>
      <c r="AM1149" s="29"/>
      <c r="AN1149" s="29"/>
      <c r="AO1149" s="29"/>
      <c r="AQ1149" s="69">
        <v>0</v>
      </c>
      <c r="AR1149" s="69">
        <v>0</v>
      </c>
      <c r="AS1149" s="69">
        <v>7.6</v>
      </c>
      <c r="AT1149" s="69">
        <v>7.3</v>
      </c>
      <c r="AU1149" s="69">
        <v>6.8</v>
      </c>
      <c r="AV1149" s="69">
        <v>6.5</v>
      </c>
      <c r="AW1149" s="69">
        <v>7.5</v>
      </c>
      <c r="AX1149" s="69">
        <v>7.5</v>
      </c>
      <c r="AY1149" s="69">
        <v>4.5999999999999996</v>
      </c>
      <c r="AZ1149" s="69">
        <v>4.5</v>
      </c>
      <c r="BA1149" s="69">
        <v>6.6</v>
      </c>
      <c r="BB1149" s="69">
        <v>4.0999999999999996</v>
      </c>
      <c r="BC1149" s="69">
        <v>4.5999999999999996</v>
      </c>
      <c r="BD1149" s="69">
        <v>8</v>
      </c>
      <c r="BE1149" s="69">
        <v>5.3</v>
      </c>
      <c r="BF1149" s="69">
        <v>4.9000000000000004</v>
      </c>
      <c r="BG1149" s="69">
        <v>7.1000000000000005</v>
      </c>
      <c r="BH1149" s="69">
        <v>10.199999999999999</v>
      </c>
      <c r="BI1149" s="69">
        <v>14.6</v>
      </c>
      <c r="BJ1149" s="69">
        <v>12.1</v>
      </c>
      <c r="BK1149" s="69">
        <v>8.9000000000000021</v>
      </c>
      <c r="BL1149" s="69">
        <v>8.5</v>
      </c>
      <c r="BM1149" s="69">
        <v>13.500000000000002</v>
      </c>
      <c r="BN1149" s="69"/>
    </row>
    <row r="1150" spans="1:66" ht="13.5" customHeight="1" x14ac:dyDescent="0.15">
      <c r="A1150" s="51"/>
      <c r="B1150" s="52"/>
      <c r="C1150" s="53" t="s">
        <v>231</v>
      </c>
      <c r="D1150" s="64" t="s">
        <v>6</v>
      </c>
      <c r="E1150" s="89"/>
      <c r="F1150" s="89"/>
      <c r="G1150" s="89"/>
      <c r="H1150" s="26"/>
      <c r="I1150" s="26"/>
      <c r="J1150" s="26"/>
      <c r="K1150" s="26"/>
      <c r="L1150" s="26"/>
      <c r="M1150" s="26"/>
      <c r="N1150" s="26"/>
      <c r="O1150" s="26"/>
      <c r="P1150" s="26"/>
      <c r="Q1150" s="26"/>
      <c r="R1150" s="26"/>
      <c r="S1150" s="26"/>
      <c r="T1150" s="26"/>
      <c r="U1150" s="26"/>
      <c r="V1150" s="26"/>
      <c r="W1150" s="26"/>
      <c r="X1150" s="26"/>
      <c r="Y1150" s="26"/>
      <c r="Z1150" s="26"/>
      <c r="AA1150" s="26"/>
      <c r="AB1150" s="26"/>
      <c r="AC1150" s="26"/>
      <c r="AD1150" s="26"/>
      <c r="AE1150" s="26"/>
      <c r="AF1150" s="26"/>
      <c r="AG1150" s="26"/>
      <c r="AH1150" s="26"/>
      <c r="AI1150" s="26"/>
      <c r="AJ1150" s="26"/>
      <c r="AK1150" s="26"/>
      <c r="AL1150" s="26"/>
      <c r="AM1150" s="26"/>
      <c r="AN1150" s="26"/>
      <c r="AO1150" s="26"/>
      <c r="AQ1150" s="65">
        <v>0</v>
      </c>
      <c r="AR1150" s="65">
        <v>0</v>
      </c>
      <c r="AS1150" s="65">
        <v>7.3</v>
      </c>
      <c r="AT1150" s="65">
        <v>6.4</v>
      </c>
      <c r="AU1150" s="65">
        <v>6.7</v>
      </c>
      <c r="AV1150" s="65">
        <v>4.4000000000000004</v>
      </c>
      <c r="AW1150" s="65">
        <v>3.8</v>
      </c>
      <c r="AX1150" s="65">
        <v>19.7</v>
      </c>
      <c r="AY1150" s="65">
        <v>45.2</v>
      </c>
      <c r="AZ1150" s="65">
        <v>46.4</v>
      </c>
      <c r="BA1150" s="65">
        <v>43</v>
      </c>
      <c r="BB1150" s="65">
        <v>42.4</v>
      </c>
      <c r="BC1150" s="65">
        <v>46.2</v>
      </c>
      <c r="BD1150" s="65">
        <v>78.899999999999977</v>
      </c>
      <c r="BE1150" s="65">
        <v>39.299999999999997</v>
      </c>
      <c r="BF1150" s="65">
        <v>41.9</v>
      </c>
      <c r="BG1150" s="65">
        <v>38.900000000000006</v>
      </c>
      <c r="BH1150" s="65">
        <v>34</v>
      </c>
      <c r="BI1150" s="65">
        <v>35.300000000000004</v>
      </c>
      <c r="BJ1150" s="65">
        <v>38</v>
      </c>
      <c r="BK1150" s="65">
        <v>34</v>
      </c>
      <c r="BL1150" s="65">
        <v>49.5</v>
      </c>
      <c r="BM1150" s="65">
        <v>55.199999999999996</v>
      </c>
      <c r="BN1150" s="65"/>
    </row>
    <row r="1151" spans="1:66" ht="13.5" customHeight="1" x14ac:dyDescent="0.15">
      <c r="A1151" s="51"/>
      <c r="B1151" s="52"/>
      <c r="C1151" s="54"/>
      <c r="D1151" s="66" t="s">
        <v>7</v>
      </c>
      <c r="E1151" s="90"/>
      <c r="F1151" s="90"/>
      <c r="G1151" s="90"/>
      <c r="H1151" s="28"/>
      <c r="I1151" s="28"/>
      <c r="J1151" s="28"/>
      <c r="K1151" s="28"/>
      <c r="L1151" s="28"/>
      <c r="M1151" s="28"/>
      <c r="N1151" s="28"/>
      <c r="O1151" s="28"/>
      <c r="P1151" s="28"/>
      <c r="Q1151" s="28"/>
      <c r="R1151" s="28"/>
      <c r="S1151" s="28"/>
      <c r="T1151" s="28"/>
      <c r="U1151" s="28"/>
      <c r="V1151" s="28"/>
      <c r="W1151" s="28"/>
      <c r="X1151" s="28"/>
      <c r="Y1151" s="28"/>
      <c r="Z1151" s="28"/>
      <c r="AA1151" s="28"/>
      <c r="AB1151" s="28"/>
      <c r="AC1151" s="28"/>
      <c r="AD1151" s="28"/>
      <c r="AE1151" s="28"/>
      <c r="AF1151" s="28"/>
      <c r="AG1151" s="28"/>
      <c r="AH1151" s="28"/>
      <c r="AI1151" s="28"/>
      <c r="AJ1151" s="28"/>
      <c r="AK1151" s="28"/>
      <c r="AL1151" s="28"/>
      <c r="AM1151" s="28"/>
      <c r="AN1151" s="28"/>
      <c r="AO1151" s="28"/>
      <c r="AQ1151" s="67">
        <v>0</v>
      </c>
      <c r="AR1151" s="67">
        <v>0</v>
      </c>
      <c r="AS1151" s="67">
        <v>0</v>
      </c>
      <c r="AT1151" s="67">
        <v>0</v>
      </c>
      <c r="AU1151" s="67">
        <v>0</v>
      </c>
      <c r="AV1151" s="67">
        <v>0</v>
      </c>
      <c r="AW1151" s="67">
        <v>0</v>
      </c>
      <c r="AX1151" s="67">
        <v>0</v>
      </c>
      <c r="AY1151" s="67">
        <v>0</v>
      </c>
      <c r="AZ1151" s="67">
        <v>4.0999999999999996</v>
      </c>
      <c r="BA1151" s="67">
        <v>3.9</v>
      </c>
      <c r="BB1151" s="67">
        <v>3.7</v>
      </c>
      <c r="BC1151" s="67">
        <v>4.2</v>
      </c>
      <c r="BD1151" s="67">
        <v>7.5999999999999988</v>
      </c>
      <c r="BE1151" s="67">
        <v>3.5000000000000004</v>
      </c>
      <c r="BF1151" s="67">
        <v>3.8000000000000003</v>
      </c>
      <c r="BG1151" s="67">
        <v>3.5000000000000004</v>
      </c>
      <c r="BH1151" s="67">
        <v>3.2</v>
      </c>
      <c r="BI1151" s="67">
        <v>3.2</v>
      </c>
      <c r="BJ1151" s="67">
        <v>3.3</v>
      </c>
      <c r="BK1151" s="67">
        <v>3.2</v>
      </c>
      <c r="BL1151" s="67">
        <v>2.2999999999999998</v>
      </c>
      <c r="BM1151" s="67">
        <v>5.1999999999999984</v>
      </c>
      <c r="BN1151" s="67"/>
    </row>
    <row r="1152" spans="1:66" ht="13.5" customHeight="1" x14ac:dyDescent="0.15">
      <c r="A1152" s="51" t="s">
        <v>408</v>
      </c>
      <c r="B1152" s="52" t="s">
        <v>409</v>
      </c>
      <c r="C1152" s="54"/>
      <c r="D1152" s="66" t="s">
        <v>8</v>
      </c>
      <c r="E1152" s="90"/>
      <c r="F1152" s="90"/>
      <c r="G1152" s="90"/>
      <c r="H1152" s="28"/>
      <c r="I1152" s="28"/>
      <c r="J1152" s="28"/>
      <c r="K1152" s="28"/>
      <c r="L1152" s="28"/>
      <c r="M1152" s="28"/>
      <c r="N1152" s="28"/>
      <c r="O1152" s="28"/>
      <c r="P1152" s="28"/>
      <c r="Q1152" s="28"/>
      <c r="R1152" s="28"/>
      <c r="S1152" s="28"/>
      <c r="T1152" s="28"/>
      <c r="U1152" s="28"/>
      <c r="V1152" s="28"/>
      <c r="W1152" s="28"/>
      <c r="X1152" s="28"/>
      <c r="Y1152" s="28"/>
      <c r="Z1152" s="28"/>
      <c r="AA1152" s="28"/>
      <c r="AB1152" s="28"/>
      <c r="AC1152" s="28"/>
      <c r="AD1152" s="28"/>
      <c r="AE1152" s="28"/>
      <c r="AF1152" s="28"/>
      <c r="AG1152" s="28"/>
      <c r="AH1152" s="28"/>
      <c r="AI1152" s="28"/>
      <c r="AJ1152" s="28"/>
      <c r="AK1152" s="28"/>
      <c r="AL1152" s="28"/>
      <c r="AM1152" s="28"/>
      <c r="AN1152" s="28"/>
      <c r="AO1152" s="28"/>
      <c r="AQ1152" s="67">
        <v>0</v>
      </c>
      <c r="AR1152" s="67">
        <v>0</v>
      </c>
      <c r="AS1152" s="67">
        <v>7.3</v>
      </c>
      <c r="AT1152" s="67">
        <v>6.4</v>
      </c>
      <c r="AU1152" s="67">
        <v>6.7</v>
      </c>
      <c r="AV1152" s="67">
        <v>4.4000000000000004</v>
      </c>
      <c r="AW1152" s="67">
        <v>3.8</v>
      </c>
      <c r="AX1152" s="67">
        <v>19.7</v>
      </c>
      <c r="AY1152" s="67">
        <v>45.2</v>
      </c>
      <c r="AZ1152" s="67">
        <v>42.3</v>
      </c>
      <c r="BA1152" s="67">
        <v>39.1</v>
      </c>
      <c r="BB1152" s="67">
        <v>38.700000000000003</v>
      </c>
      <c r="BC1152" s="67">
        <v>42</v>
      </c>
      <c r="BD1152" s="67">
        <v>71.299999999999983</v>
      </c>
      <c r="BE1152" s="67">
        <v>35.799999999999997</v>
      </c>
      <c r="BF1152" s="67">
        <v>38.1</v>
      </c>
      <c r="BG1152" s="67">
        <v>35.400000000000006</v>
      </c>
      <c r="BH1152" s="67">
        <v>30.8</v>
      </c>
      <c r="BI1152" s="67">
        <v>32.1</v>
      </c>
      <c r="BJ1152" s="67">
        <v>34.699999999999996</v>
      </c>
      <c r="BK1152" s="67">
        <v>30.799999999999997</v>
      </c>
      <c r="BL1152" s="67">
        <v>47.2</v>
      </c>
      <c r="BM1152" s="67">
        <v>50</v>
      </c>
      <c r="BN1152" s="67"/>
    </row>
    <row r="1153" spans="1:66" ht="13.5" customHeight="1" x14ac:dyDescent="0.15">
      <c r="A1153" s="51" t="s">
        <v>410</v>
      </c>
      <c r="B1153" s="52"/>
      <c r="C1153" s="54"/>
      <c r="D1153" s="66" t="s">
        <v>9</v>
      </c>
      <c r="E1153" s="90"/>
      <c r="F1153" s="90"/>
      <c r="G1153" s="90"/>
      <c r="H1153" s="28"/>
      <c r="I1153" s="28"/>
      <c r="J1153" s="28"/>
      <c r="K1153" s="28"/>
      <c r="L1153" s="28"/>
      <c r="M1153" s="28"/>
      <c r="N1153" s="28"/>
      <c r="O1153" s="28"/>
      <c r="P1153" s="28"/>
      <c r="Q1153" s="28"/>
      <c r="R1153" s="28"/>
      <c r="S1153" s="28"/>
      <c r="T1153" s="28"/>
      <c r="U1153" s="28"/>
      <c r="V1153" s="28"/>
      <c r="W1153" s="28"/>
      <c r="X1153" s="28"/>
      <c r="Y1153" s="28"/>
      <c r="Z1153" s="28"/>
      <c r="AA1153" s="28"/>
      <c r="AB1153" s="28"/>
      <c r="AC1153" s="28"/>
      <c r="AD1153" s="28"/>
      <c r="AE1153" s="28"/>
      <c r="AF1153" s="28"/>
      <c r="AG1153" s="28"/>
      <c r="AH1153" s="28"/>
      <c r="AI1153" s="28"/>
      <c r="AJ1153" s="28"/>
      <c r="AK1153" s="28"/>
      <c r="AL1153" s="28"/>
      <c r="AM1153" s="28"/>
      <c r="AN1153" s="28"/>
      <c r="AO1153" s="28"/>
      <c r="AQ1153" s="67">
        <v>0</v>
      </c>
      <c r="AR1153" s="67">
        <v>0</v>
      </c>
      <c r="AS1153" s="67">
        <v>6.8</v>
      </c>
      <c r="AT1153" s="67">
        <v>6.2</v>
      </c>
      <c r="AU1153" s="67">
        <v>6.1</v>
      </c>
      <c r="AV1153" s="67">
        <v>3.8</v>
      </c>
      <c r="AW1153" s="67">
        <v>3.2</v>
      </c>
      <c r="AX1153" s="67">
        <v>18.8</v>
      </c>
      <c r="AY1153" s="67">
        <v>44</v>
      </c>
      <c r="AZ1153" s="67">
        <v>45.2</v>
      </c>
      <c r="BA1153" s="67">
        <v>41.8</v>
      </c>
      <c r="BB1153" s="67">
        <v>41.3</v>
      </c>
      <c r="BC1153" s="67">
        <v>45.1</v>
      </c>
      <c r="BD1153" s="67">
        <v>77.699999999999989</v>
      </c>
      <c r="BE1153" s="67">
        <v>38.299999999999997</v>
      </c>
      <c r="BF1153" s="67">
        <v>40.9</v>
      </c>
      <c r="BG1153" s="67">
        <v>37.9</v>
      </c>
      <c r="BH1153" s="67">
        <v>33.4</v>
      </c>
      <c r="BI1153" s="67">
        <v>34.200000000000003</v>
      </c>
      <c r="BJ1153" s="67">
        <v>37.1</v>
      </c>
      <c r="BK1153" s="67">
        <v>32.200000000000003</v>
      </c>
      <c r="BL1153" s="67">
        <v>47.8</v>
      </c>
      <c r="BM1153" s="67">
        <v>53.999999999999986</v>
      </c>
      <c r="BN1153" s="67"/>
    </row>
    <row r="1154" spans="1:66" ht="13.5" customHeight="1" x14ac:dyDescent="0.15">
      <c r="A1154" s="51"/>
      <c r="B1154" s="52"/>
      <c r="C1154" s="54"/>
      <c r="D1154" s="66" t="s">
        <v>10</v>
      </c>
      <c r="E1154" s="90"/>
      <c r="F1154" s="90"/>
      <c r="G1154" s="90"/>
      <c r="H1154" s="28"/>
      <c r="I1154" s="28"/>
      <c r="J1154" s="28"/>
      <c r="K1154" s="28"/>
      <c r="L1154" s="28"/>
      <c r="M1154" s="28"/>
      <c r="N1154" s="28"/>
      <c r="O1154" s="28"/>
      <c r="P1154" s="28"/>
      <c r="Q1154" s="28"/>
      <c r="R1154" s="28"/>
      <c r="S1154" s="28"/>
      <c r="T1154" s="28"/>
      <c r="U1154" s="28"/>
      <c r="V1154" s="28"/>
      <c r="W1154" s="28"/>
      <c r="X1154" s="28"/>
      <c r="Y1154" s="28"/>
      <c r="Z1154" s="28"/>
      <c r="AA1154" s="28"/>
      <c r="AB1154" s="28"/>
      <c r="AC1154" s="28"/>
      <c r="AD1154" s="28"/>
      <c r="AE1154" s="28"/>
      <c r="AF1154" s="28"/>
      <c r="AG1154" s="28"/>
      <c r="AH1154" s="28"/>
      <c r="AI1154" s="28"/>
      <c r="AJ1154" s="28"/>
      <c r="AK1154" s="28"/>
      <c r="AL1154" s="28"/>
      <c r="AM1154" s="28"/>
      <c r="AN1154" s="28"/>
      <c r="AO1154" s="28"/>
      <c r="AQ1154" s="67">
        <v>0</v>
      </c>
      <c r="AR1154" s="67">
        <v>0</v>
      </c>
      <c r="AS1154" s="67">
        <v>0.5</v>
      </c>
      <c r="AT1154" s="67">
        <v>0.2</v>
      </c>
      <c r="AU1154" s="67">
        <v>0.6</v>
      </c>
      <c r="AV1154" s="67">
        <v>0.6</v>
      </c>
      <c r="AW1154" s="67">
        <v>0.6</v>
      </c>
      <c r="AX1154" s="67">
        <v>0.9</v>
      </c>
      <c r="AY1154" s="67">
        <v>1.2</v>
      </c>
      <c r="AZ1154" s="67">
        <v>1.2</v>
      </c>
      <c r="BA1154" s="67">
        <v>1.2</v>
      </c>
      <c r="BB1154" s="67">
        <v>1.1000000000000001</v>
      </c>
      <c r="BC1154" s="67">
        <v>1.1000000000000001</v>
      </c>
      <c r="BD1154" s="67">
        <v>1.2000000000000002</v>
      </c>
      <c r="BE1154" s="67">
        <v>1</v>
      </c>
      <c r="BF1154" s="67">
        <v>1</v>
      </c>
      <c r="BG1154" s="67">
        <v>1</v>
      </c>
      <c r="BH1154" s="67">
        <v>0.6</v>
      </c>
      <c r="BI1154" s="67">
        <v>1.1000000000000001</v>
      </c>
      <c r="BJ1154" s="67">
        <v>0.90000000000000013</v>
      </c>
      <c r="BK1154" s="67">
        <v>1.8000000000000003</v>
      </c>
      <c r="BL1154" s="67">
        <v>1.7</v>
      </c>
      <c r="BM1154" s="67">
        <v>1.2000000000000002</v>
      </c>
      <c r="BN1154" s="67"/>
    </row>
    <row r="1155" spans="1:66" ht="13.5" customHeight="1" thickBot="1" x14ac:dyDescent="0.2">
      <c r="A1155" s="51"/>
      <c r="B1155" s="52"/>
      <c r="C1155" s="55"/>
      <c r="D1155" s="68" t="s">
        <v>11</v>
      </c>
      <c r="E1155" s="91"/>
      <c r="F1155" s="91"/>
      <c r="G1155" s="91"/>
      <c r="H1155" s="29"/>
      <c r="I1155" s="29"/>
      <c r="J1155" s="29"/>
      <c r="K1155" s="29"/>
      <c r="L1155" s="29"/>
      <c r="M1155" s="29"/>
      <c r="N1155" s="29"/>
      <c r="O1155" s="29"/>
      <c r="P1155" s="29"/>
      <c r="Q1155" s="29"/>
      <c r="R1155" s="29"/>
      <c r="S1155" s="29"/>
      <c r="T1155" s="29"/>
      <c r="U1155" s="29"/>
      <c r="V1155" s="29"/>
      <c r="W1155" s="29"/>
      <c r="X1155" s="29"/>
      <c r="Y1155" s="29"/>
      <c r="Z1155" s="29"/>
      <c r="AA1155" s="29"/>
      <c r="AB1155" s="29"/>
      <c r="AC1155" s="29"/>
      <c r="AD1155" s="29"/>
      <c r="AE1155" s="29"/>
      <c r="AF1155" s="29"/>
      <c r="AG1155" s="29"/>
      <c r="AH1155" s="29"/>
      <c r="AI1155" s="29"/>
      <c r="AJ1155" s="29"/>
      <c r="AK1155" s="29"/>
      <c r="AL1155" s="29"/>
      <c r="AM1155" s="29"/>
      <c r="AN1155" s="29"/>
      <c r="AO1155" s="29"/>
      <c r="AQ1155" s="69">
        <v>0</v>
      </c>
      <c r="AR1155" s="69">
        <v>0</v>
      </c>
      <c r="AS1155" s="69">
        <v>0.5</v>
      </c>
      <c r="AT1155" s="69">
        <v>0.2</v>
      </c>
      <c r="AU1155" s="69">
        <v>0.6</v>
      </c>
      <c r="AV1155" s="69">
        <v>0.6</v>
      </c>
      <c r="AW1155" s="69">
        <v>0.6</v>
      </c>
      <c r="AX1155" s="69">
        <v>0.9</v>
      </c>
      <c r="AY1155" s="69">
        <v>1.2</v>
      </c>
      <c r="AZ1155" s="69">
        <v>1.2</v>
      </c>
      <c r="BA1155" s="69">
        <v>1.2</v>
      </c>
      <c r="BB1155" s="69">
        <v>1.1000000000000001</v>
      </c>
      <c r="BC1155" s="69">
        <v>1.1000000000000001</v>
      </c>
      <c r="BD1155" s="69">
        <v>1.4000000000000001</v>
      </c>
      <c r="BE1155" s="69">
        <v>1</v>
      </c>
      <c r="BF1155" s="69">
        <v>1</v>
      </c>
      <c r="BG1155" s="69">
        <v>1</v>
      </c>
      <c r="BH1155" s="69">
        <v>0.6</v>
      </c>
      <c r="BI1155" s="69">
        <v>1.1000000000000001</v>
      </c>
      <c r="BJ1155" s="69">
        <v>0.90000000000000013</v>
      </c>
      <c r="BK1155" s="69">
        <v>1.8000000000000003</v>
      </c>
      <c r="BL1155" s="69">
        <v>1.7</v>
      </c>
      <c r="BM1155" s="69">
        <v>1.2000000000000002</v>
      </c>
      <c r="BN1155" s="69"/>
    </row>
    <row r="1156" spans="1:66" ht="13.5" customHeight="1" x14ac:dyDescent="0.15">
      <c r="A1156" s="51"/>
      <c r="B1156" s="52"/>
      <c r="C1156" s="53" t="s">
        <v>232</v>
      </c>
      <c r="D1156" s="64" t="s">
        <v>6</v>
      </c>
      <c r="E1156" s="89"/>
      <c r="F1156" s="89"/>
      <c r="G1156" s="89"/>
      <c r="H1156" s="26"/>
      <c r="I1156" s="26"/>
      <c r="J1156" s="26"/>
      <c r="K1156" s="26"/>
      <c r="L1156" s="26"/>
      <c r="M1156" s="26"/>
      <c r="N1156" s="26"/>
      <c r="O1156" s="26"/>
      <c r="P1156" s="26"/>
      <c r="Q1156" s="26"/>
      <c r="R1156" s="26"/>
      <c r="S1156" s="26"/>
      <c r="T1156" s="26"/>
      <c r="U1156" s="26"/>
      <c r="V1156" s="26"/>
      <c r="W1156" s="26"/>
      <c r="X1156" s="26"/>
      <c r="Y1156" s="26"/>
      <c r="Z1156" s="26"/>
      <c r="AA1156" s="26"/>
      <c r="AB1156" s="26"/>
      <c r="AC1156" s="26"/>
      <c r="AD1156" s="26"/>
      <c r="AE1156" s="26"/>
      <c r="AF1156" s="26"/>
      <c r="AG1156" s="26"/>
      <c r="AH1156" s="26"/>
      <c r="AI1156" s="26"/>
      <c r="AJ1156" s="26"/>
      <c r="AK1156" s="26"/>
      <c r="AL1156" s="26"/>
      <c r="AM1156" s="26"/>
      <c r="AN1156" s="26"/>
      <c r="AO1156" s="26"/>
      <c r="AQ1156" s="65">
        <v>0</v>
      </c>
      <c r="AR1156" s="65">
        <v>0</v>
      </c>
      <c r="AS1156" s="65">
        <v>24.4</v>
      </c>
      <c r="AT1156" s="65">
        <v>34.799999999999997</v>
      </c>
      <c r="AU1156" s="65">
        <v>62.3</v>
      </c>
      <c r="AV1156" s="65">
        <v>62.1</v>
      </c>
      <c r="AW1156" s="65">
        <v>48.3</v>
      </c>
      <c r="AX1156" s="65">
        <v>49.6</v>
      </c>
      <c r="AY1156" s="65">
        <v>49.9</v>
      </c>
      <c r="AZ1156" s="65">
        <v>48.9</v>
      </c>
      <c r="BA1156" s="65">
        <v>44.2</v>
      </c>
      <c r="BB1156" s="65">
        <v>38.5</v>
      </c>
      <c r="BC1156" s="65">
        <v>41</v>
      </c>
      <c r="BD1156" s="65">
        <v>41.300000000000004</v>
      </c>
      <c r="BE1156" s="65">
        <v>37.9</v>
      </c>
      <c r="BF1156" s="65">
        <v>34.4</v>
      </c>
      <c r="BG1156" s="65">
        <v>34.900000000000013</v>
      </c>
      <c r="BH1156" s="65">
        <v>30.699999999999992</v>
      </c>
      <c r="BI1156" s="65">
        <v>32.6</v>
      </c>
      <c r="BJ1156" s="65">
        <v>34.299999999999997</v>
      </c>
      <c r="BK1156" s="65">
        <v>31.299999999999997</v>
      </c>
      <c r="BL1156" s="65">
        <v>29.6</v>
      </c>
      <c r="BM1156" s="65">
        <v>31.199999999999996</v>
      </c>
      <c r="BN1156" s="65"/>
    </row>
    <row r="1157" spans="1:66" ht="13.5" customHeight="1" x14ac:dyDescent="0.15">
      <c r="A1157" s="51"/>
      <c r="B1157" s="52"/>
      <c r="C1157" s="54"/>
      <c r="D1157" s="66" t="s">
        <v>7</v>
      </c>
      <c r="E1157" s="90"/>
      <c r="F1157" s="90"/>
      <c r="G1157" s="90"/>
      <c r="H1157" s="28"/>
      <c r="I1157" s="28"/>
      <c r="J1157" s="28"/>
      <c r="K1157" s="28"/>
      <c r="L1157" s="28"/>
      <c r="M1157" s="28"/>
      <c r="N1157" s="28"/>
      <c r="O1157" s="28"/>
      <c r="P1157" s="28"/>
      <c r="Q1157" s="28"/>
      <c r="R1157" s="28"/>
      <c r="S1157" s="28"/>
      <c r="T1157" s="28"/>
      <c r="U1157" s="28"/>
      <c r="V1157" s="28"/>
      <c r="W1157" s="28"/>
      <c r="X1157" s="28"/>
      <c r="Y1157" s="28"/>
      <c r="Z1157" s="28"/>
      <c r="AA1157" s="28"/>
      <c r="AB1157" s="28"/>
      <c r="AC1157" s="28"/>
      <c r="AD1157" s="28"/>
      <c r="AE1157" s="28"/>
      <c r="AF1157" s="28"/>
      <c r="AG1157" s="28"/>
      <c r="AH1157" s="28"/>
      <c r="AI1157" s="28"/>
      <c r="AJ1157" s="28"/>
      <c r="AK1157" s="28"/>
      <c r="AL1157" s="28"/>
      <c r="AM1157" s="28"/>
      <c r="AN1157" s="28"/>
      <c r="AO1157" s="28"/>
      <c r="AQ1157" s="67">
        <v>0</v>
      </c>
      <c r="AR1157" s="67">
        <v>0</v>
      </c>
      <c r="AS1157" s="67">
        <v>3.3</v>
      </c>
      <c r="AT1157" s="67">
        <v>4.7</v>
      </c>
      <c r="AU1157" s="67">
        <v>8.3000000000000007</v>
      </c>
      <c r="AV1157" s="67">
        <v>5.2</v>
      </c>
      <c r="AW1157" s="67">
        <v>5.3</v>
      </c>
      <c r="AX1157" s="67">
        <v>4.9000000000000004</v>
      </c>
      <c r="AY1157" s="67">
        <v>5.2</v>
      </c>
      <c r="AZ1157" s="67">
        <v>4.0999999999999996</v>
      </c>
      <c r="BA1157" s="67">
        <v>3.8</v>
      </c>
      <c r="BB1157" s="67">
        <v>3.3</v>
      </c>
      <c r="BC1157" s="67">
        <v>3.4</v>
      </c>
      <c r="BD1157" s="67">
        <v>3.0999999999999996</v>
      </c>
      <c r="BE1157" s="67">
        <v>3.1000000000000005</v>
      </c>
      <c r="BF1157" s="67">
        <v>2.9</v>
      </c>
      <c r="BG1157" s="67">
        <v>8.4</v>
      </c>
      <c r="BH1157" s="67">
        <v>4.0999999999999996</v>
      </c>
      <c r="BI1157" s="67">
        <v>4.5999999999999996</v>
      </c>
      <c r="BJ1157" s="67">
        <v>3.8</v>
      </c>
      <c r="BK1157" s="67">
        <v>3.8</v>
      </c>
      <c r="BL1157" s="67">
        <v>3</v>
      </c>
      <c r="BM1157" s="67">
        <v>3.4</v>
      </c>
      <c r="BN1157" s="67"/>
    </row>
    <row r="1158" spans="1:66" ht="13.5" customHeight="1" x14ac:dyDescent="0.15">
      <c r="A1158" s="51"/>
      <c r="B1158" s="52"/>
      <c r="C1158" s="54"/>
      <c r="D1158" s="66" t="s">
        <v>8</v>
      </c>
      <c r="E1158" s="90"/>
      <c r="F1158" s="90"/>
      <c r="G1158" s="90"/>
      <c r="H1158" s="28"/>
      <c r="I1158" s="28"/>
      <c r="J1158" s="28"/>
      <c r="K1158" s="28"/>
      <c r="L1158" s="28"/>
      <c r="M1158" s="28"/>
      <c r="N1158" s="28"/>
      <c r="O1158" s="28"/>
      <c r="P1158" s="28"/>
      <c r="Q1158" s="28"/>
      <c r="R1158" s="28"/>
      <c r="S1158" s="28"/>
      <c r="T1158" s="28"/>
      <c r="U1158" s="28"/>
      <c r="V1158" s="28"/>
      <c r="W1158" s="28"/>
      <c r="X1158" s="28"/>
      <c r="Y1158" s="28"/>
      <c r="Z1158" s="28"/>
      <c r="AA1158" s="28"/>
      <c r="AB1158" s="28"/>
      <c r="AC1158" s="28"/>
      <c r="AD1158" s="28"/>
      <c r="AE1158" s="28"/>
      <c r="AF1158" s="28"/>
      <c r="AG1158" s="28"/>
      <c r="AH1158" s="28"/>
      <c r="AI1158" s="28"/>
      <c r="AJ1158" s="28"/>
      <c r="AK1158" s="28"/>
      <c r="AL1158" s="28"/>
      <c r="AM1158" s="28"/>
      <c r="AN1158" s="28"/>
      <c r="AO1158" s="28"/>
      <c r="AQ1158" s="67">
        <v>0</v>
      </c>
      <c r="AR1158" s="67">
        <v>0</v>
      </c>
      <c r="AS1158" s="67">
        <v>21.1</v>
      </c>
      <c r="AT1158" s="67">
        <v>30.1</v>
      </c>
      <c r="AU1158" s="67">
        <v>54</v>
      </c>
      <c r="AV1158" s="67">
        <v>56.9</v>
      </c>
      <c r="AW1158" s="67">
        <v>43</v>
      </c>
      <c r="AX1158" s="67">
        <v>44.7</v>
      </c>
      <c r="AY1158" s="67">
        <v>44.7</v>
      </c>
      <c r="AZ1158" s="67">
        <v>44.8</v>
      </c>
      <c r="BA1158" s="67">
        <v>40.4</v>
      </c>
      <c r="BB1158" s="67">
        <v>35.200000000000003</v>
      </c>
      <c r="BC1158" s="67">
        <v>37.6</v>
      </c>
      <c r="BD1158" s="67">
        <v>38.199999999999996</v>
      </c>
      <c r="BE1158" s="67">
        <v>34.799999999999997</v>
      </c>
      <c r="BF1158" s="67">
        <v>31.5</v>
      </c>
      <c r="BG1158" s="67">
        <v>26.499999999999996</v>
      </c>
      <c r="BH1158" s="67">
        <v>26.600000000000009</v>
      </c>
      <c r="BI1158" s="67">
        <v>28.000000000000007</v>
      </c>
      <c r="BJ1158" s="67">
        <v>30.500000000000004</v>
      </c>
      <c r="BK1158" s="67">
        <v>27.499999999999996</v>
      </c>
      <c r="BL1158" s="67">
        <v>26.6</v>
      </c>
      <c r="BM1158" s="67">
        <v>27.799999999999997</v>
      </c>
      <c r="BN1158" s="67"/>
    </row>
    <row r="1159" spans="1:66" ht="13.5" customHeight="1" x14ac:dyDescent="0.15">
      <c r="A1159" s="51"/>
      <c r="B1159" s="52"/>
      <c r="C1159" s="54"/>
      <c r="D1159" s="66" t="s">
        <v>9</v>
      </c>
      <c r="E1159" s="90"/>
      <c r="F1159" s="90"/>
      <c r="G1159" s="90"/>
      <c r="H1159" s="28"/>
      <c r="I1159" s="28"/>
      <c r="J1159" s="28"/>
      <c r="K1159" s="28"/>
      <c r="L1159" s="28"/>
      <c r="M1159" s="28"/>
      <c r="N1159" s="28"/>
      <c r="O1159" s="28"/>
      <c r="P1159" s="28"/>
      <c r="Q1159" s="28"/>
      <c r="R1159" s="28"/>
      <c r="S1159" s="28"/>
      <c r="T1159" s="28"/>
      <c r="U1159" s="28"/>
      <c r="V1159" s="28"/>
      <c r="W1159" s="28"/>
      <c r="X1159" s="28"/>
      <c r="Y1159" s="28"/>
      <c r="Z1159" s="28"/>
      <c r="AA1159" s="28"/>
      <c r="AB1159" s="28"/>
      <c r="AC1159" s="28"/>
      <c r="AD1159" s="28"/>
      <c r="AE1159" s="28"/>
      <c r="AF1159" s="28"/>
      <c r="AG1159" s="28"/>
      <c r="AH1159" s="28"/>
      <c r="AI1159" s="28"/>
      <c r="AJ1159" s="28"/>
      <c r="AK1159" s="28"/>
      <c r="AL1159" s="28"/>
      <c r="AM1159" s="28"/>
      <c r="AN1159" s="28"/>
      <c r="AO1159" s="28"/>
      <c r="AQ1159" s="67">
        <v>0</v>
      </c>
      <c r="AR1159" s="67">
        <v>0</v>
      </c>
      <c r="AS1159" s="67">
        <v>16.3</v>
      </c>
      <c r="AT1159" s="67">
        <v>25.4</v>
      </c>
      <c r="AU1159" s="67">
        <v>51.9</v>
      </c>
      <c r="AV1159" s="67">
        <v>37.700000000000003</v>
      </c>
      <c r="AW1159" s="67">
        <v>39.4</v>
      </c>
      <c r="AX1159" s="67">
        <v>40</v>
      </c>
      <c r="AY1159" s="67">
        <v>41.1</v>
      </c>
      <c r="AZ1159" s="67">
        <v>41</v>
      </c>
      <c r="BA1159" s="67">
        <v>37</v>
      </c>
      <c r="BB1159" s="67">
        <v>31.3</v>
      </c>
      <c r="BC1159" s="67">
        <v>33.1</v>
      </c>
      <c r="BD1159" s="67">
        <v>32.9</v>
      </c>
      <c r="BE1159" s="67">
        <v>28.5</v>
      </c>
      <c r="BF1159" s="67">
        <v>28.1</v>
      </c>
      <c r="BG1159" s="67">
        <v>26.600000000000005</v>
      </c>
      <c r="BH1159" s="67">
        <v>23.599999999999998</v>
      </c>
      <c r="BI1159" s="67">
        <v>24.699999999999996</v>
      </c>
      <c r="BJ1159" s="67">
        <v>26.199999999999992</v>
      </c>
      <c r="BK1159" s="67">
        <v>23.1</v>
      </c>
      <c r="BL1159" s="67">
        <v>21.8</v>
      </c>
      <c r="BM1159" s="67">
        <v>22.599999999999998</v>
      </c>
      <c r="BN1159" s="67"/>
    </row>
    <row r="1160" spans="1:66" ht="13.5" customHeight="1" x14ac:dyDescent="0.15">
      <c r="A1160" s="51"/>
      <c r="B1160" s="56"/>
      <c r="C1160" s="54"/>
      <c r="D1160" s="66" t="s">
        <v>10</v>
      </c>
      <c r="E1160" s="90"/>
      <c r="F1160" s="90"/>
      <c r="G1160" s="90"/>
      <c r="H1160" s="28"/>
      <c r="I1160" s="28"/>
      <c r="J1160" s="28"/>
      <c r="K1160" s="28"/>
      <c r="L1160" s="28"/>
      <c r="M1160" s="28"/>
      <c r="N1160" s="28"/>
      <c r="O1160" s="28"/>
      <c r="P1160" s="28"/>
      <c r="Q1160" s="28"/>
      <c r="R1160" s="28"/>
      <c r="S1160" s="28"/>
      <c r="T1160" s="28"/>
      <c r="U1160" s="28"/>
      <c r="V1160" s="28"/>
      <c r="W1160" s="28"/>
      <c r="X1160" s="28"/>
      <c r="Y1160" s="28"/>
      <c r="Z1160" s="28"/>
      <c r="AA1160" s="28"/>
      <c r="AB1160" s="28"/>
      <c r="AC1160" s="28"/>
      <c r="AD1160" s="28"/>
      <c r="AE1160" s="28"/>
      <c r="AF1160" s="28"/>
      <c r="AG1160" s="28"/>
      <c r="AH1160" s="28"/>
      <c r="AI1160" s="28"/>
      <c r="AJ1160" s="28"/>
      <c r="AK1160" s="28"/>
      <c r="AL1160" s="28"/>
      <c r="AM1160" s="28"/>
      <c r="AN1160" s="28"/>
      <c r="AO1160" s="28"/>
      <c r="AQ1160" s="67">
        <v>0</v>
      </c>
      <c r="AR1160" s="67">
        <v>0</v>
      </c>
      <c r="AS1160" s="67">
        <v>8.1</v>
      </c>
      <c r="AT1160" s="67">
        <v>9.4</v>
      </c>
      <c r="AU1160" s="67">
        <v>10.4</v>
      </c>
      <c r="AV1160" s="67">
        <v>24.4</v>
      </c>
      <c r="AW1160" s="67">
        <v>8.9</v>
      </c>
      <c r="AX1160" s="67">
        <v>9.6</v>
      </c>
      <c r="AY1160" s="67">
        <v>8.8000000000000007</v>
      </c>
      <c r="AZ1160" s="67">
        <v>7.9</v>
      </c>
      <c r="BA1160" s="67">
        <v>7.2</v>
      </c>
      <c r="BB1160" s="67">
        <v>7.2</v>
      </c>
      <c r="BC1160" s="67">
        <v>7.9</v>
      </c>
      <c r="BD1160" s="67">
        <v>8.3999999999999986</v>
      </c>
      <c r="BE1160" s="67">
        <v>9.3999999999999986</v>
      </c>
      <c r="BF1160" s="67">
        <v>6.3</v>
      </c>
      <c r="BG1160" s="67">
        <v>8.3000000000000007</v>
      </c>
      <c r="BH1160" s="67">
        <v>7.1</v>
      </c>
      <c r="BI1160" s="67">
        <v>7.9</v>
      </c>
      <c r="BJ1160" s="67">
        <v>8.1</v>
      </c>
      <c r="BK1160" s="67">
        <v>8.1999999999999993</v>
      </c>
      <c r="BL1160" s="67">
        <v>7.8</v>
      </c>
      <c r="BM1160" s="67">
        <v>8.6</v>
      </c>
      <c r="BN1160" s="67"/>
    </row>
    <row r="1161" spans="1:66" ht="13.5" customHeight="1" thickBot="1" x14ac:dyDescent="0.2">
      <c r="A1161" s="51"/>
      <c r="B1161" s="56"/>
      <c r="C1161" s="55"/>
      <c r="D1161" s="68" t="s">
        <v>11</v>
      </c>
      <c r="E1161" s="91"/>
      <c r="F1161" s="91"/>
      <c r="G1161" s="91"/>
      <c r="H1161" s="29"/>
      <c r="I1161" s="29"/>
      <c r="J1161" s="29"/>
      <c r="K1161" s="29"/>
      <c r="L1161" s="29"/>
      <c r="M1161" s="29"/>
      <c r="N1161" s="29"/>
      <c r="O1161" s="29"/>
      <c r="P1161" s="29"/>
      <c r="Q1161" s="29"/>
      <c r="R1161" s="29"/>
      <c r="S1161" s="29"/>
      <c r="T1161" s="29"/>
      <c r="U1161" s="29"/>
      <c r="V1161" s="29"/>
      <c r="W1161" s="29"/>
      <c r="X1161" s="29"/>
      <c r="Y1161" s="29"/>
      <c r="Z1161" s="29"/>
      <c r="AA1161" s="29"/>
      <c r="AB1161" s="29"/>
      <c r="AC1161" s="29"/>
      <c r="AD1161" s="29"/>
      <c r="AE1161" s="29"/>
      <c r="AF1161" s="29"/>
      <c r="AG1161" s="29"/>
      <c r="AH1161" s="29"/>
      <c r="AI1161" s="29"/>
      <c r="AJ1161" s="29"/>
      <c r="AK1161" s="29"/>
      <c r="AL1161" s="29"/>
      <c r="AM1161" s="29"/>
      <c r="AN1161" s="29"/>
      <c r="AO1161" s="29"/>
      <c r="AQ1161" s="69">
        <v>0</v>
      </c>
      <c r="AR1161" s="69">
        <v>0</v>
      </c>
      <c r="AS1161" s="69">
        <v>8.1</v>
      </c>
      <c r="AT1161" s="69">
        <v>9.4</v>
      </c>
      <c r="AU1161" s="69">
        <v>10.4</v>
      </c>
      <c r="AV1161" s="69">
        <v>24.4</v>
      </c>
      <c r="AW1161" s="69">
        <v>8.9</v>
      </c>
      <c r="AX1161" s="69">
        <v>9.6</v>
      </c>
      <c r="AY1161" s="69">
        <v>8.8000000000000007</v>
      </c>
      <c r="AZ1161" s="69">
        <v>7.9</v>
      </c>
      <c r="BA1161" s="69">
        <v>7.2</v>
      </c>
      <c r="BB1161" s="69">
        <v>7.2</v>
      </c>
      <c r="BC1161" s="69">
        <v>7.9</v>
      </c>
      <c r="BD1161" s="69">
        <v>8.3999999999999986</v>
      </c>
      <c r="BE1161" s="69">
        <v>9.3999999999999986</v>
      </c>
      <c r="BF1161" s="69">
        <v>6.3</v>
      </c>
      <c r="BG1161" s="69">
        <v>8.3000000000000007</v>
      </c>
      <c r="BH1161" s="69">
        <v>7.1</v>
      </c>
      <c r="BI1161" s="69">
        <v>7.9</v>
      </c>
      <c r="BJ1161" s="69">
        <v>8.1</v>
      </c>
      <c r="BK1161" s="69">
        <v>8.1999999999999993</v>
      </c>
      <c r="BL1161" s="69">
        <v>7.8</v>
      </c>
      <c r="BM1161" s="69">
        <v>8.6</v>
      </c>
      <c r="BN1161" s="69"/>
    </row>
    <row r="1162" spans="1:66" ht="13.5" customHeight="1" x14ac:dyDescent="0.15">
      <c r="A1162" s="51"/>
      <c r="B1162" s="56"/>
      <c r="C1162" s="53" t="s">
        <v>233</v>
      </c>
      <c r="D1162" s="64" t="s">
        <v>6</v>
      </c>
      <c r="E1162" s="89"/>
      <c r="F1162" s="89"/>
      <c r="G1162" s="89"/>
      <c r="H1162" s="26"/>
      <c r="I1162" s="26"/>
      <c r="J1162" s="26"/>
      <c r="K1162" s="26"/>
      <c r="L1162" s="26"/>
      <c r="M1162" s="26"/>
      <c r="N1162" s="26"/>
      <c r="O1162" s="26"/>
      <c r="P1162" s="26"/>
      <c r="Q1162" s="26"/>
      <c r="R1162" s="26"/>
      <c r="S1162" s="26"/>
      <c r="T1162" s="26"/>
      <c r="U1162" s="26"/>
      <c r="V1162" s="26"/>
      <c r="W1162" s="26"/>
      <c r="X1162" s="26"/>
      <c r="Y1162" s="26"/>
      <c r="Z1162" s="26"/>
      <c r="AA1162" s="26"/>
      <c r="AB1162" s="26"/>
      <c r="AC1162" s="26"/>
      <c r="AD1162" s="26"/>
      <c r="AE1162" s="26"/>
      <c r="AF1162" s="26"/>
      <c r="AG1162" s="26"/>
      <c r="AH1162" s="26"/>
      <c r="AI1162" s="26"/>
      <c r="AJ1162" s="26"/>
      <c r="AK1162" s="26"/>
      <c r="AL1162" s="26"/>
      <c r="AM1162" s="26"/>
      <c r="AN1162" s="26"/>
      <c r="AO1162" s="26"/>
      <c r="AQ1162" s="65">
        <v>0</v>
      </c>
      <c r="AR1162" s="65">
        <v>0</v>
      </c>
      <c r="AS1162" s="65">
        <v>174.4</v>
      </c>
      <c r="AT1162" s="65">
        <v>149</v>
      </c>
      <c r="AU1162" s="65">
        <v>166.8</v>
      </c>
      <c r="AV1162" s="65">
        <v>152</v>
      </c>
      <c r="AW1162" s="65">
        <v>124.7</v>
      </c>
      <c r="AX1162" s="65">
        <v>126.8</v>
      </c>
      <c r="AY1162" s="65">
        <v>123.5</v>
      </c>
      <c r="AZ1162" s="65">
        <v>117.6</v>
      </c>
      <c r="BA1162" s="65">
        <v>110.6</v>
      </c>
      <c r="BB1162" s="65">
        <v>106.3</v>
      </c>
      <c r="BC1162" s="65">
        <v>109.8</v>
      </c>
      <c r="BD1162" s="65">
        <v>131.80000000000001</v>
      </c>
      <c r="BE1162" s="65">
        <v>125.3</v>
      </c>
      <c r="BF1162" s="65">
        <v>115.89999999999999</v>
      </c>
      <c r="BG1162" s="65">
        <v>99.799999999999983</v>
      </c>
      <c r="BH1162" s="65">
        <v>88.300000000000011</v>
      </c>
      <c r="BI1162" s="65">
        <v>90.499999999999986</v>
      </c>
      <c r="BJ1162" s="65">
        <v>82.1</v>
      </c>
      <c r="BK1162" s="65">
        <v>99.699999999999989</v>
      </c>
      <c r="BL1162" s="65">
        <v>89.5</v>
      </c>
      <c r="BM1162" s="65">
        <v>82.600000000000009</v>
      </c>
      <c r="BN1162" s="65"/>
    </row>
    <row r="1163" spans="1:66" ht="13.5" customHeight="1" x14ac:dyDescent="0.15">
      <c r="A1163" s="51"/>
      <c r="B1163" s="56"/>
      <c r="C1163" s="54"/>
      <c r="D1163" s="66" t="s">
        <v>7</v>
      </c>
      <c r="E1163" s="90"/>
      <c r="F1163" s="90"/>
      <c r="G1163" s="90"/>
      <c r="H1163" s="28"/>
      <c r="I1163" s="28"/>
      <c r="J1163" s="28"/>
      <c r="K1163" s="28"/>
      <c r="L1163" s="28"/>
      <c r="M1163" s="28"/>
      <c r="N1163" s="28"/>
      <c r="O1163" s="28"/>
      <c r="P1163" s="28"/>
      <c r="Q1163" s="28"/>
      <c r="R1163" s="28"/>
      <c r="S1163" s="28"/>
      <c r="T1163" s="28"/>
      <c r="U1163" s="28"/>
      <c r="V1163" s="28"/>
      <c r="W1163" s="28"/>
      <c r="X1163" s="28"/>
      <c r="Y1163" s="28"/>
      <c r="Z1163" s="28"/>
      <c r="AA1163" s="28"/>
      <c r="AB1163" s="28"/>
      <c r="AC1163" s="28"/>
      <c r="AD1163" s="28"/>
      <c r="AE1163" s="28"/>
      <c r="AF1163" s="28"/>
      <c r="AG1163" s="28"/>
      <c r="AH1163" s="28"/>
      <c r="AI1163" s="28"/>
      <c r="AJ1163" s="28"/>
      <c r="AK1163" s="28"/>
      <c r="AL1163" s="28"/>
      <c r="AM1163" s="28"/>
      <c r="AN1163" s="28"/>
      <c r="AO1163" s="28"/>
      <c r="AQ1163" s="67">
        <v>0</v>
      </c>
      <c r="AR1163" s="67">
        <v>0</v>
      </c>
      <c r="AS1163" s="67">
        <v>1.8</v>
      </c>
      <c r="AT1163" s="67">
        <v>2.5</v>
      </c>
      <c r="AU1163" s="67">
        <v>10.1</v>
      </c>
      <c r="AV1163" s="67">
        <v>7</v>
      </c>
      <c r="AW1163" s="67">
        <v>4.7</v>
      </c>
      <c r="AX1163" s="67">
        <v>9.1999999999999993</v>
      </c>
      <c r="AY1163" s="67">
        <v>4.4000000000000004</v>
      </c>
      <c r="AZ1163" s="67">
        <v>4.4000000000000004</v>
      </c>
      <c r="BA1163" s="67">
        <v>5</v>
      </c>
      <c r="BB1163" s="67">
        <v>1.5</v>
      </c>
      <c r="BC1163" s="67">
        <v>1.7</v>
      </c>
      <c r="BD1163" s="67">
        <v>3.0000000000000004</v>
      </c>
      <c r="BE1163" s="67">
        <v>2.4000000000000008</v>
      </c>
      <c r="BF1163" s="67">
        <v>3.5999999999999996</v>
      </c>
      <c r="BG1163" s="67">
        <v>2.3000000000000003</v>
      </c>
      <c r="BH1163" s="67">
        <v>2.9999999999999996</v>
      </c>
      <c r="BI1163" s="67">
        <v>2.9</v>
      </c>
      <c r="BJ1163" s="67">
        <v>3.2000000000000006</v>
      </c>
      <c r="BK1163" s="67">
        <v>5.8</v>
      </c>
      <c r="BL1163" s="67">
        <v>23.9</v>
      </c>
      <c r="BM1163" s="67">
        <v>18.7</v>
      </c>
      <c r="BN1163" s="67"/>
    </row>
    <row r="1164" spans="1:66" ht="13.5" customHeight="1" x14ac:dyDescent="0.15">
      <c r="A1164" s="51"/>
      <c r="B1164" s="56"/>
      <c r="C1164" s="54"/>
      <c r="D1164" s="66" t="s">
        <v>8</v>
      </c>
      <c r="E1164" s="90"/>
      <c r="F1164" s="90"/>
      <c r="G1164" s="90"/>
      <c r="H1164" s="28"/>
      <c r="I1164" s="28"/>
      <c r="J1164" s="28"/>
      <c r="K1164" s="28"/>
      <c r="L1164" s="28"/>
      <c r="M1164" s="28"/>
      <c r="N1164" s="28"/>
      <c r="O1164" s="28"/>
      <c r="P1164" s="28"/>
      <c r="Q1164" s="28"/>
      <c r="R1164" s="28"/>
      <c r="S1164" s="28"/>
      <c r="T1164" s="28"/>
      <c r="U1164" s="28"/>
      <c r="V1164" s="28"/>
      <c r="W1164" s="28"/>
      <c r="X1164" s="28"/>
      <c r="Y1164" s="28"/>
      <c r="Z1164" s="28"/>
      <c r="AA1164" s="28"/>
      <c r="AB1164" s="28"/>
      <c r="AC1164" s="28"/>
      <c r="AD1164" s="28"/>
      <c r="AE1164" s="28"/>
      <c r="AF1164" s="28"/>
      <c r="AG1164" s="28"/>
      <c r="AH1164" s="28"/>
      <c r="AI1164" s="28"/>
      <c r="AJ1164" s="28"/>
      <c r="AK1164" s="28"/>
      <c r="AL1164" s="28"/>
      <c r="AM1164" s="28"/>
      <c r="AN1164" s="28"/>
      <c r="AO1164" s="28"/>
      <c r="AQ1164" s="67">
        <v>0</v>
      </c>
      <c r="AR1164" s="67">
        <v>0</v>
      </c>
      <c r="AS1164" s="67">
        <v>172.6</v>
      </c>
      <c r="AT1164" s="67">
        <v>146.5</v>
      </c>
      <c r="AU1164" s="67">
        <v>156.69999999999999</v>
      </c>
      <c r="AV1164" s="67">
        <v>145</v>
      </c>
      <c r="AW1164" s="67">
        <v>120</v>
      </c>
      <c r="AX1164" s="67">
        <v>117.6</v>
      </c>
      <c r="AY1164" s="67">
        <v>119.1</v>
      </c>
      <c r="AZ1164" s="67">
        <v>113.2</v>
      </c>
      <c r="BA1164" s="67">
        <v>105.6</v>
      </c>
      <c r="BB1164" s="67">
        <v>104.8</v>
      </c>
      <c r="BC1164" s="67">
        <v>108.1</v>
      </c>
      <c r="BD1164" s="67">
        <v>128.80000000000001</v>
      </c>
      <c r="BE1164" s="67">
        <v>122.9</v>
      </c>
      <c r="BF1164" s="67">
        <v>112.29999999999998</v>
      </c>
      <c r="BG1164" s="67">
        <v>97.500000000000014</v>
      </c>
      <c r="BH1164" s="67">
        <v>85.299999999999983</v>
      </c>
      <c r="BI1164" s="67">
        <v>87.6</v>
      </c>
      <c r="BJ1164" s="67">
        <v>78.900000000000006</v>
      </c>
      <c r="BK1164" s="67">
        <v>93.899999999999991</v>
      </c>
      <c r="BL1164" s="67">
        <v>65.599999999999994</v>
      </c>
      <c r="BM1164" s="67">
        <v>63.900000000000013</v>
      </c>
      <c r="BN1164" s="67"/>
    </row>
    <row r="1165" spans="1:66" ht="13.5" customHeight="1" x14ac:dyDescent="0.15">
      <c r="A1165" s="51"/>
      <c r="B1165" s="56"/>
      <c r="C1165" s="54"/>
      <c r="D1165" s="66" t="s">
        <v>9</v>
      </c>
      <c r="E1165" s="90"/>
      <c r="F1165" s="90"/>
      <c r="G1165" s="90"/>
      <c r="H1165" s="28"/>
      <c r="I1165" s="28"/>
      <c r="J1165" s="28"/>
      <c r="K1165" s="28"/>
      <c r="L1165" s="28"/>
      <c r="M1165" s="28"/>
      <c r="N1165" s="28"/>
      <c r="O1165" s="28"/>
      <c r="P1165" s="28"/>
      <c r="Q1165" s="28"/>
      <c r="R1165" s="28"/>
      <c r="S1165" s="28"/>
      <c r="T1165" s="28"/>
      <c r="U1165" s="28"/>
      <c r="V1165" s="28"/>
      <c r="W1165" s="28"/>
      <c r="X1165" s="28"/>
      <c r="Y1165" s="28"/>
      <c r="Z1165" s="28"/>
      <c r="AA1165" s="28"/>
      <c r="AB1165" s="28"/>
      <c r="AC1165" s="28"/>
      <c r="AD1165" s="28"/>
      <c r="AE1165" s="28"/>
      <c r="AF1165" s="28"/>
      <c r="AG1165" s="28"/>
      <c r="AH1165" s="28"/>
      <c r="AI1165" s="28"/>
      <c r="AJ1165" s="28"/>
      <c r="AK1165" s="28"/>
      <c r="AL1165" s="28"/>
      <c r="AM1165" s="28"/>
      <c r="AN1165" s="28"/>
      <c r="AO1165" s="28"/>
      <c r="AQ1165" s="67">
        <v>0</v>
      </c>
      <c r="AR1165" s="67">
        <v>0</v>
      </c>
      <c r="AS1165" s="67">
        <v>152.30000000000001</v>
      </c>
      <c r="AT1165" s="67">
        <v>128</v>
      </c>
      <c r="AU1165" s="67">
        <v>146.4</v>
      </c>
      <c r="AV1165" s="67">
        <v>133.4</v>
      </c>
      <c r="AW1165" s="67">
        <v>107.1</v>
      </c>
      <c r="AX1165" s="67">
        <v>109.1</v>
      </c>
      <c r="AY1165" s="67">
        <v>107.7</v>
      </c>
      <c r="AZ1165" s="67">
        <v>103.2</v>
      </c>
      <c r="BA1165" s="67">
        <v>96.2</v>
      </c>
      <c r="BB1165" s="67">
        <v>93.4</v>
      </c>
      <c r="BC1165" s="67">
        <v>97.1</v>
      </c>
      <c r="BD1165" s="67">
        <v>117.30000000000001</v>
      </c>
      <c r="BE1165" s="67">
        <v>111.4</v>
      </c>
      <c r="BF1165" s="67">
        <v>101.3</v>
      </c>
      <c r="BG1165" s="67">
        <v>88.100000000000009</v>
      </c>
      <c r="BH1165" s="67">
        <v>77.499999999999986</v>
      </c>
      <c r="BI1165" s="67">
        <v>78.8</v>
      </c>
      <c r="BJ1165" s="67">
        <v>71.300000000000011</v>
      </c>
      <c r="BK1165" s="67">
        <v>87.5</v>
      </c>
      <c r="BL1165" s="67">
        <v>77.3</v>
      </c>
      <c r="BM1165" s="67">
        <v>68</v>
      </c>
      <c r="BN1165" s="67"/>
    </row>
    <row r="1166" spans="1:66" ht="13.5" customHeight="1" x14ac:dyDescent="0.15">
      <c r="A1166" s="51"/>
      <c r="B1166" s="56"/>
      <c r="C1166" s="54"/>
      <c r="D1166" s="66" t="s">
        <v>10</v>
      </c>
      <c r="E1166" s="90"/>
      <c r="F1166" s="90"/>
      <c r="G1166" s="90"/>
      <c r="H1166" s="28"/>
      <c r="I1166" s="28"/>
      <c r="J1166" s="28"/>
      <c r="K1166" s="28"/>
      <c r="L1166" s="28"/>
      <c r="M1166" s="28"/>
      <c r="N1166" s="28"/>
      <c r="O1166" s="28"/>
      <c r="P1166" s="28"/>
      <c r="Q1166" s="28"/>
      <c r="R1166" s="28"/>
      <c r="S1166" s="28"/>
      <c r="T1166" s="28"/>
      <c r="U1166" s="28"/>
      <c r="V1166" s="28"/>
      <c r="W1166" s="28"/>
      <c r="X1166" s="28"/>
      <c r="Y1166" s="28"/>
      <c r="Z1166" s="28"/>
      <c r="AA1166" s="28"/>
      <c r="AB1166" s="28"/>
      <c r="AC1166" s="28"/>
      <c r="AD1166" s="28"/>
      <c r="AE1166" s="28"/>
      <c r="AF1166" s="28"/>
      <c r="AG1166" s="28"/>
      <c r="AH1166" s="28"/>
      <c r="AI1166" s="28"/>
      <c r="AJ1166" s="28"/>
      <c r="AK1166" s="28"/>
      <c r="AL1166" s="28"/>
      <c r="AM1166" s="28"/>
      <c r="AN1166" s="28"/>
      <c r="AO1166" s="28"/>
      <c r="AQ1166" s="67">
        <v>0</v>
      </c>
      <c r="AR1166" s="67">
        <v>0</v>
      </c>
      <c r="AS1166" s="67">
        <v>22.1</v>
      </c>
      <c r="AT1166" s="67">
        <v>21</v>
      </c>
      <c r="AU1166" s="67">
        <v>20.399999999999999</v>
      </c>
      <c r="AV1166" s="67">
        <v>18.600000000000001</v>
      </c>
      <c r="AW1166" s="67">
        <v>17.600000000000001</v>
      </c>
      <c r="AX1166" s="67">
        <v>17.7</v>
      </c>
      <c r="AY1166" s="67">
        <v>15.8</v>
      </c>
      <c r="AZ1166" s="67">
        <v>14.4</v>
      </c>
      <c r="BA1166" s="67">
        <v>14.4</v>
      </c>
      <c r="BB1166" s="67">
        <v>12.9</v>
      </c>
      <c r="BC1166" s="67">
        <v>12.7</v>
      </c>
      <c r="BD1166" s="67">
        <v>14.5</v>
      </c>
      <c r="BE1166" s="67">
        <v>13.899999999999999</v>
      </c>
      <c r="BF1166" s="67">
        <v>14.6</v>
      </c>
      <c r="BG1166" s="67">
        <v>11.7</v>
      </c>
      <c r="BH1166" s="67">
        <v>10.8</v>
      </c>
      <c r="BI1166" s="67">
        <v>11.7</v>
      </c>
      <c r="BJ1166" s="67">
        <v>10.799999999999999</v>
      </c>
      <c r="BK1166" s="67">
        <v>12.200000000000001</v>
      </c>
      <c r="BL1166" s="67">
        <v>12.2</v>
      </c>
      <c r="BM1166" s="67">
        <v>14.6</v>
      </c>
      <c r="BN1166" s="67"/>
    </row>
    <row r="1167" spans="1:66" ht="13.5" customHeight="1" thickBot="1" x14ac:dyDescent="0.2">
      <c r="A1167" s="57"/>
      <c r="B1167" s="58"/>
      <c r="C1167" s="55"/>
      <c r="D1167" s="68" t="s">
        <v>11</v>
      </c>
      <c r="E1167" s="91"/>
      <c r="F1167" s="91"/>
      <c r="G1167" s="91"/>
      <c r="H1167" s="29"/>
      <c r="I1167" s="29"/>
      <c r="J1167" s="29"/>
      <c r="K1167" s="29"/>
      <c r="L1167" s="29"/>
      <c r="M1167" s="29"/>
      <c r="N1167" s="29"/>
      <c r="O1167" s="29"/>
      <c r="P1167" s="29"/>
      <c r="Q1167" s="29"/>
      <c r="R1167" s="29"/>
      <c r="S1167" s="29"/>
      <c r="T1167" s="29"/>
      <c r="U1167" s="29"/>
      <c r="V1167" s="29"/>
      <c r="W1167" s="29"/>
      <c r="X1167" s="29"/>
      <c r="Y1167" s="29"/>
      <c r="Z1167" s="29"/>
      <c r="AA1167" s="29"/>
      <c r="AB1167" s="29"/>
      <c r="AC1167" s="29"/>
      <c r="AD1167" s="29"/>
      <c r="AE1167" s="29"/>
      <c r="AF1167" s="29"/>
      <c r="AG1167" s="29"/>
      <c r="AH1167" s="29"/>
      <c r="AI1167" s="29"/>
      <c r="AJ1167" s="29"/>
      <c r="AK1167" s="29"/>
      <c r="AL1167" s="29"/>
      <c r="AM1167" s="29"/>
      <c r="AN1167" s="29"/>
      <c r="AO1167" s="29"/>
      <c r="AQ1167" s="69">
        <v>0</v>
      </c>
      <c r="AR1167" s="69">
        <v>0</v>
      </c>
      <c r="AS1167" s="69">
        <v>22.8</v>
      </c>
      <c r="AT1167" s="69">
        <v>21.3</v>
      </c>
      <c r="AU1167" s="69">
        <v>20.399999999999999</v>
      </c>
      <c r="AV1167" s="69">
        <v>18.7</v>
      </c>
      <c r="AW1167" s="69">
        <v>17.7</v>
      </c>
      <c r="AX1167" s="69">
        <v>17.7</v>
      </c>
      <c r="AY1167" s="69">
        <v>15.8</v>
      </c>
      <c r="AZ1167" s="69">
        <v>14.4</v>
      </c>
      <c r="BA1167" s="69">
        <v>14.6</v>
      </c>
      <c r="BB1167" s="69">
        <v>13</v>
      </c>
      <c r="BC1167" s="69">
        <v>13.7</v>
      </c>
      <c r="BD1167" s="69">
        <v>14.5</v>
      </c>
      <c r="BE1167" s="69">
        <v>13.899999999999999</v>
      </c>
      <c r="BF1167" s="69">
        <v>14.6</v>
      </c>
      <c r="BG1167" s="69">
        <v>11.7</v>
      </c>
      <c r="BH1167" s="69">
        <v>10.8</v>
      </c>
      <c r="BI1167" s="69">
        <v>11.7</v>
      </c>
      <c r="BJ1167" s="69">
        <v>10.799999999999999</v>
      </c>
      <c r="BK1167" s="69">
        <v>12.200000000000001</v>
      </c>
      <c r="BL1167" s="69">
        <v>12.2</v>
      </c>
      <c r="BM1167" s="69">
        <v>14.6</v>
      </c>
      <c r="BN1167" s="69"/>
    </row>
    <row r="1168" spans="1:66" ht="13.5" customHeight="1" x14ac:dyDescent="0.15">
      <c r="A1168" s="42" t="s">
        <v>411</v>
      </c>
      <c r="B1168" s="43"/>
      <c r="C1168" s="44"/>
      <c r="D1168" s="64" t="s">
        <v>6</v>
      </c>
      <c r="E1168" s="89"/>
      <c r="F1168" s="89"/>
      <c r="G1168" s="89"/>
      <c r="H1168" s="26"/>
      <c r="I1168" s="26"/>
      <c r="J1168" s="26"/>
      <c r="K1168" s="26"/>
      <c r="L1168" s="26"/>
      <c r="M1168" s="26"/>
      <c r="N1168" s="26"/>
      <c r="O1168" s="26"/>
      <c r="P1168" s="26"/>
      <c r="Q1168" s="26"/>
      <c r="R1168" s="26"/>
      <c r="S1168" s="26"/>
      <c r="T1168" s="26"/>
      <c r="U1168" s="26"/>
      <c r="V1168" s="26"/>
      <c r="W1168" s="26"/>
      <c r="X1168" s="26"/>
      <c r="Y1168" s="26"/>
      <c r="Z1168" s="26"/>
      <c r="AA1168" s="26"/>
      <c r="AB1168" s="26"/>
      <c r="AC1168" s="26"/>
      <c r="AD1168" s="26"/>
      <c r="AE1168" s="26"/>
      <c r="AF1168" s="26"/>
      <c r="AG1168" s="26"/>
      <c r="AH1168" s="26"/>
      <c r="AI1168" s="26"/>
      <c r="AJ1168" s="26"/>
      <c r="AK1168" s="26"/>
      <c r="AL1168" s="26"/>
      <c r="AM1168" s="26"/>
      <c r="AN1168" s="26"/>
      <c r="AO1168" s="26"/>
      <c r="AQ1168" s="65">
        <v>9054.2999999999993</v>
      </c>
      <c r="AR1168" s="65">
        <v>8995</v>
      </c>
      <c r="AS1168" s="65">
        <v>9012.7999999999993</v>
      </c>
      <c r="AT1168" s="65">
        <v>8405.7000000000007</v>
      </c>
      <c r="AU1168" s="65">
        <v>8455.7999999999993</v>
      </c>
      <c r="AV1168" s="65">
        <v>8377.1</v>
      </c>
      <c r="AW1168" s="65">
        <v>8089.7</v>
      </c>
      <c r="AX1168" s="65">
        <v>8195.7999999999993</v>
      </c>
      <c r="AY1168" s="65">
        <v>8601.9</v>
      </c>
      <c r="AZ1168" s="65">
        <v>0</v>
      </c>
      <c r="BA1168" s="65">
        <v>8994.9</v>
      </c>
      <c r="BB1168" s="65">
        <v>8744.6</v>
      </c>
      <c r="BC1168" s="65">
        <v>8996</v>
      </c>
      <c r="BD1168" s="65">
        <v>9032.1999999999989</v>
      </c>
      <c r="BE1168" s="65">
        <v>9137.2000000000007</v>
      </c>
      <c r="BF1168" s="65">
        <v>9631.9</v>
      </c>
      <c r="BG1168" s="65">
        <v>9673.5999999999985</v>
      </c>
      <c r="BH1168" s="65">
        <v>9931.399999999996</v>
      </c>
      <c r="BI1168" s="65">
        <v>10359.500000000002</v>
      </c>
      <c r="BJ1168" s="65">
        <v>9557.3000000000011</v>
      </c>
      <c r="BK1168" s="65">
        <v>10420.1</v>
      </c>
      <c r="BL1168" s="65">
        <v>10325.6</v>
      </c>
      <c r="BM1168" s="65">
        <v>10264.499999999998</v>
      </c>
      <c r="BN1168" s="65"/>
    </row>
    <row r="1169" spans="1:66" ht="13.5" customHeight="1" x14ac:dyDescent="0.15">
      <c r="A1169" s="45"/>
      <c r="C1169" s="46"/>
      <c r="D1169" s="66" t="s">
        <v>7</v>
      </c>
      <c r="E1169" s="90"/>
      <c r="F1169" s="90"/>
      <c r="G1169" s="90"/>
      <c r="H1169" s="28"/>
      <c r="I1169" s="28"/>
      <c r="J1169" s="28"/>
      <c r="K1169" s="28"/>
      <c r="L1169" s="28"/>
      <c r="M1169" s="28"/>
      <c r="N1169" s="28"/>
      <c r="O1169" s="28"/>
      <c r="P1169" s="28"/>
      <c r="Q1169" s="28"/>
      <c r="R1169" s="28"/>
      <c r="S1169" s="28"/>
      <c r="T1169" s="28"/>
      <c r="U1169" s="28"/>
      <c r="V1169" s="28"/>
      <c r="W1169" s="28"/>
      <c r="X1169" s="28"/>
      <c r="Y1169" s="28"/>
      <c r="Z1169" s="28"/>
      <c r="AA1169" s="28"/>
      <c r="AB1169" s="28"/>
      <c r="AC1169" s="28"/>
      <c r="AD1169" s="28"/>
      <c r="AE1169" s="28"/>
      <c r="AF1169" s="28"/>
      <c r="AG1169" s="28"/>
      <c r="AH1169" s="28"/>
      <c r="AI1169" s="28"/>
      <c r="AJ1169" s="28"/>
      <c r="AK1169" s="28"/>
      <c r="AL1169" s="28"/>
      <c r="AM1169" s="28"/>
      <c r="AN1169" s="28"/>
      <c r="AO1169" s="28"/>
      <c r="AQ1169" s="67">
        <v>2302.1</v>
      </c>
      <c r="AR1169" s="67">
        <v>2205.1999999999998</v>
      </c>
      <c r="AS1169" s="67">
        <v>2180.6999999999998</v>
      </c>
      <c r="AT1169" s="67">
        <v>1984.6</v>
      </c>
      <c r="AU1169" s="67">
        <v>2149.3000000000002</v>
      </c>
      <c r="AV1169" s="67">
        <v>2076.8000000000002</v>
      </c>
      <c r="AW1169" s="67">
        <v>1964</v>
      </c>
      <c r="AX1169" s="67">
        <v>2186.3000000000002</v>
      </c>
      <c r="AY1169" s="67">
        <v>2231.8000000000002</v>
      </c>
      <c r="AZ1169" s="67">
        <v>0</v>
      </c>
      <c r="BA1169" s="67">
        <v>2488.3000000000002</v>
      </c>
      <c r="BB1169" s="67">
        <v>2238.1999999999998</v>
      </c>
      <c r="BC1169" s="67">
        <v>2082.6</v>
      </c>
      <c r="BD1169" s="67">
        <v>2060.2999999999997</v>
      </c>
      <c r="BE1169" s="67">
        <v>2056.1</v>
      </c>
      <c r="BF1169" s="67">
        <v>2338.9</v>
      </c>
      <c r="BG1169" s="67">
        <v>2373.7000000000007</v>
      </c>
      <c r="BH1169" s="67">
        <v>2448.5</v>
      </c>
      <c r="BI1169" s="67">
        <v>2623.9999999999995</v>
      </c>
      <c r="BJ1169" s="67">
        <v>2042.2999999999995</v>
      </c>
      <c r="BK1169" s="67">
        <v>2319.4</v>
      </c>
      <c r="BL1169" s="67">
        <v>2673.2</v>
      </c>
      <c r="BM1169" s="67">
        <v>2782.2999999999993</v>
      </c>
      <c r="BN1169" s="67"/>
    </row>
    <row r="1170" spans="1:66" ht="13.5" customHeight="1" x14ac:dyDescent="0.15">
      <c r="A1170" s="45"/>
      <c r="C1170" s="46"/>
      <c r="D1170" s="66" t="s">
        <v>8</v>
      </c>
      <c r="E1170" s="90"/>
      <c r="F1170" s="90"/>
      <c r="G1170" s="90"/>
      <c r="H1170" s="28"/>
      <c r="I1170" s="28"/>
      <c r="J1170" s="28"/>
      <c r="K1170" s="28"/>
      <c r="L1170" s="28"/>
      <c r="M1170" s="28"/>
      <c r="N1170" s="28"/>
      <c r="O1170" s="28"/>
      <c r="P1170" s="28"/>
      <c r="Q1170" s="28"/>
      <c r="R1170" s="28"/>
      <c r="S1170" s="28"/>
      <c r="T1170" s="28"/>
      <c r="U1170" s="28"/>
      <c r="V1170" s="28"/>
      <c r="W1170" s="28"/>
      <c r="X1170" s="28"/>
      <c r="Y1170" s="28"/>
      <c r="Z1170" s="28"/>
      <c r="AA1170" s="28"/>
      <c r="AB1170" s="28"/>
      <c r="AC1170" s="28"/>
      <c r="AD1170" s="28"/>
      <c r="AE1170" s="28"/>
      <c r="AF1170" s="28"/>
      <c r="AG1170" s="28"/>
      <c r="AH1170" s="28"/>
      <c r="AI1170" s="28"/>
      <c r="AJ1170" s="28"/>
      <c r="AK1170" s="28"/>
      <c r="AL1170" s="28"/>
      <c r="AM1170" s="28"/>
      <c r="AN1170" s="28"/>
      <c r="AO1170" s="28"/>
      <c r="AQ1170" s="67">
        <v>6752.2</v>
      </c>
      <c r="AR1170" s="67">
        <v>6789.8</v>
      </c>
      <c r="AS1170" s="67">
        <v>6832.1</v>
      </c>
      <c r="AT1170" s="67">
        <v>6421.1</v>
      </c>
      <c r="AU1170" s="67">
        <v>6306.5</v>
      </c>
      <c r="AV1170" s="67">
        <v>6300.3</v>
      </c>
      <c r="AW1170" s="67">
        <v>6125.7</v>
      </c>
      <c r="AX1170" s="67">
        <v>6009.5</v>
      </c>
      <c r="AY1170" s="67">
        <v>6370.1</v>
      </c>
      <c r="AZ1170" s="67">
        <v>0</v>
      </c>
      <c r="BA1170" s="67">
        <v>6506.6</v>
      </c>
      <c r="BB1170" s="67">
        <v>6506.4</v>
      </c>
      <c r="BC1170" s="67">
        <v>6913.4</v>
      </c>
      <c r="BD1170" s="67">
        <v>6971.9</v>
      </c>
      <c r="BE1170" s="67">
        <v>7081.0999999999985</v>
      </c>
      <c r="BF1170" s="67">
        <v>7293</v>
      </c>
      <c r="BG1170" s="67">
        <v>7299.8999999999987</v>
      </c>
      <c r="BH1170" s="67">
        <v>7482.9</v>
      </c>
      <c r="BI1170" s="67">
        <v>7735.5000000000018</v>
      </c>
      <c r="BJ1170" s="67">
        <v>7514.9999999999982</v>
      </c>
      <c r="BK1170" s="67">
        <v>8100.7</v>
      </c>
      <c r="BL1170" s="67">
        <v>7652.5000000000009</v>
      </c>
      <c r="BM1170" s="67">
        <v>7482.1999999999989</v>
      </c>
      <c r="BN1170" s="67"/>
    </row>
    <row r="1171" spans="1:66" ht="13.5" customHeight="1" x14ac:dyDescent="0.15">
      <c r="A1171" s="45"/>
      <c r="C1171" s="46"/>
      <c r="D1171" s="66" t="s">
        <v>9</v>
      </c>
      <c r="E1171" s="90"/>
      <c r="F1171" s="90"/>
      <c r="G1171" s="90"/>
      <c r="H1171" s="28"/>
      <c r="I1171" s="28"/>
      <c r="J1171" s="28"/>
      <c r="K1171" s="28"/>
      <c r="L1171" s="28"/>
      <c r="M1171" s="28"/>
      <c r="N1171" s="28"/>
      <c r="O1171" s="28"/>
      <c r="P1171" s="28"/>
      <c r="Q1171" s="28"/>
      <c r="R1171" s="28"/>
      <c r="S1171" s="28"/>
      <c r="T1171" s="28"/>
      <c r="U1171" s="28"/>
      <c r="V1171" s="28"/>
      <c r="W1171" s="28"/>
      <c r="X1171" s="28"/>
      <c r="Y1171" s="28"/>
      <c r="Z1171" s="28"/>
      <c r="AA1171" s="28"/>
      <c r="AB1171" s="28"/>
      <c r="AC1171" s="28"/>
      <c r="AD1171" s="28"/>
      <c r="AE1171" s="28"/>
      <c r="AF1171" s="28"/>
      <c r="AG1171" s="28"/>
      <c r="AH1171" s="28"/>
      <c r="AI1171" s="28"/>
      <c r="AJ1171" s="28"/>
      <c r="AK1171" s="28"/>
      <c r="AL1171" s="28"/>
      <c r="AM1171" s="28"/>
      <c r="AN1171" s="28"/>
      <c r="AO1171" s="28"/>
      <c r="AQ1171" s="67">
        <v>7130</v>
      </c>
      <c r="AR1171" s="67">
        <v>7017.7</v>
      </c>
      <c r="AS1171" s="67">
        <v>7121</v>
      </c>
      <c r="AT1171" s="67">
        <v>6630</v>
      </c>
      <c r="AU1171" s="67">
        <v>6494.5</v>
      </c>
      <c r="AV1171" s="67">
        <v>6429.3</v>
      </c>
      <c r="AW1171" s="67">
        <v>6367.2</v>
      </c>
      <c r="AX1171" s="67">
        <v>6556.4</v>
      </c>
      <c r="AY1171" s="67">
        <v>6931.7</v>
      </c>
      <c r="AZ1171" s="67">
        <v>0</v>
      </c>
      <c r="BA1171" s="67">
        <v>7392.9</v>
      </c>
      <c r="BB1171" s="67">
        <v>7212.4</v>
      </c>
      <c r="BC1171" s="67">
        <v>7428.5</v>
      </c>
      <c r="BD1171" s="67">
        <v>7513.0699999999988</v>
      </c>
      <c r="BE1171" s="67">
        <v>7644.5</v>
      </c>
      <c r="BF1171" s="67">
        <v>8045.800000000002</v>
      </c>
      <c r="BG1171" s="67">
        <v>7991.6000000000022</v>
      </c>
      <c r="BH1171" s="67">
        <v>8246.5</v>
      </c>
      <c r="BI1171" s="67">
        <v>8662.4</v>
      </c>
      <c r="BJ1171" s="67">
        <v>7831.7999999999993</v>
      </c>
      <c r="BK1171" s="67">
        <v>8762.1999999999989</v>
      </c>
      <c r="BL1171" s="67">
        <v>8597.6</v>
      </c>
      <c r="BM1171" s="67">
        <v>8550.1999999999989</v>
      </c>
      <c r="BN1171" s="67"/>
    </row>
    <row r="1172" spans="1:66" ht="13.5" customHeight="1" x14ac:dyDescent="0.15">
      <c r="A1172" s="45"/>
      <c r="C1172" s="46"/>
      <c r="D1172" s="66" t="s">
        <v>10</v>
      </c>
      <c r="E1172" s="90"/>
      <c r="F1172" s="90"/>
      <c r="G1172" s="90"/>
      <c r="H1172" s="28"/>
      <c r="I1172" s="28"/>
      <c r="J1172" s="28"/>
      <c r="K1172" s="28"/>
      <c r="L1172" s="28"/>
      <c r="M1172" s="28"/>
      <c r="N1172" s="28"/>
      <c r="O1172" s="28"/>
      <c r="P1172" s="28"/>
      <c r="Q1172" s="28"/>
      <c r="R1172" s="28"/>
      <c r="S1172" s="28"/>
      <c r="T1172" s="28"/>
      <c r="U1172" s="28"/>
      <c r="V1172" s="28"/>
      <c r="W1172" s="28"/>
      <c r="X1172" s="28"/>
      <c r="Y1172" s="28"/>
      <c r="Z1172" s="28"/>
      <c r="AA1172" s="28"/>
      <c r="AB1172" s="28"/>
      <c r="AC1172" s="28"/>
      <c r="AD1172" s="28"/>
      <c r="AE1172" s="28"/>
      <c r="AF1172" s="28"/>
      <c r="AG1172" s="28"/>
      <c r="AH1172" s="28"/>
      <c r="AI1172" s="28"/>
      <c r="AJ1172" s="28"/>
      <c r="AK1172" s="28"/>
      <c r="AL1172" s="28"/>
      <c r="AM1172" s="28"/>
      <c r="AN1172" s="28"/>
      <c r="AO1172" s="28"/>
      <c r="AQ1172" s="67">
        <v>1924.3</v>
      </c>
      <c r="AR1172" s="67">
        <v>1977.3</v>
      </c>
      <c r="AS1172" s="67">
        <v>1891.8</v>
      </c>
      <c r="AT1172" s="67">
        <v>1775.7</v>
      </c>
      <c r="AU1172" s="67">
        <v>1961.3</v>
      </c>
      <c r="AV1172" s="67">
        <v>1847.8</v>
      </c>
      <c r="AW1172" s="67">
        <v>1722.5</v>
      </c>
      <c r="AX1172" s="67">
        <v>1639.4</v>
      </c>
      <c r="AY1172" s="67">
        <v>1670.2</v>
      </c>
      <c r="AZ1172" s="67">
        <v>0</v>
      </c>
      <c r="BA1172" s="67">
        <v>1602</v>
      </c>
      <c r="BB1172" s="67">
        <v>1532.2</v>
      </c>
      <c r="BC1172" s="67">
        <v>1567.5</v>
      </c>
      <c r="BD1172" s="67">
        <v>1519.1300000000003</v>
      </c>
      <c r="BE1172" s="67">
        <v>1492.6999999999998</v>
      </c>
      <c r="BF1172" s="67">
        <v>1586.1000000000001</v>
      </c>
      <c r="BG1172" s="67">
        <v>1682.0000000000007</v>
      </c>
      <c r="BH1172" s="67">
        <v>1684.8999999999999</v>
      </c>
      <c r="BI1172" s="67">
        <v>1697.1</v>
      </c>
      <c r="BJ1172" s="67">
        <v>1725.5000000000005</v>
      </c>
      <c r="BK1172" s="67">
        <v>1657.8999999999996</v>
      </c>
      <c r="BL1172" s="67">
        <v>1727.9999999999998</v>
      </c>
      <c r="BM1172" s="67">
        <v>1714.3</v>
      </c>
      <c r="BN1172" s="67"/>
    </row>
    <row r="1173" spans="1:66" ht="13.5" customHeight="1" thickBot="1" x14ac:dyDescent="0.2">
      <c r="A1173" s="47"/>
      <c r="B1173" s="48"/>
      <c r="C1173" s="49"/>
      <c r="D1173" s="68" t="s">
        <v>11</v>
      </c>
      <c r="E1173" s="91"/>
      <c r="F1173" s="91"/>
      <c r="G1173" s="91"/>
      <c r="H1173" s="29"/>
      <c r="I1173" s="29"/>
      <c r="J1173" s="29"/>
      <c r="K1173" s="29"/>
      <c r="L1173" s="29"/>
      <c r="M1173" s="29"/>
      <c r="N1173" s="29"/>
      <c r="O1173" s="29"/>
      <c r="P1173" s="29"/>
      <c r="Q1173" s="29"/>
      <c r="R1173" s="29"/>
      <c r="S1173" s="29"/>
      <c r="T1173" s="29"/>
      <c r="U1173" s="29"/>
      <c r="V1173" s="29"/>
      <c r="W1173" s="29"/>
      <c r="X1173" s="29"/>
      <c r="Y1173" s="29"/>
      <c r="Z1173" s="29"/>
      <c r="AA1173" s="29"/>
      <c r="AB1173" s="29"/>
      <c r="AC1173" s="29"/>
      <c r="AD1173" s="29"/>
      <c r="AE1173" s="29"/>
      <c r="AF1173" s="29"/>
      <c r="AG1173" s="29"/>
      <c r="AH1173" s="29"/>
      <c r="AI1173" s="29"/>
      <c r="AJ1173" s="29"/>
      <c r="AK1173" s="29"/>
      <c r="AL1173" s="29"/>
      <c r="AM1173" s="29"/>
      <c r="AN1173" s="29"/>
      <c r="AO1173" s="29"/>
      <c r="AQ1173" s="69">
        <v>2238.6</v>
      </c>
      <c r="AR1173" s="69">
        <v>2272.6</v>
      </c>
      <c r="AS1173" s="69">
        <v>2256.8000000000002</v>
      </c>
      <c r="AT1173" s="69">
        <v>2139.5</v>
      </c>
      <c r="AU1173" s="69">
        <v>2333.1</v>
      </c>
      <c r="AV1173" s="69">
        <v>2186.8000000000002</v>
      </c>
      <c r="AW1173" s="69">
        <v>2014.4</v>
      </c>
      <c r="AX1173" s="69">
        <v>1929.7</v>
      </c>
      <c r="AY1173" s="69">
        <v>1982.8</v>
      </c>
      <c r="AZ1173" s="69">
        <v>0</v>
      </c>
      <c r="BA1173" s="69">
        <v>1906.1</v>
      </c>
      <c r="BB1173" s="69">
        <v>1797.6</v>
      </c>
      <c r="BC1173" s="69">
        <v>1866.1</v>
      </c>
      <c r="BD1173" s="69">
        <v>1765.3999999999999</v>
      </c>
      <c r="BE1173" s="69">
        <v>1891.9</v>
      </c>
      <c r="BF1173" s="69">
        <v>1924.8</v>
      </c>
      <c r="BG1173" s="69">
        <v>1958.7000000000005</v>
      </c>
      <c r="BH1173" s="69">
        <v>1984.7000000000003</v>
      </c>
      <c r="BI1173" s="69">
        <v>1960.4999999999998</v>
      </c>
      <c r="BJ1173" s="69">
        <v>1983.1000000000001</v>
      </c>
      <c r="BK1173" s="69">
        <v>2085.1000000000004</v>
      </c>
      <c r="BL1173" s="69">
        <v>2186</v>
      </c>
      <c r="BM1173" s="69">
        <v>2100</v>
      </c>
      <c r="BN1173" s="69"/>
    </row>
    <row r="1174" spans="1:66" ht="13.5" customHeight="1" x14ac:dyDescent="0.15">
      <c r="A1174" s="50"/>
      <c r="B1174" s="42" t="s">
        <v>234</v>
      </c>
      <c r="C1174" s="44"/>
      <c r="D1174" s="64" t="s">
        <v>6</v>
      </c>
      <c r="E1174" s="89"/>
      <c r="F1174" s="89"/>
      <c r="G1174" s="89"/>
      <c r="H1174" s="26"/>
      <c r="I1174" s="26"/>
      <c r="J1174" s="26"/>
      <c r="K1174" s="26"/>
      <c r="L1174" s="26"/>
      <c r="M1174" s="26"/>
      <c r="N1174" s="26"/>
      <c r="O1174" s="26"/>
      <c r="P1174" s="26"/>
      <c r="Q1174" s="26"/>
      <c r="R1174" s="26"/>
      <c r="S1174" s="26"/>
      <c r="T1174" s="26"/>
      <c r="U1174" s="26"/>
      <c r="V1174" s="26"/>
      <c r="W1174" s="26"/>
      <c r="X1174" s="26"/>
      <c r="Y1174" s="26"/>
      <c r="Z1174" s="26"/>
      <c r="AA1174" s="26"/>
      <c r="AB1174" s="26"/>
      <c r="AC1174" s="26"/>
      <c r="AD1174" s="26"/>
      <c r="AE1174" s="26"/>
      <c r="AF1174" s="26"/>
      <c r="AG1174" s="26"/>
      <c r="AH1174" s="26"/>
      <c r="AI1174" s="26"/>
      <c r="AJ1174" s="26"/>
      <c r="AK1174" s="26"/>
      <c r="AL1174" s="26"/>
      <c r="AM1174" s="26"/>
      <c r="AN1174" s="26"/>
      <c r="AO1174" s="26"/>
      <c r="AQ1174" s="65">
        <v>9054.2999999999993</v>
      </c>
      <c r="AR1174" s="65">
        <v>8995</v>
      </c>
      <c r="AS1174" s="65">
        <v>9012.7999999999993</v>
      </c>
      <c r="AT1174" s="65">
        <v>8405.7000000000007</v>
      </c>
      <c r="AU1174" s="65">
        <v>8455.7999999999993</v>
      </c>
      <c r="AV1174" s="65">
        <v>8377.1</v>
      </c>
      <c r="AW1174" s="65">
        <v>8089.7</v>
      </c>
      <c r="AX1174" s="65">
        <v>8195.7999999999993</v>
      </c>
      <c r="AY1174" s="65">
        <v>8601.9</v>
      </c>
      <c r="AZ1174" s="65">
        <v>8944.7000000000007</v>
      </c>
      <c r="BA1174" s="65">
        <v>8994.9</v>
      </c>
      <c r="BB1174" s="65">
        <v>8744.6</v>
      </c>
      <c r="BC1174" s="65">
        <v>8996</v>
      </c>
      <c r="BD1174" s="65">
        <v>9032.1999999999989</v>
      </c>
      <c r="BE1174" s="65">
        <v>9137.2000000000007</v>
      </c>
      <c r="BF1174" s="65">
        <v>9631.9</v>
      </c>
      <c r="BG1174" s="65">
        <v>9673.5999999999985</v>
      </c>
      <c r="BH1174" s="65">
        <v>9931.399999999996</v>
      </c>
      <c r="BI1174" s="65">
        <v>10359.500000000002</v>
      </c>
      <c r="BJ1174" s="65">
        <v>9557.3000000000011</v>
      </c>
      <c r="BK1174" s="65">
        <v>10420.1</v>
      </c>
      <c r="BL1174" s="65">
        <v>10325.6</v>
      </c>
      <c r="BM1174" s="65">
        <v>10264.499999999998</v>
      </c>
      <c r="BN1174" s="65"/>
    </row>
    <row r="1175" spans="1:66" ht="13.5" customHeight="1" x14ac:dyDescent="0.15">
      <c r="A1175" s="51"/>
      <c r="B1175" s="45"/>
      <c r="C1175" s="46"/>
      <c r="D1175" s="66" t="s">
        <v>7</v>
      </c>
      <c r="E1175" s="90"/>
      <c r="F1175" s="90"/>
      <c r="G1175" s="90"/>
      <c r="H1175" s="28"/>
      <c r="I1175" s="28"/>
      <c r="J1175" s="28"/>
      <c r="K1175" s="28"/>
      <c r="L1175" s="28"/>
      <c r="M1175" s="28"/>
      <c r="N1175" s="28"/>
      <c r="O1175" s="28"/>
      <c r="P1175" s="28"/>
      <c r="Q1175" s="28"/>
      <c r="R1175" s="28"/>
      <c r="S1175" s="28"/>
      <c r="T1175" s="28"/>
      <c r="U1175" s="28"/>
      <c r="V1175" s="28"/>
      <c r="W1175" s="28"/>
      <c r="X1175" s="28"/>
      <c r="Y1175" s="28"/>
      <c r="Z1175" s="28"/>
      <c r="AA1175" s="28"/>
      <c r="AB1175" s="28"/>
      <c r="AC1175" s="28"/>
      <c r="AD1175" s="28"/>
      <c r="AE1175" s="28"/>
      <c r="AF1175" s="28"/>
      <c r="AG1175" s="28"/>
      <c r="AH1175" s="28"/>
      <c r="AI1175" s="28"/>
      <c r="AJ1175" s="28"/>
      <c r="AK1175" s="28"/>
      <c r="AL1175" s="28"/>
      <c r="AM1175" s="28"/>
      <c r="AN1175" s="28"/>
      <c r="AO1175" s="28"/>
      <c r="AQ1175" s="67">
        <v>2302.1</v>
      </c>
      <c r="AR1175" s="67">
        <v>2205.1999999999998</v>
      </c>
      <c r="AS1175" s="67">
        <v>2180.6999999999998</v>
      </c>
      <c r="AT1175" s="67">
        <v>1984.6</v>
      </c>
      <c r="AU1175" s="67">
        <v>2149.3000000000002</v>
      </c>
      <c r="AV1175" s="67">
        <v>2076.8000000000002</v>
      </c>
      <c r="AW1175" s="67">
        <v>1964</v>
      </c>
      <c r="AX1175" s="67">
        <v>2186.3000000000002</v>
      </c>
      <c r="AY1175" s="67">
        <v>2231.8000000000002</v>
      </c>
      <c r="AZ1175" s="67">
        <v>2532.5</v>
      </c>
      <c r="BA1175" s="67">
        <v>2488.3000000000002</v>
      </c>
      <c r="BB1175" s="67">
        <v>2238.1999999999998</v>
      </c>
      <c r="BC1175" s="67">
        <v>2082.6</v>
      </c>
      <c r="BD1175" s="67">
        <v>2060.2999999999997</v>
      </c>
      <c r="BE1175" s="67">
        <v>2056.1</v>
      </c>
      <c r="BF1175" s="67">
        <v>2338.9</v>
      </c>
      <c r="BG1175" s="67">
        <v>2373.7000000000007</v>
      </c>
      <c r="BH1175" s="67">
        <v>2448.5</v>
      </c>
      <c r="BI1175" s="67">
        <v>2623.9999999999995</v>
      </c>
      <c r="BJ1175" s="67">
        <v>2042.2999999999995</v>
      </c>
      <c r="BK1175" s="67">
        <v>2319.4</v>
      </c>
      <c r="BL1175" s="67">
        <v>2673.2</v>
      </c>
      <c r="BM1175" s="67">
        <v>2782.2999999999993</v>
      </c>
      <c r="BN1175" s="67"/>
    </row>
    <row r="1176" spans="1:66" ht="13.5" customHeight="1" x14ac:dyDescent="0.15">
      <c r="A1176" s="51"/>
      <c r="B1176" s="45"/>
      <c r="C1176" s="46"/>
      <c r="D1176" s="66" t="s">
        <v>8</v>
      </c>
      <c r="E1176" s="90"/>
      <c r="F1176" s="90"/>
      <c r="G1176" s="90"/>
      <c r="H1176" s="28"/>
      <c r="I1176" s="28"/>
      <c r="J1176" s="28"/>
      <c r="K1176" s="28"/>
      <c r="L1176" s="28"/>
      <c r="M1176" s="28"/>
      <c r="N1176" s="28"/>
      <c r="O1176" s="28"/>
      <c r="P1176" s="28"/>
      <c r="Q1176" s="28"/>
      <c r="R1176" s="28"/>
      <c r="S1176" s="28"/>
      <c r="T1176" s="28"/>
      <c r="U1176" s="28"/>
      <c r="V1176" s="28"/>
      <c r="W1176" s="28"/>
      <c r="X1176" s="28"/>
      <c r="Y1176" s="28"/>
      <c r="Z1176" s="28"/>
      <c r="AA1176" s="28"/>
      <c r="AB1176" s="28"/>
      <c r="AC1176" s="28"/>
      <c r="AD1176" s="28"/>
      <c r="AE1176" s="28"/>
      <c r="AF1176" s="28"/>
      <c r="AG1176" s="28"/>
      <c r="AH1176" s="28"/>
      <c r="AI1176" s="28"/>
      <c r="AJ1176" s="28"/>
      <c r="AK1176" s="28"/>
      <c r="AL1176" s="28"/>
      <c r="AM1176" s="28"/>
      <c r="AN1176" s="28"/>
      <c r="AO1176" s="28"/>
      <c r="AQ1176" s="67">
        <v>6752.2</v>
      </c>
      <c r="AR1176" s="67">
        <v>6789.8</v>
      </c>
      <c r="AS1176" s="67">
        <v>6832.1</v>
      </c>
      <c r="AT1176" s="67">
        <v>6421.1</v>
      </c>
      <c r="AU1176" s="67">
        <v>6306.5</v>
      </c>
      <c r="AV1176" s="67">
        <v>6300.3</v>
      </c>
      <c r="AW1176" s="67">
        <v>6125.7</v>
      </c>
      <c r="AX1176" s="67">
        <v>6009.5</v>
      </c>
      <c r="AY1176" s="67">
        <v>6370.1</v>
      </c>
      <c r="AZ1176" s="67">
        <v>6412.2</v>
      </c>
      <c r="BA1176" s="67">
        <v>6506.6</v>
      </c>
      <c r="BB1176" s="67">
        <v>6506.4</v>
      </c>
      <c r="BC1176" s="67">
        <v>6913.4</v>
      </c>
      <c r="BD1176" s="67">
        <v>6971.9</v>
      </c>
      <c r="BE1176" s="67">
        <v>7081.0999999999985</v>
      </c>
      <c r="BF1176" s="67">
        <v>7293</v>
      </c>
      <c r="BG1176" s="67">
        <v>7299.8999999999987</v>
      </c>
      <c r="BH1176" s="67">
        <v>7482.9</v>
      </c>
      <c r="BI1176" s="67">
        <v>7735.5000000000018</v>
      </c>
      <c r="BJ1176" s="67">
        <v>7514.9999999999982</v>
      </c>
      <c r="BK1176" s="67">
        <v>8100.7</v>
      </c>
      <c r="BL1176" s="67">
        <v>7652.5000000000009</v>
      </c>
      <c r="BM1176" s="67">
        <v>7482.1999999999989</v>
      </c>
      <c r="BN1176" s="67"/>
    </row>
    <row r="1177" spans="1:66" ht="13.5" customHeight="1" x14ac:dyDescent="0.15">
      <c r="A1177" s="51"/>
      <c r="B1177" s="45"/>
      <c r="C1177" s="46"/>
      <c r="D1177" s="66" t="s">
        <v>9</v>
      </c>
      <c r="E1177" s="90"/>
      <c r="F1177" s="90"/>
      <c r="G1177" s="90"/>
      <c r="H1177" s="28"/>
      <c r="I1177" s="28"/>
      <c r="J1177" s="28"/>
      <c r="K1177" s="28"/>
      <c r="L1177" s="28"/>
      <c r="M1177" s="28"/>
      <c r="N1177" s="28"/>
      <c r="O1177" s="28"/>
      <c r="P1177" s="28"/>
      <c r="Q1177" s="28"/>
      <c r="R1177" s="28"/>
      <c r="S1177" s="28"/>
      <c r="T1177" s="28"/>
      <c r="U1177" s="28"/>
      <c r="V1177" s="28"/>
      <c r="W1177" s="28"/>
      <c r="X1177" s="28"/>
      <c r="Y1177" s="28"/>
      <c r="Z1177" s="28"/>
      <c r="AA1177" s="28"/>
      <c r="AB1177" s="28"/>
      <c r="AC1177" s="28"/>
      <c r="AD1177" s="28"/>
      <c r="AE1177" s="28"/>
      <c r="AF1177" s="28"/>
      <c r="AG1177" s="28"/>
      <c r="AH1177" s="28"/>
      <c r="AI1177" s="28"/>
      <c r="AJ1177" s="28"/>
      <c r="AK1177" s="28"/>
      <c r="AL1177" s="28"/>
      <c r="AM1177" s="28"/>
      <c r="AN1177" s="28"/>
      <c r="AO1177" s="28"/>
      <c r="AQ1177" s="67">
        <v>7130</v>
      </c>
      <c r="AR1177" s="67">
        <v>7017.7</v>
      </c>
      <c r="AS1177" s="67">
        <v>7121</v>
      </c>
      <c r="AT1177" s="67">
        <v>6630</v>
      </c>
      <c r="AU1177" s="67">
        <v>6494.5</v>
      </c>
      <c r="AV1177" s="67">
        <v>6429.3</v>
      </c>
      <c r="AW1177" s="67">
        <v>6367.2</v>
      </c>
      <c r="AX1177" s="67">
        <v>6556.4</v>
      </c>
      <c r="AY1177" s="67">
        <v>6931.7</v>
      </c>
      <c r="AZ1177" s="67">
        <v>7281.7</v>
      </c>
      <c r="BA1177" s="67">
        <v>7392.9</v>
      </c>
      <c r="BB1177" s="67">
        <v>7212.4</v>
      </c>
      <c r="BC1177" s="67">
        <v>7428.5</v>
      </c>
      <c r="BD1177" s="67">
        <v>7513.0699999999988</v>
      </c>
      <c r="BE1177" s="67">
        <v>7644.5</v>
      </c>
      <c r="BF1177" s="67">
        <v>8045.800000000002</v>
      </c>
      <c r="BG1177" s="67">
        <v>7991.6000000000022</v>
      </c>
      <c r="BH1177" s="67">
        <v>8246.5</v>
      </c>
      <c r="BI1177" s="67">
        <v>8662.4</v>
      </c>
      <c r="BJ1177" s="67">
        <v>7831.7999999999993</v>
      </c>
      <c r="BK1177" s="67">
        <v>8762.1999999999989</v>
      </c>
      <c r="BL1177" s="67">
        <v>8597.6</v>
      </c>
      <c r="BM1177" s="67">
        <v>8550.1999999999989</v>
      </c>
      <c r="BN1177" s="67"/>
    </row>
    <row r="1178" spans="1:66" ht="13.5" customHeight="1" x14ac:dyDescent="0.15">
      <c r="A1178" s="51"/>
      <c r="B1178" s="45"/>
      <c r="C1178" s="46"/>
      <c r="D1178" s="66" t="s">
        <v>10</v>
      </c>
      <c r="E1178" s="90"/>
      <c r="F1178" s="90"/>
      <c r="G1178" s="90"/>
      <c r="H1178" s="28"/>
      <c r="I1178" s="28"/>
      <c r="J1178" s="28"/>
      <c r="K1178" s="28"/>
      <c r="L1178" s="28"/>
      <c r="M1178" s="28"/>
      <c r="N1178" s="28"/>
      <c r="O1178" s="28"/>
      <c r="P1178" s="28"/>
      <c r="Q1178" s="28"/>
      <c r="R1178" s="28"/>
      <c r="S1178" s="28"/>
      <c r="T1178" s="28"/>
      <c r="U1178" s="28"/>
      <c r="V1178" s="28"/>
      <c r="W1178" s="28"/>
      <c r="X1178" s="28"/>
      <c r="Y1178" s="28"/>
      <c r="Z1178" s="28"/>
      <c r="AA1178" s="28"/>
      <c r="AB1178" s="28"/>
      <c r="AC1178" s="28"/>
      <c r="AD1178" s="28"/>
      <c r="AE1178" s="28"/>
      <c r="AF1178" s="28"/>
      <c r="AG1178" s="28"/>
      <c r="AH1178" s="28"/>
      <c r="AI1178" s="28"/>
      <c r="AJ1178" s="28"/>
      <c r="AK1178" s="28"/>
      <c r="AL1178" s="28"/>
      <c r="AM1178" s="28"/>
      <c r="AN1178" s="28"/>
      <c r="AO1178" s="28"/>
      <c r="AQ1178" s="67">
        <v>1924.3</v>
      </c>
      <c r="AR1178" s="67">
        <v>1977.3</v>
      </c>
      <c r="AS1178" s="67">
        <v>1891.8</v>
      </c>
      <c r="AT1178" s="67">
        <v>1775.7</v>
      </c>
      <c r="AU1178" s="67">
        <v>1961.3</v>
      </c>
      <c r="AV1178" s="67">
        <v>1847.8</v>
      </c>
      <c r="AW1178" s="67">
        <v>1722.5</v>
      </c>
      <c r="AX1178" s="67">
        <v>1639.4</v>
      </c>
      <c r="AY1178" s="67">
        <v>1670.2</v>
      </c>
      <c r="AZ1178" s="67">
        <v>1663</v>
      </c>
      <c r="BA1178" s="67">
        <v>1602</v>
      </c>
      <c r="BB1178" s="67">
        <v>1532.2</v>
      </c>
      <c r="BC1178" s="67">
        <v>1567.5</v>
      </c>
      <c r="BD1178" s="67">
        <v>1519.1300000000003</v>
      </c>
      <c r="BE1178" s="67">
        <v>1492.6999999999998</v>
      </c>
      <c r="BF1178" s="67">
        <v>1586.1000000000001</v>
      </c>
      <c r="BG1178" s="67">
        <v>1682.0000000000007</v>
      </c>
      <c r="BH1178" s="67">
        <v>1684.8999999999999</v>
      </c>
      <c r="BI1178" s="67">
        <v>1697.1</v>
      </c>
      <c r="BJ1178" s="67">
        <v>1725.5000000000005</v>
      </c>
      <c r="BK1178" s="67">
        <v>1657.8999999999996</v>
      </c>
      <c r="BL1178" s="67">
        <v>1727.9999999999998</v>
      </c>
      <c r="BM1178" s="67">
        <v>1714.3</v>
      </c>
      <c r="BN1178" s="67"/>
    </row>
    <row r="1179" spans="1:66" ht="13.5" customHeight="1" thickBot="1" x14ac:dyDescent="0.2">
      <c r="A1179" s="51"/>
      <c r="B1179" s="47"/>
      <c r="C1179" s="49"/>
      <c r="D1179" s="68" t="s">
        <v>11</v>
      </c>
      <c r="E1179" s="91"/>
      <c r="F1179" s="91"/>
      <c r="G1179" s="91"/>
      <c r="H1179" s="29"/>
      <c r="I1179" s="29"/>
      <c r="J1179" s="29"/>
      <c r="K1179" s="29"/>
      <c r="L1179" s="29"/>
      <c r="M1179" s="29"/>
      <c r="N1179" s="29"/>
      <c r="O1179" s="29"/>
      <c r="P1179" s="29"/>
      <c r="Q1179" s="29"/>
      <c r="R1179" s="29"/>
      <c r="S1179" s="29"/>
      <c r="T1179" s="29"/>
      <c r="U1179" s="29"/>
      <c r="V1179" s="29"/>
      <c r="W1179" s="29"/>
      <c r="X1179" s="29"/>
      <c r="Y1179" s="29"/>
      <c r="Z1179" s="29"/>
      <c r="AA1179" s="29"/>
      <c r="AB1179" s="29"/>
      <c r="AC1179" s="29"/>
      <c r="AD1179" s="29"/>
      <c r="AE1179" s="29"/>
      <c r="AF1179" s="29"/>
      <c r="AG1179" s="29"/>
      <c r="AH1179" s="29"/>
      <c r="AI1179" s="29"/>
      <c r="AJ1179" s="29"/>
      <c r="AK1179" s="29"/>
      <c r="AL1179" s="29"/>
      <c r="AM1179" s="29"/>
      <c r="AN1179" s="29"/>
      <c r="AO1179" s="29"/>
      <c r="AQ1179" s="69">
        <v>2238.6</v>
      </c>
      <c r="AR1179" s="69">
        <v>2272.6</v>
      </c>
      <c r="AS1179" s="69">
        <v>2256.8000000000002</v>
      </c>
      <c r="AT1179" s="69">
        <v>2139.5</v>
      </c>
      <c r="AU1179" s="69">
        <v>2333.1</v>
      </c>
      <c r="AV1179" s="69">
        <v>2186.8000000000002</v>
      </c>
      <c r="AW1179" s="69">
        <v>2014.4</v>
      </c>
      <c r="AX1179" s="69">
        <v>1929.7</v>
      </c>
      <c r="AY1179" s="69">
        <v>1982.8</v>
      </c>
      <c r="AZ1179" s="69">
        <v>1955.1</v>
      </c>
      <c r="BA1179" s="69">
        <v>1906.1</v>
      </c>
      <c r="BB1179" s="69">
        <v>1797.6</v>
      </c>
      <c r="BC1179" s="69">
        <v>1866.1</v>
      </c>
      <c r="BD1179" s="69">
        <v>1765.3999999999999</v>
      </c>
      <c r="BE1179" s="69">
        <v>1891.9</v>
      </c>
      <c r="BF1179" s="69">
        <v>1924.8</v>
      </c>
      <c r="BG1179" s="69">
        <v>1958.7000000000005</v>
      </c>
      <c r="BH1179" s="69">
        <v>1984.7000000000003</v>
      </c>
      <c r="BI1179" s="69">
        <v>1960.4999999999998</v>
      </c>
      <c r="BJ1179" s="69">
        <v>1983.1000000000001</v>
      </c>
      <c r="BK1179" s="69">
        <v>2085.1000000000004</v>
      </c>
      <c r="BL1179" s="69">
        <v>2186</v>
      </c>
      <c r="BM1179" s="69">
        <v>2100</v>
      </c>
      <c r="BN1179" s="69"/>
    </row>
    <row r="1180" spans="1:66" ht="13.5" customHeight="1" x14ac:dyDescent="0.15">
      <c r="A1180" s="51"/>
      <c r="B1180" s="52"/>
      <c r="C1180" s="124" t="s">
        <v>235</v>
      </c>
      <c r="D1180" s="64" t="s">
        <v>6</v>
      </c>
      <c r="E1180" s="89"/>
      <c r="F1180" s="89"/>
      <c r="G1180" s="89"/>
      <c r="H1180" s="26"/>
      <c r="I1180" s="26">
        <f t="shared" ref="I1180:AO1180" si="1358">SUM(I1181:I1182)</f>
        <v>436397</v>
      </c>
      <c r="J1180" s="26">
        <f t="shared" si="1358"/>
        <v>507492</v>
      </c>
      <c r="K1180" s="26">
        <f t="shared" si="1358"/>
        <v>487154</v>
      </c>
      <c r="L1180" s="26">
        <f t="shared" si="1358"/>
        <v>684105</v>
      </c>
      <c r="M1180" s="26">
        <f t="shared" si="1358"/>
        <v>717105</v>
      </c>
      <c r="N1180" s="26">
        <f t="shared" si="1358"/>
        <v>861127</v>
      </c>
      <c r="O1180" s="26">
        <f t="shared" si="1358"/>
        <v>861485</v>
      </c>
      <c r="P1180" s="26">
        <f t="shared" si="1358"/>
        <v>968690</v>
      </c>
      <c r="Q1180" s="26">
        <f t="shared" si="1358"/>
        <v>968421</v>
      </c>
      <c r="R1180" s="26">
        <f t="shared" si="1358"/>
        <v>1014960</v>
      </c>
      <c r="S1180" s="26">
        <f t="shared" si="1358"/>
        <v>1075718</v>
      </c>
      <c r="T1180" s="26">
        <f t="shared" si="1358"/>
        <v>982072</v>
      </c>
      <c r="U1180" s="26">
        <f t="shared" si="1358"/>
        <v>1100831</v>
      </c>
      <c r="V1180" s="26">
        <f t="shared" si="1358"/>
        <v>967572</v>
      </c>
      <c r="W1180" s="26">
        <f t="shared" si="1358"/>
        <v>997566</v>
      </c>
      <c r="X1180" s="26">
        <f t="shared" si="1358"/>
        <v>1043873</v>
      </c>
      <c r="Y1180" s="26">
        <f t="shared" si="1358"/>
        <v>1000934</v>
      </c>
      <c r="Z1180" s="26">
        <f t="shared" si="1358"/>
        <v>1034176</v>
      </c>
      <c r="AA1180" s="26">
        <f t="shared" si="1358"/>
        <v>1227694</v>
      </c>
      <c r="AB1180" s="26">
        <f t="shared" si="1358"/>
        <v>1067790</v>
      </c>
      <c r="AC1180" s="26">
        <f t="shared" si="1358"/>
        <v>1102423</v>
      </c>
      <c r="AD1180" s="26">
        <f t="shared" si="1358"/>
        <v>1123485</v>
      </c>
      <c r="AE1180" s="26">
        <f t="shared" si="1358"/>
        <v>1337900</v>
      </c>
      <c r="AF1180" s="26">
        <f t="shared" si="1358"/>
        <v>1340610</v>
      </c>
      <c r="AG1180" s="26">
        <f t="shared" si="1358"/>
        <v>1593224</v>
      </c>
      <c r="AH1180" s="26">
        <f t="shared" si="1358"/>
        <v>1856566</v>
      </c>
      <c r="AI1180" s="26">
        <f t="shared" si="1358"/>
        <v>2300331</v>
      </c>
      <c r="AJ1180" s="26">
        <f t="shared" si="1358"/>
        <v>2346923</v>
      </c>
      <c r="AK1180" s="26">
        <f t="shared" si="1358"/>
        <v>2428031</v>
      </c>
      <c r="AL1180" s="26">
        <f t="shared" si="1358"/>
        <v>2180525</v>
      </c>
      <c r="AM1180" s="26">
        <f t="shared" si="1358"/>
        <v>2227856</v>
      </c>
      <c r="AN1180" s="26">
        <f t="shared" si="1358"/>
        <v>2101685</v>
      </c>
      <c r="AO1180" s="26">
        <f t="shared" si="1358"/>
        <v>2131513</v>
      </c>
      <c r="AQ1180" s="65">
        <v>2221.8000000000002</v>
      </c>
      <c r="AR1180" s="65">
        <v>2178.6</v>
      </c>
      <c r="AS1180" s="65">
        <v>2153.6</v>
      </c>
      <c r="AT1180" s="65">
        <v>2037.1</v>
      </c>
      <c r="AU1180" s="65">
        <v>2240.1999999999998</v>
      </c>
      <c r="AV1180" s="65">
        <v>2271.6999999999998</v>
      </c>
      <c r="AW1180" s="65">
        <v>2113.8000000000002</v>
      </c>
      <c r="AX1180" s="65">
        <v>2390.5</v>
      </c>
      <c r="AY1180" s="65">
        <v>2406.6</v>
      </c>
      <c r="AZ1180" s="65">
        <v>2587.6999999999998</v>
      </c>
      <c r="BA1180" s="65">
        <v>2360.5</v>
      </c>
      <c r="BB1180" s="65">
        <v>2163.9</v>
      </c>
      <c r="BC1180" s="65">
        <v>2173.9</v>
      </c>
      <c r="BD1180" s="65">
        <v>2378.1999999999998</v>
      </c>
      <c r="BE1180" s="65">
        <v>2393.4000000000005</v>
      </c>
      <c r="BF1180" s="65">
        <v>2481.0000000000005</v>
      </c>
      <c r="BG1180" s="65">
        <v>2506.3999999999992</v>
      </c>
      <c r="BH1180" s="65">
        <v>2576.6999999999998</v>
      </c>
      <c r="BI1180" s="65">
        <v>2704.5</v>
      </c>
      <c r="BJ1180" s="65">
        <v>2481.8999999999996</v>
      </c>
      <c r="BK1180" s="65">
        <v>2704.2000000000003</v>
      </c>
      <c r="BL1180" s="65">
        <v>2925.4</v>
      </c>
      <c r="BM1180" s="65">
        <v>2817.4000000000005</v>
      </c>
      <c r="BN1180" s="65"/>
    </row>
    <row r="1181" spans="1:66" ht="13.5" customHeight="1" x14ac:dyDescent="0.15">
      <c r="A1181" s="51"/>
      <c r="B1181" s="52"/>
      <c r="C1181" s="125"/>
      <c r="D1181" s="66" t="s">
        <v>7</v>
      </c>
      <c r="E1181" s="90"/>
      <c r="F1181" s="90"/>
      <c r="G1181" s="90"/>
      <c r="H1181" s="28"/>
      <c r="I1181" s="28">
        <f>主要観光地別・年度計!I1265</f>
        <v>198040</v>
      </c>
      <c r="J1181" s="28">
        <f>主要観光地別・年度計!J1265</f>
        <v>250550</v>
      </c>
      <c r="K1181" s="28">
        <f>主要観光地別・年度計!K1265</f>
        <v>221006</v>
      </c>
      <c r="L1181" s="28">
        <f>主要観光地別・年度計!L1265</f>
        <v>279214</v>
      </c>
      <c r="M1181" s="28">
        <f>主要観光地別・年度計!M1265</f>
        <v>260413</v>
      </c>
      <c r="N1181" s="28">
        <f>主要観光地別・年度計!N1265</f>
        <v>356077</v>
      </c>
      <c r="O1181" s="28">
        <f>主要観光地別・年度計!O1265</f>
        <v>344302</v>
      </c>
      <c r="P1181" s="28">
        <f>主要観光地別・年度計!P1265</f>
        <v>377345</v>
      </c>
      <c r="Q1181" s="28">
        <f>主要観光地別・年度計!Q1265</f>
        <v>378005</v>
      </c>
      <c r="R1181" s="28">
        <f>主要観光地別・年度計!R1265</f>
        <v>398670</v>
      </c>
      <c r="S1181" s="28">
        <f>主要観光地別・年度計!S1265</f>
        <v>443132</v>
      </c>
      <c r="T1181" s="28">
        <f>主要観光地別・年度計!T1265</f>
        <v>391284</v>
      </c>
      <c r="U1181" s="28">
        <f>主要観光地別・年度計!U1265</f>
        <v>435700</v>
      </c>
      <c r="V1181" s="28">
        <f>主要観光地別・年度計!V1265</f>
        <v>327106</v>
      </c>
      <c r="W1181" s="28">
        <f>主要観光地別・年度計!W1265</f>
        <v>334637</v>
      </c>
      <c r="X1181" s="28">
        <f>主要観光地別・年度計!X1265</f>
        <v>361182</v>
      </c>
      <c r="Y1181" s="28">
        <f>主要観光地別・年度計!Y1265</f>
        <v>335559</v>
      </c>
      <c r="Z1181" s="28">
        <f>主要観光地別・年度計!Z1265</f>
        <v>348902</v>
      </c>
      <c r="AA1181" s="28">
        <f>主要観光地別・年度計!AA1265</f>
        <v>428834</v>
      </c>
      <c r="AB1181" s="28">
        <f>主要観光地別・年度計!AB1265</f>
        <v>357582</v>
      </c>
      <c r="AC1181" s="28">
        <f>主要観光地別・年度計!AC1265</f>
        <v>368344</v>
      </c>
      <c r="AD1181" s="28">
        <f>主要観光地別・年度計!AD1265</f>
        <v>373930</v>
      </c>
      <c r="AE1181" s="28">
        <f>主要観光地別・年度計!AE1265</f>
        <v>468630</v>
      </c>
      <c r="AF1181" s="28">
        <f>主要観光地別・年度計!AF1265</f>
        <v>456257</v>
      </c>
      <c r="AG1181" s="28">
        <f>主要観光地別・年度計!AG1265</f>
        <v>514432</v>
      </c>
      <c r="AH1181" s="28">
        <f>主要観光地別・年度計!AH1265</f>
        <v>608908</v>
      </c>
      <c r="AI1181" s="28">
        <f>主要観光地別・年度計!AI1265</f>
        <v>747455</v>
      </c>
      <c r="AJ1181" s="28">
        <f>主要観光地別・年度計!AJ1265</f>
        <v>750096</v>
      </c>
      <c r="AK1181" s="28">
        <f>主要観光地別・年度計!AK1265</f>
        <v>787772</v>
      </c>
      <c r="AL1181" s="28">
        <f>主要観光地別・年度計!AL1265</f>
        <v>704784</v>
      </c>
      <c r="AM1181" s="28">
        <f>主要観光地別・年度計!AM1265</f>
        <v>747753</v>
      </c>
      <c r="AN1181" s="28">
        <f>主要観光地別・年度計!AN1265</f>
        <v>687995</v>
      </c>
      <c r="AO1181" s="28">
        <f>主要観光地別・年度計!AO1265</f>
        <v>710289</v>
      </c>
      <c r="AQ1181" s="67">
        <v>755</v>
      </c>
      <c r="AR1181" s="67">
        <v>648.79999999999995</v>
      </c>
      <c r="AS1181" s="67">
        <v>665.3</v>
      </c>
      <c r="AT1181" s="67">
        <v>570.70000000000005</v>
      </c>
      <c r="AU1181" s="67">
        <v>605.4</v>
      </c>
      <c r="AV1181" s="67">
        <v>635.20000000000005</v>
      </c>
      <c r="AW1181" s="67">
        <v>584.1</v>
      </c>
      <c r="AX1181" s="67">
        <v>709.4</v>
      </c>
      <c r="AY1181" s="67">
        <v>736.6</v>
      </c>
      <c r="AZ1181" s="67">
        <v>807.9</v>
      </c>
      <c r="BA1181" s="67">
        <v>735.8</v>
      </c>
      <c r="BB1181" s="67">
        <v>578.1</v>
      </c>
      <c r="BC1181" s="67">
        <v>623.29999999999995</v>
      </c>
      <c r="BD1181" s="67">
        <v>665</v>
      </c>
      <c r="BE1181" s="67">
        <v>786.90000000000009</v>
      </c>
      <c r="BF1181" s="67">
        <v>881.60000000000014</v>
      </c>
      <c r="BG1181" s="67">
        <v>863</v>
      </c>
      <c r="BH1181" s="67">
        <v>939.9</v>
      </c>
      <c r="BI1181" s="67">
        <v>1109.4999999999998</v>
      </c>
      <c r="BJ1181" s="67">
        <v>814.19999999999993</v>
      </c>
      <c r="BK1181" s="67">
        <v>900.70000000000016</v>
      </c>
      <c r="BL1181" s="67">
        <v>1043.5999999999999</v>
      </c>
      <c r="BM1181" s="67">
        <v>1338.1</v>
      </c>
      <c r="BN1181" s="67"/>
    </row>
    <row r="1182" spans="1:66" ht="13.5" customHeight="1" x14ac:dyDescent="0.15">
      <c r="A1182" s="51"/>
      <c r="B1182" s="52"/>
      <c r="C1182" s="125"/>
      <c r="D1182" s="66" t="s">
        <v>8</v>
      </c>
      <c r="E1182" s="90"/>
      <c r="F1182" s="90"/>
      <c r="G1182" s="90"/>
      <c r="H1182" s="28"/>
      <c r="I1182" s="28">
        <f>主要観光地別・年度計!I1266</f>
        <v>238357</v>
      </c>
      <c r="J1182" s="28">
        <f>主要観光地別・年度計!J1266</f>
        <v>256942</v>
      </c>
      <c r="K1182" s="28">
        <f>主要観光地別・年度計!K1266</f>
        <v>266148</v>
      </c>
      <c r="L1182" s="28">
        <f>主要観光地別・年度計!L1266</f>
        <v>404891</v>
      </c>
      <c r="M1182" s="28">
        <f>主要観光地別・年度計!M1266</f>
        <v>456692</v>
      </c>
      <c r="N1182" s="28">
        <f>主要観光地別・年度計!N1266</f>
        <v>505050</v>
      </c>
      <c r="O1182" s="28">
        <f>主要観光地別・年度計!O1266</f>
        <v>517183</v>
      </c>
      <c r="P1182" s="28">
        <f>主要観光地別・年度計!P1266</f>
        <v>591345</v>
      </c>
      <c r="Q1182" s="28">
        <f>主要観光地別・年度計!Q1266</f>
        <v>590416</v>
      </c>
      <c r="R1182" s="28">
        <f>主要観光地別・年度計!R1266</f>
        <v>616290</v>
      </c>
      <c r="S1182" s="28">
        <f>主要観光地別・年度計!S1266</f>
        <v>632586</v>
      </c>
      <c r="T1182" s="28">
        <f>主要観光地別・年度計!T1266</f>
        <v>590788</v>
      </c>
      <c r="U1182" s="28">
        <f>主要観光地別・年度計!U1266</f>
        <v>665131</v>
      </c>
      <c r="V1182" s="28">
        <f>主要観光地別・年度計!V1266</f>
        <v>640466</v>
      </c>
      <c r="W1182" s="28">
        <f>主要観光地別・年度計!W1266</f>
        <v>662929</v>
      </c>
      <c r="X1182" s="28">
        <f>主要観光地別・年度計!X1266</f>
        <v>682691</v>
      </c>
      <c r="Y1182" s="28">
        <f>主要観光地別・年度計!Y1266</f>
        <v>665375</v>
      </c>
      <c r="Z1182" s="28">
        <f>主要観光地別・年度計!Z1266</f>
        <v>685274</v>
      </c>
      <c r="AA1182" s="28">
        <f>主要観光地別・年度計!AA1266</f>
        <v>798860</v>
      </c>
      <c r="AB1182" s="28">
        <f>主要観光地別・年度計!AB1266</f>
        <v>710208</v>
      </c>
      <c r="AC1182" s="28">
        <f>主要観光地別・年度計!AC1266</f>
        <v>734079</v>
      </c>
      <c r="AD1182" s="28">
        <f>主要観光地別・年度計!AD1266</f>
        <v>749555</v>
      </c>
      <c r="AE1182" s="28">
        <f>主要観光地別・年度計!AE1266</f>
        <v>869270</v>
      </c>
      <c r="AF1182" s="28">
        <f>主要観光地別・年度計!AF1266</f>
        <v>884353</v>
      </c>
      <c r="AG1182" s="28">
        <f>主要観光地別・年度計!AG1266</f>
        <v>1078792</v>
      </c>
      <c r="AH1182" s="28">
        <f>主要観光地別・年度計!AH1266</f>
        <v>1247658</v>
      </c>
      <c r="AI1182" s="28">
        <f>主要観光地別・年度計!AI1266</f>
        <v>1552876</v>
      </c>
      <c r="AJ1182" s="28">
        <f>主要観光地別・年度計!AJ1266</f>
        <v>1596827</v>
      </c>
      <c r="AK1182" s="28">
        <f>主要観光地別・年度計!AK1266</f>
        <v>1640259</v>
      </c>
      <c r="AL1182" s="28">
        <f>主要観光地別・年度計!AL1266</f>
        <v>1475741</v>
      </c>
      <c r="AM1182" s="28">
        <f>主要観光地別・年度計!AM1266</f>
        <v>1480103</v>
      </c>
      <c r="AN1182" s="28">
        <f>主要観光地別・年度計!AN1266</f>
        <v>1413690</v>
      </c>
      <c r="AO1182" s="28">
        <f>主要観光地別・年度計!AO1266</f>
        <v>1421224</v>
      </c>
      <c r="AQ1182" s="67">
        <v>1466.8</v>
      </c>
      <c r="AR1182" s="67">
        <v>1529.8</v>
      </c>
      <c r="AS1182" s="67">
        <v>1488.3</v>
      </c>
      <c r="AT1182" s="67">
        <v>1466.4</v>
      </c>
      <c r="AU1182" s="67">
        <v>1634.8</v>
      </c>
      <c r="AV1182" s="67">
        <v>1636.5</v>
      </c>
      <c r="AW1182" s="67">
        <v>1529.7</v>
      </c>
      <c r="AX1182" s="67">
        <v>1681.1</v>
      </c>
      <c r="AY1182" s="67">
        <v>1670</v>
      </c>
      <c r="AZ1182" s="67">
        <v>1779.8</v>
      </c>
      <c r="BA1182" s="67">
        <v>1624.7</v>
      </c>
      <c r="BB1182" s="67">
        <v>1585.8</v>
      </c>
      <c r="BC1182" s="67">
        <v>1550.6</v>
      </c>
      <c r="BD1182" s="67">
        <v>1713.2</v>
      </c>
      <c r="BE1182" s="67">
        <v>1606.4999999999998</v>
      </c>
      <c r="BF1182" s="67">
        <v>1599.4</v>
      </c>
      <c r="BG1182" s="67">
        <v>1643.3999999999999</v>
      </c>
      <c r="BH1182" s="67">
        <v>1636.8000000000002</v>
      </c>
      <c r="BI1182" s="67">
        <v>1595.0000000000002</v>
      </c>
      <c r="BJ1182" s="67">
        <v>1667.7</v>
      </c>
      <c r="BK1182" s="67">
        <v>1803.5</v>
      </c>
      <c r="BL1182" s="67">
        <v>1881.8</v>
      </c>
      <c r="BM1182" s="67">
        <v>1479.3000000000002</v>
      </c>
      <c r="BN1182" s="67"/>
    </row>
    <row r="1183" spans="1:66" ht="13.5" customHeight="1" x14ac:dyDescent="0.15">
      <c r="A1183" s="51"/>
      <c r="B1183" s="52"/>
      <c r="C1183" s="125"/>
      <c r="D1183" s="66" t="s">
        <v>9</v>
      </c>
      <c r="E1183" s="90"/>
      <c r="F1183" s="90"/>
      <c r="G1183" s="90"/>
      <c r="H1183" s="28"/>
      <c r="I1183" s="28">
        <f>主要観光地別・年度計!I1267</f>
        <v>357632</v>
      </c>
      <c r="J1183" s="28">
        <f>主要観光地別・年度計!J1267</f>
        <v>422213</v>
      </c>
      <c r="K1183" s="28">
        <f>主要観光地別・年度計!K1267</f>
        <v>398591</v>
      </c>
      <c r="L1183" s="28">
        <f>主要観光地別・年度計!L1267</f>
        <v>573231</v>
      </c>
      <c r="M1183" s="28">
        <f>主要観光地別・年度計!M1267</f>
        <v>599610</v>
      </c>
      <c r="N1183" s="28">
        <f>主要観光地別・年度計!N1267</f>
        <v>728534</v>
      </c>
      <c r="O1183" s="28">
        <f>主要観光地別・年度計!O1267</f>
        <v>718334</v>
      </c>
      <c r="P1183" s="28">
        <f>主要観光地別・年度計!P1267</f>
        <v>802010</v>
      </c>
      <c r="Q1183" s="28">
        <f>主要観光地別・年度計!Q1267</f>
        <v>801185</v>
      </c>
      <c r="R1183" s="28">
        <f>主要観光地別・年度計!R1267</f>
        <v>827281</v>
      </c>
      <c r="S1183" s="28">
        <f>主要観光地別・年度計!S1267</f>
        <v>876036</v>
      </c>
      <c r="T1183" s="28">
        <f>主要観光地別・年度計!T1267</f>
        <v>801389</v>
      </c>
      <c r="U1183" s="28">
        <f>主要観光地別・年度計!U1267</f>
        <v>903575</v>
      </c>
      <c r="V1183" s="28">
        <f>主要観光地別・年度計!V1267</f>
        <v>777056</v>
      </c>
      <c r="W1183" s="28">
        <f>主要観光地別・年度計!W1267</f>
        <v>785759</v>
      </c>
      <c r="X1183" s="28">
        <f>主要観光地別・年度計!X1267</f>
        <v>818197</v>
      </c>
      <c r="Y1183" s="28">
        <f>主要観光地別・年度計!Y1267</f>
        <v>784788</v>
      </c>
      <c r="Z1183" s="28">
        <f>主要観光地別・年度計!Z1267</f>
        <v>812212</v>
      </c>
      <c r="AA1183" s="28">
        <f>主要観光地別・年度計!AA1267</f>
        <v>988593</v>
      </c>
      <c r="AB1183" s="28">
        <f>主要観光地別・年度計!AB1267</f>
        <v>861334</v>
      </c>
      <c r="AC1183" s="28">
        <f>主要観光地別・年度計!AC1267</f>
        <v>886660</v>
      </c>
      <c r="AD1183" s="28">
        <f>主要観光地別・年度計!AD1267</f>
        <v>902580</v>
      </c>
      <c r="AE1183" s="28">
        <f>主要観光地別・年度計!AE1267</f>
        <v>1074687</v>
      </c>
      <c r="AF1183" s="28">
        <f>主要観光地別・年度計!AF1267</f>
        <v>1064272</v>
      </c>
      <c r="AG1183" s="28">
        <f>主要観光地別・年度計!AG1267</f>
        <v>1256807</v>
      </c>
      <c r="AH1183" s="28">
        <f>主要観光地別・年度計!AH1267</f>
        <v>1465169</v>
      </c>
      <c r="AI1183" s="28">
        <f>主要観光地別・年度計!AI1267</f>
        <v>1771850</v>
      </c>
      <c r="AJ1183" s="28">
        <f>主要観光地別・年度計!AJ1267</f>
        <v>1812658</v>
      </c>
      <c r="AK1183" s="28">
        <f>主要観光地別・年度計!AK1267</f>
        <v>1953423</v>
      </c>
      <c r="AL1183" s="28">
        <f>主要観光地別・年度計!AL1267</f>
        <v>1754291</v>
      </c>
      <c r="AM1183" s="28">
        <f>主要観光地別・年度計!AM1267</f>
        <v>1805670</v>
      </c>
      <c r="AN1183" s="28">
        <f>主要観光地別・年度計!AN1267</f>
        <v>1675429</v>
      </c>
      <c r="AO1183" s="28">
        <f>主要観光地別・年度計!AO1267</f>
        <v>1693018</v>
      </c>
      <c r="AQ1183" s="67">
        <v>1643.1</v>
      </c>
      <c r="AR1183" s="67">
        <v>1584.7</v>
      </c>
      <c r="AS1183" s="67">
        <v>1593.1</v>
      </c>
      <c r="AT1183" s="67">
        <v>1518</v>
      </c>
      <c r="AU1183" s="67">
        <v>1643.2</v>
      </c>
      <c r="AV1183" s="67">
        <v>1639.3</v>
      </c>
      <c r="AW1183" s="67">
        <v>1529.2</v>
      </c>
      <c r="AX1183" s="67">
        <v>1828</v>
      </c>
      <c r="AY1183" s="67">
        <v>1804</v>
      </c>
      <c r="AZ1183" s="67">
        <v>1966.5</v>
      </c>
      <c r="BA1183" s="67">
        <v>1753.1</v>
      </c>
      <c r="BB1183" s="67">
        <v>1591.1</v>
      </c>
      <c r="BC1183" s="67">
        <v>1513.1</v>
      </c>
      <c r="BD1183" s="67">
        <v>1692.6999999999998</v>
      </c>
      <c r="BE1183" s="67">
        <v>1711.9</v>
      </c>
      <c r="BF1183" s="67">
        <v>1780.6000000000001</v>
      </c>
      <c r="BG1183" s="67">
        <v>1731</v>
      </c>
      <c r="BH1183" s="67">
        <v>1768.1000000000001</v>
      </c>
      <c r="BI1183" s="67">
        <v>1907.6999999999998</v>
      </c>
      <c r="BJ1183" s="67">
        <v>1547</v>
      </c>
      <c r="BK1183" s="67">
        <v>1857.8</v>
      </c>
      <c r="BL1183" s="67">
        <v>1997.9</v>
      </c>
      <c r="BM1183" s="67">
        <v>1846.4999999999995</v>
      </c>
      <c r="BN1183" s="67"/>
    </row>
    <row r="1184" spans="1:66" ht="13.5" customHeight="1" x14ac:dyDescent="0.15">
      <c r="A1184" s="51"/>
      <c r="B1184" s="52"/>
      <c r="C1184" s="125"/>
      <c r="D1184" s="66" t="s">
        <v>10</v>
      </c>
      <c r="E1184" s="90"/>
      <c r="F1184" s="90"/>
      <c r="G1184" s="90"/>
      <c r="H1184" s="28"/>
      <c r="I1184" s="28">
        <f>主要観光地別・年度計!I1268</f>
        <v>78765</v>
      </c>
      <c r="J1184" s="28">
        <f>主要観光地別・年度計!J1268</f>
        <v>85279</v>
      </c>
      <c r="K1184" s="28">
        <f>主要観光地別・年度計!K1268</f>
        <v>88563</v>
      </c>
      <c r="L1184" s="28">
        <f>主要観光地別・年度計!L1268</f>
        <v>110874</v>
      </c>
      <c r="M1184" s="28">
        <f>主要観光地別・年度計!M1268</f>
        <v>117495</v>
      </c>
      <c r="N1184" s="28">
        <f>主要観光地別・年度計!N1268</f>
        <v>132593</v>
      </c>
      <c r="O1184" s="28">
        <f>主要観光地別・年度計!O1268</f>
        <v>143151</v>
      </c>
      <c r="P1184" s="28">
        <f>主要観光地別・年度計!P1268</f>
        <v>166680</v>
      </c>
      <c r="Q1184" s="28">
        <f>主要観光地別・年度計!Q1268</f>
        <v>167236</v>
      </c>
      <c r="R1184" s="28">
        <f>主要観光地別・年度計!R1268</f>
        <v>187679</v>
      </c>
      <c r="S1184" s="28">
        <f>主要観光地別・年度計!S1268</f>
        <v>199682</v>
      </c>
      <c r="T1184" s="28">
        <f>主要観光地別・年度計!T1268</f>
        <v>180683</v>
      </c>
      <c r="U1184" s="28">
        <f>主要観光地別・年度計!U1268</f>
        <v>197256</v>
      </c>
      <c r="V1184" s="28">
        <f>主要観光地別・年度計!V1268</f>
        <v>190516</v>
      </c>
      <c r="W1184" s="28">
        <f>主要観光地別・年度計!W1268</f>
        <v>211807</v>
      </c>
      <c r="X1184" s="28">
        <f>主要観光地別・年度計!X1268</f>
        <v>225676</v>
      </c>
      <c r="Y1184" s="28">
        <f>主要観光地別・年度計!Y1268</f>
        <v>216146</v>
      </c>
      <c r="Z1184" s="28">
        <f>主要観光地別・年度計!Z1268</f>
        <v>221964</v>
      </c>
      <c r="AA1184" s="28">
        <f>主要観光地別・年度計!AA1268</f>
        <v>239101</v>
      </c>
      <c r="AB1184" s="28">
        <f>主要観光地別・年度計!AB1268</f>
        <v>206456</v>
      </c>
      <c r="AC1184" s="28">
        <f>主要観光地別・年度計!AC1268</f>
        <v>215763</v>
      </c>
      <c r="AD1184" s="28">
        <f>主要観光地別・年度計!AD1268</f>
        <v>220905</v>
      </c>
      <c r="AE1184" s="28">
        <f>主要観光地別・年度計!AE1268</f>
        <v>263213</v>
      </c>
      <c r="AF1184" s="28">
        <f>主要観光地別・年度計!AF1268</f>
        <v>276338</v>
      </c>
      <c r="AG1184" s="28">
        <f>主要観光地別・年度計!AG1268</f>
        <v>336417</v>
      </c>
      <c r="AH1184" s="28">
        <f>主要観光地別・年度計!AH1268</f>
        <v>391397</v>
      </c>
      <c r="AI1184" s="28">
        <f>主要観光地別・年度計!AI1268</f>
        <v>528481</v>
      </c>
      <c r="AJ1184" s="28">
        <f>主要観光地別・年度計!AJ1268</f>
        <v>534265</v>
      </c>
      <c r="AK1184" s="28">
        <f>主要観光地別・年度計!AK1268</f>
        <v>474608</v>
      </c>
      <c r="AL1184" s="28">
        <f>主要観光地別・年度計!AL1268</f>
        <v>426234</v>
      </c>
      <c r="AM1184" s="28">
        <f>主要観光地別・年度計!AM1268</f>
        <v>422186</v>
      </c>
      <c r="AN1184" s="28">
        <f>主要観光地別・年度計!AN1268</f>
        <v>426256</v>
      </c>
      <c r="AO1184" s="28">
        <f>主要観光地別・年度計!AO1268</f>
        <v>438495</v>
      </c>
      <c r="AQ1184" s="67">
        <v>578.70000000000005</v>
      </c>
      <c r="AR1184" s="67">
        <v>593.9</v>
      </c>
      <c r="AS1184" s="67">
        <v>560.5</v>
      </c>
      <c r="AT1184" s="67">
        <v>519.1</v>
      </c>
      <c r="AU1184" s="67">
        <v>597</v>
      </c>
      <c r="AV1184" s="67">
        <v>632.4</v>
      </c>
      <c r="AW1184" s="67">
        <v>584.6</v>
      </c>
      <c r="AX1184" s="67">
        <v>562.5</v>
      </c>
      <c r="AY1184" s="67">
        <v>602.6</v>
      </c>
      <c r="AZ1184" s="67">
        <v>621.20000000000005</v>
      </c>
      <c r="BA1184" s="67">
        <v>607.4</v>
      </c>
      <c r="BB1184" s="67">
        <v>572.79999999999995</v>
      </c>
      <c r="BC1184" s="67">
        <v>660.8</v>
      </c>
      <c r="BD1184" s="67">
        <v>685.50000000000011</v>
      </c>
      <c r="BE1184" s="67">
        <v>681.5</v>
      </c>
      <c r="BF1184" s="67">
        <v>700.4</v>
      </c>
      <c r="BG1184" s="67">
        <v>775.4000000000002</v>
      </c>
      <c r="BH1184" s="67">
        <v>808.6</v>
      </c>
      <c r="BI1184" s="67">
        <v>796.8</v>
      </c>
      <c r="BJ1184" s="67">
        <v>934.90000000000009</v>
      </c>
      <c r="BK1184" s="67">
        <v>846.4</v>
      </c>
      <c r="BL1184" s="67">
        <v>927.5</v>
      </c>
      <c r="BM1184" s="67">
        <v>970.90000000000009</v>
      </c>
      <c r="BN1184" s="67"/>
    </row>
    <row r="1185" spans="1:66" ht="13.5" customHeight="1" thickBot="1" x14ac:dyDescent="0.2">
      <c r="A1185" s="51"/>
      <c r="B1185" s="52"/>
      <c r="C1185" s="126"/>
      <c r="D1185" s="68" t="s">
        <v>11</v>
      </c>
      <c r="E1185" s="91"/>
      <c r="F1185" s="91"/>
      <c r="G1185" s="91"/>
      <c r="H1185" s="29"/>
      <c r="I1185" s="29">
        <f>主要観光地別・年度計!I1269</f>
        <v>78765</v>
      </c>
      <c r="J1185" s="29">
        <f>主要観光地別・年度計!J1269</f>
        <v>85279</v>
      </c>
      <c r="K1185" s="29">
        <f>主要観光地別・年度計!K1269</f>
        <v>88563</v>
      </c>
      <c r="L1185" s="29">
        <f>主要観光地別・年度計!L1269</f>
        <v>110874</v>
      </c>
      <c r="M1185" s="29">
        <f>主要観光地別・年度計!M1269</f>
        <v>117495</v>
      </c>
      <c r="N1185" s="29">
        <f>主要観光地別・年度計!N1269</f>
        <v>132593</v>
      </c>
      <c r="O1185" s="29">
        <f>主要観光地別・年度計!O1269</f>
        <v>143151</v>
      </c>
      <c r="P1185" s="29">
        <f>主要観光地別・年度計!P1269</f>
        <v>166722</v>
      </c>
      <c r="Q1185" s="29">
        <f>主要観光地別・年度計!Q1269</f>
        <v>167236</v>
      </c>
      <c r="R1185" s="29">
        <f>主要観光地別・年度計!R1269</f>
        <v>187679</v>
      </c>
      <c r="S1185" s="29">
        <f>主要観光地別・年度計!S1269</f>
        <v>199682</v>
      </c>
      <c r="T1185" s="29">
        <f>主要観光地別・年度計!T1269</f>
        <v>180683</v>
      </c>
      <c r="U1185" s="29">
        <f>主要観光地別・年度計!U1269</f>
        <v>198848</v>
      </c>
      <c r="V1185" s="29">
        <f>主要観光地別・年度計!V1269</f>
        <v>191695</v>
      </c>
      <c r="W1185" s="29">
        <f>主要観光地別・年度計!W1269</f>
        <v>216127</v>
      </c>
      <c r="X1185" s="29">
        <f>主要観光地別・年度計!X1269</f>
        <v>236766</v>
      </c>
      <c r="Y1185" s="29">
        <f>主要観光地別・年度計!Y1269</f>
        <v>227260</v>
      </c>
      <c r="Z1185" s="29">
        <f>主要観光地別・年度計!Z1269</f>
        <v>233343</v>
      </c>
      <c r="AA1185" s="29">
        <f>主要観光地別・年度計!AA1269</f>
        <v>247380</v>
      </c>
      <c r="AB1185" s="29">
        <f>主要観光地別・年度計!AB1269</f>
        <v>216780</v>
      </c>
      <c r="AC1185" s="29">
        <f>主要観光地別・年度計!AC1269</f>
        <v>223392</v>
      </c>
      <c r="AD1185" s="29">
        <f>主要観光地別・年度計!AD1269</f>
        <v>226602</v>
      </c>
      <c r="AE1185" s="29">
        <f>主要観光地別・年度計!AE1269</f>
        <v>273045</v>
      </c>
      <c r="AF1185" s="29">
        <f>主要観光地別・年度計!AF1269</f>
        <v>287668</v>
      </c>
      <c r="AG1185" s="29">
        <f>主要観光地別・年度計!AG1269</f>
        <v>350386</v>
      </c>
      <c r="AH1185" s="29">
        <f>主要観光地別・年度計!AH1269</f>
        <v>406655</v>
      </c>
      <c r="AI1185" s="29">
        <f>主要観光地別・年度計!AI1269</f>
        <v>554695</v>
      </c>
      <c r="AJ1185" s="29">
        <f>主要観光地別・年度計!AJ1269</f>
        <v>561008</v>
      </c>
      <c r="AK1185" s="29">
        <f>主要観光地別・年度計!AK1269</f>
        <v>499638</v>
      </c>
      <c r="AL1185" s="29">
        <f>主要観光地別・年度計!AL1269</f>
        <v>449506</v>
      </c>
      <c r="AM1185" s="29">
        <f>主要観光地別・年度計!AM1269</f>
        <v>445373</v>
      </c>
      <c r="AN1185" s="29">
        <f>主要観光地別・年度計!AN1269</f>
        <v>445849</v>
      </c>
      <c r="AO1185" s="29">
        <f>主要観光地別・年度計!AO1269</f>
        <v>462174</v>
      </c>
      <c r="AQ1185" s="69">
        <v>812</v>
      </c>
      <c r="AR1185" s="69">
        <v>811.9</v>
      </c>
      <c r="AS1185" s="69">
        <v>842.7</v>
      </c>
      <c r="AT1185" s="69">
        <v>789.5</v>
      </c>
      <c r="AU1185" s="69">
        <v>884.1</v>
      </c>
      <c r="AV1185" s="69">
        <v>848.5</v>
      </c>
      <c r="AW1185" s="69">
        <v>805.9</v>
      </c>
      <c r="AX1185" s="69">
        <v>774.3</v>
      </c>
      <c r="AY1185" s="69">
        <v>818.5</v>
      </c>
      <c r="AZ1185" s="69">
        <v>814.2</v>
      </c>
      <c r="BA1185" s="69">
        <v>836.8</v>
      </c>
      <c r="BB1185" s="69">
        <v>762.3</v>
      </c>
      <c r="BC1185" s="69">
        <v>877.9</v>
      </c>
      <c r="BD1185" s="69">
        <v>856.5</v>
      </c>
      <c r="BE1185" s="69">
        <v>907.90000000000009</v>
      </c>
      <c r="BF1185" s="69">
        <v>955.49999999999977</v>
      </c>
      <c r="BG1185" s="69">
        <v>970.30000000000018</v>
      </c>
      <c r="BH1185" s="69">
        <v>1023.6</v>
      </c>
      <c r="BI1185" s="69">
        <v>977.6</v>
      </c>
      <c r="BJ1185" s="69">
        <v>1078.4000000000001</v>
      </c>
      <c r="BK1185" s="69">
        <v>1140.4999999999998</v>
      </c>
      <c r="BL1185" s="69">
        <v>1270.2</v>
      </c>
      <c r="BM1185" s="69">
        <v>1190.7</v>
      </c>
      <c r="BN1185" s="69"/>
    </row>
    <row r="1186" spans="1:66" ht="13.5" customHeight="1" x14ac:dyDescent="0.15">
      <c r="A1186" s="51"/>
      <c r="B1186" s="52"/>
      <c r="C1186" s="115" t="s">
        <v>439</v>
      </c>
      <c r="D1186" s="64" t="s">
        <v>6</v>
      </c>
      <c r="E1186" s="89"/>
      <c r="F1186" s="89"/>
      <c r="G1186" s="89"/>
      <c r="H1186" s="26"/>
      <c r="I1186" s="26">
        <f t="shared" ref="I1186:AO1186" si="1359">SUM(I1187:I1188)</f>
        <v>211938</v>
      </c>
      <c r="J1186" s="26">
        <f t="shared" si="1359"/>
        <v>259860</v>
      </c>
      <c r="K1186" s="26">
        <f t="shared" si="1359"/>
        <v>304298</v>
      </c>
      <c r="L1186" s="26">
        <f t="shared" si="1359"/>
        <v>309022</v>
      </c>
      <c r="M1186" s="26">
        <f t="shared" si="1359"/>
        <v>423427</v>
      </c>
      <c r="N1186" s="26">
        <f t="shared" si="1359"/>
        <v>488551</v>
      </c>
      <c r="O1186" s="26">
        <f t="shared" si="1359"/>
        <v>538927</v>
      </c>
      <c r="P1186" s="26">
        <f t="shared" si="1359"/>
        <v>592386</v>
      </c>
      <c r="Q1186" s="26">
        <f t="shared" si="1359"/>
        <v>584848</v>
      </c>
      <c r="R1186" s="26">
        <f t="shared" si="1359"/>
        <v>628127</v>
      </c>
      <c r="S1186" s="26">
        <f t="shared" si="1359"/>
        <v>692824</v>
      </c>
      <c r="T1186" s="26">
        <f t="shared" si="1359"/>
        <v>619983</v>
      </c>
      <c r="U1186" s="26">
        <f t="shared" si="1359"/>
        <v>655299</v>
      </c>
      <c r="V1186" s="26">
        <f t="shared" si="1359"/>
        <v>689873</v>
      </c>
      <c r="W1186" s="26">
        <f t="shared" si="1359"/>
        <v>708917</v>
      </c>
      <c r="X1186" s="26">
        <f t="shared" si="1359"/>
        <v>748524</v>
      </c>
      <c r="Y1186" s="26">
        <f t="shared" si="1359"/>
        <v>754270</v>
      </c>
      <c r="Z1186" s="26">
        <f t="shared" si="1359"/>
        <v>737099</v>
      </c>
      <c r="AA1186" s="26">
        <f t="shared" si="1359"/>
        <v>748902</v>
      </c>
      <c r="AB1186" s="26">
        <f t="shared" si="1359"/>
        <v>729042</v>
      </c>
      <c r="AC1186" s="26">
        <f t="shared" si="1359"/>
        <v>744009</v>
      </c>
      <c r="AD1186" s="26">
        <f t="shared" si="1359"/>
        <v>733281</v>
      </c>
      <c r="AE1186" s="26">
        <f t="shared" si="1359"/>
        <v>708880</v>
      </c>
      <c r="AF1186" s="26">
        <f t="shared" si="1359"/>
        <v>792897</v>
      </c>
      <c r="AG1186" s="26">
        <f t="shared" si="1359"/>
        <v>840381</v>
      </c>
      <c r="AH1186" s="26">
        <f t="shared" si="1359"/>
        <v>921210</v>
      </c>
      <c r="AI1186" s="26">
        <f t="shared" si="1359"/>
        <v>1052272</v>
      </c>
      <c r="AJ1186" s="26">
        <f t="shared" si="1359"/>
        <v>1248569</v>
      </c>
      <c r="AK1186" s="26">
        <f t="shared" si="1359"/>
        <v>1251409</v>
      </c>
      <c r="AL1186" s="26">
        <f t="shared" si="1359"/>
        <v>1289964</v>
      </c>
      <c r="AM1186" s="26">
        <f t="shared" si="1359"/>
        <v>1364504</v>
      </c>
      <c r="AN1186" s="26">
        <f t="shared" si="1359"/>
        <v>1382713</v>
      </c>
      <c r="AO1186" s="26">
        <f t="shared" si="1359"/>
        <v>1406235</v>
      </c>
      <c r="AQ1186" s="65">
        <v>1398.6</v>
      </c>
      <c r="AR1186" s="65">
        <v>1401.6</v>
      </c>
      <c r="AS1186" s="65">
        <v>1364.9</v>
      </c>
      <c r="AT1186" s="65">
        <v>1369.5</v>
      </c>
      <c r="AU1186" s="65">
        <v>1331</v>
      </c>
      <c r="AV1186" s="65">
        <v>1263.3</v>
      </c>
      <c r="AW1186" s="65">
        <v>1323.9</v>
      </c>
      <c r="AX1186" s="65">
        <v>1398.5</v>
      </c>
      <c r="AY1186" s="65">
        <v>1367.3</v>
      </c>
      <c r="AZ1186" s="65">
        <v>1391.2</v>
      </c>
      <c r="BA1186" s="65">
        <v>1410.4</v>
      </c>
      <c r="BB1186" s="65">
        <v>1331.3</v>
      </c>
      <c r="BC1186" s="65">
        <v>1329.8</v>
      </c>
      <c r="BD1186" s="65">
        <v>1278.3000000000002</v>
      </c>
      <c r="BE1186" s="65">
        <v>1276.2000000000003</v>
      </c>
      <c r="BF1186" s="65">
        <v>1349.2</v>
      </c>
      <c r="BG1186" s="65">
        <v>1363.6999999999998</v>
      </c>
      <c r="BH1186" s="65">
        <v>1402.5</v>
      </c>
      <c r="BI1186" s="65">
        <v>1403.9</v>
      </c>
      <c r="BJ1186" s="65">
        <v>1370.6000000000001</v>
      </c>
      <c r="BK1186" s="65">
        <v>1543.3999999999999</v>
      </c>
      <c r="BL1186" s="65">
        <v>1493.7</v>
      </c>
      <c r="BM1186" s="65">
        <v>1419.3999999999999</v>
      </c>
      <c r="BN1186" s="65"/>
    </row>
    <row r="1187" spans="1:66" ht="13.5" customHeight="1" x14ac:dyDescent="0.15">
      <c r="A1187" s="51"/>
      <c r="B1187" s="52"/>
      <c r="C1187" s="116"/>
      <c r="D1187" s="66" t="s">
        <v>7</v>
      </c>
      <c r="E1187" s="90"/>
      <c r="F1187" s="90"/>
      <c r="G1187" s="90"/>
      <c r="H1187" s="28"/>
      <c r="I1187" s="28">
        <f>主要観光地別・年度計!I1271</f>
        <v>65619</v>
      </c>
      <c r="J1187" s="28">
        <f>主要観光地別・年度計!J1271</f>
        <v>77613</v>
      </c>
      <c r="K1187" s="28">
        <f>主要観光地別・年度計!K1271</f>
        <v>84080</v>
      </c>
      <c r="L1187" s="28">
        <f>主要観光地別・年度計!L1271</f>
        <v>98036</v>
      </c>
      <c r="M1187" s="28">
        <f>主要観光地別・年度計!M1271</f>
        <v>125248</v>
      </c>
      <c r="N1187" s="28">
        <f>主要観光地別・年度計!N1271</f>
        <v>153443</v>
      </c>
      <c r="O1187" s="28">
        <f>主要観光地別・年度計!O1271</f>
        <v>177002</v>
      </c>
      <c r="P1187" s="28">
        <f>主要観光地別・年度計!P1271</f>
        <v>183943</v>
      </c>
      <c r="Q1187" s="28">
        <f>主要観光地別・年度計!Q1271</f>
        <v>190303</v>
      </c>
      <c r="R1187" s="28">
        <f>主要観光地別・年度計!R1271</f>
        <v>205554</v>
      </c>
      <c r="S1187" s="28">
        <f>主要観光地別・年度計!S1271</f>
        <v>232072</v>
      </c>
      <c r="T1187" s="28">
        <f>主要観光地別・年度計!T1271</f>
        <v>186547</v>
      </c>
      <c r="U1187" s="28">
        <f>主要観光地別・年度計!U1271</f>
        <v>182909</v>
      </c>
      <c r="V1187" s="28">
        <f>主要観光地別・年度計!V1271</f>
        <v>202862</v>
      </c>
      <c r="W1187" s="28">
        <f>主要観光地別・年度計!W1271</f>
        <v>207273</v>
      </c>
      <c r="X1187" s="28">
        <f>主要観光地別・年度計!X1271</f>
        <v>220467</v>
      </c>
      <c r="Y1187" s="28">
        <f>主要観光地別・年度計!Y1271</f>
        <v>267908</v>
      </c>
      <c r="Z1187" s="28">
        <f>主要観光地別・年度計!Z1271</f>
        <v>264561</v>
      </c>
      <c r="AA1187" s="28">
        <f>主要観光地別・年度計!AA1271</f>
        <v>285455</v>
      </c>
      <c r="AB1187" s="28">
        <f>主要観光地別・年度計!AB1271</f>
        <v>266579</v>
      </c>
      <c r="AC1187" s="28">
        <f>主要観光地別・年度計!AC1271</f>
        <v>268372</v>
      </c>
      <c r="AD1187" s="28">
        <f>主要観光地別・年度計!AD1271</f>
        <v>271081</v>
      </c>
      <c r="AE1187" s="28">
        <f>主要観光地別・年度計!AE1271</f>
        <v>202900</v>
      </c>
      <c r="AF1187" s="28">
        <f>主要観光地別・年度計!AF1271</f>
        <v>353850</v>
      </c>
      <c r="AG1187" s="28">
        <f>主要観光地別・年度計!AG1271</f>
        <v>416577</v>
      </c>
      <c r="AH1187" s="28">
        <f>主要観光地別・年度計!AH1271</f>
        <v>443485</v>
      </c>
      <c r="AI1187" s="28">
        <f>主要観光地別・年度計!AI1271</f>
        <v>509232</v>
      </c>
      <c r="AJ1187" s="28">
        <f>主要観光地別・年度計!AJ1271</f>
        <v>593875</v>
      </c>
      <c r="AK1187" s="28">
        <f>主要観光地別・年度計!AK1271</f>
        <v>591609</v>
      </c>
      <c r="AL1187" s="28">
        <f>主要観光地別・年度計!AL1271</f>
        <v>554360</v>
      </c>
      <c r="AM1187" s="28">
        <f>主要観光地別・年度計!AM1271</f>
        <v>621652</v>
      </c>
      <c r="AN1187" s="28">
        <f>主要観光地別・年度計!AN1271</f>
        <v>631086</v>
      </c>
      <c r="AO1187" s="28">
        <f>主要観光地別・年度計!AO1271</f>
        <v>693692</v>
      </c>
      <c r="AQ1187" s="67">
        <v>656.4</v>
      </c>
      <c r="AR1187" s="67">
        <v>628.70000000000005</v>
      </c>
      <c r="AS1187" s="67">
        <v>616.4</v>
      </c>
      <c r="AT1187" s="67">
        <v>597.79999999999995</v>
      </c>
      <c r="AU1187" s="67">
        <v>575.70000000000005</v>
      </c>
      <c r="AV1187" s="67">
        <v>536.1</v>
      </c>
      <c r="AW1187" s="67">
        <v>493.9</v>
      </c>
      <c r="AX1187" s="67">
        <v>592.9</v>
      </c>
      <c r="AY1187" s="67">
        <v>554.29999999999995</v>
      </c>
      <c r="AZ1187" s="67">
        <v>575.20000000000005</v>
      </c>
      <c r="BA1187" s="67">
        <v>590.20000000000005</v>
      </c>
      <c r="BB1187" s="67">
        <v>542.29999999999995</v>
      </c>
      <c r="BC1187" s="67">
        <v>319.7</v>
      </c>
      <c r="BD1187" s="67">
        <v>229.89999999999998</v>
      </c>
      <c r="BE1187" s="67">
        <v>245.1</v>
      </c>
      <c r="BF1187" s="67">
        <v>281</v>
      </c>
      <c r="BG1187" s="67">
        <v>333.2</v>
      </c>
      <c r="BH1187" s="67">
        <v>352.4</v>
      </c>
      <c r="BI1187" s="67">
        <v>359.60000000000008</v>
      </c>
      <c r="BJ1187" s="67">
        <v>324.70000000000005</v>
      </c>
      <c r="BK1187" s="67">
        <v>335.70000000000005</v>
      </c>
      <c r="BL1187" s="67">
        <v>330.9</v>
      </c>
      <c r="BM1187" s="67">
        <v>317</v>
      </c>
      <c r="BN1187" s="67"/>
    </row>
    <row r="1188" spans="1:66" ht="13.5" customHeight="1" x14ac:dyDescent="0.15">
      <c r="A1188" s="51"/>
      <c r="B1188" s="52"/>
      <c r="C1188" s="116"/>
      <c r="D1188" s="66" t="s">
        <v>8</v>
      </c>
      <c r="E1188" s="90"/>
      <c r="F1188" s="90"/>
      <c r="G1188" s="90"/>
      <c r="H1188" s="28"/>
      <c r="I1188" s="28">
        <f>主要観光地別・年度計!I1272</f>
        <v>146319</v>
      </c>
      <c r="J1188" s="28">
        <f>主要観光地別・年度計!J1272</f>
        <v>182247</v>
      </c>
      <c r="K1188" s="28">
        <f>主要観光地別・年度計!K1272</f>
        <v>220218</v>
      </c>
      <c r="L1188" s="28">
        <f>主要観光地別・年度計!L1272</f>
        <v>210986</v>
      </c>
      <c r="M1188" s="28">
        <f>主要観光地別・年度計!M1272</f>
        <v>298179</v>
      </c>
      <c r="N1188" s="28">
        <f>主要観光地別・年度計!N1272</f>
        <v>335108</v>
      </c>
      <c r="O1188" s="28">
        <f>主要観光地別・年度計!O1272</f>
        <v>361925</v>
      </c>
      <c r="P1188" s="28">
        <f>主要観光地別・年度計!P1272</f>
        <v>408443</v>
      </c>
      <c r="Q1188" s="28">
        <f>主要観光地別・年度計!Q1272</f>
        <v>394545</v>
      </c>
      <c r="R1188" s="28">
        <f>主要観光地別・年度計!R1272</f>
        <v>422573</v>
      </c>
      <c r="S1188" s="28">
        <f>主要観光地別・年度計!S1272</f>
        <v>460752</v>
      </c>
      <c r="T1188" s="28">
        <f>主要観光地別・年度計!T1272</f>
        <v>433436</v>
      </c>
      <c r="U1188" s="28">
        <f>主要観光地別・年度計!U1272</f>
        <v>472390</v>
      </c>
      <c r="V1188" s="28">
        <f>主要観光地別・年度計!V1272</f>
        <v>487011</v>
      </c>
      <c r="W1188" s="28">
        <f>主要観光地別・年度計!W1272</f>
        <v>501644</v>
      </c>
      <c r="X1188" s="28">
        <f>主要観光地別・年度計!X1272</f>
        <v>528057</v>
      </c>
      <c r="Y1188" s="28">
        <f>主要観光地別・年度計!Y1272</f>
        <v>486362</v>
      </c>
      <c r="Z1188" s="28">
        <f>主要観光地別・年度計!Z1272</f>
        <v>472538</v>
      </c>
      <c r="AA1188" s="28">
        <f>主要観光地別・年度計!AA1272</f>
        <v>463447</v>
      </c>
      <c r="AB1188" s="28">
        <f>主要観光地別・年度計!AB1272</f>
        <v>462463</v>
      </c>
      <c r="AC1188" s="28">
        <f>主要観光地別・年度計!AC1272</f>
        <v>475637</v>
      </c>
      <c r="AD1188" s="28">
        <f>主要観光地別・年度計!AD1272</f>
        <v>462200</v>
      </c>
      <c r="AE1188" s="28">
        <f>主要観光地別・年度計!AE1272</f>
        <v>505980</v>
      </c>
      <c r="AF1188" s="28">
        <f>主要観光地別・年度計!AF1272</f>
        <v>439047</v>
      </c>
      <c r="AG1188" s="28">
        <f>主要観光地別・年度計!AG1272</f>
        <v>423804</v>
      </c>
      <c r="AH1188" s="28">
        <f>主要観光地別・年度計!AH1272</f>
        <v>477725</v>
      </c>
      <c r="AI1188" s="28">
        <f>主要観光地別・年度計!AI1272</f>
        <v>543040</v>
      </c>
      <c r="AJ1188" s="28">
        <f>主要観光地別・年度計!AJ1272</f>
        <v>654694</v>
      </c>
      <c r="AK1188" s="28">
        <f>主要観光地別・年度計!AK1272</f>
        <v>659800</v>
      </c>
      <c r="AL1188" s="28">
        <f>主要観光地別・年度計!AL1272</f>
        <v>735604</v>
      </c>
      <c r="AM1188" s="28">
        <f>主要観光地別・年度計!AM1272</f>
        <v>742852</v>
      </c>
      <c r="AN1188" s="28">
        <f>主要観光地別・年度計!AN1272</f>
        <v>751627</v>
      </c>
      <c r="AO1188" s="28">
        <f>主要観光地別・年度計!AO1272</f>
        <v>712543</v>
      </c>
      <c r="AQ1188" s="67">
        <v>742.2</v>
      </c>
      <c r="AR1188" s="67">
        <v>772.9</v>
      </c>
      <c r="AS1188" s="67">
        <v>748.5</v>
      </c>
      <c r="AT1188" s="67">
        <v>771.7</v>
      </c>
      <c r="AU1188" s="67">
        <v>755.3</v>
      </c>
      <c r="AV1188" s="67">
        <v>727.2</v>
      </c>
      <c r="AW1188" s="67">
        <v>830</v>
      </c>
      <c r="AX1188" s="67">
        <v>805.6</v>
      </c>
      <c r="AY1188" s="67">
        <v>813</v>
      </c>
      <c r="AZ1188" s="67">
        <v>816</v>
      </c>
      <c r="BA1188" s="67">
        <v>820.2</v>
      </c>
      <c r="BB1188" s="67">
        <v>789</v>
      </c>
      <c r="BC1188" s="67">
        <v>1010.1</v>
      </c>
      <c r="BD1188" s="67">
        <v>1048.4000000000001</v>
      </c>
      <c r="BE1188" s="67">
        <v>1031.0999999999999</v>
      </c>
      <c r="BF1188" s="67">
        <v>1068.2</v>
      </c>
      <c r="BG1188" s="67">
        <v>1030.5</v>
      </c>
      <c r="BH1188" s="67">
        <v>1050.1000000000001</v>
      </c>
      <c r="BI1188" s="67">
        <v>1044.3000000000002</v>
      </c>
      <c r="BJ1188" s="67">
        <v>1045.8999999999999</v>
      </c>
      <c r="BK1188" s="67">
        <v>1207.6999999999998</v>
      </c>
      <c r="BL1188" s="67">
        <v>1162.8</v>
      </c>
      <c r="BM1188" s="67">
        <v>1102.4000000000001</v>
      </c>
      <c r="BN1188" s="67"/>
    </row>
    <row r="1189" spans="1:66" ht="13.5" customHeight="1" x14ac:dyDescent="0.15">
      <c r="A1189" s="51"/>
      <c r="B1189" s="52"/>
      <c r="C1189" s="116"/>
      <c r="D1189" s="66" t="s">
        <v>9</v>
      </c>
      <c r="E1189" s="90"/>
      <c r="F1189" s="90"/>
      <c r="G1189" s="90"/>
      <c r="H1189" s="28"/>
      <c r="I1189" s="28">
        <f>主要観光地別・年度計!I1273</f>
        <v>84720</v>
      </c>
      <c r="J1189" s="28">
        <f>主要観光地別・年度計!J1273</f>
        <v>116548</v>
      </c>
      <c r="K1189" s="28">
        <f>主要観光地別・年度計!K1273</f>
        <v>134926</v>
      </c>
      <c r="L1189" s="28">
        <f>主要観光地別・年度計!L1273</f>
        <v>122309</v>
      </c>
      <c r="M1189" s="28">
        <f>主要観光地別・年度計!M1273</f>
        <v>168754</v>
      </c>
      <c r="N1189" s="28">
        <f>主要観光地別・年度計!N1273</f>
        <v>196340</v>
      </c>
      <c r="O1189" s="28">
        <f>主要観光地別・年度計!O1273</f>
        <v>213184</v>
      </c>
      <c r="P1189" s="28">
        <f>主要観光地別・年度計!P1273</f>
        <v>231122</v>
      </c>
      <c r="Q1189" s="28">
        <f>主要観光地別・年度計!Q1273</f>
        <v>219887</v>
      </c>
      <c r="R1189" s="28">
        <f>主要観光地別・年度計!R1273</f>
        <v>231550</v>
      </c>
      <c r="S1189" s="28">
        <f>主要観光地別・年度計!S1273</f>
        <v>248724</v>
      </c>
      <c r="T1189" s="28">
        <f>主要観光地別・年度計!T1273</f>
        <v>178821</v>
      </c>
      <c r="U1189" s="28">
        <f>主要観光地別・年度計!U1273</f>
        <v>202286</v>
      </c>
      <c r="V1189" s="28">
        <f>主要観光地別・年度計!V1273</f>
        <v>217243</v>
      </c>
      <c r="W1189" s="28">
        <f>主要観光地別・年度計!W1273</f>
        <v>216965</v>
      </c>
      <c r="X1189" s="28">
        <f>主要観光地別・年度計!X1273</f>
        <v>161583</v>
      </c>
      <c r="Y1189" s="28">
        <f>主要観光地別・年度計!Y1273</f>
        <v>165089</v>
      </c>
      <c r="Z1189" s="28">
        <f>主要観光地別・年度計!Z1273</f>
        <v>141874</v>
      </c>
      <c r="AA1189" s="28">
        <f>主要観光地別・年度計!AA1273</f>
        <v>134089</v>
      </c>
      <c r="AB1189" s="28">
        <f>主要観光地別・年度計!AB1273</f>
        <v>163674</v>
      </c>
      <c r="AC1189" s="28">
        <f>主要観光地別・年度計!AC1273</f>
        <v>170589</v>
      </c>
      <c r="AD1189" s="28">
        <f>主要観光地別・年度計!AD1273</f>
        <v>164118</v>
      </c>
      <c r="AE1189" s="28">
        <f>主要観光地別・年度計!AE1273</f>
        <v>205454</v>
      </c>
      <c r="AF1189" s="28">
        <f>主要観光地別・年度計!AF1273</f>
        <v>253935</v>
      </c>
      <c r="AG1189" s="28">
        <f>主要観光地別・年度計!AG1273</f>
        <v>281814</v>
      </c>
      <c r="AH1189" s="28">
        <f>主要観光地別・年度計!AH1273</f>
        <v>354029</v>
      </c>
      <c r="AI1189" s="28">
        <f>主要観光地別・年度計!AI1273</f>
        <v>436645</v>
      </c>
      <c r="AJ1189" s="28">
        <f>主要観光地別・年度計!AJ1273</f>
        <v>569290</v>
      </c>
      <c r="AK1189" s="28">
        <f>主要観光地別・年度計!AK1273</f>
        <v>581947</v>
      </c>
      <c r="AL1189" s="28">
        <f>主要観光地別・年度計!AL1273</f>
        <v>632390</v>
      </c>
      <c r="AM1189" s="28">
        <f>主要観光地別・年度計!AM1273</f>
        <v>680695</v>
      </c>
      <c r="AN1189" s="28">
        <f>主要観光地別・年度計!AN1273</f>
        <v>709772</v>
      </c>
      <c r="AO1189" s="28">
        <f>主要観光地別・年度計!AO1273</f>
        <v>720905</v>
      </c>
      <c r="AQ1189" s="67">
        <v>731.8</v>
      </c>
      <c r="AR1189" s="67">
        <v>745.8</v>
      </c>
      <c r="AS1189" s="67">
        <v>730.8</v>
      </c>
      <c r="AT1189" s="67">
        <v>740.7</v>
      </c>
      <c r="AU1189" s="67">
        <v>703</v>
      </c>
      <c r="AV1189" s="67">
        <v>656.1</v>
      </c>
      <c r="AW1189" s="67">
        <v>743.4</v>
      </c>
      <c r="AX1189" s="67">
        <v>830.7</v>
      </c>
      <c r="AY1189" s="67">
        <v>809</v>
      </c>
      <c r="AZ1189" s="67">
        <v>851.6</v>
      </c>
      <c r="BA1189" s="67">
        <v>894</v>
      </c>
      <c r="BB1189" s="67">
        <v>839.1</v>
      </c>
      <c r="BC1189" s="67">
        <v>849.8</v>
      </c>
      <c r="BD1189" s="67">
        <v>838.10000000000014</v>
      </c>
      <c r="BE1189" s="67">
        <v>849.39999999999986</v>
      </c>
      <c r="BF1189" s="67">
        <v>915.2</v>
      </c>
      <c r="BG1189" s="67">
        <v>941.6</v>
      </c>
      <c r="BH1189" s="67">
        <v>984.09999999999991</v>
      </c>
      <c r="BI1189" s="67">
        <v>988.89999999999975</v>
      </c>
      <c r="BJ1189" s="67">
        <v>977.19999999999982</v>
      </c>
      <c r="BK1189" s="67">
        <v>1121.5999999999999</v>
      </c>
      <c r="BL1189" s="67">
        <v>1076.8</v>
      </c>
      <c r="BM1189" s="67">
        <v>1029.8000000000002</v>
      </c>
      <c r="BN1189" s="67"/>
    </row>
    <row r="1190" spans="1:66" ht="13.5" customHeight="1" x14ac:dyDescent="0.15">
      <c r="A1190" s="51"/>
      <c r="B1190" s="52"/>
      <c r="C1190" s="116"/>
      <c r="D1190" s="66" t="s">
        <v>10</v>
      </c>
      <c r="E1190" s="90"/>
      <c r="F1190" s="90"/>
      <c r="G1190" s="90"/>
      <c r="H1190" s="28"/>
      <c r="I1190" s="28">
        <f>主要観光地別・年度計!I1274</f>
        <v>127218</v>
      </c>
      <c r="J1190" s="28">
        <f>主要観光地別・年度計!J1274</f>
        <v>143312</v>
      </c>
      <c r="K1190" s="28">
        <f>主要観光地別・年度計!K1274</f>
        <v>169372</v>
      </c>
      <c r="L1190" s="28">
        <f>主要観光地別・年度計!L1274</f>
        <v>186713</v>
      </c>
      <c r="M1190" s="28">
        <f>主要観光地別・年度計!M1274</f>
        <v>254673</v>
      </c>
      <c r="N1190" s="28">
        <f>主要観光地別・年度計!N1274</f>
        <v>292211</v>
      </c>
      <c r="O1190" s="28">
        <f>主要観光地別・年度計!O1274</f>
        <v>325743</v>
      </c>
      <c r="P1190" s="28">
        <f>主要観光地別・年度計!P1274</f>
        <v>361264</v>
      </c>
      <c r="Q1190" s="28">
        <f>主要観光地別・年度計!Q1274</f>
        <v>364961</v>
      </c>
      <c r="R1190" s="28">
        <f>主要観光地別・年度計!R1274</f>
        <v>396577</v>
      </c>
      <c r="S1190" s="28">
        <f>主要観光地別・年度計!S1274</f>
        <v>444100</v>
      </c>
      <c r="T1190" s="28">
        <f>主要観光地別・年度計!T1274</f>
        <v>441162</v>
      </c>
      <c r="U1190" s="28">
        <f>主要観光地別・年度計!U1274</f>
        <v>453013</v>
      </c>
      <c r="V1190" s="28">
        <f>主要観光地別・年度計!V1274</f>
        <v>472630</v>
      </c>
      <c r="W1190" s="28">
        <f>主要観光地別・年度計!W1274</f>
        <v>491952</v>
      </c>
      <c r="X1190" s="28">
        <f>主要観光地別・年度計!X1274</f>
        <v>586941</v>
      </c>
      <c r="Y1190" s="28">
        <f>主要観光地別・年度計!Y1274</f>
        <v>589181</v>
      </c>
      <c r="Z1190" s="28">
        <f>主要観光地別・年度計!Z1274</f>
        <v>595225</v>
      </c>
      <c r="AA1190" s="28">
        <f>主要観光地別・年度計!AA1274</f>
        <v>614813</v>
      </c>
      <c r="AB1190" s="28">
        <f>主要観光地別・年度計!AB1274</f>
        <v>565368</v>
      </c>
      <c r="AC1190" s="28">
        <f>主要観光地別・年度計!AC1274</f>
        <v>573420</v>
      </c>
      <c r="AD1190" s="28">
        <f>主要観光地別・年度計!AD1274</f>
        <v>569163</v>
      </c>
      <c r="AE1190" s="28">
        <f>主要観光地別・年度計!AE1274</f>
        <v>503426</v>
      </c>
      <c r="AF1190" s="28">
        <f>主要観光地別・年度計!AF1274</f>
        <v>538962</v>
      </c>
      <c r="AG1190" s="28">
        <f>主要観光地別・年度計!AG1274</f>
        <v>558567</v>
      </c>
      <c r="AH1190" s="28">
        <f>主要観光地別・年度計!AH1274</f>
        <v>567181</v>
      </c>
      <c r="AI1190" s="28">
        <f>主要観光地別・年度計!AI1274</f>
        <v>615627</v>
      </c>
      <c r="AJ1190" s="28">
        <f>主要観光地別・年度計!AJ1274</f>
        <v>679279</v>
      </c>
      <c r="AK1190" s="28">
        <f>主要観光地別・年度計!AK1274</f>
        <v>669462</v>
      </c>
      <c r="AL1190" s="28">
        <f>主要観光地別・年度計!AL1274</f>
        <v>657574</v>
      </c>
      <c r="AM1190" s="28">
        <f>主要観光地別・年度計!AM1274</f>
        <v>683809</v>
      </c>
      <c r="AN1190" s="28">
        <f>主要観光地別・年度計!AN1274</f>
        <v>672941</v>
      </c>
      <c r="AO1190" s="28">
        <f>主要観光地別・年度計!AO1274</f>
        <v>685330</v>
      </c>
      <c r="AQ1190" s="67">
        <v>666.8</v>
      </c>
      <c r="AR1190" s="67">
        <v>655.8</v>
      </c>
      <c r="AS1190" s="67">
        <v>634.1</v>
      </c>
      <c r="AT1190" s="67">
        <v>628.79999999999995</v>
      </c>
      <c r="AU1190" s="67">
        <v>628</v>
      </c>
      <c r="AV1190" s="67">
        <v>607.20000000000005</v>
      </c>
      <c r="AW1190" s="67">
        <v>580.5</v>
      </c>
      <c r="AX1190" s="67">
        <v>567.79999999999995</v>
      </c>
      <c r="AY1190" s="67">
        <v>558.29999999999995</v>
      </c>
      <c r="AZ1190" s="67">
        <v>539.6</v>
      </c>
      <c r="BA1190" s="67">
        <v>516.4</v>
      </c>
      <c r="BB1190" s="67">
        <v>492.2</v>
      </c>
      <c r="BC1190" s="67">
        <v>480</v>
      </c>
      <c r="BD1190" s="67">
        <v>440.2</v>
      </c>
      <c r="BE1190" s="67">
        <v>426.8</v>
      </c>
      <c r="BF1190" s="67">
        <v>434</v>
      </c>
      <c r="BG1190" s="67">
        <v>422.1</v>
      </c>
      <c r="BH1190" s="67">
        <v>418.40000000000009</v>
      </c>
      <c r="BI1190" s="67">
        <v>415</v>
      </c>
      <c r="BJ1190" s="67">
        <v>393.40000000000003</v>
      </c>
      <c r="BK1190" s="67">
        <v>421.79999999999995</v>
      </c>
      <c r="BL1190" s="67">
        <v>416.9</v>
      </c>
      <c r="BM1190" s="67">
        <v>389.6</v>
      </c>
      <c r="BN1190" s="67"/>
    </row>
    <row r="1191" spans="1:66" ht="13.5" customHeight="1" thickBot="1" x14ac:dyDescent="0.2">
      <c r="A1191" s="51"/>
      <c r="B1191" s="52"/>
      <c r="C1191" s="117"/>
      <c r="D1191" s="68" t="s">
        <v>11</v>
      </c>
      <c r="E1191" s="91"/>
      <c r="F1191" s="91"/>
      <c r="G1191" s="91"/>
      <c r="H1191" s="29"/>
      <c r="I1191" s="29">
        <f>主要観光地別・年度計!I1275</f>
        <v>127218</v>
      </c>
      <c r="J1191" s="29">
        <f>主要観光地別・年度計!J1275</f>
        <v>143312</v>
      </c>
      <c r="K1191" s="29">
        <f>主要観光地別・年度計!K1275</f>
        <v>128697</v>
      </c>
      <c r="L1191" s="29">
        <f>主要観光地別・年度計!L1275</f>
        <v>186713</v>
      </c>
      <c r="M1191" s="29">
        <f>主要観光地別・年度計!M1275</f>
        <v>277751</v>
      </c>
      <c r="N1191" s="29">
        <f>主要観光地別・年度計!N1275</f>
        <v>292211</v>
      </c>
      <c r="O1191" s="29">
        <f>主要観光地別・年度計!O1275</f>
        <v>325743</v>
      </c>
      <c r="P1191" s="29">
        <f>主要観光地別・年度計!P1275</f>
        <v>361264</v>
      </c>
      <c r="Q1191" s="29">
        <f>主要観光地別・年度計!Q1275</f>
        <v>364961</v>
      </c>
      <c r="R1191" s="29">
        <f>主要観光地別・年度計!R1275</f>
        <v>396577</v>
      </c>
      <c r="S1191" s="29">
        <f>主要観光地別・年度計!S1275</f>
        <v>1110246</v>
      </c>
      <c r="T1191" s="29">
        <f>主要観光地別・年度計!T1275</f>
        <v>476485</v>
      </c>
      <c r="U1191" s="29">
        <f>主要観光地別・年度計!U1275</f>
        <v>470631</v>
      </c>
      <c r="V1191" s="29">
        <f>主要観光地別・年度計!V1275</f>
        <v>489770</v>
      </c>
      <c r="W1191" s="29">
        <f>主要観光地別・年度計!W1275</f>
        <v>496997</v>
      </c>
      <c r="X1191" s="29">
        <f>主要観光地別・年度計!X1275</f>
        <v>591142</v>
      </c>
      <c r="Y1191" s="29">
        <f>主要観光地別・年度計!Y1275</f>
        <v>594281</v>
      </c>
      <c r="Z1191" s="29">
        <f>主要観光地別・年度計!Z1275</f>
        <v>599160</v>
      </c>
      <c r="AA1191" s="29">
        <f>主要観光地別・年度計!AA1275</f>
        <v>617681</v>
      </c>
      <c r="AB1191" s="29">
        <f>主要観光地別・年度計!AB1275</f>
        <v>566793</v>
      </c>
      <c r="AC1191" s="29">
        <f>主要観光地別・年度計!AC1275</f>
        <v>574929</v>
      </c>
      <c r="AD1191" s="29">
        <f>主要観光地別・年度計!AD1275</f>
        <v>570571</v>
      </c>
      <c r="AE1191" s="29">
        <f>主要観光地別・年度計!AE1275</f>
        <v>505998</v>
      </c>
      <c r="AF1191" s="29">
        <f>主要観光地別・年度計!AF1275</f>
        <v>548815</v>
      </c>
      <c r="AG1191" s="29">
        <f>主要観光地別・年度計!AG1275</f>
        <v>560868</v>
      </c>
      <c r="AH1191" s="29">
        <f>主要観光地別・年度計!AH1275</f>
        <v>583805</v>
      </c>
      <c r="AI1191" s="29">
        <f>主要観光地別・年度計!AI1275</f>
        <v>633706</v>
      </c>
      <c r="AJ1191" s="29">
        <f>主要観光地別・年度計!AJ1275</f>
        <v>699072</v>
      </c>
      <c r="AK1191" s="29">
        <f>主要観光地別・年度計!AK1275</f>
        <v>689052</v>
      </c>
      <c r="AL1191" s="29">
        <f>主要観光地別・年度計!AL1275</f>
        <v>676762</v>
      </c>
      <c r="AM1191" s="29">
        <f>主要観光地別・年度計!AM1275</f>
        <v>703805</v>
      </c>
      <c r="AN1191" s="29">
        <f>主要観光地別・年度計!AN1275</f>
        <v>693670</v>
      </c>
      <c r="AO1191" s="29">
        <f>主要観光地別・年度計!AO1275</f>
        <v>707570</v>
      </c>
      <c r="AQ1191" s="69">
        <v>687.2</v>
      </c>
      <c r="AR1191" s="69">
        <v>676</v>
      </c>
      <c r="AS1191" s="69">
        <v>646.70000000000005</v>
      </c>
      <c r="AT1191" s="69">
        <v>641.29999999999995</v>
      </c>
      <c r="AU1191" s="69">
        <v>640.4</v>
      </c>
      <c r="AV1191" s="69">
        <v>619.29999999999995</v>
      </c>
      <c r="AW1191" s="69">
        <v>592.1</v>
      </c>
      <c r="AX1191" s="69">
        <v>579.20000000000005</v>
      </c>
      <c r="AY1191" s="69">
        <v>569.4</v>
      </c>
      <c r="AZ1191" s="69">
        <v>550.5</v>
      </c>
      <c r="BA1191" s="69">
        <v>526.9</v>
      </c>
      <c r="BB1191" s="69">
        <v>502</v>
      </c>
      <c r="BC1191" s="69">
        <v>503.1</v>
      </c>
      <c r="BD1191" s="69">
        <v>463.59999999999997</v>
      </c>
      <c r="BE1191" s="69">
        <v>451.5</v>
      </c>
      <c r="BF1191" s="69">
        <v>455.6</v>
      </c>
      <c r="BG1191" s="69">
        <v>442.09999999999997</v>
      </c>
      <c r="BH1191" s="69">
        <v>440.8</v>
      </c>
      <c r="BI1191" s="69">
        <v>433</v>
      </c>
      <c r="BJ1191" s="69">
        <v>415.6</v>
      </c>
      <c r="BK1191" s="69">
        <v>442.00000000000011</v>
      </c>
      <c r="BL1191" s="69">
        <v>440.9</v>
      </c>
      <c r="BM1191" s="69">
        <v>415.2</v>
      </c>
      <c r="BN1191" s="69"/>
    </row>
    <row r="1192" spans="1:66" ht="13.5" customHeight="1" x14ac:dyDescent="0.15">
      <c r="A1192" s="51"/>
      <c r="B1192" s="52"/>
      <c r="C1192" s="53" t="s">
        <v>236</v>
      </c>
      <c r="D1192" s="64" t="s">
        <v>6</v>
      </c>
      <c r="E1192" s="89"/>
      <c r="F1192" s="89"/>
      <c r="G1192" s="89"/>
      <c r="H1192" s="26"/>
      <c r="I1192" s="26"/>
      <c r="J1192" s="26"/>
      <c r="K1192" s="26"/>
      <c r="L1192" s="26"/>
      <c r="M1192" s="26"/>
      <c r="N1192" s="26"/>
      <c r="O1192" s="26"/>
      <c r="P1192" s="26"/>
      <c r="Q1192" s="26"/>
      <c r="R1192" s="26"/>
      <c r="S1192" s="26"/>
      <c r="T1192" s="26"/>
      <c r="U1192" s="26"/>
      <c r="V1192" s="26"/>
      <c r="W1192" s="26"/>
      <c r="X1192" s="26"/>
      <c r="Y1192" s="26"/>
      <c r="Z1192" s="26"/>
      <c r="AA1192" s="26"/>
      <c r="AB1192" s="26"/>
      <c r="AC1192" s="26"/>
      <c r="AD1192" s="26"/>
      <c r="AE1192" s="26"/>
      <c r="AF1192" s="26"/>
      <c r="AG1192" s="26"/>
      <c r="AH1192" s="26"/>
      <c r="AI1192" s="26"/>
      <c r="AJ1192" s="26"/>
      <c r="AK1192" s="26"/>
      <c r="AL1192" s="26"/>
      <c r="AM1192" s="26"/>
      <c r="AN1192" s="26"/>
      <c r="AO1192" s="26"/>
      <c r="AQ1192" s="65">
        <v>0</v>
      </c>
      <c r="AR1192" s="65">
        <v>0</v>
      </c>
      <c r="AS1192" s="65">
        <v>56.8</v>
      </c>
      <c r="AT1192" s="65">
        <v>50.2</v>
      </c>
      <c r="AU1192" s="65">
        <v>53.3</v>
      </c>
      <c r="AV1192" s="65">
        <v>49.3</v>
      </c>
      <c r="AW1192" s="65">
        <v>48.6</v>
      </c>
      <c r="AX1192" s="65">
        <v>50.7</v>
      </c>
      <c r="AY1192" s="65">
        <v>46.5</v>
      </c>
      <c r="AZ1192" s="65">
        <v>45.8</v>
      </c>
      <c r="BA1192" s="65">
        <v>125.8</v>
      </c>
      <c r="BB1192" s="65">
        <v>117</v>
      </c>
      <c r="BC1192" s="65">
        <v>120.9</v>
      </c>
      <c r="BD1192" s="65">
        <v>124.50000000000001</v>
      </c>
      <c r="BE1192" s="65">
        <v>120.80000000000001</v>
      </c>
      <c r="BF1192" s="65">
        <v>120.50000000000001</v>
      </c>
      <c r="BG1192" s="65">
        <v>118.7</v>
      </c>
      <c r="BH1192" s="65">
        <v>116.10000000000001</v>
      </c>
      <c r="BI1192" s="65">
        <v>120.99999999999999</v>
      </c>
      <c r="BJ1192" s="65">
        <v>99.500000000000014</v>
      </c>
      <c r="BK1192" s="65">
        <v>401.99999999999994</v>
      </c>
      <c r="BL1192" s="65">
        <v>366.8</v>
      </c>
      <c r="BM1192" s="65">
        <v>382.5</v>
      </c>
      <c r="BN1192" s="65"/>
    </row>
    <row r="1193" spans="1:66" ht="13.5" customHeight="1" x14ac:dyDescent="0.15">
      <c r="A1193" s="51"/>
      <c r="B1193" s="52"/>
      <c r="C1193" s="54"/>
      <c r="D1193" s="66" t="s">
        <v>7</v>
      </c>
      <c r="E1193" s="90"/>
      <c r="F1193" s="90"/>
      <c r="G1193" s="90"/>
      <c r="H1193" s="28"/>
      <c r="I1193" s="28"/>
      <c r="J1193" s="28"/>
      <c r="K1193" s="28"/>
      <c r="L1193" s="28"/>
      <c r="M1193" s="28"/>
      <c r="N1193" s="28"/>
      <c r="O1193" s="28"/>
      <c r="P1193" s="28"/>
      <c r="Q1193" s="28"/>
      <c r="R1193" s="28"/>
      <c r="S1193" s="28"/>
      <c r="T1193" s="28"/>
      <c r="U1193" s="28"/>
      <c r="V1193" s="28"/>
      <c r="W1193" s="28"/>
      <c r="X1193" s="28"/>
      <c r="Y1193" s="28"/>
      <c r="Z1193" s="28"/>
      <c r="AA1193" s="28"/>
      <c r="AB1193" s="28"/>
      <c r="AC1193" s="28"/>
      <c r="AD1193" s="28"/>
      <c r="AE1193" s="28"/>
      <c r="AF1193" s="28"/>
      <c r="AG1193" s="28"/>
      <c r="AH1193" s="28"/>
      <c r="AI1193" s="28"/>
      <c r="AJ1193" s="28"/>
      <c r="AK1193" s="28"/>
      <c r="AL1193" s="28"/>
      <c r="AM1193" s="28"/>
      <c r="AN1193" s="28"/>
      <c r="AO1193" s="28"/>
      <c r="AQ1193" s="67">
        <v>0</v>
      </c>
      <c r="AR1193" s="67">
        <v>0</v>
      </c>
      <c r="AS1193" s="67">
        <v>8.6999999999999993</v>
      </c>
      <c r="AT1193" s="67">
        <v>7.9</v>
      </c>
      <c r="AU1193" s="67">
        <v>8.5</v>
      </c>
      <c r="AV1193" s="67">
        <v>7.8</v>
      </c>
      <c r="AW1193" s="67">
        <v>7.7</v>
      </c>
      <c r="AX1193" s="67">
        <v>8.1</v>
      </c>
      <c r="AY1193" s="67">
        <v>7.5</v>
      </c>
      <c r="AZ1193" s="67">
        <v>7.1</v>
      </c>
      <c r="BA1193" s="67">
        <v>27.4</v>
      </c>
      <c r="BB1193" s="67">
        <v>25.6</v>
      </c>
      <c r="BC1193" s="67">
        <v>26.4</v>
      </c>
      <c r="BD1193" s="67">
        <v>27.399999999999995</v>
      </c>
      <c r="BE1193" s="67">
        <v>26.8</v>
      </c>
      <c r="BF1193" s="67">
        <v>26.700000000000003</v>
      </c>
      <c r="BG1193" s="67">
        <v>26.4</v>
      </c>
      <c r="BH1193" s="67">
        <v>25.8</v>
      </c>
      <c r="BI1193" s="67">
        <v>26.7</v>
      </c>
      <c r="BJ1193" s="67">
        <v>21.1</v>
      </c>
      <c r="BK1193" s="67">
        <v>37.500000000000007</v>
      </c>
      <c r="BL1193" s="67">
        <v>34.9</v>
      </c>
      <c r="BM1193" s="67">
        <v>36.299999999999997</v>
      </c>
      <c r="BN1193" s="67"/>
    </row>
    <row r="1194" spans="1:66" ht="13.5" customHeight="1" x14ac:dyDescent="0.15">
      <c r="A1194" s="51"/>
      <c r="B1194" s="52"/>
      <c r="C1194" s="54"/>
      <c r="D1194" s="66" t="s">
        <v>8</v>
      </c>
      <c r="E1194" s="90"/>
      <c r="F1194" s="90"/>
      <c r="G1194" s="90"/>
      <c r="H1194" s="28"/>
      <c r="I1194" s="28"/>
      <c r="J1194" s="28"/>
      <c r="K1194" s="28"/>
      <c r="L1194" s="28"/>
      <c r="M1194" s="28"/>
      <c r="N1194" s="28"/>
      <c r="O1194" s="28"/>
      <c r="P1194" s="28"/>
      <c r="Q1194" s="28"/>
      <c r="R1194" s="28"/>
      <c r="S1194" s="28"/>
      <c r="T1194" s="28"/>
      <c r="U1194" s="28"/>
      <c r="V1194" s="28"/>
      <c r="W1194" s="28"/>
      <c r="X1194" s="28"/>
      <c r="Y1194" s="28"/>
      <c r="Z1194" s="28"/>
      <c r="AA1194" s="28"/>
      <c r="AB1194" s="28"/>
      <c r="AC1194" s="28"/>
      <c r="AD1194" s="28"/>
      <c r="AE1194" s="28"/>
      <c r="AF1194" s="28"/>
      <c r="AG1194" s="28"/>
      <c r="AH1194" s="28"/>
      <c r="AI1194" s="28"/>
      <c r="AJ1194" s="28"/>
      <c r="AK1194" s="28"/>
      <c r="AL1194" s="28"/>
      <c r="AM1194" s="28"/>
      <c r="AN1194" s="28"/>
      <c r="AO1194" s="28"/>
      <c r="AQ1194" s="67">
        <v>0</v>
      </c>
      <c r="AR1194" s="67">
        <v>0</v>
      </c>
      <c r="AS1194" s="67">
        <v>48.1</v>
      </c>
      <c r="AT1194" s="67">
        <v>42.3</v>
      </c>
      <c r="AU1194" s="67">
        <v>44.8</v>
      </c>
      <c r="AV1194" s="67">
        <v>41.5</v>
      </c>
      <c r="AW1194" s="67">
        <v>40.9</v>
      </c>
      <c r="AX1194" s="67">
        <v>42.6</v>
      </c>
      <c r="AY1194" s="67">
        <v>39</v>
      </c>
      <c r="AZ1194" s="67">
        <v>38.700000000000003</v>
      </c>
      <c r="BA1194" s="67">
        <v>98.4</v>
      </c>
      <c r="BB1194" s="67">
        <v>91.4</v>
      </c>
      <c r="BC1194" s="67">
        <v>94.5</v>
      </c>
      <c r="BD1194" s="67">
        <v>97.1</v>
      </c>
      <c r="BE1194" s="67">
        <v>94.000000000000028</v>
      </c>
      <c r="BF1194" s="67">
        <v>93.800000000000011</v>
      </c>
      <c r="BG1194" s="67">
        <v>92.300000000000011</v>
      </c>
      <c r="BH1194" s="67">
        <v>90.3</v>
      </c>
      <c r="BI1194" s="67">
        <v>94.300000000000026</v>
      </c>
      <c r="BJ1194" s="67">
        <v>78.400000000000006</v>
      </c>
      <c r="BK1194" s="67">
        <v>364.5</v>
      </c>
      <c r="BL1194" s="67">
        <v>331.9</v>
      </c>
      <c r="BM1194" s="67">
        <v>346.2</v>
      </c>
      <c r="BN1194" s="67"/>
    </row>
    <row r="1195" spans="1:66" ht="13.5" customHeight="1" x14ac:dyDescent="0.15">
      <c r="A1195" s="51"/>
      <c r="B1195" s="52"/>
      <c r="C1195" s="54"/>
      <c r="D1195" s="66" t="s">
        <v>9</v>
      </c>
      <c r="E1195" s="90"/>
      <c r="F1195" s="90"/>
      <c r="G1195" s="90"/>
      <c r="H1195" s="28"/>
      <c r="I1195" s="28"/>
      <c r="J1195" s="28"/>
      <c r="K1195" s="28"/>
      <c r="L1195" s="28"/>
      <c r="M1195" s="28"/>
      <c r="N1195" s="28"/>
      <c r="O1195" s="28"/>
      <c r="P1195" s="28"/>
      <c r="Q1195" s="28"/>
      <c r="R1195" s="28"/>
      <c r="S1195" s="28"/>
      <c r="T1195" s="28"/>
      <c r="U1195" s="28"/>
      <c r="V1195" s="28"/>
      <c r="W1195" s="28"/>
      <c r="X1195" s="28"/>
      <c r="Y1195" s="28"/>
      <c r="Z1195" s="28"/>
      <c r="AA1195" s="28"/>
      <c r="AB1195" s="28"/>
      <c r="AC1195" s="28"/>
      <c r="AD1195" s="28"/>
      <c r="AE1195" s="28"/>
      <c r="AF1195" s="28"/>
      <c r="AG1195" s="28"/>
      <c r="AH1195" s="28"/>
      <c r="AI1195" s="28"/>
      <c r="AJ1195" s="28"/>
      <c r="AK1195" s="28"/>
      <c r="AL1195" s="28"/>
      <c r="AM1195" s="28"/>
      <c r="AN1195" s="28"/>
      <c r="AO1195" s="28"/>
      <c r="AQ1195" s="67">
        <v>0</v>
      </c>
      <c r="AR1195" s="67">
        <v>0</v>
      </c>
      <c r="AS1195" s="67">
        <v>52.3</v>
      </c>
      <c r="AT1195" s="67">
        <v>45.6</v>
      </c>
      <c r="AU1195" s="67">
        <v>43.8</v>
      </c>
      <c r="AV1195" s="67">
        <v>35.200000000000003</v>
      </c>
      <c r="AW1195" s="67">
        <v>35.4</v>
      </c>
      <c r="AX1195" s="67">
        <v>38</v>
      </c>
      <c r="AY1195" s="67">
        <v>35.799999999999997</v>
      </c>
      <c r="AZ1195" s="67">
        <v>33.9</v>
      </c>
      <c r="BA1195" s="67">
        <v>111.1</v>
      </c>
      <c r="BB1195" s="67">
        <v>103.9</v>
      </c>
      <c r="BC1195" s="67">
        <v>108.5</v>
      </c>
      <c r="BD1195" s="67">
        <v>112.5</v>
      </c>
      <c r="BE1195" s="67">
        <v>108.5</v>
      </c>
      <c r="BF1195" s="67">
        <v>108</v>
      </c>
      <c r="BG1195" s="67">
        <v>105.99999999999999</v>
      </c>
      <c r="BH1195" s="67">
        <v>102.49999999999999</v>
      </c>
      <c r="BI1195" s="67">
        <v>106.19999999999999</v>
      </c>
      <c r="BJ1195" s="67">
        <v>86</v>
      </c>
      <c r="BK1195" s="67">
        <v>389.4</v>
      </c>
      <c r="BL1195" s="67">
        <v>353.4</v>
      </c>
      <c r="BM1195" s="67">
        <v>369.40000000000003</v>
      </c>
      <c r="BN1195" s="67"/>
    </row>
    <row r="1196" spans="1:66" ht="13.5" customHeight="1" x14ac:dyDescent="0.15">
      <c r="A1196" s="51"/>
      <c r="B1196" s="52"/>
      <c r="C1196" s="54"/>
      <c r="D1196" s="66" t="s">
        <v>10</v>
      </c>
      <c r="E1196" s="90"/>
      <c r="F1196" s="90"/>
      <c r="G1196" s="90"/>
      <c r="H1196" s="28"/>
      <c r="I1196" s="28"/>
      <c r="J1196" s="28"/>
      <c r="K1196" s="28"/>
      <c r="L1196" s="28"/>
      <c r="M1196" s="28"/>
      <c r="N1196" s="28"/>
      <c r="O1196" s="28"/>
      <c r="P1196" s="28"/>
      <c r="Q1196" s="28"/>
      <c r="R1196" s="28"/>
      <c r="S1196" s="28"/>
      <c r="T1196" s="28"/>
      <c r="U1196" s="28"/>
      <c r="V1196" s="28"/>
      <c r="W1196" s="28"/>
      <c r="X1196" s="28"/>
      <c r="Y1196" s="28"/>
      <c r="Z1196" s="28"/>
      <c r="AA1196" s="28"/>
      <c r="AB1196" s="28"/>
      <c r="AC1196" s="28"/>
      <c r="AD1196" s="28"/>
      <c r="AE1196" s="28"/>
      <c r="AF1196" s="28"/>
      <c r="AG1196" s="28"/>
      <c r="AH1196" s="28"/>
      <c r="AI1196" s="28"/>
      <c r="AJ1196" s="28"/>
      <c r="AK1196" s="28"/>
      <c r="AL1196" s="28"/>
      <c r="AM1196" s="28"/>
      <c r="AN1196" s="28"/>
      <c r="AO1196" s="28"/>
      <c r="AQ1196" s="67">
        <v>0</v>
      </c>
      <c r="AR1196" s="67">
        <v>0</v>
      </c>
      <c r="AS1196" s="67">
        <v>4.5</v>
      </c>
      <c r="AT1196" s="67">
        <v>4.5999999999999996</v>
      </c>
      <c r="AU1196" s="67">
        <v>9.5</v>
      </c>
      <c r="AV1196" s="67">
        <v>14.1</v>
      </c>
      <c r="AW1196" s="67">
        <v>13.2</v>
      </c>
      <c r="AX1196" s="67">
        <v>12.7</v>
      </c>
      <c r="AY1196" s="67">
        <v>10.7</v>
      </c>
      <c r="AZ1196" s="67">
        <v>11.9</v>
      </c>
      <c r="BA1196" s="67">
        <v>14.7</v>
      </c>
      <c r="BB1196" s="67">
        <v>13.1</v>
      </c>
      <c r="BC1196" s="67">
        <v>12.4</v>
      </c>
      <c r="BD1196" s="67">
        <v>12</v>
      </c>
      <c r="BE1196" s="67">
        <v>12.299999999999997</v>
      </c>
      <c r="BF1196" s="67">
        <v>12.499999999999998</v>
      </c>
      <c r="BG1196" s="67">
        <v>12.700000000000001</v>
      </c>
      <c r="BH1196" s="67">
        <v>13.6</v>
      </c>
      <c r="BI1196" s="67">
        <v>14.799999999999999</v>
      </c>
      <c r="BJ1196" s="67">
        <v>13.5</v>
      </c>
      <c r="BK1196" s="67">
        <v>12.6</v>
      </c>
      <c r="BL1196" s="67">
        <v>13.4</v>
      </c>
      <c r="BM1196" s="67">
        <v>13.1</v>
      </c>
      <c r="BN1196" s="67"/>
    </row>
    <row r="1197" spans="1:66" ht="13.5" customHeight="1" thickBot="1" x14ac:dyDescent="0.2">
      <c r="A1197" s="51"/>
      <c r="B1197" s="52"/>
      <c r="C1197" s="55"/>
      <c r="D1197" s="68" t="s">
        <v>11</v>
      </c>
      <c r="E1197" s="91"/>
      <c r="F1197" s="91"/>
      <c r="G1197" s="91"/>
      <c r="H1197" s="29"/>
      <c r="I1197" s="29"/>
      <c r="J1197" s="29"/>
      <c r="K1197" s="29"/>
      <c r="L1197" s="29"/>
      <c r="M1197" s="29"/>
      <c r="N1197" s="29"/>
      <c r="O1197" s="29"/>
      <c r="P1197" s="29"/>
      <c r="Q1197" s="29"/>
      <c r="R1197" s="29"/>
      <c r="S1197" s="29"/>
      <c r="T1197" s="29"/>
      <c r="U1197" s="29"/>
      <c r="V1197" s="29"/>
      <c r="W1197" s="29"/>
      <c r="X1197" s="29"/>
      <c r="Y1197" s="29"/>
      <c r="Z1197" s="29"/>
      <c r="AA1197" s="29"/>
      <c r="AB1197" s="29"/>
      <c r="AC1197" s="29"/>
      <c r="AD1197" s="29"/>
      <c r="AE1197" s="29"/>
      <c r="AF1197" s="29"/>
      <c r="AG1197" s="29"/>
      <c r="AH1197" s="29"/>
      <c r="AI1197" s="29"/>
      <c r="AJ1197" s="29"/>
      <c r="AK1197" s="29"/>
      <c r="AL1197" s="29"/>
      <c r="AM1197" s="29"/>
      <c r="AN1197" s="29"/>
      <c r="AO1197" s="29"/>
      <c r="AQ1197" s="69">
        <v>0</v>
      </c>
      <c r="AR1197" s="69">
        <v>0</v>
      </c>
      <c r="AS1197" s="69">
        <v>4.5</v>
      </c>
      <c r="AT1197" s="69">
        <v>4.5999999999999996</v>
      </c>
      <c r="AU1197" s="69">
        <v>9.5</v>
      </c>
      <c r="AV1197" s="69">
        <v>15.1</v>
      </c>
      <c r="AW1197" s="69">
        <v>13.2</v>
      </c>
      <c r="AX1197" s="69">
        <v>12.7</v>
      </c>
      <c r="AY1197" s="69">
        <v>10.7</v>
      </c>
      <c r="AZ1197" s="69">
        <v>11.9</v>
      </c>
      <c r="BA1197" s="69">
        <v>14.7</v>
      </c>
      <c r="BB1197" s="69">
        <v>13.1</v>
      </c>
      <c r="BC1197" s="69">
        <v>12.4</v>
      </c>
      <c r="BD1197" s="69">
        <v>12</v>
      </c>
      <c r="BE1197" s="69">
        <v>12.299999999999997</v>
      </c>
      <c r="BF1197" s="69">
        <v>12.499999999999998</v>
      </c>
      <c r="BG1197" s="69">
        <v>12.700000000000001</v>
      </c>
      <c r="BH1197" s="69">
        <v>13.6</v>
      </c>
      <c r="BI1197" s="69">
        <v>13.899999999999999</v>
      </c>
      <c r="BJ1197" s="69">
        <v>13.5</v>
      </c>
      <c r="BK1197" s="69">
        <v>12.6</v>
      </c>
      <c r="BL1197" s="69">
        <v>13.4</v>
      </c>
      <c r="BM1197" s="69">
        <v>13.1</v>
      </c>
      <c r="BN1197" s="69"/>
    </row>
    <row r="1198" spans="1:66" ht="13.5" customHeight="1" x14ac:dyDescent="0.15">
      <c r="A1198" s="51"/>
      <c r="B1198" s="52"/>
      <c r="C1198" s="115" t="s">
        <v>436</v>
      </c>
      <c r="D1198" s="64" t="s">
        <v>6</v>
      </c>
      <c r="E1198" s="89"/>
      <c r="F1198" s="89"/>
      <c r="G1198" s="89"/>
      <c r="H1198" s="26"/>
      <c r="I1198" s="26">
        <f t="shared" ref="I1198:AO1198" si="1360">SUM(I1199:I1200)</f>
        <v>198639</v>
      </c>
      <c r="J1198" s="26">
        <f t="shared" si="1360"/>
        <v>265984</v>
      </c>
      <c r="K1198" s="26">
        <f t="shared" si="1360"/>
        <v>361139</v>
      </c>
      <c r="L1198" s="26">
        <f t="shared" si="1360"/>
        <v>516895</v>
      </c>
      <c r="M1198" s="26">
        <f t="shared" si="1360"/>
        <v>630875</v>
      </c>
      <c r="N1198" s="26">
        <f t="shared" si="1360"/>
        <v>659244</v>
      </c>
      <c r="O1198" s="26">
        <f t="shared" si="1360"/>
        <v>636679</v>
      </c>
      <c r="P1198" s="26">
        <f t="shared" si="1360"/>
        <v>640707</v>
      </c>
      <c r="Q1198" s="26">
        <f t="shared" si="1360"/>
        <v>573750</v>
      </c>
      <c r="R1198" s="26">
        <f t="shared" si="1360"/>
        <v>647659</v>
      </c>
      <c r="S1198" s="26">
        <f t="shared" si="1360"/>
        <v>672570</v>
      </c>
      <c r="T1198" s="26">
        <f t="shared" si="1360"/>
        <v>624162</v>
      </c>
      <c r="U1198" s="26">
        <f t="shared" si="1360"/>
        <v>630737</v>
      </c>
      <c r="V1198" s="26">
        <f t="shared" si="1360"/>
        <v>528062</v>
      </c>
      <c r="W1198" s="26">
        <f t="shared" si="1360"/>
        <v>552013</v>
      </c>
      <c r="X1198" s="26">
        <f t="shared" si="1360"/>
        <v>554854</v>
      </c>
      <c r="Y1198" s="26">
        <f t="shared" si="1360"/>
        <v>557327</v>
      </c>
      <c r="Z1198" s="26">
        <f t="shared" si="1360"/>
        <v>562388</v>
      </c>
      <c r="AA1198" s="26">
        <f t="shared" si="1360"/>
        <v>627420</v>
      </c>
      <c r="AB1198" s="26">
        <f t="shared" si="1360"/>
        <v>583770</v>
      </c>
      <c r="AC1198" s="26">
        <f t="shared" si="1360"/>
        <v>573503</v>
      </c>
      <c r="AD1198" s="26">
        <f t="shared" si="1360"/>
        <v>601782</v>
      </c>
      <c r="AE1198" s="26">
        <f t="shared" si="1360"/>
        <v>629221</v>
      </c>
      <c r="AF1198" s="26">
        <f t="shared" si="1360"/>
        <v>618194</v>
      </c>
      <c r="AG1198" s="26">
        <f t="shared" si="1360"/>
        <v>664562</v>
      </c>
      <c r="AH1198" s="26">
        <f t="shared" si="1360"/>
        <v>680320</v>
      </c>
      <c r="AI1198" s="26">
        <f t="shared" si="1360"/>
        <v>707157</v>
      </c>
      <c r="AJ1198" s="26">
        <f t="shared" si="1360"/>
        <v>744381</v>
      </c>
      <c r="AK1198" s="26">
        <f t="shared" si="1360"/>
        <v>731060</v>
      </c>
      <c r="AL1198" s="26">
        <f t="shared" si="1360"/>
        <v>700402</v>
      </c>
      <c r="AM1198" s="26">
        <f t="shared" si="1360"/>
        <v>673986</v>
      </c>
      <c r="AN1198" s="26">
        <f t="shared" si="1360"/>
        <v>670135</v>
      </c>
      <c r="AO1198" s="26">
        <f t="shared" si="1360"/>
        <v>643250</v>
      </c>
      <c r="AQ1198" s="65">
        <v>649.6</v>
      </c>
      <c r="AR1198" s="65">
        <v>630.70000000000005</v>
      </c>
      <c r="AS1198" s="65">
        <v>570.5</v>
      </c>
      <c r="AT1198" s="65">
        <v>518.79999999999995</v>
      </c>
      <c r="AU1198" s="65">
        <v>465.1</v>
      </c>
      <c r="AV1198" s="65">
        <v>456.7</v>
      </c>
      <c r="AW1198" s="65">
        <v>394.1</v>
      </c>
      <c r="AX1198" s="65">
        <v>358.7</v>
      </c>
      <c r="AY1198" s="65">
        <v>319.10000000000002</v>
      </c>
      <c r="AZ1198" s="65">
        <v>334.4</v>
      </c>
      <c r="BA1198" s="65">
        <v>381.7</v>
      </c>
      <c r="BB1198" s="65">
        <v>313.2</v>
      </c>
      <c r="BC1198" s="65">
        <v>312.89999999999998</v>
      </c>
      <c r="BD1198" s="65">
        <v>275.00000000000006</v>
      </c>
      <c r="BE1198" s="65">
        <v>308.99999999999994</v>
      </c>
      <c r="BF1198" s="65">
        <v>313.90000000000003</v>
      </c>
      <c r="BG1198" s="65">
        <v>324.39999999999998</v>
      </c>
      <c r="BH1198" s="65">
        <v>359.59999999999997</v>
      </c>
      <c r="BI1198" s="65">
        <v>365.5</v>
      </c>
      <c r="BJ1198" s="65">
        <v>359.1</v>
      </c>
      <c r="BK1198" s="65">
        <v>438.99999999999994</v>
      </c>
      <c r="BL1198" s="65">
        <v>439.4</v>
      </c>
      <c r="BM1198" s="65">
        <v>496.19999999999987</v>
      </c>
      <c r="BN1198" s="65"/>
    </row>
    <row r="1199" spans="1:66" ht="13.5" customHeight="1" x14ac:dyDescent="0.15">
      <c r="A1199" s="51"/>
      <c r="B1199" s="52"/>
      <c r="C1199" s="116"/>
      <c r="D1199" s="66" t="s">
        <v>7</v>
      </c>
      <c r="E1199" s="90"/>
      <c r="F1199" s="90"/>
      <c r="G1199" s="90"/>
      <c r="H1199" s="28"/>
      <c r="I1199" s="28">
        <f>主要観光地別・年度計!I1283</f>
        <v>7449</v>
      </c>
      <c r="J1199" s="28">
        <f>主要観光地別・年度計!J1283</f>
        <v>8466</v>
      </c>
      <c r="K1199" s="28">
        <f>主要観光地別・年度計!K1283</f>
        <v>36051</v>
      </c>
      <c r="L1199" s="28">
        <f>主要観光地別・年度計!L1283</f>
        <v>78797</v>
      </c>
      <c r="M1199" s="28">
        <f>主要観光地別・年度計!M1283</f>
        <v>403207</v>
      </c>
      <c r="N1199" s="28">
        <f>主要観光地別・年度計!N1283</f>
        <v>119631</v>
      </c>
      <c r="O1199" s="28">
        <f>主要観光地別・年度計!O1283</f>
        <v>128531</v>
      </c>
      <c r="P1199" s="28">
        <f>主要観光地別・年度計!P1283</f>
        <v>137328</v>
      </c>
      <c r="Q1199" s="28">
        <f>主要観光地別・年度計!Q1283</f>
        <v>173208</v>
      </c>
      <c r="R1199" s="28">
        <f>主要観光地別・年度計!R1283</f>
        <v>186952</v>
      </c>
      <c r="S1199" s="28">
        <f>主要観光地別・年度計!S1283</f>
        <v>144603</v>
      </c>
      <c r="T1199" s="28">
        <f>主要観光地別・年度計!T1283</f>
        <v>160698</v>
      </c>
      <c r="U1199" s="28">
        <f>主要観光地別・年度計!U1283</f>
        <v>160513</v>
      </c>
      <c r="V1199" s="28">
        <f>主要観光地別・年度計!V1283</f>
        <v>146397</v>
      </c>
      <c r="W1199" s="28">
        <f>主要観光地別・年度計!W1283</f>
        <v>168298</v>
      </c>
      <c r="X1199" s="28">
        <f>主要観光地別・年度計!X1283</f>
        <v>169230</v>
      </c>
      <c r="Y1199" s="28">
        <f>主要観光地別・年度計!Y1283</f>
        <v>169984</v>
      </c>
      <c r="Z1199" s="28">
        <f>主要観光地別・年度計!Z1283</f>
        <v>169127</v>
      </c>
      <c r="AA1199" s="28">
        <f>主要観光地別・年度計!AA1283</f>
        <v>190986</v>
      </c>
      <c r="AB1199" s="28">
        <f>主要観光地別・年度計!AB1283</f>
        <v>178335</v>
      </c>
      <c r="AC1199" s="28">
        <f>主要観光地別・年度計!AC1283</f>
        <v>196846</v>
      </c>
      <c r="AD1199" s="28">
        <f>主要観光地別・年度計!AD1283</f>
        <v>198718</v>
      </c>
      <c r="AE1199" s="28">
        <f>主要観光地別・年度計!AE1283</f>
        <v>201196</v>
      </c>
      <c r="AF1199" s="28">
        <f>主要観光地別・年度計!AF1283</f>
        <v>184085</v>
      </c>
      <c r="AG1199" s="28">
        <f>主要観光地別・年度計!AG1283</f>
        <v>152873</v>
      </c>
      <c r="AH1199" s="28">
        <f>主要観光地別・年度計!AH1283</f>
        <v>175842</v>
      </c>
      <c r="AI1199" s="28">
        <f>主要観光地別・年度計!AI1283</f>
        <v>168243</v>
      </c>
      <c r="AJ1199" s="28">
        <f>主要観光地別・年度計!AJ1283</f>
        <v>183536</v>
      </c>
      <c r="AK1199" s="28">
        <f>主要観光地別・年度計!AK1283</f>
        <v>176449</v>
      </c>
      <c r="AL1199" s="28">
        <f>主要観光地別・年度計!AL1283</f>
        <v>160719</v>
      </c>
      <c r="AM1199" s="28">
        <f>主要観光地別・年度計!AM1283</f>
        <v>123180</v>
      </c>
      <c r="AN1199" s="28">
        <f>主要観光地別・年度計!AN1283</f>
        <v>110192</v>
      </c>
      <c r="AO1199" s="28">
        <f>主要観光地別・年度計!AO1283</f>
        <v>108282</v>
      </c>
      <c r="AQ1199" s="67">
        <v>109.9</v>
      </c>
      <c r="AR1199" s="67">
        <v>107</v>
      </c>
      <c r="AS1199" s="67">
        <v>97</v>
      </c>
      <c r="AT1199" s="67">
        <v>83</v>
      </c>
      <c r="AU1199" s="67">
        <v>82.5</v>
      </c>
      <c r="AV1199" s="67">
        <v>91.5</v>
      </c>
      <c r="AW1199" s="67">
        <v>78.8</v>
      </c>
      <c r="AX1199" s="67">
        <v>79.2</v>
      </c>
      <c r="AY1199" s="67">
        <v>65.400000000000006</v>
      </c>
      <c r="AZ1199" s="67">
        <v>79.2</v>
      </c>
      <c r="BA1199" s="67">
        <v>104.7</v>
      </c>
      <c r="BB1199" s="67">
        <v>70</v>
      </c>
      <c r="BC1199" s="67">
        <v>85.4</v>
      </c>
      <c r="BD1199" s="67">
        <v>76.699999999999989</v>
      </c>
      <c r="BE1199" s="67">
        <v>85.6</v>
      </c>
      <c r="BF1199" s="67">
        <v>85.399999999999991</v>
      </c>
      <c r="BG1199" s="67">
        <v>88.800000000000011</v>
      </c>
      <c r="BH1199" s="67">
        <v>99.3</v>
      </c>
      <c r="BI1199" s="67">
        <v>101.10000000000001</v>
      </c>
      <c r="BJ1199" s="67">
        <v>95</v>
      </c>
      <c r="BK1199" s="67">
        <v>111.5</v>
      </c>
      <c r="BL1199" s="67">
        <v>123.9</v>
      </c>
      <c r="BM1199" s="67">
        <v>146.9</v>
      </c>
      <c r="BN1199" s="67"/>
    </row>
    <row r="1200" spans="1:66" ht="13.5" customHeight="1" x14ac:dyDescent="0.15">
      <c r="A1200" s="51"/>
      <c r="B1200" s="52"/>
      <c r="C1200" s="116"/>
      <c r="D1200" s="66" t="s">
        <v>8</v>
      </c>
      <c r="E1200" s="90"/>
      <c r="F1200" s="90"/>
      <c r="G1200" s="90"/>
      <c r="H1200" s="28"/>
      <c r="I1200" s="28">
        <f>主要観光地別・年度計!I1284</f>
        <v>191190</v>
      </c>
      <c r="J1200" s="28">
        <f>主要観光地別・年度計!J1284</f>
        <v>257518</v>
      </c>
      <c r="K1200" s="28">
        <f>主要観光地別・年度計!K1284</f>
        <v>325088</v>
      </c>
      <c r="L1200" s="28">
        <f>主要観光地別・年度計!L1284</f>
        <v>438098</v>
      </c>
      <c r="M1200" s="28">
        <f>主要観光地別・年度計!M1284</f>
        <v>227668</v>
      </c>
      <c r="N1200" s="28">
        <f>主要観光地別・年度計!N1284</f>
        <v>539613</v>
      </c>
      <c r="O1200" s="28">
        <f>主要観光地別・年度計!O1284</f>
        <v>508148</v>
      </c>
      <c r="P1200" s="28">
        <f>主要観光地別・年度計!P1284</f>
        <v>503379</v>
      </c>
      <c r="Q1200" s="28">
        <f>主要観光地別・年度計!Q1284</f>
        <v>400542</v>
      </c>
      <c r="R1200" s="28">
        <f>主要観光地別・年度計!R1284</f>
        <v>460707</v>
      </c>
      <c r="S1200" s="28">
        <f>主要観光地別・年度計!S1284</f>
        <v>527967</v>
      </c>
      <c r="T1200" s="28">
        <f>主要観光地別・年度計!T1284</f>
        <v>463464</v>
      </c>
      <c r="U1200" s="28">
        <f>主要観光地別・年度計!U1284</f>
        <v>470224</v>
      </c>
      <c r="V1200" s="28">
        <f>主要観光地別・年度計!V1284</f>
        <v>381665</v>
      </c>
      <c r="W1200" s="28">
        <f>主要観光地別・年度計!W1284</f>
        <v>383715</v>
      </c>
      <c r="X1200" s="28">
        <f>主要観光地別・年度計!X1284</f>
        <v>385624</v>
      </c>
      <c r="Y1200" s="28">
        <f>主要観光地別・年度計!Y1284</f>
        <v>387343</v>
      </c>
      <c r="Z1200" s="28">
        <f>主要観光地別・年度計!Z1284</f>
        <v>393261</v>
      </c>
      <c r="AA1200" s="28">
        <f>主要観光地別・年度計!AA1284</f>
        <v>436434</v>
      </c>
      <c r="AB1200" s="28">
        <f>主要観光地別・年度計!AB1284</f>
        <v>405435</v>
      </c>
      <c r="AC1200" s="28">
        <f>主要観光地別・年度計!AC1284</f>
        <v>376657</v>
      </c>
      <c r="AD1200" s="28">
        <f>主要観光地別・年度計!AD1284</f>
        <v>403064</v>
      </c>
      <c r="AE1200" s="28">
        <f>主要観光地別・年度計!AE1284</f>
        <v>428025</v>
      </c>
      <c r="AF1200" s="28">
        <f>主要観光地別・年度計!AF1284</f>
        <v>434109</v>
      </c>
      <c r="AG1200" s="28">
        <f>主要観光地別・年度計!AG1284</f>
        <v>511689</v>
      </c>
      <c r="AH1200" s="28">
        <f>主要観光地別・年度計!AH1284</f>
        <v>504478</v>
      </c>
      <c r="AI1200" s="28">
        <f>主要観光地別・年度計!AI1284</f>
        <v>538914</v>
      </c>
      <c r="AJ1200" s="28">
        <f>主要観光地別・年度計!AJ1284</f>
        <v>560845</v>
      </c>
      <c r="AK1200" s="28">
        <f>主要観光地別・年度計!AK1284</f>
        <v>554611</v>
      </c>
      <c r="AL1200" s="28">
        <f>主要観光地別・年度計!AL1284</f>
        <v>539683</v>
      </c>
      <c r="AM1200" s="28">
        <f>主要観光地別・年度計!AM1284</f>
        <v>550806</v>
      </c>
      <c r="AN1200" s="28">
        <f>主要観光地別・年度計!AN1284</f>
        <v>559943</v>
      </c>
      <c r="AO1200" s="28">
        <f>主要観光地別・年度計!AO1284</f>
        <v>534968</v>
      </c>
      <c r="AQ1200" s="67">
        <v>539.70000000000005</v>
      </c>
      <c r="AR1200" s="67">
        <v>523.70000000000005</v>
      </c>
      <c r="AS1200" s="67">
        <v>473.5</v>
      </c>
      <c r="AT1200" s="67">
        <v>435.8</v>
      </c>
      <c r="AU1200" s="67">
        <v>382.6</v>
      </c>
      <c r="AV1200" s="67">
        <v>365.2</v>
      </c>
      <c r="AW1200" s="67">
        <v>315.3</v>
      </c>
      <c r="AX1200" s="67">
        <v>279.5</v>
      </c>
      <c r="AY1200" s="67">
        <v>253.7</v>
      </c>
      <c r="AZ1200" s="67">
        <v>255.2</v>
      </c>
      <c r="BA1200" s="67">
        <v>277</v>
      </c>
      <c r="BB1200" s="67">
        <v>243.2</v>
      </c>
      <c r="BC1200" s="67">
        <v>227.5</v>
      </c>
      <c r="BD1200" s="67">
        <v>198.3</v>
      </c>
      <c r="BE1200" s="67">
        <v>223.4</v>
      </c>
      <c r="BF1200" s="67">
        <v>228.50000000000003</v>
      </c>
      <c r="BG1200" s="67">
        <v>235.59999999999997</v>
      </c>
      <c r="BH1200" s="67">
        <v>260.3</v>
      </c>
      <c r="BI1200" s="67">
        <v>264.39999999999998</v>
      </c>
      <c r="BJ1200" s="67">
        <v>264.10000000000002</v>
      </c>
      <c r="BK1200" s="67">
        <v>327.50000000000006</v>
      </c>
      <c r="BL1200" s="67">
        <v>315.5</v>
      </c>
      <c r="BM1200" s="67">
        <v>349.29999999999995</v>
      </c>
      <c r="BN1200" s="67"/>
    </row>
    <row r="1201" spans="1:66" ht="13.5" customHeight="1" x14ac:dyDescent="0.15">
      <c r="A1201" s="51"/>
      <c r="B1201" s="52"/>
      <c r="C1201" s="116"/>
      <c r="D1201" s="66" t="s">
        <v>9</v>
      </c>
      <c r="E1201" s="90"/>
      <c r="F1201" s="90"/>
      <c r="G1201" s="90"/>
      <c r="H1201" s="28"/>
      <c r="I1201" s="28">
        <f>主要観光地別・年度計!I1285</f>
        <v>167806</v>
      </c>
      <c r="J1201" s="28">
        <f>主要観光地別・年度計!J1285</f>
        <v>206894</v>
      </c>
      <c r="K1201" s="28">
        <f>主要観光地別・年度計!K1285</f>
        <v>227042</v>
      </c>
      <c r="L1201" s="28">
        <f>主要観光地別・年度計!L1285</f>
        <v>345434</v>
      </c>
      <c r="M1201" s="28">
        <f>主要観光地別・年度計!M1285</f>
        <v>349043</v>
      </c>
      <c r="N1201" s="28">
        <f>主要観光地別・年度計!N1285</f>
        <v>361563</v>
      </c>
      <c r="O1201" s="28">
        <f>主要観光地別・年度計!O1285</f>
        <v>238224</v>
      </c>
      <c r="P1201" s="28">
        <f>主要観光地別・年度計!P1285</f>
        <v>374179</v>
      </c>
      <c r="Q1201" s="28">
        <f>主要観光地別・年度計!Q1285</f>
        <v>374791</v>
      </c>
      <c r="R1201" s="28">
        <f>主要観光地別・年度計!R1285</f>
        <v>426836</v>
      </c>
      <c r="S1201" s="28">
        <f>主要観光地別・年度計!S1285</f>
        <v>433807</v>
      </c>
      <c r="T1201" s="28">
        <f>主要観光地別・年度計!T1285</f>
        <v>382330</v>
      </c>
      <c r="U1201" s="28">
        <f>主要観光地別・年度計!U1285</f>
        <v>378065</v>
      </c>
      <c r="V1201" s="28">
        <f>主要観光地別・年度計!V1285</f>
        <v>299390</v>
      </c>
      <c r="W1201" s="28">
        <f>主要観光地別・年度計!W1285</f>
        <v>319666</v>
      </c>
      <c r="X1201" s="28">
        <f>主要観光地別・年度計!X1285</f>
        <v>318938</v>
      </c>
      <c r="Y1201" s="28">
        <f>主要観光地別・年度計!Y1285</f>
        <v>321161</v>
      </c>
      <c r="Z1201" s="28">
        <f>主要観光地別・年度計!Z1285</f>
        <v>325590</v>
      </c>
      <c r="AA1201" s="28">
        <f>主要観光地別・年度計!AA1285</f>
        <v>360639</v>
      </c>
      <c r="AB1201" s="28">
        <f>主要観光地別・年度計!AB1285</f>
        <v>335032</v>
      </c>
      <c r="AC1201" s="28">
        <f>主要観光地別・年度計!AC1285</f>
        <v>307638</v>
      </c>
      <c r="AD1201" s="28">
        <f>主要観光地別・年度計!AD1285</f>
        <v>334790</v>
      </c>
      <c r="AE1201" s="28">
        <f>主要観光地別・年度計!AE1285</f>
        <v>346846</v>
      </c>
      <c r="AF1201" s="28">
        <f>主要観光地別・年度計!AF1285</f>
        <v>354888</v>
      </c>
      <c r="AG1201" s="28">
        <f>主要観光地別・年度計!AG1285</f>
        <v>423013</v>
      </c>
      <c r="AH1201" s="28">
        <f>主要観光地別・年度計!AH1285</f>
        <v>433950</v>
      </c>
      <c r="AI1201" s="28">
        <f>主要観光地別・年度計!AI1285</f>
        <v>448318</v>
      </c>
      <c r="AJ1201" s="28">
        <f>主要観光地別・年度計!AJ1285</f>
        <v>465997</v>
      </c>
      <c r="AK1201" s="28">
        <f>主要観光地別・年度計!AK1285</f>
        <v>474540</v>
      </c>
      <c r="AL1201" s="28">
        <f>主要観光地別・年度計!AL1285</f>
        <v>468757</v>
      </c>
      <c r="AM1201" s="28">
        <f>主要観光地別・年度計!AM1285</f>
        <v>472604</v>
      </c>
      <c r="AN1201" s="28">
        <f>主要観光地別・年度計!AN1285</f>
        <v>478996</v>
      </c>
      <c r="AO1201" s="28">
        <f>主要観光地別・年度計!AO1285</f>
        <v>462986</v>
      </c>
      <c r="AQ1201" s="67">
        <v>474.9</v>
      </c>
      <c r="AR1201" s="67">
        <v>452.9</v>
      </c>
      <c r="AS1201" s="67">
        <v>405.9</v>
      </c>
      <c r="AT1201" s="67">
        <v>378.4</v>
      </c>
      <c r="AU1201" s="67">
        <v>241.9</v>
      </c>
      <c r="AV1201" s="67">
        <v>373.2</v>
      </c>
      <c r="AW1201" s="67">
        <v>322.10000000000002</v>
      </c>
      <c r="AX1201" s="67">
        <v>312.10000000000002</v>
      </c>
      <c r="AY1201" s="67">
        <v>277.60000000000002</v>
      </c>
      <c r="AZ1201" s="67">
        <v>291</v>
      </c>
      <c r="BA1201" s="67">
        <v>332.1</v>
      </c>
      <c r="BB1201" s="67">
        <v>272.39999999999998</v>
      </c>
      <c r="BC1201" s="67">
        <v>273</v>
      </c>
      <c r="BD1201" s="67">
        <v>237.79999999999995</v>
      </c>
      <c r="BE1201" s="67">
        <v>268.2</v>
      </c>
      <c r="BF1201" s="67">
        <v>272.09999999999997</v>
      </c>
      <c r="BG1201" s="67">
        <v>281</v>
      </c>
      <c r="BH1201" s="67">
        <v>312</v>
      </c>
      <c r="BI1201" s="67">
        <v>317.3</v>
      </c>
      <c r="BJ1201" s="67">
        <v>310.60000000000002</v>
      </c>
      <c r="BK1201" s="67">
        <v>379.3</v>
      </c>
      <c r="BL1201" s="67">
        <v>369.3</v>
      </c>
      <c r="BM1201" s="67">
        <v>431.6</v>
      </c>
      <c r="BN1201" s="67"/>
    </row>
    <row r="1202" spans="1:66" ht="13.5" customHeight="1" x14ac:dyDescent="0.15">
      <c r="A1202" s="51"/>
      <c r="B1202" s="52"/>
      <c r="C1202" s="116"/>
      <c r="D1202" s="66" t="s">
        <v>10</v>
      </c>
      <c r="E1202" s="90"/>
      <c r="F1202" s="90"/>
      <c r="G1202" s="90"/>
      <c r="H1202" s="28"/>
      <c r="I1202" s="28">
        <f>主要観光地別・年度計!I1286</f>
        <v>30833</v>
      </c>
      <c r="J1202" s="28">
        <f>主要観光地別・年度計!J1286</f>
        <v>59090</v>
      </c>
      <c r="K1202" s="28">
        <f>主要観光地別・年度計!K1286</f>
        <v>134097</v>
      </c>
      <c r="L1202" s="28">
        <f>主要観光地別・年度計!L1286</f>
        <v>171461</v>
      </c>
      <c r="M1202" s="28">
        <f>主要観光地別・年度計!M1286</f>
        <v>281832</v>
      </c>
      <c r="N1202" s="28">
        <f>主要観光地別・年度計!N1286</f>
        <v>297681</v>
      </c>
      <c r="O1202" s="28">
        <f>主要観光地別・年度計!O1286</f>
        <v>398455</v>
      </c>
      <c r="P1202" s="28">
        <f>主要観光地別・年度計!P1286</f>
        <v>266528</v>
      </c>
      <c r="Q1202" s="28">
        <f>主要観光地別・年度計!Q1286</f>
        <v>198959</v>
      </c>
      <c r="R1202" s="28">
        <f>主要観光地別・年度計!R1286</f>
        <v>220823</v>
      </c>
      <c r="S1202" s="28">
        <f>主要観光地別・年度計!S1286</f>
        <v>238763</v>
      </c>
      <c r="T1202" s="28">
        <f>主要観光地別・年度計!T1286</f>
        <v>241832</v>
      </c>
      <c r="U1202" s="28">
        <f>主要観光地別・年度計!U1286</f>
        <v>252672</v>
      </c>
      <c r="V1202" s="28">
        <f>主要観光地別・年度計!V1286</f>
        <v>228672</v>
      </c>
      <c r="W1202" s="28">
        <f>主要観光地別・年度計!W1286</f>
        <v>232347</v>
      </c>
      <c r="X1202" s="28">
        <f>主要観光地別・年度計!X1286</f>
        <v>235916</v>
      </c>
      <c r="Y1202" s="28">
        <f>主要観光地別・年度計!Y1286</f>
        <v>236166</v>
      </c>
      <c r="Z1202" s="28">
        <f>主要観光地別・年度計!Z1286</f>
        <v>236798</v>
      </c>
      <c r="AA1202" s="28">
        <f>主要観光地別・年度計!AA1286</f>
        <v>266781</v>
      </c>
      <c r="AB1202" s="28">
        <f>主要観光地別・年度計!AB1286</f>
        <v>248738</v>
      </c>
      <c r="AC1202" s="28">
        <f>主要観光地別・年度計!AC1286</f>
        <v>265805</v>
      </c>
      <c r="AD1202" s="28">
        <f>主要観光地別・年度計!AD1286</f>
        <v>266992</v>
      </c>
      <c r="AE1202" s="28">
        <f>主要観光地別・年度計!AE1286</f>
        <v>282375</v>
      </c>
      <c r="AF1202" s="28">
        <f>主要観光地別・年度計!AF1286</f>
        <v>263306</v>
      </c>
      <c r="AG1202" s="28">
        <f>主要観光地別・年度計!AG1286</f>
        <v>241549</v>
      </c>
      <c r="AH1202" s="28">
        <f>主要観光地別・年度計!AH1286</f>
        <v>246370</v>
      </c>
      <c r="AI1202" s="28">
        <f>主要観光地別・年度計!AI1286</f>
        <v>258839</v>
      </c>
      <c r="AJ1202" s="28">
        <f>主要観光地別・年度計!AJ1286</f>
        <v>278384</v>
      </c>
      <c r="AK1202" s="28">
        <f>主要観光地別・年度計!AK1286</f>
        <v>256520</v>
      </c>
      <c r="AL1202" s="28">
        <f>主要観光地別・年度計!AL1286</f>
        <v>231645</v>
      </c>
      <c r="AM1202" s="28">
        <f>主要観光地別・年度計!AM1286</f>
        <v>201382</v>
      </c>
      <c r="AN1202" s="28">
        <f>主要観光地別・年度計!AN1286</f>
        <v>191139</v>
      </c>
      <c r="AO1202" s="28">
        <f>主要観光地別・年度計!AO1286</f>
        <v>180264</v>
      </c>
      <c r="AQ1202" s="67">
        <v>174.7</v>
      </c>
      <c r="AR1202" s="67">
        <v>177.8</v>
      </c>
      <c r="AS1202" s="67">
        <v>164.6</v>
      </c>
      <c r="AT1202" s="67">
        <v>140.4</v>
      </c>
      <c r="AU1202" s="67">
        <v>216</v>
      </c>
      <c r="AV1202" s="67">
        <v>83.5</v>
      </c>
      <c r="AW1202" s="67">
        <v>72</v>
      </c>
      <c r="AX1202" s="67">
        <v>46.6</v>
      </c>
      <c r="AY1202" s="67">
        <v>41.5</v>
      </c>
      <c r="AZ1202" s="67">
        <v>43.4</v>
      </c>
      <c r="BA1202" s="67">
        <v>49.6</v>
      </c>
      <c r="BB1202" s="67">
        <v>40.799999999999997</v>
      </c>
      <c r="BC1202" s="67">
        <v>39.9</v>
      </c>
      <c r="BD1202" s="67">
        <v>37.199999999999996</v>
      </c>
      <c r="BE1202" s="67">
        <v>40.800000000000004</v>
      </c>
      <c r="BF1202" s="67">
        <v>41.800000000000004</v>
      </c>
      <c r="BG1202" s="67">
        <v>43.400000000000006</v>
      </c>
      <c r="BH1202" s="67">
        <v>47.599999999999994</v>
      </c>
      <c r="BI1202" s="67">
        <v>48.199999999999996</v>
      </c>
      <c r="BJ1202" s="67">
        <v>48.500000000000007</v>
      </c>
      <c r="BK1202" s="67">
        <v>59.7</v>
      </c>
      <c r="BL1202" s="67">
        <v>70.099999999999994</v>
      </c>
      <c r="BM1202" s="67">
        <v>64.599999999999994</v>
      </c>
      <c r="BN1202" s="67"/>
    </row>
    <row r="1203" spans="1:66" ht="13.5" customHeight="1" thickBot="1" x14ac:dyDescent="0.2">
      <c r="A1203" s="51"/>
      <c r="B1203" s="52"/>
      <c r="C1203" s="117"/>
      <c r="D1203" s="68" t="s">
        <v>11</v>
      </c>
      <c r="E1203" s="91"/>
      <c r="F1203" s="91"/>
      <c r="G1203" s="91"/>
      <c r="H1203" s="29"/>
      <c r="I1203" s="29">
        <f>主要観光地別・年度計!I1287</f>
        <v>30833</v>
      </c>
      <c r="J1203" s="29">
        <f>主要観光地別・年度計!J1287</f>
        <v>83738</v>
      </c>
      <c r="K1203" s="29">
        <f>主要観光地別・年度計!K1287</f>
        <v>138697</v>
      </c>
      <c r="L1203" s="29">
        <f>主要観光地別・年度計!L1287</f>
        <v>345936</v>
      </c>
      <c r="M1203" s="29">
        <f>主要観光地別・年度計!M1287</f>
        <v>315655</v>
      </c>
      <c r="N1203" s="29">
        <f>主要観光地別・年度計!N1287</f>
        <v>333398</v>
      </c>
      <c r="O1203" s="29">
        <f>主要観光地別・年度計!O1287</f>
        <v>477254</v>
      </c>
      <c r="P1203" s="29">
        <f>主要観光地別・年度計!P1287</f>
        <v>298506</v>
      </c>
      <c r="Q1203" s="29">
        <f>主要観光地別・年度計!Q1287</f>
        <v>222829</v>
      </c>
      <c r="R1203" s="29">
        <f>主要観光地別・年度計!R1287</f>
        <v>241881</v>
      </c>
      <c r="S1203" s="29">
        <f>主要観光地別・年度計!S1287</f>
        <v>265062</v>
      </c>
      <c r="T1203" s="29">
        <f>主要観光地別・年度計!T1287</f>
        <v>277497</v>
      </c>
      <c r="U1203" s="29">
        <f>主要観光地別・年度計!U1287</f>
        <v>260190</v>
      </c>
      <c r="V1203" s="29">
        <f>主要観光地別・年度計!V1287</f>
        <v>240394</v>
      </c>
      <c r="W1203" s="29">
        <f>主要観光地別・年度計!W1287</f>
        <v>244564</v>
      </c>
      <c r="X1203" s="29">
        <f>主要観光地別・年度計!X1287</f>
        <v>247008</v>
      </c>
      <c r="Y1203" s="29">
        <f>主要観光地別・年度計!Y1287</f>
        <v>248379</v>
      </c>
      <c r="Z1203" s="29">
        <f>主要観光地別・年度計!Z1287</f>
        <v>249770</v>
      </c>
      <c r="AA1203" s="29">
        <f>主要観光地別・年度計!AA1287</f>
        <v>280372</v>
      </c>
      <c r="AB1203" s="29">
        <f>主要観光地別・年度計!AB1287</f>
        <v>261591</v>
      </c>
      <c r="AC1203" s="29">
        <f>主要観光地別・年度計!AC1287</f>
        <v>274320</v>
      </c>
      <c r="AD1203" s="29">
        <f>主要観光地別・年度計!AD1287</f>
        <v>274721</v>
      </c>
      <c r="AE1203" s="29">
        <f>主要観光地別・年度計!AE1287</f>
        <v>290748</v>
      </c>
      <c r="AF1203" s="29">
        <f>主要観光地別・年度計!AF1287</f>
        <v>270891</v>
      </c>
      <c r="AG1203" s="29">
        <f>主要観光地別・年度計!AG1287</f>
        <v>242785</v>
      </c>
      <c r="AH1203" s="29">
        <f>主要観光地別・年度計!AH1287</f>
        <v>248833</v>
      </c>
      <c r="AI1203" s="29">
        <f>主要観光地別・年度計!AI1287</f>
        <v>262284</v>
      </c>
      <c r="AJ1203" s="29">
        <f>主要観光地別・年度計!AJ1287</f>
        <v>281482</v>
      </c>
      <c r="AK1203" s="29">
        <f>主要観光地別・年度計!AK1287</f>
        <v>259390</v>
      </c>
      <c r="AL1203" s="29">
        <f>主要観光地別・年度計!AL1287</f>
        <v>233868</v>
      </c>
      <c r="AM1203" s="29">
        <f>主要観光地別・年度計!AM1287</f>
        <v>203172</v>
      </c>
      <c r="AN1203" s="29">
        <f>主要観光地別・年度計!AN1287</f>
        <v>192562</v>
      </c>
      <c r="AO1203" s="29">
        <f>主要観光地別・年度計!AO1287</f>
        <v>181326</v>
      </c>
      <c r="AQ1203" s="69">
        <v>176</v>
      </c>
      <c r="AR1203" s="69">
        <v>179.8</v>
      </c>
      <c r="AS1203" s="69">
        <v>166.4</v>
      </c>
      <c r="AT1203" s="69">
        <v>141</v>
      </c>
      <c r="AU1203" s="69">
        <v>216</v>
      </c>
      <c r="AV1203" s="69">
        <v>87.7</v>
      </c>
      <c r="AW1203" s="69">
        <v>75.599999999999994</v>
      </c>
      <c r="AX1203" s="69">
        <v>49.1</v>
      </c>
      <c r="AY1203" s="69">
        <v>43.7</v>
      </c>
      <c r="AZ1203" s="69">
        <v>45.7</v>
      </c>
      <c r="BA1203" s="69">
        <v>52.2</v>
      </c>
      <c r="BB1203" s="69">
        <v>42.7</v>
      </c>
      <c r="BC1203" s="69">
        <v>41.9</v>
      </c>
      <c r="BD1203" s="69">
        <v>39.300000000000004</v>
      </c>
      <c r="BE1203" s="69">
        <v>46.4</v>
      </c>
      <c r="BF1203" s="69">
        <v>47.6</v>
      </c>
      <c r="BG1203" s="69">
        <v>49</v>
      </c>
      <c r="BH1203" s="69">
        <v>52.7</v>
      </c>
      <c r="BI1203" s="69">
        <v>53.4</v>
      </c>
      <c r="BJ1203" s="69">
        <v>53.899999999999991</v>
      </c>
      <c r="BK1203" s="69">
        <v>66.699999999999989</v>
      </c>
      <c r="BL1203" s="69">
        <v>85</v>
      </c>
      <c r="BM1203" s="69">
        <v>73</v>
      </c>
      <c r="BN1203" s="69"/>
    </row>
    <row r="1204" spans="1:66" ht="13.5" customHeight="1" x14ac:dyDescent="0.15">
      <c r="A1204" s="51"/>
      <c r="B1204" s="52"/>
      <c r="C1204" s="115" t="s">
        <v>437</v>
      </c>
      <c r="D1204" s="64" t="s">
        <v>6</v>
      </c>
      <c r="E1204" s="89"/>
      <c r="F1204" s="89"/>
      <c r="G1204" s="89"/>
      <c r="H1204" s="26"/>
      <c r="I1204" s="26">
        <f t="shared" ref="I1204:AO1204" si="1361">SUM(I1205:I1206)</f>
        <v>193000</v>
      </c>
      <c r="J1204" s="26">
        <f t="shared" si="1361"/>
        <v>200297</v>
      </c>
      <c r="K1204" s="26">
        <f t="shared" si="1361"/>
        <v>139276</v>
      </c>
      <c r="L1204" s="26">
        <f t="shared" si="1361"/>
        <v>264739</v>
      </c>
      <c r="M1204" s="26">
        <f t="shared" si="1361"/>
        <v>307864</v>
      </c>
      <c r="N1204" s="26">
        <f t="shared" si="1361"/>
        <v>331754</v>
      </c>
      <c r="O1204" s="26">
        <f t="shared" si="1361"/>
        <v>349383</v>
      </c>
      <c r="P1204" s="26">
        <f t="shared" si="1361"/>
        <v>349126</v>
      </c>
      <c r="Q1204" s="26">
        <f t="shared" si="1361"/>
        <v>378588</v>
      </c>
      <c r="R1204" s="26">
        <f t="shared" si="1361"/>
        <v>412136</v>
      </c>
      <c r="S1204" s="26">
        <f t="shared" si="1361"/>
        <v>419702</v>
      </c>
      <c r="T1204" s="26">
        <f t="shared" si="1361"/>
        <v>428892</v>
      </c>
      <c r="U1204" s="26">
        <f t="shared" si="1361"/>
        <v>459415</v>
      </c>
      <c r="V1204" s="26">
        <f t="shared" si="1361"/>
        <v>419185</v>
      </c>
      <c r="W1204" s="26">
        <f t="shared" si="1361"/>
        <v>420513</v>
      </c>
      <c r="X1204" s="26">
        <f t="shared" si="1361"/>
        <v>433848</v>
      </c>
      <c r="Y1204" s="26">
        <f t="shared" si="1361"/>
        <v>429594</v>
      </c>
      <c r="Z1204" s="26">
        <f t="shared" si="1361"/>
        <v>421102</v>
      </c>
      <c r="AA1204" s="26">
        <f t="shared" si="1361"/>
        <v>457755</v>
      </c>
      <c r="AB1204" s="26">
        <f t="shared" si="1361"/>
        <v>349764</v>
      </c>
      <c r="AC1204" s="26">
        <f t="shared" si="1361"/>
        <v>468548</v>
      </c>
      <c r="AD1204" s="26">
        <f t="shared" si="1361"/>
        <v>460883</v>
      </c>
      <c r="AE1204" s="26">
        <f t="shared" si="1361"/>
        <v>441471</v>
      </c>
      <c r="AF1204" s="26">
        <f t="shared" si="1361"/>
        <v>501210</v>
      </c>
      <c r="AG1204" s="26">
        <f t="shared" si="1361"/>
        <v>477339</v>
      </c>
      <c r="AH1204" s="26">
        <f t="shared" si="1361"/>
        <v>522707</v>
      </c>
      <c r="AI1204" s="26">
        <f t="shared" si="1361"/>
        <v>560531</v>
      </c>
      <c r="AJ1204" s="26">
        <f t="shared" si="1361"/>
        <v>607271</v>
      </c>
      <c r="AK1204" s="26">
        <f t="shared" si="1361"/>
        <v>617309</v>
      </c>
      <c r="AL1204" s="26">
        <f t="shared" si="1361"/>
        <v>576197</v>
      </c>
      <c r="AM1204" s="26">
        <f t="shared" si="1361"/>
        <v>571707</v>
      </c>
      <c r="AN1204" s="26">
        <f t="shared" si="1361"/>
        <v>615651</v>
      </c>
      <c r="AO1204" s="26">
        <f t="shared" si="1361"/>
        <v>594084</v>
      </c>
      <c r="AQ1204" s="65">
        <v>602.29999999999995</v>
      </c>
      <c r="AR1204" s="65">
        <v>620.1</v>
      </c>
      <c r="AS1204" s="65">
        <v>611.1</v>
      </c>
      <c r="AT1204" s="65">
        <v>603.6</v>
      </c>
      <c r="AU1204" s="65">
        <v>606.1</v>
      </c>
      <c r="AV1204" s="65">
        <v>682.5</v>
      </c>
      <c r="AW1204" s="65">
        <v>673.4</v>
      </c>
      <c r="AX1204" s="65">
        <v>640.4</v>
      </c>
      <c r="AY1204" s="65">
        <v>646.29999999999995</v>
      </c>
      <c r="AZ1204" s="65">
        <v>654.29999999999995</v>
      </c>
      <c r="BA1204" s="65">
        <v>684.9</v>
      </c>
      <c r="BB1204" s="65">
        <v>680.7</v>
      </c>
      <c r="BC1204" s="65">
        <v>709.1</v>
      </c>
      <c r="BD1204" s="65">
        <v>728.59999999999991</v>
      </c>
      <c r="BE1204" s="65">
        <v>708.8</v>
      </c>
      <c r="BF1204" s="65">
        <v>806.6</v>
      </c>
      <c r="BG1204" s="65">
        <v>805.40000000000009</v>
      </c>
      <c r="BH1204" s="65">
        <v>809.6</v>
      </c>
      <c r="BI1204" s="65">
        <v>813.6</v>
      </c>
      <c r="BJ1204" s="65">
        <v>744.9</v>
      </c>
      <c r="BK1204" s="65">
        <v>716.19999999999993</v>
      </c>
      <c r="BL1204" s="65">
        <v>742.3</v>
      </c>
      <c r="BM1204" s="65">
        <v>780</v>
      </c>
      <c r="BN1204" s="65"/>
    </row>
    <row r="1205" spans="1:66" ht="13.5" customHeight="1" x14ac:dyDescent="0.15">
      <c r="A1205" s="51"/>
      <c r="B1205" s="52"/>
      <c r="C1205" s="116"/>
      <c r="D1205" s="66" t="s">
        <v>7</v>
      </c>
      <c r="E1205" s="90"/>
      <c r="F1205" s="90"/>
      <c r="G1205" s="90"/>
      <c r="H1205" s="28"/>
      <c r="I1205" s="28">
        <f>主要観光地別・年度計!I1289+主要観光地別・年度計!I1295</f>
        <v>168000</v>
      </c>
      <c r="J1205" s="28">
        <f>主要観光地別・年度計!J1289+主要観光地別・年度計!J1295</f>
        <v>153421</v>
      </c>
      <c r="K1205" s="28">
        <f>主要観光地別・年度計!K1289+主要観光地別・年度計!K1295</f>
        <v>37255</v>
      </c>
      <c r="L1205" s="28">
        <f>主要観光地別・年度計!L1289+主要観光地別・年度計!L1295</f>
        <v>85363</v>
      </c>
      <c r="M1205" s="28">
        <f>主要観光地別・年度計!M1289+主要観光地別・年度計!M1295</f>
        <v>110714</v>
      </c>
      <c r="N1205" s="28">
        <f>主要観光地別・年度計!N1289+主要観光地別・年度計!N1295</f>
        <v>115509</v>
      </c>
      <c r="O1205" s="28">
        <f>主要観光地別・年度計!O1289+主要観光地別・年度計!O1295</f>
        <v>126361</v>
      </c>
      <c r="P1205" s="28">
        <f>主要観光地別・年度計!P1289+主要観光地別・年度計!P1295</f>
        <v>132125</v>
      </c>
      <c r="Q1205" s="28">
        <f>主要観光地別・年度計!Q1289+主要観光地別・年度計!Q1295</f>
        <v>145408</v>
      </c>
      <c r="R1205" s="28">
        <f>主要観光地別・年度計!R1289+主要観光地別・年度計!R1295</f>
        <v>155827</v>
      </c>
      <c r="S1205" s="28">
        <f>主要観光地別・年度計!S1289+主要観光地別・年度計!S1295</f>
        <v>157020</v>
      </c>
      <c r="T1205" s="28">
        <f>主要観光地別・年度計!T1289+主要観光地別・年度計!T1295</f>
        <v>165155</v>
      </c>
      <c r="U1205" s="28">
        <f>主要観光地別・年度計!U1289+主要観光地別・年度計!U1295</f>
        <v>177916</v>
      </c>
      <c r="V1205" s="28">
        <f>主要観光地別・年度計!V1289+主要観光地別・年度計!V1295</f>
        <v>163891</v>
      </c>
      <c r="W1205" s="28">
        <f>主要観光地別・年度計!W1289+主要観光地別・年度計!W1295</f>
        <v>165959</v>
      </c>
      <c r="X1205" s="28">
        <f>主要観光地別・年度計!X1289+主要観光地別・年度計!X1295</f>
        <v>27883</v>
      </c>
      <c r="Y1205" s="28">
        <f>主要観光地別・年度計!Y1289+主要観光地別・年度計!Y1295</f>
        <v>34083</v>
      </c>
      <c r="Z1205" s="28">
        <f>主要観光地別・年度計!Z1289+主要観光地別・年度計!Z1295</f>
        <v>35928</v>
      </c>
      <c r="AA1205" s="28">
        <f>主要観光地別・年度計!AA1289+主要観光地別・年度計!AA1295</f>
        <v>56251</v>
      </c>
      <c r="AB1205" s="28">
        <f>主要観光地別・年度計!AB1289+主要観光地別・年度計!AB1295</f>
        <v>36868</v>
      </c>
      <c r="AC1205" s="28">
        <f>主要観光地別・年度計!AC1289+主要観光地別・年度計!AC1295</f>
        <v>93549</v>
      </c>
      <c r="AD1205" s="28">
        <f>主要観光地別・年度計!AD1289+主要観光地別・年度計!AD1295</f>
        <v>102610</v>
      </c>
      <c r="AE1205" s="28">
        <f>主要観光地別・年度計!AE1289+主要観光地別・年度計!AE1295</f>
        <v>95083</v>
      </c>
      <c r="AF1205" s="28">
        <f>主要観光地別・年度計!AF1289+主要観光地別・年度計!AF1295</f>
        <v>102567</v>
      </c>
      <c r="AG1205" s="28">
        <f>主要観光地別・年度計!AG1289+主要観光地別・年度計!AG1295</f>
        <v>96508</v>
      </c>
      <c r="AH1205" s="28">
        <f>主要観光地別・年度計!AH1289+主要観光地別・年度計!AH1295</f>
        <v>113644</v>
      </c>
      <c r="AI1205" s="28">
        <f>主要観光地別・年度計!AI1289+主要観光地別・年度計!AI1295</f>
        <v>130284</v>
      </c>
      <c r="AJ1205" s="28">
        <f>主要観光地別・年度計!AJ1289+主要観光地別・年度計!AJ1295</f>
        <v>141727</v>
      </c>
      <c r="AK1205" s="28">
        <f>主要観光地別・年度計!AK1289+主要観光地別・年度計!AK1295</f>
        <v>142487</v>
      </c>
      <c r="AL1205" s="28">
        <f>主要観光地別・年度計!AL1289+主要観光地別・年度計!AL1295</f>
        <v>134101</v>
      </c>
      <c r="AM1205" s="28">
        <f>主要観光地別・年度計!AM1289+主要観光地別・年度計!AM1295</f>
        <v>142816</v>
      </c>
      <c r="AN1205" s="28">
        <f>主要観光地別・年度計!AN1289+主要観光地別・年度計!AN1295</f>
        <v>157714</v>
      </c>
      <c r="AO1205" s="28">
        <f>主要観光地別・年度計!AO1289+主要観光地別・年度計!AO1295</f>
        <v>153689</v>
      </c>
      <c r="AQ1205" s="67">
        <v>154</v>
      </c>
      <c r="AR1205" s="67">
        <v>159.5</v>
      </c>
      <c r="AS1205" s="67">
        <v>157.1</v>
      </c>
      <c r="AT1205" s="67">
        <v>158.69999999999999</v>
      </c>
      <c r="AU1205" s="67">
        <v>158.69999999999999</v>
      </c>
      <c r="AV1205" s="67">
        <v>180.2</v>
      </c>
      <c r="AW1205" s="67">
        <v>177.2</v>
      </c>
      <c r="AX1205" s="67">
        <v>168.4</v>
      </c>
      <c r="AY1205" s="67">
        <v>169.4</v>
      </c>
      <c r="AZ1205" s="67">
        <v>171.9</v>
      </c>
      <c r="BA1205" s="67">
        <v>175.4</v>
      </c>
      <c r="BB1205" s="67">
        <v>105.6</v>
      </c>
      <c r="BC1205" s="67">
        <v>98</v>
      </c>
      <c r="BD1205" s="67">
        <v>97.8</v>
      </c>
      <c r="BE1205" s="67">
        <v>86.3</v>
      </c>
      <c r="BF1205" s="67">
        <v>69.400000000000006</v>
      </c>
      <c r="BG1205" s="67">
        <v>82.8</v>
      </c>
      <c r="BH1205" s="67">
        <v>44.4</v>
      </c>
      <c r="BI1205" s="67">
        <v>115.4</v>
      </c>
      <c r="BJ1205" s="67">
        <v>96.5</v>
      </c>
      <c r="BK1205" s="67">
        <v>69.7</v>
      </c>
      <c r="BL1205" s="67">
        <v>106</v>
      </c>
      <c r="BM1205" s="67">
        <v>97.899999999999977</v>
      </c>
      <c r="BN1205" s="67"/>
    </row>
    <row r="1206" spans="1:66" ht="13.5" customHeight="1" x14ac:dyDescent="0.15">
      <c r="A1206" s="51"/>
      <c r="B1206" s="52"/>
      <c r="C1206" s="116"/>
      <c r="D1206" s="66" t="s">
        <v>8</v>
      </c>
      <c r="E1206" s="90"/>
      <c r="F1206" s="90"/>
      <c r="G1206" s="90"/>
      <c r="H1206" s="28"/>
      <c r="I1206" s="28">
        <f>主要観光地別・年度計!I1290+主要観光地別・年度計!I1296</f>
        <v>25000</v>
      </c>
      <c r="J1206" s="28">
        <f>主要観光地別・年度計!J1290+主要観光地別・年度計!J1296</f>
        <v>46876</v>
      </c>
      <c r="K1206" s="28">
        <f>主要観光地別・年度計!K1290+主要観光地別・年度計!K1296</f>
        <v>102021</v>
      </c>
      <c r="L1206" s="28">
        <f>主要観光地別・年度計!L1290+主要観光地別・年度計!L1296</f>
        <v>179376</v>
      </c>
      <c r="M1206" s="28">
        <f>主要観光地別・年度計!M1290+主要観光地別・年度計!M1296</f>
        <v>197150</v>
      </c>
      <c r="N1206" s="28">
        <f>主要観光地別・年度計!N1290+主要観光地別・年度計!N1296</f>
        <v>216245</v>
      </c>
      <c r="O1206" s="28">
        <f>主要観光地別・年度計!O1290+主要観光地別・年度計!O1296</f>
        <v>223022</v>
      </c>
      <c r="P1206" s="28">
        <f>主要観光地別・年度計!P1290+主要観光地別・年度計!P1296</f>
        <v>217001</v>
      </c>
      <c r="Q1206" s="28">
        <f>主要観光地別・年度計!Q1290+主要観光地別・年度計!Q1296</f>
        <v>233180</v>
      </c>
      <c r="R1206" s="28">
        <f>主要観光地別・年度計!R1290+主要観光地別・年度計!R1296</f>
        <v>256309</v>
      </c>
      <c r="S1206" s="28">
        <f>主要観光地別・年度計!S1290+主要観光地別・年度計!S1296</f>
        <v>262682</v>
      </c>
      <c r="T1206" s="28">
        <f>主要観光地別・年度計!T1290+主要観光地別・年度計!T1296</f>
        <v>263737</v>
      </c>
      <c r="U1206" s="28">
        <f>主要観光地別・年度計!U1290+主要観光地別・年度計!U1296</f>
        <v>281499</v>
      </c>
      <c r="V1206" s="28">
        <f>主要観光地別・年度計!V1290+主要観光地別・年度計!V1296</f>
        <v>255294</v>
      </c>
      <c r="W1206" s="28">
        <f>主要観光地別・年度計!W1290+主要観光地別・年度計!W1296</f>
        <v>254554</v>
      </c>
      <c r="X1206" s="28">
        <f>主要観光地別・年度計!X1290+主要観光地別・年度計!X1296</f>
        <v>405965</v>
      </c>
      <c r="Y1206" s="28">
        <f>主要観光地別・年度計!Y1290+主要観光地別・年度計!Y1296</f>
        <v>395511</v>
      </c>
      <c r="Z1206" s="28">
        <f>主要観光地別・年度計!Z1290+主要観光地別・年度計!Z1296</f>
        <v>385174</v>
      </c>
      <c r="AA1206" s="28">
        <f>主要観光地別・年度計!AA1290+主要観光地別・年度計!AA1296</f>
        <v>401504</v>
      </c>
      <c r="AB1206" s="28">
        <f>主要観光地別・年度計!AB1290+主要観光地別・年度計!AB1296</f>
        <v>312896</v>
      </c>
      <c r="AC1206" s="28">
        <f>主要観光地別・年度計!AC1290+主要観光地別・年度計!AC1296</f>
        <v>374999</v>
      </c>
      <c r="AD1206" s="28">
        <f>主要観光地別・年度計!AD1290+主要観光地別・年度計!AD1296</f>
        <v>358273</v>
      </c>
      <c r="AE1206" s="28">
        <f>主要観光地別・年度計!AE1290+主要観光地別・年度計!AE1296</f>
        <v>346388</v>
      </c>
      <c r="AF1206" s="28">
        <f>主要観光地別・年度計!AF1290+主要観光地別・年度計!AF1296</f>
        <v>398643</v>
      </c>
      <c r="AG1206" s="28">
        <f>主要観光地別・年度計!AG1290+主要観光地別・年度計!AG1296</f>
        <v>380831</v>
      </c>
      <c r="AH1206" s="28">
        <f>主要観光地別・年度計!AH1290+主要観光地別・年度計!AH1296</f>
        <v>409063</v>
      </c>
      <c r="AI1206" s="28">
        <f>主要観光地別・年度計!AI1290+主要観光地別・年度計!AI1296</f>
        <v>430247</v>
      </c>
      <c r="AJ1206" s="28">
        <f>主要観光地別・年度計!AJ1290+主要観光地別・年度計!AJ1296</f>
        <v>465544</v>
      </c>
      <c r="AK1206" s="28">
        <f>主要観光地別・年度計!AK1290+主要観光地別・年度計!AK1296</f>
        <v>474822</v>
      </c>
      <c r="AL1206" s="28">
        <f>主要観光地別・年度計!AL1290+主要観光地別・年度計!AL1296</f>
        <v>442096</v>
      </c>
      <c r="AM1206" s="28">
        <f>主要観光地別・年度計!AM1290+主要観光地別・年度計!AM1296</f>
        <v>428891</v>
      </c>
      <c r="AN1206" s="28">
        <f>主要観光地別・年度計!AN1290+主要観光地別・年度計!AN1296</f>
        <v>457937</v>
      </c>
      <c r="AO1206" s="28">
        <f>主要観光地別・年度計!AO1290+主要観光地別・年度計!AO1296</f>
        <v>440395</v>
      </c>
      <c r="AQ1206" s="67">
        <v>448.3</v>
      </c>
      <c r="AR1206" s="67">
        <v>460.6</v>
      </c>
      <c r="AS1206" s="67">
        <v>454</v>
      </c>
      <c r="AT1206" s="67">
        <v>444.9</v>
      </c>
      <c r="AU1206" s="67">
        <v>447.4</v>
      </c>
      <c r="AV1206" s="67">
        <v>502.3</v>
      </c>
      <c r="AW1206" s="67">
        <v>496.2</v>
      </c>
      <c r="AX1206" s="67">
        <v>472</v>
      </c>
      <c r="AY1206" s="67">
        <v>476.9</v>
      </c>
      <c r="AZ1206" s="67">
        <v>482.4</v>
      </c>
      <c r="BA1206" s="67">
        <v>509.5</v>
      </c>
      <c r="BB1206" s="67">
        <v>575.1</v>
      </c>
      <c r="BC1206" s="67">
        <v>611.1</v>
      </c>
      <c r="BD1206" s="67">
        <v>630.79999999999995</v>
      </c>
      <c r="BE1206" s="67">
        <v>622.49999999999989</v>
      </c>
      <c r="BF1206" s="67">
        <v>737.2</v>
      </c>
      <c r="BG1206" s="67">
        <v>722.59999999999991</v>
      </c>
      <c r="BH1206" s="67">
        <v>765.19999999999993</v>
      </c>
      <c r="BI1206" s="67">
        <v>698.19999999999993</v>
      </c>
      <c r="BJ1206" s="67">
        <v>648.4</v>
      </c>
      <c r="BK1206" s="67">
        <v>646.50000000000011</v>
      </c>
      <c r="BL1206" s="67">
        <v>636.29999999999995</v>
      </c>
      <c r="BM1206" s="67">
        <v>682.10000000000014</v>
      </c>
      <c r="BN1206" s="67"/>
    </row>
    <row r="1207" spans="1:66" ht="13.5" customHeight="1" x14ac:dyDescent="0.15">
      <c r="A1207" s="51"/>
      <c r="B1207" s="52"/>
      <c r="C1207" s="116"/>
      <c r="D1207" s="66" t="s">
        <v>9</v>
      </c>
      <c r="E1207" s="90"/>
      <c r="F1207" s="90"/>
      <c r="G1207" s="90"/>
      <c r="H1207" s="28"/>
      <c r="I1207" s="28">
        <f>主要観光地別・年度計!I1291+主要観光地別・年度計!I1297</f>
        <v>161635</v>
      </c>
      <c r="J1207" s="28">
        <f>主要観光地別・年度計!J1291+主要観光地別・年度計!J1297</f>
        <v>159974</v>
      </c>
      <c r="K1207" s="28">
        <f>主要観光地別・年度計!K1291+主要観光地別・年度計!K1297</f>
        <v>109531</v>
      </c>
      <c r="L1207" s="28">
        <f>主要観光地別・年度計!L1291+主要観光地別・年度計!L1297</f>
        <v>215967</v>
      </c>
      <c r="M1207" s="28">
        <f>主要観光地別・年度計!M1291+主要観光地別・年度計!M1297</f>
        <v>266063</v>
      </c>
      <c r="N1207" s="28">
        <f>主要観光地別・年度計!N1291+主要観光地別・年度計!N1297</f>
        <v>279807</v>
      </c>
      <c r="O1207" s="28">
        <f>主要観光地別・年度計!O1291+主要観光地別・年度計!O1297</f>
        <v>285925</v>
      </c>
      <c r="P1207" s="28">
        <f>主要観光地別・年度計!P1291+主要観光地別・年度計!P1297</f>
        <v>282441</v>
      </c>
      <c r="Q1207" s="28">
        <f>主要観光地別・年度計!Q1291+主要観光地別・年度計!Q1297</f>
        <v>319410</v>
      </c>
      <c r="R1207" s="28">
        <f>主要観光地別・年度計!R1291+主要観光地別・年度計!R1297</f>
        <v>345046</v>
      </c>
      <c r="S1207" s="28">
        <f>主要観光地別・年度計!S1291+主要観光地別・年度計!S1297</f>
        <v>340495</v>
      </c>
      <c r="T1207" s="28">
        <f>主要観光地別・年度計!T1291+主要観光地別・年度計!T1297</f>
        <v>354373</v>
      </c>
      <c r="U1207" s="28">
        <f>主要観光地別・年度計!U1291+主要観光地別・年度計!U1297</f>
        <v>386984</v>
      </c>
      <c r="V1207" s="28">
        <f>主要観光地別・年度計!V1291+主要観光地別・年度計!V1297</f>
        <v>349424</v>
      </c>
      <c r="W1207" s="28">
        <f>主要観光地別・年度計!W1291+主要観光地別・年度計!W1297</f>
        <v>356090</v>
      </c>
      <c r="X1207" s="28">
        <f>主要観光地別・年度計!X1291+主要観光地別・年度計!X1297</f>
        <v>365487</v>
      </c>
      <c r="Y1207" s="28">
        <f>主要観光地別・年度計!Y1291+主要観光地別・年度計!Y1297</f>
        <v>348960</v>
      </c>
      <c r="Z1207" s="28">
        <f>主要観光地別・年度計!Z1291+主要観光地別・年度計!Z1297</f>
        <v>340088</v>
      </c>
      <c r="AA1207" s="28">
        <f>主要観光地別・年度計!AA1291+主要観光地別・年度計!AA1297</f>
        <v>368911</v>
      </c>
      <c r="AB1207" s="28">
        <f>主要観光地別・年度計!AB1291+主要観光地別・年度計!AB1297</f>
        <v>114364</v>
      </c>
      <c r="AC1207" s="28">
        <f>主要観光地別・年度計!AC1291+主要観光地別・年度計!AC1297</f>
        <v>371286</v>
      </c>
      <c r="AD1207" s="28">
        <f>主要観光地別・年度計!AD1291+主要観光地別・年度計!AD1297</f>
        <v>369145</v>
      </c>
      <c r="AE1207" s="28">
        <f>主要観光地別・年度計!AE1291+主要観光地別・年度計!AE1297</f>
        <v>342840</v>
      </c>
      <c r="AF1207" s="28">
        <f>主要観光地別・年度計!AF1291+主要観光地別・年度計!AF1297</f>
        <v>406233</v>
      </c>
      <c r="AG1207" s="28">
        <f>主要観光地別・年度計!AG1291+主要観光地別・年度計!AG1297</f>
        <v>389139</v>
      </c>
      <c r="AH1207" s="28">
        <f>主要観光地別・年度計!AH1291+主要観光地別・年度計!AH1297</f>
        <v>432599</v>
      </c>
      <c r="AI1207" s="28">
        <f>主要観光地別・年度計!AI1291+主要観光地別・年度計!AI1297</f>
        <v>453292</v>
      </c>
      <c r="AJ1207" s="28">
        <f>主要観光地別・年度計!AJ1291+主要観光地別・年度計!AJ1297</f>
        <v>488266</v>
      </c>
      <c r="AK1207" s="28">
        <f>主要観光地別・年度計!AK1291+主要観光地別・年度計!AK1297</f>
        <v>500708</v>
      </c>
      <c r="AL1207" s="28">
        <f>主要観光地別・年度計!AL1291+主要観光地別・年度計!AL1297</f>
        <v>470939</v>
      </c>
      <c r="AM1207" s="28">
        <f>主要観光地別・年度計!AM1291+主要観光地別・年度計!AM1297</f>
        <v>475597</v>
      </c>
      <c r="AN1207" s="28">
        <f>主要観光地別・年度計!AN1291+主要観光地別・年度計!AN1297</f>
        <v>494995</v>
      </c>
      <c r="AO1207" s="28">
        <f>主要観光地別・年度計!AO1291+主要観光地別・年度計!AO1297</f>
        <v>461254</v>
      </c>
      <c r="AQ1207" s="67">
        <v>475.1</v>
      </c>
      <c r="AR1207" s="67">
        <v>489.6</v>
      </c>
      <c r="AS1207" s="67">
        <v>481.4</v>
      </c>
      <c r="AT1207" s="67">
        <v>468.4</v>
      </c>
      <c r="AU1207" s="67">
        <v>463.6</v>
      </c>
      <c r="AV1207" s="67">
        <v>542.1</v>
      </c>
      <c r="AW1207" s="67">
        <v>542.79999999999995</v>
      </c>
      <c r="AX1207" s="67">
        <v>521.6</v>
      </c>
      <c r="AY1207" s="67">
        <v>533.20000000000005</v>
      </c>
      <c r="AZ1207" s="67">
        <v>548.1</v>
      </c>
      <c r="BA1207" s="67">
        <v>602.79999999999995</v>
      </c>
      <c r="BB1207" s="67">
        <v>607.9</v>
      </c>
      <c r="BC1207" s="67">
        <v>633.6</v>
      </c>
      <c r="BD1207" s="67">
        <v>660.7</v>
      </c>
      <c r="BE1207" s="67">
        <v>652.19999999999993</v>
      </c>
      <c r="BF1207" s="67">
        <v>737.89999999999986</v>
      </c>
      <c r="BG1207" s="67">
        <v>703.7</v>
      </c>
      <c r="BH1207" s="67">
        <v>747.60000000000014</v>
      </c>
      <c r="BI1207" s="67">
        <v>744</v>
      </c>
      <c r="BJ1207" s="67">
        <v>699.50000000000011</v>
      </c>
      <c r="BK1207" s="67">
        <v>686.90000000000009</v>
      </c>
      <c r="BL1207" s="67">
        <v>715.5</v>
      </c>
      <c r="BM1207" s="67">
        <v>753.60000000000014</v>
      </c>
      <c r="BN1207" s="67"/>
    </row>
    <row r="1208" spans="1:66" ht="13.5" customHeight="1" x14ac:dyDescent="0.15">
      <c r="A1208" s="51"/>
      <c r="B1208" s="52"/>
      <c r="C1208" s="116"/>
      <c r="D1208" s="66" t="s">
        <v>10</v>
      </c>
      <c r="E1208" s="90"/>
      <c r="F1208" s="90"/>
      <c r="G1208" s="90"/>
      <c r="H1208" s="28"/>
      <c r="I1208" s="28">
        <f>主要観光地別・年度計!I1292+主要観光地別・年度計!I1298</f>
        <v>31365</v>
      </c>
      <c r="J1208" s="28">
        <f>主要観光地別・年度計!J1292+主要観光地別・年度計!J1298</f>
        <v>40323</v>
      </c>
      <c r="K1208" s="28">
        <f>主要観光地別・年度計!K1292+主要観光地別・年度計!K1298</f>
        <v>29745</v>
      </c>
      <c r="L1208" s="28">
        <f>主要観光地別・年度計!L1292+主要観光地別・年度計!L1298</f>
        <v>48772</v>
      </c>
      <c r="M1208" s="28">
        <f>主要観光地別・年度計!M1292+主要観光地別・年度計!M1298</f>
        <v>41801</v>
      </c>
      <c r="N1208" s="28">
        <f>主要観光地別・年度計!N1292+主要観光地別・年度計!N1298</f>
        <v>51947</v>
      </c>
      <c r="O1208" s="28">
        <f>主要観光地別・年度計!O1292+主要観光地別・年度計!O1298</f>
        <v>63458</v>
      </c>
      <c r="P1208" s="28">
        <f>主要観光地別・年度計!P1292+主要観光地別・年度計!P1298</f>
        <v>66685</v>
      </c>
      <c r="Q1208" s="28">
        <f>主要観光地別・年度計!Q1292+主要観光地別・年度計!Q1298</f>
        <v>59178</v>
      </c>
      <c r="R1208" s="28">
        <f>主要観光地別・年度計!R1292+主要観光地別・年度計!R1298</f>
        <v>67090</v>
      </c>
      <c r="S1208" s="28">
        <f>主要観光地別・年度計!S1292+主要観光地別・年度計!S1298</f>
        <v>79207</v>
      </c>
      <c r="T1208" s="28">
        <f>主要観光地別・年度計!T1292+主要観光地別・年度計!T1298</f>
        <v>74519</v>
      </c>
      <c r="U1208" s="28">
        <f>主要観光地別・年度計!U1292+主要観光地別・年度計!U1298</f>
        <v>72431</v>
      </c>
      <c r="V1208" s="28">
        <f>主要観光地別・年度計!V1292+主要観光地別・年度計!V1298</f>
        <v>69761</v>
      </c>
      <c r="W1208" s="28">
        <f>主要観光地別・年度計!W1292+主要観光地別・年度計!W1298</f>
        <v>64423</v>
      </c>
      <c r="X1208" s="28">
        <f>主要観光地別・年度計!X1292+主要観光地別・年度計!X1298</f>
        <v>68361</v>
      </c>
      <c r="Y1208" s="28">
        <f>主要観光地別・年度計!Y1292+主要観光地別・年度計!Y1298</f>
        <v>80634</v>
      </c>
      <c r="Z1208" s="28">
        <f>主要観光地別・年度計!Z1292+主要観光地別・年度計!Z1298</f>
        <v>81014</v>
      </c>
      <c r="AA1208" s="28">
        <f>主要観光地別・年度計!AA1292+主要観光地別・年度計!AA1298</f>
        <v>88844</v>
      </c>
      <c r="AB1208" s="28">
        <f>主要観光地別・年度計!AB1292+主要観光地別・年度計!AB1298</f>
        <v>90107</v>
      </c>
      <c r="AC1208" s="28">
        <f>主要観光地別・年度計!AC1292+主要観光地別・年度計!AC1298</f>
        <v>97262</v>
      </c>
      <c r="AD1208" s="28">
        <f>主要観光地別・年度計!AD1292+主要観光地別・年度計!AD1298</f>
        <v>91738</v>
      </c>
      <c r="AE1208" s="28">
        <f>主要観光地別・年度計!AE1292+主要観光地別・年度計!AE1298</f>
        <v>98631</v>
      </c>
      <c r="AF1208" s="28">
        <f>主要観光地別・年度計!AF1292+主要観光地別・年度計!AF1298</f>
        <v>94977</v>
      </c>
      <c r="AG1208" s="28">
        <f>主要観光地別・年度計!AG1292+主要観光地別・年度計!AG1298</f>
        <v>88200</v>
      </c>
      <c r="AH1208" s="28">
        <f>主要観光地別・年度計!AH1292+主要観光地別・年度計!AH1298</f>
        <v>90108</v>
      </c>
      <c r="AI1208" s="28">
        <f>主要観光地別・年度計!AI1292+主要観光地別・年度計!AI1298</f>
        <v>107239</v>
      </c>
      <c r="AJ1208" s="28">
        <f>主要観光地別・年度計!AJ1292+主要観光地別・年度計!AJ1298</f>
        <v>119005</v>
      </c>
      <c r="AK1208" s="28">
        <f>主要観光地別・年度計!AK1292+主要観光地別・年度計!AK1298</f>
        <v>116601</v>
      </c>
      <c r="AL1208" s="28">
        <f>主要観光地別・年度計!AL1292+主要観光地別・年度計!AL1298</f>
        <v>105258</v>
      </c>
      <c r="AM1208" s="28">
        <f>主要観光地別・年度計!AM1292+主要観光地別・年度計!AM1298</f>
        <v>96110</v>
      </c>
      <c r="AN1208" s="28">
        <f>主要観光地別・年度計!AN1292+主要観光地別・年度計!AN1298</f>
        <v>120656</v>
      </c>
      <c r="AO1208" s="28">
        <f>主要観光地別・年度計!AO1292+主要観光地別・年度計!AO1298</f>
        <v>132830</v>
      </c>
      <c r="AQ1208" s="67">
        <v>127.2</v>
      </c>
      <c r="AR1208" s="67">
        <v>130.5</v>
      </c>
      <c r="AS1208" s="67">
        <v>129.69999999999999</v>
      </c>
      <c r="AT1208" s="67">
        <v>135.19999999999999</v>
      </c>
      <c r="AU1208" s="67">
        <v>142.5</v>
      </c>
      <c r="AV1208" s="67">
        <v>140.4</v>
      </c>
      <c r="AW1208" s="67">
        <v>130.6</v>
      </c>
      <c r="AX1208" s="67">
        <v>118.8</v>
      </c>
      <c r="AY1208" s="67">
        <v>113.1</v>
      </c>
      <c r="AZ1208" s="67">
        <v>106.2</v>
      </c>
      <c r="BA1208" s="67">
        <v>82.1</v>
      </c>
      <c r="BB1208" s="67">
        <v>72.8</v>
      </c>
      <c r="BC1208" s="67">
        <v>75.5</v>
      </c>
      <c r="BD1208" s="67">
        <v>67.900000000000006</v>
      </c>
      <c r="BE1208" s="67">
        <v>56.599999999999994</v>
      </c>
      <c r="BF1208" s="67">
        <v>68.7</v>
      </c>
      <c r="BG1208" s="67">
        <v>101.7</v>
      </c>
      <c r="BH1208" s="67">
        <v>62.000000000000007</v>
      </c>
      <c r="BI1208" s="67">
        <v>69.599999999999994</v>
      </c>
      <c r="BJ1208" s="67">
        <v>45.400000000000006</v>
      </c>
      <c r="BK1208" s="67">
        <v>29.299999999999997</v>
      </c>
      <c r="BL1208" s="67">
        <v>26.8</v>
      </c>
      <c r="BM1208" s="67">
        <v>26.400000000000002</v>
      </c>
      <c r="BN1208" s="67"/>
    </row>
    <row r="1209" spans="1:66" ht="13.5" customHeight="1" thickBot="1" x14ac:dyDescent="0.2">
      <c r="A1209" s="51"/>
      <c r="B1209" s="52"/>
      <c r="C1209" s="117"/>
      <c r="D1209" s="68" t="s">
        <v>11</v>
      </c>
      <c r="E1209" s="91"/>
      <c r="F1209" s="91"/>
      <c r="G1209" s="91"/>
      <c r="H1209" s="29"/>
      <c r="I1209" s="29">
        <f>主要観光地別・年度計!I1293+主要観光地別・年度計!I1299</f>
        <v>34256</v>
      </c>
      <c r="J1209" s="29">
        <f>主要観光地別・年度計!J1293+主要観光地別・年度計!J1299</f>
        <v>40583</v>
      </c>
      <c r="K1209" s="29">
        <f>主要観光地別・年度計!K1293+主要観光地別・年度計!K1299</f>
        <v>30143</v>
      </c>
      <c r="L1209" s="29">
        <f>主要観光地別・年度計!L1293+主要観光地別・年度計!L1299</f>
        <v>48772</v>
      </c>
      <c r="M1209" s="29">
        <f>主要観光地別・年度計!M1293+主要観光地別・年度計!M1299</f>
        <v>41801</v>
      </c>
      <c r="N1209" s="29">
        <f>主要観光地別・年度計!N1293+主要観光地別・年度計!N1299</f>
        <v>51947</v>
      </c>
      <c r="O1209" s="29">
        <f>主要観光地別・年度計!O1293+主要観光地別・年度計!O1299</f>
        <v>63458</v>
      </c>
      <c r="P1209" s="29">
        <f>主要観光地別・年度計!P1293+主要観光地別・年度計!P1299</f>
        <v>66685</v>
      </c>
      <c r="Q1209" s="29">
        <f>主要観光地別・年度計!Q1293+主要観光地別・年度計!Q1299</f>
        <v>59178</v>
      </c>
      <c r="R1209" s="29">
        <f>主要観光地別・年度計!R1293+主要観光地別・年度計!R1299</f>
        <v>67090</v>
      </c>
      <c r="S1209" s="29">
        <f>主要観光地別・年度計!S1293+主要観光地別・年度計!S1299</f>
        <v>79207</v>
      </c>
      <c r="T1209" s="29">
        <f>主要観光地別・年度計!T1293+主要観光地別・年度計!T1299</f>
        <v>74519</v>
      </c>
      <c r="U1209" s="29">
        <f>主要観光地別・年度計!U1293+主要観光地別・年度計!U1299</f>
        <v>72431</v>
      </c>
      <c r="V1209" s="29">
        <f>主要観光地別・年度計!V1293+主要観光地別・年度計!V1299</f>
        <v>0</v>
      </c>
      <c r="W1209" s="29">
        <f>主要観光地別・年度計!W1293+主要観光地別・年度計!W1299</f>
        <v>64423</v>
      </c>
      <c r="X1209" s="29">
        <f>主要観光地別・年度計!X1293+主要観光地別・年度計!X1299</f>
        <v>68361</v>
      </c>
      <c r="Y1209" s="29">
        <f>主要観光地別・年度計!Y1293+主要観光地別・年度計!Y1299</f>
        <v>80634</v>
      </c>
      <c r="Z1209" s="29">
        <f>主要観光地別・年度計!Z1293+主要観光地別・年度計!Z1299</f>
        <v>81014</v>
      </c>
      <c r="AA1209" s="29">
        <f>主要観光地別・年度計!AA1293+主要観光地別・年度計!AA1299</f>
        <v>88844</v>
      </c>
      <c r="AB1209" s="29">
        <f>主要観光地別・年度計!AB1293+主要観光地別・年度計!AB1299</f>
        <v>10296</v>
      </c>
      <c r="AC1209" s="29">
        <f>主要観光地別・年度計!AC1293+主要観光地別・年度計!AC1299</f>
        <v>97262</v>
      </c>
      <c r="AD1209" s="29">
        <f>主要観光地別・年度計!AD1293+主要観光地別・年度計!AD1299</f>
        <v>91738</v>
      </c>
      <c r="AE1209" s="29">
        <f>主要観光地別・年度計!AE1293+主要観光地別・年度計!AE1299</f>
        <v>98631</v>
      </c>
      <c r="AF1209" s="29">
        <f>主要観光地別・年度計!AF1293+主要観光地別・年度計!AF1299</f>
        <v>94977</v>
      </c>
      <c r="AG1209" s="29">
        <f>主要観光地別・年度計!AG1293+主要観光地別・年度計!AG1299</f>
        <v>88200</v>
      </c>
      <c r="AH1209" s="29">
        <f>主要観光地別・年度計!AH1293+主要観光地別・年度計!AH1299</f>
        <v>94613</v>
      </c>
      <c r="AI1209" s="29">
        <f>主要観光地別・年度計!AI1293+主要観光地別・年度計!AI1299</f>
        <v>110023</v>
      </c>
      <c r="AJ1209" s="29">
        <f>主要観光地別・年度計!AJ1293+主要観光地別・年度計!AJ1299</f>
        <v>122072</v>
      </c>
      <c r="AK1209" s="29">
        <f>主要観光地別・年度計!AK1293+主要観光地別・年度計!AK1299</f>
        <v>119542</v>
      </c>
      <c r="AL1209" s="29">
        <f>主要観光地別・年度計!AL1293+主要観光地別・年度計!AL1299</f>
        <v>107909</v>
      </c>
      <c r="AM1209" s="29">
        <f>主要観光地別・年度計!AM1293+主要観光地別・年度計!AM1299</f>
        <v>98507</v>
      </c>
      <c r="AN1209" s="29">
        <f>主要観光地別・年度計!AN1293+主要観光地別・年度計!AN1299</f>
        <v>123772</v>
      </c>
      <c r="AO1209" s="29">
        <f>主要観光地別・年度計!AO1293+主要観光地別・年度計!AO1299</f>
        <v>137257</v>
      </c>
      <c r="AQ1209" s="69">
        <v>131.1</v>
      </c>
      <c r="AR1209" s="69">
        <v>131.9</v>
      </c>
      <c r="AS1209" s="69">
        <v>133.9</v>
      </c>
      <c r="AT1209" s="69">
        <v>155.19999999999999</v>
      </c>
      <c r="AU1209" s="69">
        <v>154.69999999999999</v>
      </c>
      <c r="AV1209" s="69">
        <v>146.1</v>
      </c>
      <c r="AW1209" s="69">
        <v>135.69999999999999</v>
      </c>
      <c r="AX1209" s="69">
        <v>123.5</v>
      </c>
      <c r="AY1209" s="69">
        <v>117.7</v>
      </c>
      <c r="AZ1209" s="69">
        <v>110.5</v>
      </c>
      <c r="BA1209" s="69">
        <v>82.1</v>
      </c>
      <c r="BB1209" s="69">
        <v>72.8</v>
      </c>
      <c r="BC1209" s="69">
        <v>75.5</v>
      </c>
      <c r="BD1209" s="69">
        <v>67.900000000000006</v>
      </c>
      <c r="BE1209" s="69">
        <v>56.599999999999994</v>
      </c>
      <c r="BF1209" s="69">
        <v>68.7</v>
      </c>
      <c r="BG1209" s="69">
        <v>101.7</v>
      </c>
      <c r="BH1209" s="69">
        <v>62.000000000000007</v>
      </c>
      <c r="BI1209" s="69">
        <v>69.599999999999994</v>
      </c>
      <c r="BJ1209" s="69">
        <v>45.400000000000006</v>
      </c>
      <c r="BK1209" s="69">
        <v>29.299999999999997</v>
      </c>
      <c r="BL1209" s="69">
        <v>26.8</v>
      </c>
      <c r="BM1209" s="69">
        <v>26.400000000000002</v>
      </c>
      <c r="BN1209" s="69"/>
    </row>
    <row r="1210" spans="1:66" ht="13.5" customHeight="1" x14ac:dyDescent="0.15">
      <c r="A1210" s="51"/>
      <c r="B1210" s="52"/>
      <c r="C1210" s="115" t="s">
        <v>438</v>
      </c>
      <c r="D1210" s="64" t="s">
        <v>6</v>
      </c>
      <c r="E1210" s="89"/>
      <c r="F1210" s="89"/>
      <c r="G1210" s="89"/>
      <c r="H1210" s="26"/>
      <c r="I1210" s="26"/>
      <c r="J1210" s="26"/>
      <c r="K1210" s="26"/>
      <c r="L1210" s="26"/>
      <c r="M1210" s="26"/>
      <c r="N1210" s="26"/>
      <c r="O1210" s="26"/>
      <c r="P1210" s="26"/>
      <c r="Q1210" s="26"/>
      <c r="R1210" s="26"/>
      <c r="S1210" s="26"/>
      <c r="T1210" s="26"/>
      <c r="U1210" s="26"/>
      <c r="V1210" s="26"/>
      <c r="W1210" s="26"/>
      <c r="X1210" s="26"/>
      <c r="Y1210" s="26">
        <f t="shared" ref="Y1210:AO1210" si="1362">SUM(Y1211:Y1212)</f>
        <v>712500</v>
      </c>
      <c r="Z1210" s="26">
        <f t="shared" si="1362"/>
        <v>933484</v>
      </c>
      <c r="AA1210" s="26">
        <f t="shared" si="1362"/>
        <v>996310</v>
      </c>
      <c r="AB1210" s="26">
        <f t="shared" si="1362"/>
        <v>1023555</v>
      </c>
      <c r="AC1210" s="26">
        <f t="shared" si="1362"/>
        <v>1027860</v>
      </c>
      <c r="AD1210" s="26">
        <f t="shared" si="1362"/>
        <v>1051700</v>
      </c>
      <c r="AE1210" s="26">
        <f t="shared" si="1362"/>
        <v>1120120</v>
      </c>
      <c r="AF1210" s="26">
        <f t="shared" si="1362"/>
        <v>1194520</v>
      </c>
      <c r="AG1210" s="26">
        <f t="shared" si="1362"/>
        <v>1236100</v>
      </c>
      <c r="AH1210" s="26">
        <f t="shared" si="1362"/>
        <v>1256720</v>
      </c>
      <c r="AI1210" s="26">
        <f t="shared" si="1362"/>
        <v>1191500</v>
      </c>
      <c r="AJ1210" s="26">
        <f t="shared" si="1362"/>
        <v>1321020</v>
      </c>
      <c r="AK1210" s="26">
        <f t="shared" si="1362"/>
        <v>1376220</v>
      </c>
      <c r="AL1210" s="26">
        <f t="shared" si="1362"/>
        <v>1351040</v>
      </c>
      <c r="AM1210" s="26">
        <f t="shared" si="1362"/>
        <v>1272930</v>
      </c>
      <c r="AN1210" s="26">
        <f t="shared" si="1362"/>
        <v>1248070</v>
      </c>
      <c r="AO1210" s="26">
        <f t="shared" si="1362"/>
        <v>1215150</v>
      </c>
      <c r="AQ1210" s="65">
        <v>1211.5</v>
      </c>
      <c r="AR1210" s="65">
        <v>1217.3</v>
      </c>
      <c r="AS1210" s="65">
        <v>1268.3000000000002</v>
      </c>
      <c r="AT1210" s="65">
        <v>1163.3</v>
      </c>
      <c r="AU1210" s="65">
        <v>1247.5999999999999</v>
      </c>
      <c r="AV1210" s="65">
        <v>1157.3</v>
      </c>
      <c r="AW1210" s="65">
        <v>1135.2</v>
      </c>
      <c r="AX1210" s="65">
        <v>1053.5</v>
      </c>
      <c r="AY1210" s="65">
        <v>946.1</v>
      </c>
      <c r="AZ1210" s="65">
        <v>991.1</v>
      </c>
      <c r="BA1210" s="65">
        <v>979.2</v>
      </c>
      <c r="BB1210" s="65">
        <v>962.6</v>
      </c>
      <c r="BC1210" s="65">
        <v>936.2</v>
      </c>
      <c r="BD1210" s="65">
        <v>935.39999999999986</v>
      </c>
      <c r="BE1210" s="65">
        <v>947.3</v>
      </c>
      <c r="BF1210" s="65">
        <v>999.9</v>
      </c>
      <c r="BG1210" s="65">
        <v>932.80000000000007</v>
      </c>
      <c r="BH1210" s="65">
        <v>1075.8</v>
      </c>
      <c r="BI1210" s="65">
        <v>1124.3000000000002</v>
      </c>
      <c r="BJ1210" s="65">
        <v>933.4</v>
      </c>
      <c r="BK1210" s="65">
        <v>859.19999999999993</v>
      </c>
      <c r="BL1210" s="65">
        <v>807.3</v>
      </c>
      <c r="BM1210" s="65">
        <v>632.49999999999989</v>
      </c>
      <c r="BN1210" s="65"/>
    </row>
    <row r="1211" spans="1:66" ht="13.5" customHeight="1" x14ac:dyDescent="0.15">
      <c r="A1211" s="51"/>
      <c r="B1211" s="52"/>
      <c r="C1211" s="116"/>
      <c r="D1211" s="66" t="s">
        <v>7</v>
      </c>
      <c r="E1211" s="90"/>
      <c r="F1211" s="90"/>
      <c r="G1211" s="90"/>
      <c r="H1211" s="28"/>
      <c r="I1211" s="28"/>
      <c r="J1211" s="28"/>
      <c r="K1211" s="28"/>
      <c r="L1211" s="28"/>
      <c r="M1211" s="28"/>
      <c r="N1211" s="28"/>
      <c r="O1211" s="28"/>
      <c r="P1211" s="28"/>
      <c r="Q1211" s="28"/>
      <c r="R1211" s="28"/>
      <c r="S1211" s="28"/>
      <c r="T1211" s="28"/>
      <c r="U1211" s="28"/>
      <c r="V1211" s="28"/>
      <c r="W1211" s="28"/>
      <c r="X1211" s="28"/>
      <c r="Y1211" s="28">
        <f>主要観光地別・年度計!Y1301+主要観光地別・年度計!Y1307</f>
        <v>42609</v>
      </c>
      <c r="Z1211" s="28">
        <f>主要観光地別・年度計!Z1301+主要観光地別・年度計!Z1307</f>
        <v>43360</v>
      </c>
      <c r="AA1211" s="28">
        <f>主要観光地別・年度計!AA1301+主要観光地別・年度計!AA1307</f>
        <v>49610</v>
      </c>
      <c r="AB1211" s="28">
        <f>主要観光地別・年度計!AB1301+主要観光地別・年度計!AB1307</f>
        <v>54380</v>
      </c>
      <c r="AC1211" s="28">
        <f>主要観光地別・年度計!AC1301+主要観光地別・年度計!AC1307</f>
        <v>59005</v>
      </c>
      <c r="AD1211" s="28">
        <f>主要観光地別・年度計!AD1301+主要観光地別・年度計!AD1307</f>
        <v>67120</v>
      </c>
      <c r="AE1211" s="28">
        <f>主要観光地別・年度計!AE1301+主要観光地別・年度計!AE1307</f>
        <v>77650</v>
      </c>
      <c r="AF1211" s="28">
        <f>主要観光地別・年度計!AF1301+主要観光地別・年度計!AF1307</f>
        <v>86440</v>
      </c>
      <c r="AG1211" s="28">
        <f>主要観光地別・年度計!AG1301+主要観光地別・年度計!AG1307</f>
        <v>104200</v>
      </c>
      <c r="AH1211" s="28">
        <f>主要観光地別・年度計!AH1301+主要観光地別・年度計!AH1307</f>
        <v>109770</v>
      </c>
      <c r="AI1211" s="28">
        <f>主要観光地別・年度計!AI1301+主要観光地別・年度計!AI1307</f>
        <v>133970</v>
      </c>
      <c r="AJ1211" s="28">
        <f>主要観光地別・年度計!AJ1301+主要観光地別・年度計!AJ1307</f>
        <v>137670</v>
      </c>
      <c r="AK1211" s="28">
        <f>主要観光地別・年度計!AK1301+主要観光地別・年度計!AK1307</f>
        <v>162120</v>
      </c>
      <c r="AL1211" s="28">
        <f>主要観光地別・年度計!AL1301+主要観光地別・年度計!AL1307</f>
        <v>155110</v>
      </c>
      <c r="AM1211" s="28">
        <f>主要観光地別・年度計!AM1301+主要観光地別・年度計!AM1307</f>
        <v>160611</v>
      </c>
      <c r="AN1211" s="28">
        <f>主要観光地別・年度計!AN1301+主要観光地別・年度計!AN1307</f>
        <v>162760</v>
      </c>
      <c r="AO1211" s="28">
        <f>主要観光地別・年度計!AO1301+主要観光地別・年度計!AO1307</f>
        <v>132253</v>
      </c>
      <c r="AQ1211" s="67">
        <v>125.8</v>
      </c>
      <c r="AR1211" s="67">
        <v>115.5</v>
      </c>
      <c r="AS1211" s="67">
        <v>114.4</v>
      </c>
      <c r="AT1211" s="67">
        <v>104</v>
      </c>
      <c r="AU1211" s="67">
        <v>124.9</v>
      </c>
      <c r="AV1211" s="67">
        <v>119.5</v>
      </c>
      <c r="AW1211" s="67">
        <v>124.9</v>
      </c>
      <c r="AX1211" s="67">
        <v>115.9</v>
      </c>
      <c r="AY1211" s="67">
        <v>200.7</v>
      </c>
      <c r="AZ1211" s="67">
        <v>216.1</v>
      </c>
      <c r="BA1211" s="67">
        <v>215.4</v>
      </c>
      <c r="BB1211" s="67">
        <v>211.8</v>
      </c>
      <c r="BC1211" s="67">
        <v>205.9</v>
      </c>
      <c r="BD1211" s="67">
        <v>205.79999999999998</v>
      </c>
      <c r="BE1211" s="67">
        <v>208.50000000000003</v>
      </c>
      <c r="BF1211" s="67">
        <v>220.10000000000002</v>
      </c>
      <c r="BG1211" s="67">
        <v>205.20000000000002</v>
      </c>
      <c r="BH1211" s="67">
        <v>236.9</v>
      </c>
      <c r="BI1211" s="67">
        <v>247.39999999999998</v>
      </c>
      <c r="BJ1211" s="67">
        <v>204.40000000000003</v>
      </c>
      <c r="BK1211" s="67">
        <v>347.29999999999995</v>
      </c>
      <c r="BL1211" s="67">
        <v>470.2</v>
      </c>
      <c r="BM1211" s="67">
        <v>143.69999999999996</v>
      </c>
      <c r="BN1211" s="67"/>
    </row>
    <row r="1212" spans="1:66" ht="13.5" customHeight="1" x14ac:dyDescent="0.15">
      <c r="A1212" s="51" t="s">
        <v>416</v>
      </c>
      <c r="B1212" s="52" t="s">
        <v>417</v>
      </c>
      <c r="C1212" s="116"/>
      <c r="D1212" s="66" t="s">
        <v>8</v>
      </c>
      <c r="E1212" s="90"/>
      <c r="F1212" s="90"/>
      <c r="G1212" s="90"/>
      <c r="H1212" s="28"/>
      <c r="I1212" s="28"/>
      <c r="J1212" s="28"/>
      <c r="K1212" s="28"/>
      <c r="L1212" s="28"/>
      <c r="M1212" s="28"/>
      <c r="N1212" s="28"/>
      <c r="O1212" s="28"/>
      <c r="P1212" s="28"/>
      <c r="Q1212" s="28"/>
      <c r="R1212" s="28"/>
      <c r="S1212" s="28"/>
      <c r="T1212" s="28"/>
      <c r="U1212" s="28"/>
      <c r="V1212" s="28"/>
      <c r="W1212" s="28"/>
      <c r="X1212" s="28"/>
      <c r="Y1212" s="28">
        <f>主要観光地別・年度計!Y1302+主要観光地別・年度計!Y1308</f>
        <v>669891</v>
      </c>
      <c r="Z1212" s="28">
        <f>主要観光地別・年度計!Z1302+主要観光地別・年度計!Z1308</f>
        <v>890124</v>
      </c>
      <c r="AA1212" s="28">
        <f>主要観光地別・年度計!AA1302+主要観光地別・年度計!AA1308</f>
        <v>946700</v>
      </c>
      <c r="AB1212" s="28">
        <f>主要観光地別・年度計!AB1302+主要観光地別・年度計!AB1308</f>
        <v>969175</v>
      </c>
      <c r="AC1212" s="28">
        <f>主要観光地別・年度計!AC1302+主要観光地別・年度計!AC1308</f>
        <v>968855</v>
      </c>
      <c r="AD1212" s="28">
        <f>主要観光地別・年度計!AD1302+主要観光地別・年度計!AD1308</f>
        <v>984580</v>
      </c>
      <c r="AE1212" s="28">
        <f>主要観光地別・年度計!AE1302+主要観光地別・年度計!AE1308</f>
        <v>1042470</v>
      </c>
      <c r="AF1212" s="28">
        <f>主要観光地別・年度計!AF1302+主要観光地別・年度計!AF1308</f>
        <v>1108080</v>
      </c>
      <c r="AG1212" s="28">
        <f>主要観光地別・年度計!AG1302+主要観光地別・年度計!AG1308</f>
        <v>1131900</v>
      </c>
      <c r="AH1212" s="28">
        <f>主要観光地別・年度計!AH1302+主要観光地別・年度計!AH1308</f>
        <v>1146950</v>
      </c>
      <c r="AI1212" s="28">
        <f>主要観光地別・年度計!AI1302+主要観光地別・年度計!AI1308</f>
        <v>1057530</v>
      </c>
      <c r="AJ1212" s="28">
        <f>主要観光地別・年度計!AJ1302+主要観光地別・年度計!AJ1308</f>
        <v>1183350</v>
      </c>
      <c r="AK1212" s="28">
        <f>主要観光地別・年度計!AK1302+主要観光地別・年度計!AK1308</f>
        <v>1214100</v>
      </c>
      <c r="AL1212" s="28">
        <f>主要観光地別・年度計!AL1302+主要観光地別・年度計!AL1308</f>
        <v>1195930</v>
      </c>
      <c r="AM1212" s="28">
        <f>主要観光地別・年度計!AM1302+主要観光地別・年度計!AM1308</f>
        <v>1112319</v>
      </c>
      <c r="AN1212" s="28">
        <f>主要観光地別・年度計!AN1302+主要観光地別・年度計!AN1308</f>
        <v>1085310</v>
      </c>
      <c r="AO1212" s="28">
        <f>主要観光地別・年度計!AO1302+主要観光地別・年度計!AO1308</f>
        <v>1082897</v>
      </c>
      <c r="AQ1212" s="67">
        <v>1085.7</v>
      </c>
      <c r="AR1212" s="67">
        <v>1101.8</v>
      </c>
      <c r="AS1212" s="67">
        <v>1153.9000000000001</v>
      </c>
      <c r="AT1212" s="67">
        <v>1059.3</v>
      </c>
      <c r="AU1212" s="67">
        <v>1122.7</v>
      </c>
      <c r="AV1212" s="67">
        <v>1037.8</v>
      </c>
      <c r="AW1212" s="67">
        <v>1010.3</v>
      </c>
      <c r="AX1212" s="67">
        <v>937.6</v>
      </c>
      <c r="AY1212" s="67">
        <v>745.4</v>
      </c>
      <c r="AZ1212" s="67">
        <v>775</v>
      </c>
      <c r="BA1212" s="67">
        <v>763.8</v>
      </c>
      <c r="BB1212" s="67">
        <v>750.8</v>
      </c>
      <c r="BC1212" s="67">
        <v>730.3</v>
      </c>
      <c r="BD1212" s="67">
        <v>729.59999999999991</v>
      </c>
      <c r="BE1212" s="67">
        <v>738.8</v>
      </c>
      <c r="BF1212" s="67">
        <v>779.8</v>
      </c>
      <c r="BG1212" s="67">
        <v>727.59999999999991</v>
      </c>
      <c r="BH1212" s="67">
        <v>838.90000000000009</v>
      </c>
      <c r="BI1212" s="67">
        <v>876.9</v>
      </c>
      <c r="BJ1212" s="67">
        <v>729.00000000000011</v>
      </c>
      <c r="BK1212" s="67">
        <v>511.90000000000003</v>
      </c>
      <c r="BL1212" s="67">
        <v>337.1</v>
      </c>
      <c r="BM1212" s="67">
        <v>488.79999999999995</v>
      </c>
      <c r="BN1212" s="67"/>
    </row>
    <row r="1213" spans="1:66" ht="13.5" customHeight="1" x14ac:dyDescent="0.15">
      <c r="A1213" s="51"/>
      <c r="B1213" s="52"/>
      <c r="C1213" s="116"/>
      <c r="D1213" s="66" t="s">
        <v>9</v>
      </c>
      <c r="E1213" s="90"/>
      <c r="F1213" s="90"/>
      <c r="G1213" s="90"/>
      <c r="H1213" s="28"/>
      <c r="I1213" s="28"/>
      <c r="J1213" s="28"/>
      <c r="K1213" s="28"/>
      <c r="L1213" s="28"/>
      <c r="M1213" s="28"/>
      <c r="N1213" s="28"/>
      <c r="O1213" s="28"/>
      <c r="P1213" s="28"/>
      <c r="Q1213" s="28"/>
      <c r="R1213" s="28"/>
      <c r="S1213" s="28"/>
      <c r="T1213" s="28"/>
      <c r="U1213" s="28"/>
      <c r="V1213" s="28"/>
      <c r="W1213" s="28"/>
      <c r="X1213" s="28"/>
      <c r="Y1213" s="28">
        <f>主要観光地別・年度計!Y1303+主要観光地別・年度計!Y1309</f>
        <v>708903</v>
      </c>
      <c r="Z1213" s="28">
        <f>主要観光地別・年度計!Z1303+主要観光地別・年度計!Z1309</f>
        <v>929940</v>
      </c>
      <c r="AA1213" s="28">
        <f>主要観光地別・年度計!AA1303+主要観光地別・年度計!AA1309</f>
        <v>985494</v>
      </c>
      <c r="AB1213" s="28">
        <f>主要観光地別・年度計!AB1303+主要観光地別・年度計!AB1309</f>
        <v>1011508</v>
      </c>
      <c r="AC1213" s="28">
        <f>主要観光地別・年度計!AC1303+主要観光地別・年度計!AC1309</f>
        <v>1001453</v>
      </c>
      <c r="AD1213" s="28">
        <f>主要観光地別・年度計!AD1303+主要観光地別・年度計!AD1309</f>
        <v>1016030</v>
      </c>
      <c r="AE1213" s="28">
        <f>主要観光地別・年度計!AE1303+主要観光地別・年度計!AE1309</f>
        <v>1078230</v>
      </c>
      <c r="AF1213" s="28">
        <f>主要観光地別・年度計!AF1303+主要観光地別・年度計!AF1309</f>
        <v>1150970</v>
      </c>
      <c r="AG1213" s="28">
        <f>主要観光地別・年度計!AG1303+主要観光地別・年度計!AG1309</f>
        <v>1190800</v>
      </c>
      <c r="AH1213" s="28">
        <f>主要観光地別・年度計!AH1303+主要観光地別・年度計!AH1309</f>
        <v>1196750</v>
      </c>
      <c r="AI1213" s="28">
        <f>主要観光地別・年度計!AI1303+主要観光地別・年度計!AI1309</f>
        <v>1100960</v>
      </c>
      <c r="AJ1213" s="28">
        <f>主要観光地別・年度計!AJ1303+主要観光地別・年度計!AJ1309</f>
        <v>1198319</v>
      </c>
      <c r="AK1213" s="28">
        <f>主要観光地別・年度計!AK1303+主要観光地別・年度計!AK1309</f>
        <v>1232167</v>
      </c>
      <c r="AL1213" s="28">
        <f>主要観光地別・年度計!AL1303+主要観光地別・年度計!AL1309</f>
        <v>1217856</v>
      </c>
      <c r="AM1213" s="28">
        <f>主要観光地別・年度計!AM1303+主要観光地別・年度計!AM1309</f>
        <v>1124226</v>
      </c>
      <c r="AN1213" s="28">
        <f>主要観光地別・年度計!AN1303+主要観光地別・年度計!AN1309</f>
        <v>1087910</v>
      </c>
      <c r="AO1213" s="28">
        <f>主要観光地別・年度計!AO1303+主要観光地別・年度計!AO1309</f>
        <v>1079764</v>
      </c>
      <c r="AQ1213" s="67">
        <v>1082.0999999999999</v>
      </c>
      <c r="AR1213" s="67">
        <v>1087.8</v>
      </c>
      <c r="AS1213" s="67">
        <v>1162.7</v>
      </c>
      <c r="AT1213" s="67">
        <v>1069.9000000000001</v>
      </c>
      <c r="AU1213" s="67">
        <v>1109.7</v>
      </c>
      <c r="AV1213" s="67">
        <v>1026</v>
      </c>
      <c r="AW1213" s="67">
        <v>1007.8</v>
      </c>
      <c r="AX1213" s="67">
        <v>918.3</v>
      </c>
      <c r="AY1213" s="67">
        <v>778.5</v>
      </c>
      <c r="AZ1213" s="67">
        <v>834.9</v>
      </c>
      <c r="BA1213" s="67">
        <v>824.5</v>
      </c>
      <c r="BB1213" s="67">
        <v>809</v>
      </c>
      <c r="BC1213" s="67">
        <v>819.7</v>
      </c>
      <c r="BD1213" s="67">
        <v>837.4</v>
      </c>
      <c r="BE1213" s="67">
        <v>846.7</v>
      </c>
      <c r="BF1213" s="67">
        <v>864</v>
      </c>
      <c r="BG1213" s="67">
        <v>807.5</v>
      </c>
      <c r="BH1213" s="67">
        <v>934.50000000000011</v>
      </c>
      <c r="BI1213" s="67">
        <v>967.5</v>
      </c>
      <c r="BJ1213" s="67">
        <v>829.1</v>
      </c>
      <c r="BK1213" s="67">
        <v>769</v>
      </c>
      <c r="BL1213" s="67">
        <v>723.9</v>
      </c>
      <c r="BM1213" s="67">
        <v>575.49999999999989</v>
      </c>
      <c r="BN1213" s="67"/>
    </row>
    <row r="1214" spans="1:66" ht="13.5" customHeight="1" x14ac:dyDescent="0.15">
      <c r="A1214" s="51"/>
      <c r="B1214" s="52"/>
      <c r="C1214" s="116"/>
      <c r="D1214" s="66" t="s">
        <v>10</v>
      </c>
      <c r="E1214" s="90"/>
      <c r="F1214" s="90"/>
      <c r="G1214" s="90"/>
      <c r="H1214" s="28"/>
      <c r="I1214" s="28"/>
      <c r="J1214" s="28"/>
      <c r="K1214" s="28"/>
      <c r="L1214" s="28"/>
      <c r="M1214" s="28"/>
      <c r="N1214" s="28"/>
      <c r="O1214" s="28"/>
      <c r="P1214" s="28"/>
      <c r="Q1214" s="28"/>
      <c r="R1214" s="28"/>
      <c r="S1214" s="28"/>
      <c r="T1214" s="28"/>
      <c r="U1214" s="28"/>
      <c r="V1214" s="28"/>
      <c r="W1214" s="28"/>
      <c r="X1214" s="28"/>
      <c r="Y1214" s="28">
        <f>主要観光地別・年度計!Y1304+主要観光地別・年度計!Y1310</f>
        <v>3597</v>
      </c>
      <c r="Z1214" s="28">
        <f>主要観光地別・年度計!Z1304+主要観光地別・年度計!Z1310</f>
        <v>3544</v>
      </c>
      <c r="AA1214" s="28">
        <f>主要観光地別・年度計!AA1304+主要観光地別・年度計!AA1310</f>
        <v>10816</v>
      </c>
      <c r="AB1214" s="28">
        <f>主要観光地別・年度計!AB1304+主要観光地別・年度計!AB1310</f>
        <v>12047</v>
      </c>
      <c r="AC1214" s="28">
        <f>主要観光地別・年度計!AC1304+主要観光地別・年度計!AC1310</f>
        <v>26407</v>
      </c>
      <c r="AD1214" s="28">
        <f>主要観光地別・年度計!AD1304+主要観光地別・年度計!AD1310</f>
        <v>35670</v>
      </c>
      <c r="AE1214" s="28">
        <f>主要観光地別・年度計!AE1304+主要観光地別・年度計!AE1310</f>
        <v>41890</v>
      </c>
      <c r="AF1214" s="28">
        <f>主要観光地別・年度計!AF1304+主要観光地別・年度計!AF1310</f>
        <v>43550</v>
      </c>
      <c r="AG1214" s="28">
        <f>主要観光地別・年度計!AG1304+主要観光地別・年度計!AG1310</f>
        <v>45300</v>
      </c>
      <c r="AH1214" s="28">
        <f>主要観光地別・年度計!AH1304+主要観光地別・年度計!AH1310</f>
        <v>59970</v>
      </c>
      <c r="AI1214" s="28">
        <f>主要観光地別・年度計!AI1304+主要観光地別・年度計!AI1310</f>
        <v>90540</v>
      </c>
      <c r="AJ1214" s="28">
        <f>主要観光地別・年度計!AJ1304+主要観光地別・年度計!AJ1310</f>
        <v>122701</v>
      </c>
      <c r="AK1214" s="28">
        <f>主要観光地別・年度計!AK1304+主要観光地別・年度計!AK1310</f>
        <v>134053</v>
      </c>
      <c r="AL1214" s="28">
        <f>主要観光地別・年度計!AL1304+主要観光地別・年度計!AL1310</f>
        <v>133184</v>
      </c>
      <c r="AM1214" s="28">
        <f>主要観光地別・年度計!AM1304+主要観光地別・年度計!AM1310</f>
        <v>148704</v>
      </c>
      <c r="AN1214" s="28">
        <f>主要観光地別・年度計!AN1304+主要観光地別・年度計!AN1310</f>
        <v>160160</v>
      </c>
      <c r="AO1214" s="28">
        <f>主要観光地別・年度計!AO1304+主要観光地別・年度計!AO1310</f>
        <v>135386</v>
      </c>
      <c r="AQ1214" s="67">
        <v>129.4</v>
      </c>
      <c r="AR1214" s="67">
        <v>129.5</v>
      </c>
      <c r="AS1214" s="67">
        <v>105.6</v>
      </c>
      <c r="AT1214" s="67">
        <v>93.4</v>
      </c>
      <c r="AU1214" s="67">
        <v>137.9</v>
      </c>
      <c r="AV1214" s="67">
        <v>131.30000000000001</v>
      </c>
      <c r="AW1214" s="67">
        <v>127.4</v>
      </c>
      <c r="AX1214" s="67">
        <v>135.19999999999999</v>
      </c>
      <c r="AY1214" s="67">
        <v>167.6</v>
      </c>
      <c r="AZ1214" s="67">
        <v>156.19999999999999</v>
      </c>
      <c r="BA1214" s="67">
        <v>154.69999999999999</v>
      </c>
      <c r="BB1214" s="67">
        <v>153.6</v>
      </c>
      <c r="BC1214" s="67">
        <v>116.5</v>
      </c>
      <c r="BD1214" s="67">
        <v>98</v>
      </c>
      <c r="BE1214" s="67">
        <v>100.6</v>
      </c>
      <c r="BF1214" s="67">
        <v>135.9</v>
      </c>
      <c r="BG1214" s="67">
        <v>125.30000000000001</v>
      </c>
      <c r="BH1214" s="67">
        <v>141.30000000000001</v>
      </c>
      <c r="BI1214" s="67">
        <v>156.80000000000001</v>
      </c>
      <c r="BJ1214" s="67">
        <v>104.30000000000001</v>
      </c>
      <c r="BK1214" s="67">
        <v>90.2</v>
      </c>
      <c r="BL1214" s="67">
        <v>83.4</v>
      </c>
      <c r="BM1214" s="67">
        <v>57</v>
      </c>
      <c r="BN1214" s="67"/>
    </row>
    <row r="1215" spans="1:66" ht="13.5" customHeight="1" thickBot="1" x14ac:dyDescent="0.2">
      <c r="A1215" s="51"/>
      <c r="B1215" s="56"/>
      <c r="C1215" s="117"/>
      <c r="D1215" s="68" t="s">
        <v>11</v>
      </c>
      <c r="E1215" s="91"/>
      <c r="F1215" s="91"/>
      <c r="G1215" s="91"/>
      <c r="H1215" s="29"/>
      <c r="I1215" s="29"/>
      <c r="J1215" s="29"/>
      <c r="K1215" s="29"/>
      <c r="L1215" s="29"/>
      <c r="M1215" s="29"/>
      <c r="N1215" s="29"/>
      <c r="O1215" s="29"/>
      <c r="P1215" s="29"/>
      <c r="Q1215" s="29"/>
      <c r="R1215" s="29"/>
      <c r="S1215" s="29"/>
      <c r="T1215" s="29"/>
      <c r="U1215" s="29"/>
      <c r="V1215" s="29"/>
      <c r="W1215" s="29"/>
      <c r="X1215" s="29"/>
      <c r="Y1215" s="29">
        <f>主要観光地別・年度計!Y1305+主要観光地別・年度計!Y1311</f>
        <v>3597</v>
      </c>
      <c r="Z1215" s="29">
        <f>主要観光地別・年度計!Z1305+主要観光地別・年度計!Z1311</f>
        <v>3544</v>
      </c>
      <c r="AA1215" s="29">
        <f>主要観光地別・年度計!AA1305+主要観光地別・年度計!AA1311</f>
        <v>10816</v>
      </c>
      <c r="AB1215" s="29">
        <f>主要観光地別・年度計!AB1305+主要観光地別・年度計!AB1311</f>
        <v>12124</v>
      </c>
      <c r="AC1215" s="29">
        <f>主要観光地別・年度計!AC1305+主要観光地別・年度計!AC1311</f>
        <v>26993</v>
      </c>
      <c r="AD1215" s="29">
        <f>主要観光地別・年度計!AD1305+主要観光地別・年度計!AD1311</f>
        <v>38530</v>
      </c>
      <c r="AE1215" s="29">
        <f>主要観光地別・年度計!AE1305+主要観光地別・年度計!AE1311</f>
        <v>48300</v>
      </c>
      <c r="AF1215" s="29">
        <f>主要観光地別・年度計!AF1305+主要観光地別・年度計!AF1311</f>
        <v>49460</v>
      </c>
      <c r="AG1215" s="29">
        <f>主要観光地別・年度計!AG1305+主要観光地別・年度計!AG1311</f>
        <v>48900</v>
      </c>
      <c r="AH1215" s="29">
        <f>主要観光地別・年度計!AH1305+主要観光地別・年度計!AH1311</f>
        <v>63220</v>
      </c>
      <c r="AI1215" s="29">
        <f>主要観光地別・年度計!AI1305+主要観光地別・年度計!AI1311</f>
        <v>98920</v>
      </c>
      <c r="AJ1215" s="29">
        <f>主要観光地別・年度計!AJ1305+主要観光地別・年度計!AJ1311</f>
        <v>135981</v>
      </c>
      <c r="AK1215" s="29">
        <f>主要観光地別・年度計!AK1305+主要観光地別・年度計!AK1311</f>
        <v>148713</v>
      </c>
      <c r="AL1215" s="29">
        <f>主要観光地別・年度計!AL1305+主要観光地別・年度計!AL1311</f>
        <v>145460</v>
      </c>
      <c r="AM1215" s="29">
        <f>主要観光地別・年度計!AM1305+主要観光地別・年度計!AM1311</f>
        <v>164007</v>
      </c>
      <c r="AN1215" s="29">
        <f>主要観光地別・年度計!AN1305+主要観光地別・年度計!AN1311</f>
        <v>176619</v>
      </c>
      <c r="AO1215" s="29">
        <f>主要観光地別・年度計!AO1305+主要観光地別・年度計!AO1311</f>
        <v>0</v>
      </c>
      <c r="AQ1215" s="69">
        <v>142.69999999999999</v>
      </c>
      <c r="AR1215" s="69">
        <v>143.19999999999999</v>
      </c>
      <c r="AS1215" s="69">
        <v>125.2</v>
      </c>
      <c r="AT1215" s="69">
        <v>114.2</v>
      </c>
      <c r="AU1215" s="69">
        <v>168.1</v>
      </c>
      <c r="AV1215" s="69">
        <v>160.19999999999999</v>
      </c>
      <c r="AW1215" s="69">
        <v>155.5</v>
      </c>
      <c r="AX1215" s="69">
        <v>164.9</v>
      </c>
      <c r="AY1215" s="69">
        <v>210.7</v>
      </c>
      <c r="AZ1215" s="69">
        <v>190.4</v>
      </c>
      <c r="BA1215" s="69">
        <v>188.8</v>
      </c>
      <c r="BB1215" s="69">
        <v>187.3</v>
      </c>
      <c r="BC1215" s="69">
        <v>142.30000000000001</v>
      </c>
      <c r="BD1215" s="69">
        <v>119.19999999999999</v>
      </c>
      <c r="BE1215" s="69">
        <v>122.8</v>
      </c>
      <c r="BF1215" s="69">
        <v>165.79999999999998</v>
      </c>
      <c r="BG1215" s="69">
        <v>153</v>
      </c>
      <c r="BH1215" s="69">
        <v>172.4</v>
      </c>
      <c r="BI1215" s="69">
        <v>191.3</v>
      </c>
      <c r="BJ1215" s="69">
        <v>170.6</v>
      </c>
      <c r="BK1215" s="69">
        <v>175.1</v>
      </c>
      <c r="BL1215" s="69">
        <v>131.69999999999999</v>
      </c>
      <c r="BM1215" s="69">
        <v>134.79999999999998</v>
      </c>
      <c r="BN1215" s="69"/>
    </row>
    <row r="1216" spans="1:66" ht="13.5" customHeight="1" x14ac:dyDescent="0.15">
      <c r="A1216" s="51"/>
      <c r="B1216" s="56"/>
      <c r="C1216" s="53" t="s">
        <v>237</v>
      </c>
      <c r="D1216" s="64" t="s">
        <v>6</v>
      </c>
      <c r="E1216" s="89"/>
      <c r="F1216" s="89"/>
      <c r="G1216" s="89"/>
      <c r="H1216" s="26"/>
      <c r="I1216" s="26"/>
      <c r="J1216" s="26"/>
      <c r="K1216" s="26"/>
      <c r="L1216" s="26"/>
      <c r="M1216" s="26"/>
      <c r="N1216" s="26"/>
      <c r="O1216" s="26"/>
      <c r="P1216" s="26"/>
      <c r="Q1216" s="26"/>
      <c r="R1216" s="26"/>
      <c r="S1216" s="26"/>
      <c r="T1216" s="26"/>
      <c r="U1216" s="26"/>
      <c r="V1216" s="26"/>
      <c r="W1216" s="26"/>
      <c r="X1216" s="26"/>
      <c r="Y1216" s="26"/>
      <c r="Z1216" s="26"/>
      <c r="AA1216" s="26"/>
      <c r="AB1216" s="26"/>
      <c r="AC1216" s="26"/>
      <c r="AD1216" s="26"/>
      <c r="AE1216" s="26"/>
      <c r="AF1216" s="26"/>
      <c r="AG1216" s="26"/>
      <c r="AH1216" s="26"/>
      <c r="AI1216" s="26"/>
      <c r="AJ1216" s="26"/>
      <c r="AK1216" s="26"/>
      <c r="AL1216" s="26"/>
      <c r="AM1216" s="26"/>
      <c r="AN1216" s="26"/>
      <c r="AO1216" s="26"/>
      <c r="AQ1216" s="65">
        <v>0</v>
      </c>
      <c r="AR1216" s="65">
        <v>0</v>
      </c>
      <c r="AS1216" s="65">
        <v>188.5</v>
      </c>
      <c r="AT1216" s="65">
        <v>178.6</v>
      </c>
      <c r="AU1216" s="65">
        <v>172.6</v>
      </c>
      <c r="AV1216" s="65">
        <v>149.19999999999999</v>
      </c>
      <c r="AW1216" s="65">
        <v>145.69999999999999</v>
      </c>
      <c r="AX1216" s="65">
        <v>125.7</v>
      </c>
      <c r="AY1216" s="65">
        <v>64.3</v>
      </c>
      <c r="AZ1216" s="65">
        <v>102.3</v>
      </c>
      <c r="BA1216" s="65">
        <v>97.6</v>
      </c>
      <c r="BB1216" s="65">
        <v>92.8</v>
      </c>
      <c r="BC1216" s="65">
        <v>104.5</v>
      </c>
      <c r="BD1216" s="65">
        <v>71.100000000000023</v>
      </c>
      <c r="BE1216" s="65">
        <v>62.000000000000014</v>
      </c>
      <c r="BF1216" s="65">
        <v>219.10000000000002</v>
      </c>
      <c r="BG1216" s="65">
        <v>83.600000000000009</v>
      </c>
      <c r="BH1216" s="65">
        <v>53.8</v>
      </c>
      <c r="BI1216" s="65">
        <v>61.099999999999994</v>
      </c>
      <c r="BJ1216" s="65">
        <v>50.9</v>
      </c>
      <c r="BK1216" s="65">
        <v>40.6</v>
      </c>
      <c r="BL1216" s="65">
        <v>64.2</v>
      </c>
      <c r="BM1216" s="65">
        <v>166.19999999999996</v>
      </c>
      <c r="BN1216" s="65"/>
    </row>
    <row r="1217" spans="1:66" ht="13.5" customHeight="1" x14ac:dyDescent="0.15">
      <c r="A1217" s="51"/>
      <c r="B1217" s="56"/>
      <c r="C1217" s="54"/>
      <c r="D1217" s="66" t="s">
        <v>7</v>
      </c>
      <c r="E1217" s="90"/>
      <c r="F1217" s="90"/>
      <c r="G1217" s="90"/>
      <c r="H1217" s="28"/>
      <c r="I1217" s="28"/>
      <c r="J1217" s="28"/>
      <c r="K1217" s="28"/>
      <c r="L1217" s="28"/>
      <c r="M1217" s="28"/>
      <c r="N1217" s="28"/>
      <c r="O1217" s="28"/>
      <c r="P1217" s="28"/>
      <c r="Q1217" s="28"/>
      <c r="R1217" s="28"/>
      <c r="S1217" s="28"/>
      <c r="T1217" s="28"/>
      <c r="U1217" s="28"/>
      <c r="V1217" s="28"/>
      <c r="W1217" s="28"/>
      <c r="X1217" s="28"/>
      <c r="Y1217" s="28"/>
      <c r="Z1217" s="28"/>
      <c r="AA1217" s="28"/>
      <c r="AB1217" s="28"/>
      <c r="AC1217" s="28"/>
      <c r="AD1217" s="28"/>
      <c r="AE1217" s="28"/>
      <c r="AF1217" s="28"/>
      <c r="AG1217" s="28"/>
      <c r="AH1217" s="28"/>
      <c r="AI1217" s="28"/>
      <c r="AJ1217" s="28"/>
      <c r="AK1217" s="28"/>
      <c r="AL1217" s="28"/>
      <c r="AM1217" s="28"/>
      <c r="AN1217" s="28"/>
      <c r="AO1217" s="28"/>
      <c r="AQ1217" s="67">
        <v>0</v>
      </c>
      <c r="AR1217" s="67">
        <v>0</v>
      </c>
      <c r="AS1217" s="67">
        <v>23.7</v>
      </c>
      <c r="AT1217" s="67">
        <v>21.6</v>
      </c>
      <c r="AU1217" s="67">
        <v>15.5</v>
      </c>
      <c r="AV1217" s="67">
        <v>7.8</v>
      </c>
      <c r="AW1217" s="67">
        <v>15.1</v>
      </c>
      <c r="AX1217" s="67">
        <v>13.3</v>
      </c>
      <c r="AY1217" s="67">
        <v>3</v>
      </c>
      <c r="AZ1217" s="67">
        <v>12.6</v>
      </c>
      <c r="BA1217" s="67">
        <v>10.1</v>
      </c>
      <c r="BB1217" s="67">
        <v>11.7</v>
      </c>
      <c r="BC1217" s="67">
        <v>17.399999999999999</v>
      </c>
      <c r="BD1217" s="67">
        <v>11.999999999999998</v>
      </c>
      <c r="BE1217" s="67">
        <v>14.899999999999999</v>
      </c>
      <c r="BF1217" s="67">
        <v>125</v>
      </c>
      <c r="BG1217" s="67">
        <v>48.400000000000006</v>
      </c>
      <c r="BH1217" s="67">
        <v>36.800000000000004</v>
      </c>
      <c r="BI1217" s="67">
        <v>34.200000000000003</v>
      </c>
      <c r="BJ1217" s="67">
        <v>34.300000000000004</v>
      </c>
      <c r="BK1217" s="67">
        <v>29.8</v>
      </c>
      <c r="BL1217" s="67">
        <v>28.7</v>
      </c>
      <c r="BM1217" s="67">
        <v>117.00000000000001</v>
      </c>
      <c r="BN1217" s="67"/>
    </row>
    <row r="1218" spans="1:66" ht="13.5" customHeight="1" x14ac:dyDescent="0.15">
      <c r="A1218" s="51"/>
      <c r="B1218" s="56"/>
      <c r="C1218" s="54"/>
      <c r="D1218" s="66" t="s">
        <v>8</v>
      </c>
      <c r="E1218" s="90"/>
      <c r="F1218" s="90"/>
      <c r="G1218" s="90"/>
      <c r="H1218" s="28"/>
      <c r="I1218" s="28"/>
      <c r="J1218" s="28"/>
      <c r="K1218" s="28"/>
      <c r="L1218" s="28"/>
      <c r="M1218" s="28"/>
      <c r="N1218" s="28"/>
      <c r="O1218" s="28"/>
      <c r="P1218" s="28"/>
      <c r="Q1218" s="28"/>
      <c r="R1218" s="28"/>
      <c r="S1218" s="28"/>
      <c r="T1218" s="28"/>
      <c r="U1218" s="28"/>
      <c r="V1218" s="28"/>
      <c r="W1218" s="28"/>
      <c r="X1218" s="28"/>
      <c r="Y1218" s="28"/>
      <c r="Z1218" s="28"/>
      <c r="AA1218" s="28"/>
      <c r="AB1218" s="28"/>
      <c r="AC1218" s="28"/>
      <c r="AD1218" s="28"/>
      <c r="AE1218" s="28"/>
      <c r="AF1218" s="28"/>
      <c r="AG1218" s="28"/>
      <c r="AH1218" s="28"/>
      <c r="AI1218" s="28"/>
      <c r="AJ1218" s="28"/>
      <c r="AK1218" s="28"/>
      <c r="AL1218" s="28"/>
      <c r="AM1218" s="28"/>
      <c r="AN1218" s="28"/>
      <c r="AO1218" s="28"/>
      <c r="AQ1218" s="67">
        <v>0</v>
      </c>
      <c r="AR1218" s="67">
        <v>0</v>
      </c>
      <c r="AS1218" s="67">
        <v>164.8</v>
      </c>
      <c r="AT1218" s="67">
        <v>157</v>
      </c>
      <c r="AU1218" s="67">
        <v>157.1</v>
      </c>
      <c r="AV1218" s="67">
        <v>141.4</v>
      </c>
      <c r="AW1218" s="67">
        <v>130.6</v>
      </c>
      <c r="AX1218" s="67">
        <v>112.4</v>
      </c>
      <c r="AY1218" s="67">
        <v>61.3</v>
      </c>
      <c r="AZ1218" s="67">
        <v>89.7</v>
      </c>
      <c r="BA1218" s="67">
        <v>87.5</v>
      </c>
      <c r="BB1218" s="67">
        <v>81.099999999999994</v>
      </c>
      <c r="BC1218" s="67">
        <v>87.1</v>
      </c>
      <c r="BD1218" s="67">
        <v>59.099999999999987</v>
      </c>
      <c r="BE1218" s="67">
        <v>47.100000000000009</v>
      </c>
      <c r="BF1218" s="67">
        <v>94.100000000000009</v>
      </c>
      <c r="BG1218" s="67">
        <v>35.200000000000003</v>
      </c>
      <c r="BH1218" s="67">
        <v>16.999999999999996</v>
      </c>
      <c r="BI1218" s="67">
        <v>26.900000000000002</v>
      </c>
      <c r="BJ1218" s="67">
        <v>16.600000000000001</v>
      </c>
      <c r="BK1218" s="67">
        <v>10.8</v>
      </c>
      <c r="BL1218" s="67">
        <v>35.5</v>
      </c>
      <c r="BM1218" s="67">
        <v>49.199999999999996</v>
      </c>
      <c r="BN1218" s="67"/>
    </row>
    <row r="1219" spans="1:66" ht="13.5" customHeight="1" x14ac:dyDescent="0.15">
      <c r="A1219" s="51"/>
      <c r="B1219" s="56"/>
      <c r="C1219" s="54"/>
      <c r="D1219" s="66" t="s">
        <v>9</v>
      </c>
      <c r="E1219" s="90"/>
      <c r="F1219" s="90"/>
      <c r="G1219" s="90"/>
      <c r="H1219" s="28"/>
      <c r="I1219" s="28"/>
      <c r="J1219" s="28"/>
      <c r="K1219" s="28"/>
      <c r="L1219" s="28"/>
      <c r="M1219" s="28"/>
      <c r="N1219" s="28"/>
      <c r="O1219" s="28"/>
      <c r="P1219" s="28"/>
      <c r="Q1219" s="28"/>
      <c r="R1219" s="28"/>
      <c r="S1219" s="28"/>
      <c r="T1219" s="28"/>
      <c r="U1219" s="28"/>
      <c r="V1219" s="28"/>
      <c r="W1219" s="28"/>
      <c r="X1219" s="28"/>
      <c r="Y1219" s="28"/>
      <c r="Z1219" s="28"/>
      <c r="AA1219" s="28"/>
      <c r="AB1219" s="28"/>
      <c r="AC1219" s="28"/>
      <c r="AD1219" s="28"/>
      <c r="AE1219" s="28"/>
      <c r="AF1219" s="28"/>
      <c r="AG1219" s="28"/>
      <c r="AH1219" s="28"/>
      <c r="AI1219" s="28"/>
      <c r="AJ1219" s="28"/>
      <c r="AK1219" s="28"/>
      <c r="AL1219" s="28"/>
      <c r="AM1219" s="28"/>
      <c r="AN1219" s="28"/>
      <c r="AO1219" s="28"/>
      <c r="AQ1219" s="67">
        <v>0</v>
      </c>
      <c r="AR1219" s="67">
        <v>0</v>
      </c>
      <c r="AS1219" s="67">
        <v>179.9</v>
      </c>
      <c r="AT1219" s="67">
        <v>170.4</v>
      </c>
      <c r="AU1219" s="67">
        <v>165.2</v>
      </c>
      <c r="AV1219" s="67">
        <v>141.4</v>
      </c>
      <c r="AW1219" s="67">
        <v>138.80000000000001</v>
      </c>
      <c r="AX1219" s="67">
        <v>118.9</v>
      </c>
      <c r="AY1219" s="67">
        <v>58.8</v>
      </c>
      <c r="AZ1219" s="67">
        <v>97.2</v>
      </c>
      <c r="BA1219" s="67">
        <v>91.6</v>
      </c>
      <c r="BB1219" s="67">
        <v>90.4</v>
      </c>
      <c r="BC1219" s="67">
        <v>103.6</v>
      </c>
      <c r="BD1219" s="67">
        <v>70.100000000000009</v>
      </c>
      <c r="BE1219" s="67">
        <v>62.000000000000014</v>
      </c>
      <c r="BF1219" s="67">
        <v>219.10000000000002</v>
      </c>
      <c r="BG1219" s="67">
        <v>83.600000000000009</v>
      </c>
      <c r="BH1219" s="67">
        <v>53.8</v>
      </c>
      <c r="BI1219" s="67">
        <v>61.099999999999994</v>
      </c>
      <c r="BJ1219" s="67">
        <v>50.9</v>
      </c>
      <c r="BK1219" s="67">
        <v>40.6</v>
      </c>
      <c r="BL1219" s="67">
        <v>64.2</v>
      </c>
      <c r="BM1219" s="67">
        <v>166.19999999999996</v>
      </c>
      <c r="BN1219" s="67"/>
    </row>
    <row r="1220" spans="1:66" ht="13.5" customHeight="1" x14ac:dyDescent="0.15">
      <c r="A1220" s="51"/>
      <c r="B1220" s="56"/>
      <c r="C1220" s="54"/>
      <c r="D1220" s="66" t="s">
        <v>10</v>
      </c>
      <c r="E1220" s="90"/>
      <c r="F1220" s="90"/>
      <c r="G1220" s="90"/>
      <c r="H1220" s="28"/>
      <c r="I1220" s="28"/>
      <c r="J1220" s="28"/>
      <c r="K1220" s="28"/>
      <c r="L1220" s="28"/>
      <c r="M1220" s="28"/>
      <c r="N1220" s="28"/>
      <c r="O1220" s="28"/>
      <c r="P1220" s="28"/>
      <c r="Q1220" s="28"/>
      <c r="R1220" s="28"/>
      <c r="S1220" s="28"/>
      <c r="T1220" s="28"/>
      <c r="U1220" s="28"/>
      <c r="V1220" s="28"/>
      <c r="W1220" s="28"/>
      <c r="X1220" s="28"/>
      <c r="Y1220" s="28"/>
      <c r="Z1220" s="28"/>
      <c r="AA1220" s="28"/>
      <c r="AB1220" s="28"/>
      <c r="AC1220" s="28"/>
      <c r="AD1220" s="28"/>
      <c r="AE1220" s="28"/>
      <c r="AF1220" s="28"/>
      <c r="AG1220" s="28"/>
      <c r="AH1220" s="28"/>
      <c r="AI1220" s="28"/>
      <c r="AJ1220" s="28"/>
      <c r="AK1220" s="28"/>
      <c r="AL1220" s="28"/>
      <c r="AM1220" s="28"/>
      <c r="AN1220" s="28"/>
      <c r="AO1220" s="28"/>
      <c r="AQ1220" s="67">
        <v>0</v>
      </c>
      <c r="AR1220" s="67">
        <v>0</v>
      </c>
      <c r="AS1220" s="67">
        <v>8.6</v>
      </c>
      <c r="AT1220" s="67">
        <v>8.1999999999999993</v>
      </c>
      <c r="AU1220" s="67">
        <v>7.4</v>
      </c>
      <c r="AV1220" s="67">
        <v>7.8</v>
      </c>
      <c r="AW1220" s="67">
        <v>6.9</v>
      </c>
      <c r="AX1220" s="67">
        <v>6.8</v>
      </c>
      <c r="AY1220" s="67">
        <v>5.5</v>
      </c>
      <c r="AZ1220" s="67">
        <v>5.0999999999999996</v>
      </c>
      <c r="BA1220" s="67">
        <v>6</v>
      </c>
      <c r="BB1220" s="67">
        <v>2.4</v>
      </c>
      <c r="BC1220" s="67">
        <v>0.9</v>
      </c>
      <c r="BD1220" s="67">
        <v>0.99999999999999989</v>
      </c>
      <c r="BE1220" s="67">
        <v>0</v>
      </c>
      <c r="BF1220" s="67">
        <v>0</v>
      </c>
      <c r="BG1220" s="67">
        <v>0</v>
      </c>
      <c r="BH1220" s="67">
        <v>0</v>
      </c>
      <c r="BI1220" s="67">
        <v>0</v>
      </c>
      <c r="BJ1220" s="67">
        <v>0</v>
      </c>
      <c r="BK1220" s="67">
        <v>0</v>
      </c>
      <c r="BL1220" s="67">
        <v>0</v>
      </c>
      <c r="BM1220" s="67">
        <v>0</v>
      </c>
      <c r="BN1220" s="67"/>
    </row>
    <row r="1221" spans="1:66" ht="13.5" customHeight="1" thickBot="1" x14ac:dyDescent="0.2">
      <c r="A1221" s="51"/>
      <c r="B1221" s="56"/>
      <c r="C1221" s="55"/>
      <c r="D1221" s="68" t="s">
        <v>11</v>
      </c>
      <c r="E1221" s="91"/>
      <c r="F1221" s="91"/>
      <c r="G1221" s="91"/>
      <c r="H1221" s="29"/>
      <c r="I1221" s="29"/>
      <c r="J1221" s="29"/>
      <c r="K1221" s="29"/>
      <c r="L1221" s="29"/>
      <c r="M1221" s="29"/>
      <c r="N1221" s="29"/>
      <c r="O1221" s="29"/>
      <c r="P1221" s="29"/>
      <c r="Q1221" s="29"/>
      <c r="R1221" s="29"/>
      <c r="S1221" s="29"/>
      <c r="T1221" s="29"/>
      <c r="U1221" s="29"/>
      <c r="V1221" s="29"/>
      <c r="W1221" s="29"/>
      <c r="X1221" s="29"/>
      <c r="Y1221" s="29"/>
      <c r="Z1221" s="29"/>
      <c r="AA1221" s="29"/>
      <c r="AB1221" s="29"/>
      <c r="AC1221" s="29"/>
      <c r="AD1221" s="29"/>
      <c r="AE1221" s="29"/>
      <c r="AF1221" s="29"/>
      <c r="AG1221" s="29"/>
      <c r="AH1221" s="29"/>
      <c r="AI1221" s="29"/>
      <c r="AJ1221" s="29"/>
      <c r="AK1221" s="29"/>
      <c r="AL1221" s="29"/>
      <c r="AM1221" s="29"/>
      <c r="AN1221" s="29"/>
      <c r="AO1221" s="29"/>
      <c r="AQ1221" s="69">
        <v>0</v>
      </c>
      <c r="AR1221" s="69">
        <v>0</v>
      </c>
      <c r="AS1221" s="69">
        <v>8.6</v>
      </c>
      <c r="AT1221" s="69">
        <v>8.1999999999999993</v>
      </c>
      <c r="AU1221" s="69">
        <v>7.4</v>
      </c>
      <c r="AV1221" s="69">
        <v>7.8</v>
      </c>
      <c r="AW1221" s="69">
        <v>6.9</v>
      </c>
      <c r="AX1221" s="69">
        <v>6.8</v>
      </c>
      <c r="AY1221" s="69">
        <v>5.5</v>
      </c>
      <c r="AZ1221" s="69">
        <v>5.0999999999999996</v>
      </c>
      <c r="BA1221" s="69">
        <v>6</v>
      </c>
      <c r="BB1221" s="69">
        <v>2.4</v>
      </c>
      <c r="BC1221" s="69">
        <v>0.9</v>
      </c>
      <c r="BD1221" s="69">
        <v>0.99999999999999989</v>
      </c>
      <c r="BE1221" s="69">
        <v>0</v>
      </c>
      <c r="BF1221" s="69">
        <v>0</v>
      </c>
      <c r="BG1221" s="69">
        <v>0</v>
      </c>
      <c r="BH1221" s="69">
        <v>0</v>
      </c>
      <c r="BI1221" s="69">
        <v>0</v>
      </c>
      <c r="BJ1221" s="69">
        <v>0</v>
      </c>
      <c r="BK1221" s="69">
        <v>0</v>
      </c>
      <c r="BL1221" s="69">
        <v>0</v>
      </c>
      <c r="BM1221" s="69">
        <v>0</v>
      </c>
      <c r="BN1221" s="69"/>
    </row>
    <row r="1222" spans="1:66" ht="13.5" customHeight="1" x14ac:dyDescent="0.15">
      <c r="A1222" s="51"/>
      <c r="B1222" s="56"/>
      <c r="C1222" s="53" t="s">
        <v>238</v>
      </c>
      <c r="D1222" s="64" t="s">
        <v>6</v>
      </c>
      <c r="E1222" s="89"/>
      <c r="F1222" s="89"/>
      <c r="G1222" s="89"/>
      <c r="H1222" s="26"/>
      <c r="I1222" s="26"/>
      <c r="J1222" s="26"/>
      <c r="K1222" s="26"/>
      <c r="L1222" s="26"/>
      <c r="M1222" s="26"/>
      <c r="N1222" s="26"/>
      <c r="O1222" s="26"/>
      <c r="P1222" s="26"/>
      <c r="Q1222" s="26"/>
      <c r="R1222" s="26"/>
      <c r="S1222" s="26"/>
      <c r="T1222" s="26"/>
      <c r="U1222" s="26"/>
      <c r="V1222" s="26"/>
      <c r="W1222" s="26"/>
      <c r="X1222" s="26"/>
      <c r="Y1222" s="26"/>
      <c r="Z1222" s="26"/>
      <c r="AA1222" s="26"/>
      <c r="AB1222" s="26"/>
      <c r="AC1222" s="26"/>
      <c r="AD1222" s="26"/>
      <c r="AE1222" s="26"/>
      <c r="AF1222" s="26"/>
      <c r="AG1222" s="26"/>
      <c r="AH1222" s="26"/>
      <c r="AI1222" s="26"/>
      <c r="AJ1222" s="26"/>
      <c r="AK1222" s="26"/>
      <c r="AL1222" s="26"/>
      <c r="AM1222" s="26"/>
      <c r="AN1222" s="26"/>
      <c r="AO1222" s="26"/>
      <c r="AQ1222" s="65">
        <v>0</v>
      </c>
      <c r="AR1222" s="65">
        <v>0</v>
      </c>
      <c r="AS1222" s="65">
        <v>158.30000000000001</v>
      </c>
      <c r="AT1222" s="65">
        <v>142</v>
      </c>
      <c r="AU1222" s="65">
        <v>140.80000000000001</v>
      </c>
      <c r="AV1222" s="65">
        <v>117.9</v>
      </c>
      <c r="AW1222" s="65">
        <v>111.5</v>
      </c>
      <c r="AX1222" s="65">
        <v>114.9</v>
      </c>
      <c r="AY1222" s="65">
        <v>100.5</v>
      </c>
      <c r="AZ1222" s="65">
        <v>92.4</v>
      </c>
      <c r="BA1222" s="65">
        <v>88.3</v>
      </c>
      <c r="BB1222" s="65">
        <v>85.7</v>
      </c>
      <c r="BC1222" s="65">
        <v>92.9</v>
      </c>
      <c r="BD1222" s="65">
        <v>189.5</v>
      </c>
      <c r="BE1222" s="65">
        <v>204.10000000000002</v>
      </c>
      <c r="BF1222" s="65">
        <v>212.1</v>
      </c>
      <c r="BG1222" s="65">
        <v>183.7</v>
      </c>
      <c r="BH1222" s="65">
        <v>187.3</v>
      </c>
      <c r="BI1222" s="65">
        <v>207.20000000000002</v>
      </c>
      <c r="BJ1222" s="65">
        <v>200.7</v>
      </c>
      <c r="BK1222" s="65">
        <v>198.89999999999998</v>
      </c>
      <c r="BL1222" s="65">
        <v>201.1</v>
      </c>
      <c r="BM1222" s="65">
        <v>172.09999999999997</v>
      </c>
      <c r="BN1222" s="65"/>
    </row>
    <row r="1223" spans="1:66" ht="13.5" customHeight="1" x14ac:dyDescent="0.15">
      <c r="A1223" s="51"/>
      <c r="B1223" s="56"/>
      <c r="C1223" s="54"/>
      <c r="D1223" s="66" t="s">
        <v>7</v>
      </c>
      <c r="E1223" s="90"/>
      <c r="F1223" s="90"/>
      <c r="G1223" s="90"/>
      <c r="H1223" s="28"/>
      <c r="I1223" s="28"/>
      <c r="J1223" s="28"/>
      <c r="K1223" s="28"/>
      <c r="L1223" s="28"/>
      <c r="M1223" s="28"/>
      <c r="N1223" s="28"/>
      <c r="O1223" s="28"/>
      <c r="P1223" s="28"/>
      <c r="Q1223" s="28"/>
      <c r="R1223" s="28"/>
      <c r="S1223" s="28"/>
      <c r="T1223" s="28"/>
      <c r="U1223" s="28"/>
      <c r="V1223" s="28"/>
      <c r="W1223" s="28"/>
      <c r="X1223" s="28"/>
      <c r="Y1223" s="28"/>
      <c r="Z1223" s="28"/>
      <c r="AA1223" s="28"/>
      <c r="AB1223" s="28"/>
      <c r="AC1223" s="28"/>
      <c r="AD1223" s="28"/>
      <c r="AE1223" s="28"/>
      <c r="AF1223" s="28"/>
      <c r="AG1223" s="28"/>
      <c r="AH1223" s="28"/>
      <c r="AI1223" s="28"/>
      <c r="AJ1223" s="28"/>
      <c r="AK1223" s="28"/>
      <c r="AL1223" s="28"/>
      <c r="AM1223" s="28"/>
      <c r="AN1223" s="28"/>
      <c r="AO1223" s="28"/>
      <c r="AQ1223" s="67">
        <v>0</v>
      </c>
      <c r="AR1223" s="67">
        <v>0</v>
      </c>
      <c r="AS1223" s="67">
        <v>1.9</v>
      </c>
      <c r="AT1223" s="67">
        <v>1.5</v>
      </c>
      <c r="AU1223" s="67">
        <v>1.5</v>
      </c>
      <c r="AV1223" s="67">
        <v>3.4</v>
      </c>
      <c r="AW1223" s="67">
        <v>2.8</v>
      </c>
      <c r="AX1223" s="67">
        <v>2.8</v>
      </c>
      <c r="AY1223" s="67">
        <v>2.8</v>
      </c>
      <c r="AZ1223" s="67">
        <v>2.2999999999999998</v>
      </c>
      <c r="BA1223" s="67">
        <v>3.1</v>
      </c>
      <c r="BB1223" s="67">
        <v>4.5</v>
      </c>
      <c r="BC1223" s="67">
        <v>3</v>
      </c>
      <c r="BD1223" s="67">
        <v>1.2000000000000004</v>
      </c>
      <c r="BE1223" s="67">
        <v>2.4000000000000004</v>
      </c>
      <c r="BF1223" s="67">
        <v>3.7</v>
      </c>
      <c r="BG1223" s="67">
        <v>1.5000000000000002</v>
      </c>
      <c r="BH1223" s="67">
        <v>1.9000000000000001</v>
      </c>
      <c r="BI1223" s="67">
        <v>2.6</v>
      </c>
      <c r="BJ1223" s="67">
        <v>4</v>
      </c>
      <c r="BK1223" s="67">
        <v>3.6</v>
      </c>
      <c r="BL1223" s="67">
        <v>3.6</v>
      </c>
      <c r="BM1223" s="67">
        <v>4</v>
      </c>
      <c r="BN1223" s="67"/>
    </row>
    <row r="1224" spans="1:66" ht="13.5" customHeight="1" x14ac:dyDescent="0.15">
      <c r="A1224" s="51"/>
      <c r="B1224" s="56"/>
      <c r="C1224" s="54"/>
      <c r="D1224" s="66" t="s">
        <v>8</v>
      </c>
      <c r="E1224" s="90"/>
      <c r="F1224" s="90"/>
      <c r="G1224" s="90"/>
      <c r="H1224" s="28"/>
      <c r="I1224" s="28"/>
      <c r="J1224" s="28"/>
      <c r="K1224" s="28"/>
      <c r="L1224" s="28"/>
      <c r="M1224" s="28"/>
      <c r="N1224" s="28"/>
      <c r="O1224" s="28"/>
      <c r="P1224" s="28"/>
      <c r="Q1224" s="28"/>
      <c r="R1224" s="28"/>
      <c r="S1224" s="28"/>
      <c r="T1224" s="28"/>
      <c r="U1224" s="28"/>
      <c r="V1224" s="28"/>
      <c r="W1224" s="28"/>
      <c r="X1224" s="28"/>
      <c r="Y1224" s="28"/>
      <c r="Z1224" s="28"/>
      <c r="AA1224" s="28"/>
      <c r="AB1224" s="28"/>
      <c r="AC1224" s="28"/>
      <c r="AD1224" s="28"/>
      <c r="AE1224" s="28"/>
      <c r="AF1224" s="28"/>
      <c r="AG1224" s="28"/>
      <c r="AH1224" s="28"/>
      <c r="AI1224" s="28"/>
      <c r="AJ1224" s="28"/>
      <c r="AK1224" s="28"/>
      <c r="AL1224" s="28"/>
      <c r="AM1224" s="28"/>
      <c r="AN1224" s="28"/>
      <c r="AO1224" s="28"/>
      <c r="AQ1224" s="67">
        <v>0</v>
      </c>
      <c r="AR1224" s="67">
        <v>0</v>
      </c>
      <c r="AS1224" s="67">
        <v>156.4</v>
      </c>
      <c r="AT1224" s="67">
        <v>140.5</v>
      </c>
      <c r="AU1224" s="67">
        <v>139.30000000000001</v>
      </c>
      <c r="AV1224" s="67">
        <v>114.5</v>
      </c>
      <c r="AW1224" s="67">
        <v>108.7</v>
      </c>
      <c r="AX1224" s="67">
        <v>112.1</v>
      </c>
      <c r="AY1224" s="67">
        <v>97.7</v>
      </c>
      <c r="AZ1224" s="67">
        <v>90.1</v>
      </c>
      <c r="BA1224" s="67">
        <v>85.2</v>
      </c>
      <c r="BB1224" s="67">
        <v>81.2</v>
      </c>
      <c r="BC1224" s="67">
        <v>89.9</v>
      </c>
      <c r="BD1224" s="67">
        <v>188.29999999999998</v>
      </c>
      <c r="BE1224" s="67">
        <v>201.7</v>
      </c>
      <c r="BF1224" s="67">
        <v>208.4</v>
      </c>
      <c r="BG1224" s="67">
        <v>182.2</v>
      </c>
      <c r="BH1224" s="67">
        <v>185.4</v>
      </c>
      <c r="BI1224" s="67">
        <v>204.6</v>
      </c>
      <c r="BJ1224" s="67">
        <v>196.70000000000002</v>
      </c>
      <c r="BK1224" s="67">
        <v>195.3</v>
      </c>
      <c r="BL1224" s="67">
        <v>197.5</v>
      </c>
      <c r="BM1224" s="67">
        <v>168.10000000000002</v>
      </c>
      <c r="BN1224" s="67"/>
    </row>
    <row r="1225" spans="1:66" ht="13.5" customHeight="1" x14ac:dyDescent="0.15">
      <c r="A1225" s="51"/>
      <c r="B1225" s="56"/>
      <c r="C1225" s="54"/>
      <c r="D1225" s="66" t="s">
        <v>9</v>
      </c>
      <c r="E1225" s="90"/>
      <c r="F1225" s="90"/>
      <c r="G1225" s="90"/>
      <c r="H1225" s="28"/>
      <c r="I1225" s="28"/>
      <c r="J1225" s="28"/>
      <c r="K1225" s="28"/>
      <c r="L1225" s="28"/>
      <c r="M1225" s="28"/>
      <c r="N1225" s="28"/>
      <c r="O1225" s="28"/>
      <c r="P1225" s="28"/>
      <c r="Q1225" s="28"/>
      <c r="R1225" s="28"/>
      <c r="S1225" s="28"/>
      <c r="T1225" s="28"/>
      <c r="U1225" s="28"/>
      <c r="V1225" s="28"/>
      <c r="W1225" s="28"/>
      <c r="X1225" s="28"/>
      <c r="Y1225" s="28"/>
      <c r="Z1225" s="28"/>
      <c r="AA1225" s="28"/>
      <c r="AB1225" s="28"/>
      <c r="AC1225" s="28"/>
      <c r="AD1225" s="28"/>
      <c r="AE1225" s="28"/>
      <c r="AF1225" s="28"/>
      <c r="AG1225" s="28"/>
      <c r="AH1225" s="28"/>
      <c r="AI1225" s="28"/>
      <c r="AJ1225" s="28"/>
      <c r="AK1225" s="28"/>
      <c r="AL1225" s="28"/>
      <c r="AM1225" s="28"/>
      <c r="AN1225" s="28"/>
      <c r="AO1225" s="28"/>
      <c r="AQ1225" s="67">
        <v>0</v>
      </c>
      <c r="AR1225" s="67">
        <v>0</v>
      </c>
      <c r="AS1225" s="67">
        <v>143.9</v>
      </c>
      <c r="AT1225" s="67">
        <v>134.6</v>
      </c>
      <c r="AU1225" s="67">
        <v>133.5</v>
      </c>
      <c r="AV1225" s="67">
        <v>110.4</v>
      </c>
      <c r="AW1225" s="67">
        <v>103.4</v>
      </c>
      <c r="AX1225" s="67">
        <v>107.3</v>
      </c>
      <c r="AY1225" s="67">
        <v>93.9</v>
      </c>
      <c r="AZ1225" s="67">
        <v>86.2</v>
      </c>
      <c r="BA1225" s="67">
        <v>80.7</v>
      </c>
      <c r="BB1225" s="67">
        <v>79.2</v>
      </c>
      <c r="BC1225" s="67">
        <v>86.6</v>
      </c>
      <c r="BD1225" s="67">
        <v>183.20000000000002</v>
      </c>
      <c r="BE1225" s="67">
        <v>199.79999999999998</v>
      </c>
      <c r="BF1225" s="67">
        <v>206.99999999999997</v>
      </c>
      <c r="BG1225" s="67">
        <v>177.8</v>
      </c>
      <c r="BH1225" s="67">
        <v>182.3</v>
      </c>
      <c r="BI1225" s="67">
        <v>203.29999999999998</v>
      </c>
      <c r="BJ1225" s="67">
        <v>196</v>
      </c>
      <c r="BK1225" s="67">
        <v>193.4</v>
      </c>
      <c r="BL1225" s="67">
        <v>196.5</v>
      </c>
      <c r="BM1225" s="67">
        <v>167.70000000000002</v>
      </c>
      <c r="BN1225" s="67"/>
    </row>
    <row r="1226" spans="1:66" ht="13.5" customHeight="1" x14ac:dyDescent="0.15">
      <c r="A1226" s="51"/>
      <c r="B1226" s="56"/>
      <c r="C1226" s="54"/>
      <c r="D1226" s="66" t="s">
        <v>10</v>
      </c>
      <c r="E1226" s="90"/>
      <c r="F1226" s="90"/>
      <c r="G1226" s="90"/>
      <c r="H1226" s="28"/>
      <c r="I1226" s="28"/>
      <c r="J1226" s="28"/>
      <c r="K1226" s="28"/>
      <c r="L1226" s="28"/>
      <c r="M1226" s="28"/>
      <c r="N1226" s="28"/>
      <c r="O1226" s="28"/>
      <c r="P1226" s="28"/>
      <c r="Q1226" s="28"/>
      <c r="R1226" s="28"/>
      <c r="S1226" s="28"/>
      <c r="T1226" s="28"/>
      <c r="U1226" s="28"/>
      <c r="V1226" s="28"/>
      <c r="W1226" s="28"/>
      <c r="X1226" s="28"/>
      <c r="Y1226" s="28"/>
      <c r="Z1226" s="28"/>
      <c r="AA1226" s="28"/>
      <c r="AB1226" s="28"/>
      <c r="AC1226" s="28"/>
      <c r="AD1226" s="28"/>
      <c r="AE1226" s="28"/>
      <c r="AF1226" s="28"/>
      <c r="AG1226" s="28"/>
      <c r="AH1226" s="28"/>
      <c r="AI1226" s="28"/>
      <c r="AJ1226" s="28"/>
      <c r="AK1226" s="28"/>
      <c r="AL1226" s="28"/>
      <c r="AM1226" s="28"/>
      <c r="AN1226" s="28"/>
      <c r="AO1226" s="28"/>
      <c r="AQ1226" s="67">
        <v>0</v>
      </c>
      <c r="AR1226" s="67">
        <v>0</v>
      </c>
      <c r="AS1226" s="67">
        <v>14.4</v>
      </c>
      <c r="AT1226" s="67">
        <v>7.4</v>
      </c>
      <c r="AU1226" s="67">
        <v>7.3</v>
      </c>
      <c r="AV1226" s="67">
        <v>7.5</v>
      </c>
      <c r="AW1226" s="67">
        <v>8.1</v>
      </c>
      <c r="AX1226" s="67">
        <v>7.6</v>
      </c>
      <c r="AY1226" s="67">
        <v>6.6</v>
      </c>
      <c r="AZ1226" s="67">
        <v>6.2</v>
      </c>
      <c r="BA1226" s="67">
        <v>7.6</v>
      </c>
      <c r="BB1226" s="67">
        <v>6.5</v>
      </c>
      <c r="BC1226" s="67">
        <v>6.3</v>
      </c>
      <c r="BD1226" s="67">
        <v>6.3</v>
      </c>
      <c r="BE1226" s="67">
        <v>4.3</v>
      </c>
      <c r="BF1226" s="67">
        <v>5.1000000000000005</v>
      </c>
      <c r="BG1226" s="67">
        <v>5.9</v>
      </c>
      <c r="BH1226" s="67">
        <v>5</v>
      </c>
      <c r="BI1226" s="67">
        <v>3.9000000000000008</v>
      </c>
      <c r="BJ1226" s="67">
        <v>4.6999999999999993</v>
      </c>
      <c r="BK1226" s="67">
        <v>5.5000000000000009</v>
      </c>
      <c r="BL1226" s="67">
        <v>4.5999999999999996</v>
      </c>
      <c r="BM1226" s="67">
        <v>4.4000000000000004</v>
      </c>
      <c r="BN1226" s="67"/>
    </row>
    <row r="1227" spans="1:66" ht="13.5" customHeight="1" thickBot="1" x14ac:dyDescent="0.2">
      <c r="A1227" s="51"/>
      <c r="B1227" s="56"/>
      <c r="C1227" s="55"/>
      <c r="D1227" s="68" t="s">
        <v>11</v>
      </c>
      <c r="E1227" s="91"/>
      <c r="F1227" s="91"/>
      <c r="G1227" s="91"/>
      <c r="H1227" s="29"/>
      <c r="I1227" s="29"/>
      <c r="J1227" s="29"/>
      <c r="K1227" s="29"/>
      <c r="L1227" s="29"/>
      <c r="M1227" s="29"/>
      <c r="N1227" s="29"/>
      <c r="O1227" s="29"/>
      <c r="P1227" s="29"/>
      <c r="Q1227" s="29"/>
      <c r="R1227" s="29"/>
      <c r="S1227" s="29"/>
      <c r="T1227" s="29"/>
      <c r="U1227" s="29"/>
      <c r="V1227" s="29"/>
      <c r="W1227" s="29"/>
      <c r="X1227" s="29"/>
      <c r="Y1227" s="29"/>
      <c r="Z1227" s="29"/>
      <c r="AA1227" s="29"/>
      <c r="AB1227" s="29"/>
      <c r="AC1227" s="29"/>
      <c r="AD1227" s="29"/>
      <c r="AE1227" s="29"/>
      <c r="AF1227" s="29"/>
      <c r="AG1227" s="29"/>
      <c r="AH1227" s="29"/>
      <c r="AI1227" s="29"/>
      <c r="AJ1227" s="29"/>
      <c r="AK1227" s="29"/>
      <c r="AL1227" s="29"/>
      <c r="AM1227" s="29"/>
      <c r="AN1227" s="29"/>
      <c r="AO1227" s="29"/>
      <c r="AQ1227" s="69">
        <v>0</v>
      </c>
      <c r="AR1227" s="69">
        <v>0</v>
      </c>
      <c r="AS1227" s="69">
        <v>14.4</v>
      </c>
      <c r="AT1227" s="69">
        <v>7.4</v>
      </c>
      <c r="AU1227" s="69">
        <v>7.3</v>
      </c>
      <c r="AV1227" s="69">
        <v>40.1</v>
      </c>
      <c r="AW1227" s="69">
        <v>8.1</v>
      </c>
      <c r="AX1227" s="69">
        <v>7.6</v>
      </c>
      <c r="AY1227" s="69">
        <v>6.6</v>
      </c>
      <c r="AZ1227" s="69">
        <v>6.2</v>
      </c>
      <c r="BA1227" s="69">
        <v>7.6</v>
      </c>
      <c r="BB1227" s="69">
        <v>6.5</v>
      </c>
      <c r="BC1227" s="69">
        <v>6.3</v>
      </c>
      <c r="BD1227" s="69">
        <v>6.3</v>
      </c>
      <c r="BE1227" s="69">
        <v>4.3</v>
      </c>
      <c r="BF1227" s="69">
        <v>5.1000000000000005</v>
      </c>
      <c r="BG1227" s="69">
        <v>5.9</v>
      </c>
      <c r="BH1227" s="69">
        <v>5</v>
      </c>
      <c r="BI1227" s="69">
        <v>4.5000000000000009</v>
      </c>
      <c r="BJ1227" s="69">
        <v>6</v>
      </c>
      <c r="BK1227" s="69">
        <v>6.8000000000000016</v>
      </c>
      <c r="BL1227" s="69">
        <v>5.9</v>
      </c>
      <c r="BM1227" s="69">
        <v>6</v>
      </c>
      <c r="BN1227" s="69"/>
    </row>
    <row r="1228" spans="1:66" ht="13.5" customHeight="1" x14ac:dyDescent="0.15">
      <c r="A1228" s="51"/>
      <c r="B1228" s="56"/>
      <c r="C1228" s="53" t="s">
        <v>418</v>
      </c>
      <c r="D1228" s="64" t="s">
        <v>6</v>
      </c>
      <c r="E1228" s="89"/>
      <c r="F1228" s="89"/>
      <c r="G1228" s="89"/>
      <c r="H1228" s="26"/>
      <c r="I1228" s="26"/>
      <c r="J1228" s="26"/>
      <c r="K1228" s="26"/>
      <c r="L1228" s="26"/>
      <c r="M1228" s="26"/>
      <c r="N1228" s="26"/>
      <c r="O1228" s="26"/>
      <c r="P1228" s="26"/>
      <c r="Q1228" s="26"/>
      <c r="R1228" s="26"/>
      <c r="S1228" s="26"/>
      <c r="T1228" s="26"/>
      <c r="U1228" s="26"/>
      <c r="V1228" s="26"/>
      <c r="W1228" s="26"/>
      <c r="X1228" s="26"/>
      <c r="Y1228" s="26"/>
      <c r="Z1228" s="26"/>
      <c r="AA1228" s="26"/>
      <c r="AB1228" s="26"/>
      <c r="AC1228" s="26"/>
      <c r="AD1228" s="26"/>
      <c r="AE1228" s="26"/>
      <c r="AF1228" s="26"/>
      <c r="AG1228" s="26"/>
      <c r="AH1228" s="26"/>
      <c r="AI1228" s="26"/>
      <c r="AJ1228" s="26"/>
      <c r="AK1228" s="26"/>
      <c r="AL1228" s="26"/>
      <c r="AM1228" s="26"/>
      <c r="AN1228" s="26"/>
      <c r="AO1228" s="26"/>
      <c r="AQ1228" s="65">
        <v>0</v>
      </c>
      <c r="AR1228" s="65">
        <v>0</v>
      </c>
      <c r="AS1228" s="65">
        <v>111.6</v>
      </c>
      <c r="AT1228" s="65">
        <v>81.5</v>
      </c>
      <c r="AU1228" s="65">
        <v>93.2</v>
      </c>
      <c r="AV1228" s="65">
        <v>140.1</v>
      </c>
      <c r="AW1228" s="65">
        <v>163.9</v>
      </c>
      <c r="AX1228" s="65">
        <v>131.6</v>
      </c>
      <c r="AY1228" s="65">
        <v>544.5</v>
      </c>
      <c r="AZ1228" s="65">
        <v>611.1</v>
      </c>
      <c r="BA1228" s="65">
        <v>805.7</v>
      </c>
      <c r="BB1228" s="65">
        <v>1001.2</v>
      </c>
      <c r="BC1228" s="65">
        <v>1227</v>
      </c>
      <c r="BD1228" s="65">
        <v>956.4</v>
      </c>
      <c r="BE1228" s="65">
        <v>984.30000000000007</v>
      </c>
      <c r="BF1228" s="65">
        <v>890.40000000000009</v>
      </c>
      <c r="BG1228" s="65">
        <v>918.69999999999993</v>
      </c>
      <c r="BH1228" s="65">
        <v>945.19999999999982</v>
      </c>
      <c r="BI1228" s="65">
        <v>884</v>
      </c>
      <c r="BJ1228" s="65">
        <v>757.09999999999991</v>
      </c>
      <c r="BK1228" s="65">
        <v>887</v>
      </c>
      <c r="BL1228" s="65">
        <v>844</v>
      </c>
      <c r="BM1228" s="65">
        <v>957.90000000000009</v>
      </c>
      <c r="BN1228" s="65"/>
    </row>
    <row r="1229" spans="1:66" ht="13.5" customHeight="1" x14ac:dyDescent="0.15">
      <c r="A1229" s="51"/>
      <c r="B1229" s="56"/>
      <c r="C1229" s="54"/>
      <c r="D1229" s="66" t="s">
        <v>7</v>
      </c>
      <c r="E1229" s="90"/>
      <c r="F1229" s="90"/>
      <c r="G1229" s="90"/>
      <c r="H1229" s="28"/>
      <c r="I1229" s="28"/>
      <c r="J1229" s="28"/>
      <c r="K1229" s="28"/>
      <c r="L1229" s="28"/>
      <c r="M1229" s="28"/>
      <c r="N1229" s="28"/>
      <c r="O1229" s="28"/>
      <c r="P1229" s="28"/>
      <c r="Q1229" s="28"/>
      <c r="R1229" s="28"/>
      <c r="S1229" s="28"/>
      <c r="T1229" s="28"/>
      <c r="U1229" s="28"/>
      <c r="V1229" s="28"/>
      <c r="W1229" s="28"/>
      <c r="X1229" s="28"/>
      <c r="Y1229" s="28"/>
      <c r="Z1229" s="28"/>
      <c r="AA1229" s="28"/>
      <c r="AB1229" s="28"/>
      <c r="AC1229" s="28"/>
      <c r="AD1229" s="28"/>
      <c r="AE1229" s="28"/>
      <c r="AF1229" s="28"/>
      <c r="AG1229" s="28"/>
      <c r="AH1229" s="28"/>
      <c r="AI1229" s="28"/>
      <c r="AJ1229" s="28"/>
      <c r="AK1229" s="28"/>
      <c r="AL1229" s="28"/>
      <c r="AM1229" s="28"/>
      <c r="AN1229" s="28"/>
      <c r="AO1229" s="28"/>
      <c r="AQ1229" s="67">
        <v>0</v>
      </c>
      <c r="AR1229" s="67">
        <v>0</v>
      </c>
      <c r="AS1229" s="67">
        <v>2.2000000000000002</v>
      </c>
      <c r="AT1229" s="67">
        <v>2.1</v>
      </c>
      <c r="AU1229" s="67">
        <v>2.2999999999999998</v>
      </c>
      <c r="AV1229" s="67">
        <v>1.9</v>
      </c>
      <c r="AW1229" s="67">
        <v>1.6</v>
      </c>
      <c r="AX1229" s="67">
        <v>1.4</v>
      </c>
      <c r="AY1229" s="67">
        <v>5.7</v>
      </c>
      <c r="AZ1229" s="67">
        <v>141.4</v>
      </c>
      <c r="BA1229" s="67">
        <v>113.9</v>
      </c>
      <c r="BB1229" s="67">
        <v>212.4</v>
      </c>
      <c r="BC1229" s="67">
        <v>334.1</v>
      </c>
      <c r="BD1229" s="67">
        <v>380.70000000000005</v>
      </c>
      <c r="BE1229" s="67">
        <v>260.70000000000005</v>
      </c>
      <c r="BF1229" s="67">
        <v>267.8</v>
      </c>
      <c r="BG1229" s="67">
        <v>296</v>
      </c>
      <c r="BH1229" s="67">
        <v>350.70000000000005</v>
      </c>
      <c r="BI1229" s="67">
        <v>176.4</v>
      </c>
      <c r="BJ1229" s="67">
        <v>151.39999999999998</v>
      </c>
      <c r="BK1229" s="67">
        <v>176</v>
      </c>
      <c r="BL1229" s="67">
        <v>168</v>
      </c>
      <c r="BM1229" s="67">
        <v>191.1</v>
      </c>
      <c r="BN1229" s="67"/>
    </row>
    <row r="1230" spans="1:66" ht="13.5" customHeight="1" x14ac:dyDescent="0.15">
      <c r="A1230" s="51"/>
      <c r="B1230" s="56"/>
      <c r="C1230" s="54"/>
      <c r="D1230" s="66" t="s">
        <v>8</v>
      </c>
      <c r="E1230" s="90"/>
      <c r="F1230" s="90"/>
      <c r="G1230" s="90"/>
      <c r="H1230" s="28"/>
      <c r="I1230" s="28"/>
      <c r="J1230" s="28"/>
      <c r="K1230" s="28"/>
      <c r="L1230" s="28"/>
      <c r="M1230" s="28"/>
      <c r="N1230" s="28"/>
      <c r="O1230" s="28"/>
      <c r="P1230" s="28"/>
      <c r="Q1230" s="28"/>
      <c r="R1230" s="28"/>
      <c r="S1230" s="28"/>
      <c r="T1230" s="28"/>
      <c r="U1230" s="28"/>
      <c r="V1230" s="28"/>
      <c r="W1230" s="28"/>
      <c r="X1230" s="28"/>
      <c r="Y1230" s="28"/>
      <c r="Z1230" s="28"/>
      <c r="AA1230" s="28"/>
      <c r="AB1230" s="28"/>
      <c r="AC1230" s="28"/>
      <c r="AD1230" s="28"/>
      <c r="AE1230" s="28"/>
      <c r="AF1230" s="28"/>
      <c r="AG1230" s="28"/>
      <c r="AH1230" s="28"/>
      <c r="AI1230" s="28"/>
      <c r="AJ1230" s="28"/>
      <c r="AK1230" s="28"/>
      <c r="AL1230" s="28"/>
      <c r="AM1230" s="28"/>
      <c r="AN1230" s="28"/>
      <c r="AO1230" s="28"/>
      <c r="AQ1230" s="67">
        <v>0</v>
      </c>
      <c r="AR1230" s="67">
        <v>0</v>
      </c>
      <c r="AS1230" s="67">
        <v>109.4</v>
      </c>
      <c r="AT1230" s="67">
        <v>79.400000000000006</v>
      </c>
      <c r="AU1230" s="67">
        <v>90.9</v>
      </c>
      <c r="AV1230" s="67">
        <v>138.19999999999999</v>
      </c>
      <c r="AW1230" s="67">
        <v>162.30000000000001</v>
      </c>
      <c r="AX1230" s="67">
        <v>130.19999999999999</v>
      </c>
      <c r="AY1230" s="67">
        <v>538.79999999999995</v>
      </c>
      <c r="AZ1230" s="67">
        <v>469.7</v>
      </c>
      <c r="BA1230" s="67">
        <v>691.8</v>
      </c>
      <c r="BB1230" s="67">
        <v>788.8</v>
      </c>
      <c r="BC1230" s="67">
        <v>892.9</v>
      </c>
      <c r="BD1230" s="67">
        <v>575.70000000000005</v>
      </c>
      <c r="BE1230" s="67">
        <v>723.59999999999991</v>
      </c>
      <c r="BF1230" s="67">
        <v>622.59999999999991</v>
      </c>
      <c r="BG1230" s="67">
        <v>622.69999999999993</v>
      </c>
      <c r="BH1230" s="67">
        <v>594.50000000000011</v>
      </c>
      <c r="BI1230" s="67">
        <v>707.6</v>
      </c>
      <c r="BJ1230" s="67">
        <v>605.70000000000005</v>
      </c>
      <c r="BK1230" s="67">
        <v>711</v>
      </c>
      <c r="BL1230" s="67">
        <v>676</v>
      </c>
      <c r="BM1230" s="67">
        <v>766.8</v>
      </c>
      <c r="BN1230" s="67"/>
    </row>
    <row r="1231" spans="1:66" ht="13.5" customHeight="1" x14ac:dyDescent="0.15">
      <c r="A1231" s="51"/>
      <c r="B1231" s="56"/>
      <c r="C1231" s="54"/>
      <c r="D1231" s="66" t="s">
        <v>9</v>
      </c>
      <c r="E1231" s="90"/>
      <c r="F1231" s="90"/>
      <c r="G1231" s="90"/>
      <c r="H1231" s="28"/>
      <c r="I1231" s="28"/>
      <c r="J1231" s="28"/>
      <c r="K1231" s="28"/>
      <c r="L1231" s="28"/>
      <c r="M1231" s="28"/>
      <c r="N1231" s="28"/>
      <c r="O1231" s="28"/>
      <c r="P1231" s="28"/>
      <c r="Q1231" s="28"/>
      <c r="R1231" s="28"/>
      <c r="S1231" s="28"/>
      <c r="T1231" s="28"/>
      <c r="U1231" s="28"/>
      <c r="V1231" s="28"/>
      <c r="W1231" s="28"/>
      <c r="X1231" s="28"/>
      <c r="Y1231" s="28"/>
      <c r="Z1231" s="28"/>
      <c r="AA1231" s="28"/>
      <c r="AB1231" s="28"/>
      <c r="AC1231" s="28"/>
      <c r="AD1231" s="28"/>
      <c r="AE1231" s="28"/>
      <c r="AF1231" s="28"/>
      <c r="AG1231" s="28"/>
      <c r="AH1231" s="28"/>
      <c r="AI1231" s="28"/>
      <c r="AJ1231" s="28"/>
      <c r="AK1231" s="28"/>
      <c r="AL1231" s="28"/>
      <c r="AM1231" s="28"/>
      <c r="AN1231" s="28"/>
      <c r="AO1231" s="28"/>
      <c r="AQ1231" s="67">
        <v>0</v>
      </c>
      <c r="AR1231" s="67">
        <v>0</v>
      </c>
      <c r="AS1231" s="67">
        <v>90.5</v>
      </c>
      <c r="AT1231" s="67">
        <v>63.7</v>
      </c>
      <c r="AU1231" s="67">
        <v>88.1</v>
      </c>
      <c r="AV1231" s="67">
        <v>137.9</v>
      </c>
      <c r="AW1231" s="67">
        <v>163.9</v>
      </c>
      <c r="AX1231" s="67">
        <v>131.6</v>
      </c>
      <c r="AY1231" s="67">
        <v>544.5</v>
      </c>
      <c r="AZ1231" s="67">
        <v>611.1</v>
      </c>
      <c r="BA1231" s="67">
        <v>805.7</v>
      </c>
      <c r="BB1231" s="67">
        <v>1001.2</v>
      </c>
      <c r="BC1231" s="67">
        <v>1227</v>
      </c>
      <c r="BD1231" s="67">
        <v>956.4</v>
      </c>
      <c r="BE1231" s="67">
        <v>984.30000000000007</v>
      </c>
      <c r="BF1231" s="67">
        <v>890.40000000000009</v>
      </c>
      <c r="BG1231" s="67">
        <v>918.69999999999993</v>
      </c>
      <c r="BH1231" s="67">
        <v>945.19999999999982</v>
      </c>
      <c r="BI1231" s="67">
        <v>884</v>
      </c>
      <c r="BJ1231" s="67">
        <v>757.09999999999991</v>
      </c>
      <c r="BK1231" s="67">
        <v>873.00000000000011</v>
      </c>
      <c r="BL1231" s="67">
        <v>833.2</v>
      </c>
      <c r="BM1231" s="67">
        <v>945.7</v>
      </c>
      <c r="BN1231" s="67"/>
    </row>
    <row r="1232" spans="1:66" ht="13.5" customHeight="1" x14ac:dyDescent="0.15">
      <c r="A1232" s="51"/>
      <c r="B1232" s="56"/>
      <c r="C1232" s="54"/>
      <c r="D1232" s="66" t="s">
        <v>10</v>
      </c>
      <c r="E1232" s="90"/>
      <c r="F1232" s="90"/>
      <c r="G1232" s="90"/>
      <c r="H1232" s="28"/>
      <c r="I1232" s="28"/>
      <c r="J1232" s="28"/>
      <c r="K1232" s="28"/>
      <c r="L1232" s="28"/>
      <c r="M1232" s="28"/>
      <c r="N1232" s="28"/>
      <c r="O1232" s="28"/>
      <c r="P1232" s="28"/>
      <c r="Q1232" s="28"/>
      <c r="R1232" s="28"/>
      <c r="S1232" s="28"/>
      <c r="T1232" s="28"/>
      <c r="U1232" s="28"/>
      <c r="V1232" s="28"/>
      <c r="W1232" s="28"/>
      <c r="X1232" s="28"/>
      <c r="Y1232" s="28"/>
      <c r="Z1232" s="28"/>
      <c r="AA1232" s="28"/>
      <c r="AB1232" s="28"/>
      <c r="AC1232" s="28"/>
      <c r="AD1232" s="28"/>
      <c r="AE1232" s="28"/>
      <c r="AF1232" s="28"/>
      <c r="AG1232" s="28"/>
      <c r="AH1232" s="28"/>
      <c r="AI1232" s="28"/>
      <c r="AJ1232" s="28"/>
      <c r="AK1232" s="28"/>
      <c r="AL1232" s="28"/>
      <c r="AM1232" s="28"/>
      <c r="AN1232" s="28"/>
      <c r="AO1232" s="28"/>
      <c r="AQ1232" s="67">
        <v>0</v>
      </c>
      <c r="AR1232" s="67">
        <v>0</v>
      </c>
      <c r="AS1232" s="67">
        <v>21.1</v>
      </c>
      <c r="AT1232" s="67">
        <v>17.8</v>
      </c>
      <c r="AU1232" s="67">
        <v>5.0999999999999996</v>
      </c>
      <c r="AV1232" s="67">
        <v>2.2000000000000002</v>
      </c>
      <c r="AW1232" s="67">
        <v>0</v>
      </c>
      <c r="AX1232" s="67">
        <v>0</v>
      </c>
      <c r="AY1232" s="67">
        <v>0</v>
      </c>
      <c r="AZ1232" s="67">
        <v>0</v>
      </c>
      <c r="BA1232" s="67">
        <v>0</v>
      </c>
      <c r="BB1232" s="67">
        <v>0</v>
      </c>
      <c r="BC1232" s="67">
        <v>0</v>
      </c>
      <c r="BD1232" s="67">
        <v>0</v>
      </c>
      <c r="BE1232" s="67">
        <v>0</v>
      </c>
      <c r="BF1232" s="67">
        <v>0</v>
      </c>
      <c r="BG1232" s="67">
        <v>0</v>
      </c>
      <c r="BH1232" s="67">
        <v>0</v>
      </c>
      <c r="BI1232" s="67">
        <v>0</v>
      </c>
      <c r="BJ1232" s="67">
        <v>0</v>
      </c>
      <c r="BK1232" s="67">
        <v>14.000000000000002</v>
      </c>
      <c r="BL1232" s="67">
        <v>10.8</v>
      </c>
      <c r="BM1232" s="67">
        <v>12.200000000000003</v>
      </c>
      <c r="BN1232" s="67"/>
    </row>
    <row r="1233" spans="1:66" ht="13.5" customHeight="1" thickBot="1" x14ac:dyDescent="0.2">
      <c r="A1233" s="51"/>
      <c r="B1233" s="56"/>
      <c r="C1233" s="55"/>
      <c r="D1233" s="68" t="s">
        <v>11</v>
      </c>
      <c r="E1233" s="91"/>
      <c r="F1233" s="91"/>
      <c r="G1233" s="91"/>
      <c r="H1233" s="29"/>
      <c r="I1233" s="29"/>
      <c r="J1233" s="29"/>
      <c r="K1233" s="29"/>
      <c r="L1233" s="29"/>
      <c r="M1233" s="29"/>
      <c r="N1233" s="29"/>
      <c r="O1233" s="29"/>
      <c r="P1233" s="29"/>
      <c r="Q1233" s="29"/>
      <c r="R1233" s="29"/>
      <c r="S1233" s="29"/>
      <c r="T1233" s="29"/>
      <c r="U1233" s="29"/>
      <c r="V1233" s="29"/>
      <c r="W1233" s="29"/>
      <c r="X1233" s="29"/>
      <c r="Y1233" s="29"/>
      <c r="Z1233" s="29"/>
      <c r="AA1233" s="29"/>
      <c r="AB1233" s="29"/>
      <c r="AC1233" s="29"/>
      <c r="AD1233" s="29"/>
      <c r="AE1233" s="29"/>
      <c r="AF1233" s="29"/>
      <c r="AG1233" s="29"/>
      <c r="AH1233" s="29"/>
      <c r="AI1233" s="29"/>
      <c r="AJ1233" s="29"/>
      <c r="AK1233" s="29"/>
      <c r="AL1233" s="29"/>
      <c r="AM1233" s="29"/>
      <c r="AN1233" s="29"/>
      <c r="AO1233" s="29"/>
      <c r="AQ1233" s="69">
        <v>0</v>
      </c>
      <c r="AR1233" s="69">
        <v>0</v>
      </c>
      <c r="AS1233" s="69">
        <v>21.1</v>
      </c>
      <c r="AT1233" s="69">
        <v>17.8</v>
      </c>
      <c r="AU1233" s="69">
        <v>5.0999999999999996</v>
      </c>
      <c r="AV1233" s="69">
        <v>2.2000000000000002</v>
      </c>
      <c r="AW1233" s="69">
        <v>0</v>
      </c>
      <c r="AX1233" s="69">
        <v>0</v>
      </c>
      <c r="AY1233" s="69">
        <v>0</v>
      </c>
      <c r="AZ1233" s="69">
        <v>0</v>
      </c>
      <c r="BA1233" s="69">
        <v>0</v>
      </c>
      <c r="BB1233" s="69">
        <v>0</v>
      </c>
      <c r="BC1233" s="69">
        <v>0</v>
      </c>
      <c r="BD1233" s="69">
        <v>0</v>
      </c>
      <c r="BE1233" s="69">
        <v>0</v>
      </c>
      <c r="BF1233" s="69">
        <v>0</v>
      </c>
      <c r="BG1233" s="69">
        <v>0</v>
      </c>
      <c r="BH1233" s="69">
        <v>0</v>
      </c>
      <c r="BI1233" s="69">
        <v>0</v>
      </c>
      <c r="BJ1233" s="69">
        <v>0</v>
      </c>
      <c r="BK1233" s="69">
        <v>14.000000000000002</v>
      </c>
      <c r="BL1233" s="69">
        <v>10.8</v>
      </c>
      <c r="BM1233" s="69">
        <v>12.200000000000003</v>
      </c>
      <c r="BN1233" s="69"/>
    </row>
    <row r="1234" spans="1:66" ht="13.5" customHeight="1" x14ac:dyDescent="0.15">
      <c r="A1234" s="51"/>
      <c r="B1234" s="56"/>
      <c r="C1234" s="53" t="s">
        <v>242</v>
      </c>
      <c r="D1234" s="64" t="s">
        <v>6</v>
      </c>
      <c r="E1234" s="89"/>
      <c r="F1234" s="89"/>
      <c r="G1234" s="89"/>
      <c r="H1234" s="26"/>
      <c r="I1234" s="26"/>
      <c r="J1234" s="26"/>
      <c r="K1234" s="26"/>
      <c r="L1234" s="26"/>
      <c r="M1234" s="26"/>
      <c r="N1234" s="26"/>
      <c r="O1234" s="26"/>
      <c r="P1234" s="26"/>
      <c r="Q1234" s="26"/>
      <c r="R1234" s="26"/>
      <c r="S1234" s="26"/>
      <c r="T1234" s="26"/>
      <c r="U1234" s="26"/>
      <c r="V1234" s="26"/>
      <c r="W1234" s="26"/>
      <c r="X1234" s="26"/>
      <c r="Y1234" s="26"/>
      <c r="Z1234" s="26"/>
      <c r="AA1234" s="26"/>
      <c r="AB1234" s="26"/>
      <c r="AC1234" s="26"/>
      <c r="AD1234" s="26"/>
      <c r="AE1234" s="26"/>
      <c r="AF1234" s="26"/>
      <c r="AG1234" s="26"/>
      <c r="AH1234" s="26"/>
      <c r="AI1234" s="26"/>
      <c r="AJ1234" s="26"/>
      <c r="AK1234" s="26"/>
      <c r="AL1234" s="26"/>
      <c r="AM1234" s="26"/>
      <c r="AN1234" s="26"/>
      <c r="AO1234" s="26"/>
      <c r="AQ1234" s="65">
        <v>0</v>
      </c>
      <c r="AR1234" s="65">
        <v>0</v>
      </c>
      <c r="AS1234" s="65">
        <v>96.7</v>
      </c>
      <c r="AT1234" s="65">
        <v>119.5</v>
      </c>
      <c r="AU1234" s="65">
        <v>104.4</v>
      </c>
      <c r="AV1234" s="65">
        <v>105.9</v>
      </c>
      <c r="AW1234" s="65">
        <v>102.6</v>
      </c>
      <c r="AX1234" s="65">
        <v>121</v>
      </c>
      <c r="AY1234" s="65">
        <v>107.5</v>
      </c>
      <c r="AZ1234" s="65">
        <v>91.6</v>
      </c>
      <c r="BA1234" s="65">
        <v>84.4</v>
      </c>
      <c r="BB1234" s="65">
        <v>80.8</v>
      </c>
      <c r="BC1234" s="65">
        <v>53.6</v>
      </c>
      <c r="BD1234" s="65">
        <v>35.200000000000003</v>
      </c>
      <c r="BE1234" s="65">
        <v>33.199999999999996</v>
      </c>
      <c r="BF1234" s="65">
        <v>44.7</v>
      </c>
      <c r="BG1234" s="65">
        <v>51.000000000000007</v>
      </c>
      <c r="BH1234" s="65">
        <v>49.800000000000004</v>
      </c>
      <c r="BI1234" s="65">
        <v>54.199999999999996</v>
      </c>
      <c r="BJ1234" s="65">
        <v>43.20000000000001</v>
      </c>
      <c r="BK1234" s="65">
        <v>47.400000000000013</v>
      </c>
      <c r="BL1234" s="65">
        <v>43.4</v>
      </c>
      <c r="BM1234" s="65">
        <v>40.200000000000003</v>
      </c>
      <c r="BN1234" s="65"/>
    </row>
    <row r="1235" spans="1:66" ht="13.5" customHeight="1" x14ac:dyDescent="0.15">
      <c r="A1235" s="51"/>
      <c r="B1235" s="56"/>
      <c r="C1235" s="54"/>
      <c r="D1235" s="66" t="s">
        <v>7</v>
      </c>
      <c r="E1235" s="90"/>
      <c r="F1235" s="90"/>
      <c r="G1235" s="90"/>
      <c r="H1235" s="28"/>
      <c r="I1235" s="28"/>
      <c r="J1235" s="28"/>
      <c r="K1235" s="28"/>
      <c r="L1235" s="28"/>
      <c r="M1235" s="28"/>
      <c r="N1235" s="28"/>
      <c r="O1235" s="28"/>
      <c r="P1235" s="28"/>
      <c r="Q1235" s="28"/>
      <c r="R1235" s="28"/>
      <c r="S1235" s="28"/>
      <c r="T1235" s="28"/>
      <c r="U1235" s="28"/>
      <c r="V1235" s="28"/>
      <c r="W1235" s="28"/>
      <c r="X1235" s="28"/>
      <c r="Y1235" s="28"/>
      <c r="Z1235" s="28"/>
      <c r="AA1235" s="28"/>
      <c r="AB1235" s="28"/>
      <c r="AC1235" s="28"/>
      <c r="AD1235" s="28"/>
      <c r="AE1235" s="28"/>
      <c r="AF1235" s="28"/>
      <c r="AG1235" s="28"/>
      <c r="AH1235" s="28"/>
      <c r="AI1235" s="28"/>
      <c r="AJ1235" s="28"/>
      <c r="AK1235" s="28"/>
      <c r="AL1235" s="28"/>
      <c r="AM1235" s="28"/>
      <c r="AN1235" s="28"/>
      <c r="AO1235" s="28"/>
      <c r="AQ1235" s="67">
        <v>0</v>
      </c>
      <c r="AR1235" s="67">
        <v>0</v>
      </c>
      <c r="AS1235" s="67">
        <v>2.7</v>
      </c>
      <c r="AT1235" s="67">
        <v>3</v>
      </c>
      <c r="AU1235" s="67">
        <v>1.2</v>
      </c>
      <c r="AV1235" s="67">
        <v>3</v>
      </c>
      <c r="AW1235" s="67">
        <v>2.4</v>
      </c>
      <c r="AX1235" s="67">
        <v>3</v>
      </c>
      <c r="AY1235" s="67">
        <v>0.7</v>
      </c>
      <c r="AZ1235" s="67">
        <v>3.3</v>
      </c>
      <c r="BA1235" s="67">
        <v>2.5</v>
      </c>
      <c r="BB1235" s="67">
        <v>3.2</v>
      </c>
      <c r="BC1235" s="67">
        <v>1.3</v>
      </c>
      <c r="BD1235" s="67">
        <v>0.79999999999999993</v>
      </c>
      <c r="BE1235" s="67">
        <v>0.5</v>
      </c>
      <c r="BF1235" s="67">
        <v>0.5</v>
      </c>
      <c r="BG1235" s="67">
        <v>0.5</v>
      </c>
      <c r="BH1235" s="67">
        <v>0.7</v>
      </c>
      <c r="BI1235" s="67">
        <v>0.79999999999999993</v>
      </c>
      <c r="BJ1235" s="67">
        <v>0.79999999999999993</v>
      </c>
      <c r="BK1235" s="67">
        <v>0.9</v>
      </c>
      <c r="BL1235" s="67">
        <v>0.5</v>
      </c>
      <c r="BM1235" s="67">
        <v>1.7</v>
      </c>
      <c r="BN1235" s="67"/>
    </row>
    <row r="1236" spans="1:66" ht="13.5" customHeight="1" x14ac:dyDescent="0.15">
      <c r="A1236" s="51"/>
      <c r="B1236" s="56"/>
      <c r="C1236" s="54"/>
      <c r="D1236" s="66" t="s">
        <v>8</v>
      </c>
      <c r="E1236" s="90"/>
      <c r="F1236" s="90"/>
      <c r="G1236" s="90"/>
      <c r="H1236" s="28"/>
      <c r="I1236" s="28"/>
      <c r="J1236" s="28"/>
      <c r="K1236" s="28"/>
      <c r="L1236" s="28"/>
      <c r="M1236" s="28"/>
      <c r="N1236" s="28"/>
      <c r="O1236" s="28"/>
      <c r="P1236" s="28"/>
      <c r="Q1236" s="28"/>
      <c r="R1236" s="28"/>
      <c r="S1236" s="28"/>
      <c r="T1236" s="28"/>
      <c r="U1236" s="28"/>
      <c r="V1236" s="28"/>
      <c r="W1236" s="28"/>
      <c r="X1236" s="28"/>
      <c r="Y1236" s="28"/>
      <c r="Z1236" s="28"/>
      <c r="AA1236" s="28"/>
      <c r="AB1236" s="28"/>
      <c r="AC1236" s="28"/>
      <c r="AD1236" s="28"/>
      <c r="AE1236" s="28"/>
      <c r="AF1236" s="28"/>
      <c r="AG1236" s="28"/>
      <c r="AH1236" s="28"/>
      <c r="AI1236" s="28"/>
      <c r="AJ1236" s="28"/>
      <c r="AK1236" s="28"/>
      <c r="AL1236" s="28"/>
      <c r="AM1236" s="28"/>
      <c r="AN1236" s="28"/>
      <c r="AO1236" s="28"/>
      <c r="AQ1236" s="67">
        <v>0</v>
      </c>
      <c r="AR1236" s="67">
        <v>0</v>
      </c>
      <c r="AS1236" s="67">
        <v>94</v>
      </c>
      <c r="AT1236" s="67">
        <v>116.5</v>
      </c>
      <c r="AU1236" s="67">
        <v>103.2</v>
      </c>
      <c r="AV1236" s="67">
        <v>102.9</v>
      </c>
      <c r="AW1236" s="67">
        <v>100.2</v>
      </c>
      <c r="AX1236" s="67">
        <v>118</v>
      </c>
      <c r="AY1236" s="67">
        <v>106.8</v>
      </c>
      <c r="AZ1236" s="67">
        <v>88.3</v>
      </c>
      <c r="BA1236" s="67">
        <v>81.900000000000006</v>
      </c>
      <c r="BB1236" s="67">
        <v>77.599999999999994</v>
      </c>
      <c r="BC1236" s="67">
        <v>52.3</v>
      </c>
      <c r="BD1236" s="67">
        <v>34.4</v>
      </c>
      <c r="BE1236" s="67">
        <v>32.700000000000003</v>
      </c>
      <c r="BF1236" s="67">
        <v>44.2</v>
      </c>
      <c r="BG1236" s="67">
        <v>50.500000000000007</v>
      </c>
      <c r="BH1236" s="67">
        <v>49.100000000000009</v>
      </c>
      <c r="BI1236" s="67">
        <v>53.400000000000006</v>
      </c>
      <c r="BJ1236" s="67">
        <v>42.400000000000006</v>
      </c>
      <c r="BK1236" s="67">
        <v>46.500000000000007</v>
      </c>
      <c r="BL1236" s="67">
        <v>42.9</v>
      </c>
      <c r="BM1236" s="67">
        <v>38.5</v>
      </c>
      <c r="BN1236" s="67"/>
    </row>
    <row r="1237" spans="1:66" ht="13.5" customHeight="1" x14ac:dyDescent="0.15">
      <c r="A1237" s="51"/>
      <c r="B1237" s="56"/>
      <c r="C1237" s="54"/>
      <c r="D1237" s="66" t="s">
        <v>9</v>
      </c>
      <c r="E1237" s="90"/>
      <c r="F1237" s="90"/>
      <c r="G1237" s="90"/>
      <c r="H1237" s="28"/>
      <c r="I1237" s="28"/>
      <c r="J1237" s="28"/>
      <c r="K1237" s="28"/>
      <c r="L1237" s="28"/>
      <c r="M1237" s="28"/>
      <c r="N1237" s="28"/>
      <c r="O1237" s="28"/>
      <c r="P1237" s="28"/>
      <c r="Q1237" s="28"/>
      <c r="R1237" s="28"/>
      <c r="S1237" s="28"/>
      <c r="T1237" s="28"/>
      <c r="U1237" s="28"/>
      <c r="V1237" s="28"/>
      <c r="W1237" s="28"/>
      <c r="X1237" s="28"/>
      <c r="Y1237" s="28"/>
      <c r="Z1237" s="28"/>
      <c r="AA1237" s="28"/>
      <c r="AB1237" s="28"/>
      <c r="AC1237" s="28"/>
      <c r="AD1237" s="28"/>
      <c r="AE1237" s="28"/>
      <c r="AF1237" s="28"/>
      <c r="AG1237" s="28"/>
      <c r="AH1237" s="28"/>
      <c r="AI1237" s="28"/>
      <c r="AJ1237" s="28"/>
      <c r="AK1237" s="28"/>
      <c r="AL1237" s="28"/>
      <c r="AM1237" s="28"/>
      <c r="AN1237" s="28"/>
      <c r="AO1237" s="28"/>
      <c r="AQ1237" s="67">
        <v>0</v>
      </c>
      <c r="AR1237" s="67">
        <v>0</v>
      </c>
      <c r="AS1237" s="67">
        <v>86.3</v>
      </c>
      <c r="AT1237" s="67">
        <v>110.9</v>
      </c>
      <c r="AU1237" s="67">
        <v>96.6</v>
      </c>
      <c r="AV1237" s="67">
        <v>97.7</v>
      </c>
      <c r="AW1237" s="67">
        <v>96.4</v>
      </c>
      <c r="AX1237" s="67">
        <v>113.5</v>
      </c>
      <c r="AY1237" s="67">
        <v>100.3</v>
      </c>
      <c r="AZ1237" s="67">
        <v>85.1</v>
      </c>
      <c r="BA1237" s="67">
        <v>77.2</v>
      </c>
      <c r="BB1237" s="67">
        <v>73.5</v>
      </c>
      <c r="BC1237" s="67">
        <v>46.9</v>
      </c>
      <c r="BD1237" s="67">
        <v>30</v>
      </c>
      <c r="BE1237" s="67">
        <v>27</v>
      </c>
      <c r="BF1237" s="67">
        <v>39.5</v>
      </c>
      <c r="BG1237" s="67">
        <v>45.5</v>
      </c>
      <c r="BH1237" s="67">
        <v>43.800000000000004</v>
      </c>
      <c r="BI1237" s="67">
        <v>47.599999999999994</v>
      </c>
      <c r="BJ1237" s="67">
        <v>37</v>
      </c>
      <c r="BK1237" s="67">
        <v>40.400000000000006</v>
      </c>
      <c r="BL1237" s="67">
        <v>35.299999999999997</v>
      </c>
      <c r="BM1237" s="67">
        <v>30.000000000000004</v>
      </c>
      <c r="BN1237" s="67"/>
    </row>
    <row r="1238" spans="1:66" ht="13.5" customHeight="1" x14ac:dyDescent="0.15">
      <c r="A1238" s="51"/>
      <c r="B1238" s="56"/>
      <c r="C1238" s="54"/>
      <c r="D1238" s="66" t="s">
        <v>10</v>
      </c>
      <c r="E1238" s="90"/>
      <c r="F1238" s="90"/>
      <c r="G1238" s="90"/>
      <c r="H1238" s="28"/>
      <c r="I1238" s="28"/>
      <c r="J1238" s="28"/>
      <c r="K1238" s="28"/>
      <c r="L1238" s="28"/>
      <c r="M1238" s="28"/>
      <c r="N1238" s="28"/>
      <c r="O1238" s="28"/>
      <c r="P1238" s="28"/>
      <c r="Q1238" s="28"/>
      <c r="R1238" s="28"/>
      <c r="S1238" s="28"/>
      <c r="T1238" s="28"/>
      <c r="U1238" s="28"/>
      <c r="V1238" s="28"/>
      <c r="W1238" s="28"/>
      <c r="X1238" s="28"/>
      <c r="Y1238" s="28"/>
      <c r="Z1238" s="28"/>
      <c r="AA1238" s="28"/>
      <c r="AB1238" s="28"/>
      <c r="AC1238" s="28"/>
      <c r="AD1238" s="28"/>
      <c r="AE1238" s="28"/>
      <c r="AF1238" s="28"/>
      <c r="AG1238" s="28"/>
      <c r="AH1238" s="28"/>
      <c r="AI1238" s="28"/>
      <c r="AJ1238" s="28"/>
      <c r="AK1238" s="28"/>
      <c r="AL1238" s="28"/>
      <c r="AM1238" s="28"/>
      <c r="AN1238" s="28"/>
      <c r="AO1238" s="28"/>
      <c r="AQ1238" s="67">
        <v>0</v>
      </c>
      <c r="AR1238" s="67">
        <v>0</v>
      </c>
      <c r="AS1238" s="67">
        <v>10.4</v>
      </c>
      <c r="AT1238" s="67">
        <v>8.6</v>
      </c>
      <c r="AU1238" s="67">
        <v>7.8</v>
      </c>
      <c r="AV1238" s="67">
        <v>8.1999999999999993</v>
      </c>
      <c r="AW1238" s="67">
        <v>6.2</v>
      </c>
      <c r="AX1238" s="67">
        <v>7.5</v>
      </c>
      <c r="AY1238" s="67">
        <v>7.2</v>
      </c>
      <c r="AZ1238" s="67">
        <v>6.5</v>
      </c>
      <c r="BA1238" s="67">
        <v>7.2</v>
      </c>
      <c r="BB1238" s="67">
        <v>7.3</v>
      </c>
      <c r="BC1238" s="67">
        <v>6.7</v>
      </c>
      <c r="BD1238" s="67">
        <v>5.1999999999999993</v>
      </c>
      <c r="BE1238" s="67">
        <v>6.2</v>
      </c>
      <c r="BF1238" s="67">
        <v>5.2</v>
      </c>
      <c r="BG1238" s="67">
        <v>5.4999999999999991</v>
      </c>
      <c r="BH1238" s="67">
        <v>5.9999999999999991</v>
      </c>
      <c r="BI1238" s="67">
        <v>6.5999999999999988</v>
      </c>
      <c r="BJ1238" s="67">
        <v>6.1999999999999993</v>
      </c>
      <c r="BK1238" s="67">
        <v>6.9999999999999982</v>
      </c>
      <c r="BL1238" s="67">
        <v>8.1</v>
      </c>
      <c r="BM1238" s="67">
        <v>10.199999999999998</v>
      </c>
      <c r="BN1238" s="67"/>
    </row>
    <row r="1239" spans="1:66" ht="13.5" customHeight="1" thickBot="1" x14ac:dyDescent="0.2">
      <c r="A1239" s="51"/>
      <c r="B1239" s="56"/>
      <c r="C1239" s="55"/>
      <c r="D1239" s="68" t="s">
        <v>11</v>
      </c>
      <c r="E1239" s="91"/>
      <c r="F1239" s="91"/>
      <c r="G1239" s="91"/>
      <c r="H1239" s="29"/>
      <c r="I1239" s="29"/>
      <c r="J1239" s="29"/>
      <c r="K1239" s="29"/>
      <c r="L1239" s="29"/>
      <c r="M1239" s="29"/>
      <c r="N1239" s="29"/>
      <c r="O1239" s="29"/>
      <c r="P1239" s="29"/>
      <c r="Q1239" s="29"/>
      <c r="R1239" s="29"/>
      <c r="S1239" s="29"/>
      <c r="T1239" s="29"/>
      <c r="U1239" s="29"/>
      <c r="V1239" s="29"/>
      <c r="W1239" s="29"/>
      <c r="X1239" s="29"/>
      <c r="Y1239" s="29"/>
      <c r="Z1239" s="29"/>
      <c r="AA1239" s="29"/>
      <c r="AB1239" s="29"/>
      <c r="AC1239" s="29"/>
      <c r="AD1239" s="29"/>
      <c r="AE1239" s="29"/>
      <c r="AF1239" s="29"/>
      <c r="AG1239" s="29"/>
      <c r="AH1239" s="29"/>
      <c r="AI1239" s="29"/>
      <c r="AJ1239" s="29"/>
      <c r="AK1239" s="29"/>
      <c r="AL1239" s="29"/>
      <c r="AM1239" s="29"/>
      <c r="AN1239" s="29"/>
      <c r="AO1239" s="29"/>
      <c r="AQ1239" s="69">
        <v>0</v>
      </c>
      <c r="AR1239" s="69">
        <v>0</v>
      </c>
      <c r="AS1239" s="69">
        <v>10.7</v>
      </c>
      <c r="AT1239" s="69">
        <v>8.6</v>
      </c>
      <c r="AU1239" s="69">
        <v>7.8</v>
      </c>
      <c r="AV1239" s="69">
        <v>8.1999999999999993</v>
      </c>
      <c r="AW1239" s="69">
        <v>6.2</v>
      </c>
      <c r="AX1239" s="69">
        <v>7.5</v>
      </c>
      <c r="AY1239" s="69">
        <v>7.2</v>
      </c>
      <c r="AZ1239" s="69">
        <v>6.5</v>
      </c>
      <c r="BA1239" s="69">
        <v>7.2</v>
      </c>
      <c r="BB1239" s="69">
        <v>7.3</v>
      </c>
      <c r="BC1239" s="69">
        <v>6.7</v>
      </c>
      <c r="BD1239" s="69">
        <v>5.1999999999999993</v>
      </c>
      <c r="BE1239" s="69">
        <v>6.2</v>
      </c>
      <c r="BF1239" s="69">
        <v>5.2</v>
      </c>
      <c r="BG1239" s="69">
        <v>5.4999999999999991</v>
      </c>
      <c r="BH1239" s="69">
        <v>5.9999999999999991</v>
      </c>
      <c r="BI1239" s="69">
        <v>6.5999999999999988</v>
      </c>
      <c r="BJ1239" s="69">
        <v>6.1999999999999993</v>
      </c>
      <c r="BK1239" s="69">
        <v>6.9999999999999982</v>
      </c>
      <c r="BL1239" s="69">
        <v>8.1</v>
      </c>
      <c r="BM1239" s="69">
        <v>10.199999999999998</v>
      </c>
      <c r="BN1239" s="69"/>
    </row>
    <row r="1240" spans="1:66" ht="13.5" customHeight="1" x14ac:dyDescent="0.15">
      <c r="A1240" s="51"/>
      <c r="B1240" s="56"/>
      <c r="C1240" s="121" t="s">
        <v>419</v>
      </c>
      <c r="D1240" s="64" t="s">
        <v>6</v>
      </c>
      <c r="E1240" s="89"/>
      <c r="F1240" s="89"/>
      <c r="G1240" s="89"/>
      <c r="H1240" s="26"/>
      <c r="I1240" s="26"/>
      <c r="J1240" s="26"/>
      <c r="K1240" s="26"/>
      <c r="L1240" s="26"/>
      <c r="M1240" s="26"/>
      <c r="N1240" s="26"/>
      <c r="O1240" s="26"/>
      <c r="P1240" s="26"/>
      <c r="Q1240" s="26"/>
      <c r="R1240" s="26"/>
      <c r="S1240" s="26"/>
      <c r="T1240" s="26"/>
      <c r="U1240" s="26"/>
      <c r="V1240" s="26"/>
      <c r="W1240" s="26"/>
      <c r="X1240" s="26"/>
      <c r="Y1240" s="26"/>
      <c r="Z1240" s="26"/>
      <c r="AA1240" s="26"/>
      <c r="AB1240" s="26"/>
      <c r="AC1240" s="26"/>
      <c r="AD1240" s="26"/>
      <c r="AE1240" s="26"/>
      <c r="AF1240" s="26"/>
      <c r="AG1240" s="26"/>
      <c r="AH1240" s="26"/>
      <c r="AI1240" s="26"/>
      <c r="AJ1240" s="26"/>
      <c r="AK1240" s="26"/>
      <c r="AL1240" s="26"/>
      <c r="AM1240" s="26"/>
      <c r="AN1240" s="26"/>
      <c r="AO1240" s="26"/>
      <c r="AQ1240" s="65">
        <v>0</v>
      </c>
      <c r="AR1240" s="65">
        <v>0</v>
      </c>
      <c r="AS1240" s="65">
        <v>54</v>
      </c>
      <c r="AT1240" s="65">
        <v>46.4</v>
      </c>
      <c r="AU1240" s="65">
        <v>42.4</v>
      </c>
      <c r="AV1240" s="65">
        <v>43.7</v>
      </c>
      <c r="AW1240" s="65">
        <v>32</v>
      </c>
      <c r="AX1240" s="65">
        <v>29.7</v>
      </c>
      <c r="AY1240" s="65">
        <v>159.9</v>
      </c>
      <c r="AZ1240" s="65">
        <v>0</v>
      </c>
      <c r="BA1240" s="65">
        <v>0</v>
      </c>
      <c r="BB1240" s="65">
        <v>0</v>
      </c>
      <c r="BC1240" s="65">
        <v>0</v>
      </c>
      <c r="BD1240" s="65">
        <v>0</v>
      </c>
      <c r="BE1240" s="65">
        <v>0</v>
      </c>
      <c r="BF1240" s="65">
        <v>0</v>
      </c>
      <c r="BG1240" s="65">
        <v>0</v>
      </c>
      <c r="BH1240" s="65">
        <v>0</v>
      </c>
      <c r="BI1240" s="65">
        <v>0</v>
      </c>
      <c r="BJ1240" s="65">
        <v>0</v>
      </c>
      <c r="BK1240" s="65">
        <v>0</v>
      </c>
      <c r="BL1240" s="65">
        <v>0</v>
      </c>
      <c r="BM1240" s="65"/>
      <c r="BN1240" s="65"/>
    </row>
    <row r="1241" spans="1:66" ht="13.5" customHeight="1" x14ac:dyDescent="0.15">
      <c r="A1241" s="51"/>
      <c r="B1241" s="56"/>
      <c r="C1241" s="122"/>
      <c r="D1241" s="66" t="s">
        <v>7</v>
      </c>
      <c r="E1241" s="90"/>
      <c r="F1241" s="90"/>
      <c r="G1241" s="90"/>
      <c r="H1241" s="28"/>
      <c r="I1241" s="28"/>
      <c r="J1241" s="28"/>
      <c r="K1241" s="28"/>
      <c r="L1241" s="28"/>
      <c r="M1241" s="28"/>
      <c r="N1241" s="28"/>
      <c r="O1241" s="28"/>
      <c r="P1241" s="28"/>
      <c r="Q1241" s="28"/>
      <c r="R1241" s="28"/>
      <c r="S1241" s="28"/>
      <c r="T1241" s="28"/>
      <c r="U1241" s="28"/>
      <c r="V1241" s="28"/>
      <c r="W1241" s="28"/>
      <c r="X1241" s="28"/>
      <c r="Y1241" s="28"/>
      <c r="Z1241" s="28"/>
      <c r="AA1241" s="28"/>
      <c r="AB1241" s="28"/>
      <c r="AC1241" s="28"/>
      <c r="AD1241" s="28"/>
      <c r="AE1241" s="28"/>
      <c r="AF1241" s="28"/>
      <c r="AG1241" s="28"/>
      <c r="AH1241" s="28"/>
      <c r="AI1241" s="28"/>
      <c r="AJ1241" s="28"/>
      <c r="AK1241" s="28"/>
      <c r="AL1241" s="28"/>
      <c r="AM1241" s="28"/>
      <c r="AN1241" s="28"/>
      <c r="AO1241" s="28"/>
      <c r="AQ1241" s="67">
        <v>0</v>
      </c>
      <c r="AR1241" s="67">
        <v>0</v>
      </c>
      <c r="AS1241" s="67">
        <v>1.3</v>
      </c>
      <c r="AT1241" s="67">
        <v>0.5</v>
      </c>
      <c r="AU1241" s="67">
        <v>1.3</v>
      </c>
      <c r="AV1241" s="67">
        <v>0.5</v>
      </c>
      <c r="AW1241" s="67">
        <v>1.2</v>
      </c>
      <c r="AX1241" s="67">
        <v>1.8</v>
      </c>
      <c r="AY1241" s="67">
        <v>35.200000000000003</v>
      </c>
      <c r="AZ1241" s="67">
        <v>0</v>
      </c>
      <c r="BA1241" s="67">
        <v>0</v>
      </c>
      <c r="BB1241" s="67">
        <v>0</v>
      </c>
      <c r="BC1241" s="67">
        <v>0</v>
      </c>
      <c r="BD1241" s="67">
        <v>0</v>
      </c>
      <c r="BE1241" s="67">
        <v>0</v>
      </c>
      <c r="BF1241" s="67">
        <v>0</v>
      </c>
      <c r="BG1241" s="67">
        <v>0</v>
      </c>
      <c r="BH1241" s="67">
        <v>0</v>
      </c>
      <c r="BI1241" s="67">
        <v>0</v>
      </c>
      <c r="BJ1241" s="67">
        <v>0</v>
      </c>
      <c r="BK1241" s="67">
        <v>0</v>
      </c>
      <c r="BL1241" s="67">
        <v>0</v>
      </c>
      <c r="BM1241" s="67"/>
      <c r="BN1241" s="67"/>
    </row>
    <row r="1242" spans="1:66" ht="13.5" customHeight="1" x14ac:dyDescent="0.15">
      <c r="A1242" s="51"/>
      <c r="B1242" s="56"/>
      <c r="C1242" s="122"/>
      <c r="D1242" s="66" t="s">
        <v>8</v>
      </c>
      <c r="E1242" s="90"/>
      <c r="F1242" s="90"/>
      <c r="G1242" s="90"/>
      <c r="H1242" s="28"/>
      <c r="I1242" s="28"/>
      <c r="J1242" s="28"/>
      <c r="K1242" s="28"/>
      <c r="L1242" s="28"/>
      <c r="M1242" s="28"/>
      <c r="N1242" s="28"/>
      <c r="O1242" s="28"/>
      <c r="P1242" s="28"/>
      <c r="Q1242" s="28"/>
      <c r="R1242" s="28"/>
      <c r="S1242" s="28"/>
      <c r="T1242" s="28"/>
      <c r="U1242" s="28"/>
      <c r="V1242" s="28"/>
      <c r="W1242" s="28"/>
      <c r="X1242" s="28"/>
      <c r="Y1242" s="28"/>
      <c r="Z1242" s="28"/>
      <c r="AA1242" s="28"/>
      <c r="AB1242" s="28"/>
      <c r="AC1242" s="28"/>
      <c r="AD1242" s="28"/>
      <c r="AE1242" s="28"/>
      <c r="AF1242" s="28"/>
      <c r="AG1242" s="28"/>
      <c r="AH1242" s="28"/>
      <c r="AI1242" s="28"/>
      <c r="AJ1242" s="28"/>
      <c r="AK1242" s="28"/>
      <c r="AL1242" s="28"/>
      <c r="AM1242" s="28"/>
      <c r="AN1242" s="28"/>
      <c r="AO1242" s="28"/>
      <c r="AQ1242" s="67">
        <v>0</v>
      </c>
      <c r="AR1242" s="67">
        <v>0</v>
      </c>
      <c r="AS1242" s="67">
        <v>52.7</v>
      </c>
      <c r="AT1242" s="67">
        <v>45.9</v>
      </c>
      <c r="AU1242" s="67">
        <v>41.1</v>
      </c>
      <c r="AV1242" s="67">
        <v>43.2</v>
      </c>
      <c r="AW1242" s="67">
        <v>30.8</v>
      </c>
      <c r="AX1242" s="67">
        <v>27.9</v>
      </c>
      <c r="AY1242" s="67">
        <v>124.7</v>
      </c>
      <c r="AZ1242" s="67">
        <v>0</v>
      </c>
      <c r="BA1242" s="67">
        <v>0</v>
      </c>
      <c r="BB1242" s="67">
        <v>0</v>
      </c>
      <c r="BC1242" s="67">
        <v>0</v>
      </c>
      <c r="BD1242" s="67">
        <v>0</v>
      </c>
      <c r="BE1242" s="67">
        <v>0</v>
      </c>
      <c r="BF1242" s="67">
        <v>0</v>
      </c>
      <c r="BG1242" s="67">
        <v>0</v>
      </c>
      <c r="BH1242" s="67">
        <v>0</v>
      </c>
      <c r="BI1242" s="67">
        <v>0</v>
      </c>
      <c r="BJ1242" s="67">
        <v>0</v>
      </c>
      <c r="BK1242" s="67">
        <v>0</v>
      </c>
      <c r="BL1242" s="67">
        <v>0</v>
      </c>
      <c r="BM1242" s="67"/>
      <c r="BN1242" s="67"/>
    </row>
    <row r="1243" spans="1:66" ht="13.5" customHeight="1" x14ac:dyDescent="0.15">
      <c r="A1243" s="51"/>
      <c r="B1243" s="56"/>
      <c r="C1243" s="122"/>
      <c r="D1243" s="66" t="s">
        <v>9</v>
      </c>
      <c r="E1243" s="90"/>
      <c r="F1243" s="90"/>
      <c r="G1243" s="90"/>
      <c r="H1243" s="28"/>
      <c r="I1243" s="28"/>
      <c r="J1243" s="28"/>
      <c r="K1243" s="28"/>
      <c r="L1243" s="28"/>
      <c r="M1243" s="28"/>
      <c r="N1243" s="28"/>
      <c r="O1243" s="28"/>
      <c r="P1243" s="28"/>
      <c r="Q1243" s="28"/>
      <c r="R1243" s="28"/>
      <c r="S1243" s="28"/>
      <c r="T1243" s="28"/>
      <c r="U1243" s="28"/>
      <c r="V1243" s="28"/>
      <c r="W1243" s="28"/>
      <c r="X1243" s="28"/>
      <c r="Y1243" s="28"/>
      <c r="Z1243" s="28"/>
      <c r="AA1243" s="28"/>
      <c r="AB1243" s="28"/>
      <c r="AC1243" s="28"/>
      <c r="AD1243" s="28"/>
      <c r="AE1243" s="28"/>
      <c r="AF1243" s="28"/>
      <c r="AG1243" s="28"/>
      <c r="AH1243" s="28"/>
      <c r="AI1243" s="28"/>
      <c r="AJ1243" s="28"/>
      <c r="AK1243" s="28"/>
      <c r="AL1243" s="28"/>
      <c r="AM1243" s="28"/>
      <c r="AN1243" s="28"/>
      <c r="AO1243" s="28"/>
      <c r="AQ1243" s="67">
        <v>0</v>
      </c>
      <c r="AR1243" s="67">
        <v>0</v>
      </c>
      <c r="AS1243" s="67">
        <v>44.5</v>
      </c>
      <c r="AT1243" s="67">
        <v>38.1</v>
      </c>
      <c r="AU1243" s="67">
        <v>34.6</v>
      </c>
      <c r="AV1243" s="67">
        <v>36.299999999999997</v>
      </c>
      <c r="AW1243" s="67">
        <v>26.1</v>
      </c>
      <c r="AX1243" s="67">
        <v>24.4</v>
      </c>
      <c r="AY1243" s="67">
        <v>153.19999999999999</v>
      </c>
      <c r="AZ1243" s="67">
        <v>0</v>
      </c>
      <c r="BA1243" s="67">
        <v>0</v>
      </c>
      <c r="BB1243" s="67">
        <v>0</v>
      </c>
      <c r="BC1243" s="67">
        <v>0</v>
      </c>
      <c r="BD1243" s="67">
        <v>0</v>
      </c>
      <c r="BE1243" s="67">
        <v>0</v>
      </c>
      <c r="BF1243" s="67">
        <v>0</v>
      </c>
      <c r="BG1243" s="67">
        <v>0</v>
      </c>
      <c r="BH1243" s="67">
        <v>0</v>
      </c>
      <c r="BI1243" s="67">
        <v>0</v>
      </c>
      <c r="BJ1243" s="67">
        <v>0</v>
      </c>
      <c r="BK1243" s="67">
        <v>0</v>
      </c>
      <c r="BL1243" s="67">
        <v>0</v>
      </c>
      <c r="BM1243" s="67"/>
      <c r="BN1243" s="67"/>
    </row>
    <row r="1244" spans="1:66" ht="13.5" customHeight="1" x14ac:dyDescent="0.15">
      <c r="A1244" s="51"/>
      <c r="B1244" s="56"/>
      <c r="C1244" s="122"/>
      <c r="D1244" s="66" t="s">
        <v>10</v>
      </c>
      <c r="E1244" s="90"/>
      <c r="F1244" s="90"/>
      <c r="G1244" s="90"/>
      <c r="H1244" s="28"/>
      <c r="I1244" s="28"/>
      <c r="J1244" s="28"/>
      <c r="K1244" s="28"/>
      <c r="L1244" s="28"/>
      <c r="M1244" s="28"/>
      <c r="N1244" s="28"/>
      <c r="O1244" s="28"/>
      <c r="P1244" s="28"/>
      <c r="Q1244" s="28"/>
      <c r="R1244" s="28"/>
      <c r="S1244" s="28"/>
      <c r="T1244" s="28"/>
      <c r="U1244" s="28"/>
      <c r="V1244" s="28"/>
      <c r="W1244" s="28"/>
      <c r="X1244" s="28"/>
      <c r="Y1244" s="28"/>
      <c r="Z1244" s="28"/>
      <c r="AA1244" s="28"/>
      <c r="AB1244" s="28"/>
      <c r="AC1244" s="28"/>
      <c r="AD1244" s="28"/>
      <c r="AE1244" s="28"/>
      <c r="AF1244" s="28"/>
      <c r="AG1244" s="28"/>
      <c r="AH1244" s="28"/>
      <c r="AI1244" s="28"/>
      <c r="AJ1244" s="28"/>
      <c r="AK1244" s="28"/>
      <c r="AL1244" s="28"/>
      <c r="AM1244" s="28"/>
      <c r="AN1244" s="28"/>
      <c r="AO1244" s="28"/>
      <c r="AQ1244" s="67">
        <v>0</v>
      </c>
      <c r="AR1244" s="67">
        <v>0</v>
      </c>
      <c r="AS1244" s="67">
        <v>9.5</v>
      </c>
      <c r="AT1244" s="67">
        <v>8.3000000000000007</v>
      </c>
      <c r="AU1244" s="67">
        <v>7.8</v>
      </c>
      <c r="AV1244" s="67">
        <v>7.4</v>
      </c>
      <c r="AW1244" s="67">
        <v>5.9</v>
      </c>
      <c r="AX1244" s="67">
        <v>5.3</v>
      </c>
      <c r="AY1244" s="67">
        <v>6.7</v>
      </c>
      <c r="AZ1244" s="67">
        <v>0</v>
      </c>
      <c r="BA1244" s="67">
        <v>0</v>
      </c>
      <c r="BB1244" s="67">
        <v>0</v>
      </c>
      <c r="BC1244" s="67">
        <v>0</v>
      </c>
      <c r="BD1244" s="67">
        <v>0</v>
      </c>
      <c r="BE1244" s="67">
        <v>0</v>
      </c>
      <c r="BF1244" s="67">
        <v>0</v>
      </c>
      <c r="BG1244" s="67">
        <v>0</v>
      </c>
      <c r="BH1244" s="67">
        <v>0</v>
      </c>
      <c r="BI1244" s="67">
        <v>0</v>
      </c>
      <c r="BJ1244" s="67">
        <v>0</v>
      </c>
      <c r="BK1244" s="67">
        <v>0</v>
      </c>
      <c r="BL1244" s="67">
        <v>0</v>
      </c>
      <c r="BM1244" s="67"/>
      <c r="BN1244" s="67"/>
    </row>
    <row r="1245" spans="1:66" ht="13.5" customHeight="1" thickBot="1" x14ac:dyDescent="0.2">
      <c r="A1245" s="51"/>
      <c r="B1245" s="56"/>
      <c r="C1245" s="123"/>
      <c r="D1245" s="68" t="s">
        <v>11</v>
      </c>
      <c r="E1245" s="91"/>
      <c r="F1245" s="91"/>
      <c r="G1245" s="91"/>
      <c r="H1245" s="29"/>
      <c r="I1245" s="29"/>
      <c r="J1245" s="29"/>
      <c r="K1245" s="29"/>
      <c r="L1245" s="29"/>
      <c r="M1245" s="29"/>
      <c r="N1245" s="29"/>
      <c r="O1245" s="29"/>
      <c r="P1245" s="29"/>
      <c r="Q1245" s="29"/>
      <c r="R1245" s="29"/>
      <c r="S1245" s="29"/>
      <c r="T1245" s="29"/>
      <c r="U1245" s="29"/>
      <c r="V1245" s="29"/>
      <c r="W1245" s="29"/>
      <c r="X1245" s="29"/>
      <c r="Y1245" s="29"/>
      <c r="Z1245" s="29"/>
      <c r="AA1245" s="29"/>
      <c r="AB1245" s="29"/>
      <c r="AC1245" s="29"/>
      <c r="AD1245" s="29"/>
      <c r="AE1245" s="29"/>
      <c r="AF1245" s="29"/>
      <c r="AG1245" s="29"/>
      <c r="AH1245" s="29"/>
      <c r="AI1245" s="29"/>
      <c r="AJ1245" s="29"/>
      <c r="AK1245" s="29"/>
      <c r="AL1245" s="29"/>
      <c r="AM1245" s="29"/>
      <c r="AN1245" s="29"/>
      <c r="AO1245" s="29"/>
      <c r="AQ1245" s="69">
        <v>0</v>
      </c>
      <c r="AR1245" s="69">
        <v>0</v>
      </c>
      <c r="AS1245" s="69">
        <v>10.1</v>
      </c>
      <c r="AT1245" s="69">
        <v>9.6999999999999993</v>
      </c>
      <c r="AU1245" s="69">
        <v>9</v>
      </c>
      <c r="AV1245" s="69">
        <v>10.9</v>
      </c>
      <c r="AW1245" s="69">
        <v>6.4</v>
      </c>
      <c r="AX1245" s="69">
        <v>6.3</v>
      </c>
      <c r="AY1245" s="69">
        <v>6.7</v>
      </c>
      <c r="AZ1245" s="69">
        <v>0</v>
      </c>
      <c r="BA1245" s="69">
        <v>0</v>
      </c>
      <c r="BB1245" s="69">
        <v>0</v>
      </c>
      <c r="BC1245" s="69">
        <v>0</v>
      </c>
      <c r="BD1245" s="69">
        <v>0</v>
      </c>
      <c r="BE1245" s="69">
        <v>0</v>
      </c>
      <c r="BF1245" s="69">
        <v>0</v>
      </c>
      <c r="BG1245" s="69">
        <v>0</v>
      </c>
      <c r="BH1245" s="69">
        <v>0</v>
      </c>
      <c r="BI1245" s="69">
        <v>0</v>
      </c>
      <c r="BJ1245" s="69">
        <v>0</v>
      </c>
      <c r="BK1245" s="69">
        <v>0</v>
      </c>
      <c r="BL1245" s="69">
        <v>0</v>
      </c>
      <c r="BM1245" s="69"/>
      <c r="BN1245" s="69"/>
    </row>
    <row r="1246" spans="1:66" ht="13.5" customHeight="1" x14ac:dyDescent="0.15">
      <c r="A1246" s="51"/>
      <c r="B1246" s="56"/>
      <c r="C1246" s="53" t="s">
        <v>244</v>
      </c>
      <c r="D1246" s="64" t="s">
        <v>6</v>
      </c>
      <c r="E1246" s="89"/>
      <c r="F1246" s="89"/>
      <c r="G1246" s="89"/>
      <c r="H1246" s="26"/>
      <c r="I1246" s="26"/>
      <c r="J1246" s="26"/>
      <c r="K1246" s="26"/>
      <c r="L1246" s="26"/>
      <c r="M1246" s="26"/>
      <c r="N1246" s="26"/>
      <c r="O1246" s="26"/>
      <c r="P1246" s="26"/>
      <c r="Q1246" s="26"/>
      <c r="R1246" s="26"/>
      <c r="S1246" s="26"/>
      <c r="T1246" s="26"/>
      <c r="U1246" s="26"/>
      <c r="V1246" s="26"/>
      <c r="W1246" s="26"/>
      <c r="X1246" s="26"/>
      <c r="Y1246" s="26"/>
      <c r="Z1246" s="26"/>
      <c r="AA1246" s="26"/>
      <c r="AB1246" s="26"/>
      <c r="AC1246" s="26"/>
      <c r="AD1246" s="26"/>
      <c r="AE1246" s="26"/>
      <c r="AF1246" s="26"/>
      <c r="AG1246" s="26"/>
      <c r="AH1246" s="26"/>
      <c r="AI1246" s="26"/>
      <c r="AJ1246" s="26"/>
      <c r="AK1246" s="26"/>
      <c r="AL1246" s="26"/>
      <c r="AM1246" s="26"/>
      <c r="AN1246" s="26"/>
      <c r="AO1246" s="26"/>
      <c r="AQ1246" s="65">
        <v>0</v>
      </c>
      <c r="AR1246" s="65">
        <v>0</v>
      </c>
      <c r="AS1246" s="65">
        <v>59.7</v>
      </c>
      <c r="AT1246" s="65">
        <v>56.2</v>
      </c>
      <c r="AU1246" s="65">
        <v>56.6</v>
      </c>
      <c r="AV1246" s="65">
        <v>58.5</v>
      </c>
      <c r="AW1246" s="65">
        <v>49.5</v>
      </c>
      <c r="AX1246" s="65">
        <v>50.5</v>
      </c>
      <c r="AY1246" s="65">
        <v>48.5</v>
      </c>
      <c r="AZ1246" s="65">
        <v>55</v>
      </c>
      <c r="BA1246" s="65">
        <v>49.7</v>
      </c>
      <c r="BB1246" s="65">
        <v>49.7</v>
      </c>
      <c r="BC1246" s="65">
        <v>58.4</v>
      </c>
      <c r="BD1246" s="65">
        <v>38.199999999999996</v>
      </c>
      <c r="BE1246" s="65">
        <v>49.499999999999993</v>
      </c>
      <c r="BF1246" s="65">
        <v>51.100000000000009</v>
      </c>
      <c r="BG1246" s="65">
        <v>44.4</v>
      </c>
      <c r="BH1246" s="65">
        <v>43.699999999999996</v>
      </c>
      <c r="BI1246" s="65">
        <v>53.2</v>
      </c>
      <c r="BJ1246" s="65">
        <v>54.5</v>
      </c>
      <c r="BK1246" s="65">
        <v>54.300000000000004</v>
      </c>
      <c r="BL1246" s="65">
        <v>56.5</v>
      </c>
      <c r="BM1246" s="65">
        <v>74.900000000000006</v>
      </c>
      <c r="BN1246" s="65"/>
    </row>
    <row r="1247" spans="1:66" ht="13.5" customHeight="1" x14ac:dyDescent="0.15">
      <c r="A1247" s="51"/>
      <c r="B1247" s="56"/>
      <c r="C1247" s="54"/>
      <c r="D1247" s="66" t="s">
        <v>7</v>
      </c>
      <c r="E1247" s="90"/>
      <c r="F1247" s="90"/>
      <c r="G1247" s="90"/>
      <c r="H1247" s="28"/>
      <c r="I1247" s="28"/>
      <c r="J1247" s="28"/>
      <c r="K1247" s="28"/>
      <c r="L1247" s="28"/>
      <c r="M1247" s="28"/>
      <c r="N1247" s="28"/>
      <c r="O1247" s="28"/>
      <c r="P1247" s="28"/>
      <c r="Q1247" s="28"/>
      <c r="R1247" s="28"/>
      <c r="S1247" s="28"/>
      <c r="T1247" s="28"/>
      <c r="U1247" s="28"/>
      <c r="V1247" s="28"/>
      <c r="W1247" s="28"/>
      <c r="X1247" s="28"/>
      <c r="Y1247" s="28"/>
      <c r="Z1247" s="28"/>
      <c r="AA1247" s="28"/>
      <c r="AB1247" s="28"/>
      <c r="AC1247" s="28"/>
      <c r="AD1247" s="28"/>
      <c r="AE1247" s="28"/>
      <c r="AF1247" s="28"/>
      <c r="AG1247" s="28"/>
      <c r="AH1247" s="28"/>
      <c r="AI1247" s="28"/>
      <c r="AJ1247" s="28"/>
      <c r="AK1247" s="28"/>
      <c r="AL1247" s="28"/>
      <c r="AM1247" s="28"/>
      <c r="AN1247" s="28"/>
      <c r="AO1247" s="28"/>
      <c r="AQ1247" s="67">
        <v>0</v>
      </c>
      <c r="AR1247" s="67">
        <v>0</v>
      </c>
      <c r="AS1247" s="67">
        <v>7.3</v>
      </c>
      <c r="AT1247" s="67">
        <v>5.8</v>
      </c>
      <c r="AU1247" s="67">
        <v>7</v>
      </c>
      <c r="AV1247" s="67">
        <v>4.5</v>
      </c>
      <c r="AW1247" s="67">
        <v>4</v>
      </c>
      <c r="AX1247" s="67">
        <v>3.9</v>
      </c>
      <c r="AY1247" s="67">
        <v>3.8</v>
      </c>
      <c r="AZ1247" s="67">
        <v>4.4000000000000004</v>
      </c>
      <c r="BA1247" s="67">
        <v>3.8</v>
      </c>
      <c r="BB1247" s="67">
        <v>3.9</v>
      </c>
      <c r="BC1247" s="67">
        <v>3.8</v>
      </c>
      <c r="BD1247" s="67">
        <v>4.1000000000000005</v>
      </c>
      <c r="BE1247" s="67">
        <v>3.4000000000000008</v>
      </c>
      <c r="BF1247" s="67">
        <v>8.7999999999999972</v>
      </c>
      <c r="BG1247" s="67">
        <v>3.6000000000000005</v>
      </c>
      <c r="BH1247" s="67">
        <v>3.5000000000000004</v>
      </c>
      <c r="BI1247" s="67">
        <v>4.5999999999999979</v>
      </c>
      <c r="BJ1247" s="67">
        <v>4.5999999999999979</v>
      </c>
      <c r="BK1247" s="67">
        <v>4.4999999999999982</v>
      </c>
      <c r="BL1247" s="67">
        <v>4.8</v>
      </c>
      <c r="BM1247" s="67">
        <v>6.6999999999999984</v>
      </c>
      <c r="BN1247" s="67"/>
    </row>
    <row r="1248" spans="1:66" ht="13.5" customHeight="1" x14ac:dyDescent="0.15">
      <c r="A1248" s="51"/>
      <c r="B1248" s="56"/>
      <c r="C1248" s="54"/>
      <c r="D1248" s="66" t="s">
        <v>8</v>
      </c>
      <c r="E1248" s="90"/>
      <c r="F1248" s="90"/>
      <c r="G1248" s="90"/>
      <c r="H1248" s="28"/>
      <c r="I1248" s="28"/>
      <c r="J1248" s="28"/>
      <c r="K1248" s="28"/>
      <c r="L1248" s="28"/>
      <c r="M1248" s="28"/>
      <c r="N1248" s="28"/>
      <c r="O1248" s="28"/>
      <c r="P1248" s="28"/>
      <c r="Q1248" s="28"/>
      <c r="R1248" s="28"/>
      <c r="S1248" s="28"/>
      <c r="T1248" s="28"/>
      <c r="U1248" s="28"/>
      <c r="V1248" s="28"/>
      <c r="W1248" s="28"/>
      <c r="X1248" s="28"/>
      <c r="Y1248" s="28"/>
      <c r="Z1248" s="28"/>
      <c r="AA1248" s="28"/>
      <c r="AB1248" s="28"/>
      <c r="AC1248" s="28"/>
      <c r="AD1248" s="28"/>
      <c r="AE1248" s="28"/>
      <c r="AF1248" s="28"/>
      <c r="AG1248" s="28"/>
      <c r="AH1248" s="28"/>
      <c r="AI1248" s="28"/>
      <c r="AJ1248" s="28"/>
      <c r="AK1248" s="28"/>
      <c r="AL1248" s="28"/>
      <c r="AM1248" s="28"/>
      <c r="AN1248" s="28"/>
      <c r="AO1248" s="28"/>
      <c r="AQ1248" s="67">
        <v>0</v>
      </c>
      <c r="AR1248" s="67">
        <v>0</v>
      </c>
      <c r="AS1248" s="67">
        <v>52.4</v>
      </c>
      <c r="AT1248" s="67">
        <v>50.4</v>
      </c>
      <c r="AU1248" s="67">
        <v>49.6</v>
      </c>
      <c r="AV1248" s="67">
        <v>54</v>
      </c>
      <c r="AW1248" s="67">
        <v>45.5</v>
      </c>
      <c r="AX1248" s="67">
        <v>46.6</v>
      </c>
      <c r="AY1248" s="67">
        <v>44.7</v>
      </c>
      <c r="AZ1248" s="67">
        <v>50.6</v>
      </c>
      <c r="BA1248" s="67">
        <v>45.9</v>
      </c>
      <c r="BB1248" s="67">
        <v>45.8</v>
      </c>
      <c r="BC1248" s="67">
        <v>54.6</v>
      </c>
      <c r="BD1248" s="67">
        <v>34.1</v>
      </c>
      <c r="BE1248" s="67">
        <v>46.100000000000009</v>
      </c>
      <c r="BF1248" s="67">
        <v>42.300000000000011</v>
      </c>
      <c r="BG1248" s="67">
        <v>40.800000000000004</v>
      </c>
      <c r="BH1248" s="67">
        <v>40.200000000000003</v>
      </c>
      <c r="BI1248" s="67">
        <v>48.6</v>
      </c>
      <c r="BJ1248" s="67">
        <v>49.900000000000006</v>
      </c>
      <c r="BK1248" s="67">
        <v>49.8</v>
      </c>
      <c r="BL1248" s="67">
        <v>51.7</v>
      </c>
      <c r="BM1248" s="67">
        <v>68.2</v>
      </c>
      <c r="BN1248" s="67"/>
    </row>
    <row r="1249" spans="1:66" ht="13.5" customHeight="1" x14ac:dyDescent="0.15">
      <c r="A1249" s="51"/>
      <c r="B1249" s="56"/>
      <c r="C1249" s="54"/>
      <c r="D1249" s="66" t="s">
        <v>9</v>
      </c>
      <c r="E1249" s="90"/>
      <c r="F1249" s="90"/>
      <c r="G1249" s="90"/>
      <c r="H1249" s="28"/>
      <c r="I1249" s="28"/>
      <c r="J1249" s="28"/>
      <c r="K1249" s="28"/>
      <c r="L1249" s="28"/>
      <c r="M1249" s="28"/>
      <c r="N1249" s="28"/>
      <c r="O1249" s="28"/>
      <c r="P1249" s="28"/>
      <c r="Q1249" s="28"/>
      <c r="R1249" s="28"/>
      <c r="S1249" s="28"/>
      <c r="T1249" s="28"/>
      <c r="U1249" s="28"/>
      <c r="V1249" s="28"/>
      <c r="W1249" s="28"/>
      <c r="X1249" s="28"/>
      <c r="Y1249" s="28"/>
      <c r="Z1249" s="28"/>
      <c r="AA1249" s="28"/>
      <c r="AB1249" s="28"/>
      <c r="AC1249" s="28"/>
      <c r="AD1249" s="28"/>
      <c r="AE1249" s="28"/>
      <c r="AF1249" s="28"/>
      <c r="AG1249" s="28"/>
      <c r="AH1249" s="28"/>
      <c r="AI1249" s="28"/>
      <c r="AJ1249" s="28"/>
      <c r="AK1249" s="28"/>
      <c r="AL1249" s="28"/>
      <c r="AM1249" s="28"/>
      <c r="AN1249" s="28"/>
      <c r="AO1249" s="28"/>
      <c r="AQ1249" s="67">
        <v>0</v>
      </c>
      <c r="AR1249" s="67">
        <v>0</v>
      </c>
      <c r="AS1249" s="67">
        <v>38.799999999999997</v>
      </c>
      <c r="AT1249" s="67">
        <v>36.6</v>
      </c>
      <c r="AU1249" s="67">
        <v>39</v>
      </c>
      <c r="AV1249" s="67">
        <v>35.200000000000003</v>
      </c>
      <c r="AW1249" s="67">
        <v>29.8</v>
      </c>
      <c r="AX1249" s="67">
        <v>35.299999999999997</v>
      </c>
      <c r="AY1249" s="67">
        <v>40.5</v>
      </c>
      <c r="AZ1249" s="67">
        <v>43.8</v>
      </c>
      <c r="BA1249" s="67">
        <v>35.1</v>
      </c>
      <c r="BB1249" s="67">
        <v>37.200000000000003</v>
      </c>
      <c r="BC1249" s="67">
        <v>47.6</v>
      </c>
      <c r="BD1249" s="67">
        <v>26.5</v>
      </c>
      <c r="BE1249" s="67">
        <v>37.6</v>
      </c>
      <c r="BF1249" s="67">
        <v>38.599999999999994</v>
      </c>
      <c r="BG1249" s="67">
        <v>33.5</v>
      </c>
      <c r="BH1249" s="67">
        <v>36</v>
      </c>
      <c r="BI1249" s="67">
        <v>44.500000000000007</v>
      </c>
      <c r="BJ1249" s="67">
        <v>46.800000000000004</v>
      </c>
      <c r="BK1249" s="67">
        <v>43.000000000000007</v>
      </c>
      <c r="BL1249" s="67">
        <v>47.2</v>
      </c>
      <c r="BM1249" s="67">
        <v>65.7</v>
      </c>
      <c r="BN1249" s="67"/>
    </row>
    <row r="1250" spans="1:66" ht="13.5" customHeight="1" x14ac:dyDescent="0.15">
      <c r="A1250" s="51"/>
      <c r="B1250" s="56"/>
      <c r="C1250" s="54"/>
      <c r="D1250" s="66" t="s">
        <v>10</v>
      </c>
      <c r="E1250" s="90"/>
      <c r="F1250" s="90"/>
      <c r="G1250" s="90"/>
      <c r="H1250" s="28"/>
      <c r="I1250" s="28"/>
      <c r="J1250" s="28"/>
      <c r="K1250" s="28"/>
      <c r="L1250" s="28"/>
      <c r="M1250" s="28"/>
      <c r="N1250" s="28"/>
      <c r="O1250" s="28"/>
      <c r="P1250" s="28"/>
      <c r="Q1250" s="28"/>
      <c r="R1250" s="28"/>
      <c r="S1250" s="28"/>
      <c r="T1250" s="28"/>
      <c r="U1250" s="28"/>
      <c r="V1250" s="28"/>
      <c r="W1250" s="28"/>
      <c r="X1250" s="28"/>
      <c r="Y1250" s="28"/>
      <c r="Z1250" s="28"/>
      <c r="AA1250" s="28"/>
      <c r="AB1250" s="28"/>
      <c r="AC1250" s="28"/>
      <c r="AD1250" s="28"/>
      <c r="AE1250" s="28"/>
      <c r="AF1250" s="28"/>
      <c r="AG1250" s="28"/>
      <c r="AH1250" s="28"/>
      <c r="AI1250" s="28"/>
      <c r="AJ1250" s="28"/>
      <c r="AK1250" s="28"/>
      <c r="AL1250" s="28"/>
      <c r="AM1250" s="28"/>
      <c r="AN1250" s="28"/>
      <c r="AO1250" s="28"/>
      <c r="AQ1250" s="67">
        <v>0</v>
      </c>
      <c r="AR1250" s="67">
        <v>0</v>
      </c>
      <c r="AS1250" s="67">
        <v>20.9</v>
      </c>
      <c r="AT1250" s="67">
        <v>19.600000000000001</v>
      </c>
      <c r="AU1250" s="67">
        <v>17.600000000000001</v>
      </c>
      <c r="AV1250" s="67">
        <v>23.3</v>
      </c>
      <c r="AW1250" s="67">
        <v>19.7</v>
      </c>
      <c r="AX1250" s="67">
        <v>15.2</v>
      </c>
      <c r="AY1250" s="67">
        <v>8</v>
      </c>
      <c r="AZ1250" s="67">
        <v>11.2</v>
      </c>
      <c r="BA1250" s="67">
        <v>14.6</v>
      </c>
      <c r="BB1250" s="67">
        <v>12.5</v>
      </c>
      <c r="BC1250" s="67">
        <v>10.8</v>
      </c>
      <c r="BD1250" s="67">
        <v>11.7</v>
      </c>
      <c r="BE1250" s="67">
        <v>11.900000000000002</v>
      </c>
      <c r="BF1250" s="67">
        <v>12.5</v>
      </c>
      <c r="BG1250" s="67">
        <v>10.900000000000002</v>
      </c>
      <c r="BH1250" s="67">
        <v>7.7</v>
      </c>
      <c r="BI1250" s="67">
        <v>8.6999999999999993</v>
      </c>
      <c r="BJ1250" s="67">
        <v>7.6999999999999993</v>
      </c>
      <c r="BK1250" s="67">
        <v>11.299999999999999</v>
      </c>
      <c r="BL1250" s="67">
        <v>9.3000000000000007</v>
      </c>
      <c r="BM1250" s="67">
        <v>9.2000000000000011</v>
      </c>
      <c r="BN1250" s="67"/>
    </row>
    <row r="1251" spans="1:66" ht="13.5" customHeight="1" thickBot="1" x14ac:dyDescent="0.2">
      <c r="A1251" s="51"/>
      <c r="B1251" s="56"/>
      <c r="C1251" s="55"/>
      <c r="D1251" s="68" t="s">
        <v>11</v>
      </c>
      <c r="E1251" s="91"/>
      <c r="F1251" s="91"/>
      <c r="G1251" s="91"/>
      <c r="H1251" s="29"/>
      <c r="I1251" s="29"/>
      <c r="J1251" s="29"/>
      <c r="K1251" s="29"/>
      <c r="L1251" s="29"/>
      <c r="M1251" s="29"/>
      <c r="N1251" s="29"/>
      <c r="O1251" s="29"/>
      <c r="P1251" s="29"/>
      <c r="Q1251" s="29"/>
      <c r="R1251" s="29"/>
      <c r="S1251" s="29"/>
      <c r="T1251" s="29"/>
      <c r="U1251" s="29"/>
      <c r="V1251" s="29"/>
      <c r="W1251" s="29"/>
      <c r="X1251" s="29"/>
      <c r="Y1251" s="29"/>
      <c r="Z1251" s="29"/>
      <c r="AA1251" s="29"/>
      <c r="AB1251" s="29"/>
      <c r="AC1251" s="29"/>
      <c r="AD1251" s="29"/>
      <c r="AE1251" s="29"/>
      <c r="AF1251" s="29"/>
      <c r="AG1251" s="29"/>
      <c r="AH1251" s="29"/>
      <c r="AI1251" s="29"/>
      <c r="AJ1251" s="29"/>
      <c r="AK1251" s="29"/>
      <c r="AL1251" s="29"/>
      <c r="AM1251" s="29"/>
      <c r="AN1251" s="29"/>
      <c r="AO1251" s="29"/>
      <c r="AQ1251" s="69">
        <v>0</v>
      </c>
      <c r="AR1251" s="69">
        <v>0</v>
      </c>
      <c r="AS1251" s="69">
        <v>32.299999999999997</v>
      </c>
      <c r="AT1251" s="69">
        <v>26.8</v>
      </c>
      <c r="AU1251" s="69">
        <v>22.1</v>
      </c>
      <c r="AV1251" s="69">
        <v>24</v>
      </c>
      <c r="AW1251" s="69">
        <v>22.7</v>
      </c>
      <c r="AX1251" s="69">
        <v>17.3</v>
      </c>
      <c r="AY1251" s="69">
        <v>8.9</v>
      </c>
      <c r="AZ1251" s="69">
        <v>12.4</v>
      </c>
      <c r="BA1251" s="69">
        <v>16.100000000000001</v>
      </c>
      <c r="BB1251" s="69">
        <v>13.7</v>
      </c>
      <c r="BC1251" s="69">
        <v>12</v>
      </c>
      <c r="BD1251" s="69">
        <v>12.999999999999998</v>
      </c>
      <c r="BE1251" s="69">
        <v>12.800000000000002</v>
      </c>
      <c r="BF1251" s="69">
        <v>13.600000000000003</v>
      </c>
      <c r="BG1251" s="69">
        <v>11.9</v>
      </c>
      <c r="BH1251" s="69">
        <v>8.5</v>
      </c>
      <c r="BI1251" s="69">
        <v>9.4999999999999982</v>
      </c>
      <c r="BJ1251" s="69">
        <v>8.5</v>
      </c>
      <c r="BK1251" s="69">
        <v>12.4</v>
      </c>
      <c r="BL1251" s="69">
        <v>10.5</v>
      </c>
      <c r="BM1251" s="69">
        <v>10.200000000000001</v>
      </c>
      <c r="BN1251" s="69"/>
    </row>
    <row r="1252" spans="1:66" ht="13.5" customHeight="1" x14ac:dyDescent="0.15">
      <c r="A1252" s="51"/>
      <c r="B1252" s="56"/>
      <c r="C1252" s="53" t="s">
        <v>245</v>
      </c>
      <c r="D1252" s="64" t="s">
        <v>6</v>
      </c>
      <c r="E1252" s="89"/>
      <c r="F1252" s="89"/>
      <c r="G1252" s="89"/>
      <c r="H1252" s="26"/>
      <c r="I1252" s="26"/>
      <c r="J1252" s="26"/>
      <c r="K1252" s="26"/>
      <c r="L1252" s="26"/>
      <c r="M1252" s="26"/>
      <c r="N1252" s="26"/>
      <c r="O1252" s="26"/>
      <c r="P1252" s="26"/>
      <c r="Q1252" s="26"/>
      <c r="R1252" s="26"/>
      <c r="S1252" s="26"/>
      <c r="T1252" s="26"/>
      <c r="U1252" s="26"/>
      <c r="V1252" s="26"/>
      <c r="W1252" s="26"/>
      <c r="X1252" s="26"/>
      <c r="Y1252" s="26"/>
      <c r="Z1252" s="26"/>
      <c r="AA1252" s="26"/>
      <c r="AB1252" s="26"/>
      <c r="AC1252" s="26"/>
      <c r="AD1252" s="26"/>
      <c r="AE1252" s="26"/>
      <c r="AF1252" s="26"/>
      <c r="AG1252" s="26"/>
      <c r="AH1252" s="26"/>
      <c r="AI1252" s="26"/>
      <c r="AJ1252" s="26"/>
      <c r="AK1252" s="26"/>
      <c r="AL1252" s="26"/>
      <c r="AM1252" s="26"/>
      <c r="AN1252" s="26"/>
      <c r="AO1252" s="26"/>
      <c r="AQ1252" s="65">
        <v>0</v>
      </c>
      <c r="AR1252" s="65">
        <v>0</v>
      </c>
      <c r="AS1252" s="65">
        <v>521.6</v>
      </c>
      <c r="AT1252" s="65">
        <v>374.4</v>
      </c>
      <c r="AU1252" s="65">
        <v>224.1</v>
      </c>
      <c r="AV1252" s="65">
        <v>185.3</v>
      </c>
      <c r="AW1252" s="65">
        <v>197.7</v>
      </c>
      <c r="AX1252" s="65">
        <v>165.9</v>
      </c>
      <c r="AY1252" s="65">
        <v>182</v>
      </c>
      <c r="AZ1252" s="65">
        <v>161.69999999999999</v>
      </c>
      <c r="BA1252" s="65">
        <v>152.69999999999999</v>
      </c>
      <c r="BB1252" s="65">
        <v>106.6</v>
      </c>
      <c r="BC1252" s="65">
        <v>103.9</v>
      </c>
      <c r="BD1252" s="65">
        <v>108.80000000000001</v>
      </c>
      <c r="BE1252" s="65">
        <v>116.9</v>
      </c>
      <c r="BF1252" s="65">
        <v>116.80000000000001</v>
      </c>
      <c r="BG1252" s="65">
        <v>119.29999999999998</v>
      </c>
      <c r="BH1252" s="65">
        <v>119.4</v>
      </c>
      <c r="BI1252" s="65">
        <v>121.69999999999999</v>
      </c>
      <c r="BJ1252" s="65">
        <v>123</v>
      </c>
      <c r="BK1252" s="65">
        <v>115.3</v>
      </c>
      <c r="BL1252" s="65">
        <v>112.6</v>
      </c>
      <c r="BM1252" s="65">
        <v>144.9</v>
      </c>
      <c r="BN1252" s="65"/>
    </row>
    <row r="1253" spans="1:66" ht="13.5" customHeight="1" x14ac:dyDescent="0.15">
      <c r="A1253" s="51"/>
      <c r="B1253" s="56"/>
      <c r="C1253" s="54"/>
      <c r="D1253" s="66" t="s">
        <v>7</v>
      </c>
      <c r="E1253" s="90"/>
      <c r="F1253" s="90"/>
      <c r="G1253" s="90"/>
      <c r="H1253" s="28"/>
      <c r="I1253" s="28"/>
      <c r="J1253" s="28"/>
      <c r="K1253" s="28"/>
      <c r="L1253" s="28"/>
      <c r="M1253" s="28"/>
      <c r="N1253" s="28"/>
      <c r="O1253" s="28"/>
      <c r="P1253" s="28"/>
      <c r="Q1253" s="28"/>
      <c r="R1253" s="28"/>
      <c r="S1253" s="28"/>
      <c r="T1253" s="28"/>
      <c r="U1253" s="28"/>
      <c r="V1253" s="28"/>
      <c r="W1253" s="28"/>
      <c r="X1253" s="28"/>
      <c r="Y1253" s="28"/>
      <c r="Z1253" s="28"/>
      <c r="AA1253" s="28"/>
      <c r="AB1253" s="28"/>
      <c r="AC1253" s="28"/>
      <c r="AD1253" s="28"/>
      <c r="AE1253" s="28"/>
      <c r="AF1253" s="28"/>
      <c r="AG1253" s="28"/>
      <c r="AH1253" s="28"/>
      <c r="AI1253" s="28"/>
      <c r="AJ1253" s="28"/>
      <c r="AK1253" s="28"/>
      <c r="AL1253" s="28"/>
      <c r="AM1253" s="28"/>
      <c r="AN1253" s="28"/>
      <c r="AO1253" s="28"/>
      <c r="AQ1253" s="67">
        <v>0</v>
      </c>
      <c r="AR1253" s="67">
        <v>0</v>
      </c>
      <c r="AS1253" s="67">
        <v>58.6</v>
      </c>
      <c r="AT1253" s="67">
        <v>21.8</v>
      </c>
      <c r="AU1253" s="67">
        <v>13.8</v>
      </c>
      <c r="AV1253" s="67">
        <v>11.3</v>
      </c>
      <c r="AW1253" s="67">
        <v>12.2</v>
      </c>
      <c r="AX1253" s="67">
        <v>9.1999999999999993</v>
      </c>
      <c r="AY1253" s="67">
        <v>9.9</v>
      </c>
      <c r="AZ1253" s="67">
        <v>8.9</v>
      </c>
      <c r="BA1253" s="67">
        <v>8.5</v>
      </c>
      <c r="BB1253" s="67">
        <v>6</v>
      </c>
      <c r="BC1253" s="67">
        <v>5.6</v>
      </c>
      <c r="BD1253" s="67">
        <v>5.8999999999999995</v>
      </c>
      <c r="BE1253" s="67">
        <v>5.3999999999999986</v>
      </c>
      <c r="BF1253" s="67">
        <v>4.9999999999999991</v>
      </c>
      <c r="BG1253" s="67">
        <v>4.9999999999999991</v>
      </c>
      <c r="BH1253" s="67">
        <v>5.0999999999999988</v>
      </c>
      <c r="BI1253" s="67">
        <v>5.2999999999999989</v>
      </c>
      <c r="BJ1253" s="67">
        <v>6</v>
      </c>
      <c r="BK1253" s="67">
        <v>5.0999999999999988</v>
      </c>
      <c r="BL1253" s="67">
        <v>5.6</v>
      </c>
      <c r="BM1253" s="67">
        <v>10</v>
      </c>
      <c r="BN1253" s="67"/>
    </row>
    <row r="1254" spans="1:66" ht="13.5" customHeight="1" x14ac:dyDescent="0.15">
      <c r="A1254" s="51"/>
      <c r="B1254" s="56"/>
      <c r="C1254" s="54"/>
      <c r="D1254" s="66" t="s">
        <v>8</v>
      </c>
      <c r="E1254" s="90"/>
      <c r="F1254" s="90"/>
      <c r="G1254" s="90"/>
      <c r="H1254" s="28"/>
      <c r="I1254" s="28"/>
      <c r="J1254" s="28"/>
      <c r="K1254" s="28"/>
      <c r="L1254" s="28"/>
      <c r="M1254" s="28"/>
      <c r="N1254" s="28"/>
      <c r="O1254" s="28"/>
      <c r="P1254" s="28"/>
      <c r="Q1254" s="28"/>
      <c r="R1254" s="28"/>
      <c r="S1254" s="28"/>
      <c r="T1254" s="28"/>
      <c r="U1254" s="28"/>
      <c r="V1254" s="28"/>
      <c r="W1254" s="28"/>
      <c r="X1254" s="28"/>
      <c r="Y1254" s="28"/>
      <c r="Z1254" s="28"/>
      <c r="AA1254" s="28"/>
      <c r="AB1254" s="28"/>
      <c r="AC1254" s="28"/>
      <c r="AD1254" s="28"/>
      <c r="AE1254" s="28"/>
      <c r="AF1254" s="28"/>
      <c r="AG1254" s="28"/>
      <c r="AH1254" s="28"/>
      <c r="AI1254" s="28"/>
      <c r="AJ1254" s="28"/>
      <c r="AK1254" s="28"/>
      <c r="AL1254" s="28"/>
      <c r="AM1254" s="28"/>
      <c r="AN1254" s="28"/>
      <c r="AO1254" s="28"/>
      <c r="AQ1254" s="67">
        <v>0</v>
      </c>
      <c r="AR1254" s="67">
        <v>0</v>
      </c>
      <c r="AS1254" s="67">
        <v>463</v>
      </c>
      <c r="AT1254" s="67">
        <v>352.6</v>
      </c>
      <c r="AU1254" s="67">
        <v>210.3</v>
      </c>
      <c r="AV1254" s="67">
        <v>174</v>
      </c>
      <c r="AW1254" s="67">
        <v>185.5</v>
      </c>
      <c r="AX1254" s="67">
        <v>156.69999999999999</v>
      </c>
      <c r="AY1254" s="67">
        <v>172.1</v>
      </c>
      <c r="AZ1254" s="67">
        <v>152.80000000000001</v>
      </c>
      <c r="BA1254" s="67">
        <v>144.19999999999999</v>
      </c>
      <c r="BB1254" s="67">
        <v>100.6</v>
      </c>
      <c r="BC1254" s="67">
        <v>98.3</v>
      </c>
      <c r="BD1254" s="67">
        <v>102.9</v>
      </c>
      <c r="BE1254" s="67">
        <v>111.50000000000003</v>
      </c>
      <c r="BF1254" s="67">
        <v>111.80000000000001</v>
      </c>
      <c r="BG1254" s="67">
        <v>114.30000000000001</v>
      </c>
      <c r="BH1254" s="67">
        <v>114.3</v>
      </c>
      <c r="BI1254" s="67">
        <v>116.4</v>
      </c>
      <c r="BJ1254" s="67">
        <v>117</v>
      </c>
      <c r="BK1254" s="67">
        <v>110.19999999999999</v>
      </c>
      <c r="BL1254" s="67">
        <v>107</v>
      </c>
      <c r="BM1254" s="67">
        <v>134.89999999999998</v>
      </c>
      <c r="BN1254" s="67"/>
    </row>
    <row r="1255" spans="1:66" ht="13.5" customHeight="1" x14ac:dyDescent="0.15">
      <c r="A1255" s="51"/>
      <c r="B1255" s="52"/>
      <c r="C1255" s="54"/>
      <c r="D1255" s="66" t="s">
        <v>9</v>
      </c>
      <c r="E1255" s="90"/>
      <c r="F1255" s="90"/>
      <c r="G1255" s="90"/>
      <c r="H1255" s="28"/>
      <c r="I1255" s="28"/>
      <c r="J1255" s="28"/>
      <c r="K1255" s="28"/>
      <c r="L1255" s="28"/>
      <c r="M1255" s="28"/>
      <c r="N1255" s="28"/>
      <c r="O1255" s="28"/>
      <c r="P1255" s="28"/>
      <c r="Q1255" s="28"/>
      <c r="R1255" s="28"/>
      <c r="S1255" s="28"/>
      <c r="T1255" s="28"/>
      <c r="U1255" s="28"/>
      <c r="V1255" s="28"/>
      <c r="W1255" s="28"/>
      <c r="X1255" s="28"/>
      <c r="Y1255" s="28"/>
      <c r="Z1255" s="28"/>
      <c r="AA1255" s="28"/>
      <c r="AB1255" s="28"/>
      <c r="AC1255" s="28"/>
      <c r="AD1255" s="28"/>
      <c r="AE1255" s="28"/>
      <c r="AF1255" s="28"/>
      <c r="AG1255" s="28"/>
      <c r="AH1255" s="28"/>
      <c r="AI1255" s="28"/>
      <c r="AJ1255" s="28"/>
      <c r="AK1255" s="28"/>
      <c r="AL1255" s="28"/>
      <c r="AM1255" s="28"/>
      <c r="AN1255" s="28"/>
      <c r="AO1255" s="28"/>
      <c r="AQ1255" s="67">
        <v>0</v>
      </c>
      <c r="AR1255" s="67">
        <v>0</v>
      </c>
      <c r="AS1255" s="67">
        <v>470</v>
      </c>
      <c r="AT1255" s="67">
        <v>323.39999999999998</v>
      </c>
      <c r="AU1255" s="67">
        <v>195.7</v>
      </c>
      <c r="AV1255" s="67">
        <v>159.30000000000001</v>
      </c>
      <c r="AW1255" s="67">
        <v>169.3</v>
      </c>
      <c r="AX1255" s="67">
        <v>149.9</v>
      </c>
      <c r="AY1255" s="67">
        <v>167.1</v>
      </c>
      <c r="AZ1255" s="67">
        <v>147</v>
      </c>
      <c r="BA1255" s="67">
        <v>137.4</v>
      </c>
      <c r="BB1255" s="67">
        <v>78</v>
      </c>
      <c r="BC1255" s="67">
        <v>75</v>
      </c>
      <c r="BD1255" s="67">
        <v>80.5</v>
      </c>
      <c r="BE1255" s="67">
        <v>89.8</v>
      </c>
      <c r="BF1255" s="67">
        <v>90.5</v>
      </c>
      <c r="BG1255" s="67">
        <v>92.8</v>
      </c>
      <c r="BH1255" s="67">
        <v>92.699999999999989</v>
      </c>
      <c r="BI1255" s="67">
        <v>94.7</v>
      </c>
      <c r="BJ1255" s="67">
        <v>96.399999999999991</v>
      </c>
      <c r="BK1255" s="67">
        <v>97.1</v>
      </c>
      <c r="BL1255" s="67">
        <v>97.3</v>
      </c>
      <c r="BM1255" s="67">
        <v>129.89999999999998</v>
      </c>
      <c r="BN1255" s="67"/>
    </row>
    <row r="1256" spans="1:66" ht="13.5" customHeight="1" x14ac:dyDescent="0.15">
      <c r="A1256" s="51"/>
      <c r="B1256" s="52"/>
      <c r="C1256" s="54"/>
      <c r="D1256" s="66" t="s">
        <v>10</v>
      </c>
      <c r="E1256" s="90"/>
      <c r="F1256" s="90"/>
      <c r="G1256" s="90"/>
      <c r="H1256" s="28"/>
      <c r="I1256" s="28"/>
      <c r="J1256" s="28"/>
      <c r="K1256" s="28"/>
      <c r="L1256" s="28"/>
      <c r="M1256" s="28"/>
      <c r="N1256" s="28"/>
      <c r="O1256" s="28"/>
      <c r="P1256" s="28"/>
      <c r="Q1256" s="28"/>
      <c r="R1256" s="28"/>
      <c r="S1256" s="28"/>
      <c r="T1256" s="28"/>
      <c r="U1256" s="28"/>
      <c r="V1256" s="28"/>
      <c r="W1256" s="28"/>
      <c r="X1256" s="28"/>
      <c r="Y1256" s="28"/>
      <c r="Z1256" s="28"/>
      <c r="AA1256" s="28"/>
      <c r="AB1256" s="28"/>
      <c r="AC1256" s="28"/>
      <c r="AD1256" s="28"/>
      <c r="AE1256" s="28"/>
      <c r="AF1256" s="28"/>
      <c r="AG1256" s="28"/>
      <c r="AH1256" s="28"/>
      <c r="AI1256" s="28"/>
      <c r="AJ1256" s="28"/>
      <c r="AK1256" s="28"/>
      <c r="AL1256" s="28"/>
      <c r="AM1256" s="28"/>
      <c r="AN1256" s="28"/>
      <c r="AO1256" s="28"/>
      <c r="AQ1256" s="67">
        <v>0</v>
      </c>
      <c r="AR1256" s="67">
        <v>0</v>
      </c>
      <c r="AS1256" s="67">
        <v>51.6</v>
      </c>
      <c r="AT1256" s="67">
        <v>51</v>
      </c>
      <c r="AU1256" s="67">
        <v>28.4</v>
      </c>
      <c r="AV1256" s="67">
        <v>26</v>
      </c>
      <c r="AW1256" s="67">
        <v>28.4</v>
      </c>
      <c r="AX1256" s="67">
        <v>16</v>
      </c>
      <c r="AY1256" s="67">
        <v>14.9</v>
      </c>
      <c r="AZ1256" s="67">
        <v>14.7</v>
      </c>
      <c r="BA1256" s="67">
        <v>15.3</v>
      </c>
      <c r="BB1256" s="67">
        <v>28.6</v>
      </c>
      <c r="BC1256" s="67">
        <v>28.9</v>
      </c>
      <c r="BD1256" s="67">
        <v>28.3</v>
      </c>
      <c r="BE1256" s="67">
        <v>27.099999999999998</v>
      </c>
      <c r="BF1256" s="67">
        <v>26.299999999999997</v>
      </c>
      <c r="BG1256" s="67">
        <v>26.499999999999996</v>
      </c>
      <c r="BH1256" s="67">
        <v>26.7</v>
      </c>
      <c r="BI1256" s="67">
        <v>27</v>
      </c>
      <c r="BJ1256" s="67">
        <v>26.6</v>
      </c>
      <c r="BK1256" s="67">
        <v>18.2</v>
      </c>
      <c r="BL1256" s="67">
        <v>15.3</v>
      </c>
      <c r="BM1256" s="67">
        <v>15</v>
      </c>
      <c r="BN1256" s="67"/>
    </row>
    <row r="1257" spans="1:66" ht="13.5" customHeight="1" thickBot="1" x14ac:dyDescent="0.2">
      <c r="A1257" s="51"/>
      <c r="B1257" s="52"/>
      <c r="C1257" s="55"/>
      <c r="D1257" s="68" t="s">
        <v>11</v>
      </c>
      <c r="E1257" s="91"/>
      <c r="F1257" s="91"/>
      <c r="G1257" s="91"/>
      <c r="H1257" s="29"/>
      <c r="I1257" s="29"/>
      <c r="J1257" s="29"/>
      <c r="K1257" s="29"/>
      <c r="L1257" s="29"/>
      <c r="M1257" s="29"/>
      <c r="N1257" s="29"/>
      <c r="O1257" s="29"/>
      <c r="P1257" s="29"/>
      <c r="Q1257" s="29"/>
      <c r="R1257" s="29"/>
      <c r="S1257" s="29"/>
      <c r="T1257" s="29"/>
      <c r="U1257" s="29"/>
      <c r="V1257" s="29"/>
      <c r="W1257" s="29"/>
      <c r="X1257" s="29"/>
      <c r="Y1257" s="29"/>
      <c r="Z1257" s="29"/>
      <c r="AA1257" s="29"/>
      <c r="AB1257" s="29"/>
      <c r="AC1257" s="29"/>
      <c r="AD1257" s="29"/>
      <c r="AE1257" s="29"/>
      <c r="AF1257" s="29"/>
      <c r="AG1257" s="29"/>
      <c r="AH1257" s="29"/>
      <c r="AI1257" s="29"/>
      <c r="AJ1257" s="29"/>
      <c r="AK1257" s="29"/>
      <c r="AL1257" s="29"/>
      <c r="AM1257" s="29"/>
      <c r="AN1257" s="29"/>
      <c r="AO1257" s="29"/>
      <c r="AQ1257" s="69">
        <v>0</v>
      </c>
      <c r="AR1257" s="69">
        <v>0</v>
      </c>
      <c r="AS1257" s="69">
        <v>56.8</v>
      </c>
      <c r="AT1257" s="69">
        <v>60.1</v>
      </c>
      <c r="AU1257" s="69">
        <v>33.700000000000003</v>
      </c>
      <c r="AV1257" s="69">
        <v>28.1</v>
      </c>
      <c r="AW1257" s="69">
        <v>30.9</v>
      </c>
      <c r="AX1257" s="69">
        <v>25.4</v>
      </c>
      <c r="AY1257" s="69">
        <v>30.2</v>
      </c>
      <c r="AZ1257" s="69">
        <v>30.1</v>
      </c>
      <c r="BA1257" s="69">
        <v>29.5</v>
      </c>
      <c r="BB1257" s="69">
        <v>42.5</v>
      </c>
      <c r="BC1257" s="69">
        <v>41.3</v>
      </c>
      <c r="BD1257" s="69">
        <v>37.200000000000003</v>
      </c>
      <c r="BE1257" s="69">
        <v>36</v>
      </c>
      <c r="BF1257" s="69">
        <v>35</v>
      </c>
      <c r="BG1257" s="69">
        <v>35.200000000000003</v>
      </c>
      <c r="BH1257" s="69">
        <v>34.700000000000003</v>
      </c>
      <c r="BI1257" s="69">
        <v>35.6</v>
      </c>
      <c r="BJ1257" s="69">
        <v>35.1</v>
      </c>
      <c r="BK1257" s="69">
        <v>30.500000000000004</v>
      </c>
      <c r="BL1257" s="69">
        <v>26.6</v>
      </c>
      <c r="BM1257" s="69">
        <v>22.400000000000002</v>
      </c>
      <c r="BN1257" s="69"/>
    </row>
    <row r="1258" spans="1:66" ht="13.5" customHeight="1" x14ac:dyDescent="0.15">
      <c r="A1258" s="51"/>
      <c r="B1258" s="52"/>
      <c r="C1258" s="121" t="s">
        <v>420</v>
      </c>
      <c r="D1258" s="64" t="s">
        <v>6</v>
      </c>
      <c r="E1258" s="89"/>
      <c r="F1258" s="89"/>
      <c r="G1258" s="89"/>
      <c r="H1258" s="26"/>
      <c r="I1258" s="26"/>
      <c r="J1258" s="26"/>
      <c r="K1258" s="26"/>
      <c r="L1258" s="26"/>
      <c r="M1258" s="26"/>
      <c r="N1258" s="26"/>
      <c r="O1258" s="26"/>
      <c r="P1258" s="26"/>
      <c r="Q1258" s="26"/>
      <c r="R1258" s="26"/>
      <c r="S1258" s="26"/>
      <c r="T1258" s="26"/>
      <c r="U1258" s="26"/>
      <c r="V1258" s="26"/>
      <c r="W1258" s="26"/>
      <c r="X1258" s="26"/>
      <c r="Y1258" s="26"/>
      <c r="Z1258" s="26"/>
      <c r="AA1258" s="26"/>
      <c r="AB1258" s="26"/>
      <c r="AC1258" s="26"/>
      <c r="AD1258" s="26"/>
      <c r="AE1258" s="26"/>
      <c r="AF1258" s="26"/>
      <c r="AG1258" s="26"/>
      <c r="AH1258" s="26"/>
      <c r="AI1258" s="26"/>
      <c r="AJ1258" s="26"/>
      <c r="AK1258" s="26"/>
      <c r="AL1258" s="26"/>
      <c r="AM1258" s="26"/>
      <c r="AN1258" s="26"/>
      <c r="AO1258" s="26"/>
      <c r="AQ1258" s="65">
        <v>0</v>
      </c>
      <c r="AR1258" s="65">
        <v>0</v>
      </c>
      <c r="AS1258" s="65">
        <v>473.7</v>
      </c>
      <c r="AT1258" s="65">
        <v>427.5</v>
      </c>
      <c r="AU1258" s="65">
        <v>370.8</v>
      </c>
      <c r="AV1258" s="65">
        <v>384.9</v>
      </c>
      <c r="AW1258" s="65">
        <v>345.1</v>
      </c>
      <c r="AX1258" s="65">
        <v>308.89999999999998</v>
      </c>
      <c r="AY1258" s="65">
        <v>307.8</v>
      </c>
      <c r="AZ1258" s="65">
        <v>448.7</v>
      </c>
      <c r="BA1258" s="65">
        <v>456.1</v>
      </c>
      <c r="BB1258" s="65">
        <v>453.6</v>
      </c>
      <c r="BC1258" s="65">
        <v>487.3</v>
      </c>
      <c r="BD1258" s="65">
        <v>502.00000000000006</v>
      </c>
      <c r="BE1258" s="65">
        <v>493.9</v>
      </c>
      <c r="BF1258" s="65">
        <v>538.90000000000009</v>
      </c>
      <c r="BG1258" s="65">
        <v>578.5</v>
      </c>
      <c r="BH1258" s="65">
        <v>564.9000000000002</v>
      </c>
      <c r="BI1258" s="65">
        <v>543</v>
      </c>
      <c r="BJ1258" s="65">
        <v>628.40000000000009</v>
      </c>
      <c r="BK1258" s="65">
        <v>668.89999999999986</v>
      </c>
      <c r="BL1258" s="65">
        <v>537.6</v>
      </c>
      <c r="BM1258" s="65">
        <v>546.4</v>
      </c>
      <c r="BN1258" s="65"/>
    </row>
    <row r="1259" spans="1:66" ht="13.5" customHeight="1" x14ac:dyDescent="0.15">
      <c r="A1259" s="51"/>
      <c r="B1259" s="52"/>
      <c r="C1259" s="122"/>
      <c r="D1259" s="66" t="s">
        <v>7</v>
      </c>
      <c r="E1259" s="90"/>
      <c r="F1259" s="90"/>
      <c r="G1259" s="90"/>
      <c r="H1259" s="28"/>
      <c r="I1259" s="28"/>
      <c r="J1259" s="28"/>
      <c r="K1259" s="28"/>
      <c r="L1259" s="28"/>
      <c r="M1259" s="28"/>
      <c r="N1259" s="28"/>
      <c r="O1259" s="28"/>
      <c r="P1259" s="28"/>
      <c r="Q1259" s="28"/>
      <c r="R1259" s="28"/>
      <c r="S1259" s="28"/>
      <c r="T1259" s="28"/>
      <c r="U1259" s="28"/>
      <c r="V1259" s="28"/>
      <c r="W1259" s="28"/>
      <c r="X1259" s="28"/>
      <c r="Y1259" s="28"/>
      <c r="Z1259" s="28"/>
      <c r="AA1259" s="28"/>
      <c r="AB1259" s="28"/>
      <c r="AC1259" s="28"/>
      <c r="AD1259" s="28"/>
      <c r="AE1259" s="28"/>
      <c r="AF1259" s="28"/>
      <c r="AG1259" s="28"/>
      <c r="AH1259" s="28"/>
      <c r="AI1259" s="28"/>
      <c r="AJ1259" s="28"/>
      <c r="AK1259" s="28"/>
      <c r="AL1259" s="28"/>
      <c r="AM1259" s="28"/>
      <c r="AN1259" s="28"/>
      <c r="AO1259" s="28"/>
      <c r="AQ1259" s="67">
        <v>0</v>
      </c>
      <c r="AR1259" s="67">
        <v>0</v>
      </c>
      <c r="AS1259" s="67">
        <v>53.6</v>
      </c>
      <c r="AT1259" s="67">
        <v>40.4</v>
      </c>
      <c r="AU1259" s="67">
        <v>63.2</v>
      </c>
      <c r="AV1259" s="67">
        <v>53</v>
      </c>
      <c r="AW1259" s="67">
        <v>47.5</v>
      </c>
      <c r="AX1259" s="67">
        <v>50.5</v>
      </c>
      <c r="AY1259" s="67">
        <v>40.9</v>
      </c>
      <c r="AZ1259" s="67">
        <v>121.7</v>
      </c>
      <c r="BA1259" s="67">
        <v>110.4</v>
      </c>
      <c r="BB1259" s="67">
        <v>132.9</v>
      </c>
      <c r="BC1259" s="67">
        <v>116.3</v>
      </c>
      <c r="BD1259" s="67">
        <v>115.19999999999999</v>
      </c>
      <c r="BE1259" s="67">
        <v>121.39999999999998</v>
      </c>
      <c r="BF1259" s="67">
        <v>149.60000000000002</v>
      </c>
      <c r="BG1259" s="67">
        <v>179.8</v>
      </c>
      <c r="BH1259" s="67">
        <v>145.00000000000003</v>
      </c>
      <c r="BI1259" s="67">
        <v>166.89999999999998</v>
      </c>
      <c r="BJ1259" s="67">
        <v>81.099999999999994</v>
      </c>
      <c r="BK1259" s="67">
        <v>78.100000000000009</v>
      </c>
      <c r="BL1259" s="67">
        <v>138.5</v>
      </c>
      <c r="BM1259" s="67">
        <v>149.89999999999998</v>
      </c>
      <c r="BN1259" s="67"/>
    </row>
    <row r="1260" spans="1:66" ht="13.5" customHeight="1" x14ac:dyDescent="0.15">
      <c r="A1260" s="51"/>
      <c r="B1260" s="52"/>
      <c r="C1260" s="122"/>
      <c r="D1260" s="66" t="s">
        <v>8</v>
      </c>
      <c r="E1260" s="90"/>
      <c r="F1260" s="90"/>
      <c r="G1260" s="90"/>
      <c r="H1260" s="28"/>
      <c r="I1260" s="28"/>
      <c r="J1260" s="28"/>
      <c r="K1260" s="28"/>
      <c r="L1260" s="28"/>
      <c r="M1260" s="28"/>
      <c r="N1260" s="28"/>
      <c r="O1260" s="28"/>
      <c r="P1260" s="28"/>
      <c r="Q1260" s="28"/>
      <c r="R1260" s="28"/>
      <c r="S1260" s="28"/>
      <c r="T1260" s="28"/>
      <c r="U1260" s="28"/>
      <c r="V1260" s="28"/>
      <c r="W1260" s="28"/>
      <c r="X1260" s="28"/>
      <c r="Y1260" s="28"/>
      <c r="Z1260" s="28"/>
      <c r="AA1260" s="28"/>
      <c r="AB1260" s="28"/>
      <c r="AC1260" s="28"/>
      <c r="AD1260" s="28"/>
      <c r="AE1260" s="28"/>
      <c r="AF1260" s="28"/>
      <c r="AG1260" s="28"/>
      <c r="AH1260" s="28"/>
      <c r="AI1260" s="28"/>
      <c r="AJ1260" s="28"/>
      <c r="AK1260" s="28"/>
      <c r="AL1260" s="28"/>
      <c r="AM1260" s="28"/>
      <c r="AN1260" s="28"/>
      <c r="AO1260" s="28"/>
      <c r="AQ1260" s="67">
        <v>0</v>
      </c>
      <c r="AR1260" s="67">
        <v>0</v>
      </c>
      <c r="AS1260" s="67">
        <v>420.1</v>
      </c>
      <c r="AT1260" s="67">
        <v>387.1</v>
      </c>
      <c r="AU1260" s="67">
        <v>307.60000000000002</v>
      </c>
      <c r="AV1260" s="67">
        <v>331.9</v>
      </c>
      <c r="AW1260" s="67">
        <v>297.60000000000002</v>
      </c>
      <c r="AX1260" s="67">
        <v>258.39999999999998</v>
      </c>
      <c r="AY1260" s="67">
        <v>266.89999999999998</v>
      </c>
      <c r="AZ1260" s="67">
        <v>327</v>
      </c>
      <c r="BA1260" s="67">
        <v>345.7</v>
      </c>
      <c r="BB1260" s="67">
        <v>320.7</v>
      </c>
      <c r="BC1260" s="67">
        <v>371</v>
      </c>
      <c r="BD1260" s="67">
        <v>386.8</v>
      </c>
      <c r="BE1260" s="67">
        <v>372.5</v>
      </c>
      <c r="BF1260" s="67">
        <v>389.29999999999995</v>
      </c>
      <c r="BG1260" s="67">
        <v>398.7</v>
      </c>
      <c r="BH1260" s="67">
        <v>419.9</v>
      </c>
      <c r="BI1260" s="67">
        <v>376.10000000000008</v>
      </c>
      <c r="BJ1260" s="67">
        <v>547.29999999999995</v>
      </c>
      <c r="BK1260" s="67">
        <v>590.80000000000007</v>
      </c>
      <c r="BL1260" s="67">
        <v>399.1</v>
      </c>
      <c r="BM1260" s="67">
        <v>396.5</v>
      </c>
      <c r="BN1260" s="67"/>
    </row>
    <row r="1261" spans="1:66" ht="13.5" customHeight="1" x14ac:dyDescent="0.15">
      <c r="A1261" s="51"/>
      <c r="B1261" s="52"/>
      <c r="C1261" s="122"/>
      <c r="D1261" s="66" t="s">
        <v>9</v>
      </c>
      <c r="E1261" s="90"/>
      <c r="F1261" s="90"/>
      <c r="G1261" s="90"/>
      <c r="H1261" s="28"/>
      <c r="I1261" s="28"/>
      <c r="J1261" s="28"/>
      <c r="K1261" s="28"/>
      <c r="L1261" s="28"/>
      <c r="M1261" s="28"/>
      <c r="N1261" s="28"/>
      <c r="O1261" s="28"/>
      <c r="P1261" s="28"/>
      <c r="Q1261" s="28"/>
      <c r="R1261" s="28"/>
      <c r="S1261" s="28"/>
      <c r="T1261" s="28"/>
      <c r="U1261" s="28"/>
      <c r="V1261" s="28"/>
      <c r="W1261" s="28"/>
      <c r="X1261" s="28"/>
      <c r="Y1261" s="28"/>
      <c r="Z1261" s="28"/>
      <c r="AA1261" s="28"/>
      <c r="AB1261" s="28"/>
      <c r="AC1261" s="28"/>
      <c r="AD1261" s="28"/>
      <c r="AE1261" s="28"/>
      <c r="AF1261" s="28"/>
      <c r="AG1261" s="28"/>
      <c r="AH1261" s="28"/>
      <c r="AI1261" s="28"/>
      <c r="AJ1261" s="28"/>
      <c r="AK1261" s="28"/>
      <c r="AL1261" s="28"/>
      <c r="AM1261" s="28"/>
      <c r="AN1261" s="28"/>
      <c r="AO1261" s="28"/>
      <c r="AQ1261" s="67">
        <v>0</v>
      </c>
      <c r="AR1261" s="67">
        <v>0</v>
      </c>
      <c r="AS1261" s="67">
        <v>392</v>
      </c>
      <c r="AT1261" s="67">
        <v>363.8</v>
      </c>
      <c r="AU1261" s="67">
        <v>283.89999999999998</v>
      </c>
      <c r="AV1261" s="67">
        <v>292.7</v>
      </c>
      <c r="AW1261" s="67">
        <v>266.89999999999998</v>
      </c>
      <c r="AX1261" s="67">
        <v>230.4</v>
      </c>
      <c r="AY1261" s="67">
        <v>231.1</v>
      </c>
      <c r="AZ1261" s="67">
        <v>364.1</v>
      </c>
      <c r="BA1261" s="67">
        <v>379.3</v>
      </c>
      <c r="BB1261" s="67">
        <v>372.4</v>
      </c>
      <c r="BC1261" s="67">
        <v>412.2</v>
      </c>
      <c r="BD1261" s="67">
        <v>431.9</v>
      </c>
      <c r="BE1261" s="67">
        <v>414.3</v>
      </c>
      <c r="BF1261" s="67">
        <v>445.1</v>
      </c>
      <c r="BG1261" s="67">
        <v>480.50000000000006</v>
      </c>
      <c r="BH1261" s="67">
        <v>468.50000000000006</v>
      </c>
      <c r="BI1261" s="67">
        <v>448.1</v>
      </c>
      <c r="BJ1261" s="67">
        <v>539.09999999999991</v>
      </c>
      <c r="BK1261" s="67">
        <v>579.29999999999995</v>
      </c>
      <c r="BL1261" s="67">
        <v>447.3</v>
      </c>
      <c r="BM1261" s="67">
        <v>459.49999999999994</v>
      </c>
      <c r="BN1261" s="67"/>
    </row>
    <row r="1262" spans="1:66" ht="13.5" customHeight="1" x14ac:dyDescent="0.15">
      <c r="A1262" s="51"/>
      <c r="B1262" s="52"/>
      <c r="C1262" s="122"/>
      <c r="D1262" s="66" t="s">
        <v>10</v>
      </c>
      <c r="E1262" s="90"/>
      <c r="F1262" s="90"/>
      <c r="G1262" s="90"/>
      <c r="H1262" s="28"/>
      <c r="I1262" s="28"/>
      <c r="J1262" s="28"/>
      <c r="K1262" s="28"/>
      <c r="L1262" s="28"/>
      <c r="M1262" s="28"/>
      <c r="N1262" s="28"/>
      <c r="O1262" s="28"/>
      <c r="P1262" s="28"/>
      <c r="Q1262" s="28"/>
      <c r="R1262" s="28"/>
      <c r="S1262" s="28"/>
      <c r="T1262" s="28"/>
      <c r="U1262" s="28"/>
      <c r="V1262" s="28"/>
      <c r="W1262" s="28"/>
      <c r="X1262" s="28"/>
      <c r="Y1262" s="28"/>
      <c r="Z1262" s="28"/>
      <c r="AA1262" s="28"/>
      <c r="AB1262" s="28"/>
      <c r="AC1262" s="28"/>
      <c r="AD1262" s="28"/>
      <c r="AE1262" s="28"/>
      <c r="AF1262" s="28"/>
      <c r="AG1262" s="28"/>
      <c r="AH1262" s="28"/>
      <c r="AI1262" s="28"/>
      <c r="AJ1262" s="28"/>
      <c r="AK1262" s="28"/>
      <c r="AL1262" s="28"/>
      <c r="AM1262" s="28"/>
      <c r="AN1262" s="28"/>
      <c r="AO1262" s="28"/>
      <c r="AQ1262" s="67">
        <v>0</v>
      </c>
      <c r="AR1262" s="67">
        <v>0</v>
      </c>
      <c r="AS1262" s="67">
        <v>81.7</v>
      </c>
      <c r="AT1262" s="67">
        <v>63.7</v>
      </c>
      <c r="AU1262" s="67">
        <v>86.9</v>
      </c>
      <c r="AV1262" s="67">
        <v>92.2</v>
      </c>
      <c r="AW1262" s="67">
        <v>78.2</v>
      </c>
      <c r="AX1262" s="67">
        <v>78.5</v>
      </c>
      <c r="AY1262" s="67">
        <v>76.7</v>
      </c>
      <c r="AZ1262" s="67">
        <v>84.6</v>
      </c>
      <c r="BA1262" s="67">
        <v>76.8</v>
      </c>
      <c r="BB1262" s="67">
        <v>81.2</v>
      </c>
      <c r="BC1262" s="67">
        <v>75.099999999999994</v>
      </c>
      <c r="BD1262" s="67">
        <v>70.099999999999994</v>
      </c>
      <c r="BE1262" s="67">
        <v>79.599999999999994</v>
      </c>
      <c r="BF1262" s="67">
        <v>93.800000000000011</v>
      </c>
      <c r="BG1262" s="67">
        <v>98</v>
      </c>
      <c r="BH1262" s="67">
        <v>96.4</v>
      </c>
      <c r="BI1262" s="67">
        <v>94.9</v>
      </c>
      <c r="BJ1262" s="67">
        <v>89.300000000000011</v>
      </c>
      <c r="BK1262" s="67">
        <v>89.6</v>
      </c>
      <c r="BL1262" s="67">
        <v>90.3</v>
      </c>
      <c r="BM1262" s="67">
        <v>86.899999999999977</v>
      </c>
      <c r="BN1262" s="67"/>
    </row>
    <row r="1263" spans="1:66" ht="13.5" customHeight="1" thickBot="1" x14ac:dyDescent="0.2">
      <c r="A1263" s="51"/>
      <c r="B1263" s="52"/>
      <c r="C1263" s="123"/>
      <c r="D1263" s="68" t="s">
        <v>11</v>
      </c>
      <c r="E1263" s="91"/>
      <c r="F1263" s="91"/>
      <c r="G1263" s="91"/>
      <c r="H1263" s="29"/>
      <c r="I1263" s="29"/>
      <c r="J1263" s="29"/>
      <c r="K1263" s="29"/>
      <c r="L1263" s="29"/>
      <c r="M1263" s="29"/>
      <c r="N1263" s="29"/>
      <c r="O1263" s="29"/>
      <c r="P1263" s="29"/>
      <c r="Q1263" s="29"/>
      <c r="R1263" s="29"/>
      <c r="S1263" s="29"/>
      <c r="T1263" s="29"/>
      <c r="U1263" s="29"/>
      <c r="V1263" s="29"/>
      <c r="W1263" s="29"/>
      <c r="X1263" s="29"/>
      <c r="Y1263" s="29"/>
      <c r="Z1263" s="29"/>
      <c r="AA1263" s="29"/>
      <c r="AB1263" s="29"/>
      <c r="AC1263" s="29"/>
      <c r="AD1263" s="29"/>
      <c r="AE1263" s="29"/>
      <c r="AF1263" s="29"/>
      <c r="AG1263" s="29"/>
      <c r="AH1263" s="29"/>
      <c r="AI1263" s="29"/>
      <c r="AJ1263" s="29"/>
      <c r="AK1263" s="29"/>
      <c r="AL1263" s="29"/>
      <c r="AM1263" s="29"/>
      <c r="AN1263" s="29"/>
      <c r="AO1263" s="29"/>
      <c r="AQ1263" s="69">
        <v>0</v>
      </c>
      <c r="AR1263" s="69">
        <v>0</v>
      </c>
      <c r="AS1263" s="69">
        <v>86.4</v>
      </c>
      <c r="AT1263" s="69">
        <v>68.099999999999994</v>
      </c>
      <c r="AU1263" s="69">
        <v>87.1</v>
      </c>
      <c r="AV1263" s="69">
        <v>92.8</v>
      </c>
      <c r="AW1263" s="69">
        <v>80.5</v>
      </c>
      <c r="AX1263" s="69">
        <v>80.3</v>
      </c>
      <c r="AY1263" s="69">
        <v>78.400000000000006</v>
      </c>
      <c r="AZ1263" s="69">
        <v>86.8</v>
      </c>
      <c r="BA1263" s="69">
        <v>78.400000000000006</v>
      </c>
      <c r="BB1263" s="69">
        <v>87.5</v>
      </c>
      <c r="BC1263" s="69">
        <v>82.8</v>
      </c>
      <c r="BD1263" s="69">
        <v>77.3</v>
      </c>
      <c r="BE1263" s="69">
        <v>182.79999999999998</v>
      </c>
      <c r="BF1263" s="69">
        <v>103.10000000000001</v>
      </c>
      <c r="BG1263" s="69">
        <v>107.80000000000003</v>
      </c>
      <c r="BH1263" s="69">
        <v>106.8</v>
      </c>
      <c r="BI1263" s="69">
        <v>104.49999999999999</v>
      </c>
      <c r="BJ1263" s="69">
        <v>89.4</v>
      </c>
      <c r="BK1263" s="69">
        <v>90.199999999999989</v>
      </c>
      <c r="BL1263" s="69">
        <v>99.3</v>
      </c>
      <c r="BM1263" s="69">
        <v>95.399999999999991</v>
      </c>
      <c r="BN1263" s="69"/>
    </row>
    <row r="1264" spans="1:66" ht="13.5" customHeight="1" x14ac:dyDescent="0.15">
      <c r="A1264" s="51"/>
      <c r="B1264" s="52"/>
      <c r="C1264" s="118" t="s">
        <v>247</v>
      </c>
      <c r="D1264" s="64" t="s">
        <v>6</v>
      </c>
      <c r="E1264" s="89"/>
      <c r="F1264" s="89"/>
      <c r="G1264" s="89"/>
      <c r="H1264" s="26"/>
      <c r="I1264" s="26"/>
      <c r="J1264" s="26"/>
      <c r="K1264" s="26"/>
      <c r="L1264" s="26"/>
      <c r="M1264" s="26"/>
      <c r="N1264" s="26"/>
      <c r="O1264" s="26"/>
      <c r="P1264" s="26"/>
      <c r="Q1264" s="26"/>
      <c r="R1264" s="26"/>
      <c r="S1264" s="26"/>
      <c r="T1264" s="26"/>
      <c r="U1264" s="26">
        <f t="shared" ref="U1264:AO1264" si="1363">SUM(U1265:U1266)</f>
        <v>485000</v>
      </c>
      <c r="V1264" s="26">
        <f t="shared" si="1363"/>
        <v>542379</v>
      </c>
      <c r="W1264" s="26">
        <f t="shared" si="1363"/>
        <v>553190</v>
      </c>
      <c r="X1264" s="26">
        <f t="shared" si="1363"/>
        <v>563250</v>
      </c>
      <c r="Y1264" s="26">
        <f t="shared" si="1363"/>
        <v>566300</v>
      </c>
      <c r="Z1264" s="26">
        <f t="shared" si="1363"/>
        <v>587800</v>
      </c>
      <c r="AA1264" s="26">
        <f t="shared" si="1363"/>
        <v>595000</v>
      </c>
      <c r="AB1264" s="26">
        <f t="shared" si="1363"/>
        <v>620200</v>
      </c>
      <c r="AC1264" s="26">
        <f t="shared" si="1363"/>
        <v>613000</v>
      </c>
      <c r="AD1264" s="26">
        <f t="shared" si="1363"/>
        <v>628900</v>
      </c>
      <c r="AE1264" s="26">
        <f t="shared" si="1363"/>
        <v>620300</v>
      </c>
      <c r="AF1264" s="26">
        <f t="shared" si="1363"/>
        <v>620920</v>
      </c>
      <c r="AG1264" s="26">
        <f t="shared" si="1363"/>
        <v>647270</v>
      </c>
      <c r="AH1264" s="26">
        <f t="shared" si="1363"/>
        <v>634000</v>
      </c>
      <c r="AI1264" s="26">
        <f t="shared" si="1363"/>
        <v>651600</v>
      </c>
      <c r="AJ1264" s="26">
        <f t="shared" si="1363"/>
        <v>672000</v>
      </c>
      <c r="AK1264" s="26">
        <f t="shared" si="1363"/>
        <v>701700</v>
      </c>
      <c r="AL1264" s="26">
        <f t="shared" si="1363"/>
        <v>639000</v>
      </c>
      <c r="AM1264" s="26">
        <f t="shared" si="1363"/>
        <v>600800</v>
      </c>
      <c r="AN1264" s="26">
        <f t="shared" si="1363"/>
        <v>599700</v>
      </c>
      <c r="AO1264" s="26">
        <f t="shared" si="1363"/>
        <v>548600</v>
      </c>
      <c r="AQ1264" s="65">
        <v>570.70000000000005</v>
      </c>
      <c r="AR1264" s="65">
        <v>599.29999999999995</v>
      </c>
      <c r="AS1264" s="65">
        <v>539.70000000000005</v>
      </c>
      <c r="AT1264" s="65">
        <v>496.1</v>
      </c>
      <c r="AU1264" s="65">
        <v>467.4</v>
      </c>
      <c r="AV1264" s="65">
        <v>397.5</v>
      </c>
      <c r="AW1264" s="65">
        <v>383.4</v>
      </c>
      <c r="AX1264" s="65">
        <v>380.3</v>
      </c>
      <c r="AY1264" s="65">
        <v>546.9</v>
      </c>
      <c r="AZ1264" s="65">
        <v>547.29999999999995</v>
      </c>
      <c r="BA1264" s="65">
        <v>498.6</v>
      </c>
      <c r="BB1264" s="65">
        <v>446.9</v>
      </c>
      <c r="BC1264" s="65">
        <v>301.7</v>
      </c>
      <c r="BD1264" s="65">
        <v>275.8</v>
      </c>
      <c r="BE1264" s="65">
        <v>240.29999999999998</v>
      </c>
      <c r="BF1264" s="65">
        <v>244.6</v>
      </c>
      <c r="BG1264" s="65">
        <v>266.79999999999995</v>
      </c>
      <c r="BH1264" s="65">
        <v>257.3</v>
      </c>
      <c r="BI1264" s="65">
        <v>284</v>
      </c>
      <c r="BJ1264" s="65">
        <v>256.59999999999997</v>
      </c>
      <c r="BK1264" s="65">
        <v>257.40000000000003</v>
      </c>
      <c r="BL1264" s="65">
        <v>237.4</v>
      </c>
      <c r="BM1264" s="65">
        <v>172.59999999999997</v>
      </c>
      <c r="BN1264" s="65"/>
    </row>
    <row r="1265" spans="1:66" ht="13.5" customHeight="1" x14ac:dyDescent="0.15">
      <c r="A1265" s="51"/>
      <c r="B1265" s="52"/>
      <c r="C1265" s="119"/>
      <c r="D1265" s="66" t="s">
        <v>7</v>
      </c>
      <c r="E1265" s="90"/>
      <c r="F1265" s="90"/>
      <c r="G1265" s="90"/>
      <c r="H1265" s="28"/>
      <c r="I1265" s="28"/>
      <c r="J1265" s="28"/>
      <c r="K1265" s="28"/>
      <c r="L1265" s="28"/>
      <c r="M1265" s="28"/>
      <c r="N1265" s="28"/>
      <c r="O1265" s="28"/>
      <c r="P1265" s="28"/>
      <c r="Q1265" s="28"/>
      <c r="R1265" s="28"/>
      <c r="S1265" s="28"/>
      <c r="T1265" s="28"/>
      <c r="U1265" s="28">
        <f>主要観光地別・年度計!T1361</f>
        <v>182250</v>
      </c>
      <c r="V1265" s="28">
        <f>主要観光地別・年度計!U1361</f>
        <v>225870</v>
      </c>
      <c r="W1265" s="28">
        <f>主要観光地別・年度計!V1361</f>
        <v>230100</v>
      </c>
      <c r="X1265" s="28">
        <f>主要観光地別・年度計!W1361</f>
        <v>233940</v>
      </c>
      <c r="Y1265" s="28">
        <f>主要観光地別・年度計!X1361</f>
        <v>228950</v>
      </c>
      <c r="Z1265" s="28">
        <f>主要観光地別・年度計!Y1361</f>
        <v>236760</v>
      </c>
      <c r="AA1265" s="28">
        <f>主要観光地別・年度計!Z1361</f>
        <v>240160</v>
      </c>
      <c r="AB1265" s="28">
        <f>主要観光地別・年度計!AA1361</f>
        <v>255190</v>
      </c>
      <c r="AC1265" s="28">
        <f>主要観光地別・年度計!AB1361</f>
        <v>251650</v>
      </c>
      <c r="AD1265" s="28">
        <f>主要観光地別・年度計!AC1361</f>
        <v>254950</v>
      </c>
      <c r="AE1265" s="28">
        <f>主要観光地別・年度計!AD1361</f>
        <v>250800</v>
      </c>
      <c r="AF1265" s="28">
        <f>主要観光地別・年度計!AE1361</f>
        <v>257097</v>
      </c>
      <c r="AG1265" s="28">
        <f>主要観光地別・年度計!AF1361</f>
        <v>268273</v>
      </c>
      <c r="AH1265" s="28">
        <f>主要観光地別・年度計!AG1361</f>
        <v>265642</v>
      </c>
      <c r="AI1265" s="28">
        <f>主要観光地別・年度計!AH1361</f>
        <v>277050</v>
      </c>
      <c r="AJ1265" s="28">
        <f>主要観光地別・年度計!AI1361</f>
        <v>275800</v>
      </c>
      <c r="AK1265" s="28">
        <f>主要観光地別・年度計!AJ1361</f>
        <v>290400</v>
      </c>
      <c r="AL1265" s="28">
        <f>主要観光地別・年度計!AK1361</f>
        <v>227900</v>
      </c>
      <c r="AM1265" s="28">
        <f>主要観光地別・年度計!AL1361</f>
        <v>208550</v>
      </c>
      <c r="AN1265" s="28">
        <f>主要観光地別・年度計!AM1361</f>
        <v>208100</v>
      </c>
      <c r="AO1265" s="28">
        <f>主要観光地別・年度計!AN1361</f>
        <v>194200</v>
      </c>
      <c r="AQ1265" s="67">
        <v>202.6</v>
      </c>
      <c r="AR1265" s="67">
        <v>212.5</v>
      </c>
      <c r="AS1265" s="67">
        <v>190.9</v>
      </c>
      <c r="AT1265" s="67">
        <v>175.6</v>
      </c>
      <c r="AU1265" s="67">
        <v>164</v>
      </c>
      <c r="AV1265" s="67">
        <v>140.1</v>
      </c>
      <c r="AW1265" s="67">
        <v>132.6</v>
      </c>
      <c r="AX1265" s="67">
        <v>132.30000000000001</v>
      </c>
      <c r="AY1265" s="67">
        <v>198.3</v>
      </c>
      <c r="AZ1265" s="67">
        <v>211.9</v>
      </c>
      <c r="BA1265" s="67">
        <v>219.9</v>
      </c>
      <c r="BB1265" s="67">
        <v>193.4</v>
      </c>
      <c r="BC1265" s="67">
        <v>90.5</v>
      </c>
      <c r="BD1265" s="67">
        <v>82.6</v>
      </c>
      <c r="BE1265" s="67">
        <v>72.099999999999994</v>
      </c>
      <c r="BF1265" s="67">
        <v>73.299999999999983</v>
      </c>
      <c r="BG1265" s="67">
        <v>79.800000000000011</v>
      </c>
      <c r="BH1265" s="67">
        <v>77.100000000000009</v>
      </c>
      <c r="BI1265" s="67">
        <v>85.2</v>
      </c>
      <c r="BJ1265" s="67">
        <v>77.099999999999994</v>
      </c>
      <c r="BK1265" s="67">
        <v>77</v>
      </c>
      <c r="BL1265" s="67">
        <v>71.400000000000006</v>
      </c>
      <c r="BM1265" s="67">
        <v>51.800000000000004</v>
      </c>
      <c r="BN1265" s="67"/>
    </row>
    <row r="1266" spans="1:66" ht="13.5" customHeight="1" x14ac:dyDescent="0.15">
      <c r="A1266" s="51"/>
      <c r="B1266" s="52"/>
      <c r="C1266" s="119"/>
      <c r="D1266" s="66" t="s">
        <v>8</v>
      </c>
      <c r="E1266" s="90"/>
      <c r="F1266" s="90"/>
      <c r="G1266" s="90"/>
      <c r="H1266" s="28"/>
      <c r="I1266" s="28"/>
      <c r="J1266" s="28"/>
      <c r="K1266" s="28"/>
      <c r="L1266" s="28"/>
      <c r="M1266" s="28"/>
      <c r="N1266" s="28"/>
      <c r="O1266" s="28"/>
      <c r="P1266" s="28"/>
      <c r="Q1266" s="28"/>
      <c r="R1266" s="28"/>
      <c r="S1266" s="28"/>
      <c r="T1266" s="28"/>
      <c r="U1266" s="28">
        <f>主要観光地別・年度計!T1362</f>
        <v>302750</v>
      </c>
      <c r="V1266" s="28">
        <f>主要観光地別・年度計!U1362</f>
        <v>316509</v>
      </c>
      <c r="W1266" s="28">
        <f>主要観光地別・年度計!V1362</f>
        <v>323090</v>
      </c>
      <c r="X1266" s="28">
        <f>主要観光地別・年度計!W1362</f>
        <v>329310</v>
      </c>
      <c r="Y1266" s="28">
        <f>主要観光地別・年度計!X1362</f>
        <v>337350</v>
      </c>
      <c r="Z1266" s="28">
        <f>主要観光地別・年度計!Y1362</f>
        <v>351040</v>
      </c>
      <c r="AA1266" s="28">
        <f>主要観光地別・年度計!Z1362</f>
        <v>354840</v>
      </c>
      <c r="AB1266" s="28">
        <f>主要観光地別・年度計!AA1362</f>
        <v>365010</v>
      </c>
      <c r="AC1266" s="28">
        <f>主要観光地別・年度計!AB1362</f>
        <v>361350</v>
      </c>
      <c r="AD1266" s="28">
        <f>主要観光地別・年度計!AC1362</f>
        <v>373950</v>
      </c>
      <c r="AE1266" s="28">
        <f>主要観光地別・年度計!AD1362</f>
        <v>369500</v>
      </c>
      <c r="AF1266" s="28">
        <f>主要観光地別・年度計!AE1362</f>
        <v>363823</v>
      </c>
      <c r="AG1266" s="28">
        <f>主要観光地別・年度計!AF1362</f>
        <v>378997</v>
      </c>
      <c r="AH1266" s="28">
        <f>主要観光地別・年度計!AG1362</f>
        <v>368358</v>
      </c>
      <c r="AI1266" s="28">
        <f>主要観光地別・年度計!AH1362</f>
        <v>374550</v>
      </c>
      <c r="AJ1266" s="28">
        <f>主要観光地別・年度計!AI1362</f>
        <v>396200</v>
      </c>
      <c r="AK1266" s="28">
        <f>主要観光地別・年度計!AJ1362</f>
        <v>411300</v>
      </c>
      <c r="AL1266" s="28">
        <f>主要観光地別・年度計!AK1362</f>
        <v>411100</v>
      </c>
      <c r="AM1266" s="28">
        <f>主要観光地別・年度計!AL1362</f>
        <v>392250</v>
      </c>
      <c r="AN1266" s="28">
        <f>主要観光地別・年度計!AM1362</f>
        <v>391600</v>
      </c>
      <c r="AO1266" s="28">
        <f>主要観光地別・年度計!AN1362</f>
        <v>354400</v>
      </c>
      <c r="AQ1266" s="67">
        <v>368.1</v>
      </c>
      <c r="AR1266" s="67">
        <v>386.8</v>
      </c>
      <c r="AS1266" s="67">
        <v>348.8</v>
      </c>
      <c r="AT1266" s="67">
        <v>320.5</v>
      </c>
      <c r="AU1266" s="67">
        <v>303.39999999999998</v>
      </c>
      <c r="AV1266" s="67">
        <v>257.39999999999998</v>
      </c>
      <c r="AW1266" s="67">
        <v>250.8</v>
      </c>
      <c r="AX1266" s="67">
        <v>248</v>
      </c>
      <c r="AY1266" s="67">
        <v>348.6</v>
      </c>
      <c r="AZ1266" s="67">
        <v>335.4</v>
      </c>
      <c r="BA1266" s="67">
        <v>278.7</v>
      </c>
      <c r="BB1266" s="67">
        <v>253.5</v>
      </c>
      <c r="BC1266" s="67">
        <v>211.2</v>
      </c>
      <c r="BD1266" s="67">
        <v>193.20000000000002</v>
      </c>
      <c r="BE1266" s="67">
        <v>168.2</v>
      </c>
      <c r="BF1266" s="67">
        <v>171.3</v>
      </c>
      <c r="BG1266" s="67">
        <v>187</v>
      </c>
      <c r="BH1266" s="67">
        <v>180.20000000000002</v>
      </c>
      <c r="BI1266" s="67">
        <v>198.79999999999998</v>
      </c>
      <c r="BJ1266" s="67">
        <v>179.50000000000003</v>
      </c>
      <c r="BK1266" s="67">
        <v>180.4</v>
      </c>
      <c r="BL1266" s="67">
        <v>166</v>
      </c>
      <c r="BM1266" s="67">
        <v>120.8</v>
      </c>
      <c r="BN1266" s="67"/>
    </row>
    <row r="1267" spans="1:66" ht="13.5" customHeight="1" x14ac:dyDescent="0.15">
      <c r="A1267" s="51"/>
      <c r="B1267" s="52"/>
      <c r="C1267" s="119"/>
      <c r="D1267" s="66" t="s">
        <v>9</v>
      </c>
      <c r="E1267" s="90"/>
      <c r="F1267" s="90"/>
      <c r="G1267" s="90"/>
      <c r="H1267" s="28"/>
      <c r="I1267" s="28"/>
      <c r="J1267" s="28"/>
      <c r="K1267" s="28"/>
      <c r="L1267" s="28"/>
      <c r="M1267" s="28"/>
      <c r="N1267" s="28"/>
      <c r="O1267" s="28"/>
      <c r="P1267" s="28"/>
      <c r="Q1267" s="28"/>
      <c r="R1267" s="28"/>
      <c r="S1267" s="28"/>
      <c r="T1267" s="28"/>
      <c r="U1267" s="28">
        <f>主要観光地別・年度計!T1363</f>
        <v>462160</v>
      </c>
      <c r="V1267" s="28">
        <f>主要観光地別・年度計!U1363</f>
        <v>487196</v>
      </c>
      <c r="W1267" s="28">
        <f>主要観光地別・年度計!V1363</f>
        <v>497178</v>
      </c>
      <c r="X1267" s="28">
        <f>主要観光地別・年度計!W1363</f>
        <v>506972</v>
      </c>
      <c r="Y1267" s="28">
        <f>主要観光地別・年度計!X1363</f>
        <v>532121</v>
      </c>
      <c r="Z1267" s="28">
        <f>主要観光地別・年度計!Y1363</f>
        <v>546122</v>
      </c>
      <c r="AA1267" s="28">
        <f>主要観光地別・年度計!Z1363</f>
        <v>556106</v>
      </c>
      <c r="AB1267" s="28">
        <f>主要観光地別・年度計!AA1363</f>
        <v>579257</v>
      </c>
      <c r="AC1267" s="28">
        <f>主要観光地別・年度計!AB1363</f>
        <v>574529</v>
      </c>
      <c r="AD1267" s="28">
        <f>主要観光地別・年度計!AC1363</f>
        <v>590505</v>
      </c>
      <c r="AE1267" s="28">
        <f>主要観光地別・年度計!AD1363</f>
        <v>581839</v>
      </c>
      <c r="AF1267" s="28">
        <f>主要観光地別・年度計!AE1363</f>
        <v>583176</v>
      </c>
      <c r="AG1267" s="28">
        <f>主要観光地別・年度計!AF1363</f>
        <v>602190</v>
      </c>
      <c r="AH1267" s="28">
        <f>主要観光地別・年度計!AG1363</f>
        <v>588382</v>
      </c>
      <c r="AI1267" s="28">
        <f>主要観光地別・年度計!AH1363</f>
        <v>612990</v>
      </c>
      <c r="AJ1267" s="28">
        <f>主要観光地別・年度計!AI1363</f>
        <v>628182</v>
      </c>
      <c r="AK1267" s="28">
        <f>主要観光地別・年度計!AJ1363</f>
        <v>653653</v>
      </c>
      <c r="AL1267" s="28">
        <f>主要観光地別・年度計!AK1363</f>
        <v>586844</v>
      </c>
      <c r="AM1267" s="28">
        <f>主要観光地別・年度計!AL1363</f>
        <v>557023</v>
      </c>
      <c r="AN1267" s="28">
        <f>主要観光地別・年度計!AM1363</f>
        <v>556645</v>
      </c>
      <c r="AO1267" s="28">
        <f>主要観光地別・年度計!AN1363</f>
        <v>511823</v>
      </c>
      <c r="AQ1267" s="67">
        <v>537.29999999999995</v>
      </c>
      <c r="AR1267" s="67">
        <v>569</v>
      </c>
      <c r="AS1267" s="67">
        <v>509.3</v>
      </c>
      <c r="AT1267" s="67">
        <v>476.1</v>
      </c>
      <c r="AU1267" s="67">
        <v>451.5</v>
      </c>
      <c r="AV1267" s="67">
        <v>379.5</v>
      </c>
      <c r="AW1267" s="67">
        <v>367.5</v>
      </c>
      <c r="AX1267" s="67">
        <v>366.9</v>
      </c>
      <c r="AY1267" s="67">
        <v>538.4</v>
      </c>
      <c r="AZ1267" s="67">
        <v>537.70000000000005</v>
      </c>
      <c r="BA1267" s="67">
        <v>490.1</v>
      </c>
      <c r="BB1267" s="67">
        <v>439.7</v>
      </c>
      <c r="BC1267" s="67">
        <v>295.39999999999998</v>
      </c>
      <c r="BD1267" s="67">
        <v>270.29999999999995</v>
      </c>
      <c r="BE1267" s="67">
        <v>235.70000000000002</v>
      </c>
      <c r="BF1267" s="67">
        <v>240.3</v>
      </c>
      <c r="BG1267" s="67">
        <v>262.60000000000002</v>
      </c>
      <c r="BH1267" s="67">
        <v>253.29999999999998</v>
      </c>
      <c r="BI1267" s="67">
        <v>278.5</v>
      </c>
      <c r="BJ1267" s="67">
        <v>251.70000000000002</v>
      </c>
      <c r="BK1267" s="67">
        <v>252.69999999999996</v>
      </c>
      <c r="BL1267" s="67">
        <v>233.7</v>
      </c>
      <c r="BM1267" s="67">
        <v>168.6</v>
      </c>
      <c r="BN1267" s="67"/>
    </row>
    <row r="1268" spans="1:66" ht="13.5" customHeight="1" x14ac:dyDescent="0.15">
      <c r="A1268" s="51"/>
      <c r="B1268" s="52"/>
      <c r="C1268" s="119"/>
      <c r="D1268" s="66" t="s">
        <v>10</v>
      </c>
      <c r="E1268" s="90"/>
      <c r="F1268" s="90"/>
      <c r="G1268" s="90"/>
      <c r="H1268" s="28"/>
      <c r="I1268" s="28"/>
      <c r="J1268" s="28"/>
      <c r="K1268" s="28"/>
      <c r="L1268" s="28"/>
      <c r="M1268" s="28"/>
      <c r="N1268" s="28"/>
      <c r="O1268" s="28"/>
      <c r="P1268" s="28"/>
      <c r="Q1268" s="28"/>
      <c r="R1268" s="28"/>
      <c r="S1268" s="28"/>
      <c r="T1268" s="28"/>
      <c r="U1268" s="28">
        <f>主要観光地別・年度計!T1364</f>
        <v>22840</v>
      </c>
      <c r="V1268" s="28">
        <f>主要観光地別・年度計!U1364</f>
        <v>55183</v>
      </c>
      <c r="W1268" s="28">
        <f>主要観光地別・年度計!V1364</f>
        <v>56012</v>
      </c>
      <c r="X1268" s="28">
        <f>主要観光地別・年度計!W1364</f>
        <v>56278</v>
      </c>
      <c r="Y1268" s="28">
        <f>主要観光地別・年度計!X1364</f>
        <v>34179</v>
      </c>
      <c r="Z1268" s="28">
        <f>主要観光地別・年度計!Y1364</f>
        <v>41678</v>
      </c>
      <c r="AA1268" s="28">
        <f>主要観光地別・年度計!Z1364</f>
        <v>38894</v>
      </c>
      <c r="AB1268" s="28">
        <f>主要観光地別・年度計!AA1364</f>
        <v>40943</v>
      </c>
      <c r="AC1268" s="28">
        <f>主要観光地別・年度計!AB1364</f>
        <v>38471</v>
      </c>
      <c r="AD1268" s="28">
        <f>主要観光地別・年度計!AC1364</f>
        <v>38395</v>
      </c>
      <c r="AE1268" s="28">
        <f>主要観光地別・年度計!AD1364</f>
        <v>38461</v>
      </c>
      <c r="AF1268" s="28">
        <f>主要観光地別・年度計!AE1364</f>
        <v>37744</v>
      </c>
      <c r="AG1268" s="28">
        <f>主要観光地別・年度計!AF1364</f>
        <v>45080</v>
      </c>
      <c r="AH1268" s="28">
        <f>主要観光地別・年度計!AG1364</f>
        <v>45618</v>
      </c>
      <c r="AI1268" s="28">
        <f>主要観光地別・年度計!AH1364</f>
        <v>38610</v>
      </c>
      <c r="AJ1268" s="28">
        <f>主要観光地別・年度計!AI1364</f>
        <v>43818</v>
      </c>
      <c r="AK1268" s="28">
        <f>主要観光地別・年度計!AJ1364</f>
        <v>48047</v>
      </c>
      <c r="AL1268" s="28">
        <f>主要観光地別・年度計!AK1364</f>
        <v>52156</v>
      </c>
      <c r="AM1268" s="28">
        <f>主要観光地別・年度計!AL1364</f>
        <v>43777</v>
      </c>
      <c r="AN1268" s="28">
        <f>主要観光地別・年度計!AM1364</f>
        <v>43055</v>
      </c>
      <c r="AO1268" s="28">
        <f>主要観光地別・年度計!AN1364</f>
        <v>36777</v>
      </c>
      <c r="AQ1268" s="67">
        <v>33.4</v>
      </c>
      <c r="AR1268" s="67">
        <v>30.3</v>
      </c>
      <c r="AS1268" s="67">
        <v>30.4</v>
      </c>
      <c r="AT1268" s="67">
        <v>20</v>
      </c>
      <c r="AU1268" s="67">
        <v>15.9</v>
      </c>
      <c r="AV1268" s="67">
        <v>18</v>
      </c>
      <c r="AW1268" s="67">
        <v>15.9</v>
      </c>
      <c r="AX1268" s="67">
        <v>13.4</v>
      </c>
      <c r="AY1268" s="67">
        <v>8.5</v>
      </c>
      <c r="AZ1268" s="67">
        <v>9.6</v>
      </c>
      <c r="BA1268" s="67">
        <v>8.5</v>
      </c>
      <c r="BB1268" s="67">
        <v>7.2</v>
      </c>
      <c r="BC1268" s="67">
        <v>6.3</v>
      </c>
      <c r="BD1268" s="67">
        <v>5.5000000000000009</v>
      </c>
      <c r="BE1268" s="67">
        <v>4.5999999999999996</v>
      </c>
      <c r="BF1268" s="67">
        <v>4.2999999999999989</v>
      </c>
      <c r="BG1268" s="67">
        <v>4.1999999999999993</v>
      </c>
      <c r="BH1268" s="67">
        <v>4.0000000000000009</v>
      </c>
      <c r="BI1268" s="67">
        <v>5.5000000000000009</v>
      </c>
      <c r="BJ1268" s="67">
        <v>4.8999999999999995</v>
      </c>
      <c r="BK1268" s="67">
        <v>4.6999999999999984</v>
      </c>
      <c r="BL1268" s="67">
        <v>3.7</v>
      </c>
      <c r="BM1268" s="67">
        <v>4</v>
      </c>
      <c r="BN1268" s="67"/>
    </row>
    <row r="1269" spans="1:66" ht="13.5" customHeight="1" thickBot="1" x14ac:dyDescent="0.2">
      <c r="A1269" s="51"/>
      <c r="B1269" s="52"/>
      <c r="C1269" s="120"/>
      <c r="D1269" s="68" t="s">
        <v>11</v>
      </c>
      <c r="E1269" s="91"/>
      <c r="F1269" s="91"/>
      <c r="G1269" s="91"/>
      <c r="H1269" s="29"/>
      <c r="I1269" s="29"/>
      <c r="J1269" s="29"/>
      <c r="K1269" s="29"/>
      <c r="L1269" s="29"/>
      <c r="M1269" s="29"/>
      <c r="N1269" s="29"/>
      <c r="O1269" s="29"/>
      <c r="P1269" s="29"/>
      <c r="Q1269" s="29"/>
      <c r="R1269" s="29"/>
      <c r="S1269" s="29"/>
      <c r="T1269" s="29"/>
      <c r="U1269" s="29">
        <f>主要観光地別・年度計!T1365</f>
        <v>24042</v>
      </c>
      <c r="V1269" s="29">
        <f>主要観光地別・年度計!U1365</f>
        <v>57780</v>
      </c>
      <c r="W1269" s="29">
        <f>主要観光地別・年度計!V1365</f>
        <v>58640</v>
      </c>
      <c r="X1269" s="29">
        <f>主要観光地別・年度計!W1365</f>
        <v>58851</v>
      </c>
      <c r="Y1269" s="29">
        <f>主要観光地別・年度計!X1365</f>
        <v>35597</v>
      </c>
      <c r="Z1269" s="29">
        <f>主要観光地別・年度計!Y1365</f>
        <v>42806</v>
      </c>
      <c r="AA1269" s="29">
        <f>主要観光地別・年度計!Z1365</f>
        <v>39684</v>
      </c>
      <c r="AB1269" s="29">
        <f>主要観光地別・年度計!AA1365</f>
        <v>42360</v>
      </c>
      <c r="AC1269" s="29">
        <f>主要観光地別・年度計!AB1365</f>
        <v>42206</v>
      </c>
      <c r="AD1269" s="29">
        <f>主要観光地別・年度計!AC1365</f>
        <v>40925</v>
      </c>
      <c r="AE1269" s="29">
        <f>主要観光地別・年度計!AD1365</f>
        <v>39834</v>
      </c>
      <c r="AF1269" s="29">
        <f>主要観光地別・年度計!AE1365</f>
        <v>39128</v>
      </c>
      <c r="AG1269" s="29">
        <f>主要観光地別・年度計!AF1365</f>
        <v>46257</v>
      </c>
      <c r="AH1269" s="29">
        <f>主要観光地別・年度計!AG1365</f>
        <v>46989</v>
      </c>
      <c r="AI1269" s="29">
        <f>主要観光地別・年度計!AH1365</f>
        <v>41028</v>
      </c>
      <c r="AJ1269" s="29">
        <f>主要観光地別・年度計!AI1365</f>
        <v>45255</v>
      </c>
      <c r="AK1269" s="29">
        <f>主要観光地別・年度計!AJ1365</f>
        <v>49902</v>
      </c>
      <c r="AL1269" s="29">
        <f>主要観光地別・年度計!AK1365</f>
        <v>55122</v>
      </c>
      <c r="AM1269" s="29">
        <f>主要観光地別・年度計!AL1365</f>
        <v>54824</v>
      </c>
      <c r="AN1269" s="29">
        <f>主要観光地別・年度計!AM1365</f>
        <v>49817</v>
      </c>
      <c r="AO1269" s="29">
        <f>主要観光地別・年度計!AN1365</f>
        <v>49396</v>
      </c>
      <c r="AQ1269" s="69">
        <v>42.4</v>
      </c>
      <c r="AR1269" s="69">
        <v>32.799999999999997</v>
      </c>
      <c r="AS1269" s="69">
        <v>31.2</v>
      </c>
      <c r="AT1269" s="69">
        <v>20.3</v>
      </c>
      <c r="AU1269" s="69">
        <v>16.5</v>
      </c>
      <c r="AV1269" s="69">
        <v>19.600000000000001</v>
      </c>
      <c r="AW1269" s="69">
        <v>16.8</v>
      </c>
      <c r="AX1269" s="69">
        <v>15.3</v>
      </c>
      <c r="AY1269" s="69">
        <v>12</v>
      </c>
      <c r="AZ1269" s="69">
        <v>15.1</v>
      </c>
      <c r="BA1269" s="69">
        <v>13.2</v>
      </c>
      <c r="BB1269" s="69">
        <v>10.4</v>
      </c>
      <c r="BC1269" s="69">
        <v>10.5</v>
      </c>
      <c r="BD1269" s="69">
        <v>10.1</v>
      </c>
      <c r="BE1269" s="69">
        <v>7.1</v>
      </c>
      <c r="BF1269" s="69">
        <v>5.9000000000000012</v>
      </c>
      <c r="BG1269" s="69">
        <v>6.9000000000000012</v>
      </c>
      <c r="BH1269" s="69">
        <v>5.2</v>
      </c>
      <c r="BI1269" s="69">
        <v>6.0000000000000009</v>
      </c>
      <c r="BJ1269" s="69">
        <v>5.3</v>
      </c>
      <c r="BK1269" s="69">
        <v>5</v>
      </c>
      <c r="BL1269" s="69">
        <v>4</v>
      </c>
      <c r="BM1269" s="69">
        <v>5.0000000000000009</v>
      </c>
      <c r="BN1269" s="69"/>
    </row>
    <row r="1270" spans="1:66" ht="13.5" customHeight="1" x14ac:dyDescent="0.15">
      <c r="A1270" s="51"/>
      <c r="B1270" s="52"/>
      <c r="C1270" s="53" t="s">
        <v>248</v>
      </c>
      <c r="D1270" s="64" t="s">
        <v>6</v>
      </c>
      <c r="E1270" s="89"/>
      <c r="F1270" s="89"/>
      <c r="G1270" s="89"/>
      <c r="H1270" s="26"/>
      <c r="I1270" s="26"/>
      <c r="J1270" s="26"/>
      <c r="K1270" s="26"/>
      <c r="L1270" s="26"/>
      <c r="M1270" s="26"/>
      <c r="N1270" s="26"/>
      <c r="O1270" s="26"/>
      <c r="P1270" s="26"/>
      <c r="Q1270" s="26"/>
      <c r="R1270" s="26"/>
      <c r="S1270" s="26"/>
      <c r="T1270" s="26"/>
      <c r="U1270" s="26"/>
      <c r="V1270" s="26"/>
      <c r="W1270" s="26"/>
      <c r="X1270" s="26"/>
      <c r="Y1270" s="26"/>
      <c r="Z1270" s="26"/>
      <c r="AA1270" s="26"/>
      <c r="AB1270" s="26"/>
      <c r="AC1270" s="26"/>
      <c r="AD1270" s="26"/>
      <c r="AE1270" s="26"/>
      <c r="AF1270" s="26"/>
      <c r="AG1270" s="26"/>
      <c r="AH1270" s="26"/>
      <c r="AI1270" s="26"/>
      <c r="AJ1270" s="26"/>
      <c r="AK1270" s="26"/>
      <c r="AL1270" s="26"/>
      <c r="AM1270" s="26"/>
      <c r="AN1270" s="26"/>
      <c r="AO1270" s="26"/>
      <c r="AQ1270" s="65">
        <v>0</v>
      </c>
      <c r="AR1270" s="65">
        <v>0</v>
      </c>
      <c r="AS1270" s="65">
        <v>54.4</v>
      </c>
      <c r="AT1270" s="65">
        <v>53</v>
      </c>
      <c r="AU1270" s="65">
        <v>52.8</v>
      </c>
      <c r="AV1270" s="65">
        <v>56.7</v>
      </c>
      <c r="AW1270" s="65">
        <v>53.3</v>
      </c>
      <c r="AX1270" s="65">
        <v>57.4</v>
      </c>
      <c r="AY1270" s="65">
        <v>53.7</v>
      </c>
      <c r="AZ1270" s="65">
        <v>53.7</v>
      </c>
      <c r="BA1270" s="65">
        <v>51</v>
      </c>
      <c r="BB1270" s="65">
        <v>54.8</v>
      </c>
      <c r="BC1270" s="65">
        <v>50.9</v>
      </c>
      <c r="BD1270" s="65">
        <v>47.9</v>
      </c>
      <c r="BE1270" s="65">
        <v>46.999999999999993</v>
      </c>
      <c r="BF1270" s="65">
        <v>36.299999999999997</v>
      </c>
      <c r="BG1270" s="65">
        <v>49.600000000000009</v>
      </c>
      <c r="BH1270" s="65">
        <v>53.79999999999999</v>
      </c>
      <c r="BI1270" s="65">
        <v>55.599999999999994</v>
      </c>
      <c r="BJ1270" s="65">
        <v>53.5</v>
      </c>
      <c r="BK1270" s="65">
        <v>61</v>
      </c>
      <c r="BL1270" s="65">
        <v>61.7</v>
      </c>
      <c r="BM1270" s="65">
        <v>81.3</v>
      </c>
      <c r="BN1270" s="65"/>
    </row>
    <row r="1271" spans="1:66" ht="13.5" customHeight="1" x14ac:dyDescent="0.15">
      <c r="A1271" s="51"/>
      <c r="B1271" s="52"/>
      <c r="C1271" s="54"/>
      <c r="D1271" s="66" t="s">
        <v>7</v>
      </c>
      <c r="E1271" s="90"/>
      <c r="F1271" s="90"/>
      <c r="G1271" s="90"/>
      <c r="H1271" s="28"/>
      <c r="I1271" s="28"/>
      <c r="J1271" s="28"/>
      <c r="K1271" s="28"/>
      <c r="L1271" s="28"/>
      <c r="M1271" s="28"/>
      <c r="N1271" s="28"/>
      <c r="O1271" s="28"/>
      <c r="P1271" s="28"/>
      <c r="Q1271" s="28"/>
      <c r="R1271" s="28"/>
      <c r="S1271" s="28"/>
      <c r="T1271" s="28"/>
      <c r="U1271" s="28"/>
      <c r="V1271" s="28"/>
      <c r="W1271" s="28"/>
      <c r="X1271" s="28"/>
      <c r="Y1271" s="28"/>
      <c r="Z1271" s="28"/>
      <c r="AA1271" s="28"/>
      <c r="AB1271" s="28"/>
      <c r="AC1271" s="28"/>
      <c r="AD1271" s="28"/>
      <c r="AE1271" s="28"/>
      <c r="AF1271" s="28"/>
      <c r="AG1271" s="28"/>
      <c r="AH1271" s="28"/>
      <c r="AI1271" s="28"/>
      <c r="AJ1271" s="28"/>
      <c r="AK1271" s="28"/>
      <c r="AL1271" s="28"/>
      <c r="AM1271" s="28"/>
      <c r="AN1271" s="28"/>
      <c r="AO1271" s="28"/>
      <c r="AQ1271" s="67">
        <v>0</v>
      </c>
      <c r="AR1271" s="67">
        <v>0</v>
      </c>
      <c r="AS1271" s="67">
        <v>5.8</v>
      </c>
      <c r="AT1271" s="67">
        <v>5.3</v>
      </c>
      <c r="AU1271" s="67">
        <v>4.8</v>
      </c>
      <c r="AV1271" s="67">
        <v>4.5</v>
      </c>
      <c r="AW1271" s="67">
        <v>4.3</v>
      </c>
      <c r="AX1271" s="67">
        <v>4.8</v>
      </c>
      <c r="AY1271" s="67">
        <v>4.0999999999999996</v>
      </c>
      <c r="AZ1271" s="67">
        <v>3.8</v>
      </c>
      <c r="BA1271" s="67">
        <v>3.6</v>
      </c>
      <c r="BB1271" s="67">
        <v>4.4000000000000004</v>
      </c>
      <c r="BC1271" s="67">
        <v>2.6</v>
      </c>
      <c r="BD1271" s="67">
        <v>2.6000000000000005</v>
      </c>
      <c r="BE1271" s="67">
        <v>2.6000000000000005</v>
      </c>
      <c r="BF1271" s="67">
        <v>0.2</v>
      </c>
      <c r="BG1271" s="67">
        <v>0.2</v>
      </c>
      <c r="BH1271" s="67">
        <v>0.30000000000000004</v>
      </c>
      <c r="BI1271" s="67">
        <v>1.4000000000000001</v>
      </c>
      <c r="BJ1271" s="67">
        <v>0.30000000000000004</v>
      </c>
      <c r="BK1271" s="67">
        <v>0.4</v>
      </c>
      <c r="BL1271" s="67">
        <v>5.4</v>
      </c>
      <c r="BM1271" s="67">
        <v>1.4000000000000001</v>
      </c>
      <c r="BN1271" s="67"/>
    </row>
    <row r="1272" spans="1:66" ht="13.5" customHeight="1" x14ac:dyDescent="0.15">
      <c r="A1272" s="51"/>
      <c r="B1272" s="52"/>
      <c r="C1272" s="54"/>
      <c r="D1272" s="66" t="s">
        <v>8</v>
      </c>
      <c r="E1272" s="90"/>
      <c r="F1272" s="90"/>
      <c r="G1272" s="90"/>
      <c r="H1272" s="28"/>
      <c r="I1272" s="28"/>
      <c r="J1272" s="28"/>
      <c r="K1272" s="28"/>
      <c r="L1272" s="28"/>
      <c r="M1272" s="28"/>
      <c r="N1272" s="28"/>
      <c r="O1272" s="28"/>
      <c r="P1272" s="28"/>
      <c r="Q1272" s="28"/>
      <c r="R1272" s="28"/>
      <c r="S1272" s="28"/>
      <c r="T1272" s="28"/>
      <c r="U1272" s="28"/>
      <c r="V1272" s="28"/>
      <c r="W1272" s="28"/>
      <c r="X1272" s="28"/>
      <c r="Y1272" s="28"/>
      <c r="Z1272" s="28"/>
      <c r="AA1272" s="28"/>
      <c r="AB1272" s="28"/>
      <c r="AC1272" s="28"/>
      <c r="AD1272" s="28"/>
      <c r="AE1272" s="28"/>
      <c r="AF1272" s="28"/>
      <c r="AG1272" s="28"/>
      <c r="AH1272" s="28"/>
      <c r="AI1272" s="28"/>
      <c r="AJ1272" s="28"/>
      <c r="AK1272" s="28"/>
      <c r="AL1272" s="28"/>
      <c r="AM1272" s="28"/>
      <c r="AN1272" s="28"/>
      <c r="AO1272" s="28"/>
      <c r="AQ1272" s="67">
        <v>0</v>
      </c>
      <c r="AR1272" s="67">
        <v>0</v>
      </c>
      <c r="AS1272" s="67">
        <v>48.6</v>
      </c>
      <c r="AT1272" s="67">
        <v>47.7</v>
      </c>
      <c r="AU1272" s="67">
        <v>48</v>
      </c>
      <c r="AV1272" s="67">
        <v>52.2</v>
      </c>
      <c r="AW1272" s="67">
        <v>49</v>
      </c>
      <c r="AX1272" s="67">
        <v>52.6</v>
      </c>
      <c r="AY1272" s="67">
        <v>49.6</v>
      </c>
      <c r="AZ1272" s="67">
        <v>49.9</v>
      </c>
      <c r="BA1272" s="67">
        <v>47.4</v>
      </c>
      <c r="BB1272" s="67">
        <v>50.4</v>
      </c>
      <c r="BC1272" s="67">
        <v>48.3</v>
      </c>
      <c r="BD1272" s="67">
        <v>45.3</v>
      </c>
      <c r="BE1272" s="67">
        <v>44.4</v>
      </c>
      <c r="BF1272" s="67">
        <v>36.099999999999994</v>
      </c>
      <c r="BG1272" s="67">
        <v>49.400000000000013</v>
      </c>
      <c r="BH1272" s="67">
        <v>53.5</v>
      </c>
      <c r="BI1272" s="67">
        <v>54.199999999999996</v>
      </c>
      <c r="BJ1272" s="67">
        <v>53.2</v>
      </c>
      <c r="BK1272" s="67">
        <v>60.6</v>
      </c>
      <c r="BL1272" s="67">
        <v>56.3</v>
      </c>
      <c r="BM1272" s="67">
        <v>79.900000000000006</v>
      </c>
      <c r="BN1272" s="67"/>
    </row>
    <row r="1273" spans="1:66" ht="13.5" customHeight="1" x14ac:dyDescent="0.15">
      <c r="A1273" s="51"/>
      <c r="B1273" s="56"/>
      <c r="C1273" s="54"/>
      <c r="D1273" s="66" t="s">
        <v>9</v>
      </c>
      <c r="E1273" s="90"/>
      <c r="F1273" s="90"/>
      <c r="G1273" s="90"/>
      <c r="H1273" s="28"/>
      <c r="I1273" s="28"/>
      <c r="J1273" s="28"/>
      <c r="K1273" s="28"/>
      <c r="L1273" s="28"/>
      <c r="M1273" s="28"/>
      <c r="N1273" s="28"/>
      <c r="O1273" s="28"/>
      <c r="P1273" s="28"/>
      <c r="Q1273" s="28"/>
      <c r="R1273" s="28"/>
      <c r="S1273" s="28"/>
      <c r="T1273" s="28"/>
      <c r="U1273" s="28"/>
      <c r="V1273" s="28"/>
      <c r="W1273" s="28"/>
      <c r="X1273" s="28"/>
      <c r="Y1273" s="28"/>
      <c r="Z1273" s="28"/>
      <c r="AA1273" s="28"/>
      <c r="AB1273" s="28"/>
      <c r="AC1273" s="28"/>
      <c r="AD1273" s="28"/>
      <c r="AE1273" s="28"/>
      <c r="AF1273" s="28"/>
      <c r="AG1273" s="28"/>
      <c r="AH1273" s="28"/>
      <c r="AI1273" s="28"/>
      <c r="AJ1273" s="28"/>
      <c r="AK1273" s="28"/>
      <c r="AL1273" s="28"/>
      <c r="AM1273" s="28"/>
      <c r="AN1273" s="28"/>
      <c r="AO1273" s="28"/>
      <c r="AQ1273" s="67">
        <v>0</v>
      </c>
      <c r="AR1273" s="67">
        <v>0</v>
      </c>
      <c r="AS1273" s="67">
        <v>53.7</v>
      </c>
      <c r="AT1273" s="67">
        <v>52.4</v>
      </c>
      <c r="AU1273" s="67">
        <v>52</v>
      </c>
      <c r="AV1273" s="67">
        <v>55.8</v>
      </c>
      <c r="AW1273" s="67">
        <v>52.3</v>
      </c>
      <c r="AX1273" s="67">
        <v>56.6</v>
      </c>
      <c r="AY1273" s="67">
        <v>52.7</v>
      </c>
      <c r="AZ1273" s="67">
        <v>52.4</v>
      </c>
      <c r="BA1273" s="67">
        <v>49.4</v>
      </c>
      <c r="BB1273" s="67">
        <v>52</v>
      </c>
      <c r="BC1273" s="67">
        <v>44.9</v>
      </c>
      <c r="BD1273" s="67">
        <v>41</v>
      </c>
      <c r="BE1273" s="67">
        <v>43.3</v>
      </c>
      <c r="BF1273" s="67">
        <v>31.499999999999996</v>
      </c>
      <c r="BG1273" s="67">
        <v>43.099999999999994</v>
      </c>
      <c r="BH1273" s="67">
        <v>48.500000000000007</v>
      </c>
      <c r="BI1273" s="67">
        <v>50.6</v>
      </c>
      <c r="BJ1273" s="67">
        <v>48.7</v>
      </c>
      <c r="BK1273" s="67">
        <v>56</v>
      </c>
      <c r="BL1273" s="67">
        <v>55.4</v>
      </c>
      <c r="BM1273" s="67">
        <v>73.399999999999991</v>
      </c>
      <c r="BN1273" s="67"/>
    </row>
    <row r="1274" spans="1:66" ht="13.5" customHeight="1" x14ac:dyDescent="0.15">
      <c r="A1274" s="51"/>
      <c r="B1274" s="56"/>
      <c r="C1274" s="54"/>
      <c r="D1274" s="66" t="s">
        <v>10</v>
      </c>
      <c r="E1274" s="90"/>
      <c r="F1274" s="90"/>
      <c r="G1274" s="90"/>
      <c r="H1274" s="28"/>
      <c r="I1274" s="28"/>
      <c r="J1274" s="28"/>
      <c r="K1274" s="28"/>
      <c r="L1274" s="28"/>
      <c r="M1274" s="28"/>
      <c r="N1274" s="28"/>
      <c r="O1274" s="28"/>
      <c r="P1274" s="28"/>
      <c r="Q1274" s="28"/>
      <c r="R1274" s="28"/>
      <c r="S1274" s="28"/>
      <c r="T1274" s="28"/>
      <c r="U1274" s="28"/>
      <c r="V1274" s="28"/>
      <c r="W1274" s="28"/>
      <c r="X1274" s="28"/>
      <c r="Y1274" s="28"/>
      <c r="Z1274" s="28"/>
      <c r="AA1274" s="28"/>
      <c r="AB1274" s="28"/>
      <c r="AC1274" s="28"/>
      <c r="AD1274" s="28"/>
      <c r="AE1274" s="28"/>
      <c r="AF1274" s="28"/>
      <c r="AG1274" s="28"/>
      <c r="AH1274" s="28"/>
      <c r="AI1274" s="28"/>
      <c r="AJ1274" s="28"/>
      <c r="AK1274" s="28"/>
      <c r="AL1274" s="28"/>
      <c r="AM1274" s="28"/>
      <c r="AN1274" s="28"/>
      <c r="AO1274" s="28"/>
      <c r="AQ1274" s="67">
        <v>0</v>
      </c>
      <c r="AR1274" s="67">
        <v>0</v>
      </c>
      <c r="AS1274" s="67">
        <v>0.7</v>
      </c>
      <c r="AT1274" s="67">
        <v>0.6</v>
      </c>
      <c r="AU1274" s="67">
        <v>0.8</v>
      </c>
      <c r="AV1274" s="67">
        <v>0.9</v>
      </c>
      <c r="AW1274" s="67">
        <v>1</v>
      </c>
      <c r="AX1274" s="67">
        <v>0.8</v>
      </c>
      <c r="AY1274" s="67">
        <v>1</v>
      </c>
      <c r="AZ1274" s="67">
        <v>1.3</v>
      </c>
      <c r="BA1274" s="67">
        <v>1.6</v>
      </c>
      <c r="BB1274" s="67">
        <v>2.8</v>
      </c>
      <c r="BC1274" s="67">
        <v>6</v>
      </c>
      <c r="BD1274" s="67">
        <v>6.8999999999999995</v>
      </c>
      <c r="BE1274" s="67">
        <v>3.7000000000000006</v>
      </c>
      <c r="BF1274" s="67">
        <v>4.8000000000000007</v>
      </c>
      <c r="BG1274" s="67">
        <v>6.5000000000000009</v>
      </c>
      <c r="BH1274" s="67">
        <v>5.3</v>
      </c>
      <c r="BI1274" s="67">
        <v>5</v>
      </c>
      <c r="BJ1274" s="67">
        <v>4.8</v>
      </c>
      <c r="BK1274" s="67">
        <v>5</v>
      </c>
      <c r="BL1274" s="67">
        <v>6.3</v>
      </c>
      <c r="BM1274" s="67">
        <v>7.9</v>
      </c>
      <c r="BN1274" s="67"/>
    </row>
    <row r="1275" spans="1:66" ht="13.5" customHeight="1" thickBot="1" x14ac:dyDescent="0.2">
      <c r="A1275" s="51"/>
      <c r="B1275" s="56"/>
      <c r="C1275" s="55"/>
      <c r="D1275" s="68" t="s">
        <v>11</v>
      </c>
      <c r="E1275" s="91"/>
      <c r="F1275" s="91"/>
      <c r="G1275" s="91"/>
      <c r="H1275" s="29"/>
      <c r="I1275" s="29"/>
      <c r="J1275" s="29"/>
      <c r="K1275" s="29"/>
      <c r="L1275" s="29"/>
      <c r="M1275" s="29"/>
      <c r="N1275" s="29"/>
      <c r="O1275" s="29"/>
      <c r="P1275" s="29"/>
      <c r="Q1275" s="29"/>
      <c r="R1275" s="29"/>
      <c r="S1275" s="29"/>
      <c r="T1275" s="29"/>
      <c r="U1275" s="29"/>
      <c r="V1275" s="29"/>
      <c r="W1275" s="29"/>
      <c r="X1275" s="29"/>
      <c r="Y1275" s="29"/>
      <c r="Z1275" s="29"/>
      <c r="AA1275" s="29"/>
      <c r="AB1275" s="29"/>
      <c r="AC1275" s="29"/>
      <c r="AD1275" s="29"/>
      <c r="AE1275" s="29"/>
      <c r="AF1275" s="29"/>
      <c r="AG1275" s="29"/>
      <c r="AH1275" s="29"/>
      <c r="AI1275" s="29"/>
      <c r="AJ1275" s="29"/>
      <c r="AK1275" s="29"/>
      <c r="AL1275" s="29"/>
      <c r="AM1275" s="29"/>
      <c r="AN1275" s="29"/>
      <c r="AO1275" s="29"/>
      <c r="AQ1275" s="69">
        <v>0</v>
      </c>
      <c r="AR1275" s="69">
        <v>0</v>
      </c>
      <c r="AS1275" s="69">
        <v>0.7</v>
      </c>
      <c r="AT1275" s="69">
        <v>0.6</v>
      </c>
      <c r="AU1275" s="69">
        <v>0.8</v>
      </c>
      <c r="AV1275" s="69">
        <v>0.9</v>
      </c>
      <c r="AW1275" s="69">
        <v>1</v>
      </c>
      <c r="AX1275" s="69">
        <v>0.8</v>
      </c>
      <c r="AY1275" s="69">
        <v>1</v>
      </c>
      <c r="AZ1275" s="69">
        <v>1.3</v>
      </c>
      <c r="BA1275" s="69">
        <v>1.6</v>
      </c>
      <c r="BB1275" s="69">
        <v>2.8</v>
      </c>
      <c r="BC1275" s="69">
        <v>6</v>
      </c>
      <c r="BD1275" s="69">
        <v>8</v>
      </c>
      <c r="BE1275" s="69">
        <v>3.7000000000000006</v>
      </c>
      <c r="BF1275" s="69">
        <v>4.9000000000000004</v>
      </c>
      <c r="BG1275" s="69">
        <v>6.5000000000000009</v>
      </c>
      <c r="BH1275" s="69">
        <v>5.3</v>
      </c>
      <c r="BI1275" s="69">
        <v>5</v>
      </c>
      <c r="BJ1275" s="69">
        <v>4.8</v>
      </c>
      <c r="BK1275" s="69">
        <v>5</v>
      </c>
      <c r="BL1275" s="69">
        <v>6.3</v>
      </c>
      <c r="BM1275" s="69">
        <v>25.2</v>
      </c>
      <c r="BN1275" s="69"/>
    </row>
    <row r="1276" spans="1:66" ht="13.5" customHeight="1" x14ac:dyDescent="0.15">
      <c r="A1276" s="51"/>
      <c r="B1276" s="56"/>
      <c r="C1276" s="53" t="s">
        <v>249</v>
      </c>
      <c r="D1276" s="64" t="s">
        <v>6</v>
      </c>
      <c r="E1276" s="89"/>
      <c r="F1276" s="89"/>
      <c r="G1276" s="89"/>
      <c r="H1276" s="26"/>
      <c r="I1276" s="26"/>
      <c r="J1276" s="26"/>
      <c r="K1276" s="26"/>
      <c r="L1276" s="26"/>
      <c r="M1276" s="26"/>
      <c r="N1276" s="26"/>
      <c r="O1276" s="26"/>
      <c r="P1276" s="26"/>
      <c r="Q1276" s="26"/>
      <c r="R1276" s="26"/>
      <c r="S1276" s="26"/>
      <c r="T1276" s="26"/>
      <c r="U1276" s="26"/>
      <c r="V1276" s="26"/>
      <c r="W1276" s="26"/>
      <c r="X1276" s="26"/>
      <c r="Y1276" s="26"/>
      <c r="Z1276" s="26"/>
      <c r="AA1276" s="26"/>
      <c r="AB1276" s="26"/>
      <c r="AC1276" s="26"/>
      <c r="AD1276" s="26"/>
      <c r="AE1276" s="26"/>
      <c r="AF1276" s="26"/>
      <c r="AG1276" s="26"/>
      <c r="AH1276" s="26"/>
      <c r="AI1276" s="26"/>
      <c r="AJ1276" s="26"/>
      <c r="AK1276" s="26"/>
      <c r="AL1276" s="26"/>
      <c r="AM1276" s="26"/>
      <c r="AN1276" s="26"/>
      <c r="AO1276" s="26"/>
      <c r="AQ1276" s="65">
        <v>0</v>
      </c>
      <c r="AR1276" s="65">
        <v>0</v>
      </c>
      <c r="AS1276" s="65">
        <v>192.9</v>
      </c>
      <c r="AT1276" s="65">
        <v>129.80000000000001</v>
      </c>
      <c r="AU1276" s="65">
        <v>156</v>
      </c>
      <c r="AV1276" s="65">
        <v>147</v>
      </c>
      <c r="AW1276" s="65">
        <v>123.3</v>
      </c>
      <c r="AX1276" s="65">
        <v>127.8</v>
      </c>
      <c r="AY1276" s="65">
        <v>111.3</v>
      </c>
      <c r="AZ1276" s="65">
        <v>121.7</v>
      </c>
      <c r="BA1276" s="65">
        <v>126.1</v>
      </c>
      <c r="BB1276" s="65">
        <v>123.9</v>
      </c>
      <c r="BC1276" s="65">
        <v>198.5</v>
      </c>
      <c r="BD1276" s="65">
        <v>323</v>
      </c>
      <c r="BE1276" s="65">
        <v>318.59999999999997</v>
      </c>
      <c r="BF1276" s="65">
        <v>346.80000000000007</v>
      </c>
      <c r="BG1276" s="65">
        <v>359.2</v>
      </c>
      <c r="BH1276" s="65">
        <v>509.3</v>
      </c>
      <c r="BI1276" s="65">
        <v>512.70000000000005</v>
      </c>
      <c r="BJ1276" s="65">
        <v>505.20000000000005</v>
      </c>
      <c r="BK1276" s="65">
        <v>478.49999999999994</v>
      </c>
      <c r="BL1276" s="65">
        <v>483</v>
      </c>
      <c r="BM1276" s="65">
        <v>396.90000000000009</v>
      </c>
      <c r="BN1276" s="65"/>
    </row>
    <row r="1277" spans="1:66" ht="13.5" customHeight="1" x14ac:dyDescent="0.15">
      <c r="A1277" s="51"/>
      <c r="B1277" s="56"/>
      <c r="C1277" s="54"/>
      <c r="D1277" s="66" t="s">
        <v>7</v>
      </c>
      <c r="E1277" s="90"/>
      <c r="F1277" s="90"/>
      <c r="G1277" s="90"/>
      <c r="H1277" s="28"/>
      <c r="I1277" s="28"/>
      <c r="J1277" s="28"/>
      <c r="K1277" s="28"/>
      <c r="L1277" s="28"/>
      <c r="M1277" s="28"/>
      <c r="N1277" s="28"/>
      <c r="O1277" s="28"/>
      <c r="P1277" s="28"/>
      <c r="Q1277" s="28"/>
      <c r="R1277" s="28"/>
      <c r="S1277" s="28"/>
      <c r="T1277" s="28"/>
      <c r="U1277" s="28"/>
      <c r="V1277" s="28"/>
      <c r="W1277" s="28"/>
      <c r="X1277" s="28"/>
      <c r="Y1277" s="28"/>
      <c r="Z1277" s="28"/>
      <c r="AA1277" s="28"/>
      <c r="AB1277" s="28"/>
      <c r="AC1277" s="28"/>
      <c r="AD1277" s="28"/>
      <c r="AE1277" s="28"/>
      <c r="AF1277" s="28"/>
      <c r="AG1277" s="28"/>
      <c r="AH1277" s="28"/>
      <c r="AI1277" s="28"/>
      <c r="AJ1277" s="28"/>
      <c r="AK1277" s="28"/>
      <c r="AL1277" s="28"/>
      <c r="AM1277" s="28"/>
      <c r="AN1277" s="28"/>
      <c r="AO1277" s="28"/>
      <c r="AQ1277" s="67">
        <v>0</v>
      </c>
      <c r="AR1277" s="67">
        <v>0</v>
      </c>
      <c r="AS1277" s="67">
        <v>11.4</v>
      </c>
      <c r="AT1277" s="67">
        <v>2</v>
      </c>
      <c r="AU1277" s="67">
        <v>0</v>
      </c>
      <c r="AV1277" s="67">
        <v>0.2</v>
      </c>
      <c r="AW1277" s="67">
        <v>0.2</v>
      </c>
      <c r="AX1277" s="67">
        <v>0.3</v>
      </c>
      <c r="AY1277" s="67">
        <v>0.1</v>
      </c>
      <c r="AZ1277" s="67">
        <v>0.2</v>
      </c>
      <c r="BA1277" s="67">
        <v>0</v>
      </c>
      <c r="BB1277" s="67">
        <v>0.3</v>
      </c>
      <c r="BC1277" s="67">
        <v>1.2</v>
      </c>
      <c r="BD1277" s="67">
        <v>2.2999999999999998</v>
      </c>
      <c r="BE1277" s="67">
        <v>1.7000000000000004</v>
      </c>
      <c r="BF1277" s="67">
        <v>2.4000000000000004</v>
      </c>
      <c r="BG1277" s="67">
        <v>3.3000000000000003</v>
      </c>
      <c r="BH1277" s="67">
        <v>3.6999999999999993</v>
      </c>
      <c r="BI1277" s="67">
        <v>4.1000000000000005</v>
      </c>
      <c r="BJ1277" s="67">
        <v>2.0000000000000004</v>
      </c>
      <c r="BK1277" s="67">
        <v>3</v>
      </c>
      <c r="BL1277" s="67">
        <v>2.2000000000000002</v>
      </c>
      <c r="BM1277" s="67">
        <v>2.2000000000000002</v>
      </c>
      <c r="BN1277" s="67"/>
    </row>
    <row r="1278" spans="1:66" ht="13.5" customHeight="1" x14ac:dyDescent="0.15">
      <c r="A1278" s="51" t="s">
        <v>240</v>
      </c>
      <c r="B1278" s="56" t="s">
        <v>241</v>
      </c>
      <c r="C1278" s="54"/>
      <c r="D1278" s="66" t="s">
        <v>8</v>
      </c>
      <c r="E1278" s="90"/>
      <c r="F1278" s="90"/>
      <c r="G1278" s="90"/>
      <c r="H1278" s="28"/>
      <c r="I1278" s="28"/>
      <c r="J1278" s="28"/>
      <c r="K1278" s="28"/>
      <c r="L1278" s="28"/>
      <c r="M1278" s="28"/>
      <c r="N1278" s="28"/>
      <c r="O1278" s="28"/>
      <c r="P1278" s="28"/>
      <c r="Q1278" s="28"/>
      <c r="R1278" s="28"/>
      <c r="S1278" s="28"/>
      <c r="T1278" s="28"/>
      <c r="U1278" s="28"/>
      <c r="V1278" s="28"/>
      <c r="W1278" s="28"/>
      <c r="X1278" s="28"/>
      <c r="Y1278" s="28"/>
      <c r="Z1278" s="28"/>
      <c r="AA1278" s="28"/>
      <c r="AB1278" s="28"/>
      <c r="AC1278" s="28"/>
      <c r="AD1278" s="28"/>
      <c r="AE1278" s="28"/>
      <c r="AF1278" s="28"/>
      <c r="AG1278" s="28"/>
      <c r="AH1278" s="28"/>
      <c r="AI1278" s="28"/>
      <c r="AJ1278" s="28"/>
      <c r="AK1278" s="28"/>
      <c r="AL1278" s="28"/>
      <c r="AM1278" s="28"/>
      <c r="AN1278" s="28"/>
      <c r="AO1278" s="28"/>
      <c r="AQ1278" s="67">
        <v>0</v>
      </c>
      <c r="AR1278" s="67">
        <v>0</v>
      </c>
      <c r="AS1278" s="67">
        <v>181.5</v>
      </c>
      <c r="AT1278" s="67">
        <v>127.8</v>
      </c>
      <c r="AU1278" s="67">
        <v>156</v>
      </c>
      <c r="AV1278" s="67">
        <v>146.80000000000001</v>
      </c>
      <c r="AW1278" s="67">
        <v>123.1</v>
      </c>
      <c r="AX1278" s="67">
        <v>127.5</v>
      </c>
      <c r="AY1278" s="67">
        <v>111.2</v>
      </c>
      <c r="AZ1278" s="67">
        <v>121.5</v>
      </c>
      <c r="BA1278" s="67">
        <v>126.1</v>
      </c>
      <c r="BB1278" s="67">
        <v>123.6</v>
      </c>
      <c r="BC1278" s="67">
        <v>197.3</v>
      </c>
      <c r="BD1278" s="67">
        <v>320.7</v>
      </c>
      <c r="BE1278" s="67">
        <v>316.90000000000003</v>
      </c>
      <c r="BF1278" s="67">
        <v>344.4</v>
      </c>
      <c r="BG1278" s="67">
        <v>355.89999999999992</v>
      </c>
      <c r="BH1278" s="67">
        <v>505.6</v>
      </c>
      <c r="BI1278" s="67">
        <v>508.59999999999997</v>
      </c>
      <c r="BJ1278" s="67">
        <v>503.2</v>
      </c>
      <c r="BK1278" s="67">
        <v>475.49999999999994</v>
      </c>
      <c r="BL1278" s="67">
        <v>480.8</v>
      </c>
      <c r="BM1278" s="67">
        <v>394.70000000000005</v>
      </c>
      <c r="BN1278" s="67"/>
    </row>
    <row r="1279" spans="1:66" ht="13.5" customHeight="1" x14ac:dyDescent="0.15">
      <c r="A1279" s="51"/>
      <c r="B1279" s="56"/>
      <c r="C1279" s="54"/>
      <c r="D1279" s="66" t="s">
        <v>9</v>
      </c>
      <c r="E1279" s="90"/>
      <c r="F1279" s="90"/>
      <c r="G1279" s="90"/>
      <c r="H1279" s="28"/>
      <c r="I1279" s="28"/>
      <c r="J1279" s="28"/>
      <c r="K1279" s="28"/>
      <c r="L1279" s="28"/>
      <c r="M1279" s="28"/>
      <c r="N1279" s="28"/>
      <c r="O1279" s="28"/>
      <c r="P1279" s="28"/>
      <c r="Q1279" s="28"/>
      <c r="R1279" s="28"/>
      <c r="S1279" s="28"/>
      <c r="T1279" s="28"/>
      <c r="U1279" s="28"/>
      <c r="V1279" s="28"/>
      <c r="W1279" s="28"/>
      <c r="X1279" s="28"/>
      <c r="Y1279" s="28"/>
      <c r="Z1279" s="28"/>
      <c r="AA1279" s="28"/>
      <c r="AB1279" s="28"/>
      <c r="AC1279" s="28"/>
      <c r="AD1279" s="28"/>
      <c r="AE1279" s="28"/>
      <c r="AF1279" s="28"/>
      <c r="AG1279" s="28"/>
      <c r="AH1279" s="28"/>
      <c r="AI1279" s="28"/>
      <c r="AJ1279" s="28"/>
      <c r="AK1279" s="28"/>
      <c r="AL1279" s="28"/>
      <c r="AM1279" s="28"/>
      <c r="AN1279" s="28"/>
      <c r="AO1279" s="28"/>
      <c r="AQ1279" s="67">
        <v>0</v>
      </c>
      <c r="AR1279" s="67">
        <v>0</v>
      </c>
      <c r="AS1279" s="67">
        <v>177.8</v>
      </c>
      <c r="AT1279" s="67">
        <v>115.8</v>
      </c>
      <c r="AU1279" s="67">
        <v>142</v>
      </c>
      <c r="AV1279" s="67">
        <v>135</v>
      </c>
      <c r="AW1279" s="67">
        <v>110.9</v>
      </c>
      <c r="AX1279" s="67">
        <v>114</v>
      </c>
      <c r="AY1279" s="67">
        <v>100.4</v>
      </c>
      <c r="AZ1279" s="67">
        <v>103.9</v>
      </c>
      <c r="BA1279" s="67">
        <v>111.9</v>
      </c>
      <c r="BB1279" s="67">
        <v>113.6</v>
      </c>
      <c r="BC1279" s="67">
        <v>188.3</v>
      </c>
      <c r="BD1279" s="67">
        <v>311.29999999999995</v>
      </c>
      <c r="BE1279" s="67">
        <v>307.2</v>
      </c>
      <c r="BF1279" s="67">
        <v>333.70000000000005</v>
      </c>
      <c r="BG1279" s="67">
        <v>345</v>
      </c>
      <c r="BH1279" s="67">
        <v>494.49999999999994</v>
      </c>
      <c r="BI1279" s="67">
        <v>498.7</v>
      </c>
      <c r="BJ1279" s="67">
        <v>492.30000000000013</v>
      </c>
      <c r="BK1279" s="67">
        <v>465.19999999999993</v>
      </c>
      <c r="BL1279" s="67">
        <v>470.5</v>
      </c>
      <c r="BM1279" s="67">
        <v>386.60000000000008</v>
      </c>
      <c r="BN1279" s="67"/>
    </row>
    <row r="1280" spans="1:66" ht="13.5" customHeight="1" x14ac:dyDescent="0.15">
      <c r="A1280" s="51"/>
      <c r="B1280" s="56"/>
      <c r="C1280" s="54"/>
      <c r="D1280" s="66" t="s">
        <v>10</v>
      </c>
      <c r="E1280" s="90"/>
      <c r="F1280" s="90"/>
      <c r="G1280" s="90"/>
      <c r="H1280" s="28"/>
      <c r="I1280" s="28"/>
      <c r="J1280" s="28"/>
      <c r="K1280" s="28"/>
      <c r="L1280" s="28"/>
      <c r="M1280" s="28"/>
      <c r="N1280" s="28"/>
      <c r="O1280" s="28"/>
      <c r="P1280" s="28"/>
      <c r="Q1280" s="28"/>
      <c r="R1280" s="28"/>
      <c r="S1280" s="28"/>
      <c r="T1280" s="28"/>
      <c r="U1280" s="28"/>
      <c r="V1280" s="28"/>
      <c r="W1280" s="28"/>
      <c r="X1280" s="28"/>
      <c r="Y1280" s="28"/>
      <c r="Z1280" s="28"/>
      <c r="AA1280" s="28"/>
      <c r="AB1280" s="28"/>
      <c r="AC1280" s="28"/>
      <c r="AD1280" s="28"/>
      <c r="AE1280" s="28"/>
      <c r="AF1280" s="28"/>
      <c r="AG1280" s="28"/>
      <c r="AH1280" s="28"/>
      <c r="AI1280" s="28"/>
      <c r="AJ1280" s="28"/>
      <c r="AK1280" s="28"/>
      <c r="AL1280" s="28"/>
      <c r="AM1280" s="28"/>
      <c r="AN1280" s="28"/>
      <c r="AO1280" s="28"/>
      <c r="AQ1280" s="67">
        <v>0</v>
      </c>
      <c r="AR1280" s="67">
        <v>0</v>
      </c>
      <c r="AS1280" s="67">
        <v>15.1</v>
      </c>
      <c r="AT1280" s="67">
        <v>14</v>
      </c>
      <c r="AU1280" s="67">
        <v>14</v>
      </c>
      <c r="AV1280" s="67">
        <v>12</v>
      </c>
      <c r="AW1280" s="67">
        <v>12.4</v>
      </c>
      <c r="AX1280" s="67">
        <v>13.8</v>
      </c>
      <c r="AY1280" s="67">
        <v>10.9</v>
      </c>
      <c r="AZ1280" s="67">
        <v>17.8</v>
      </c>
      <c r="BA1280" s="67">
        <v>14.2</v>
      </c>
      <c r="BB1280" s="67">
        <v>10.3</v>
      </c>
      <c r="BC1280" s="67">
        <v>10.199999999999999</v>
      </c>
      <c r="BD1280" s="67">
        <v>11.7</v>
      </c>
      <c r="BE1280" s="67">
        <v>11.399999999999999</v>
      </c>
      <c r="BF1280" s="67">
        <v>13.100000000000001</v>
      </c>
      <c r="BG1280" s="67">
        <v>14.200000000000001</v>
      </c>
      <c r="BH1280" s="67">
        <v>14.799999999999999</v>
      </c>
      <c r="BI1280" s="67">
        <v>14.000000000000002</v>
      </c>
      <c r="BJ1280" s="67">
        <v>12.9</v>
      </c>
      <c r="BK1280" s="67">
        <v>13.3</v>
      </c>
      <c r="BL1280" s="67">
        <v>12.5</v>
      </c>
      <c r="BM1280" s="67">
        <v>10.3</v>
      </c>
      <c r="BN1280" s="67"/>
    </row>
    <row r="1281" spans="1:66" ht="13.5" customHeight="1" thickBot="1" x14ac:dyDescent="0.2">
      <c r="A1281" s="51"/>
      <c r="B1281" s="56"/>
      <c r="C1281" s="55"/>
      <c r="D1281" s="68" t="s">
        <v>11</v>
      </c>
      <c r="E1281" s="91"/>
      <c r="F1281" s="91"/>
      <c r="G1281" s="91"/>
      <c r="H1281" s="29"/>
      <c r="I1281" s="29"/>
      <c r="J1281" s="29"/>
      <c r="K1281" s="29"/>
      <c r="L1281" s="29"/>
      <c r="M1281" s="29"/>
      <c r="N1281" s="29"/>
      <c r="O1281" s="29"/>
      <c r="P1281" s="29"/>
      <c r="Q1281" s="29"/>
      <c r="R1281" s="29"/>
      <c r="S1281" s="29"/>
      <c r="T1281" s="29"/>
      <c r="U1281" s="29"/>
      <c r="V1281" s="29"/>
      <c r="W1281" s="29"/>
      <c r="X1281" s="29"/>
      <c r="Y1281" s="29"/>
      <c r="Z1281" s="29"/>
      <c r="AA1281" s="29"/>
      <c r="AB1281" s="29"/>
      <c r="AC1281" s="29"/>
      <c r="AD1281" s="29"/>
      <c r="AE1281" s="29"/>
      <c r="AF1281" s="29"/>
      <c r="AG1281" s="29"/>
      <c r="AH1281" s="29"/>
      <c r="AI1281" s="29"/>
      <c r="AJ1281" s="29"/>
      <c r="AK1281" s="29"/>
      <c r="AL1281" s="29"/>
      <c r="AM1281" s="29"/>
      <c r="AN1281" s="29"/>
      <c r="AO1281" s="29"/>
      <c r="AQ1281" s="69">
        <v>0</v>
      </c>
      <c r="AR1281" s="69">
        <v>0</v>
      </c>
      <c r="AS1281" s="69">
        <v>18.2</v>
      </c>
      <c r="AT1281" s="69">
        <v>16.5</v>
      </c>
      <c r="AU1281" s="69">
        <v>16.7</v>
      </c>
      <c r="AV1281" s="69">
        <v>14.5</v>
      </c>
      <c r="AW1281" s="69">
        <v>14.9</v>
      </c>
      <c r="AX1281" s="69">
        <v>16.600000000000001</v>
      </c>
      <c r="AY1281" s="69">
        <v>13.1</v>
      </c>
      <c r="AZ1281" s="69">
        <v>20.7</v>
      </c>
      <c r="BA1281" s="69">
        <v>16.399999999999999</v>
      </c>
      <c r="BB1281" s="69">
        <v>13.1</v>
      </c>
      <c r="BC1281" s="69">
        <v>12.2</v>
      </c>
      <c r="BD1281" s="69">
        <v>14.000000000000002</v>
      </c>
      <c r="BE1281" s="69">
        <v>13.699999999999996</v>
      </c>
      <c r="BF1281" s="69">
        <v>15.8</v>
      </c>
      <c r="BG1281" s="69">
        <v>17.100000000000001</v>
      </c>
      <c r="BH1281" s="69">
        <v>17.8</v>
      </c>
      <c r="BI1281" s="69">
        <v>16.799999999999997</v>
      </c>
      <c r="BJ1281" s="69">
        <v>19.5</v>
      </c>
      <c r="BK1281" s="69">
        <v>16</v>
      </c>
      <c r="BL1281" s="69">
        <v>14.9</v>
      </c>
      <c r="BM1281" s="69">
        <v>23.999999999999996</v>
      </c>
      <c r="BN1281" s="69"/>
    </row>
    <row r="1282" spans="1:66" ht="13.5" customHeight="1" x14ac:dyDescent="0.15">
      <c r="A1282" s="51"/>
      <c r="B1282" s="56"/>
      <c r="C1282" s="53" t="s">
        <v>250</v>
      </c>
      <c r="D1282" s="64" t="s">
        <v>6</v>
      </c>
      <c r="E1282" s="89"/>
      <c r="F1282" s="89"/>
      <c r="G1282" s="89"/>
      <c r="H1282" s="26"/>
      <c r="I1282" s="26"/>
      <c r="J1282" s="26"/>
      <c r="K1282" s="26"/>
      <c r="L1282" s="26"/>
      <c r="M1282" s="26"/>
      <c r="N1282" s="26"/>
      <c r="O1282" s="26"/>
      <c r="P1282" s="26"/>
      <c r="Q1282" s="26"/>
      <c r="R1282" s="26"/>
      <c r="S1282" s="26"/>
      <c r="T1282" s="26"/>
      <c r="U1282" s="26"/>
      <c r="V1282" s="26"/>
      <c r="W1282" s="26"/>
      <c r="X1282" s="26"/>
      <c r="Y1282" s="26"/>
      <c r="Z1282" s="26"/>
      <c r="AA1282" s="26"/>
      <c r="AB1282" s="26"/>
      <c r="AC1282" s="26"/>
      <c r="AD1282" s="26"/>
      <c r="AE1282" s="26"/>
      <c r="AF1282" s="26"/>
      <c r="AG1282" s="26"/>
      <c r="AH1282" s="26"/>
      <c r="AI1282" s="26"/>
      <c r="AJ1282" s="26"/>
      <c r="AK1282" s="26"/>
      <c r="AL1282" s="26"/>
      <c r="AM1282" s="26"/>
      <c r="AN1282" s="26"/>
      <c r="AO1282" s="26"/>
      <c r="AQ1282" s="65">
        <v>0</v>
      </c>
      <c r="AR1282" s="65">
        <v>0</v>
      </c>
      <c r="AS1282" s="65">
        <v>432.4</v>
      </c>
      <c r="AT1282" s="65">
        <v>454.2</v>
      </c>
      <c r="AU1282" s="65">
        <v>504.8</v>
      </c>
      <c r="AV1282" s="65">
        <v>570.79999999999995</v>
      </c>
      <c r="AW1282" s="65">
        <v>561.70000000000005</v>
      </c>
      <c r="AX1282" s="65">
        <v>561.9</v>
      </c>
      <c r="AY1282" s="65">
        <v>537.20000000000005</v>
      </c>
      <c r="AZ1282" s="65">
        <v>551.29999999999995</v>
      </c>
      <c r="BA1282" s="65">
        <v>531.29999999999995</v>
      </c>
      <c r="BB1282" s="65">
        <v>481</v>
      </c>
      <c r="BC1282" s="65">
        <v>533.79999999999995</v>
      </c>
      <c r="BD1282" s="65">
        <v>556.39999999999986</v>
      </c>
      <c r="BE1282" s="65">
        <v>612.49999999999989</v>
      </c>
      <c r="BF1282" s="65">
        <v>645</v>
      </c>
      <c r="BG1282" s="65">
        <v>727.39999999999986</v>
      </c>
      <c r="BH1282" s="65">
        <v>567.40000000000009</v>
      </c>
      <c r="BI1282" s="65">
        <v>544.80000000000007</v>
      </c>
      <c r="BJ1282" s="65">
        <v>462.2</v>
      </c>
      <c r="BK1282" s="65">
        <v>516.19999999999993</v>
      </c>
      <c r="BL1282" s="65">
        <v>488</v>
      </c>
      <c r="BM1282" s="65">
        <v>529.80000000000007</v>
      </c>
      <c r="BN1282" s="65"/>
    </row>
    <row r="1283" spans="1:66" ht="13.5" customHeight="1" x14ac:dyDescent="0.15">
      <c r="A1283" s="51"/>
      <c r="B1283" s="56"/>
      <c r="C1283" s="54"/>
      <c r="D1283" s="66" t="s">
        <v>7</v>
      </c>
      <c r="E1283" s="90"/>
      <c r="F1283" s="90"/>
      <c r="G1283" s="90"/>
      <c r="H1283" s="28"/>
      <c r="I1283" s="28"/>
      <c r="J1283" s="28"/>
      <c r="K1283" s="28"/>
      <c r="L1283" s="28"/>
      <c r="M1283" s="28"/>
      <c r="N1283" s="28"/>
      <c r="O1283" s="28"/>
      <c r="P1283" s="28"/>
      <c r="Q1283" s="28"/>
      <c r="R1283" s="28"/>
      <c r="S1283" s="28"/>
      <c r="T1283" s="28"/>
      <c r="U1283" s="28"/>
      <c r="V1283" s="28"/>
      <c r="W1283" s="28"/>
      <c r="X1283" s="28"/>
      <c r="Y1283" s="28"/>
      <c r="Z1283" s="28"/>
      <c r="AA1283" s="28"/>
      <c r="AB1283" s="28"/>
      <c r="AC1283" s="28"/>
      <c r="AD1283" s="28"/>
      <c r="AE1283" s="28"/>
      <c r="AF1283" s="28"/>
      <c r="AG1283" s="28"/>
      <c r="AH1283" s="28"/>
      <c r="AI1283" s="28"/>
      <c r="AJ1283" s="28"/>
      <c r="AK1283" s="28"/>
      <c r="AL1283" s="28"/>
      <c r="AM1283" s="28"/>
      <c r="AN1283" s="28"/>
      <c r="AO1283" s="28"/>
      <c r="AQ1283" s="67">
        <v>0</v>
      </c>
      <c r="AR1283" s="67">
        <v>0</v>
      </c>
      <c r="AS1283" s="67">
        <v>157.6</v>
      </c>
      <c r="AT1283" s="67">
        <v>176.8</v>
      </c>
      <c r="AU1283" s="67">
        <v>235.3</v>
      </c>
      <c r="AV1283" s="67">
        <v>268.2</v>
      </c>
      <c r="AW1283" s="67">
        <v>265.10000000000002</v>
      </c>
      <c r="AX1283" s="67">
        <v>264.5</v>
      </c>
      <c r="AY1283" s="67">
        <v>161.69999999999999</v>
      </c>
      <c r="AZ1283" s="67">
        <v>141.5</v>
      </c>
      <c r="BA1283" s="67">
        <v>130</v>
      </c>
      <c r="BB1283" s="67">
        <v>118.6</v>
      </c>
      <c r="BC1283" s="67">
        <v>134.19999999999999</v>
      </c>
      <c r="BD1283" s="67">
        <v>135.19999999999999</v>
      </c>
      <c r="BE1283" s="67">
        <v>118</v>
      </c>
      <c r="BF1283" s="67">
        <v>124.7</v>
      </c>
      <c r="BG1283" s="67">
        <v>140.4</v>
      </c>
      <c r="BH1283" s="67">
        <v>109.39999999999998</v>
      </c>
      <c r="BI1283" s="67">
        <v>105.2</v>
      </c>
      <c r="BJ1283" s="67">
        <v>89.100000000000023</v>
      </c>
      <c r="BK1283" s="67">
        <v>99.6</v>
      </c>
      <c r="BL1283" s="67">
        <v>98.4</v>
      </c>
      <c r="BM1283" s="67">
        <v>127.4</v>
      </c>
      <c r="BN1283" s="67"/>
    </row>
    <row r="1284" spans="1:66" ht="13.5" customHeight="1" x14ac:dyDescent="0.15">
      <c r="A1284" s="51"/>
      <c r="B1284" s="56"/>
      <c r="C1284" s="54"/>
      <c r="D1284" s="66" t="s">
        <v>8</v>
      </c>
      <c r="E1284" s="90"/>
      <c r="F1284" s="90"/>
      <c r="G1284" s="90"/>
      <c r="H1284" s="28"/>
      <c r="I1284" s="28"/>
      <c r="J1284" s="28"/>
      <c r="K1284" s="28"/>
      <c r="L1284" s="28"/>
      <c r="M1284" s="28"/>
      <c r="N1284" s="28"/>
      <c r="O1284" s="28"/>
      <c r="P1284" s="28"/>
      <c r="Q1284" s="28"/>
      <c r="R1284" s="28"/>
      <c r="S1284" s="28"/>
      <c r="T1284" s="28"/>
      <c r="U1284" s="28"/>
      <c r="V1284" s="28"/>
      <c r="W1284" s="28"/>
      <c r="X1284" s="28"/>
      <c r="Y1284" s="28"/>
      <c r="Z1284" s="28"/>
      <c r="AA1284" s="28"/>
      <c r="AB1284" s="28"/>
      <c r="AC1284" s="28"/>
      <c r="AD1284" s="28"/>
      <c r="AE1284" s="28"/>
      <c r="AF1284" s="28"/>
      <c r="AG1284" s="28"/>
      <c r="AH1284" s="28"/>
      <c r="AI1284" s="28"/>
      <c r="AJ1284" s="28"/>
      <c r="AK1284" s="28"/>
      <c r="AL1284" s="28"/>
      <c r="AM1284" s="28"/>
      <c r="AN1284" s="28"/>
      <c r="AO1284" s="28"/>
      <c r="AQ1284" s="67">
        <v>0</v>
      </c>
      <c r="AR1284" s="67">
        <v>0</v>
      </c>
      <c r="AS1284" s="67">
        <v>274.8</v>
      </c>
      <c r="AT1284" s="67">
        <v>277.39999999999998</v>
      </c>
      <c r="AU1284" s="67">
        <v>269.5</v>
      </c>
      <c r="AV1284" s="67">
        <v>302.60000000000002</v>
      </c>
      <c r="AW1284" s="67">
        <v>296.60000000000002</v>
      </c>
      <c r="AX1284" s="67">
        <v>297.39999999999998</v>
      </c>
      <c r="AY1284" s="67">
        <v>375.5</v>
      </c>
      <c r="AZ1284" s="67">
        <v>409.8</v>
      </c>
      <c r="BA1284" s="67">
        <v>401.3</v>
      </c>
      <c r="BB1284" s="67">
        <v>362.4</v>
      </c>
      <c r="BC1284" s="67">
        <v>399.6</v>
      </c>
      <c r="BD1284" s="67">
        <v>421.19999999999993</v>
      </c>
      <c r="BE1284" s="67">
        <v>494.5</v>
      </c>
      <c r="BF1284" s="67">
        <v>520.29999999999995</v>
      </c>
      <c r="BG1284" s="67">
        <v>587.00000000000011</v>
      </c>
      <c r="BH1284" s="67">
        <v>457.99999999999994</v>
      </c>
      <c r="BI1284" s="67">
        <v>439.59999999999997</v>
      </c>
      <c r="BJ1284" s="67">
        <v>373.09999999999991</v>
      </c>
      <c r="BK1284" s="67">
        <v>416.59999999999991</v>
      </c>
      <c r="BL1284" s="67">
        <v>389.6</v>
      </c>
      <c r="BM1284" s="67">
        <v>402.40000000000003</v>
      </c>
      <c r="BN1284" s="67"/>
    </row>
    <row r="1285" spans="1:66" ht="13.5" customHeight="1" x14ac:dyDescent="0.15">
      <c r="A1285" s="51"/>
      <c r="B1285" s="52"/>
      <c r="C1285" s="54"/>
      <c r="D1285" s="66" t="s">
        <v>9</v>
      </c>
      <c r="E1285" s="90"/>
      <c r="F1285" s="90"/>
      <c r="G1285" s="90"/>
      <c r="H1285" s="28"/>
      <c r="I1285" s="28"/>
      <c r="J1285" s="28"/>
      <c r="K1285" s="28"/>
      <c r="L1285" s="28"/>
      <c r="M1285" s="28"/>
      <c r="N1285" s="28"/>
      <c r="O1285" s="28"/>
      <c r="P1285" s="28"/>
      <c r="Q1285" s="28"/>
      <c r="R1285" s="28"/>
      <c r="S1285" s="28"/>
      <c r="T1285" s="28"/>
      <c r="U1285" s="28"/>
      <c r="V1285" s="28"/>
      <c r="W1285" s="28"/>
      <c r="X1285" s="28"/>
      <c r="Y1285" s="28"/>
      <c r="Z1285" s="28"/>
      <c r="AA1285" s="28"/>
      <c r="AB1285" s="28"/>
      <c r="AC1285" s="28"/>
      <c r="AD1285" s="28"/>
      <c r="AE1285" s="28"/>
      <c r="AF1285" s="28"/>
      <c r="AG1285" s="28"/>
      <c r="AH1285" s="28"/>
      <c r="AI1285" s="28"/>
      <c r="AJ1285" s="28"/>
      <c r="AK1285" s="28"/>
      <c r="AL1285" s="28"/>
      <c r="AM1285" s="28"/>
      <c r="AN1285" s="28"/>
      <c r="AO1285" s="28"/>
      <c r="AQ1285" s="67">
        <v>0</v>
      </c>
      <c r="AR1285" s="67">
        <v>0</v>
      </c>
      <c r="AS1285" s="67">
        <v>412.1</v>
      </c>
      <c r="AT1285" s="67">
        <v>427.9</v>
      </c>
      <c r="AU1285" s="67">
        <v>482.2</v>
      </c>
      <c r="AV1285" s="67">
        <v>547.9</v>
      </c>
      <c r="AW1285" s="67">
        <v>539.29999999999995</v>
      </c>
      <c r="AX1285" s="67">
        <v>539.5</v>
      </c>
      <c r="AY1285" s="67">
        <v>516.1</v>
      </c>
      <c r="AZ1285" s="67">
        <v>531</v>
      </c>
      <c r="BA1285" s="67">
        <v>513.4</v>
      </c>
      <c r="BB1285" s="67">
        <v>462.1</v>
      </c>
      <c r="BC1285" s="67">
        <v>513.20000000000005</v>
      </c>
      <c r="BD1285" s="67">
        <v>535.89999999999986</v>
      </c>
      <c r="BE1285" s="67">
        <v>597.09999999999991</v>
      </c>
      <c r="BF1285" s="67">
        <v>628.1</v>
      </c>
      <c r="BG1285" s="67">
        <v>709.1</v>
      </c>
      <c r="BH1285" s="67">
        <v>550.79999999999984</v>
      </c>
      <c r="BI1285" s="67">
        <v>527.79999999999995</v>
      </c>
      <c r="BJ1285" s="67">
        <v>446.59999999999997</v>
      </c>
      <c r="BK1285" s="67">
        <v>499.09999999999991</v>
      </c>
      <c r="BL1285" s="67">
        <v>471.3</v>
      </c>
      <c r="BM1285" s="67">
        <v>511.19999999999987</v>
      </c>
      <c r="BN1285" s="67"/>
    </row>
    <row r="1286" spans="1:66" ht="13.5" customHeight="1" x14ac:dyDescent="0.15">
      <c r="A1286" s="51"/>
      <c r="B1286" s="52"/>
      <c r="C1286" s="54"/>
      <c r="D1286" s="66" t="s">
        <v>10</v>
      </c>
      <c r="E1286" s="90"/>
      <c r="F1286" s="90"/>
      <c r="G1286" s="90"/>
      <c r="H1286" s="28"/>
      <c r="I1286" s="28"/>
      <c r="J1286" s="28"/>
      <c r="K1286" s="28"/>
      <c r="L1286" s="28"/>
      <c r="M1286" s="28"/>
      <c r="N1286" s="28"/>
      <c r="O1286" s="28"/>
      <c r="P1286" s="28"/>
      <c r="Q1286" s="28"/>
      <c r="R1286" s="28"/>
      <c r="S1286" s="28"/>
      <c r="T1286" s="28"/>
      <c r="U1286" s="28"/>
      <c r="V1286" s="28"/>
      <c r="W1286" s="28"/>
      <c r="X1286" s="28"/>
      <c r="Y1286" s="28"/>
      <c r="Z1286" s="28"/>
      <c r="AA1286" s="28"/>
      <c r="AB1286" s="28"/>
      <c r="AC1286" s="28"/>
      <c r="AD1286" s="28"/>
      <c r="AE1286" s="28"/>
      <c r="AF1286" s="28"/>
      <c r="AG1286" s="28"/>
      <c r="AH1286" s="28"/>
      <c r="AI1286" s="28"/>
      <c r="AJ1286" s="28"/>
      <c r="AK1286" s="28"/>
      <c r="AL1286" s="28"/>
      <c r="AM1286" s="28"/>
      <c r="AN1286" s="28"/>
      <c r="AO1286" s="28"/>
      <c r="AQ1286" s="67">
        <v>0</v>
      </c>
      <c r="AR1286" s="67">
        <v>0</v>
      </c>
      <c r="AS1286" s="67">
        <v>20.3</v>
      </c>
      <c r="AT1286" s="67">
        <v>26.3</v>
      </c>
      <c r="AU1286" s="67">
        <v>22.6</v>
      </c>
      <c r="AV1286" s="67">
        <v>22.9</v>
      </c>
      <c r="AW1286" s="67">
        <v>22.4</v>
      </c>
      <c r="AX1286" s="67">
        <v>22.4</v>
      </c>
      <c r="AY1286" s="67">
        <v>21.1</v>
      </c>
      <c r="AZ1286" s="67">
        <v>20.3</v>
      </c>
      <c r="BA1286" s="67">
        <v>17.899999999999999</v>
      </c>
      <c r="BB1286" s="67">
        <v>18.899999999999999</v>
      </c>
      <c r="BC1286" s="67">
        <v>20.6</v>
      </c>
      <c r="BD1286" s="67">
        <v>20.499999999999996</v>
      </c>
      <c r="BE1286" s="67">
        <v>15.399999999999999</v>
      </c>
      <c r="BF1286" s="67">
        <v>16.899999999999999</v>
      </c>
      <c r="BG1286" s="67">
        <v>18.299999999999997</v>
      </c>
      <c r="BH1286" s="67">
        <v>16.599999999999998</v>
      </c>
      <c r="BI1286" s="67">
        <v>16.999999999999996</v>
      </c>
      <c r="BJ1286" s="67">
        <v>15.6</v>
      </c>
      <c r="BK1286" s="67">
        <v>17.099999999999998</v>
      </c>
      <c r="BL1286" s="67">
        <v>16.7</v>
      </c>
      <c r="BM1286" s="67">
        <v>18.600000000000005</v>
      </c>
      <c r="BN1286" s="67"/>
    </row>
    <row r="1287" spans="1:66" ht="13.5" customHeight="1" thickBot="1" x14ac:dyDescent="0.2">
      <c r="A1287" s="51"/>
      <c r="B1287" s="52"/>
      <c r="C1287" s="55"/>
      <c r="D1287" s="68" t="s">
        <v>11</v>
      </c>
      <c r="E1287" s="91"/>
      <c r="F1287" s="91"/>
      <c r="G1287" s="91"/>
      <c r="H1287" s="29"/>
      <c r="I1287" s="29"/>
      <c r="J1287" s="29"/>
      <c r="K1287" s="29"/>
      <c r="L1287" s="29"/>
      <c r="M1287" s="29"/>
      <c r="N1287" s="29"/>
      <c r="O1287" s="29"/>
      <c r="P1287" s="29"/>
      <c r="Q1287" s="29"/>
      <c r="R1287" s="29"/>
      <c r="S1287" s="29"/>
      <c r="T1287" s="29"/>
      <c r="U1287" s="29"/>
      <c r="V1287" s="29"/>
      <c r="W1287" s="29"/>
      <c r="X1287" s="29"/>
      <c r="Y1287" s="29"/>
      <c r="Z1287" s="29"/>
      <c r="AA1287" s="29"/>
      <c r="AB1287" s="29"/>
      <c r="AC1287" s="29"/>
      <c r="AD1287" s="29"/>
      <c r="AE1287" s="29"/>
      <c r="AF1287" s="29"/>
      <c r="AG1287" s="29"/>
      <c r="AH1287" s="29"/>
      <c r="AI1287" s="29"/>
      <c r="AJ1287" s="29"/>
      <c r="AK1287" s="29"/>
      <c r="AL1287" s="29"/>
      <c r="AM1287" s="29"/>
      <c r="AN1287" s="29"/>
      <c r="AO1287" s="29"/>
      <c r="AQ1287" s="69">
        <v>0</v>
      </c>
      <c r="AR1287" s="69">
        <v>0</v>
      </c>
      <c r="AS1287" s="69">
        <v>32.4</v>
      </c>
      <c r="AT1287" s="69">
        <v>40.9</v>
      </c>
      <c r="AU1287" s="69">
        <v>38</v>
      </c>
      <c r="AV1287" s="69">
        <v>50.3</v>
      </c>
      <c r="AW1287" s="69">
        <v>32.9</v>
      </c>
      <c r="AX1287" s="69">
        <v>33.6</v>
      </c>
      <c r="AY1287" s="69">
        <v>33.200000000000003</v>
      </c>
      <c r="AZ1287" s="69">
        <v>40.5</v>
      </c>
      <c r="BA1287" s="69">
        <v>21.2</v>
      </c>
      <c r="BB1287" s="69">
        <v>22</v>
      </c>
      <c r="BC1287" s="69">
        <v>23.7</v>
      </c>
      <c r="BD1287" s="69">
        <v>23.6</v>
      </c>
      <c r="BE1287" s="69">
        <v>17.899999999999999</v>
      </c>
      <c r="BF1287" s="69">
        <v>19.700000000000003</v>
      </c>
      <c r="BG1287" s="69">
        <v>21.7</v>
      </c>
      <c r="BH1287" s="69">
        <v>19.399999999999999</v>
      </c>
      <c r="BI1287" s="69">
        <v>19.900000000000002</v>
      </c>
      <c r="BJ1287" s="69">
        <v>18.099999999999994</v>
      </c>
      <c r="BK1287" s="69">
        <v>19.799999999999997</v>
      </c>
      <c r="BL1287" s="69">
        <v>19.3</v>
      </c>
      <c r="BM1287" s="69">
        <v>22.2</v>
      </c>
      <c r="BN1287" s="69"/>
    </row>
    <row r="1288" spans="1:66" ht="13.5" customHeight="1" x14ac:dyDescent="0.15">
      <c r="A1288" s="51"/>
      <c r="B1288" s="52"/>
      <c r="C1288" s="53" t="s">
        <v>251</v>
      </c>
      <c r="D1288" s="64" t="s">
        <v>6</v>
      </c>
      <c r="E1288" s="89"/>
      <c r="F1288" s="89"/>
      <c r="G1288" s="89"/>
      <c r="H1288" s="26"/>
      <c r="I1288" s="26"/>
      <c r="J1288" s="26"/>
      <c r="K1288" s="26"/>
      <c r="L1288" s="26"/>
      <c r="M1288" s="26"/>
      <c r="N1288" s="26"/>
      <c r="O1288" s="26"/>
      <c r="P1288" s="26"/>
      <c r="Q1288" s="26"/>
      <c r="R1288" s="26"/>
      <c r="S1288" s="26"/>
      <c r="T1288" s="26"/>
      <c r="U1288" s="26"/>
      <c r="V1288" s="26"/>
      <c r="W1288" s="26"/>
      <c r="X1288" s="26"/>
      <c r="Y1288" s="26"/>
      <c r="Z1288" s="26"/>
      <c r="AA1288" s="26"/>
      <c r="AB1288" s="26"/>
      <c r="AC1288" s="26"/>
      <c r="AD1288" s="26"/>
      <c r="AE1288" s="26"/>
      <c r="AF1288" s="26"/>
      <c r="AG1288" s="26"/>
      <c r="AH1288" s="26"/>
      <c r="AI1288" s="26"/>
      <c r="AJ1288" s="26"/>
      <c r="AK1288" s="26"/>
      <c r="AL1288" s="26"/>
      <c r="AM1288" s="26"/>
      <c r="AN1288" s="26"/>
      <c r="AO1288" s="26"/>
      <c r="AQ1288" s="65">
        <v>0</v>
      </c>
      <c r="AR1288" s="65">
        <v>0</v>
      </c>
      <c r="AS1288" s="65">
        <v>51.1</v>
      </c>
      <c r="AT1288" s="65">
        <v>61.6</v>
      </c>
      <c r="AU1288" s="65">
        <v>78.400000000000006</v>
      </c>
      <c r="AV1288" s="65">
        <v>74.5</v>
      </c>
      <c r="AW1288" s="65">
        <v>74.900000000000006</v>
      </c>
      <c r="AX1288" s="65">
        <v>73.599999999999994</v>
      </c>
      <c r="AY1288" s="65">
        <v>74.099999999999994</v>
      </c>
      <c r="AZ1288" s="65">
        <v>66.3</v>
      </c>
      <c r="BA1288" s="65">
        <v>70.900000000000006</v>
      </c>
      <c r="BB1288" s="65">
        <v>149.19999999999999</v>
      </c>
      <c r="BC1288" s="65">
        <v>157.9</v>
      </c>
      <c r="BD1288" s="65">
        <v>166.8</v>
      </c>
      <c r="BE1288" s="65">
        <v>152.9</v>
      </c>
      <c r="BF1288" s="65">
        <v>155.60000000000002</v>
      </c>
      <c r="BG1288" s="65">
        <v>179.49999999999997</v>
      </c>
      <c r="BH1288" s="65">
        <v>175.4</v>
      </c>
      <c r="BI1288" s="65">
        <v>175.7</v>
      </c>
      <c r="BJ1288" s="65">
        <v>169.4</v>
      </c>
      <c r="BK1288" s="65">
        <v>178.6</v>
      </c>
      <c r="BL1288" s="65">
        <v>176.3</v>
      </c>
      <c r="BM1288" s="65">
        <v>209.39999999999998</v>
      </c>
      <c r="BN1288" s="65"/>
    </row>
    <row r="1289" spans="1:66" ht="13.5" customHeight="1" x14ac:dyDescent="0.15">
      <c r="A1289" s="51"/>
      <c r="B1289" s="52"/>
      <c r="C1289" s="54"/>
      <c r="D1289" s="66" t="s">
        <v>7</v>
      </c>
      <c r="E1289" s="90"/>
      <c r="F1289" s="90"/>
      <c r="G1289" s="90"/>
      <c r="H1289" s="28"/>
      <c r="I1289" s="28"/>
      <c r="J1289" s="28"/>
      <c r="K1289" s="28"/>
      <c r="L1289" s="28"/>
      <c r="M1289" s="28"/>
      <c r="N1289" s="28"/>
      <c r="O1289" s="28"/>
      <c r="P1289" s="28"/>
      <c r="Q1289" s="28"/>
      <c r="R1289" s="28"/>
      <c r="S1289" s="28"/>
      <c r="T1289" s="28"/>
      <c r="U1289" s="28"/>
      <c r="V1289" s="28"/>
      <c r="W1289" s="28"/>
      <c r="X1289" s="28"/>
      <c r="Y1289" s="28"/>
      <c r="Z1289" s="28"/>
      <c r="AA1289" s="28"/>
      <c r="AB1289" s="28"/>
      <c r="AC1289" s="28"/>
      <c r="AD1289" s="28"/>
      <c r="AE1289" s="28"/>
      <c r="AF1289" s="28"/>
      <c r="AG1289" s="28"/>
      <c r="AH1289" s="28"/>
      <c r="AI1289" s="28"/>
      <c r="AJ1289" s="28"/>
      <c r="AK1289" s="28"/>
      <c r="AL1289" s="28"/>
      <c r="AM1289" s="28"/>
      <c r="AN1289" s="28"/>
      <c r="AO1289" s="28"/>
      <c r="AQ1289" s="67">
        <v>0</v>
      </c>
      <c r="AR1289" s="67">
        <v>0</v>
      </c>
      <c r="AS1289" s="67">
        <v>3.3</v>
      </c>
      <c r="AT1289" s="67">
        <v>5.4</v>
      </c>
      <c r="AU1289" s="67">
        <v>6.8</v>
      </c>
      <c r="AV1289" s="67">
        <v>7.4</v>
      </c>
      <c r="AW1289" s="67">
        <v>7.5</v>
      </c>
      <c r="AX1289" s="67">
        <v>17.100000000000001</v>
      </c>
      <c r="AY1289" s="67">
        <v>25.9</v>
      </c>
      <c r="AZ1289" s="67">
        <v>22.2</v>
      </c>
      <c r="BA1289" s="67">
        <v>33.200000000000003</v>
      </c>
      <c r="BB1289" s="67">
        <v>12.5</v>
      </c>
      <c r="BC1289" s="67">
        <v>13.7</v>
      </c>
      <c r="BD1289" s="67">
        <v>14.5</v>
      </c>
      <c r="BE1289" s="67">
        <v>13.299999999999999</v>
      </c>
      <c r="BF1289" s="67">
        <v>13.200000000000001</v>
      </c>
      <c r="BG1289" s="67">
        <v>15.299999999999999</v>
      </c>
      <c r="BH1289" s="67">
        <v>15</v>
      </c>
      <c r="BI1289" s="67">
        <v>14.199999999999998</v>
      </c>
      <c r="BJ1289" s="67">
        <v>13.5</v>
      </c>
      <c r="BK1289" s="67">
        <v>14.9</v>
      </c>
      <c r="BL1289" s="67">
        <v>15.5</v>
      </c>
      <c r="BM1289" s="67">
        <v>18.700000000000003</v>
      </c>
      <c r="BN1289" s="67"/>
    </row>
    <row r="1290" spans="1:66" ht="13.5" customHeight="1" x14ac:dyDescent="0.15">
      <c r="A1290" s="51"/>
      <c r="B1290" s="52"/>
      <c r="C1290" s="54"/>
      <c r="D1290" s="66" t="s">
        <v>8</v>
      </c>
      <c r="E1290" s="90"/>
      <c r="F1290" s="90"/>
      <c r="G1290" s="90"/>
      <c r="H1290" s="28"/>
      <c r="I1290" s="28"/>
      <c r="J1290" s="28"/>
      <c r="K1290" s="28"/>
      <c r="L1290" s="28"/>
      <c r="M1290" s="28"/>
      <c r="N1290" s="28"/>
      <c r="O1290" s="28"/>
      <c r="P1290" s="28"/>
      <c r="Q1290" s="28"/>
      <c r="R1290" s="28"/>
      <c r="S1290" s="28"/>
      <c r="T1290" s="28"/>
      <c r="U1290" s="28"/>
      <c r="V1290" s="28"/>
      <c r="W1290" s="28"/>
      <c r="X1290" s="28"/>
      <c r="Y1290" s="28"/>
      <c r="Z1290" s="28"/>
      <c r="AA1290" s="28"/>
      <c r="AB1290" s="28"/>
      <c r="AC1290" s="28"/>
      <c r="AD1290" s="28"/>
      <c r="AE1290" s="28"/>
      <c r="AF1290" s="28"/>
      <c r="AG1290" s="28"/>
      <c r="AH1290" s="28"/>
      <c r="AI1290" s="28"/>
      <c r="AJ1290" s="28"/>
      <c r="AK1290" s="28"/>
      <c r="AL1290" s="28"/>
      <c r="AM1290" s="28"/>
      <c r="AN1290" s="28"/>
      <c r="AO1290" s="28"/>
      <c r="AQ1290" s="67">
        <v>0</v>
      </c>
      <c r="AR1290" s="67">
        <v>0</v>
      </c>
      <c r="AS1290" s="67">
        <v>47.8</v>
      </c>
      <c r="AT1290" s="67">
        <v>56.2</v>
      </c>
      <c r="AU1290" s="67">
        <v>71.599999999999994</v>
      </c>
      <c r="AV1290" s="67">
        <v>67.099999999999994</v>
      </c>
      <c r="AW1290" s="67">
        <v>67.400000000000006</v>
      </c>
      <c r="AX1290" s="67">
        <v>56.5</v>
      </c>
      <c r="AY1290" s="67">
        <v>48.2</v>
      </c>
      <c r="AZ1290" s="67">
        <v>44.1</v>
      </c>
      <c r="BA1290" s="67">
        <v>37.700000000000003</v>
      </c>
      <c r="BB1290" s="67">
        <v>136.69999999999999</v>
      </c>
      <c r="BC1290" s="67">
        <v>144.19999999999999</v>
      </c>
      <c r="BD1290" s="67">
        <v>152.30000000000001</v>
      </c>
      <c r="BE1290" s="67">
        <v>139.6</v>
      </c>
      <c r="BF1290" s="67">
        <v>142.40000000000003</v>
      </c>
      <c r="BG1290" s="67">
        <v>164.20000000000002</v>
      </c>
      <c r="BH1290" s="67">
        <v>160.4</v>
      </c>
      <c r="BI1290" s="67">
        <v>161.5</v>
      </c>
      <c r="BJ1290" s="67">
        <v>155.89999999999998</v>
      </c>
      <c r="BK1290" s="67">
        <v>163.69999999999999</v>
      </c>
      <c r="BL1290" s="67">
        <v>160.9</v>
      </c>
      <c r="BM1290" s="67">
        <v>190.70000000000002</v>
      </c>
      <c r="BN1290" s="67"/>
    </row>
    <row r="1291" spans="1:66" ht="13.5" customHeight="1" x14ac:dyDescent="0.15">
      <c r="A1291" s="51"/>
      <c r="B1291" s="52"/>
      <c r="C1291" s="54"/>
      <c r="D1291" s="66" t="s">
        <v>9</v>
      </c>
      <c r="E1291" s="90"/>
      <c r="F1291" s="90"/>
      <c r="G1291" s="90"/>
      <c r="H1291" s="28"/>
      <c r="I1291" s="28"/>
      <c r="J1291" s="28"/>
      <c r="K1291" s="28"/>
      <c r="L1291" s="28"/>
      <c r="M1291" s="28"/>
      <c r="N1291" s="28"/>
      <c r="O1291" s="28"/>
      <c r="P1291" s="28"/>
      <c r="Q1291" s="28"/>
      <c r="R1291" s="28"/>
      <c r="S1291" s="28"/>
      <c r="T1291" s="28"/>
      <c r="U1291" s="28"/>
      <c r="V1291" s="28"/>
      <c r="W1291" s="28"/>
      <c r="X1291" s="28"/>
      <c r="Y1291" s="28"/>
      <c r="Z1291" s="28"/>
      <c r="AA1291" s="28"/>
      <c r="AB1291" s="28"/>
      <c r="AC1291" s="28"/>
      <c r="AD1291" s="28"/>
      <c r="AE1291" s="28"/>
      <c r="AF1291" s="28"/>
      <c r="AG1291" s="28"/>
      <c r="AH1291" s="28"/>
      <c r="AI1291" s="28"/>
      <c r="AJ1291" s="28"/>
      <c r="AK1291" s="28"/>
      <c r="AL1291" s="28"/>
      <c r="AM1291" s="28"/>
      <c r="AN1291" s="28"/>
      <c r="AO1291" s="28"/>
      <c r="AQ1291" s="67">
        <v>0</v>
      </c>
      <c r="AR1291" s="67">
        <v>0</v>
      </c>
      <c r="AS1291" s="67">
        <v>48</v>
      </c>
      <c r="AT1291" s="67">
        <v>0</v>
      </c>
      <c r="AU1291" s="67">
        <v>73.599999999999994</v>
      </c>
      <c r="AV1291" s="67">
        <v>68.8</v>
      </c>
      <c r="AW1291" s="67">
        <v>69.7</v>
      </c>
      <c r="AX1291" s="67">
        <v>68.7</v>
      </c>
      <c r="AY1291" s="67">
        <v>67.5</v>
      </c>
      <c r="AZ1291" s="67">
        <v>61.6</v>
      </c>
      <c r="BA1291" s="67">
        <v>66.3</v>
      </c>
      <c r="BB1291" s="67">
        <v>142</v>
      </c>
      <c r="BC1291" s="67">
        <v>150</v>
      </c>
      <c r="BD1291" s="67">
        <v>158.57</v>
      </c>
      <c r="BE1291" s="67">
        <v>145.9</v>
      </c>
      <c r="BF1291" s="67">
        <v>148.19999999999999</v>
      </c>
      <c r="BG1291" s="67">
        <v>171.49999999999997</v>
      </c>
      <c r="BH1291" s="67">
        <v>167.9</v>
      </c>
      <c r="BI1291" s="67">
        <v>166</v>
      </c>
      <c r="BJ1291" s="67">
        <v>160.49999999999997</v>
      </c>
      <c r="BK1291" s="67">
        <v>170.3</v>
      </c>
      <c r="BL1291" s="67">
        <v>167.7</v>
      </c>
      <c r="BM1291" s="67">
        <v>199.6</v>
      </c>
      <c r="BN1291" s="67"/>
    </row>
    <row r="1292" spans="1:66" ht="13.5" customHeight="1" x14ac:dyDescent="0.15">
      <c r="A1292" s="51"/>
      <c r="B1292" s="52"/>
      <c r="C1292" s="54"/>
      <c r="D1292" s="66" t="s">
        <v>10</v>
      </c>
      <c r="E1292" s="90"/>
      <c r="F1292" s="90"/>
      <c r="G1292" s="90"/>
      <c r="H1292" s="28"/>
      <c r="I1292" s="28"/>
      <c r="J1292" s="28"/>
      <c r="K1292" s="28"/>
      <c r="L1292" s="28"/>
      <c r="M1292" s="28"/>
      <c r="N1292" s="28"/>
      <c r="O1292" s="28"/>
      <c r="P1292" s="28"/>
      <c r="Q1292" s="28"/>
      <c r="R1292" s="28"/>
      <c r="S1292" s="28"/>
      <c r="T1292" s="28"/>
      <c r="U1292" s="28"/>
      <c r="V1292" s="28"/>
      <c r="W1292" s="28"/>
      <c r="X1292" s="28"/>
      <c r="Y1292" s="28"/>
      <c r="Z1292" s="28"/>
      <c r="AA1292" s="28"/>
      <c r="AB1292" s="28"/>
      <c r="AC1292" s="28"/>
      <c r="AD1292" s="28"/>
      <c r="AE1292" s="28"/>
      <c r="AF1292" s="28"/>
      <c r="AG1292" s="28"/>
      <c r="AH1292" s="28"/>
      <c r="AI1292" s="28"/>
      <c r="AJ1292" s="28"/>
      <c r="AK1292" s="28"/>
      <c r="AL1292" s="28"/>
      <c r="AM1292" s="28"/>
      <c r="AN1292" s="28"/>
      <c r="AO1292" s="28"/>
      <c r="AQ1292" s="67">
        <v>0</v>
      </c>
      <c r="AR1292" s="67">
        <v>0</v>
      </c>
      <c r="AS1292" s="67">
        <v>3.1</v>
      </c>
      <c r="AT1292" s="67">
        <v>4.4000000000000004</v>
      </c>
      <c r="AU1292" s="67">
        <v>4.8</v>
      </c>
      <c r="AV1292" s="67">
        <v>5.7</v>
      </c>
      <c r="AW1292" s="67">
        <v>5.2</v>
      </c>
      <c r="AX1292" s="67">
        <v>4.9000000000000004</v>
      </c>
      <c r="AY1292" s="67">
        <v>6.6</v>
      </c>
      <c r="AZ1292" s="67">
        <v>4.7</v>
      </c>
      <c r="BA1292" s="67">
        <v>4.5999999999999996</v>
      </c>
      <c r="BB1292" s="67">
        <v>7.2</v>
      </c>
      <c r="BC1292" s="67">
        <v>7.9</v>
      </c>
      <c r="BD1292" s="67">
        <v>8.23</v>
      </c>
      <c r="BE1292" s="67">
        <v>7.0000000000000009</v>
      </c>
      <c r="BF1292" s="67">
        <v>7.3999999999999995</v>
      </c>
      <c r="BG1292" s="67">
        <v>8</v>
      </c>
      <c r="BH1292" s="67">
        <v>7.5000000000000009</v>
      </c>
      <c r="BI1292" s="67">
        <v>9.7000000000000011</v>
      </c>
      <c r="BJ1292" s="67">
        <v>8.8999999999999986</v>
      </c>
      <c r="BK1292" s="67">
        <v>8.3000000000000007</v>
      </c>
      <c r="BL1292" s="67">
        <v>8.6</v>
      </c>
      <c r="BM1292" s="67">
        <v>9.8000000000000007</v>
      </c>
      <c r="BN1292" s="67"/>
    </row>
    <row r="1293" spans="1:66" ht="13.5" customHeight="1" thickBot="1" x14ac:dyDescent="0.2">
      <c r="A1293" s="51"/>
      <c r="B1293" s="52"/>
      <c r="C1293" s="55"/>
      <c r="D1293" s="68" t="s">
        <v>11</v>
      </c>
      <c r="E1293" s="91"/>
      <c r="F1293" s="91"/>
      <c r="G1293" s="91"/>
      <c r="H1293" s="29"/>
      <c r="I1293" s="29"/>
      <c r="J1293" s="29"/>
      <c r="K1293" s="29"/>
      <c r="L1293" s="29"/>
      <c r="M1293" s="29"/>
      <c r="N1293" s="29"/>
      <c r="O1293" s="29"/>
      <c r="P1293" s="29"/>
      <c r="Q1293" s="29"/>
      <c r="R1293" s="29"/>
      <c r="S1293" s="29"/>
      <c r="T1293" s="29"/>
      <c r="U1293" s="29"/>
      <c r="V1293" s="29"/>
      <c r="W1293" s="29"/>
      <c r="X1293" s="29"/>
      <c r="Y1293" s="29"/>
      <c r="Z1293" s="29"/>
      <c r="AA1293" s="29"/>
      <c r="AB1293" s="29"/>
      <c r="AC1293" s="29"/>
      <c r="AD1293" s="29"/>
      <c r="AE1293" s="29"/>
      <c r="AF1293" s="29"/>
      <c r="AG1293" s="29"/>
      <c r="AH1293" s="29"/>
      <c r="AI1293" s="29"/>
      <c r="AJ1293" s="29"/>
      <c r="AK1293" s="29"/>
      <c r="AL1293" s="29"/>
      <c r="AM1293" s="29"/>
      <c r="AN1293" s="29"/>
      <c r="AO1293" s="29"/>
      <c r="AQ1293" s="69">
        <v>0</v>
      </c>
      <c r="AR1293" s="69">
        <v>0</v>
      </c>
      <c r="AS1293" s="69">
        <v>3.1</v>
      </c>
      <c r="AT1293" s="69">
        <v>4.4000000000000004</v>
      </c>
      <c r="AU1293" s="69">
        <v>4.8</v>
      </c>
      <c r="AV1293" s="69">
        <v>5.7</v>
      </c>
      <c r="AW1293" s="69">
        <v>5.2</v>
      </c>
      <c r="AX1293" s="69">
        <v>4.9000000000000004</v>
      </c>
      <c r="AY1293" s="69">
        <v>6.6</v>
      </c>
      <c r="AZ1293" s="69">
        <v>4.7</v>
      </c>
      <c r="BA1293" s="69">
        <v>4.5999999999999996</v>
      </c>
      <c r="BB1293" s="69">
        <v>7.2</v>
      </c>
      <c r="BC1293" s="69">
        <v>7.9</v>
      </c>
      <c r="BD1293" s="69">
        <v>8.2000000000000011</v>
      </c>
      <c r="BE1293" s="69">
        <v>7.0000000000000009</v>
      </c>
      <c r="BF1293" s="69">
        <v>7.3999999999999995</v>
      </c>
      <c r="BG1293" s="69">
        <v>8</v>
      </c>
      <c r="BH1293" s="69">
        <v>7.5000000000000009</v>
      </c>
      <c r="BI1293" s="69">
        <v>9.7000000000000011</v>
      </c>
      <c r="BJ1293" s="69">
        <v>8.8999999999999986</v>
      </c>
      <c r="BK1293" s="69">
        <v>8.3000000000000007</v>
      </c>
      <c r="BL1293" s="69">
        <v>8.6</v>
      </c>
      <c r="BM1293" s="69">
        <v>9.8000000000000007</v>
      </c>
      <c r="BN1293" s="69"/>
    </row>
    <row r="1294" spans="1:66" ht="13.5" customHeight="1" x14ac:dyDescent="0.15">
      <c r="A1294" s="51"/>
      <c r="B1294" s="52"/>
      <c r="C1294" s="53" t="s">
        <v>252</v>
      </c>
      <c r="D1294" s="64" t="s">
        <v>6</v>
      </c>
      <c r="E1294" s="89"/>
      <c r="F1294" s="89"/>
      <c r="G1294" s="89"/>
      <c r="H1294" s="26"/>
      <c r="I1294" s="26"/>
      <c r="J1294" s="26"/>
      <c r="K1294" s="26"/>
      <c r="L1294" s="26"/>
      <c r="M1294" s="26"/>
      <c r="N1294" s="26"/>
      <c r="O1294" s="26"/>
      <c r="P1294" s="26"/>
      <c r="Q1294" s="26"/>
      <c r="R1294" s="26"/>
      <c r="S1294" s="26"/>
      <c r="T1294" s="26"/>
      <c r="U1294" s="26"/>
      <c r="V1294" s="26"/>
      <c r="W1294" s="26"/>
      <c r="X1294" s="26"/>
      <c r="Y1294" s="26"/>
      <c r="Z1294" s="26"/>
      <c r="AA1294" s="26"/>
      <c r="AB1294" s="26"/>
      <c r="AC1294" s="26"/>
      <c r="AD1294" s="26"/>
      <c r="AE1294" s="26"/>
      <c r="AF1294" s="26"/>
      <c r="AG1294" s="26"/>
      <c r="AH1294" s="26"/>
      <c r="AI1294" s="26"/>
      <c r="AJ1294" s="26"/>
      <c r="AK1294" s="26"/>
      <c r="AL1294" s="26"/>
      <c r="AM1294" s="26"/>
      <c r="AN1294" s="26"/>
      <c r="AO1294" s="26"/>
      <c r="AQ1294" s="65">
        <v>0</v>
      </c>
      <c r="AR1294" s="65">
        <v>0</v>
      </c>
      <c r="AS1294" s="65">
        <v>53</v>
      </c>
      <c r="AT1294" s="65">
        <v>42.4</v>
      </c>
      <c r="AU1294" s="65">
        <v>48.2</v>
      </c>
      <c r="AV1294" s="65">
        <v>64.3</v>
      </c>
      <c r="AW1294" s="65">
        <v>56.1</v>
      </c>
      <c r="AX1294" s="65">
        <v>54.3</v>
      </c>
      <c r="AY1294" s="65">
        <v>31.8</v>
      </c>
      <c r="AZ1294" s="65">
        <v>37.1</v>
      </c>
      <c r="BA1294" s="65">
        <v>40</v>
      </c>
      <c r="BB1294" s="65">
        <v>49.7</v>
      </c>
      <c r="BC1294" s="65">
        <v>42.8</v>
      </c>
      <c r="BD1294" s="65">
        <v>41.1</v>
      </c>
      <c r="BE1294" s="65">
        <v>66.499999999999986</v>
      </c>
      <c r="BF1294" s="65">
        <v>59.400000000000006</v>
      </c>
      <c r="BG1294" s="65">
        <v>60.5</v>
      </c>
      <c r="BH1294" s="65">
        <v>63.8</v>
      </c>
      <c r="BI1294" s="65">
        <v>329.49999999999994</v>
      </c>
      <c r="BJ1294" s="65">
        <v>263.2</v>
      </c>
      <c r="BK1294" s="65">
        <v>252</v>
      </c>
      <c r="BL1294" s="65">
        <v>244.9</v>
      </c>
      <c r="BM1294" s="65">
        <v>243.89999999999998</v>
      </c>
      <c r="BN1294" s="65"/>
    </row>
    <row r="1295" spans="1:66" ht="13.5" customHeight="1" x14ac:dyDescent="0.15">
      <c r="A1295" s="51"/>
      <c r="B1295" s="52"/>
      <c r="C1295" s="54"/>
      <c r="D1295" s="66" t="s">
        <v>7</v>
      </c>
      <c r="E1295" s="90"/>
      <c r="F1295" s="90"/>
      <c r="G1295" s="90"/>
      <c r="H1295" s="28"/>
      <c r="I1295" s="28"/>
      <c r="J1295" s="28"/>
      <c r="K1295" s="28"/>
      <c r="L1295" s="28"/>
      <c r="M1295" s="28"/>
      <c r="N1295" s="28"/>
      <c r="O1295" s="28"/>
      <c r="P1295" s="28"/>
      <c r="Q1295" s="28"/>
      <c r="R1295" s="28"/>
      <c r="S1295" s="28"/>
      <c r="T1295" s="28"/>
      <c r="U1295" s="28"/>
      <c r="V1295" s="28"/>
      <c r="W1295" s="28"/>
      <c r="X1295" s="28"/>
      <c r="Y1295" s="28"/>
      <c r="Z1295" s="28"/>
      <c r="AA1295" s="28"/>
      <c r="AB1295" s="28"/>
      <c r="AC1295" s="28"/>
      <c r="AD1295" s="28"/>
      <c r="AE1295" s="28"/>
      <c r="AF1295" s="28"/>
      <c r="AG1295" s="28"/>
      <c r="AH1295" s="28"/>
      <c r="AI1295" s="28"/>
      <c r="AJ1295" s="28"/>
      <c r="AK1295" s="28"/>
      <c r="AL1295" s="28"/>
      <c r="AM1295" s="28"/>
      <c r="AN1295" s="28"/>
      <c r="AO1295" s="28"/>
      <c r="AQ1295" s="67">
        <v>0</v>
      </c>
      <c r="AR1295" s="67">
        <v>0</v>
      </c>
      <c r="AS1295" s="67">
        <v>1.5</v>
      </c>
      <c r="AT1295" s="67">
        <v>0.7</v>
      </c>
      <c r="AU1295" s="67">
        <v>0.6</v>
      </c>
      <c r="AV1295" s="67">
        <v>0.7</v>
      </c>
      <c r="AW1295" s="67">
        <v>0.9</v>
      </c>
      <c r="AX1295" s="67">
        <v>7.5</v>
      </c>
      <c r="AY1295" s="67">
        <v>5.8</v>
      </c>
      <c r="AZ1295" s="67">
        <v>0.9</v>
      </c>
      <c r="BA1295" s="67">
        <v>0.4</v>
      </c>
      <c r="BB1295" s="67">
        <v>1</v>
      </c>
      <c r="BC1295" s="67">
        <v>0.2</v>
      </c>
      <c r="BD1295" s="67">
        <v>0.6</v>
      </c>
      <c r="BE1295" s="67">
        <v>0.5</v>
      </c>
      <c r="BF1295" s="67">
        <v>0.5</v>
      </c>
      <c r="BG1295" s="67">
        <v>0.5</v>
      </c>
      <c r="BH1295" s="67">
        <v>0.6</v>
      </c>
      <c r="BI1295" s="67">
        <v>63.4</v>
      </c>
      <c r="BJ1295" s="67">
        <v>22.200000000000003</v>
      </c>
      <c r="BK1295" s="67">
        <v>24.099999999999998</v>
      </c>
      <c r="BL1295" s="67">
        <v>21.1</v>
      </c>
      <c r="BM1295" s="67">
        <v>20.500000000000004</v>
      </c>
      <c r="BN1295" s="67"/>
    </row>
    <row r="1296" spans="1:66" ht="13.5" customHeight="1" x14ac:dyDescent="0.15">
      <c r="A1296" s="51"/>
      <c r="B1296" s="52"/>
      <c r="C1296" s="54"/>
      <c r="D1296" s="66" t="s">
        <v>8</v>
      </c>
      <c r="E1296" s="90"/>
      <c r="F1296" s="90"/>
      <c r="G1296" s="90"/>
      <c r="H1296" s="28"/>
      <c r="I1296" s="28"/>
      <c r="J1296" s="28"/>
      <c r="K1296" s="28"/>
      <c r="L1296" s="28"/>
      <c r="M1296" s="28"/>
      <c r="N1296" s="28"/>
      <c r="O1296" s="28"/>
      <c r="P1296" s="28"/>
      <c r="Q1296" s="28"/>
      <c r="R1296" s="28"/>
      <c r="S1296" s="28"/>
      <c r="T1296" s="28"/>
      <c r="U1296" s="28"/>
      <c r="V1296" s="28"/>
      <c r="W1296" s="28"/>
      <c r="X1296" s="28"/>
      <c r="Y1296" s="28"/>
      <c r="Z1296" s="28"/>
      <c r="AA1296" s="28"/>
      <c r="AB1296" s="28"/>
      <c r="AC1296" s="28"/>
      <c r="AD1296" s="28"/>
      <c r="AE1296" s="28"/>
      <c r="AF1296" s="28"/>
      <c r="AG1296" s="28"/>
      <c r="AH1296" s="28"/>
      <c r="AI1296" s="28"/>
      <c r="AJ1296" s="28"/>
      <c r="AK1296" s="28"/>
      <c r="AL1296" s="28"/>
      <c r="AM1296" s="28"/>
      <c r="AN1296" s="28"/>
      <c r="AO1296" s="28"/>
      <c r="AQ1296" s="67">
        <v>0</v>
      </c>
      <c r="AR1296" s="67">
        <v>0</v>
      </c>
      <c r="AS1296" s="67">
        <v>51.5</v>
      </c>
      <c r="AT1296" s="67">
        <v>41.7</v>
      </c>
      <c r="AU1296" s="67">
        <v>47.6</v>
      </c>
      <c r="AV1296" s="67">
        <v>63.6</v>
      </c>
      <c r="AW1296" s="67">
        <v>55.2</v>
      </c>
      <c r="AX1296" s="67">
        <v>46.8</v>
      </c>
      <c r="AY1296" s="67">
        <v>26</v>
      </c>
      <c r="AZ1296" s="67">
        <v>36.200000000000003</v>
      </c>
      <c r="BA1296" s="67">
        <v>39.6</v>
      </c>
      <c r="BB1296" s="67">
        <v>48.7</v>
      </c>
      <c r="BC1296" s="67">
        <v>42.6</v>
      </c>
      <c r="BD1296" s="67">
        <v>40.5</v>
      </c>
      <c r="BE1296" s="67">
        <v>65.999999999999986</v>
      </c>
      <c r="BF1296" s="67">
        <v>58.9</v>
      </c>
      <c r="BG1296" s="67">
        <v>59.999999999999993</v>
      </c>
      <c r="BH1296" s="67">
        <v>63.199999999999996</v>
      </c>
      <c r="BI1296" s="67">
        <v>266.10000000000002</v>
      </c>
      <c r="BJ1296" s="67">
        <v>240.99999999999997</v>
      </c>
      <c r="BK1296" s="67">
        <v>227.9</v>
      </c>
      <c r="BL1296" s="67">
        <v>223.8</v>
      </c>
      <c r="BM1296" s="67">
        <v>223.39999999999998</v>
      </c>
      <c r="BN1296" s="67"/>
    </row>
    <row r="1297" spans="1:66" ht="13.5" customHeight="1" x14ac:dyDescent="0.15">
      <c r="A1297" s="51"/>
      <c r="B1297" s="52"/>
      <c r="C1297" s="54"/>
      <c r="D1297" s="66" t="s">
        <v>9</v>
      </c>
      <c r="E1297" s="90"/>
      <c r="F1297" s="90"/>
      <c r="G1297" s="90"/>
      <c r="H1297" s="28"/>
      <c r="I1297" s="28"/>
      <c r="J1297" s="28"/>
      <c r="K1297" s="28"/>
      <c r="L1297" s="28"/>
      <c r="M1297" s="28"/>
      <c r="N1297" s="28"/>
      <c r="O1297" s="28"/>
      <c r="P1297" s="28"/>
      <c r="Q1297" s="28"/>
      <c r="R1297" s="28"/>
      <c r="S1297" s="28"/>
      <c r="T1297" s="28"/>
      <c r="U1297" s="28"/>
      <c r="V1297" s="28"/>
      <c r="W1297" s="28"/>
      <c r="X1297" s="28"/>
      <c r="Y1297" s="28"/>
      <c r="Z1297" s="28"/>
      <c r="AA1297" s="28"/>
      <c r="AB1297" s="28"/>
      <c r="AC1297" s="28"/>
      <c r="AD1297" s="28"/>
      <c r="AE1297" s="28"/>
      <c r="AF1297" s="28"/>
      <c r="AG1297" s="28"/>
      <c r="AH1297" s="28"/>
      <c r="AI1297" s="28"/>
      <c r="AJ1297" s="28"/>
      <c r="AK1297" s="28"/>
      <c r="AL1297" s="28"/>
      <c r="AM1297" s="28"/>
      <c r="AN1297" s="28"/>
      <c r="AO1297" s="28"/>
      <c r="AQ1297" s="67">
        <v>0</v>
      </c>
      <c r="AR1297" s="67">
        <v>0</v>
      </c>
      <c r="AS1297" s="67">
        <v>48</v>
      </c>
      <c r="AT1297" s="67">
        <v>38.1</v>
      </c>
      <c r="AU1297" s="67">
        <v>44.2</v>
      </c>
      <c r="AV1297" s="67">
        <v>59.5</v>
      </c>
      <c r="AW1297" s="67">
        <v>52.2</v>
      </c>
      <c r="AX1297" s="67">
        <v>50.7</v>
      </c>
      <c r="AY1297" s="67">
        <v>29.1</v>
      </c>
      <c r="AZ1297" s="67">
        <v>34.6</v>
      </c>
      <c r="BA1297" s="67">
        <v>37.200000000000003</v>
      </c>
      <c r="BB1297" s="67">
        <v>47.7</v>
      </c>
      <c r="BC1297" s="67">
        <v>40.1</v>
      </c>
      <c r="BD1297" s="67">
        <v>38.200000000000003</v>
      </c>
      <c r="BE1297" s="67">
        <v>63.600000000000009</v>
      </c>
      <c r="BF1297" s="67">
        <v>56</v>
      </c>
      <c r="BG1297" s="67">
        <v>57.099999999999994</v>
      </c>
      <c r="BH1297" s="67">
        <v>60.4</v>
      </c>
      <c r="BI1297" s="67">
        <v>325.89999999999998</v>
      </c>
      <c r="BJ1297" s="67">
        <v>259.3</v>
      </c>
      <c r="BK1297" s="67">
        <v>248.1</v>
      </c>
      <c r="BL1297" s="67">
        <v>241.2</v>
      </c>
      <c r="BM1297" s="67">
        <v>239.7</v>
      </c>
      <c r="BN1297" s="67"/>
    </row>
    <row r="1298" spans="1:66" ht="13.5" customHeight="1" x14ac:dyDescent="0.15">
      <c r="A1298" s="51"/>
      <c r="B1298" s="52"/>
      <c r="C1298" s="54"/>
      <c r="D1298" s="66" t="s">
        <v>10</v>
      </c>
      <c r="E1298" s="90"/>
      <c r="F1298" s="90"/>
      <c r="G1298" s="90"/>
      <c r="H1298" s="28"/>
      <c r="I1298" s="28"/>
      <c r="J1298" s="28"/>
      <c r="K1298" s="28"/>
      <c r="L1298" s="28"/>
      <c r="M1298" s="28"/>
      <c r="N1298" s="28"/>
      <c r="O1298" s="28"/>
      <c r="P1298" s="28"/>
      <c r="Q1298" s="28"/>
      <c r="R1298" s="28"/>
      <c r="S1298" s="28"/>
      <c r="T1298" s="28"/>
      <c r="U1298" s="28"/>
      <c r="V1298" s="28"/>
      <c r="W1298" s="28"/>
      <c r="X1298" s="28"/>
      <c r="Y1298" s="28"/>
      <c r="Z1298" s="28"/>
      <c r="AA1298" s="28"/>
      <c r="AB1298" s="28"/>
      <c r="AC1298" s="28"/>
      <c r="AD1298" s="28"/>
      <c r="AE1298" s="28"/>
      <c r="AF1298" s="28"/>
      <c r="AG1298" s="28"/>
      <c r="AH1298" s="28"/>
      <c r="AI1298" s="28"/>
      <c r="AJ1298" s="28"/>
      <c r="AK1298" s="28"/>
      <c r="AL1298" s="28"/>
      <c r="AM1298" s="28"/>
      <c r="AN1298" s="28"/>
      <c r="AO1298" s="28"/>
      <c r="AQ1298" s="67">
        <v>0</v>
      </c>
      <c r="AR1298" s="67">
        <v>0</v>
      </c>
      <c r="AS1298" s="67">
        <v>5</v>
      </c>
      <c r="AT1298" s="67">
        <v>4.3</v>
      </c>
      <c r="AU1298" s="67">
        <v>4</v>
      </c>
      <c r="AV1298" s="67">
        <v>4.8</v>
      </c>
      <c r="AW1298" s="67">
        <v>3.9</v>
      </c>
      <c r="AX1298" s="67">
        <v>3.6</v>
      </c>
      <c r="AY1298" s="67">
        <v>2.7</v>
      </c>
      <c r="AZ1298" s="67">
        <v>2.5</v>
      </c>
      <c r="BA1298" s="67">
        <v>2.8</v>
      </c>
      <c r="BB1298" s="67">
        <v>2</v>
      </c>
      <c r="BC1298" s="67">
        <v>2.7</v>
      </c>
      <c r="BD1298" s="67">
        <v>2.9</v>
      </c>
      <c r="BE1298" s="67">
        <v>2.8999999999999995</v>
      </c>
      <c r="BF1298" s="67">
        <v>3.4</v>
      </c>
      <c r="BG1298" s="67">
        <v>3.4</v>
      </c>
      <c r="BH1298" s="67">
        <v>3.4000000000000004</v>
      </c>
      <c r="BI1298" s="67">
        <v>3.6</v>
      </c>
      <c r="BJ1298" s="67">
        <v>3.9</v>
      </c>
      <c r="BK1298" s="67">
        <v>3.9</v>
      </c>
      <c r="BL1298" s="67">
        <v>3.7</v>
      </c>
      <c r="BM1298" s="67">
        <v>4.1999999999999993</v>
      </c>
      <c r="BN1298" s="67"/>
    </row>
    <row r="1299" spans="1:66" ht="13.5" customHeight="1" thickBot="1" x14ac:dyDescent="0.2">
      <c r="A1299" s="57"/>
      <c r="B1299" s="58"/>
      <c r="C1299" s="55"/>
      <c r="D1299" s="68" t="s">
        <v>11</v>
      </c>
      <c r="E1299" s="91"/>
      <c r="F1299" s="91"/>
      <c r="G1299" s="91"/>
      <c r="H1299" s="29"/>
      <c r="I1299" s="29"/>
      <c r="J1299" s="29"/>
      <c r="K1299" s="29"/>
      <c r="L1299" s="29"/>
      <c r="M1299" s="29"/>
      <c r="N1299" s="29"/>
      <c r="O1299" s="29"/>
      <c r="P1299" s="29"/>
      <c r="Q1299" s="29"/>
      <c r="R1299" s="29"/>
      <c r="S1299" s="29"/>
      <c r="T1299" s="29"/>
      <c r="U1299" s="29"/>
      <c r="V1299" s="29"/>
      <c r="W1299" s="29"/>
      <c r="X1299" s="29"/>
      <c r="Y1299" s="29"/>
      <c r="Z1299" s="29"/>
      <c r="AA1299" s="29"/>
      <c r="AB1299" s="29"/>
      <c r="AC1299" s="29"/>
      <c r="AD1299" s="29"/>
      <c r="AE1299" s="29"/>
      <c r="AF1299" s="29"/>
      <c r="AG1299" s="29"/>
      <c r="AH1299" s="29"/>
      <c r="AI1299" s="29"/>
      <c r="AJ1299" s="29"/>
      <c r="AK1299" s="29"/>
      <c r="AL1299" s="29"/>
      <c r="AM1299" s="29"/>
      <c r="AN1299" s="29"/>
      <c r="AO1299" s="29"/>
      <c r="AQ1299" s="69">
        <v>0</v>
      </c>
      <c r="AR1299" s="69">
        <v>0</v>
      </c>
      <c r="AS1299" s="69">
        <v>11.4</v>
      </c>
      <c r="AT1299" s="69">
        <v>4.3</v>
      </c>
      <c r="AU1299" s="69">
        <v>4</v>
      </c>
      <c r="AV1299" s="69">
        <v>4.8</v>
      </c>
      <c r="AW1299" s="69">
        <v>3.9</v>
      </c>
      <c r="AX1299" s="69">
        <v>3.6</v>
      </c>
      <c r="AY1299" s="69">
        <v>2.7</v>
      </c>
      <c r="AZ1299" s="69">
        <v>2.5</v>
      </c>
      <c r="BA1299" s="69">
        <v>2.8</v>
      </c>
      <c r="BB1299" s="69">
        <v>2</v>
      </c>
      <c r="BC1299" s="69">
        <v>2.7</v>
      </c>
      <c r="BD1299" s="69">
        <v>3</v>
      </c>
      <c r="BE1299" s="69">
        <v>2.8999999999999995</v>
      </c>
      <c r="BF1299" s="69">
        <v>3.4</v>
      </c>
      <c r="BG1299" s="69">
        <v>3.4</v>
      </c>
      <c r="BH1299" s="69">
        <v>3.4000000000000004</v>
      </c>
      <c r="BI1299" s="69">
        <v>3.6</v>
      </c>
      <c r="BJ1299" s="69">
        <v>3.9</v>
      </c>
      <c r="BK1299" s="69">
        <v>3.9</v>
      </c>
      <c r="BL1299" s="69">
        <v>3.7</v>
      </c>
      <c r="BM1299" s="69">
        <v>4.1999999999999993</v>
      </c>
      <c r="BN1299" s="69"/>
    </row>
    <row r="1300" spans="1:66" ht="13.5" customHeight="1" x14ac:dyDescent="0.15">
      <c r="A1300" s="42" t="s">
        <v>421</v>
      </c>
      <c r="B1300" s="43"/>
      <c r="C1300" s="44"/>
      <c r="D1300" s="64" t="s">
        <v>6</v>
      </c>
      <c r="E1300" s="89"/>
      <c r="F1300" s="89"/>
      <c r="G1300" s="89"/>
      <c r="H1300" s="26"/>
      <c r="I1300" s="26"/>
      <c r="J1300" s="26"/>
      <c r="K1300" s="26"/>
      <c r="L1300" s="26"/>
      <c r="M1300" s="26"/>
      <c r="N1300" s="26"/>
      <c r="O1300" s="26"/>
      <c r="P1300" s="26"/>
      <c r="Q1300" s="26"/>
      <c r="R1300" s="26"/>
      <c r="S1300" s="26"/>
      <c r="T1300" s="26"/>
      <c r="U1300" s="26"/>
      <c r="V1300" s="26"/>
      <c r="W1300" s="26"/>
      <c r="X1300" s="26"/>
      <c r="Y1300" s="26"/>
      <c r="Z1300" s="26"/>
      <c r="AA1300" s="26"/>
      <c r="AB1300" s="26"/>
      <c r="AC1300" s="26"/>
      <c r="AD1300" s="26"/>
      <c r="AE1300" s="26"/>
      <c r="AF1300" s="26"/>
      <c r="AG1300" s="26"/>
      <c r="AH1300" s="26"/>
      <c r="AI1300" s="26"/>
      <c r="AJ1300" s="26"/>
      <c r="AK1300" s="26"/>
      <c r="AL1300" s="26"/>
      <c r="AM1300" s="26"/>
      <c r="AN1300" s="26"/>
      <c r="AO1300" s="26"/>
      <c r="AQ1300" s="65">
        <v>9929.9000000000015</v>
      </c>
      <c r="AR1300" s="65">
        <v>9708.9000000000015</v>
      </c>
      <c r="AS1300" s="65">
        <v>10455.700000000001</v>
      </c>
      <c r="AT1300" s="65">
        <v>9491.9</v>
      </c>
      <c r="AU1300" s="65">
        <v>9936.6</v>
      </c>
      <c r="AV1300" s="65">
        <v>10043.1</v>
      </c>
      <c r="AW1300" s="65">
        <v>9741.5</v>
      </c>
      <c r="AX1300" s="65">
        <v>9502.9</v>
      </c>
      <c r="AY1300" s="65">
        <v>9453.2999999999993</v>
      </c>
      <c r="AZ1300" s="65">
        <v>9192.1</v>
      </c>
      <c r="BA1300" s="65">
        <v>8675.5</v>
      </c>
      <c r="BB1300" s="65">
        <v>8140.8</v>
      </c>
      <c r="BC1300" s="65">
        <v>7658.9</v>
      </c>
      <c r="BD1300" s="65">
        <v>7650.1</v>
      </c>
      <c r="BE1300" s="65">
        <v>7226</v>
      </c>
      <c r="BF1300" s="65">
        <v>7876.1999999999989</v>
      </c>
      <c r="BG1300" s="65">
        <v>8060.2999999999993</v>
      </c>
      <c r="BH1300" s="65">
        <v>8542.9999999999982</v>
      </c>
      <c r="BI1300" s="65">
        <v>9181</v>
      </c>
      <c r="BJ1300" s="65">
        <v>9125.6000000000022</v>
      </c>
      <c r="BK1300" s="65">
        <v>9999.4999999999982</v>
      </c>
      <c r="BL1300" s="65">
        <v>9821.7999999999993</v>
      </c>
      <c r="BM1300" s="65">
        <v>10111.800000000001</v>
      </c>
      <c r="BN1300" s="65"/>
    </row>
    <row r="1301" spans="1:66" ht="13.5" customHeight="1" x14ac:dyDescent="0.15">
      <c r="A1301" s="45"/>
      <c r="C1301" s="46"/>
      <c r="D1301" s="66" t="s">
        <v>7</v>
      </c>
      <c r="E1301" s="90"/>
      <c r="F1301" s="90"/>
      <c r="G1301" s="90"/>
      <c r="H1301" s="28"/>
      <c r="I1301" s="28"/>
      <c r="J1301" s="28"/>
      <c r="K1301" s="28"/>
      <c r="L1301" s="28"/>
      <c r="M1301" s="28"/>
      <c r="N1301" s="28"/>
      <c r="O1301" s="28"/>
      <c r="P1301" s="28"/>
      <c r="Q1301" s="28"/>
      <c r="R1301" s="28"/>
      <c r="S1301" s="28"/>
      <c r="T1301" s="28"/>
      <c r="U1301" s="28"/>
      <c r="V1301" s="28"/>
      <c r="W1301" s="28"/>
      <c r="X1301" s="28"/>
      <c r="Y1301" s="28"/>
      <c r="Z1301" s="28"/>
      <c r="AA1301" s="28"/>
      <c r="AB1301" s="28"/>
      <c r="AC1301" s="28"/>
      <c r="AD1301" s="28"/>
      <c r="AE1301" s="28"/>
      <c r="AF1301" s="28"/>
      <c r="AG1301" s="28"/>
      <c r="AH1301" s="28"/>
      <c r="AI1301" s="28"/>
      <c r="AJ1301" s="28"/>
      <c r="AK1301" s="28"/>
      <c r="AL1301" s="28"/>
      <c r="AM1301" s="28"/>
      <c r="AN1301" s="28"/>
      <c r="AO1301" s="28"/>
      <c r="AQ1301" s="67">
        <v>4238.6000000000004</v>
      </c>
      <c r="AR1301" s="67">
        <v>4479.1000000000004</v>
      </c>
      <c r="AS1301" s="67">
        <v>4489.8</v>
      </c>
      <c r="AT1301" s="67">
        <v>3935.7</v>
      </c>
      <c r="AU1301" s="67">
        <v>4167.5</v>
      </c>
      <c r="AV1301" s="67">
        <v>4235</v>
      </c>
      <c r="AW1301" s="67">
        <v>4022.1</v>
      </c>
      <c r="AX1301" s="67">
        <v>3865.4</v>
      </c>
      <c r="AY1301" s="67">
        <v>3909.1</v>
      </c>
      <c r="AZ1301" s="67">
        <v>3675.9</v>
      </c>
      <c r="BA1301" s="67">
        <v>3272.2</v>
      </c>
      <c r="BB1301" s="67">
        <v>3077.5</v>
      </c>
      <c r="BC1301" s="67">
        <v>2784.9</v>
      </c>
      <c r="BD1301" s="67">
        <v>2618.2000000000003</v>
      </c>
      <c r="BE1301" s="67">
        <v>2338.5</v>
      </c>
      <c r="BF1301" s="67">
        <v>2717.4999999999995</v>
      </c>
      <c r="BG1301" s="67">
        <v>2813.2</v>
      </c>
      <c r="BH1301" s="67">
        <v>3032.7000000000003</v>
      </c>
      <c r="BI1301" s="67">
        <v>3178.0000000000005</v>
      </c>
      <c r="BJ1301" s="67">
        <v>3209.1</v>
      </c>
      <c r="BK1301" s="67">
        <v>3416.1</v>
      </c>
      <c r="BL1301" s="67">
        <v>3387.4</v>
      </c>
      <c r="BM1301" s="67">
        <v>3511.4000000000005</v>
      </c>
      <c r="BN1301" s="67"/>
    </row>
    <row r="1302" spans="1:66" ht="13.5" customHeight="1" x14ac:dyDescent="0.15">
      <c r="A1302" s="45"/>
      <c r="C1302" s="46"/>
      <c r="D1302" s="66" t="s">
        <v>8</v>
      </c>
      <c r="E1302" s="90"/>
      <c r="F1302" s="90"/>
      <c r="G1302" s="90"/>
      <c r="H1302" s="28"/>
      <c r="I1302" s="28"/>
      <c r="J1302" s="28"/>
      <c r="K1302" s="28"/>
      <c r="L1302" s="28"/>
      <c r="M1302" s="28"/>
      <c r="N1302" s="28"/>
      <c r="O1302" s="28"/>
      <c r="P1302" s="28"/>
      <c r="Q1302" s="28"/>
      <c r="R1302" s="28"/>
      <c r="S1302" s="28"/>
      <c r="T1302" s="28"/>
      <c r="U1302" s="28"/>
      <c r="V1302" s="28"/>
      <c r="W1302" s="28"/>
      <c r="X1302" s="28"/>
      <c r="Y1302" s="28"/>
      <c r="Z1302" s="28"/>
      <c r="AA1302" s="28"/>
      <c r="AB1302" s="28"/>
      <c r="AC1302" s="28"/>
      <c r="AD1302" s="28"/>
      <c r="AE1302" s="28"/>
      <c r="AF1302" s="28"/>
      <c r="AG1302" s="28"/>
      <c r="AH1302" s="28"/>
      <c r="AI1302" s="28"/>
      <c r="AJ1302" s="28"/>
      <c r="AK1302" s="28"/>
      <c r="AL1302" s="28"/>
      <c r="AM1302" s="28"/>
      <c r="AN1302" s="28"/>
      <c r="AO1302" s="28"/>
      <c r="AQ1302" s="67">
        <v>5691.3</v>
      </c>
      <c r="AR1302" s="67">
        <v>5229.8</v>
      </c>
      <c r="AS1302" s="67">
        <v>5965.9000000000005</v>
      </c>
      <c r="AT1302" s="67">
        <v>5556.2</v>
      </c>
      <c r="AU1302" s="67">
        <v>5769.1</v>
      </c>
      <c r="AV1302" s="67">
        <v>5808.1</v>
      </c>
      <c r="AW1302" s="67">
        <v>5719.4</v>
      </c>
      <c r="AX1302" s="67">
        <v>5637.5</v>
      </c>
      <c r="AY1302" s="67">
        <v>5544.2</v>
      </c>
      <c r="AZ1302" s="67">
        <v>5516.2</v>
      </c>
      <c r="BA1302" s="67">
        <v>5403.3</v>
      </c>
      <c r="BB1302" s="67">
        <v>5063.3</v>
      </c>
      <c r="BC1302" s="67">
        <v>4874</v>
      </c>
      <c r="BD1302" s="67">
        <v>5031.8999999999996</v>
      </c>
      <c r="BE1302" s="67">
        <v>4887.5000000000009</v>
      </c>
      <c r="BF1302" s="67">
        <v>5158.7000000000007</v>
      </c>
      <c r="BG1302" s="67">
        <v>5247.1</v>
      </c>
      <c r="BH1302" s="67">
        <v>5510.3</v>
      </c>
      <c r="BI1302" s="67">
        <v>6003.0000000000009</v>
      </c>
      <c r="BJ1302" s="67">
        <v>5916.5</v>
      </c>
      <c r="BK1302" s="67">
        <v>6583.4000000000005</v>
      </c>
      <c r="BL1302" s="67">
        <v>6434.4000000000015</v>
      </c>
      <c r="BM1302" s="67">
        <v>6600.4</v>
      </c>
      <c r="BN1302" s="67"/>
    </row>
    <row r="1303" spans="1:66" ht="13.5" customHeight="1" x14ac:dyDescent="0.15">
      <c r="A1303" s="45"/>
      <c r="C1303" s="46"/>
      <c r="D1303" s="66" t="s">
        <v>9</v>
      </c>
      <c r="E1303" s="90"/>
      <c r="F1303" s="90"/>
      <c r="G1303" s="90"/>
      <c r="H1303" s="28"/>
      <c r="I1303" s="28"/>
      <c r="J1303" s="28"/>
      <c r="K1303" s="28"/>
      <c r="L1303" s="28"/>
      <c r="M1303" s="28"/>
      <c r="N1303" s="28"/>
      <c r="O1303" s="28"/>
      <c r="P1303" s="28"/>
      <c r="Q1303" s="28"/>
      <c r="R1303" s="28"/>
      <c r="S1303" s="28"/>
      <c r="T1303" s="28"/>
      <c r="U1303" s="28"/>
      <c r="V1303" s="28"/>
      <c r="W1303" s="28"/>
      <c r="X1303" s="28"/>
      <c r="Y1303" s="28"/>
      <c r="Z1303" s="28"/>
      <c r="AA1303" s="28"/>
      <c r="AB1303" s="28"/>
      <c r="AC1303" s="28"/>
      <c r="AD1303" s="28"/>
      <c r="AE1303" s="28"/>
      <c r="AF1303" s="28"/>
      <c r="AG1303" s="28"/>
      <c r="AH1303" s="28"/>
      <c r="AI1303" s="28"/>
      <c r="AJ1303" s="28"/>
      <c r="AK1303" s="28"/>
      <c r="AL1303" s="28"/>
      <c r="AM1303" s="28"/>
      <c r="AN1303" s="28"/>
      <c r="AO1303" s="28"/>
      <c r="AQ1303" s="67">
        <v>7351.4</v>
      </c>
      <c r="AR1303" s="67">
        <v>7120.4</v>
      </c>
      <c r="AS1303" s="67">
        <v>7798.5</v>
      </c>
      <c r="AT1303" s="67">
        <v>7136.4</v>
      </c>
      <c r="AU1303" s="67">
        <v>7491.6</v>
      </c>
      <c r="AV1303" s="67">
        <v>7664.8</v>
      </c>
      <c r="AW1303" s="67">
        <v>7492.6</v>
      </c>
      <c r="AX1303" s="67">
        <v>7328.9</v>
      </c>
      <c r="AY1303" s="67">
        <v>7251.8</v>
      </c>
      <c r="AZ1303" s="67">
        <v>7091.4</v>
      </c>
      <c r="BA1303" s="67">
        <v>6723.1</v>
      </c>
      <c r="BB1303" s="67">
        <v>6358.5</v>
      </c>
      <c r="BC1303" s="67">
        <v>6001.6</v>
      </c>
      <c r="BD1303" s="67">
        <v>6095</v>
      </c>
      <c r="BE1303" s="67">
        <v>5755.6</v>
      </c>
      <c r="BF1303" s="67">
        <v>6307.7000000000007</v>
      </c>
      <c r="BG1303" s="67">
        <v>6441.6</v>
      </c>
      <c r="BH1303" s="67">
        <v>6856.7999999999993</v>
      </c>
      <c r="BI1303" s="67">
        <v>7431.1</v>
      </c>
      <c r="BJ1303" s="67">
        <v>7343.6000000000013</v>
      </c>
      <c r="BK1303" s="67">
        <v>8146.3</v>
      </c>
      <c r="BL1303" s="67">
        <v>7995.4000000000005</v>
      </c>
      <c r="BM1303" s="67">
        <v>8337.2000000000007</v>
      </c>
      <c r="BN1303" s="67"/>
    </row>
    <row r="1304" spans="1:66" ht="13.5" customHeight="1" x14ac:dyDescent="0.15">
      <c r="A1304" s="45"/>
      <c r="C1304" s="46"/>
      <c r="D1304" s="66" t="s">
        <v>10</v>
      </c>
      <c r="E1304" s="90"/>
      <c r="F1304" s="90"/>
      <c r="G1304" s="90"/>
      <c r="H1304" s="28"/>
      <c r="I1304" s="28"/>
      <c r="J1304" s="28"/>
      <c r="K1304" s="28"/>
      <c r="L1304" s="28"/>
      <c r="M1304" s="28"/>
      <c r="N1304" s="28"/>
      <c r="O1304" s="28"/>
      <c r="P1304" s="28"/>
      <c r="Q1304" s="28"/>
      <c r="R1304" s="28"/>
      <c r="S1304" s="28"/>
      <c r="T1304" s="28"/>
      <c r="U1304" s="28"/>
      <c r="V1304" s="28"/>
      <c r="W1304" s="28"/>
      <c r="X1304" s="28"/>
      <c r="Y1304" s="28"/>
      <c r="Z1304" s="28"/>
      <c r="AA1304" s="28"/>
      <c r="AB1304" s="28"/>
      <c r="AC1304" s="28"/>
      <c r="AD1304" s="28"/>
      <c r="AE1304" s="28"/>
      <c r="AF1304" s="28"/>
      <c r="AG1304" s="28"/>
      <c r="AH1304" s="28"/>
      <c r="AI1304" s="28"/>
      <c r="AJ1304" s="28"/>
      <c r="AK1304" s="28"/>
      <c r="AL1304" s="28"/>
      <c r="AM1304" s="28"/>
      <c r="AN1304" s="28"/>
      <c r="AO1304" s="28"/>
      <c r="AQ1304" s="67">
        <v>2578.5</v>
      </c>
      <c r="AR1304" s="67">
        <v>2588.5</v>
      </c>
      <c r="AS1304" s="67">
        <v>2657.2</v>
      </c>
      <c r="AT1304" s="67">
        <v>2355.5</v>
      </c>
      <c r="AU1304" s="67">
        <v>2445</v>
      </c>
      <c r="AV1304" s="67">
        <v>2378.3000000000002</v>
      </c>
      <c r="AW1304" s="67">
        <v>2248.9</v>
      </c>
      <c r="AX1304" s="67">
        <v>2174</v>
      </c>
      <c r="AY1304" s="67">
        <v>2201.5</v>
      </c>
      <c r="AZ1304" s="67">
        <v>2100.6999999999998</v>
      </c>
      <c r="BA1304" s="67">
        <v>1952.4</v>
      </c>
      <c r="BB1304" s="67">
        <v>1782.3</v>
      </c>
      <c r="BC1304" s="67">
        <v>1657.3</v>
      </c>
      <c r="BD1304" s="67">
        <v>1555.1000000000001</v>
      </c>
      <c r="BE1304" s="67">
        <v>1470.3999999999999</v>
      </c>
      <c r="BF1304" s="67">
        <v>1568.4999999999998</v>
      </c>
      <c r="BG1304" s="67">
        <v>1618.6999999999996</v>
      </c>
      <c r="BH1304" s="67">
        <v>1686.1999999999998</v>
      </c>
      <c r="BI1304" s="67">
        <v>1749.8999999999999</v>
      </c>
      <c r="BJ1304" s="67">
        <v>1782.0000000000002</v>
      </c>
      <c r="BK1304" s="67">
        <v>1853.1999999999998</v>
      </c>
      <c r="BL1304" s="67">
        <v>1826.3999999999999</v>
      </c>
      <c r="BM1304" s="67">
        <v>1774.6</v>
      </c>
      <c r="BN1304" s="67"/>
    </row>
    <row r="1305" spans="1:66" ht="13.5" customHeight="1" thickBot="1" x14ac:dyDescent="0.2">
      <c r="A1305" s="47"/>
      <c r="B1305" s="48"/>
      <c r="C1305" s="49"/>
      <c r="D1305" s="68" t="s">
        <v>11</v>
      </c>
      <c r="E1305" s="91"/>
      <c r="F1305" s="91"/>
      <c r="G1305" s="91"/>
      <c r="H1305" s="29"/>
      <c r="I1305" s="29"/>
      <c r="J1305" s="29"/>
      <c r="K1305" s="29"/>
      <c r="L1305" s="29"/>
      <c r="M1305" s="29"/>
      <c r="N1305" s="29"/>
      <c r="O1305" s="29"/>
      <c r="P1305" s="29"/>
      <c r="Q1305" s="29"/>
      <c r="R1305" s="29"/>
      <c r="S1305" s="29"/>
      <c r="T1305" s="29"/>
      <c r="U1305" s="29"/>
      <c r="V1305" s="29"/>
      <c r="W1305" s="29"/>
      <c r="X1305" s="29"/>
      <c r="Y1305" s="29"/>
      <c r="Z1305" s="29"/>
      <c r="AA1305" s="29"/>
      <c r="AB1305" s="29"/>
      <c r="AC1305" s="29"/>
      <c r="AD1305" s="29"/>
      <c r="AE1305" s="29"/>
      <c r="AF1305" s="29"/>
      <c r="AG1305" s="29"/>
      <c r="AH1305" s="29"/>
      <c r="AI1305" s="29"/>
      <c r="AJ1305" s="29"/>
      <c r="AK1305" s="29"/>
      <c r="AL1305" s="29"/>
      <c r="AM1305" s="29"/>
      <c r="AN1305" s="29"/>
      <c r="AO1305" s="29"/>
      <c r="AQ1305" s="69">
        <v>2793.4</v>
      </c>
      <c r="AR1305" s="69">
        <v>2749.9</v>
      </c>
      <c r="AS1305" s="69">
        <v>2854.6</v>
      </c>
      <c r="AT1305" s="69">
        <v>2577.1</v>
      </c>
      <c r="AU1305" s="69">
        <v>2653</v>
      </c>
      <c r="AV1305" s="69">
        <v>2564.5</v>
      </c>
      <c r="AW1305" s="69">
        <v>2446.5</v>
      </c>
      <c r="AX1305" s="69">
        <v>2362.8000000000002</v>
      </c>
      <c r="AY1305" s="69">
        <v>2399.9</v>
      </c>
      <c r="AZ1305" s="69">
        <v>2274.8000000000002</v>
      </c>
      <c r="BA1305" s="69">
        <v>2138.9</v>
      </c>
      <c r="BB1305" s="69">
        <v>1950.6</v>
      </c>
      <c r="BC1305" s="69">
        <v>1837.7</v>
      </c>
      <c r="BD1305" s="69">
        <v>1745.0999999999997</v>
      </c>
      <c r="BE1305" s="69">
        <v>1634.4000000000003</v>
      </c>
      <c r="BF1305" s="69">
        <v>1758.1000000000001</v>
      </c>
      <c r="BG1305" s="69">
        <v>1823.3</v>
      </c>
      <c r="BH1305" s="69">
        <v>1902.6999999999998</v>
      </c>
      <c r="BI1305" s="69">
        <v>1952.2000000000003</v>
      </c>
      <c r="BJ1305" s="69">
        <v>1988.4000000000003</v>
      </c>
      <c r="BK1305" s="69">
        <v>2083.8000000000006</v>
      </c>
      <c r="BL1305" s="69">
        <v>2049.5</v>
      </c>
      <c r="BM1305" s="69">
        <v>2029.4999999999998</v>
      </c>
      <c r="BN1305" s="69"/>
    </row>
    <row r="1306" spans="1:66" ht="13.5" customHeight="1" x14ac:dyDescent="0.15">
      <c r="A1306" s="50"/>
      <c r="B1306" s="42" t="s">
        <v>253</v>
      </c>
      <c r="C1306" s="44"/>
      <c r="D1306" s="64" t="s">
        <v>6</v>
      </c>
      <c r="E1306" s="89"/>
      <c r="F1306" s="89"/>
      <c r="G1306" s="89"/>
      <c r="H1306" s="26"/>
      <c r="I1306" s="26"/>
      <c r="J1306" s="26"/>
      <c r="K1306" s="26"/>
      <c r="L1306" s="26"/>
      <c r="M1306" s="26"/>
      <c r="N1306" s="26"/>
      <c r="O1306" s="26"/>
      <c r="P1306" s="26"/>
      <c r="Q1306" s="26"/>
      <c r="R1306" s="26"/>
      <c r="S1306" s="26"/>
      <c r="T1306" s="26"/>
      <c r="U1306" s="26"/>
      <c r="V1306" s="26"/>
      <c r="W1306" s="26"/>
      <c r="X1306" s="26"/>
      <c r="Y1306" s="26"/>
      <c r="Z1306" s="26"/>
      <c r="AA1306" s="26"/>
      <c r="AB1306" s="26"/>
      <c r="AC1306" s="26"/>
      <c r="AD1306" s="26"/>
      <c r="AE1306" s="26"/>
      <c r="AF1306" s="26"/>
      <c r="AG1306" s="26"/>
      <c r="AH1306" s="26"/>
      <c r="AI1306" s="26"/>
      <c r="AJ1306" s="26"/>
      <c r="AK1306" s="26"/>
      <c r="AL1306" s="26"/>
      <c r="AM1306" s="26"/>
      <c r="AN1306" s="26"/>
      <c r="AO1306" s="26"/>
      <c r="AQ1306" s="65">
        <v>7379.5</v>
      </c>
      <c r="AR1306" s="65">
        <v>7318.9</v>
      </c>
      <c r="AS1306" s="65">
        <v>7871.6</v>
      </c>
      <c r="AT1306" s="65">
        <v>7195.7</v>
      </c>
      <c r="AU1306" s="65">
        <v>7379.7</v>
      </c>
      <c r="AV1306" s="65">
        <v>7298.2</v>
      </c>
      <c r="AW1306" s="65">
        <v>7101</v>
      </c>
      <c r="AX1306" s="65">
        <v>6908.9</v>
      </c>
      <c r="AY1306" s="65">
        <v>6894</v>
      </c>
      <c r="AZ1306" s="65">
        <v>6761.7</v>
      </c>
      <c r="BA1306" s="65">
        <v>6387.6</v>
      </c>
      <c r="BB1306" s="65">
        <v>5999.6</v>
      </c>
      <c r="BC1306" s="65">
        <v>5676.6</v>
      </c>
      <c r="BD1306" s="65">
        <v>5723.4000000000005</v>
      </c>
      <c r="BE1306" s="65">
        <v>5416.9000000000005</v>
      </c>
      <c r="BF1306" s="65">
        <v>5952.7999999999993</v>
      </c>
      <c r="BG1306" s="65">
        <v>6185.9</v>
      </c>
      <c r="BH1306" s="65">
        <v>6715.4999999999991</v>
      </c>
      <c r="BI1306" s="65">
        <v>7275.8000000000011</v>
      </c>
      <c r="BJ1306" s="65">
        <v>7278.1000000000013</v>
      </c>
      <c r="BK1306" s="65">
        <v>8098.7999999999984</v>
      </c>
      <c r="BL1306" s="65">
        <v>8085.0999999999995</v>
      </c>
      <c r="BM1306" s="65">
        <v>8165.1</v>
      </c>
      <c r="BN1306" s="65"/>
    </row>
    <row r="1307" spans="1:66" ht="13.5" customHeight="1" x14ac:dyDescent="0.15">
      <c r="A1307" s="51"/>
      <c r="B1307" s="45"/>
      <c r="C1307" s="46"/>
      <c r="D1307" s="66" t="s">
        <v>7</v>
      </c>
      <c r="E1307" s="90"/>
      <c r="F1307" s="90"/>
      <c r="G1307" s="90"/>
      <c r="H1307" s="28"/>
      <c r="I1307" s="28"/>
      <c r="J1307" s="28"/>
      <c r="K1307" s="28"/>
      <c r="L1307" s="28"/>
      <c r="M1307" s="28"/>
      <c r="N1307" s="28"/>
      <c r="O1307" s="28"/>
      <c r="P1307" s="28"/>
      <c r="Q1307" s="28"/>
      <c r="R1307" s="28"/>
      <c r="S1307" s="28"/>
      <c r="T1307" s="28"/>
      <c r="U1307" s="28"/>
      <c r="V1307" s="28"/>
      <c r="W1307" s="28"/>
      <c r="X1307" s="28"/>
      <c r="Y1307" s="28"/>
      <c r="Z1307" s="28"/>
      <c r="AA1307" s="28"/>
      <c r="AB1307" s="28"/>
      <c r="AC1307" s="28"/>
      <c r="AD1307" s="28"/>
      <c r="AE1307" s="28"/>
      <c r="AF1307" s="28"/>
      <c r="AG1307" s="28"/>
      <c r="AH1307" s="28"/>
      <c r="AI1307" s="28"/>
      <c r="AJ1307" s="28"/>
      <c r="AK1307" s="28"/>
      <c r="AL1307" s="28"/>
      <c r="AM1307" s="28"/>
      <c r="AN1307" s="28"/>
      <c r="AO1307" s="28"/>
      <c r="AQ1307" s="67">
        <v>3040.5</v>
      </c>
      <c r="AR1307" s="67">
        <v>3296.9</v>
      </c>
      <c r="AS1307" s="67">
        <v>3332</v>
      </c>
      <c r="AT1307" s="67">
        <v>2800.8</v>
      </c>
      <c r="AU1307" s="67">
        <v>3020.2</v>
      </c>
      <c r="AV1307" s="67">
        <v>2816.2</v>
      </c>
      <c r="AW1307" s="67">
        <v>2753.1</v>
      </c>
      <c r="AX1307" s="67">
        <v>2612.1</v>
      </c>
      <c r="AY1307" s="67">
        <v>2675.9</v>
      </c>
      <c r="AZ1307" s="67">
        <v>2543.6999999999998</v>
      </c>
      <c r="BA1307" s="67">
        <v>2255.9</v>
      </c>
      <c r="BB1307" s="67">
        <v>2144.4</v>
      </c>
      <c r="BC1307" s="67">
        <v>1974.9</v>
      </c>
      <c r="BD1307" s="67">
        <v>1854.9000000000003</v>
      </c>
      <c r="BE1307" s="67">
        <v>1702.6999999999998</v>
      </c>
      <c r="BF1307" s="67">
        <v>1994.4999999999998</v>
      </c>
      <c r="BG1307" s="67">
        <v>2061.5</v>
      </c>
      <c r="BH1307" s="67">
        <v>2316.3000000000002</v>
      </c>
      <c r="BI1307" s="67">
        <v>2454.1000000000004</v>
      </c>
      <c r="BJ1307" s="67">
        <v>2517.2999999999997</v>
      </c>
      <c r="BK1307" s="67">
        <v>2640.5</v>
      </c>
      <c r="BL1307" s="67">
        <v>2558.6</v>
      </c>
      <c r="BM1307" s="67">
        <v>2703.6000000000004</v>
      </c>
      <c r="BN1307" s="67"/>
    </row>
    <row r="1308" spans="1:66" ht="13.5" customHeight="1" x14ac:dyDescent="0.15">
      <c r="A1308" s="51"/>
      <c r="B1308" s="45"/>
      <c r="C1308" s="46"/>
      <c r="D1308" s="66" t="s">
        <v>8</v>
      </c>
      <c r="E1308" s="90"/>
      <c r="F1308" s="90"/>
      <c r="G1308" s="90"/>
      <c r="H1308" s="28"/>
      <c r="I1308" s="28"/>
      <c r="J1308" s="28"/>
      <c r="K1308" s="28"/>
      <c r="L1308" s="28"/>
      <c r="M1308" s="28"/>
      <c r="N1308" s="28"/>
      <c r="O1308" s="28"/>
      <c r="P1308" s="28"/>
      <c r="Q1308" s="28"/>
      <c r="R1308" s="28"/>
      <c r="S1308" s="28"/>
      <c r="T1308" s="28"/>
      <c r="U1308" s="28"/>
      <c r="V1308" s="28"/>
      <c r="W1308" s="28"/>
      <c r="X1308" s="28"/>
      <c r="Y1308" s="28"/>
      <c r="Z1308" s="28"/>
      <c r="AA1308" s="28"/>
      <c r="AB1308" s="28"/>
      <c r="AC1308" s="28"/>
      <c r="AD1308" s="28"/>
      <c r="AE1308" s="28"/>
      <c r="AF1308" s="28"/>
      <c r="AG1308" s="28"/>
      <c r="AH1308" s="28"/>
      <c r="AI1308" s="28"/>
      <c r="AJ1308" s="28"/>
      <c r="AK1308" s="28"/>
      <c r="AL1308" s="28"/>
      <c r="AM1308" s="28"/>
      <c r="AN1308" s="28"/>
      <c r="AO1308" s="28"/>
      <c r="AQ1308" s="67">
        <v>4339</v>
      </c>
      <c r="AR1308" s="67">
        <v>4022</v>
      </c>
      <c r="AS1308" s="67">
        <v>4539.6000000000004</v>
      </c>
      <c r="AT1308" s="67">
        <v>4394.8999999999996</v>
      </c>
      <c r="AU1308" s="67">
        <v>4359.5</v>
      </c>
      <c r="AV1308" s="67">
        <v>4482</v>
      </c>
      <c r="AW1308" s="67">
        <v>4347.8999999999996</v>
      </c>
      <c r="AX1308" s="67">
        <v>4296.8</v>
      </c>
      <c r="AY1308" s="67">
        <v>4218.1000000000004</v>
      </c>
      <c r="AZ1308" s="67">
        <v>4218</v>
      </c>
      <c r="BA1308" s="67">
        <v>4131.7</v>
      </c>
      <c r="BB1308" s="67">
        <v>3855.2</v>
      </c>
      <c r="BC1308" s="67">
        <v>3701.7</v>
      </c>
      <c r="BD1308" s="67">
        <v>3868.5</v>
      </c>
      <c r="BE1308" s="67">
        <v>3714.2000000000007</v>
      </c>
      <c r="BF1308" s="67">
        <v>3958.3</v>
      </c>
      <c r="BG1308" s="67">
        <v>4124.4000000000005</v>
      </c>
      <c r="BH1308" s="67">
        <v>4399.2</v>
      </c>
      <c r="BI1308" s="67">
        <v>4821.7000000000007</v>
      </c>
      <c r="BJ1308" s="67">
        <v>4760.8</v>
      </c>
      <c r="BK1308" s="67">
        <v>5458.3</v>
      </c>
      <c r="BL1308" s="67">
        <v>5526.5000000000009</v>
      </c>
      <c r="BM1308" s="67">
        <v>5461.5</v>
      </c>
      <c r="BN1308" s="67"/>
    </row>
    <row r="1309" spans="1:66" ht="13.5" customHeight="1" x14ac:dyDescent="0.15">
      <c r="A1309" s="51"/>
      <c r="B1309" s="45"/>
      <c r="C1309" s="46"/>
      <c r="D1309" s="66" t="s">
        <v>9</v>
      </c>
      <c r="E1309" s="90"/>
      <c r="F1309" s="90"/>
      <c r="G1309" s="90"/>
      <c r="H1309" s="28"/>
      <c r="I1309" s="28"/>
      <c r="J1309" s="28"/>
      <c r="K1309" s="28"/>
      <c r="L1309" s="28"/>
      <c r="M1309" s="28"/>
      <c r="N1309" s="28"/>
      <c r="O1309" s="28"/>
      <c r="P1309" s="28"/>
      <c r="Q1309" s="28"/>
      <c r="R1309" s="28"/>
      <c r="S1309" s="28"/>
      <c r="T1309" s="28"/>
      <c r="U1309" s="28"/>
      <c r="V1309" s="28"/>
      <c r="W1309" s="28"/>
      <c r="X1309" s="28"/>
      <c r="Y1309" s="28"/>
      <c r="Z1309" s="28"/>
      <c r="AA1309" s="28"/>
      <c r="AB1309" s="28"/>
      <c r="AC1309" s="28"/>
      <c r="AD1309" s="28"/>
      <c r="AE1309" s="28"/>
      <c r="AF1309" s="28"/>
      <c r="AG1309" s="28"/>
      <c r="AH1309" s="28"/>
      <c r="AI1309" s="28"/>
      <c r="AJ1309" s="28"/>
      <c r="AK1309" s="28"/>
      <c r="AL1309" s="28"/>
      <c r="AM1309" s="28"/>
      <c r="AN1309" s="28"/>
      <c r="AO1309" s="28"/>
      <c r="AQ1309" s="67">
        <v>5220.8</v>
      </c>
      <c r="AR1309" s="67">
        <v>5122.5</v>
      </c>
      <c r="AS1309" s="67">
        <v>5609.9</v>
      </c>
      <c r="AT1309" s="67">
        <v>5174.5</v>
      </c>
      <c r="AU1309" s="67">
        <v>5254</v>
      </c>
      <c r="AV1309" s="67">
        <v>5247.1</v>
      </c>
      <c r="AW1309" s="67">
        <v>5116.7</v>
      </c>
      <c r="AX1309" s="67">
        <v>5024.6000000000004</v>
      </c>
      <c r="AY1309" s="67">
        <v>4998.1000000000004</v>
      </c>
      <c r="AZ1309" s="67">
        <v>4923.2</v>
      </c>
      <c r="BA1309" s="67">
        <v>4691.8</v>
      </c>
      <c r="BB1309" s="67">
        <v>4404.8</v>
      </c>
      <c r="BC1309" s="67">
        <v>4240.6000000000004</v>
      </c>
      <c r="BD1309" s="67">
        <v>4390.5999999999995</v>
      </c>
      <c r="BE1309" s="67">
        <v>4148.5</v>
      </c>
      <c r="BF1309" s="67">
        <v>4588.9000000000005</v>
      </c>
      <c r="BG1309" s="67">
        <v>4777</v>
      </c>
      <c r="BH1309" s="67">
        <v>5229</v>
      </c>
      <c r="BI1309" s="67">
        <v>5742.1</v>
      </c>
      <c r="BJ1309" s="67">
        <v>5705.0000000000009</v>
      </c>
      <c r="BK1309" s="67">
        <v>6453.6</v>
      </c>
      <c r="BL1309" s="67">
        <v>6448.3</v>
      </c>
      <c r="BM1309" s="67">
        <v>6584.4000000000005</v>
      </c>
      <c r="BN1309" s="67"/>
    </row>
    <row r="1310" spans="1:66" ht="13.5" customHeight="1" x14ac:dyDescent="0.15">
      <c r="A1310" s="51"/>
      <c r="B1310" s="45"/>
      <c r="C1310" s="46"/>
      <c r="D1310" s="66" t="s">
        <v>10</v>
      </c>
      <c r="E1310" s="90"/>
      <c r="F1310" s="90"/>
      <c r="G1310" s="90"/>
      <c r="H1310" s="28"/>
      <c r="I1310" s="28"/>
      <c r="J1310" s="28"/>
      <c r="K1310" s="28"/>
      <c r="L1310" s="28"/>
      <c r="M1310" s="28"/>
      <c r="N1310" s="28"/>
      <c r="O1310" s="28"/>
      <c r="P1310" s="28"/>
      <c r="Q1310" s="28"/>
      <c r="R1310" s="28"/>
      <c r="S1310" s="28"/>
      <c r="T1310" s="28"/>
      <c r="U1310" s="28"/>
      <c r="V1310" s="28"/>
      <c r="W1310" s="28"/>
      <c r="X1310" s="28"/>
      <c r="Y1310" s="28"/>
      <c r="Z1310" s="28"/>
      <c r="AA1310" s="28"/>
      <c r="AB1310" s="28"/>
      <c r="AC1310" s="28"/>
      <c r="AD1310" s="28"/>
      <c r="AE1310" s="28"/>
      <c r="AF1310" s="28"/>
      <c r="AG1310" s="28"/>
      <c r="AH1310" s="28"/>
      <c r="AI1310" s="28"/>
      <c r="AJ1310" s="28"/>
      <c r="AK1310" s="28"/>
      <c r="AL1310" s="28"/>
      <c r="AM1310" s="28"/>
      <c r="AN1310" s="28"/>
      <c r="AO1310" s="28"/>
      <c r="AQ1310" s="67">
        <v>2158.6999999999998</v>
      </c>
      <c r="AR1310" s="67">
        <v>2196.4</v>
      </c>
      <c r="AS1310" s="67">
        <v>2261.6999999999998</v>
      </c>
      <c r="AT1310" s="67">
        <v>2021.2</v>
      </c>
      <c r="AU1310" s="67">
        <v>2125.6999999999998</v>
      </c>
      <c r="AV1310" s="67">
        <v>2051.1</v>
      </c>
      <c r="AW1310" s="67">
        <v>1984.3</v>
      </c>
      <c r="AX1310" s="67">
        <v>1884.3</v>
      </c>
      <c r="AY1310" s="67">
        <v>1895.9</v>
      </c>
      <c r="AZ1310" s="67">
        <v>1838.5</v>
      </c>
      <c r="BA1310" s="67">
        <v>1695.8</v>
      </c>
      <c r="BB1310" s="67">
        <v>1594.8</v>
      </c>
      <c r="BC1310" s="67">
        <v>1436</v>
      </c>
      <c r="BD1310" s="67">
        <v>1332.8000000000002</v>
      </c>
      <c r="BE1310" s="67">
        <v>1268.3999999999999</v>
      </c>
      <c r="BF1310" s="67">
        <v>1363.8999999999999</v>
      </c>
      <c r="BG1310" s="67">
        <v>1408.8999999999996</v>
      </c>
      <c r="BH1310" s="67">
        <v>1486.4999999999998</v>
      </c>
      <c r="BI1310" s="67">
        <v>1533.6999999999998</v>
      </c>
      <c r="BJ1310" s="67">
        <v>1573.1000000000001</v>
      </c>
      <c r="BK1310" s="67">
        <v>1645.1999999999998</v>
      </c>
      <c r="BL1310" s="67">
        <v>1636.8</v>
      </c>
      <c r="BM1310" s="67">
        <v>1580.6999999999998</v>
      </c>
      <c r="BN1310" s="67"/>
    </row>
    <row r="1311" spans="1:66" ht="13.5" customHeight="1" thickBot="1" x14ac:dyDescent="0.2">
      <c r="A1311" s="51"/>
      <c r="B1311" s="47"/>
      <c r="C1311" s="49"/>
      <c r="D1311" s="68" t="s">
        <v>11</v>
      </c>
      <c r="E1311" s="91"/>
      <c r="F1311" s="91"/>
      <c r="G1311" s="91"/>
      <c r="H1311" s="29"/>
      <c r="I1311" s="29"/>
      <c r="J1311" s="29"/>
      <c r="K1311" s="29"/>
      <c r="L1311" s="29"/>
      <c r="M1311" s="29"/>
      <c r="N1311" s="29"/>
      <c r="O1311" s="29"/>
      <c r="P1311" s="29"/>
      <c r="Q1311" s="29"/>
      <c r="R1311" s="29"/>
      <c r="S1311" s="29"/>
      <c r="T1311" s="29"/>
      <c r="U1311" s="29"/>
      <c r="V1311" s="29"/>
      <c r="W1311" s="29"/>
      <c r="X1311" s="29"/>
      <c r="Y1311" s="29"/>
      <c r="Z1311" s="29"/>
      <c r="AA1311" s="29"/>
      <c r="AB1311" s="29"/>
      <c r="AC1311" s="29"/>
      <c r="AD1311" s="29"/>
      <c r="AE1311" s="29"/>
      <c r="AF1311" s="29"/>
      <c r="AG1311" s="29"/>
      <c r="AH1311" s="29"/>
      <c r="AI1311" s="29"/>
      <c r="AJ1311" s="29"/>
      <c r="AK1311" s="29"/>
      <c r="AL1311" s="29"/>
      <c r="AM1311" s="29"/>
      <c r="AN1311" s="29"/>
      <c r="AO1311" s="29"/>
      <c r="AQ1311" s="69">
        <v>2343.4</v>
      </c>
      <c r="AR1311" s="69">
        <v>2332.9</v>
      </c>
      <c r="AS1311" s="69">
        <v>2403.5</v>
      </c>
      <c r="AT1311" s="69">
        <v>2170.6</v>
      </c>
      <c r="AU1311" s="69">
        <v>2295.8000000000002</v>
      </c>
      <c r="AV1311" s="69">
        <v>2182.6999999999998</v>
      </c>
      <c r="AW1311" s="69">
        <v>2134</v>
      </c>
      <c r="AX1311" s="69">
        <v>2028.7</v>
      </c>
      <c r="AY1311" s="69">
        <v>2041.6</v>
      </c>
      <c r="AZ1311" s="69">
        <v>1966.4</v>
      </c>
      <c r="BA1311" s="69">
        <v>1840</v>
      </c>
      <c r="BB1311" s="69">
        <v>1726.6</v>
      </c>
      <c r="BC1311" s="69">
        <v>1590.8</v>
      </c>
      <c r="BD1311" s="69">
        <v>1497.9999999999998</v>
      </c>
      <c r="BE1311" s="69">
        <v>1404.4000000000003</v>
      </c>
      <c r="BF1311" s="69">
        <v>1509.4</v>
      </c>
      <c r="BG1311" s="69">
        <v>1561.3</v>
      </c>
      <c r="BH1311" s="69">
        <v>1641.1</v>
      </c>
      <c r="BI1311" s="69">
        <v>1682.1000000000001</v>
      </c>
      <c r="BJ1311" s="69">
        <v>1732.7000000000003</v>
      </c>
      <c r="BK1311" s="69">
        <v>1813.5000000000005</v>
      </c>
      <c r="BL1311" s="69">
        <v>1807.3</v>
      </c>
      <c r="BM1311" s="69">
        <v>1775.8999999999999</v>
      </c>
      <c r="BN1311" s="69"/>
    </row>
    <row r="1312" spans="1:66" ht="13.5" customHeight="1" x14ac:dyDescent="0.15">
      <c r="A1312" s="51"/>
      <c r="B1312" s="52"/>
      <c r="C1312" s="121" t="s">
        <v>433</v>
      </c>
      <c r="D1312" s="64" t="s">
        <v>6</v>
      </c>
      <c r="E1312" s="89"/>
      <c r="F1312" s="89"/>
      <c r="G1312" s="89"/>
      <c r="H1312" s="26">
        <f t="shared" ref="H1312" si="1364">SUM(H1313:H1314)</f>
        <v>395769</v>
      </c>
      <c r="I1312" s="26">
        <f t="shared" ref="I1312:AO1312" si="1365">SUM(I1313:I1314)</f>
        <v>428333</v>
      </c>
      <c r="J1312" s="26">
        <f t="shared" si="1365"/>
        <v>507564</v>
      </c>
      <c r="K1312" s="26">
        <f t="shared" si="1365"/>
        <v>431466</v>
      </c>
      <c r="L1312" s="26">
        <f t="shared" si="1365"/>
        <v>501622</v>
      </c>
      <c r="M1312" s="26">
        <f t="shared" si="1365"/>
        <v>527864</v>
      </c>
      <c r="N1312" s="26">
        <f t="shared" si="1365"/>
        <v>573057</v>
      </c>
      <c r="O1312" s="26">
        <f t="shared" si="1365"/>
        <v>557131</v>
      </c>
      <c r="P1312" s="26">
        <f t="shared" si="1365"/>
        <v>629617</v>
      </c>
      <c r="Q1312" s="26">
        <f t="shared" si="1365"/>
        <v>745918</v>
      </c>
      <c r="R1312" s="26">
        <f t="shared" si="1365"/>
        <v>759815</v>
      </c>
      <c r="S1312" s="26">
        <f t="shared" si="1365"/>
        <v>826488</v>
      </c>
      <c r="T1312" s="26">
        <f t="shared" si="1365"/>
        <v>740983</v>
      </c>
      <c r="U1312" s="26">
        <f t="shared" si="1365"/>
        <v>821284</v>
      </c>
      <c r="V1312" s="26">
        <f t="shared" si="1365"/>
        <v>729061</v>
      </c>
      <c r="W1312" s="26">
        <f t="shared" si="1365"/>
        <v>682310</v>
      </c>
      <c r="X1312" s="26">
        <f t="shared" si="1365"/>
        <v>665246</v>
      </c>
      <c r="Y1312" s="26">
        <f t="shared" si="1365"/>
        <v>646840</v>
      </c>
      <c r="Z1312" s="26">
        <f t="shared" si="1365"/>
        <v>686177</v>
      </c>
      <c r="AA1312" s="26">
        <f t="shared" si="1365"/>
        <v>720440</v>
      </c>
      <c r="AB1312" s="26">
        <f t="shared" si="1365"/>
        <v>706070</v>
      </c>
      <c r="AC1312" s="26">
        <f t="shared" si="1365"/>
        <v>795345</v>
      </c>
      <c r="AD1312" s="26">
        <f t="shared" si="1365"/>
        <v>872187</v>
      </c>
      <c r="AE1312" s="26">
        <f t="shared" si="1365"/>
        <v>900466</v>
      </c>
      <c r="AF1312" s="26">
        <f t="shared" si="1365"/>
        <v>1093470</v>
      </c>
      <c r="AG1312" s="26">
        <f t="shared" si="1365"/>
        <v>1386467</v>
      </c>
      <c r="AH1312" s="26">
        <f t="shared" si="1365"/>
        <v>1878442</v>
      </c>
      <c r="AI1312" s="26">
        <f t="shared" si="1365"/>
        <v>2333111</v>
      </c>
      <c r="AJ1312" s="26">
        <f t="shared" si="1365"/>
        <v>2577515</v>
      </c>
      <c r="AK1312" s="26">
        <f t="shared" si="1365"/>
        <v>2686074</v>
      </c>
      <c r="AL1312" s="26">
        <f t="shared" si="1365"/>
        <v>2673416</v>
      </c>
      <c r="AM1312" s="26">
        <f t="shared" si="1365"/>
        <v>2690110</v>
      </c>
      <c r="AN1312" s="26">
        <f t="shared" si="1365"/>
        <v>2690491</v>
      </c>
      <c r="AO1312" s="26">
        <f t="shared" si="1365"/>
        <v>2644233</v>
      </c>
      <c r="AQ1312" s="65">
        <v>2631.3</v>
      </c>
      <c r="AR1312" s="65">
        <v>2567.8000000000002</v>
      </c>
      <c r="AS1312" s="65">
        <v>2812.7</v>
      </c>
      <c r="AT1312" s="65">
        <v>2507.1999999999998</v>
      </c>
      <c r="AU1312" s="65">
        <v>2429.8000000000002</v>
      </c>
      <c r="AV1312" s="65">
        <v>2474.1999999999998</v>
      </c>
      <c r="AW1312" s="65">
        <v>2523.8000000000002</v>
      </c>
      <c r="AX1312" s="65">
        <v>2546.1</v>
      </c>
      <c r="AY1312" s="65">
        <v>2546.6999999999998</v>
      </c>
      <c r="AZ1312" s="65">
        <v>2517.6999999999998</v>
      </c>
      <c r="BA1312" s="65">
        <v>3765.2</v>
      </c>
      <c r="BB1312" s="65">
        <v>3531.3</v>
      </c>
      <c r="BC1312" s="65">
        <v>3320.8</v>
      </c>
      <c r="BD1312" s="65">
        <v>3104.4000000000005</v>
      </c>
      <c r="BE1312" s="65">
        <v>2982.8</v>
      </c>
      <c r="BF1312" s="65">
        <v>3336.2</v>
      </c>
      <c r="BG1312" s="65">
        <v>3526.2999999999997</v>
      </c>
      <c r="BH1312" s="65">
        <v>3917.8999999999992</v>
      </c>
      <c r="BI1312" s="65">
        <v>4256.0000000000009</v>
      </c>
      <c r="BJ1312" s="65">
        <v>4599.5000000000009</v>
      </c>
      <c r="BK1312" s="65">
        <v>5239.3999999999987</v>
      </c>
      <c r="BL1312" s="65">
        <v>5301.9</v>
      </c>
      <c r="BM1312" s="65">
        <v>5307.3</v>
      </c>
      <c r="BN1312" s="65"/>
    </row>
    <row r="1313" spans="1:66" ht="13.5" customHeight="1" x14ac:dyDescent="0.15">
      <c r="A1313" s="51"/>
      <c r="B1313" s="52"/>
      <c r="C1313" s="122"/>
      <c r="D1313" s="66" t="s">
        <v>7</v>
      </c>
      <c r="E1313" s="90"/>
      <c r="F1313" s="90"/>
      <c r="G1313" s="90"/>
      <c r="H1313" s="28">
        <f>主要観光地別・年度計!H1403+主要観光地別・年度計!H1409</f>
        <v>170513</v>
      </c>
      <c r="I1313" s="28">
        <f>主要観光地別・年度計!I1403+主要観光地別・年度計!I1409</f>
        <v>190932</v>
      </c>
      <c r="J1313" s="28">
        <f>主要観光地別・年度計!J1403+主要観光地別・年度計!J1409</f>
        <v>271874</v>
      </c>
      <c r="K1313" s="28">
        <f>主要観光地別・年度計!K1403+主要観光地別・年度計!K1409</f>
        <v>191449</v>
      </c>
      <c r="L1313" s="28">
        <f>主要観光地別・年度計!L1403+主要観光地別・年度計!L1409</f>
        <v>232909</v>
      </c>
      <c r="M1313" s="28">
        <f>主要観光地別・年度計!M1403+主要観光地別・年度計!M1409</f>
        <v>247238</v>
      </c>
      <c r="N1313" s="28">
        <f>主要観光地別・年度計!N1403+主要観光地別・年度計!N1409</f>
        <v>269571</v>
      </c>
      <c r="O1313" s="28">
        <f>主要観光地別・年度計!O1403+主要観光地別・年度計!O1409</f>
        <v>252856</v>
      </c>
      <c r="P1313" s="28">
        <f>主要観光地別・年度計!P1403+主要観光地別・年度計!P1409</f>
        <v>283500</v>
      </c>
      <c r="Q1313" s="28">
        <f>主要観光地別・年度計!Q1403+主要観光地別・年度計!Q1409</f>
        <v>337931</v>
      </c>
      <c r="R1313" s="28">
        <f>主要観光地別・年度計!R1403+主要観光地別・年度計!R1409</f>
        <v>331439</v>
      </c>
      <c r="S1313" s="28">
        <f>主要観光地別・年度計!S1403+主要観光地別・年度計!S1409</f>
        <v>369324</v>
      </c>
      <c r="T1313" s="28">
        <f>主要観光地別・年度計!T1403+主要観光地別・年度計!T1409</f>
        <v>340960</v>
      </c>
      <c r="U1313" s="28">
        <f>主要観光地別・年度計!U1403+主要観光地別・年度計!U1409</f>
        <v>376190</v>
      </c>
      <c r="V1313" s="28">
        <f>主要観光地別・年度計!V1403+主要観光地別・年度計!V1409</f>
        <v>326277</v>
      </c>
      <c r="W1313" s="28">
        <f>主要観光地別・年度計!W1403+主要観光地別・年度計!W1409</f>
        <v>310470</v>
      </c>
      <c r="X1313" s="28">
        <f>主要観光地別・年度計!X1403+主要観光地別・年度計!X1409</f>
        <v>295946</v>
      </c>
      <c r="Y1313" s="28">
        <f>主要観光地別・年度計!Y1403+主要観光地別・年度計!Y1409</f>
        <v>289469</v>
      </c>
      <c r="Z1313" s="28">
        <f>主要観光地別・年度計!Z1403+主要観光地別・年度計!Z1409</f>
        <v>302193</v>
      </c>
      <c r="AA1313" s="28">
        <f>主要観光地別・年度計!AA1403+主要観光地別・年度計!AA1409</f>
        <v>316068</v>
      </c>
      <c r="AB1313" s="28">
        <f>主要観光地別・年度計!AB1403+主要観光地別・年度計!AB1409</f>
        <v>304342</v>
      </c>
      <c r="AC1313" s="28">
        <f>主要観光地別・年度計!AC1403+主要観光地別・年度計!AC1409</f>
        <v>345442</v>
      </c>
      <c r="AD1313" s="28">
        <f>主要観光地別・年度計!AD1403+主要観光地別・年度計!AD1409</f>
        <v>257628</v>
      </c>
      <c r="AE1313" s="28">
        <f>主要観光地別・年度計!AE1403+主要観光地別・年度計!AE1409</f>
        <v>272665</v>
      </c>
      <c r="AF1313" s="28">
        <f>主要観光地別・年度計!AF1403+主要観光地別・年度計!AF1409</f>
        <v>330323</v>
      </c>
      <c r="AG1313" s="28">
        <f>主要観光地別・年度計!AG1403+主要観光地別・年度計!AG1409</f>
        <v>439133</v>
      </c>
      <c r="AH1313" s="28">
        <f>主要観光地別・年度計!AH1403+主要観光地別・年度計!AH1409</f>
        <v>571018</v>
      </c>
      <c r="AI1313" s="28">
        <f>主要観光地別・年度計!AI1403+主要観光地別・年度計!AI1409</f>
        <v>761421</v>
      </c>
      <c r="AJ1313" s="28">
        <f>主要観光地別・年度計!AJ1403+主要観光地別・年度計!AJ1409</f>
        <v>844526</v>
      </c>
      <c r="AK1313" s="28">
        <f>主要観光地別・年度計!AK1403+主要観光地別・年度計!AK1409</f>
        <v>889407</v>
      </c>
      <c r="AL1313" s="28">
        <f>主要観光地別・年度計!AL1403+主要観光地別・年度計!AL1409</f>
        <v>881880</v>
      </c>
      <c r="AM1313" s="28">
        <f>主要観光地別・年度計!AM1403+主要観光地別・年度計!AM1409</f>
        <v>895575</v>
      </c>
      <c r="AN1313" s="28">
        <f>主要観光地別・年度計!AN1403+主要観光地別・年度計!AN1409</f>
        <v>889448</v>
      </c>
      <c r="AO1313" s="28">
        <f>主要観光地別・年度計!AO1403+主要観光地別・年度計!AO1409</f>
        <v>868201</v>
      </c>
      <c r="AQ1313" s="67">
        <v>864.8</v>
      </c>
      <c r="AR1313" s="67">
        <v>835.1</v>
      </c>
      <c r="AS1313" s="67">
        <v>910.9</v>
      </c>
      <c r="AT1313" s="67">
        <v>768.7</v>
      </c>
      <c r="AU1313" s="67">
        <v>792.1</v>
      </c>
      <c r="AV1313" s="67">
        <v>799.7</v>
      </c>
      <c r="AW1313" s="67">
        <v>826.7</v>
      </c>
      <c r="AX1313" s="67">
        <v>858.6</v>
      </c>
      <c r="AY1313" s="67">
        <v>812.3</v>
      </c>
      <c r="AZ1313" s="67">
        <v>794.4</v>
      </c>
      <c r="BA1313" s="67">
        <v>1455.2</v>
      </c>
      <c r="BB1313" s="67">
        <v>1370.6</v>
      </c>
      <c r="BC1313" s="67">
        <v>1227.8</v>
      </c>
      <c r="BD1313" s="67">
        <v>1139.4000000000001</v>
      </c>
      <c r="BE1313" s="67">
        <v>1039.0999999999999</v>
      </c>
      <c r="BF1313" s="67">
        <v>1163.7999999999997</v>
      </c>
      <c r="BG1313" s="67">
        <v>1226.6000000000001</v>
      </c>
      <c r="BH1313" s="67">
        <v>1354.8</v>
      </c>
      <c r="BI1313" s="67">
        <v>1459.8000000000004</v>
      </c>
      <c r="BJ1313" s="67">
        <v>1575.2</v>
      </c>
      <c r="BK1313" s="67">
        <v>1649.6000000000001</v>
      </c>
      <c r="BL1313" s="67">
        <v>1628.9</v>
      </c>
      <c r="BM1313" s="67">
        <v>1649.0000000000002</v>
      </c>
      <c r="BN1313" s="67"/>
    </row>
    <row r="1314" spans="1:66" ht="13.5" customHeight="1" x14ac:dyDescent="0.15">
      <c r="A1314" s="51"/>
      <c r="B1314" s="52"/>
      <c r="C1314" s="122"/>
      <c r="D1314" s="66" t="s">
        <v>8</v>
      </c>
      <c r="E1314" s="90"/>
      <c r="F1314" s="90"/>
      <c r="G1314" s="90"/>
      <c r="H1314" s="28">
        <f>主要観光地別・年度計!H1404+主要観光地別・年度計!H1410</f>
        <v>225256</v>
      </c>
      <c r="I1314" s="28">
        <f>主要観光地別・年度計!I1404+主要観光地別・年度計!I1410</f>
        <v>237401</v>
      </c>
      <c r="J1314" s="28">
        <f>主要観光地別・年度計!J1404+主要観光地別・年度計!J1410</f>
        <v>235690</v>
      </c>
      <c r="K1314" s="28">
        <f>主要観光地別・年度計!K1404+主要観光地別・年度計!K1410</f>
        <v>240017</v>
      </c>
      <c r="L1314" s="28">
        <f>主要観光地別・年度計!L1404+主要観光地別・年度計!L1410</f>
        <v>268713</v>
      </c>
      <c r="M1314" s="28">
        <f>主要観光地別・年度計!M1404+主要観光地別・年度計!M1410</f>
        <v>280626</v>
      </c>
      <c r="N1314" s="28">
        <f>主要観光地別・年度計!N1404+主要観光地別・年度計!N1410</f>
        <v>303486</v>
      </c>
      <c r="O1314" s="28">
        <f>主要観光地別・年度計!O1404+主要観光地別・年度計!O1410</f>
        <v>304275</v>
      </c>
      <c r="P1314" s="28">
        <f>主要観光地別・年度計!P1404+主要観光地別・年度計!P1410</f>
        <v>346117</v>
      </c>
      <c r="Q1314" s="28">
        <f>主要観光地別・年度計!Q1404+主要観光地別・年度計!Q1410</f>
        <v>407987</v>
      </c>
      <c r="R1314" s="28">
        <f>主要観光地別・年度計!R1404+主要観光地別・年度計!R1410</f>
        <v>428376</v>
      </c>
      <c r="S1314" s="28">
        <f>主要観光地別・年度計!S1404+主要観光地別・年度計!S1410</f>
        <v>457164</v>
      </c>
      <c r="T1314" s="28">
        <f>主要観光地別・年度計!T1404+主要観光地別・年度計!T1410</f>
        <v>400023</v>
      </c>
      <c r="U1314" s="28">
        <f>主要観光地別・年度計!U1404+主要観光地別・年度計!U1410</f>
        <v>445094</v>
      </c>
      <c r="V1314" s="28">
        <f>主要観光地別・年度計!V1404+主要観光地別・年度計!V1410</f>
        <v>402784</v>
      </c>
      <c r="W1314" s="28">
        <f>主要観光地別・年度計!W1404+主要観光地別・年度計!W1410</f>
        <v>371840</v>
      </c>
      <c r="X1314" s="28">
        <f>主要観光地別・年度計!X1404+主要観光地別・年度計!X1410</f>
        <v>369300</v>
      </c>
      <c r="Y1314" s="28">
        <f>主要観光地別・年度計!Y1404+主要観光地別・年度計!Y1410</f>
        <v>357371</v>
      </c>
      <c r="Z1314" s="28">
        <f>主要観光地別・年度計!Z1404+主要観光地別・年度計!Z1410</f>
        <v>383984</v>
      </c>
      <c r="AA1314" s="28">
        <f>主要観光地別・年度計!AA1404+主要観光地別・年度計!AA1410</f>
        <v>404372</v>
      </c>
      <c r="AB1314" s="28">
        <f>主要観光地別・年度計!AB1404+主要観光地別・年度計!AB1410</f>
        <v>401728</v>
      </c>
      <c r="AC1314" s="28">
        <f>主要観光地別・年度計!AC1404+主要観光地別・年度計!AC1410</f>
        <v>449903</v>
      </c>
      <c r="AD1314" s="28">
        <f>主要観光地別・年度計!AD1404+主要観光地別・年度計!AD1410</f>
        <v>614559</v>
      </c>
      <c r="AE1314" s="28">
        <f>主要観光地別・年度計!AE1404+主要観光地別・年度計!AE1410</f>
        <v>627801</v>
      </c>
      <c r="AF1314" s="28">
        <f>主要観光地別・年度計!AF1404+主要観光地別・年度計!AF1410</f>
        <v>763147</v>
      </c>
      <c r="AG1314" s="28">
        <f>主要観光地別・年度計!AG1404+主要観光地別・年度計!AG1410</f>
        <v>947334</v>
      </c>
      <c r="AH1314" s="28">
        <f>主要観光地別・年度計!AH1404+主要観光地別・年度計!AH1410</f>
        <v>1307424</v>
      </c>
      <c r="AI1314" s="28">
        <f>主要観光地別・年度計!AI1404+主要観光地別・年度計!AI1410</f>
        <v>1571690</v>
      </c>
      <c r="AJ1314" s="28">
        <f>主要観光地別・年度計!AJ1404+主要観光地別・年度計!AJ1410</f>
        <v>1732989</v>
      </c>
      <c r="AK1314" s="28">
        <f>主要観光地別・年度計!AK1404+主要観光地別・年度計!AK1410</f>
        <v>1796667</v>
      </c>
      <c r="AL1314" s="28">
        <f>主要観光地別・年度計!AL1404+主要観光地別・年度計!AL1410</f>
        <v>1791536</v>
      </c>
      <c r="AM1314" s="28">
        <f>主要観光地別・年度計!AM1404+主要観光地別・年度計!AM1410</f>
        <v>1794535</v>
      </c>
      <c r="AN1314" s="28">
        <f>主要観光地別・年度計!AN1404+主要観光地別・年度計!AN1410</f>
        <v>1801043</v>
      </c>
      <c r="AO1314" s="28">
        <f>主要観光地別・年度計!AO1404+主要観光地別・年度計!AO1410</f>
        <v>1776032</v>
      </c>
      <c r="AQ1314" s="67">
        <v>1766.5</v>
      </c>
      <c r="AR1314" s="67">
        <v>1732.7</v>
      </c>
      <c r="AS1314" s="67">
        <v>1901.8</v>
      </c>
      <c r="AT1314" s="67">
        <v>1738.5</v>
      </c>
      <c r="AU1314" s="67">
        <v>1637.7</v>
      </c>
      <c r="AV1314" s="67">
        <v>1674.5</v>
      </c>
      <c r="AW1314" s="67">
        <v>1697.1</v>
      </c>
      <c r="AX1314" s="67">
        <v>1687.5</v>
      </c>
      <c r="AY1314" s="67">
        <v>1734.4</v>
      </c>
      <c r="AZ1314" s="67">
        <v>1723.3</v>
      </c>
      <c r="BA1314" s="67">
        <v>2310</v>
      </c>
      <c r="BB1314" s="67">
        <v>2160.6999999999998</v>
      </c>
      <c r="BC1314" s="67">
        <v>2093</v>
      </c>
      <c r="BD1314" s="67">
        <v>1965.0000000000002</v>
      </c>
      <c r="BE1314" s="67">
        <v>1943.7000000000003</v>
      </c>
      <c r="BF1314" s="67">
        <v>2172.4</v>
      </c>
      <c r="BG1314" s="67">
        <v>2299.7000000000003</v>
      </c>
      <c r="BH1314" s="67">
        <v>2563.1</v>
      </c>
      <c r="BI1314" s="67">
        <v>2796.2000000000003</v>
      </c>
      <c r="BJ1314" s="67">
        <v>3024.3</v>
      </c>
      <c r="BK1314" s="67">
        <v>3589.7999999999997</v>
      </c>
      <c r="BL1314" s="67">
        <v>3673</v>
      </c>
      <c r="BM1314" s="67">
        <v>3658.3</v>
      </c>
      <c r="BN1314" s="67"/>
    </row>
    <row r="1315" spans="1:66" ht="13.5" customHeight="1" x14ac:dyDescent="0.15">
      <c r="A1315" s="51"/>
      <c r="B1315" s="52"/>
      <c r="C1315" s="122"/>
      <c r="D1315" s="66" t="s">
        <v>9</v>
      </c>
      <c r="E1315" s="90"/>
      <c r="F1315" s="90"/>
      <c r="G1315" s="90"/>
      <c r="H1315" s="28">
        <f>主要観光地別・年度計!H1405+主要観光地別・年度計!H1411</f>
        <v>335655</v>
      </c>
      <c r="I1315" s="28">
        <f>主要観光地別・年度計!I1405+主要観光地別・年度計!I1411</f>
        <v>364336</v>
      </c>
      <c r="J1315" s="28">
        <f>主要観光地別・年度計!J1405+主要観光地別・年度計!J1411</f>
        <v>420135</v>
      </c>
      <c r="K1315" s="28">
        <f>主要観光地別・年度計!K1405+主要観光地別・年度計!K1411</f>
        <v>370384</v>
      </c>
      <c r="L1315" s="28">
        <f>主要観光地別・年度計!L1405+主要観光地別・年度計!L1411</f>
        <v>436961</v>
      </c>
      <c r="M1315" s="28">
        <f>主要観光地別・年度計!M1405+主要観光地別・年度計!M1411</f>
        <v>453091</v>
      </c>
      <c r="N1315" s="28">
        <f>主要観光地別・年度計!N1405+主要観光地別・年度計!N1411</f>
        <v>488382</v>
      </c>
      <c r="O1315" s="28">
        <f>主要観光地別・年度計!O1405+主要観光地別・年度計!O1411</f>
        <v>475048</v>
      </c>
      <c r="P1315" s="28">
        <f>主要観光地別・年度計!P1405+主要観光地別・年度計!P1411</f>
        <v>533638</v>
      </c>
      <c r="Q1315" s="28">
        <f>主要観光地別・年度計!Q1405+主要観光地別・年度計!Q1411</f>
        <v>631423</v>
      </c>
      <c r="R1315" s="28">
        <f>主要観光地別・年度計!R1405+主要観光地別・年度計!R1411</f>
        <v>641893</v>
      </c>
      <c r="S1315" s="28">
        <f>主要観光地別・年度計!S1405+主要観光地別・年度計!S1411</f>
        <v>701363</v>
      </c>
      <c r="T1315" s="28">
        <f>主要観光地別・年度計!T1405+主要観光地別・年度計!T1411</f>
        <v>625746</v>
      </c>
      <c r="U1315" s="28">
        <f>主要観光地別・年度計!U1405+主要観光地別・年度計!U1411</f>
        <v>696091</v>
      </c>
      <c r="V1315" s="28">
        <f>主要観光地別・年度計!V1405+主要観光地別・年度計!V1411</f>
        <v>618475</v>
      </c>
      <c r="W1315" s="28">
        <f>主要観光地別・年度計!W1405+主要観光地別・年度計!W1411</f>
        <v>579594</v>
      </c>
      <c r="X1315" s="28">
        <f>主要観光地別・年度計!X1405+主要観光地別・年度計!X1411</f>
        <v>565420</v>
      </c>
      <c r="Y1315" s="28">
        <f>主要観光地別・年度計!Y1405+主要観光地別・年度計!Y1411</f>
        <v>550409</v>
      </c>
      <c r="Z1315" s="28">
        <f>主要観光地別・年度計!Z1405+主要観光地別・年度計!Z1411</f>
        <v>541269</v>
      </c>
      <c r="AA1315" s="28">
        <f>主要観光地別・年度計!AA1405+主要観光地別・年度計!AA1411</f>
        <v>538669</v>
      </c>
      <c r="AB1315" s="28">
        <f>主要観光地別・年度計!AB1405+主要観光地別・年度計!AB1411</f>
        <v>523071</v>
      </c>
      <c r="AC1315" s="28">
        <f>主要観光地別・年度計!AC1405+主要観光地別・年度計!AC1411</f>
        <v>592161</v>
      </c>
      <c r="AD1315" s="28">
        <f>主要観光地別・年度計!AD1405+主要観光地別・年度計!AD1411</f>
        <v>705272</v>
      </c>
      <c r="AE1315" s="28">
        <f>主要観光地別・年度計!AE1405+主要観光地別・年度計!AE1411</f>
        <v>728698</v>
      </c>
      <c r="AF1315" s="28">
        <f>主要観光地別・年度計!AF1405+主要観光地別・年度計!AF1411</f>
        <v>887742</v>
      </c>
      <c r="AG1315" s="28">
        <f>主要観光地別・年度計!AG1405+主要観光地別・年度計!AG1411</f>
        <v>1146428</v>
      </c>
      <c r="AH1315" s="28">
        <f>主要観光地別・年度計!AH1405+主要観光地別・年度計!AH1411</f>
        <v>1546391</v>
      </c>
      <c r="AI1315" s="28">
        <f>主要観光地別・年度計!AI1405+主要観光地別・年度計!AI1411</f>
        <v>1899982</v>
      </c>
      <c r="AJ1315" s="28">
        <f>主要観光地別・年度計!AJ1405+主要観光地別・年度計!AJ1411</f>
        <v>2096531</v>
      </c>
      <c r="AK1315" s="28">
        <f>主要観光地別・年度計!AK1405+主要観光地別・年度計!AK1411</f>
        <v>2179401</v>
      </c>
      <c r="AL1315" s="28">
        <f>主要観光地別・年度計!AL1405+主要観光地別・年度計!AL1411</f>
        <v>2163141</v>
      </c>
      <c r="AM1315" s="28">
        <f>主要観光地別・年度計!AM1405+主要観光地別・年度計!AM1411</f>
        <v>2173843</v>
      </c>
      <c r="AN1315" s="28">
        <f>主要観光地別・年度計!AN1405+主要観光地別・年度計!AN1411</f>
        <v>2168399</v>
      </c>
      <c r="AO1315" s="28">
        <f>主要観光地別・年度計!AO1405+主要観光地別・年度計!AO1411</f>
        <v>2072385</v>
      </c>
      <c r="AQ1315" s="67">
        <v>2060.4</v>
      </c>
      <c r="AR1315" s="67">
        <v>2006.7</v>
      </c>
      <c r="AS1315" s="67">
        <v>2202.6999999999998</v>
      </c>
      <c r="AT1315" s="67">
        <v>1961.8</v>
      </c>
      <c r="AU1315" s="67">
        <v>1939</v>
      </c>
      <c r="AV1315" s="67">
        <v>1972.1</v>
      </c>
      <c r="AW1315" s="67">
        <v>2011.1</v>
      </c>
      <c r="AX1315" s="67">
        <v>2012.8</v>
      </c>
      <c r="AY1315" s="67">
        <v>1988.9</v>
      </c>
      <c r="AZ1315" s="67">
        <v>1965.8</v>
      </c>
      <c r="BA1315" s="67">
        <v>2499.5</v>
      </c>
      <c r="BB1315" s="67">
        <v>2362.1999999999998</v>
      </c>
      <c r="BC1315" s="67">
        <v>2234.9</v>
      </c>
      <c r="BD1315" s="67">
        <v>2122.4999999999995</v>
      </c>
      <c r="BE1315" s="67">
        <v>2055</v>
      </c>
      <c r="BF1315" s="67">
        <v>2294.7000000000003</v>
      </c>
      <c r="BG1315" s="67">
        <v>2449.9</v>
      </c>
      <c r="BH1315" s="67">
        <v>2743.1</v>
      </c>
      <c r="BI1315" s="67">
        <v>2995.1</v>
      </c>
      <c r="BJ1315" s="67">
        <v>3274.5000000000005</v>
      </c>
      <c r="BK1315" s="67">
        <v>3836.0999999999995</v>
      </c>
      <c r="BL1315" s="67">
        <v>3907.2</v>
      </c>
      <c r="BM1315" s="67">
        <v>3969.4</v>
      </c>
      <c r="BN1315" s="67"/>
    </row>
    <row r="1316" spans="1:66" ht="13.5" customHeight="1" x14ac:dyDescent="0.15">
      <c r="A1316" s="51"/>
      <c r="B1316" s="52"/>
      <c r="C1316" s="122"/>
      <c r="D1316" s="66" t="s">
        <v>10</v>
      </c>
      <c r="E1316" s="90"/>
      <c r="F1316" s="90"/>
      <c r="G1316" s="90"/>
      <c r="H1316" s="28">
        <f>主要観光地別・年度計!H1406+主要観光地別・年度計!H1412</f>
        <v>60114</v>
      </c>
      <c r="I1316" s="28">
        <f>主要観光地別・年度計!I1406+主要観光地別・年度計!I1412</f>
        <v>63997</v>
      </c>
      <c r="J1316" s="28">
        <f>主要観光地別・年度計!J1406+主要観光地別・年度計!J1412</f>
        <v>87429</v>
      </c>
      <c r="K1316" s="28">
        <f>主要観光地別・年度計!K1406+主要観光地別・年度計!K1412</f>
        <v>61082</v>
      </c>
      <c r="L1316" s="28">
        <f>主要観光地別・年度計!L1406+主要観光地別・年度計!L1412</f>
        <v>64661</v>
      </c>
      <c r="M1316" s="28">
        <f>主要観光地別・年度計!M1406+主要観光地別・年度計!M1412</f>
        <v>74773</v>
      </c>
      <c r="N1316" s="28">
        <f>主要観光地別・年度計!N1406+主要観光地別・年度計!N1412</f>
        <v>84675</v>
      </c>
      <c r="O1316" s="28">
        <f>主要観光地別・年度計!O1406+主要観光地別・年度計!O1412</f>
        <v>82083</v>
      </c>
      <c r="P1316" s="28">
        <f>主要観光地別・年度計!P1406+主要観光地別・年度計!P1412</f>
        <v>95979</v>
      </c>
      <c r="Q1316" s="28">
        <f>主要観光地別・年度計!Q1406+主要観光地別・年度計!Q1412</f>
        <v>114495</v>
      </c>
      <c r="R1316" s="28">
        <f>主要観光地別・年度計!R1406+主要観光地別・年度計!R1412</f>
        <v>117922</v>
      </c>
      <c r="S1316" s="28">
        <f>主要観光地別・年度計!S1406+主要観光地別・年度計!S1412</f>
        <v>125125</v>
      </c>
      <c r="T1316" s="28">
        <f>主要観光地別・年度計!T1406+主要観光地別・年度計!T1412</f>
        <v>115237</v>
      </c>
      <c r="U1316" s="28">
        <f>主要観光地別・年度計!U1406+主要観光地別・年度計!U1412</f>
        <v>125193</v>
      </c>
      <c r="V1316" s="28">
        <f>主要観光地別・年度計!V1406+主要観光地別・年度計!V1412</f>
        <v>110586</v>
      </c>
      <c r="W1316" s="28">
        <f>主要観光地別・年度計!W1406+主要観光地別・年度計!W1412</f>
        <v>102716</v>
      </c>
      <c r="X1316" s="28">
        <f>主要観光地別・年度計!X1406+主要観光地別・年度計!X1412</f>
        <v>99826</v>
      </c>
      <c r="Y1316" s="28">
        <f>主要観光地別・年度計!Y1406+主要観光地別・年度計!Y1412</f>
        <v>96431</v>
      </c>
      <c r="Z1316" s="28">
        <f>主要観光地別・年度計!Z1406+主要観光地別・年度計!Z1412</f>
        <v>144908</v>
      </c>
      <c r="AA1316" s="28">
        <f>主要観光地別・年度計!AA1406+主要観光地別・年度計!AA1412</f>
        <v>181771</v>
      </c>
      <c r="AB1316" s="28">
        <f>主要観光地別・年度計!AB1406+主要観光地別・年度計!AB1412</f>
        <v>182999</v>
      </c>
      <c r="AC1316" s="28">
        <f>主要観光地別・年度計!AC1406+主要観光地別・年度計!AC1412</f>
        <v>203184</v>
      </c>
      <c r="AD1316" s="28">
        <f>主要観光地別・年度計!AD1406+主要観光地別・年度計!AD1412</f>
        <v>166915</v>
      </c>
      <c r="AE1316" s="28">
        <f>主要観光地別・年度計!AE1406+主要観光地別・年度計!AE1412</f>
        <v>171768</v>
      </c>
      <c r="AF1316" s="28">
        <f>主要観光地別・年度計!AF1406+主要観光地別・年度計!AF1412</f>
        <v>205728</v>
      </c>
      <c r="AG1316" s="28">
        <f>主要観光地別・年度計!AG1406+主要観光地別・年度計!AG1412</f>
        <v>240039</v>
      </c>
      <c r="AH1316" s="28">
        <f>主要観光地別・年度計!AH1406+主要観光地別・年度計!AH1412</f>
        <v>332051</v>
      </c>
      <c r="AI1316" s="28">
        <f>主要観光地別・年度計!AI1406+主要観光地別・年度計!AI1412</f>
        <v>433129</v>
      </c>
      <c r="AJ1316" s="28">
        <f>主要観光地別・年度計!AJ1406+主要観光地別・年度計!AJ1412</f>
        <v>480984</v>
      </c>
      <c r="AK1316" s="28">
        <f>主要観光地別・年度計!AK1406+主要観光地別・年度計!AK1412</f>
        <v>506673</v>
      </c>
      <c r="AL1316" s="28">
        <f>主要観光地別・年度計!AL1406+主要観光地別・年度計!AL1412</f>
        <v>510175</v>
      </c>
      <c r="AM1316" s="28">
        <f>主要観光地別・年度計!AM1406+主要観光地別・年度計!AM1412</f>
        <v>516267</v>
      </c>
      <c r="AN1316" s="28">
        <f>主要観光地別・年度計!AN1406+主要観光地別・年度計!AN1412</f>
        <v>522092</v>
      </c>
      <c r="AO1316" s="28">
        <f>主要観光地別・年度計!AO1406+主要観光地別・年度計!AO1412</f>
        <v>571848</v>
      </c>
      <c r="AQ1316" s="67">
        <v>570.9</v>
      </c>
      <c r="AR1316" s="67">
        <v>561.1</v>
      </c>
      <c r="AS1316" s="67">
        <v>610</v>
      </c>
      <c r="AT1316" s="67">
        <v>545.4</v>
      </c>
      <c r="AU1316" s="67">
        <v>490.8</v>
      </c>
      <c r="AV1316" s="67">
        <v>502.1</v>
      </c>
      <c r="AW1316" s="67">
        <v>512.70000000000005</v>
      </c>
      <c r="AX1316" s="67">
        <v>533.29999999999995</v>
      </c>
      <c r="AY1316" s="67">
        <v>557.79999999999995</v>
      </c>
      <c r="AZ1316" s="67">
        <v>551.9</v>
      </c>
      <c r="BA1316" s="67">
        <v>1265.7</v>
      </c>
      <c r="BB1316" s="67">
        <v>1169.0999999999999</v>
      </c>
      <c r="BC1316" s="67">
        <v>1085.9000000000001</v>
      </c>
      <c r="BD1316" s="67">
        <v>981.9</v>
      </c>
      <c r="BE1316" s="67">
        <v>927.8</v>
      </c>
      <c r="BF1316" s="67">
        <v>1041.5</v>
      </c>
      <c r="BG1316" s="67">
        <v>1076.3999999999999</v>
      </c>
      <c r="BH1316" s="67">
        <v>1174.8</v>
      </c>
      <c r="BI1316" s="67">
        <v>1260.8999999999999</v>
      </c>
      <c r="BJ1316" s="67">
        <v>1325</v>
      </c>
      <c r="BK1316" s="67">
        <v>1403.2999999999997</v>
      </c>
      <c r="BL1316" s="67">
        <v>1394.7</v>
      </c>
      <c r="BM1316" s="67">
        <v>1337.8999999999999</v>
      </c>
      <c r="BN1316" s="67"/>
    </row>
    <row r="1317" spans="1:66" ht="13.5" customHeight="1" thickBot="1" x14ac:dyDescent="0.2">
      <c r="A1317" s="51"/>
      <c r="B1317" s="52"/>
      <c r="C1317" s="123"/>
      <c r="D1317" s="68" t="s">
        <v>11</v>
      </c>
      <c r="E1317" s="91"/>
      <c r="F1317" s="91"/>
      <c r="G1317" s="91"/>
      <c r="H1317" s="29"/>
      <c r="I1317" s="29">
        <f>主要観光地別・年度計!I1407+主要観光地別・年度計!I1413</f>
        <v>68648</v>
      </c>
      <c r="J1317" s="29">
        <f>主要観光地別・年度計!J1407+主要観光地別・年度計!J1413</f>
        <v>94354</v>
      </c>
      <c r="K1317" s="29">
        <f>主要観光地別・年度計!K1407+主要観光地別・年度計!K1413</f>
        <v>66219</v>
      </c>
      <c r="L1317" s="29">
        <f>主要観光地別・年度計!L1407+主要観光地別・年度計!L1413</f>
        <v>74618</v>
      </c>
      <c r="M1317" s="29">
        <f>主要観光地別・年度計!M1407+主要観光地別・年度計!M1413</f>
        <v>84145</v>
      </c>
      <c r="N1317" s="29">
        <f>主要観光地別・年度計!N1407+主要観光地別・年度計!N1413</f>
        <v>91508</v>
      </c>
      <c r="O1317" s="29">
        <f>主要観光地別・年度計!O1407+主要観光地別・年度計!O1413</f>
        <v>89005</v>
      </c>
      <c r="P1317" s="29">
        <f>主要観光地別・年度計!P1407+主要観光地別・年度計!P1413</f>
        <v>103665</v>
      </c>
      <c r="Q1317" s="29">
        <f>主要観光地別・年度計!Q1407+主要観光地別・年度計!Q1413</f>
        <v>120616</v>
      </c>
      <c r="R1317" s="29">
        <f>主要観光地別・年度計!R1407+主要観光地別・年度計!R1413</f>
        <v>129722</v>
      </c>
      <c r="S1317" s="29">
        <f>主要観光地別・年度計!S1407+主要観光地別・年度計!S1413</f>
        <v>133157</v>
      </c>
      <c r="T1317" s="29">
        <f>主要観光地別・年度計!T1407+主要観光地別・年度計!T1413</f>
        <v>124288</v>
      </c>
      <c r="U1317" s="29">
        <f>主要観光地別・年度計!U1407+主要観光地別・年度計!U1413</f>
        <v>133115</v>
      </c>
      <c r="V1317" s="29">
        <f>主要観光地別・年度計!V1407+主要観光地別・年度計!V1413</f>
        <v>118122</v>
      </c>
      <c r="W1317" s="29">
        <f>主要観光地別・年度計!W1407+主要観光地別・年度計!W1413</f>
        <v>109629</v>
      </c>
      <c r="X1317" s="29">
        <f>主要観光地別・年度計!X1407+主要観光地別・年度計!X1413</f>
        <v>107086</v>
      </c>
      <c r="Y1317" s="29">
        <f>主要観光地別・年度計!Y1407+主要観光地別・年度計!Y1413</f>
        <v>103191</v>
      </c>
      <c r="Z1317" s="29">
        <f>主要観光地別・年度計!Z1407+主要観光地別・年度計!Z1413</f>
        <v>155371</v>
      </c>
      <c r="AA1317" s="29">
        <f>主要観光地別・年度計!AA1407+主要観光地別・年度計!AA1413</f>
        <v>197199</v>
      </c>
      <c r="AB1317" s="29">
        <f>主要観光地別・年度計!AB1407+主要観光地別・年度計!AB1413</f>
        <v>198186</v>
      </c>
      <c r="AC1317" s="29">
        <f>主要観光地別・年度計!AC1407+主要観光地別・年度計!AC1413</f>
        <v>220237</v>
      </c>
      <c r="AD1317" s="29">
        <f>主要観光地別・年度計!AD1407+主要観光地別・年度計!AD1413</f>
        <v>189321</v>
      </c>
      <c r="AE1317" s="29">
        <f>主要観光地別・年度計!AE1407+主要観光地別・年度計!AE1413</f>
        <v>181164</v>
      </c>
      <c r="AF1317" s="29">
        <f>主要観光地別・年度計!AF1407+主要観光地別・年度計!AF1413</f>
        <v>243084</v>
      </c>
      <c r="AG1317" s="29">
        <f>主要観光地別・年度計!AG1407+主要観光地別・年度計!AG1413</f>
        <v>268850</v>
      </c>
      <c r="AH1317" s="29">
        <f>主要観光地別・年度計!AH1407+主要観光地別・年度計!AH1413</f>
        <v>370440</v>
      </c>
      <c r="AI1317" s="29">
        <f>主要観光地別・年度計!AI1407+主要観光地別・年度計!AI1413</f>
        <v>488019</v>
      </c>
      <c r="AJ1317" s="29">
        <f>主要観光地別・年度計!AJ1407+主要観光地別・年度計!AJ1413</f>
        <v>552275</v>
      </c>
      <c r="AK1317" s="29">
        <f>主要観光地別・年度計!AK1407+主要観光地別・年度計!AK1413</f>
        <v>582188</v>
      </c>
      <c r="AL1317" s="29">
        <f>主要観光地別・年度計!AL1407+主要観光地別・年度計!AL1413</f>
        <v>588725</v>
      </c>
      <c r="AM1317" s="29">
        <f>主要観光地別・年度計!AM1407+主要観光地別・年度計!AM1413</f>
        <v>594414</v>
      </c>
      <c r="AN1317" s="29">
        <f>主要観光地別・年度計!AN1407+主要観光地別・年度計!AN1413</f>
        <v>602008</v>
      </c>
      <c r="AO1317" s="29">
        <f>主要観光地別・年度計!AO1407+主要観光地別・年度計!AO1413</f>
        <v>659955</v>
      </c>
      <c r="AQ1317" s="69">
        <v>658.1</v>
      </c>
      <c r="AR1317" s="69">
        <v>647.79999999999995</v>
      </c>
      <c r="AS1317" s="69">
        <v>705.2</v>
      </c>
      <c r="AT1317" s="69">
        <v>631.29999999999995</v>
      </c>
      <c r="AU1317" s="69">
        <v>551.9</v>
      </c>
      <c r="AV1317" s="69">
        <v>563.79999999999995</v>
      </c>
      <c r="AW1317" s="69">
        <v>575.5</v>
      </c>
      <c r="AX1317" s="69">
        <v>605.20000000000005</v>
      </c>
      <c r="AY1317" s="69">
        <v>645.9</v>
      </c>
      <c r="AZ1317" s="69">
        <v>639.1</v>
      </c>
      <c r="BA1317" s="69">
        <v>1372.7</v>
      </c>
      <c r="BB1317" s="69">
        <v>1272</v>
      </c>
      <c r="BC1317" s="69">
        <v>1189.8</v>
      </c>
      <c r="BD1317" s="69">
        <v>1095.1999999999998</v>
      </c>
      <c r="BE1317" s="69">
        <v>1026.4000000000001</v>
      </c>
      <c r="BF1317" s="69">
        <v>1156.5999999999999</v>
      </c>
      <c r="BG1317" s="69">
        <v>1199.8</v>
      </c>
      <c r="BH1317" s="69">
        <v>1291.2999999999997</v>
      </c>
      <c r="BI1317" s="69">
        <v>1377.2</v>
      </c>
      <c r="BJ1317" s="69">
        <v>1451.6000000000001</v>
      </c>
      <c r="BK1317" s="69">
        <v>1535.5000000000002</v>
      </c>
      <c r="BL1317" s="69">
        <v>1530.8</v>
      </c>
      <c r="BM1317" s="69">
        <v>1476.6</v>
      </c>
      <c r="BN1317" s="69"/>
    </row>
    <row r="1318" spans="1:66" ht="13.5" customHeight="1" x14ac:dyDescent="0.15">
      <c r="A1318" s="51"/>
      <c r="B1318" s="52"/>
      <c r="C1318" s="53" t="s">
        <v>255</v>
      </c>
      <c r="D1318" s="64" t="s">
        <v>6</v>
      </c>
      <c r="E1318" s="89"/>
      <c r="F1318" s="89"/>
      <c r="G1318" s="89"/>
      <c r="H1318" s="26"/>
      <c r="I1318" s="26"/>
      <c r="J1318" s="26"/>
      <c r="K1318" s="26"/>
      <c r="L1318" s="26"/>
      <c r="M1318" s="26"/>
      <c r="N1318" s="26"/>
      <c r="O1318" s="26"/>
      <c r="P1318" s="26"/>
      <c r="Q1318" s="26"/>
      <c r="R1318" s="26"/>
      <c r="S1318" s="26"/>
      <c r="T1318" s="26"/>
      <c r="U1318" s="26"/>
      <c r="V1318" s="26"/>
      <c r="W1318" s="26"/>
      <c r="X1318" s="26"/>
      <c r="Y1318" s="26"/>
      <c r="Z1318" s="26"/>
      <c r="AA1318" s="26"/>
      <c r="AB1318" s="26"/>
      <c r="AC1318" s="26"/>
      <c r="AD1318" s="26"/>
      <c r="AE1318" s="26"/>
      <c r="AF1318" s="26"/>
      <c r="AG1318" s="26"/>
      <c r="AH1318" s="26"/>
      <c r="AI1318" s="26"/>
      <c r="AJ1318" s="26"/>
      <c r="AK1318" s="26"/>
      <c r="AL1318" s="26"/>
      <c r="AM1318" s="26"/>
      <c r="AN1318" s="26"/>
      <c r="AO1318" s="26"/>
      <c r="AQ1318" s="65">
        <v>0</v>
      </c>
      <c r="AR1318" s="65">
        <v>0</v>
      </c>
      <c r="AS1318" s="65">
        <v>157.30000000000001</v>
      </c>
      <c r="AT1318" s="65">
        <v>142</v>
      </c>
      <c r="AU1318" s="65">
        <v>130.19999999999999</v>
      </c>
      <c r="AV1318" s="65">
        <v>113.5</v>
      </c>
      <c r="AW1318" s="65">
        <v>99.8</v>
      </c>
      <c r="AX1318" s="65">
        <v>89.1</v>
      </c>
      <c r="AY1318" s="65">
        <v>148.9</v>
      </c>
      <c r="AZ1318" s="65">
        <v>143.30000000000001</v>
      </c>
      <c r="BA1318" s="65">
        <v>138.1</v>
      </c>
      <c r="BB1318" s="65">
        <v>136.9</v>
      </c>
      <c r="BC1318" s="65">
        <v>123.1</v>
      </c>
      <c r="BD1318" s="65">
        <v>118.3</v>
      </c>
      <c r="BE1318" s="65">
        <v>108</v>
      </c>
      <c r="BF1318" s="65">
        <v>125</v>
      </c>
      <c r="BG1318" s="65">
        <v>115.69999999999999</v>
      </c>
      <c r="BH1318" s="65">
        <v>123.30000000000001</v>
      </c>
      <c r="BI1318" s="65">
        <v>116.8</v>
      </c>
      <c r="BJ1318" s="65">
        <v>109.80000000000001</v>
      </c>
      <c r="BK1318" s="65">
        <v>94.300000000000011</v>
      </c>
      <c r="BL1318" s="65">
        <v>99.6</v>
      </c>
      <c r="BM1318" s="65">
        <v>123.39999999999999</v>
      </c>
      <c r="BN1318" s="65"/>
    </row>
    <row r="1319" spans="1:66" ht="13.5" customHeight="1" x14ac:dyDescent="0.15">
      <c r="A1319" s="51"/>
      <c r="B1319" s="52"/>
      <c r="C1319" s="54"/>
      <c r="D1319" s="66" t="s">
        <v>7</v>
      </c>
      <c r="E1319" s="90"/>
      <c r="F1319" s="90"/>
      <c r="G1319" s="90"/>
      <c r="H1319" s="28"/>
      <c r="I1319" s="28"/>
      <c r="J1319" s="28"/>
      <c r="K1319" s="28"/>
      <c r="L1319" s="28"/>
      <c r="M1319" s="28"/>
      <c r="N1319" s="28"/>
      <c r="O1319" s="28"/>
      <c r="P1319" s="28"/>
      <c r="Q1319" s="28"/>
      <c r="R1319" s="28"/>
      <c r="S1319" s="28"/>
      <c r="T1319" s="28"/>
      <c r="U1319" s="28"/>
      <c r="V1319" s="28"/>
      <c r="W1319" s="28"/>
      <c r="X1319" s="28"/>
      <c r="Y1319" s="28"/>
      <c r="Z1319" s="28"/>
      <c r="AA1319" s="28"/>
      <c r="AB1319" s="28"/>
      <c r="AC1319" s="28"/>
      <c r="AD1319" s="28"/>
      <c r="AE1319" s="28"/>
      <c r="AF1319" s="28"/>
      <c r="AG1319" s="28"/>
      <c r="AH1319" s="28"/>
      <c r="AI1319" s="28"/>
      <c r="AJ1319" s="28"/>
      <c r="AK1319" s="28"/>
      <c r="AL1319" s="28"/>
      <c r="AM1319" s="28"/>
      <c r="AN1319" s="28"/>
      <c r="AO1319" s="28"/>
      <c r="AQ1319" s="67">
        <v>0</v>
      </c>
      <c r="AR1319" s="67">
        <v>0</v>
      </c>
      <c r="AS1319" s="67">
        <v>100.4</v>
      </c>
      <c r="AT1319" s="67">
        <v>65.8</v>
      </c>
      <c r="AU1319" s="67">
        <v>82.9</v>
      </c>
      <c r="AV1319" s="67">
        <v>72.2</v>
      </c>
      <c r="AW1319" s="67">
        <v>63.6</v>
      </c>
      <c r="AX1319" s="67">
        <v>56.9</v>
      </c>
      <c r="AY1319" s="67">
        <v>84</v>
      </c>
      <c r="AZ1319" s="67">
        <v>80.8</v>
      </c>
      <c r="BA1319" s="67">
        <v>78</v>
      </c>
      <c r="BB1319" s="67">
        <v>77.3</v>
      </c>
      <c r="BC1319" s="67">
        <v>69.400000000000006</v>
      </c>
      <c r="BD1319" s="67">
        <v>88.2</v>
      </c>
      <c r="BE1319" s="67">
        <v>80.100000000000009</v>
      </c>
      <c r="BF1319" s="67">
        <v>93.2</v>
      </c>
      <c r="BG1319" s="67">
        <v>87.9</v>
      </c>
      <c r="BH1319" s="67">
        <v>93.299999999999983</v>
      </c>
      <c r="BI1319" s="67">
        <v>88.7</v>
      </c>
      <c r="BJ1319" s="67">
        <v>82.4</v>
      </c>
      <c r="BK1319" s="67">
        <v>70.999999999999986</v>
      </c>
      <c r="BL1319" s="67">
        <v>74.3</v>
      </c>
      <c r="BM1319" s="67">
        <v>93.3</v>
      </c>
      <c r="BN1319" s="67"/>
    </row>
    <row r="1320" spans="1:66" ht="13.5" customHeight="1" x14ac:dyDescent="0.15">
      <c r="A1320" s="51"/>
      <c r="B1320" s="52"/>
      <c r="C1320" s="54"/>
      <c r="D1320" s="66" t="s">
        <v>8</v>
      </c>
      <c r="E1320" s="90"/>
      <c r="F1320" s="90"/>
      <c r="G1320" s="90"/>
      <c r="H1320" s="28"/>
      <c r="I1320" s="28"/>
      <c r="J1320" s="28"/>
      <c r="K1320" s="28"/>
      <c r="L1320" s="28"/>
      <c r="M1320" s="28"/>
      <c r="N1320" s="28"/>
      <c r="O1320" s="28"/>
      <c r="P1320" s="28"/>
      <c r="Q1320" s="28"/>
      <c r="R1320" s="28"/>
      <c r="S1320" s="28"/>
      <c r="T1320" s="28"/>
      <c r="U1320" s="28"/>
      <c r="V1320" s="28"/>
      <c r="W1320" s="28"/>
      <c r="X1320" s="28"/>
      <c r="Y1320" s="28"/>
      <c r="Z1320" s="28"/>
      <c r="AA1320" s="28"/>
      <c r="AB1320" s="28"/>
      <c r="AC1320" s="28"/>
      <c r="AD1320" s="28"/>
      <c r="AE1320" s="28"/>
      <c r="AF1320" s="28"/>
      <c r="AG1320" s="28"/>
      <c r="AH1320" s="28"/>
      <c r="AI1320" s="28"/>
      <c r="AJ1320" s="28"/>
      <c r="AK1320" s="28"/>
      <c r="AL1320" s="28"/>
      <c r="AM1320" s="28"/>
      <c r="AN1320" s="28"/>
      <c r="AO1320" s="28"/>
      <c r="AQ1320" s="67">
        <v>0</v>
      </c>
      <c r="AR1320" s="67">
        <v>0</v>
      </c>
      <c r="AS1320" s="67">
        <v>56.9</v>
      </c>
      <c r="AT1320" s="67">
        <v>76.2</v>
      </c>
      <c r="AU1320" s="67">
        <v>47.3</v>
      </c>
      <c r="AV1320" s="67">
        <v>41.3</v>
      </c>
      <c r="AW1320" s="67">
        <v>36.200000000000003</v>
      </c>
      <c r="AX1320" s="67">
        <v>32.200000000000003</v>
      </c>
      <c r="AY1320" s="67">
        <v>64.900000000000006</v>
      </c>
      <c r="AZ1320" s="67">
        <v>62.5</v>
      </c>
      <c r="BA1320" s="67">
        <v>60.1</v>
      </c>
      <c r="BB1320" s="67">
        <v>59.6</v>
      </c>
      <c r="BC1320" s="67">
        <v>53.7</v>
      </c>
      <c r="BD1320" s="67">
        <v>30.099999999999998</v>
      </c>
      <c r="BE1320" s="67">
        <v>27.900000000000002</v>
      </c>
      <c r="BF1320" s="67">
        <v>31.8</v>
      </c>
      <c r="BG1320" s="67">
        <v>27.800000000000004</v>
      </c>
      <c r="BH1320" s="67">
        <v>29.999999999999993</v>
      </c>
      <c r="BI1320" s="67">
        <v>28.1</v>
      </c>
      <c r="BJ1320" s="67">
        <v>27.400000000000002</v>
      </c>
      <c r="BK1320" s="67">
        <v>23.300000000000008</v>
      </c>
      <c r="BL1320" s="67">
        <v>25.3</v>
      </c>
      <c r="BM1320" s="67">
        <v>30.099999999999994</v>
      </c>
      <c r="BN1320" s="67"/>
    </row>
    <row r="1321" spans="1:66" ht="13.5" customHeight="1" x14ac:dyDescent="0.15">
      <c r="A1321" s="51"/>
      <c r="B1321" s="52"/>
      <c r="C1321" s="54"/>
      <c r="D1321" s="66" t="s">
        <v>9</v>
      </c>
      <c r="E1321" s="90"/>
      <c r="F1321" s="90"/>
      <c r="G1321" s="90"/>
      <c r="H1321" s="28"/>
      <c r="I1321" s="28"/>
      <c r="J1321" s="28"/>
      <c r="K1321" s="28"/>
      <c r="L1321" s="28"/>
      <c r="M1321" s="28"/>
      <c r="N1321" s="28"/>
      <c r="O1321" s="28"/>
      <c r="P1321" s="28"/>
      <c r="Q1321" s="28"/>
      <c r="R1321" s="28"/>
      <c r="S1321" s="28"/>
      <c r="T1321" s="28"/>
      <c r="U1321" s="28"/>
      <c r="V1321" s="28"/>
      <c r="W1321" s="28"/>
      <c r="X1321" s="28"/>
      <c r="Y1321" s="28"/>
      <c r="Z1321" s="28"/>
      <c r="AA1321" s="28"/>
      <c r="AB1321" s="28"/>
      <c r="AC1321" s="28"/>
      <c r="AD1321" s="28"/>
      <c r="AE1321" s="28"/>
      <c r="AF1321" s="28"/>
      <c r="AG1321" s="28"/>
      <c r="AH1321" s="28"/>
      <c r="AI1321" s="28"/>
      <c r="AJ1321" s="28"/>
      <c r="AK1321" s="28"/>
      <c r="AL1321" s="28"/>
      <c r="AM1321" s="28"/>
      <c r="AN1321" s="28"/>
      <c r="AO1321" s="28"/>
      <c r="AQ1321" s="67">
        <v>0</v>
      </c>
      <c r="AR1321" s="67">
        <v>0</v>
      </c>
      <c r="AS1321" s="67">
        <v>156.30000000000001</v>
      </c>
      <c r="AT1321" s="67">
        <v>141.6</v>
      </c>
      <c r="AU1321" s="67">
        <v>130</v>
      </c>
      <c r="AV1321" s="67">
        <v>113.3</v>
      </c>
      <c r="AW1321" s="67">
        <v>99.6</v>
      </c>
      <c r="AX1321" s="67">
        <v>89</v>
      </c>
      <c r="AY1321" s="67">
        <v>148.80000000000001</v>
      </c>
      <c r="AZ1321" s="67">
        <v>143.30000000000001</v>
      </c>
      <c r="BA1321" s="67">
        <v>138.1</v>
      </c>
      <c r="BB1321" s="67">
        <v>136.9</v>
      </c>
      <c r="BC1321" s="67">
        <v>123.1</v>
      </c>
      <c r="BD1321" s="67">
        <v>118.3</v>
      </c>
      <c r="BE1321" s="67">
        <v>108</v>
      </c>
      <c r="BF1321" s="67">
        <v>125</v>
      </c>
      <c r="BG1321" s="67">
        <v>115.69999999999999</v>
      </c>
      <c r="BH1321" s="67">
        <v>123.30000000000001</v>
      </c>
      <c r="BI1321" s="67">
        <v>116.8</v>
      </c>
      <c r="BJ1321" s="67">
        <v>109.80000000000001</v>
      </c>
      <c r="BK1321" s="67">
        <v>94.300000000000011</v>
      </c>
      <c r="BL1321" s="67">
        <v>99.6</v>
      </c>
      <c r="BM1321" s="67">
        <v>123.39999999999999</v>
      </c>
      <c r="BN1321" s="67"/>
    </row>
    <row r="1322" spans="1:66" ht="13.5" customHeight="1" x14ac:dyDescent="0.15">
      <c r="A1322" s="51"/>
      <c r="B1322" s="52"/>
      <c r="C1322" s="54"/>
      <c r="D1322" s="66" t="s">
        <v>10</v>
      </c>
      <c r="E1322" s="90"/>
      <c r="F1322" s="90"/>
      <c r="G1322" s="90"/>
      <c r="H1322" s="28"/>
      <c r="I1322" s="28"/>
      <c r="J1322" s="28"/>
      <c r="K1322" s="28"/>
      <c r="L1322" s="28"/>
      <c r="M1322" s="28"/>
      <c r="N1322" s="28"/>
      <c r="O1322" s="28"/>
      <c r="P1322" s="28"/>
      <c r="Q1322" s="28"/>
      <c r="R1322" s="28"/>
      <c r="S1322" s="28"/>
      <c r="T1322" s="28"/>
      <c r="U1322" s="28"/>
      <c r="V1322" s="28"/>
      <c r="W1322" s="28"/>
      <c r="X1322" s="28"/>
      <c r="Y1322" s="28"/>
      <c r="Z1322" s="28"/>
      <c r="AA1322" s="28"/>
      <c r="AB1322" s="28"/>
      <c r="AC1322" s="28"/>
      <c r="AD1322" s="28"/>
      <c r="AE1322" s="28"/>
      <c r="AF1322" s="28"/>
      <c r="AG1322" s="28"/>
      <c r="AH1322" s="28"/>
      <c r="AI1322" s="28"/>
      <c r="AJ1322" s="28"/>
      <c r="AK1322" s="28"/>
      <c r="AL1322" s="28"/>
      <c r="AM1322" s="28"/>
      <c r="AN1322" s="28"/>
      <c r="AO1322" s="28"/>
      <c r="AQ1322" s="67">
        <v>0</v>
      </c>
      <c r="AR1322" s="67">
        <v>0</v>
      </c>
      <c r="AS1322" s="67">
        <v>1</v>
      </c>
      <c r="AT1322" s="67">
        <v>0.4</v>
      </c>
      <c r="AU1322" s="67">
        <v>0.2</v>
      </c>
      <c r="AV1322" s="67">
        <v>0.2</v>
      </c>
      <c r="AW1322" s="67">
        <v>0.2</v>
      </c>
      <c r="AX1322" s="67">
        <v>0.1</v>
      </c>
      <c r="AY1322" s="67">
        <v>0.1</v>
      </c>
      <c r="AZ1322" s="67">
        <v>0</v>
      </c>
      <c r="BA1322" s="67">
        <v>0</v>
      </c>
      <c r="BB1322" s="67">
        <v>0</v>
      </c>
      <c r="BC1322" s="67">
        <v>0</v>
      </c>
      <c r="BD1322" s="67">
        <v>0</v>
      </c>
      <c r="BE1322" s="67">
        <v>0</v>
      </c>
      <c r="BF1322" s="67">
        <v>0</v>
      </c>
      <c r="BG1322" s="67">
        <v>0</v>
      </c>
      <c r="BH1322" s="67">
        <v>0</v>
      </c>
      <c r="BI1322" s="67">
        <v>0</v>
      </c>
      <c r="BJ1322" s="67">
        <v>0</v>
      </c>
      <c r="BK1322" s="67">
        <v>0</v>
      </c>
      <c r="BL1322" s="67">
        <v>0</v>
      </c>
      <c r="BM1322" s="67">
        <v>0</v>
      </c>
      <c r="BN1322" s="67"/>
    </row>
    <row r="1323" spans="1:66" ht="13.5" customHeight="1" thickBot="1" x14ac:dyDescent="0.2">
      <c r="A1323" s="51"/>
      <c r="B1323" s="52"/>
      <c r="C1323" s="55"/>
      <c r="D1323" s="68" t="s">
        <v>11</v>
      </c>
      <c r="E1323" s="91"/>
      <c r="F1323" s="91"/>
      <c r="G1323" s="91"/>
      <c r="H1323" s="29"/>
      <c r="I1323" s="29"/>
      <c r="J1323" s="29"/>
      <c r="K1323" s="29"/>
      <c r="L1323" s="29"/>
      <c r="M1323" s="29"/>
      <c r="N1323" s="29"/>
      <c r="O1323" s="29"/>
      <c r="P1323" s="29"/>
      <c r="Q1323" s="29"/>
      <c r="R1323" s="29"/>
      <c r="S1323" s="29"/>
      <c r="T1323" s="29"/>
      <c r="U1323" s="29"/>
      <c r="V1323" s="29"/>
      <c r="W1323" s="29"/>
      <c r="X1323" s="29"/>
      <c r="Y1323" s="29"/>
      <c r="Z1323" s="29"/>
      <c r="AA1323" s="29"/>
      <c r="AB1323" s="29"/>
      <c r="AC1323" s="29"/>
      <c r="AD1323" s="29"/>
      <c r="AE1323" s="29"/>
      <c r="AF1323" s="29"/>
      <c r="AG1323" s="29"/>
      <c r="AH1323" s="29"/>
      <c r="AI1323" s="29"/>
      <c r="AJ1323" s="29"/>
      <c r="AK1323" s="29"/>
      <c r="AL1323" s="29"/>
      <c r="AM1323" s="29"/>
      <c r="AN1323" s="29"/>
      <c r="AO1323" s="29"/>
      <c r="AQ1323" s="69">
        <v>0</v>
      </c>
      <c r="AR1323" s="69">
        <v>0</v>
      </c>
      <c r="AS1323" s="69">
        <v>1</v>
      </c>
      <c r="AT1323" s="69">
        <v>0.4</v>
      </c>
      <c r="AU1323" s="69">
        <v>0.2</v>
      </c>
      <c r="AV1323" s="69">
        <v>0.2</v>
      </c>
      <c r="AW1323" s="69">
        <v>0.2</v>
      </c>
      <c r="AX1323" s="69">
        <v>0.1</v>
      </c>
      <c r="AY1323" s="69">
        <v>0.1</v>
      </c>
      <c r="AZ1323" s="69">
        <v>0</v>
      </c>
      <c r="BA1323" s="69">
        <v>0</v>
      </c>
      <c r="BB1323" s="69">
        <v>0</v>
      </c>
      <c r="BC1323" s="69">
        <v>0</v>
      </c>
      <c r="BD1323" s="69">
        <v>0</v>
      </c>
      <c r="BE1323" s="69">
        <v>0</v>
      </c>
      <c r="BF1323" s="69">
        <v>0</v>
      </c>
      <c r="BG1323" s="69">
        <v>0</v>
      </c>
      <c r="BH1323" s="69">
        <v>0</v>
      </c>
      <c r="BI1323" s="69">
        <v>0</v>
      </c>
      <c r="BJ1323" s="69">
        <v>0</v>
      </c>
      <c r="BK1323" s="69">
        <v>0</v>
      </c>
      <c r="BL1323" s="69">
        <v>0</v>
      </c>
      <c r="BM1323" s="69">
        <v>0</v>
      </c>
      <c r="BN1323" s="69"/>
    </row>
    <row r="1324" spans="1:66" ht="13.5" customHeight="1" x14ac:dyDescent="0.15">
      <c r="A1324" s="51"/>
      <c r="B1324" s="52"/>
      <c r="C1324" s="53" t="s">
        <v>256</v>
      </c>
      <c r="D1324" s="64" t="s">
        <v>6</v>
      </c>
      <c r="E1324" s="89"/>
      <c r="F1324" s="89"/>
      <c r="G1324" s="89"/>
      <c r="H1324" s="26"/>
      <c r="I1324" s="26"/>
      <c r="J1324" s="26"/>
      <c r="K1324" s="26"/>
      <c r="L1324" s="26"/>
      <c r="M1324" s="26"/>
      <c r="N1324" s="26"/>
      <c r="O1324" s="26"/>
      <c r="P1324" s="26"/>
      <c r="Q1324" s="26"/>
      <c r="R1324" s="26"/>
      <c r="S1324" s="26"/>
      <c r="T1324" s="26"/>
      <c r="U1324" s="26"/>
      <c r="V1324" s="26"/>
      <c r="W1324" s="26"/>
      <c r="X1324" s="26"/>
      <c r="Y1324" s="26"/>
      <c r="Z1324" s="26"/>
      <c r="AA1324" s="26"/>
      <c r="AB1324" s="26"/>
      <c r="AC1324" s="26"/>
      <c r="AD1324" s="26"/>
      <c r="AE1324" s="26"/>
      <c r="AF1324" s="26"/>
      <c r="AG1324" s="26"/>
      <c r="AH1324" s="26"/>
      <c r="AI1324" s="26"/>
      <c r="AJ1324" s="26"/>
      <c r="AK1324" s="26"/>
      <c r="AL1324" s="26"/>
      <c r="AM1324" s="26"/>
      <c r="AN1324" s="26"/>
      <c r="AO1324" s="26"/>
      <c r="AQ1324" s="65">
        <v>0</v>
      </c>
      <c r="AR1324" s="65">
        <v>0</v>
      </c>
      <c r="AS1324" s="65">
        <v>629.20000000000005</v>
      </c>
      <c r="AT1324" s="65">
        <v>576.29999999999995</v>
      </c>
      <c r="AU1324" s="65">
        <v>550.29999999999995</v>
      </c>
      <c r="AV1324" s="65">
        <v>513.70000000000005</v>
      </c>
      <c r="AW1324" s="65">
        <v>518.9</v>
      </c>
      <c r="AX1324" s="65">
        <v>491.2</v>
      </c>
      <c r="AY1324" s="65">
        <v>442.6</v>
      </c>
      <c r="AZ1324" s="65">
        <v>429.3</v>
      </c>
      <c r="BA1324" s="65">
        <v>369.2</v>
      </c>
      <c r="BB1324" s="65">
        <v>348.3</v>
      </c>
      <c r="BC1324" s="65">
        <v>332.4</v>
      </c>
      <c r="BD1324" s="65">
        <v>350.99999999999994</v>
      </c>
      <c r="BE1324" s="65">
        <v>312.2</v>
      </c>
      <c r="BF1324" s="65">
        <v>386.70000000000005</v>
      </c>
      <c r="BG1324" s="65">
        <v>381.99999999999994</v>
      </c>
      <c r="BH1324" s="65">
        <v>405.20000000000005</v>
      </c>
      <c r="BI1324" s="65">
        <v>422.00000000000006</v>
      </c>
      <c r="BJ1324" s="65">
        <v>414.59999999999997</v>
      </c>
      <c r="BK1324" s="65">
        <v>449.09999999999997</v>
      </c>
      <c r="BL1324" s="65">
        <v>430.2</v>
      </c>
      <c r="BM1324" s="65">
        <v>445.2</v>
      </c>
      <c r="BN1324" s="65"/>
    </row>
    <row r="1325" spans="1:66" ht="13.5" customHeight="1" x14ac:dyDescent="0.15">
      <c r="A1325" s="51"/>
      <c r="B1325" s="52"/>
      <c r="C1325" s="54"/>
      <c r="D1325" s="66" t="s">
        <v>7</v>
      </c>
      <c r="E1325" s="90"/>
      <c r="F1325" s="90"/>
      <c r="G1325" s="90"/>
      <c r="H1325" s="28"/>
      <c r="I1325" s="28"/>
      <c r="J1325" s="28"/>
      <c r="K1325" s="28"/>
      <c r="L1325" s="28"/>
      <c r="M1325" s="28"/>
      <c r="N1325" s="28"/>
      <c r="O1325" s="28"/>
      <c r="P1325" s="28"/>
      <c r="Q1325" s="28"/>
      <c r="R1325" s="28"/>
      <c r="S1325" s="28"/>
      <c r="T1325" s="28"/>
      <c r="U1325" s="28"/>
      <c r="V1325" s="28"/>
      <c r="W1325" s="28"/>
      <c r="X1325" s="28"/>
      <c r="Y1325" s="28"/>
      <c r="Z1325" s="28"/>
      <c r="AA1325" s="28"/>
      <c r="AB1325" s="28"/>
      <c r="AC1325" s="28"/>
      <c r="AD1325" s="28"/>
      <c r="AE1325" s="28"/>
      <c r="AF1325" s="28"/>
      <c r="AG1325" s="28"/>
      <c r="AH1325" s="28"/>
      <c r="AI1325" s="28"/>
      <c r="AJ1325" s="28"/>
      <c r="AK1325" s="28"/>
      <c r="AL1325" s="28"/>
      <c r="AM1325" s="28"/>
      <c r="AN1325" s="28"/>
      <c r="AO1325" s="28"/>
      <c r="AQ1325" s="67">
        <v>0</v>
      </c>
      <c r="AR1325" s="67">
        <v>0</v>
      </c>
      <c r="AS1325" s="67">
        <v>106.4</v>
      </c>
      <c r="AT1325" s="67">
        <v>97.5</v>
      </c>
      <c r="AU1325" s="67">
        <v>93.4</v>
      </c>
      <c r="AV1325" s="67">
        <v>86.7</v>
      </c>
      <c r="AW1325" s="67">
        <v>87.7</v>
      </c>
      <c r="AX1325" s="67">
        <v>83</v>
      </c>
      <c r="AY1325" s="67">
        <v>74.7</v>
      </c>
      <c r="AZ1325" s="67">
        <v>72.400000000000006</v>
      </c>
      <c r="BA1325" s="67">
        <v>33.299999999999997</v>
      </c>
      <c r="BB1325" s="67">
        <v>35.299999999999997</v>
      </c>
      <c r="BC1325" s="67">
        <v>37.1</v>
      </c>
      <c r="BD1325" s="67">
        <v>39.9</v>
      </c>
      <c r="BE1325" s="67">
        <v>31.3</v>
      </c>
      <c r="BF1325" s="67">
        <v>95.8</v>
      </c>
      <c r="BG1325" s="67">
        <v>96.499999999999986</v>
      </c>
      <c r="BH1325" s="67">
        <v>103.7</v>
      </c>
      <c r="BI1325" s="67">
        <v>111.2</v>
      </c>
      <c r="BJ1325" s="67">
        <v>105.5</v>
      </c>
      <c r="BK1325" s="67">
        <v>118.39999999999999</v>
      </c>
      <c r="BL1325" s="67">
        <v>116.1</v>
      </c>
      <c r="BM1325" s="67">
        <v>120.7</v>
      </c>
      <c r="BN1325" s="67"/>
    </row>
    <row r="1326" spans="1:66" ht="13.5" customHeight="1" x14ac:dyDescent="0.15">
      <c r="A1326" s="51"/>
      <c r="B1326" s="52"/>
      <c r="C1326" s="54"/>
      <c r="D1326" s="66" t="s">
        <v>8</v>
      </c>
      <c r="E1326" s="90"/>
      <c r="F1326" s="90"/>
      <c r="G1326" s="90"/>
      <c r="H1326" s="28"/>
      <c r="I1326" s="28"/>
      <c r="J1326" s="28"/>
      <c r="K1326" s="28"/>
      <c r="L1326" s="28"/>
      <c r="M1326" s="28"/>
      <c r="N1326" s="28"/>
      <c r="O1326" s="28"/>
      <c r="P1326" s="28"/>
      <c r="Q1326" s="28"/>
      <c r="R1326" s="28"/>
      <c r="S1326" s="28"/>
      <c r="T1326" s="28"/>
      <c r="U1326" s="28"/>
      <c r="V1326" s="28"/>
      <c r="W1326" s="28"/>
      <c r="X1326" s="28"/>
      <c r="Y1326" s="28"/>
      <c r="Z1326" s="28"/>
      <c r="AA1326" s="28"/>
      <c r="AB1326" s="28"/>
      <c r="AC1326" s="28"/>
      <c r="AD1326" s="28"/>
      <c r="AE1326" s="28"/>
      <c r="AF1326" s="28"/>
      <c r="AG1326" s="28"/>
      <c r="AH1326" s="28"/>
      <c r="AI1326" s="28"/>
      <c r="AJ1326" s="28"/>
      <c r="AK1326" s="28"/>
      <c r="AL1326" s="28"/>
      <c r="AM1326" s="28"/>
      <c r="AN1326" s="28"/>
      <c r="AO1326" s="28"/>
      <c r="AQ1326" s="67">
        <v>0</v>
      </c>
      <c r="AR1326" s="67">
        <v>0</v>
      </c>
      <c r="AS1326" s="67">
        <v>522.79999999999995</v>
      </c>
      <c r="AT1326" s="67">
        <v>478.8</v>
      </c>
      <c r="AU1326" s="67">
        <v>456.9</v>
      </c>
      <c r="AV1326" s="67">
        <v>427</v>
      </c>
      <c r="AW1326" s="67">
        <v>431.2</v>
      </c>
      <c r="AX1326" s="67">
        <v>408.2</v>
      </c>
      <c r="AY1326" s="67">
        <v>367.9</v>
      </c>
      <c r="AZ1326" s="67">
        <v>356.9</v>
      </c>
      <c r="BA1326" s="67">
        <v>335.9</v>
      </c>
      <c r="BB1326" s="67">
        <v>313</v>
      </c>
      <c r="BC1326" s="67">
        <v>295.3</v>
      </c>
      <c r="BD1326" s="67">
        <v>311.09999999999997</v>
      </c>
      <c r="BE1326" s="67">
        <v>280.89999999999998</v>
      </c>
      <c r="BF1326" s="67">
        <v>290.89999999999998</v>
      </c>
      <c r="BG1326" s="67">
        <v>285.5</v>
      </c>
      <c r="BH1326" s="67">
        <v>301.5</v>
      </c>
      <c r="BI1326" s="67">
        <v>310.80000000000007</v>
      </c>
      <c r="BJ1326" s="67">
        <v>309.09999999999997</v>
      </c>
      <c r="BK1326" s="67">
        <v>330.7000000000001</v>
      </c>
      <c r="BL1326" s="67">
        <v>314.10000000000002</v>
      </c>
      <c r="BM1326" s="67">
        <v>324.50000000000006</v>
      </c>
      <c r="BN1326" s="67"/>
    </row>
    <row r="1327" spans="1:66" ht="13.5" customHeight="1" x14ac:dyDescent="0.15">
      <c r="A1327" s="51"/>
      <c r="B1327" s="52"/>
      <c r="C1327" s="54"/>
      <c r="D1327" s="66" t="s">
        <v>9</v>
      </c>
      <c r="E1327" s="90"/>
      <c r="F1327" s="90"/>
      <c r="G1327" s="90"/>
      <c r="H1327" s="28"/>
      <c r="I1327" s="28"/>
      <c r="J1327" s="28"/>
      <c r="K1327" s="28"/>
      <c r="L1327" s="28"/>
      <c r="M1327" s="28"/>
      <c r="N1327" s="28"/>
      <c r="O1327" s="28"/>
      <c r="P1327" s="28"/>
      <c r="Q1327" s="28"/>
      <c r="R1327" s="28"/>
      <c r="S1327" s="28"/>
      <c r="T1327" s="28"/>
      <c r="U1327" s="28"/>
      <c r="V1327" s="28"/>
      <c r="W1327" s="28"/>
      <c r="X1327" s="28"/>
      <c r="Y1327" s="28"/>
      <c r="Z1327" s="28"/>
      <c r="AA1327" s="28"/>
      <c r="AB1327" s="28"/>
      <c r="AC1327" s="28"/>
      <c r="AD1327" s="28"/>
      <c r="AE1327" s="28"/>
      <c r="AF1327" s="28"/>
      <c r="AG1327" s="28"/>
      <c r="AH1327" s="28"/>
      <c r="AI1327" s="28"/>
      <c r="AJ1327" s="28"/>
      <c r="AK1327" s="28"/>
      <c r="AL1327" s="28"/>
      <c r="AM1327" s="28"/>
      <c r="AN1327" s="28"/>
      <c r="AO1327" s="28"/>
      <c r="AQ1327" s="67">
        <v>0</v>
      </c>
      <c r="AR1327" s="67">
        <v>0</v>
      </c>
      <c r="AS1327" s="67">
        <v>583.29999999999995</v>
      </c>
      <c r="AT1327" s="67">
        <v>536.9</v>
      </c>
      <c r="AU1327" s="67">
        <v>515.29999999999995</v>
      </c>
      <c r="AV1327" s="67">
        <v>471.9</v>
      </c>
      <c r="AW1327" s="67">
        <v>472.6</v>
      </c>
      <c r="AX1327" s="67">
        <v>461.6</v>
      </c>
      <c r="AY1327" s="67">
        <v>416.4</v>
      </c>
      <c r="AZ1327" s="67">
        <v>406.5</v>
      </c>
      <c r="BA1327" s="67">
        <v>343.5</v>
      </c>
      <c r="BB1327" s="67">
        <v>325.3</v>
      </c>
      <c r="BC1327" s="67">
        <v>309</v>
      </c>
      <c r="BD1327" s="67">
        <v>320.09999999999991</v>
      </c>
      <c r="BE1327" s="67">
        <v>285.70000000000005</v>
      </c>
      <c r="BF1327" s="67">
        <v>367.2</v>
      </c>
      <c r="BG1327" s="67">
        <v>361.50000000000006</v>
      </c>
      <c r="BH1327" s="67">
        <v>383.9</v>
      </c>
      <c r="BI1327" s="67">
        <v>401.19999999999993</v>
      </c>
      <c r="BJ1327" s="67">
        <v>391.20000000000005</v>
      </c>
      <c r="BK1327" s="67">
        <v>428.50000000000006</v>
      </c>
      <c r="BL1327" s="67">
        <v>406.7</v>
      </c>
      <c r="BM1327" s="67">
        <v>425.5</v>
      </c>
      <c r="BN1327" s="67"/>
    </row>
    <row r="1328" spans="1:66" ht="13.5" customHeight="1" x14ac:dyDescent="0.15">
      <c r="A1328" s="51"/>
      <c r="B1328" s="52"/>
      <c r="C1328" s="54"/>
      <c r="D1328" s="66" t="s">
        <v>10</v>
      </c>
      <c r="E1328" s="90"/>
      <c r="F1328" s="90"/>
      <c r="G1328" s="90"/>
      <c r="H1328" s="28"/>
      <c r="I1328" s="28"/>
      <c r="J1328" s="28"/>
      <c r="K1328" s="28"/>
      <c r="L1328" s="28"/>
      <c r="M1328" s="28"/>
      <c r="N1328" s="28"/>
      <c r="O1328" s="28"/>
      <c r="P1328" s="28"/>
      <c r="Q1328" s="28"/>
      <c r="R1328" s="28"/>
      <c r="S1328" s="28"/>
      <c r="T1328" s="28"/>
      <c r="U1328" s="28"/>
      <c r="V1328" s="28"/>
      <c r="W1328" s="28"/>
      <c r="X1328" s="28"/>
      <c r="Y1328" s="28"/>
      <c r="Z1328" s="28"/>
      <c r="AA1328" s="28"/>
      <c r="AB1328" s="28"/>
      <c r="AC1328" s="28"/>
      <c r="AD1328" s="28"/>
      <c r="AE1328" s="28"/>
      <c r="AF1328" s="28"/>
      <c r="AG1328" s="28"/>
      <c r="AH1328" s="28"/>
      <c r="AI1328" s="28"/>
      <c r="AJ1328" s="28"/>
      <c r="AK1328" s="28"/>
      <c r="AL1328" s="28"/>
      <c r="AM1328" s="28"/>
      <c r="AN1328" s="28"/>
      <c r="AO1328" s="28"/>
      <c r="AQ1328" s="67">
        <v>0</v>
      </c>
      <c r="AR1328" s="67">
        <v>0</v>
      </c>
      <c r="AS1328" s="67">
        <v>45.9</v>
      </c>
      <c r="AT1328" s="67">
        <v>39.4</v>
      </c>
      <c r="AU1328" s="67">
        <v>35</v>
      </c>
      <c r="AV1328" s="67">
        <v>41.8</v>
      </c>
      <c r="AW1328" s="67">
        <v>46.3</v>
      </c>
      <c r="AX1328" s="67">
        <v>29.6</v>
      </c>
      <c r="AY1328" s="67">
        <v>26.2</v>
      </c>
      <c r="AZ1328" s="67">
        <v>22.8</v>
      </c>
      <c r="BA1328" s="67">
        <v>25.7</v>
      </c>
      <c r="BB1328" s="67">
        <v>23</v>
      </c>
      <c r="BC1328" s="67">
        <v>23.4</v>
      </c>
      <c r="BD1328" s="67">
        <v>30.900000000000002</v>
      </c>
      <c r="BE1328" s="67">
        <v>26.500000000000004</v>
      </c>
      <c r="BF1328" s="67">
        <v>19.5</v>
      </c>
      <c r="BG1328" s="67">
        <v>20.500000000000004</v>
      </c>
      <c r="BH1328" s="67">
        <v>21.299999999999997</v>
      </c>
      <c r="BI1328" s="67">
        <v>20.8</v>
      </c>
      <c r="BJ1328" s="67">
        <v>23.399999999999995</v>
      </c>
      <c r="BK1328" s="67">
        <v>20.6</v>
      </c>
      <c r="BL1328" s="67">
        <v>23.5</v>
      </c>
      <c r="BM1328" s="67">
        <v>19.7</v>
      </c>
      <c r="BN1328" s="67"/>
    </row>
    <row r="1329" spans="1:66" ht="13.5" customHeight="1" thickBot="1" x14ac:dyDescent="0.2">
      <c r="A1329" s="51"/>
      <c r="B1329" s="52"/>
      <c r="C1329" s="55"/>
      <c r="D1329" s="68" t="s">
        <v>11</v>
      </c>
      <c r="E1329" s="91"/>
      <c r="F1329" s="91"/>
      <c r="G1329" s="91"/>
      <c r="H1329" s="29"/>
      <c r="I1329" s="29"/>
      <c r="J1329" s="29"/>
      <c r="K1329" s="29"/>
      <c r="L1329" s="29"/>
      <c r="M1329" s="29"/>
      <c r="N1329" s="29"/>
      <c r="O1329" s="29"/>
      <c r="P1329" s="29"/>
      <c r="Q1329" s="29"/>
      <c r="R1329" s="29"/>
      <c r="S1329" s="29"/>
      <c r="T1329" s="29"/>
      <c r="U1329" s="29"/>
      <c r="V1329" s="29"/>
      <c r="W1329" s="29"/>
      <c r="X1329" s="29"/>
      <c r="Y1329" s="29"/>
      <c r="Z1329" s="29"/>
      <c r="AA1329" s="29"/>
      <c r="AB1329" s="29"/>
      <c r="AC1329" s="29"/>
      <c r="AD1329" s="29"/>
      <c r="AE1329" s="29"/>
      <c r="AF1329" s="29"/>
      <c r="AG1329" s="29"/>
      <c r="AH1329" s="29"/>
      <c r="AI1329" s="29"/>
      <c r="AJ1329" s="29"/>
      <c r="AK1329" s="29"/>
      <c r="AL1329" s="29"/>
      <c r="AM1329" s="29"/>
      <c r="AN1329" s="29"/>
      <c r="AO1329" s="29"/>
      <c r="AQ1329" s="69">
        <v>0</v>
      </c>
      <c r="AR1329" s="69">
        <v>0</v>
      </c>
      <c r="AS1329" s="69">
        <v>49.9</v>
      </c>
      <c r="AT1329" s="69">
        <v>43.3</v>
      </c>
      <c r="AU1329" s="69">
        <v>39.1</v>
      </c>
      <c r="AV1329" s="69">
        <v>45.8</v>
      </c>
      <c r="AW1329" s="69">
        <v>50.3</v>
      </c>
      <c r="AX1329" s="69">
        <v>33.5</v>
      </c>
      <c r="AY1329" s="69">
        <v>30.2</v>
      </c>
      <c r="AZ1329" s="69">
        <v>25</v>
      </c>
      <c r="BA1329" s="69">
        <v>35.1</v>
      </c>
      <c r="BB1329" s="69">
        <v>28.6</v>
      </c>
      <c r="BC1329" s="69">
        <v>31.6</v>
      </c>
      <c r="BD1329" s="69">
        <v>45</v>
      </c>
      <c r="BE1329" s="69">
        <v>34.400000000000006</v>
      </c>
      <c r="BF1329" s="69">
        <v>23.400000000000006</v>
      </c>
      <c r="BG1329" s="69">
        <v>26.200000000000003</v>
      </c>
      <c r="BH1329" s="69">
        <v>27.900000000000002</v>
      </c>
      <c r="BI1329" s="69">
        <v>26.2</v>
      </c>
      <c r="BJ1329" s="69">
        <v>31.900000000000006</v>
      </c>
      <c r="BK1329" s="69">
        <v>28.899999999999995</v>
      </c>
      <c r="BL1329" s="69">
        <v>30.5</v>
      </c>
      <c r="BM1329" s="69">
        <v>32.299999999999997</v>
      </c>
      <c r="BN1329" s="69"/>
    </row>
    <row r="1330" spans="1:66" ht="13.5" customHeight="1" x14ac:dyDescent="0.15">
      <c r="A1330" s="51"/>
      <c r="B1330" s="52"/>
      <c r="C1330" s="53" t="s">
        <v>257</v>
      </c>
      <c r="D1330" s="64" t="s">
        <v>6</v>
      </c>
      <c r="E1330" s="89"/>
      <c r="F1330" s="89"/>
      <c r="G1330" s="89"/>
      <c r="H1330" s="26"/>
      <c r="I1330" s="26"/>
      <c r="J1330" s="26"/>
      <c r="K1330" s="26"/>
      <c r="L1330" s="26"/>
      <c r="M1330" s="26"/>
      <c r="N1330" s="26"/>
      <c r="O1330" s="26"/>
      <c r="P1330" s="26"/>
      <c r="Q1330" s="26"/>
      <c r="R1330" s="26"/>
      <c r="S1330" s="26"/>
      <c r="T1330" s="26"/>
      <c r="U1330" s="26"/>
      <c r="V1330" s="26"/>
      <c r="W1330" s="26"/>
      <c r="X1330" s="26"/>
      <c r="Y1330" s="26"/>
      <c r="Z1330" s="26"/>
      <c r="AA1330" s="26"/>
      <c r="AB1330" s="26"/>
      <c r="AC1330" s="26"/>
      <c r="AD1330" s="26"/>
      <c r="AE1330" s="26"/>
      <c r="AF1330" s="26"/>
      <c r="AG1330" s="26"/>
      <c r="AH1330" s="26"/>
      <c r="AI1330" s="26"/>
      <c r="AJ1330" s="26"/>
      <c r="AK1330" s="26"/>
      <c r="AL1330" s="26"/>
      <c r="AM1330" s="26"/>
      <c r="AN1330" s="26"/>
      <c r="AO1330" s="26"/>
      <c r="AQ1330" s="65">
        <v>0</v>
      </c>
      <c r="AR1330" s="65">
        <v>0</v>
      </c>
      <c r="AS1330" s="65">
        <v>402.3</v>
      </c>
      <c r="AT1330" s="65">
        <v>426.8</v>
      </c>
      <c r="AU1330" s="65">
        <v>401.8</v>
      </c>
      <c r="AV1330" s="65">
        <v>400.7</v>
      </c>
      <c r="AW1330" s="65">
        <v>394.1</v>
      </c>
      <c r="AX1330" s="65">
        <v>391.1</v>
      </c>
      <c r="AY1330" s="65">
        <v>368.8</v>
      </c>
      <c r="AZ1330" s="65">
        <v>345.7</v>
      </c>
      <c r="BA1330" s="65">
        <v>339</v>
      </c>
      <c r="BB1330" s="65">
        <v>302.7</v>
      </c>
      <c r="BC1330" s="65">
        <v>350.7</v>
      </c>
      <c r="BD1330" s="65">
        <v>333.40000000000003</v>
      </c>
      <c r="BE1330" s="65">
        <v>265.89999999999998</v>
      </c>
      <c r="BF1330" s="65">
        <v>282.7</v>
      </c>
      <c r="BG1330" s="65">
        <v>331.2</v>
      </c>
      <c r="BH1330" s="65">
        <v>344.40000000000003</v>
      </c>
      <c r="BI1330" s="65">
        <v>435.19999999999993</v>
      </c>
      <c r="BJ1330" s="65">
        <v>380.8</v>
      </c>
      <c r="BK1330" s="65">
        <v>431.40000000000009</v>
      </c>
      <c r="BL1330" s="65">
        <v>304.7</v>
      </c>
      <c r="BM1330" s="65">
        <v>305.3</v>
      </c>
      <c r="BN1330" s="65"/>
    </row>
    <row r="1331" spans="1:66" ht="13.5" customHeight="1" x14ac:dyDescent="0.15">
      <c r="A1331" s="51"/>
      <c r="B1331" s="52"/>
      <c r="C1331" s="54"/>
      <c r="D1331" s="66" t="s">
        <v>7</v>
      </c>
      <c r="E1331" s="90"/>
      <c r="F1331" s="90"/>
      <c r="G1331" s="90"/>
      <c r="H1331" s="28"/>
      <c r="I1331" s="28"/>
      <c r="J1331" s="28"/>
      <c r="K1331" s="28"/>
      <c r="L1331" s="28"/>
      <c r="M1331" s="28"/>
      <c r="N1331" s="28"/>
      <c r="O1331" s="28"/>
      <c r="P1331" s="28"/>
      <c r="Q1331" s="28"/>
      <c r="R1331" s="28"/>
      <c r="S1331" s="28"/>
      <c r="T1331" s="28"/>
      <c r="U1331" s="28"/>
      <c r="V1331" s="28"/>
      <c r="W1331" s="28"/>
      <c r="X1331" s="28"/>
      <c r="Y1331" s="28"/>
      <c r="Z1331" s="28"/>
      <c r="AA1331" s="28"/>
      <c r="AB1331" s="28"/>
      <c r="AC1331" s="28"/>
      <c r="AD1331" s="28"/>
      <c r="AE1331" s="28"/>
      <c r="AF1331" s="28"/>
      <c r="AG1331" s="28"/>
      <c r="AH1331" s="28"/>
      <c r="AI1331" s="28"/>
      <c r="AJ1331" s="28"/>
      <c r="AK1331" s="28"/>
      <c r="AL1331" s="28"/>
      <c r="AM1331" s="28"/>
      <c r="AN1331" s="28"/>
      <c r="AO1331" s="28"/>
      <c r="AQ1331" s="67">
        <v>0</v>
      </c>
      <c r="AR1331" s="67">
        <v>0</v>
      </c>
      <c r="AS1331" s="67">
        <v>113.2</v>
      </c>
      <c r="AT1331" s="67">
        <v>89.5</v>
      </c>
      <c r="AU1331" s="67">
        <v>107.7</v>
      </c>
      <c r="AV1331" s="67">
        <v>101.1</v>
      </c>
      <c r="AW1331" s="67">
        <v>120.5</v>
      </c>
      <c r="AX1331" s="67">
        <v>124.3</v>
      </c>
      <c r="AY1331" s="67">
        <v>117</v>
      </c>
      <c r="AZ1331" s="67">
        <v>88.4</v>
      </c>
      <c r="BA1331" s="67">
        <v>45.9</v>
      </c>
      <c r="BB1331" s="67">
        <v>85.1</v>
      </c>
      <c r="BC1331" s="67">
        <v>90.9</v>
      </c>
      <c r="BD1331" s="67">
        <v>52.199999999999996</v>
      </c>
      <c r="BE1331" s="67">
        <v>55.999999999999993</v>
      </c>
      <c r="BF1331" s="67">
        <v>77</v>
      </c>
      <c r="BG1331" s="67">
        <v>103.1</v>
      </c>
      <c r="BH1331" s="67">
        <v>107.9</v>
      </c>
      <c r="BI1331" s="67">
        <v>131.6</v>
      </c>
      <c r="BJ1331" s="67">
        <v>137.29999999999998</v>
      </c>
      <c r="BK1331" s="67">
        <v>128.70000000000002</v>
      </c>
      <c r="BL1331" s="67">
        <v>100</v>
      </c>
      <c r="BM1331" s="67">
        <v>98.90000000000002</v>
      </c>
      <c r="BN1331" s="67"/>
    </row>
    <row r="1332" spans="1:66" ht="13.5" customHeight="1" x14ac:dyDescent="0.15">
      <c r="A1332" s="51"/>
      <c r="B1332" s="52"/>
      <c r="C1332" s="54"/>
      <c r="D1332" s="66" t="s">
        <v>8</v>
      </c>
      <c r="E1332" s="90"/>
      <c r="F1332" s="90"/>
      <c r="G1332" s="90"/>
      <c r="H1332" s="28"/>
      <c r="I1332" s="28"/>
      <c r="J1332" s="28"/>
      <c r="K1332" s="28"/>
      <c r="L1332" s="28"/>
      <c r="M1332" s="28"/>
      <c r="N1332" s="28"/>
      <c r="O1332" s="28"/>
      <c r="P1332" s="28"/>
      <c r="Q1332" s="28"/>
      <c r="R1332" s="28"/>
      <c r="S1332" s="28"/>
      <c r="T1332" s="28"/>
      <c r="U1332" s="28"/>
      <c r="V1332" s="28"/>
      <c r="W1332" s="28"/>
      <c r="X1332" s="28"/>
      <c r="Y1332" s="28"/>
      <c r="Z1332" s="28"/>
      <c r="AA1332" s="28"/>
      <c r="AB1332" s="28"/>
      <c r="AC1332" s="28"/>
      <c r="AD1332" s="28"/>
      <c r="AE1332" s="28"/>
      <c r="AF1332" s="28"/>
      <c r="AG1332" s="28"/>
      <c r="AH1332" s="28"/>
      <c r="AI1332" s="28"/>
      <c r="AJ1332" s="28"/>
      <c r="AK1332" s="28"/>
      <c r="AL1332" s="28"/>
      <c r="AM1332" s="28"/>
      <c r="AN1332" s="28"/>
      <c r="AO1332" s="28"/>
      <c r="AQ1332" s="67">
        <v>0</v>
      </c>
      <c r="AR1332" s="67">
        <v>0</v>
      </c>
      <c r="AS1332" s="67">
        <v>289.10000000000002</v>
      </c>
      <c r="AT1332" s="67">
        <v>337.3</v>
      </c>
      <c r="AU1332" s="67">
        <v>294.10000000000002</v>
      </c>
      <c r="AV1332" s="67">
        <v>299.60000000000002</v>
      </c>
      <c r="AW1332" s="67">
        <v>273.60000000000002</v>
      </c>
      <c r="AX1332" s="67">
        <v>266.8</v>
      </c>
      <c r="AY1332" s="67">
        <v>251.8</v>
      </c>
      <c r="AZ1332" s="67">
        <v>257.3</v>
      </c>
      <c r="BA1332" s="67">
        <v>293.10000000000002</v>
      </c>
      <c r="BB1332" s="67">
        <v>217.6</v>
      </c>
      <c r="BC1332" s="67">
        <v>259.8</v>
      </c>
      <c r="BD1332" s="67">
        <v>281.2</v>
      </c>
      <c r="BE1332" s="67">
        <v>209.89999999999998</v>
      </c>
      <c r="BF1332" s="67">
        <v>205.69999999999996</v>
      </c>
      <c r="BG1332" s="67">
        <v>228.1</v>
      </c>
      <c r="BH1332" s="67">
        <v>236.5</v>
      </c>
      <c r="BI1332" s="67">
        <v>303.60000000000002</v>
      </c>
      <c r="BJ1332" s="67">
        <v>243.49999999999997</v>
      </c>
      <c r="BK1332" s="67">
        <v>302.7</v>
      </c>
      <c r="BL1332" s="67">
        <v>204.7</v>
      </c>
      <c r="BM1332" s="67">
        <v>206.39999999999998</v>
      </c>
      <c r="BN1332" s="67"/>
    </row>
    <row r="1333" spans="1:66" ht="13.5" customHeight="1" x14ac:dyDescent="0.15">
      <c r="A1333" s="51"/>
      <c r="B1333" s="52"/>
      <c r="C1333" s="54"/>
      <c r="D1333" s="66" t="s">
        <v>9</v>
      </c>
      <c r="E1333" s="90"/>
      <c r="F1333" s="90"/>
      <c r="G1333" s="90"/>
      <c r="H1333" s="28"/>
      <c r="I1333" s="28"/>
      <c r="J1333" s="28"/>
      <c r="K1333" s="28"/>
      <c r="L1333" s="28"/>
      <c r="M1333" s="28"/>
      <c r="N1333" s="28"/>
      <c r="O1333" s="28"/>
      <c r="P1333" s="28"/>
      <c r="Q1333" s="28"/>
      <c r="R1333" s="28"/>
      <c r="S1333" s="28"/>
      <c r="T1333" s="28"/>
      <c r="U1333" s="28"/>
      <c r="V1333" s="28"/>
      <c r="W1333" s="28"/>
      <c r="X1333" s="28"/>
      <c r="Y1333" s="28"/>
      <c r="Z1333" s="28"/>
      <c r="AA1333" s="28"/>
      <c r="AB1333" s="28"/>
      <c r="AC1333" s="28"/>
      <c r="AD1333" s="28"/>
      <c r="AE1333" s="28"/>
      <c r="AF1333" s="28"/>
      <c r="AG1333" s="28"/>
      <c r="AH1333" s="28"/>
      <c r="AI1333" s="28"/>
      <c r="AJ1333" s="28"/>
      <c r="AK1333" s="28"/>
      <c r="AL1333" s="28"/>
      <c r="AM1333" s="28"/>
      <c r="AN1333" s="28"/>
      <c r="AO1333" s="28"/>
      <c r="AQ1333" s="67">
        <v>0</v>
      </c>
      <c r="AR1333" s="67">
        <v>0</v>
      </c>
      <c r="AS1333" s="67">
        <v>379.3</v>
      </c>
      <c r="AT1333" s="67">
        <v>407.1</v>
      </c>
      <c r="AU1333" s="67">
        <v>383.3</v>
      </c>
      <c r="AV1333" s="67">
        <v>391.5</v>
      </c>
      <c r="AW1333" s="67">
        <v>385.9</v>
      </c>
      <c r="AX1333" s="67">
        <v>383</v>
      </c>
      <c r="AY1333" s="67">
        <v>360.6</v>
      </c>
      <c r="AZ1333" s="67">
        <v>338.2</v>
      </c>
      <c r="BA1333" s="67">
        <v>333</v>
      </c>
      <c r="BB1333" s="67">
        <v>296.39999999999998</v>
      </c>
      <c r="BC1333" s="67">
        <v>342.6</v>
      </c>
      <c r="BD1333" s="67">
        <v>326.3</v>
      </c>
      <c r="BE1333" s="67">
        <v>260</v>
      </c>
      <c r="BF1333" s="67">
        <v>276.2000000000001</v>
      </c>
      <c r="BG1333" s="67">
        <v>323.99999999999989</v>
      </c>
      <c r="BH1333" s="67">
        <v>337.90000000000003</v>
      </c>
      <c r="BI1333" s="67">
        <v>429.89999999999992</v>
      </c>
      <c r="BJ1333" s="67">
        <v>374.00000000000006</v>
      </c>
      <c r="BK1333" s="67">
        <v>423.5</v>
      </c>
      <c r="BL1333" s="67">
        <v>295.89999999999998</v>
      </c>
      <c r="BM1333" s="67">
        <v>295.8</v>
      </c>
      <c r="BN1333" s="67"/>
    </row>
    <row r="1334" spans="1:66" ht="13.5" customHeight="1" x14ac:dyDescent="0.15">
      <c r="A1334" s="51"/>
      <c r="B1334" s="52"/>
      <c r="C1334" s="54"/>
      <c r="D1334" s="66" t="s">
        <v>10</v>
      </c>
      <c r="E1334" s="90"/>
      <c r="F1334" s="90"/>
      <c r="G1334" s="90"/>
      <c r="H1334" s="28"/>
      <c r="I1334" s="28"/>
      <c r="J1334" s="28"/>
      <c r="K1334" s="28"/>
      <c r="L1334" s="28"/>
      <c r="M1334" s="28"/>
      <c r="N1334" s="28"/>
      <c r="O1334" s="28"/>
      <c r="P1334" s="28"/>
      <c r="Q1334" s="28"/>
      <c r="R1334" s="28"/>
      <c r="S1334" s="28"/>
      <c r="T1334" s="28"/>
      <c r="U1334" s="28"/>
      <c r="V1334" s="28"/>
      <c r="W1334" s="28"/>
      <c r="X1334" s="28"/>
      <c r="Y1334" s="28"/>
      <c r="Z1334" s="28"/>
      <c r="AA1334" s="28"/>
      <c r="AB1334" s="28"/>
      <c r="AC1334" s="28"/>
      <c r="AD1334" s="28"/>
      <c r="AE1334" s="28"/>
      <c r="AF1334" s="28"/>
      <c r="AG1334" s="28"/>
      <c r="AH1334" s="28"/>
      <c r="AI1334" s="28"/>
      <c r="AJ1334" s="28"/>
      <c r="AK1334" s="28"/>
      <c r="AL1334" s="28"/>
      <c r="AM1334" s="28"/>
      <c r="AN1334" s="28"/>
      <c r="AO1334" s="28"/>
      <c r="AQ1334" s="67">
        <v>0</v>
      </c>
      <c r="AR1334" s="67">
        <v>0</v>
      </c>
      <c r="AS1334" s="67">
        <v>23</v>
      </c>
      <c r="AT1334" s="67">
        <v>19.7</v>
      </c>
      <c r="AU1334" s="67">
        <v>18.5</v>
      </c>
      <c r="AV1334" s="67">
        <v>9.1999999999999993</v>
      </c>
      <c r="AW1334" s="67">
        <v>8.1999999999999993</v>
      </c>
      <c r="AX1334" s="67">
        <v>8.1</v>
      </c>
      <c r="AY1334" s="67">
        <v>8.1999999999999993</v>
      </c>
      <c r="AZ1334" s="67">
        <v>7.5</v>
      </c>
      <c r="BA1334" s="67">
        <v>6</v>
      </c>
      <c r="BB1334" s="67">
        <v>6.3</v>
      </c>
      <c r="BC1334" s="67">
        <v>8.1</v>
      </c>
      <c r="BD1334" s="67">
        <v>7.0999999999999988</v>
      </c>
      <c r="BE1334" s="67">
        <v>5.8999999999999986</v>
      </c>
      <c r="BF1334" s="67">
        <v>6.4999999999999982</v>
      </c>
      <c r="BG1334" s="67">
        <v>7.1999999999999993</v>
      </c>
      <c r="BH1334" s="67">
        <v>6.4999999999999991</v>
      </c>
      <c r="BI1334" s="67">
        <v>5.3000000000000007</v>
      </c>
      <c r="BJ1334" s="67">
        <v>6.7999999999999989</v>
      </c>
      <c r="BK1334" s="67">
        <v>7.8999999999999995</v>
      </c>
      <c r="BL1334" s="67">
        <v>8.8000000000000007</v>
      </c>
      <c r="BM1334" s="67">
        <v>9.4999999999999982</v>
      </c>
      <c r="BN1334" s="67"/>
    </row>
    <row r="1335" spans="1:66" ht="13.5" customHeight="1" thickBot="1" x14ac:dyDescent="0.2">
      <c r="A1335" s="51"/>
      <c r="B1335" s="52"/>
      <c r="C1335" s="55"/>
      <c r="D1335" s="68" t="s">
        <v>11</v>
      </c>
      <c r="E1335" s="91"/>
      <c r="F1335" s="91"/>
      <c r="G1335" s="91"/>
      <c r="H1335" s="29"/>
      <c r="I1335" s="29"/>
      <c r="J1335" s="29"/>
      <c r="K1335" s="29"/>
      <c r="L1335" s="29"/>
      <c r="M1335" s="29"/>
      <c r="N1335" s="29"/>
      <c r="O1335" s="29"/>
      <c r="P1335" s="29"/>
      <c r="Q1335" s="29"/>
      <c r="R1335" s="29"/>
      <c r="S1335" s="29"/>
      <c r="T1335" s="29"/>
      <c r="U1335" s="29"/>
      <c r="V1335" s="29"/>
      <c r="W1335" s="29"/>
      <c r="X1335" s="29"/>
      <c r="Y1335" s="29"/>
      <c r="Z1335" s="29"/>
      <c r="AA1335" s="29"/>
      <c r="AB1335" s="29"/>
      <c r="AC1335" s="29"/>
      <c r="AD1335" s="29"/>
      <c r="AE1335" s="29"/>
      <c r="AF1335" s="29"/>
      <c r="AG1335" s="29"/>
      <c r="AH1335" s="29"/>
      <c r="AI1335" s="29"/>
      <c r="AJ1335" s="29"/>
      <c r="AK1335" s="29"/>
      <c r="AL1335" s="29"/>
      <c r="AM1335" s="29"/>
      <c r="AN1335" s="29"/>
      <c r="AO1335" s="29"/>
      <c r="AQ1335" s="69">
        <v>0</v>
      </c>
      <c r="AR1335" s="69">
        <v>0</v>
      </c>
      <c r="AS1335" s="69">
        <v>24.5</v>
      </c>
      <c r="AT1335" s="69">
        <v>21</v>
      </c>
      <c r="AU1335" s="69">
        <v>20</v>
      </c>
      <c r="AV1335" s="69">
        <v>10.199999999999999</v>
      </c>
      <c r="AW1335" s="69">
        <v>9.6</v>
      </c>
      <c r="AX1335" s="69">
        <v>9.6</v>
      </c>
      <c r="AY1335" s="69">
        <v>9.1999999999999993</v>
      </c>
      <c r="AZ1335" s="69">
        <v>8</v>
      </c>
      <c r="BA1335" s="69">
        <v>7.3</v>
      </c>
      <c r="BB1335" s="69">
        <v>7</v>
      </c>
      <c r="BC1335" s="69">
        <v>8.5</v>
      </c>
      <c r="BD1335" s="69">
        <v>7.7</v>
      </c>
      <c r="BE1335" s="69">
        <v>6.1999999999999993</v>
      </c>
      <c r="BF1335" s="69">
        <v>7.3</v>
      </c>
      <c r="BG1335" s="69">
        <v>7.5999999999999988</v>
      </c>
      <c r="BH1335" s="69">
        <v>6.8999999999999986</v>
      </c>
      <c r="BI1335" s="69">
        <v>7.2</v>
      </c>
      <c r="BJ1335" s="69">
        <v>7.4</v>
      </c>
      <c r="BK1335" s="69">
        <v>8.4</v>
      </c>
      <c r="BL1335" s="69">
        <v>9.3000000000000007</v>
      </c>
      <c r="BM1335" s="69">
        <v>10.199999999999998</v>
      </c>
      <c r="BN1335" s="69"/>
    </row>
    <row r="1336" spans="1:66" ht="13.5" customHeight="1" x14ac:dyDescent="0.15">
      <c r="A1336" s="51"/>
      <c r="B1336" s="52"/>
      <c r="C1336" s="53" t="s">
        <v>258</v>
      </c>
      <c r="D1336" s="64" t="s">
        <v>6</v>
      </c>
      <c r="E1336" s="89"/>
      <c r="F1336" s="89"/>
      <c r="G1336" s="89"/>
      <c r="H1336" s="26"/>
      <c r="I1336" s="26"/>
      <c r="J1336" s="26"/>
      <c r="K1336" s="26"/>
      <c r="L1336" s="26"/>
      <c r="M1336" s="26"/>
      <c r="N1336" s="26"/>
      <c r="O1336" s="26"/>
      <c r="P1336" s="26"/>
      <c r="Q1336" s="26"/>
      <c r="R1336" s="26"/>
      <c r="S1336" s="26"/>
      <c r="T1336" s="26"/>
      <c r="U1336" s="26"/>
      <c r="V1336" s="26"/>
      <c r="W1336" s="26"/>
      <c r="X1336" s="26"/>
      <c r="Y1336" s="26"/>
      <c r="Z1336" s="26"/>
      <c r="AA1336" s="26"/>
      <c r="AB1336" s="26"/>
      <c r="AC1336" s="26"/>
      <c r="AD1336" s="26"/>
      <c r="AE1336" s="26"/>
      <c r="AF1336" s="26"/>
      <c r="AG1336" s="26"/>
      <c r="AH1336" s="26"/>
      <c r="AI1336" s="26"/>
      <c r="AJ1336" s="26"/>
      <c r="AK1336" s="26"/>
      <c r="AL1336" s="26"/>
      <c r="AM1336" s="26"/>
      <c r="AN1336" s="26"/>
      <c r="AO1336" s="26"/>
      <c r="AQ1336" s="65">
        <v>0</v>
      </c>
      <c r="AR1336" s="65">
        <v>0</v>
      </c>
      <c r="AS1336" s="65">
        <v>187.1</v>
      </c>
      <c r="AT1336" s="65">
        <v>208</v>
      </c>
      <c r="AU1336" s="65">
        <v>221.3</v>
      </c>
      <c r="AV1336" s="65">
        <v>198</v>
      </c>
      <c r="AW1336" s="65">
        <v>197.7</v>
      </c>
      <c r="AX1336" s="65">
        <v>210.1</v>
      </c>
      <c r="AY1336" s="65">
        <v>197.3</v>
      </c>
      <c r="AZ1336" s="65">
        <v>190</v>
      </c>
      <c r="BA1336" s="65">
        <v>199.7</v>
      </c>
      <c r="BB1336" s="65">
        <v>183.6</v>
      </c>
      <c r="BC1336" s="65">
        <v>147.69999999999999</v>
      </c>
      <c r="BD1336" s="65">
        <v>183.2</v>
      </c>
      <c r="BE1336" s="65">
        <v>155.00000000000003</v>
      </c>
      <c r="BF1336" s="65">
        <v>151</v>
      </c>
      <c r="BG1336" s="65">
        <v>158.90000000000003</v>
      </c>
      <c r="BH1336" s="65">
        <v>164.3</v>
      </c>
      <c r="BI1336" s="65">
        <v>149</v>
      </c>
      <c r="BJ1336" s="65">
        <v>102.69999999999999</v>
      </c>
      <c r="BK1336" s="65">
        <v>121.90000000000002</v>
      </c>
      <c r="BL1336" s="65">
        <v>108</v>
      </c>
      <c r="BM1336" s="65">
        <v>129.5</v>
      </c>
      <c r="BN1336" s="65"/>
    </row>
    <row r="1337" spans="1:66" ht="13.5" customHeight="1" x14ac:dyDescent="0.15">
      <c r="A1337" s="51"/>
      <c r="B1337" s="52"/>
      <c r="C1337" s="54"/>
      <c r="D1337" s="66" t="s">
        <v>7</v>
      </c>
      <c r="E1337" s="90"/>
      <c r="F1337" s="90"/>
      <c r="G1337" s="90"/>
      <c r="H1337" s="28"/>
      <c r="I1337" s="28"/>
      <c r="J1337" s="28"/>
      <c r="K1337" s="28"/>
      <c r="L1337" s="28"/>
      <c r="M1337" s="28"/>
      <c r="N1337" s="28"/>
      <c r="O1337" s="28"/>
      <c r="P1337" s="28"/>
      <c r="Q1337" s="28"/>
      <c r="R1337" s="28"/>
      <c r="S1337" s="28"/>
      <c r="T1337" s="28"/>
      <c r="U1337" s="28"/>
      <c r="V1337" s="28"/>
      <c r="W1337" s="28"/>
      <c r="X1337" s="28"/>
      <c r="Y1337" s="28"/>
      <c r="Z1337" s="28"/>
      <c r="AA1337" s="28"/>
      <c r="AB1337" s="28"/>
      <c r="AC1337" s="28"/>
      <c r="AD1337" s="28"/>
      <c r="AE1337" s="28"/>
      <c r="AF1337" s="28"/>
      <c r="AG1337" s="28"/>
      <c r="AH1337" s="28"/>
      <c r="AI1337" s="28"/>
      <c r="AJ1337" s="28"/>
      <c r="AK1337" s="28"/>
      <c r="AL1337" s="28"/>
      <c r="AM1337" s="28"/>
      <c r="AN1337" s="28"/>
      <c r="AO1337" s="28"/>
      <c r="AQ1337" s="67">
        <v>0</v>
      </c>
      <c r="AR1337" s="67">
        <v>0</v>
      </c>
      <c r="AS1337" s="67">
        <v>72.2</v>
      </c>
      <c r="AT1337" s="67">
        <v>83.2</v>
      </c>
      <c r="AU1337" s="67">
        <v>88.5</v>
      </c>
      <c r="AV1337" s="67">
        <v>79.099999999999994</v>
      </c>
      <c r="AW1337" s="67">
        <v>78.900000000000006</v>
      </c>
      <c r="AX1337" s="67">
        <v>83.9</v>
      </c>
      <c r="AY1337" s="67">
        <v>78.900000000000006</v>
      </c>
      <c r="AZ1337" s="67">
        <v>76.099999999999994</v>
      </c>
      <c r="BA1337" s="67">
        <v>80</v>
      </c>
      <c r="BB1337" s="67">
        <v>73.400000000000006</v>
      </c>
      <c r="BC1337" s="67">
        <v>58.6</v>
      </c>
      <c r="BD1337" s="67">
        <v>111.8</v>
      </c>
      <c r="BE1337" s="67">
        <v>94.7</v>
      </c>
      <c r="BF1337" s="67">
        <v>91.999999999999986</v>
      </c>
      <c r="BG1337" s="67">
        <v>96.999999999999986</v>
      </c>
      <c r="BH1337" s="67">
        <v>100.3</v>
      </c>
      <c r="BI1337" s="67">
        <v>91.100000000000009</v>
      </c>
      <c r="BJ1337" s="67">
        <v>65.7</v>
      </c>
      <c r="BK1337" s="67">
        <v>76.300000000000026</v>
      </c>
      <c r="BL1337" s="67">
        <v>53.2</v>
      </c>
      <c r="BM1337" s="67">
        <v>67.3</v>
      </c>
      <c r="BN1337" s="67"/>
    </row>
    <row r="1338" spans="1:66" ht="13.5" customHeight="1" x14ac:dyDescent="0.15">
      <c r="A1338" s="51" t="s">
        <v>423</v>
      </c>
      <c r="B1338" s="52" t="s">
        <v>264</v>
      </c>
      <c r="C1338" s="54"/>
      <c r="D1338" s="66" t="s">
        <v>8</v>
      </c>
      <c r="E1338" s="90"/>
      <c r="F1338" s="90"/>
      <c r="G1338" s="90"/>
      <c r="H1338" s="28"/>
      <c r="I1338" s="28"/>
      <c r="J1338" s="28"/>
      <c r="K1338" s="28"/>
      <c r="L1338" s="28"/>
      <c r="M1338" s="28"/>
      <c r="N1338" s="28"/>
      <c r="O1338" s="28"/>
      <c r="P1338" s="28"/>
      <c r="Q1338" s="28"/>
      <c r="R1338" s="28"/>
      <c r="S1338" s="28"/>
      <c r="T1338" s="28"/>
      <c r="U1338" s="28"/>
      <c r="V1338" s="28"/>
      <c r="W1338" s="28"/>
      <c r="X1338" s="28"/>
      <c r="Y1338" s="28"/>
      <c r="Z1338" s="28"/>
      <c r="AA1338" s="28"/>
      <c r="AB1338" s="28"/>
      <c r="AC1338" s="28"/>
      <c r="AD1338" s="28"/>
      <c r="AE1338" s="28"/>
      <c r="AF1338" s="28"/>
      <c r="AG1338" s="28"/>
      <c r="AH1338" s="28"/>
      <c r="AI1338" s="28"/>
      <c r="AJ1338" s="28"/>
      <c r="AK1338" s="28"/>
      <c r="AL1338" s="28"/>
      <c r="AM1338" s="28"/>
      <c r="AN1338" s="28"/>
      <c r="AO1338" s="28"/>
      <c r="AQ1338" s="67">
        <v>0</v>
      </c>
      <c r="AR1338" s="67">
        <v>0</v>
      </c>
      <c r="AS1338" s="67">
        <v>114.9</v>
      </c>
      <c r="AT1338" s="67">
        <v>124.8</v>
      </c>
      <c r="AU1338" s="67">
        <v>132.80000000000001</v>
      </c>
      <c r="AV1338" s="67">
        <v>118.9</v>
      </c>
      <c r="AW1338" s="67">
        <v>118.8</v>
      </c>
      <c r="AX1338" s="67">
        <v>126.2</v>
      </c>
      <c r="AY1338" s="67">
        <v>118.4</v>
      </c>
      <c r="AZ1338" s="67">
        <v>113.9</v>
      </c>
      <c r="BA1338" s="67">
        <v>119.7</v>
      </c>
      <c r="BB1338" s="67">
        <v>110.2</v>
      </c>
      <c r="BC1338" s="67">
        <v>89.1</v>
      </c>
      <c r="BD1338" s="67">
        <v>71.400000000000006</v>
      </c>
      <c r="BE1338" s="67">
        <v>60.300000000000011</v>
      </c>
      <c r="BF1338" s="67">
        <v>59.000000000000007</v>
      </c>
      <c r="BG1338" s="67">
        <v>61.900000000000006</v>
      </c>
      <c r="BH1338" s="67">
        <v>64</v>
      </c>
      <c r="BI1338" s="67">
        <v>57.900000000000006</v>
      </c>
      <c r="BJ1338" s="67">
        <v>37.000000000000007</v>
      </c>
      <c r="BK1338" s="67">
        <v>45.600000000000009</v>
      </c>
      <c r="BL1338" s="67">
        <v>54.8</v>
      </c>
      <c r="BM1338" s="67">
        <v>62.199999999999989</v>
      </c>
      <c r="BN1338" s="67"/>
    </row>
    <row r="1339" spans="1:66" ht="13.5" customHeight="1" x14ac:dyDescent="0.15">
      <c r="A1339" s="51" t="s">
        <v>424</v>
      </c>
      <c r="B1339" s="52"/>
      <c r="C1339" s="54"/>
      <c r="D1339" s="66" t="s">
        <v>9</v>
      </c>
      <c r="E1339" s="90"/>
      <c r="F1339" s="90"/>
      <c r="G1339" s="90"/>
      <c r="H1339" s="28"/>
      <c r="I1339" s="28"/>
      <c r="J1339" s="28"/>
      <c r="K1339" s="28"/>
      <c r="L1339" s="28"/>
      <c r="M1339" s="28"/>
      <c r="N1339" s="28"/>
      <c r="O1339" s="28"/>
      <c r="P1339" s="28"/>
      <c r="Q1339" s="28"/>
      <c r="R1339" s="28"/>
      <c r="S1339" s="28"/>
      <c r="T1339" s="28"/>
      <c r="U1339" s="28"/>
      <c r="V1339" s="28"/>
      <c r="W1339" s="28"/>
      <c r="X1339" s="28"/>
      <c r="Y1339" s="28"/>
      <c r="Z1339" s="28"/>
      <c r="AA1339" s="28"/>
      <c r="AB1339" s="28"/>
      <c r="AC1339" s="28"/>
      <c r="AD1339" s="28"/>
      <c r="AE1339" s="28"/>
      <c r="AF1339" s="28"/>
      <c r="AG1339" s="28"/>
      <c r="AH1339" s="28"/>
      <c r="AI1339" s="28"/>
      <c r="AJ1339" s="28"/>
      <c r="AK1339" s="28"/>
      <c r="AL1339" s="28"/>
      <c r="AM1339" s="28"/>
      <c r="AN1339" s="28"/>
      <c r="AO1339" s="28"/>
      <c r="AQ1339" s="67">
        <v>0</v>
      </c>
      <c r="AR1339" s="67">
        <v>0</v>
      </c>
      <c r="AS1339" s="67">
        <v>156.5</v>
      </c>
      <c r="AT1339" s="67">
        <v>181</v>
      </c>
      <c r="AU1339" s="67">
        <v>191.6</v>
      </c>
      <c r="AV1339" s="67">
        <v>168.9</v>
      </c>
      <c r="AW1339" s="67">
        <v>172.6</v>
      </c>
      <c r="AX1339" s="67">
        <v>185.9</v>
      </c>
      <c r="AY1339" s="67">
        <v>176.4</v>
      </c>
      <c r="AZ1339" s="67">
        <v>169.5</v>
      </c>
      <c r="BA1339" s="67">
        <v>176</v>
      </c>
      <c r="BB1339" s="67">
        <v>161.4</v>
      </c>
      <c r="BC1339" s="67">
        <v>126.6</v>
      </c>
      <c r="BD1339" s="67">
        <v>165.40000000000003</v>
      </c>
      <c r="BE1339" s="67">
        <v>137.70000000000002</v>
      </c>
      <c r="BF1339" s="67">
        <v>132.9</v>
      </c>
      <c r="BG1339" s="67">
        <v>139.29999999999998</v>
      </c>
      <c r="BH1339" s="67">
        <v>145.19999999999999</v>
      </c>
      <c r="BI1339" s="67">
        <v>131.5</v>
      </c>
      <c r="BJ1339" s="67">
        <v>85.299999999999983</v>
      </c>
      <c r="BK1339" s="67">
        <v>104.10000000000001</v>
      </c>
      <c r="BL1339" s="67">
        <v>92.7</v>
      </c>
      <c r="BM1339" s="67">
        <v>117.3</v>
      </c>
      <c r="BN1339" s="67"/>
    </row>
    <row r="1340" spans="1:66" ht="13.5" customHeight="1" x14ac:dyDescent="0.15">
      <c r="A1340" s="51"/>
      <c r="B1340" s="52"/>
      <c r="C1340" s="54"/>
      <c r="D1340" s="66" t="s">
        <v>10</v>
      </c>
      <c r="E1340" s="90"/>
      <c r="F1340" s="90"/>
      <c r="G1340" s="90"/>
      <c r="H1340" s="28"/>
      <c r="I1340" s="28"/>
      <c r="J1340" s="28"/>
      <c r="K1340" s="28"/>
      <c r="L1340" s="28"/>
      <c r="M1340" s="28"/>
      <c r="N1340" s="28"/>
      <c r="O1340" s="28"/>
      <c r="P1340" s="28"/>
      <c r="Q1340" s="28"/>
      <c r="R1340" s="28"/>
      <c r="S1340" s="28"/>
      <c r="T1340" s="28"/>
      <c r="U1340" s="28"/>
      <c r="V1340" s="28"/>
      <c r="W1340" s="28"/>
      <c r="X1340" s="28"/>
      <c r="Y1340" s="28"/>
      <c r="Z1340" s="28"/>
      <c r="AA1340" s="28"/>
      <c r="AB1340" s="28"/>
      <c r="AC1340" s="28"/>
      <c r="AD1340" s="28"/>
      <c r="AE1340" s="28"/>
      <c r="AF1340" s="28"/>
      <c r="AG1340" s="28"/>
      <c r="AH1340" s="28"/>
      <c r="AI1340" s="28"/>
      <c r="AJ1340" s="28"/>
      <c r="AK1340" s="28"/>
      <c r="AL1340" s="28"/>
      <c r="AM1340" s="28"/>
      <c r="AN1340" s="28"/>
      <c r="AO1340" s="28"/>
      <c r="AQ1340" s="67">
        <v>0</v>
      </c>
      <c r="AR1340" s="67">
        <v>0</v>
      </c>
      <c r="AS1340" s="67">
        <v>30.6</v>
      </c>
      <c r="AT1340" s="67">
        <v>27</v>
      </c>
      <c r="AU1340" s="67">
        <v>29.7</v>
      </c>
      <c r="AV1340" s="67">
        <v>29.1</v>
      </c>
      <c r="AW1340" s="67">
        <v>25.1</v>
      </c>
      <c r="AX1340" s="67">
        <v>24.2</v>
      </c>
      <c r="AY1340" s="67">
        <v>20.9</v>
      </c>
      <c r="AZ1340" s="67">
        <v>20.5</v>
      </c>
      <c r="BA1340" s="67">
        <v>23.7</v>
      </c>
      <c r="BB1340" s="67">
        <v>22.2</v>
      </c>
      <c r="BC1340" s="67">
        <v>21.1</v>
      </c>
      <c r="BD1340" s="67">
        <v>17.8</v>
      </c>
      <c r="BE1340" s="67">
        <v>17.3</v>
      </c>
      <c r="BF1340" s="67">
        <v>18.100000000000001</v>
      </c>
      <c r="BG1340" s="67">
        <v>19.599999999999998</v>
      </c>
      <c r="BH1340" s="67">
        <v>19.100000000000001</v>
      </c>
      <c r="BI1340" s="67">
        <v>17.5</v>
      </c>
      <c r="BJ1340" s="67">
        <v>17.400000000000006</v>
      </c>
      <c r="BK1340" s="67">
        <v>17.8</v>
      </c>
      <c r="BL1340" s="67">
        <v>15.3</v>
      </c>
      <c r="BM1340" s="67">
        <v>12.200000000000003</v>
      </c>
      <c r="BN1340" s="67"/>
    </row>
    <row r="1341" spans="1:66" ht="13.5" customHeight="1" thickBot="1" x14ac:dyDescent="0.2">
      <c r="A1341" s="51"/>
      <c r="B1341" s="52"/>
      <c r="C1341" s="55"/>
      <c r="D1341" s="68" t="s">
        <v>11</v>
      </c>
      <c r="E1341" s="91"/>
      <c r="F1341" s="91"/>
      <c r="G1341" s="91"/>
      <c r="H1341" s="29"/>
      <c r="I1341" s="29"/>
      <c r="J1341" s="29"/>
      <c r="K1341" s="29"/>
      <c r="L1341" s="29"/>
      <c r="M1341" s="29"/>
      <c r="N1341" s="29"/>
      <c r="O1341" s="29"/>
      <c r="P1341" s="29"/>
      <c r="Q1341" s="29"/>
      <c r="R1341" s="29"/>
      <c r="S1341" s="29"/>
      <c r="T1341" s="29"/>
      <c r="U1341" s="29"/>
      <c r="V1341" s="29"/>
      <c r="W1341" s="29"/>
      <c r="X1341" s="29"/>
      <c r="Y1341" s="29"/>
      <c r="Z1341" s="29"/>
      <c r="AA1341" s="29"/>
      <c r="AB1341" s="29"/>
      <c r="AC1341" s="29"/>
      <c r="AD1341" s="29"/>
      <c r="AE1341" s="29"/>
      <c r="AF1341" s="29"/>
      <c r="AG1341" s="29"/>
      <c r="AH1341" s="29"/>
      <c r="AI1341" s="29"/>
      <c r="AJ1341" s="29"/>
      <c r="AK1341" s="29"/>
      <c r="AL1341" s="29"/>
      <c r="AM1341" s="29"/>
      <c r="AN1341" s="29"/>
      <c r="AO1341" s="29"/>
      <c r="AQ1341" s="69">
        <v>0</v>
      </c>
      <c r="AR1341" s="69">
        <v>0</v>
      </c>
      <c r="AS1341" s="69">
        <v>30.6</v>
      </c>
      <c r="AT1341" s="69">
        <v>29.3</v>
      </c>
      <c r="AU1341" s="69">
        <v>29.7</v>
      </c>
      <c r="AV1341" s="69">
        <v>29.1</v>
      </c>
      <c r="AW1341" s="69">
        <v>25.1</v>
      </c>
      <c r="AX1341" s="69">
        <v>24.2</v>
      </c>
      <c r="AY1341" s="69">
        <v>20.9</v>
      </c>
      <c r="AZ1341" s="69">
        <v>20.5</v>
      </c>
      <c r="BA1341" s="69">
        <v>23.7</v>
      </c>
      <c r="BB1341" s="69">
        <v>22.2</v>
      </c>
      <c r="BC1341" s="69">
        <v>21.1</v>
      </c>
      <c r="BD1341" s="69">
        <v>25.6</v>
      </c>
      <c r="BE1341" s="69">
        <v>23.700000000000003</v>
      </c>
      <c r="BF1341" s="69">
        <v>23.899999999999995</v>
      </c>
      <c r="BG1341" s="69">
        <v>24.999999999999996</v>
      </c>
      <c r="BH1341" s="69">
        <v>27.400000000000006</v>
      </c>
      <c r="BI1341" s="69">
        <v>25.999999999999996</v>
      </c>
      <c r="BJ1341" s="69">
        <v>23.799999999999997</v>
      </c>
      <c r="BK1341" s="69">
        <v>24.8</v>
      </c>
      <c r="BL1341" s="69">
        <v>21.3</v>
      </c>
      <c r="BM1341" s="69">
        <v>20.599999999999998</v>
      </c>
      <c r="BN1341" s="69"/>
    </row>
    <row r="1342" spans="1:66" ht="13.5" customHeight="1" x14ac:dyDescent="0.15">
      <c r="A1342" s="51"/>
      <c r="B1342" s="52"/>
      <c r="C1342" s="115" t="s">
        <v>435</v>
      </c>
      <c r="D1342" s="64" t="s">
        <v>6</v>
      </c>
      <c r="E1342" s="89"/>
      <c r="F1342" s="89"/>
      <c r="G1342" s="89"/>
      <c r="H1342" s="26">
        <f t="shared" ref="H1342:I1342" si="1366">SUM(H1343:H1344)</f>
        <v>1118445</v>
      </c>
      <c r="I1342" s="26">
        <f t="shared" si="1366"/>
        <v>1286206</v>
      </c>
      <c r="J1342" s="26">
        <f t="shared" ref="J1342:AO1342" si="1367">SUM(J1343:J1344)</f>
        <v>1592084</v>
      </c>
      <c r="K1342" s="26">
        <f t="shared" si="1367"/>
        <v>1527821</v>
      </c>
      <c r="L1342" s="26">
        <f t="shared" si="1367"/>
        <v>2016934</v>
      </c>
      <c r="M1342" s="26">
        <f t="shared" si="1367"/>
        <v>2166444</v>
      </c>
      <c r="N1342" s="26">
        <f t="shared" si="1367"/>
        <v>2184381</v>
      </c>
      <c r="O1342" s="26">
        <f t="shared" si="1367"/>
        <v>2464551</v>
      </c>
      <c r="P1342" s="26">
        <f t="shared" si="1367"/>
        <v>2740664</v>
      </c>
      <c r="Q1342" s="26">
        <f t="shared" si="1367"/>
        <v>2931570</v>
      </c>
      <c r="R1342" s="26">
        <f t="shared" si="1367"/>
        <v>3195208</v>
      </c>
      <c r="S1342" s="26">
        <f t="shared" si="1367"/>
        <v>3839112</v>
      </c>
      <c r="T1342" s="26">
        <f t="shared" si="1367"/>
        <v>3663250</v>
      </c>
      <c r="U1342" s="26">
        <f t="shared" si="1367"/>
        <v>3901708</v>
      </c>
      <c r="V1342" s="26">
        <f t="shared" si="1367"/>
        <v>3651503</v>
      </c>
      <c r="W1342" s="26">
        <f t="shared" si="1367"/>
        <v>3622849</v>
      </c>
      <c r="X1342" s="26">
        <f t="shared" si="1367"/>
        <v>3613710</v>
      </c>
      <c r="Y1342" s="26">
        <f t="shared" si="1367"/>
        <v>3505885</v>
      </c>
      <c r="Z1342" s="26">
        <f t="shared" si="1367"/>
        <v>3398051</v>
      </c>
      <c r="AA1342" s="26">
        <f t="shared" si="1367"/>
        <v>3322914</v>
      </c>
      <c r="AB1342" s="26">
        <f t="shared" si="1367"/>
        <v>3383592</v>
      </c>
      <c r="AC1342" s="26">
        <f t="shared" si="1367"/>
        <v>3354781</v>
      </c>
      <c r="AD1342" s="26">
        <f t="shared" si="1367"/>
        <v>3452512</v>
      </c>
      <c r="AE1342" s="26">
        <f t="shared" si="1367"/>
        <v>3471390</v>
      </c>
      <c r="AF1342" s="26">
        <f t="shared" si="1367"/>
        <v>3712009</v>
      </c>
      <c r="AG1342" s="26">
        <f t="shared" si="1367"/>
        <v>3727882</v>
      </c>
      <c r="AH1342" s="26">
        <f t="shared" si="1367"/>
        <v>3999389</v>
      </c>
      <c r="AI1342" s="26">
        <f t="shared" si="1367"/>
        <v>4262132</v>
      </c>
      <c r="AJ1342" s="26">
        <f t="shared" si="1367"/>
        <v>4476588</v>
      </c>
      <c r="AK1342" s="26">
        <f t="shared" si="1367"/>
        <v>4356404</v>
      </c>
      <c r="AL1342" s="26">
        <f t="shared" si="1367"/>
        <v>4078110</v>
      </c>
      <c r="AM1342" s="26">
        <f t="shared" si="1367"/>
        <v>3971469</v>
      </c>
      <c r="AN1342" s="26">
        <f t="shared" si="1367"/>
        <v>3888868</v>
      </c>
      <c r="AO1342" s="26">
        <f t="shared" si="1367"/>
        <v>3836805</v>
      </c>
      <c r="AQ1342" s="65">
        <v>1230.8</v>
      </c>
      <c r="AR1342" s="65">
        <v>1237.5</v>
      </c>
      <c r="AS1342" s="65">
        <v>1246.0999999999999</v>
      </c>
      <c r="AT1342" s="65">
        <v>1171.4000000000001</v>
      </c>
      <c r="AU1342" s="65">
        <v>1222.8</v>
      </c>
      <c r="AV1342" s="65">
        <v>1056.0999999999999</v>
      </c>
      <c r="AW1342" s="65">
        <v>1000.7</v>
      </c>
      <c r="AX1342" s="65">
        <v>938.3</v>
      </c>
      <c r="AY1342" s="65">
        <v>998.4</v>
      </c>
      <c r="AZ1342" s="65">
        <v>973.9</v>
      </c>
      <c r="BA1342" s="65">
        <v>901.1</v>
      </c>
      <c r="BB1342" s="65">
        <v>861.3</v>
      </c>
      <c r="BC1342" s="65">
        <v>784.7</v>
      </c>
      <c r="BD1342" s="65">
        <v>746.8</v>
      </c>
      <c r="BE1342" s="65">
        <v>727.9</v>
      </c>
      <c r="BF1342" s="65">
        <v>747.80000000000007</v>
      </c>
      <c r="BG1342" s="65">
        <v>728.59999999999991</v>
      </c>
      <c r="BH1342" s="65">
        <v>860.9</v>
      </c>
      <c r="BI1342" s="65">
        <v>940.39999999999986</v>
      </c>
      <c r="BJ1342" s="65">
        <v>914.49999999999989</v>
      </c>
      <c r="BK1342" s="65">
        <v>936.70000000000016</v>
      </c>
      <c r="BL1342" s="65">
        <v>880.9</v>
      </c>
      <c r="BM1342" s="65">
        <v>887.49999999999977</v>
      </c>
      <c r="BN1342" s="65"/>
    </row>
    <row r="1343" spans="1:66" ht="13.5" customHeight="1" x14ac:dyDescent="0.15">
      <c r="A1343" s="51"/>
      <c r="B1343" s="52"/>
      <c r="C1343" s="116"/>
      <c r="D1343" s="66" t="s">
        <v>7</v>
      </c>
      <c r="E1343" s="90"/>
      <c r="F1343" s="90"/>
      <c r="G1343" s="90"/>
      <c r="H1343" s="28">
        <f>主要観光地別・年度計!H1439+主要観光地別・年度計!H1445+主要観光地別・年度計!H1451+主要観光地別・年度計!H1457</f>
        <v>68685</v>
      </c>
      <c r="I1343" s="28">
        <f>主要観光地別・年度計!I1439+主要観光地別・年度計!I1445+主要観光地別・年度計!I1451+主要観光地別・年度計!I1457</f>
        <v>548070</v>
      </c>
      <c r="J1343" s="28">
        <f>主要観光地別・年度計!J1439+主要観光地別・年度計!J1445+主要観光地別・年度計!J1451+主要観光地別・年度計!J1457</f>
        <v>548364</v>
      </c>
      <c r="K1343" s="28">
        <f>主要観光地別・年度計!K1439+主要観光地別・年度計!K1445+主要観光地別・年度計!K1451+主要観光地別・年度計!K1457</f>
        <v>529133</v>
      </c>
      <c r="L1343" s="28">
        <f>主要観光地別・年度計!L1439+主要観光地別・年度計!L1445+主要観光地別・年度計!L1451+主要観光地別・年度計!L1457</f>
        <v>760844</v>
      </c>
      <c r="M1343" s="28">
        <f>主要観光地別・年度計!M1439+主要観光地別・年度計!M1445+主要観光地別・年度計!M1451+主要観光地別・年度計!M1457</f>
        <v>1050920</v>
      </c>
      <c r="N1343" s="28">
        <f>主要観光地別・年度計!N1439+主要観光地別・年度計!N1445+主要観光地別・年度計!N1451+主要観光地別・年度計!N1457</f>
        <v>951948</v>
      </c>
      <c r="O1343" s="28">
        <f>主要観光地別・年度計!O1439+主要観光地別・年度計!O1445+主要観光地別・年度計!O1451+主要観光地別・年度計!O1457</f>
        <v>1101770</v>
      </c>
      <c r="P1343" s="28">
        <f>主要観光地別・年度計!P1439+主要観光地別・年度計!P1445+主要観光地別・年度計!P1451+主要観光地別・年度計!P1457</f>
        <v>1301757</v>
      </c>
      <c r="Q1343" s="28">
        <f>主要観光地別・年度計!Q1439+主要観光地別・年度計!Q1445+主要観光地別・年度計!Q1451+主要観光地別・年度計!Q1457</f>
        <v>1570951</v>
      </c>
      <c r="R1343" s="28">
        <f>主要観光地別・年度計!R1439+主要観光地別・年度計!R1445+主要観光地別・年度計!R1451+主要観光地別・年度計!R1457</f>
        <v>1811659</v>
      </c>
      <c r="S1343" s="28">
        <f>主要観光地別・年度計!S1439+主要観光地別・年度計!S1445+主要観光地別・年度計!S1451+主要観光地別・年度計!S1457</f>
        <v>2133437</v>
      </c>
      <c r="T1343" s="28">
        <f>主要観光地別・年度計!T1439+主要観光地別・年度計!T1445+主要観光地別・年度計!T1451+主要観光地別・年度計!T1457</f>
        <v>1664399</v>
      </c>
      <c r="U1343" s="28">
        <f>主要観光地別・年度計!U1439+主要観光地別・年度計!U1445+主要観光地別・年度計!U1451+主要観光地別・年度計!U1457</f>
        <v>1573901</v>
      </c>
      <c r="V1343" s="28">
        <f>主要観光地別・年度計!V1439+主要観光地別・年度計!V1445+主要観光地別・年度計!V1451+主要観光地別・年度計!V1457</f>
        <v>1416439</v>
      </c>
      <c r="W1343" s="28">
        <f>主要観光地別・年度計!W1439+主要観光地別・年度計!W1445+主要観光地別・年度計!W1451+主要観光地別・年度計!W1457</f>
        <v>1288031</v>
      </c>
      <c r="X1343" s="28">
        <f>主要観光地別・年度計!X1439+主要観光地別・年度計!X1445+主要観光地別・年度計!X1451+主要観光地別・年度計!X1457</f>
        <v>1658964</v>
      </c>
      <c r="Y1343" s="28">
        <f>主要観光地別・年度計!Y1439+主要観光地別・年度計!Y1445+主要観光地別・年度計!Y1451+主要観光地別・年度計!Y1457</f>
        <v>1506255</v>
      </c>
      <c r="Z1343" s="28">
        <f>主要観光地別・年度計!Z1439+主要観光地別・年度計!Z1445+主要観光地別・年度計!Z1451+主要観光地別・年度計!Z1457</f>
        <v>1499057</v>
      </c>
      <c r="AA1343" s="28">
        <f>主要観光地別・年度計!AA1439+主要観光地別・年度計!AA1445+主要観光地別・年度計!AA1451+主要観光地別・年度計!AA1457</f>
        <v>1466164</v>
      </c>
      <c r="AB1343" s="28">
        <f>主要観光地別・年度計!AB1439+主要観光地別・年度計!AB1445+主要観光地別・年度計!AB1451+主要観光地別・年度計!AB1457</f>
        <v>1500416</v>
      </c>
      <c r="AC1343" s="28">
        <f>主要観光地別・年度計!AC1439+主要観光地別・年度計!AC1445+主要観光地別・年度計!AC1451+主要観光地別・年度計!AC1457</f>
        <v>1478329</v>
      </c>
      <c r="AD1343" s="28">
        <f>主要観光地別・年度計!AD1439+主要観光地別・年度計!AD1445+主要観光地別・年度計!AD1451+主要観光地別・年度計!AD1457</f>
        <v>1512375</v>
      </c>
      <c r="AE1343" s="28">
        <f>主要観光地別・年度計!AE1439+主要観光地別・年度計!AE1445+主要観光地別・年度計!AE1451+主要観光地別・年度計!AE1457</f>
        <v>1529589</v>
      </c>
      <c r="AF1343" s="28">
        <f>主要観光地別・年度計!AF1439+主要観光地別・年度計!AF1445+主要観光地別・年度計!AF1451+主要観光地別・年度計!AF1457</f>
        <v>1738107</v>
      </c>
      <c r="AG1343" s="28">
        <f>主要観光地別・年度計!AG1439+主要観光地別・年度計!AG1445+主要観光地別・年度計!AG1451+主要観光地別・年度計!AG1457</f>
        <v>1707839</v>
      </c>
      <c r="AH1343" s="28">
        <f>主要観光地別・年度計!AH1439+主要観光地別・年度計!AH1445+主要観光地別・年度計!AH1451+主要観光地別・年度計!AH1457</f>
        <v>1913585</v>
      </c>
      <c r="AI1343" s="28">
        <f>主要観光地別・年度計!AI1439+主要観光地別・年度計!AI1445+主要観光地別・年度計!AI1451+主要観光地別・年度計!AI1457</f>
        <v>2045165</v>
      </c>
      <c r="AJ1343" s="28">
        <f>主要観光地別・年度計!AJ1439+主要観光地別・年度計!AJ1445+主要観光地別・年度計!AJ1451+主要観光地別・年度計!AJ1457</f>
        <v>2163212</v>
      </c>
      <c r="AK1343" s="28">
        <f>主要観光地別・年度計!AK1439+主要観光地別・年度計!AK1445+主要観光地別・年度計!AK1451+主要観光地別・年度計!AK1457</f>
        <v>2112925</v>
      </c>
      <c r="AL1343" s="28">
        <f>主要観光地別・年度計!AL1439+主要観光地別・年度計!AL1445+主要観光地別・年度計!AL1451+主要観光地別・年度計!AL1457</f>
        <v>1968983</v>
      </c>
      <c r="AM1343" s="28">
        <f>主要観光地別・年度計!AM1439+主要観光地別・年度計!AM1445+主要観光地別・年度計!AM1451+主要観光地別・年度計!AM1457</f>
        <v>2073460</v>
      </c>
      <c r="AN1343" s="28">
        <f>主要観光地別・年度計!AN1439+主要観光地別・年度計!AN1445+主要観光地別・年度計!AN1451+主要観光地別・年度計!AN1457</f>
        <v>2073607</v>
      </c>
      <c r="AO1343" s="28">
        <f>主要観光地別・年度計!AO1439+主要観光地別・年度計!AO1445+主要観光地別・年度計!AO1451+主要観光地別・年度計!AO1457</f>
        <v>2183526</v>
      </c>
      <c r="AQ1343" s="67">
        <v>705.9</v>
      </c>
      <c r="AR1343" s="67">
        <v>732.4</v>
      </c>
      <c r="AS1343" s="67">
        <v>749.1</v>
      </c>
      <c r="AT1343" s="67">
        <v>714.7</v>
      </c>
      <c r="AU1343" s="67">
        <v>726.3</v>
      </c>
      <c r="AV1343" s="67">
        <v>633.29999999999995</v>
      </c>
      <c r="AW1343" s="67">
        <v>631.79999999999995</v>
      </c>
      <c r="AX1343" s="67">
        <v>554</v>
      </c>
      <c r="AY1343" s="67">
        <v>601.79999999999995</v>
      </c>
      <c r="AZ1343" s="67">
        <v>570.5</v>
      </c>
      <c r="BA1343" s="67">
        <v>518</v>
      </c>
      <c r="BB1343" s="67">
        <v>461.5</v>
      </c>
      <c r="BC1343" s="67">
        <v>425.1</v>
      </c>
      <c r="BD1343" s="67">
        <v>356.7</v>
      </c>
      <c r="BE1343" s="67">
        <v>358.49999999999994</v>
      </c>
      <c r="BF1343" s="67">
        <v>426.5</v>
      </c>
      <c r="BG1343" s="67">
        <v>399.09999999999997</v>
      </c>
      <c r="BH1343" s="67">
        <v>507.79999999999995</v>
      </c>
      <c r="BI1343" s="67">
        <v>532.5</v>
      </c>
      <c r="BJ1343" s="67">
        <v>514.09999999999991</v>
      </c>
      <c r="BK1343" s="67">
        <v>529.9</v>
      </c>
      <c r="BL1343" s="67">
        <v>491.2</v>
      </c>
      <c r="BM1343" s="67">
        <v>559.00000000000011</v>
      </c>
      <c r="BN1343" s="67"/>
    </row>
    <row r="1344" spans="1:66" ht="13.5" customHeight="1" x14ac:dyDescent="0.15">
      <c r="A1344" s="51"/>
      <c r="B1344" s="52"/>
      <c r="C1344" s="116"/>
      <c r="D1344" s="66" t="s">
        <v>8</v>
      </c>
      <c r="E1344" s="90"/>
      <c r="F1344" s="90"/>
      <c r="G1344" s="90"/>
      <c r="H1344" s="28">
        <f>主要観光地別・年度計!H1440+主要観光地別・年度計!H1446+主要観光地別・年度計!H1452+主要観光地別・年度計!H1458</f>
        <v>1049760</v>
      </c>
      <c r="I1344" s="28">
        <f>主要観光地別・年度計!I1440+主要観光地別・年度計!I1446+主要観光地別・年度計!I1452+主要観光地別・年度計!I1458</f>
        <v>738136</v>
      </c>
      <c r="J1344" s="28">
        <f>主要観光地別・年度計!J1440+主要観光地別・年度計!J1446+主要観光地別・年度計!J1452+主要観光地別・年度計!J1458</f>
        <v>1043720</v>
      </c>
      <c r="K1344" s="28">
        <f>主要観光地別・年度計!K1440+主要観光地別・年度計!K1446+主要観光地別・年度計!K1452+主要観光地別・年度計!K1458</f>
        <v>998688</v>
      </c>
      <c r="L1344" s="28">
        <f>主要観光地別・年度計!L1440+主要観光地別・年度計!L1446+主要観光地別・年度計!L1452+主要観光地別・年度計!L1458</f>
        <v>1256090</v>
      </c>
      <c r="M1344" s="28">
        <f>主要観光地別・年度計!M1440+主要観光地別・年度計!M1446+主要観光地別・年度計!M1452+主要観光地別・年度計!M1458</f>
        <v>1115524</v>
      </c>
      <c r="N1344" s="28">
        <f>主要観光地別・年度計!N1440+主要観光地別・年度計!N1446+主要観光地別・年度計!N1452+主要観光地別・年度計!N1458</f>
        <v>1232433</v>
      </c>
      <c r="O1344" s="28">
        <f>主要観光地別・年度計!O1440+主要観光地別・年度計!O1446+主要観光地別・年度計!O1452+主要観光地別・年度計!O1458</f>
        <v>1362781</v>
      </c>
      <c r="P1344" s="28">
        <f>主要観光地別・年度計!P1440+主要観光地別・年度計!P1446+主要観光地別・年度計!P1452+主要観光地別・年度計!P1458</f>
        <v>1438907</v>
      </c>
      <c r="Q1344" s="28">
        <f>主要観光地別・年度計!Q1440+主要観光地別・年度計!Q1446+主要観光地別・年度計!Q1452+主要観光地別・年度計!Q1458</f>
        <v>1360619</v>
      </c>
      <c r="R1344" s="28">
        <f>主要観光地別・年度計!R1440+主要観光地別・年度計!R1446+主要観光地別・年度計!R1452+主要観光地別・年度計!R1458</f>
        <v>1383549</v>
      </c>
      <c r="S1344" s="28">
        <f>主要観光地別・年度計!S1440+主要観光地別・年度計!S1446+主要観光地別・年度計!S1452+主要観光地別・年度計!S1458</f>
        <v>1705675</v>
      </c>
      <c r="T1344" s="28">
        <f>主要観光地別・年度計!T1440+主要観光地別・年度計!T1446+主要観光地別・年度計!T1452+主要観光地別・年度計!T1458</f>
        <v>1998851</v>
      </c>
      <c r="U1344" s="28">
        <f>主要観光地別・年度計!U1440+主要観光地別・年度計!U1446+主要観光地別・年度計!U1452+主要観光地別・年度計!U1458</f>
        <v>2327807</v>
      </c>
      <c r="V1344" s="28">
        <f>主要観光地別・年度計!V1440+主要観光地別・年度計!V1446+主要観光地別・年度計!V1452+主要観光地別・年度計!V1458</f>
        <v>2235064</v>
      </c>
      <c r="W1344" s="28">
        <f>主要観光地別・年度計!W1440+主要観光地別・年度計!W1446+主要観光地別・年度計!W1452+主要観光地別・年度計!W1458</f>
        <v>2334818</v>
      </c>
      <c r="X1344" s="28">
        <f>主要観光地別・年度計!X1440+主要観光地別・年度計!X1446+主要観光地別・年度計!X1452+主要観光地別・年度計!X1458</f>
        <v>1954746</v>
      </c>
      <c r="Y1344" s="28">
        <f>主要観光地別・年度計!Y1440+主要観光地別・年度計!Y1446+主要観光地別・年度計!Y1452+主要観光地別・年度計!Y1458</f>
        <v>1999630</v>
      </c>
      <c r="Z1344" s="28">
        <f>主要観光地別・年度計!Z1440+主要観光地別・年度計!Z1446+主要観光地別・年度計!Z1452+主要観光地別・年度計!Z1458</f>
        <v>1898994</v>
      </c>
      <c r="AA1344" s="28">
        <f>主要観光地別・年度計!AA1440+主要観光地別・年度計!AA1446+主要観光地別・年度計!AA1452+主要観光地別・年度計!AA1458</f>
        <v>1856750</v>
      </c>
      <c r="AB1344" s="28">
        <f>主要観光地別・年度計!AB1440+主要観光地別・年度計!AB1446+主要観光地別・年度計!AB1452+主要観光地別・年度計!AB1458</f>
        <v>1883176</v>
      </c>
      <c r="AC1344" s="28">
        <f>主要観光地別・年度計!AC1440+主要観光地別・年度計!AC1446+主要観光地別・年度計!AC1452+主要観光地別・年度計!AC1458</f>
        <v>1876452</v>
      </c>
      <c r="AD1344" s="28">
        <f>主要観光地別・年度計!AD1440+主要観光地別・年度計!AD1446+主要観光地別・年度計!AD1452+主要観光地別・年度計!AD1458</f>
        <v>1940137</v>
      </c>
      <c r="AE1344" s="28">
        <f>主要観光地別・年度計!AE1440+主要観光地別・年度計!AE1446+主要観光地別・年度計!AE1452+主要観光地別・年度計!AE1458</f>
        <v>1941801</v>
      </c>
      <c r="AF1344" s="28">
        <f>主要観光地別・年度計!AF1440+主要観光地別・年度計!AF1446+主要観光地別・年度計!AF1452+主要観光地別・年度計!AF1458</f>
        <v>1973902</v>
      </c>
      <c r="AG1344" s="28">
        <f>主要観光地別・年度計!AG1440+主要観光地別・年度計!AG1446+主要観光地別・年度計!AG1452+主要観光地別・年度計!AG1458</f>
        <v>2020043</v>
      </c>
      <c r="AH1344" s="28">
        <f>主要観光地別・年度計!AH1440+主要観光地別・年度計!AH1446+主要観光地別・年度計!AH1452+主要観光地別・年度計!AH1458</f>
        <v>2085804</v>
      </c>
      <c r="AI1344" s="28">
        <f>主要観光地別・年度計!AI1440+主要観光地別・年度計!AI1446+主要観光地別・年度計!AI1452+主要観光地別・年度計!AI1458</f>
        <v>2216967</v>
      </c>
      <c r="AJ1344" s="28">
        <f>主要観光地別・年度計!AJ1440+主要観光地別・年度計!AJ1446+主要観光地別・年度計!AJ1452+主要観光地別・年度計!AJ1458</f>
        <v>2313376</v>
      </c>
      <c r="AK1344" s="28">
        <f>主要観光地別・年度計!AK1440+主要観光地別・年度計!AK1446+主要観光地別・年度計!AK1452+主要観光地別・年度計!AK1458</f>
        <v>2243479</v>
      </c>
      <c r="AL1344" s="28">
        <f>主要観光地別・年度計!AL1440+主要観光地別・年度計!AL1446+主要観光地別・年度計!AL1452+主要観光地別・年度計!AL1458</f>
        <v>2109127</v>
      </c>
      <c r="AM1344" s="28">
        <f>主要観光地別・年度計!AM1440+主要観光地別・年度計!AM1446+主要観光地別・年度計!AM1452+主要観光地別・年度計!AM1458</f>
        <v>1898009</v>
      </c>
      <c r="AN1344" s="28">
        <f>主要観光地別・年度計!AN1440+主要観光地別・年度計!AN1446+主要観光地別・年度計!AN1452+主要観光地別・年度計!AN1458</f>
        <v>1815261</v>
      </c>
      <c r="AO1344" s="28">
        <f>主要観光地別・年度計!AO1440+主要観光地別・年度計!AO1446+主要観光地別・年度計!AO1452+主要観光地別・年度計!AO1458</f>
        <v>1653279</v>
      </c>
      <c r="AQ1344" s="67">
        <v>524.9</v>
      </c>
      <c r="AR1344" s="67">
        <v>505.1</v>
      </c>
      <c r="AS1344" s="67">
        <v>497</v>
      </c>
      <c r="AT1344" s="67">
        <v>456.7</v>
      </c>
      <c r="AU1344" s="67">
        <v>496.5</v>
      </c>
      <c r="AV1344" s="67">
        <v>422.8</v>
      </c>
      <c r="AW1344" s="67">
        <v>368.9</v>
      </c>
      <c r="AX1344" s="67">
        <v>384.3</v>
      </c>
      <c r="AY1344" s="67">
        <v>396.6</v>
      </c>
      <c r="AZ1344" s="67">
        <v>403.4</v>
      </c>
      <c r="BA1344" s="67">
        <v>383.1</v>
      </c>
      <c r="BB1344" s="67">
        <v>399.8</v>
      </c>
      <c r="BC1344" s="67">
        <v>359.6</v>
      </c>
      <c r="BD1344" s="67">
        <v>390.09999999999997</v>
      </c>
      <c r="BE1344" s="67">
        <v>369.4</v>
      </c>
      <c r="BF1344" s="67">
        <v>321.29999999999995</v>
      </c>
      <c r="BG1344" s="67">
        <v>329.5</v>
      </c>
      <c r="BH1344" s="67">
        <v>353.1</v>
      </c>
      <c r="BI1344" s="67">
        <v>407.9</v>
      </c>
      <c r="BJ1344" s="67">
        <v>400.39999999999992</v>
      </c>
      <c r="BK1344" s="67">
        <v>406.80000000000007</v>
      </c>
      <c r="BL1344" s="67">
        <v>389.7</v>
      </c>
      <c r="BM1344" s="67">
        <v>328.50000000000006</v>
      </c>
      <c r="BN1344" s="67"/>
    </row>
    <row r="1345" spans="1:66" ht="13.5" customHeight="1" x14ac:dyDescent="0.15">
      <c r="A1345" s="51"/>
      <c r="B1345" s="52"/>
      <c r="C1345" s="116"/>
      <c r="D1345" s="66" t="s">
        <v>9</v>
      </c>
      <c r="E1345" s="90"/>
      <c r="F1345" s="90"/>
      <c r="G1345" s="90"/>
      <c r="H1345" s="28">
        <f>主要観光地別・年度計!H1441+主要観光地別・年度計!H1447+主要観光地別・年度計!H1453+主要観光地別・年度計!H1459</f>
        <v>882103</v>
      </c>
      <c r="I1345" s="28">
        <f>主要観光地別・年度計!I1441+主要観光地別・年度計!I1447+主要観光地別・年度計!I1453+主要観光地別・年度計!I1459</f>
        <v>1059626</v>
      </c>
      <c r="J1345" s="28">
        <f>主要観光地別・年度計!J1441+主要観光地別・年度計!J1447+主要観光地別・年度計!J1453+主要観光地別・年度計!J1459</f>
        <v>1267203</v>
      </c>
      <c r="K1345" s="28">
        <f>主要観光地別・年度計!K1441+主要観光地別・年度計!K1447+主要観光地別・年度計!K1453+主要観光地別・年度計!K1459</f>
        <v>1203685</v>
      </c>
      <c r="L1345" s="28">
        <f>主要観光地別・年度計!L1441+主要観光地別・年度計!L1447+主要観光地別・年度計!L1453+主要観光地別・年度計!L1459</f>
        <v>1597743</v>
      </c>
      <c r="M1345" s="28">
        <f>主要観光地別・年度計!M1441+主要観光地別・年度計!M1447+主要観光地別・年度計!M1453+主要観光地別・年度計!M1459</f>
        <v>1791201</v>
      </c>
      <c r="N1345" s="28">
        <f>主要観光地別・年度計!N1441+主要観光地別・年度計!N1447+主要観光地別・年度計!N1453+主要観光地別・年度計!N1459</f>
        <v>1803342</v>
      </c>
      <c r="O1345" s="28">
        <f>主要観光地別・年度計!O1441+主要観光地別・年度計!O1447+主要観光地別・年度計!O1453+主要観光地別・年度計!O1459</f>
        <v>2034047</v>
      </c>
      <c r="P1345" s="28">
        <f>主要観光地別・年度計!P1441+主要観光地別・年度計!P1447+主要観光地別・年度計!P1453+主要観光地別・年度計!P1459</f>
        <v>2262019</v>
      </c>
      <c r="Q1345" s="28">
        <f>主要観光地別・年度計!Q1441+主要観光地別・年度計!Q1447+主要観光地別・年度計!Q1453+主要観光地別・年度計!Q1459</f>
        <v>2460534</v>
      </c>
      <c r="R1345" s="28">
        <f>主要観光地別・年度計!R1441+主要観光地別・年度計!R1447+主要観光地別・年度計!R1453+主要観光地別・年度計!R1459</f>
        <v>2698936</v>
      </c>
      <c r="S1345" s="28">
        <f>主要観光地別・年度計!S1441+主要観光地別・年度計!S1447+主要観光地別・年度計!S1453+主要観光地別・年度計!S1459</f>
        <v>3257809</v>
      </c>
      <c r="T1345" s="28">
        <f>主要観光地別・年度計!T1441+主要観光地別・年度計!T1447+主要観光地別・年度計!T1453+主要観光地別・年度計!T1459</f>
        <v>3082245</v>
      </c>
      <c r="U1345" s="28">
        <f>主要観光地別・年度計!U1441+主要観光地別・年度計!U1447+主要観光地別・年度計!U1453+主要観光地別・年度計!U1459</f>
        <v>3266393</v>
      </c>
      <c r="V1345" s="28">
        <f>主要観光地別・年度計!V1441+主要観光地別・年度計!V1447+主要観光地別・年度計!V1453+主要観光地別・年度計!V1459</f>
        <v>3070370</v>
      </c>
      <c r="W1345" s="28">
        <f>主要観光地別・年度計!W1441+主要観光地別・年度計!W1447+主要観光地別・年度計!W1453+主要観光地別・年度計!W1459</f>
        <v>2972465</v>
      </c>
      <c r="X1345" s="28">
        <f>主要観光地別・年度計!X1441+主要観光地別・年度計!X1447+主要観光地別・年度計!X1453+主要観光地別・年度計!X1459</f>
        <v>2966080</v>
      </c>
      <c r="Y1345" s="28">
        <f>主要観光地別・年度計!Y1441+主要観光地別・年度計!Y1447+主要観光地別・年度計!Y1453+主要観光地別・年度計!Y1459</f>
        <v>2820382</v>
      </c>
      <c r="Z1345" s="28">
        <f>主要観光地別・年度計!Z1441+主要観光地別・年度計!Z1447+主要観光地別・年度計!Z1453+主要観光地別・年度計!Z1459</f>
        <v>2748313</v>
      </c>
      <c r="AA1345" s="28">
        <f>主要観光地別・年度計!AA1441+主要観光地別・年度計!AA1447+主要観光地別・年度計!AA1453+主要観光地別・年度計!AA1459</f>
        <v>2722427</v>
      </c>
      <c r="AB1345" s="28">
        <f>主要観光地別・年度計!AB1441+主要観光地別・年度計!AB1447+主要観光地別・年度計!AB1453+主要観光地別・年度計!AB1459</f>
        <v>2769964</v>
      </c>
      <c r="AC1345" s="28">
        <f>主要観光地別・年度計!AC1441+主要観光地別・年度計!AC1447+主要観光地別・年度計!AC1453+主要観光地別・年度計!AC1459</f>
        <v>2763680</v>
      </c>
      <c r="AD1345" s="28">
        <f>主要観光地別・年度計!AD1441+主要観光地別・年度計!AD1447+主要観光地別・年度計!AD1453+主要観光地別・年度計!AD1459</f>
        <v>2871237</v>
      </c>
      <c r="AE1345" s="28">
        <f>主要観光地別・年度計!AE1441+主要観光地別・年度計!AE1447+主要観光地別・年度計!AE1453+主要観光地別・年度計!AE1459</f>
        <v>2895583</v>
      </c>
      <c r="AF1345" s="28">
        <f>主要観光地別・年度計!AF1441+主要観光地別・年度計!AF1447+主要観光地別・年度計!AF1453+主要観光地別・年度計!AF1459</f>
        <v>3102396</v>
      </c>
      <c r="AG1345" s="28">
        <f>主要観光地別・年度計!AG1441+主要観光地別・年度計!AG1447+主要観光地別・年度計!AG1453+主要観光地別・年度計!AG1459</f>
        <v>3108863</v>
      </c>
      <c r="AH1345" s="28">
        <f>主要観光地別・年度計!AH1441+主要観光地別・年度計!AH1447+主要観光地別・年度計!AH1453+主要観光地別・年度計!AH1459</f>
        <v>3349633</v>
      </c>
      <c r="AI1345" s="28">
        <f>主要観光地別・年度計!AI1441+主要観光地別・年度計!AI1447+主要観光地別・年度計!AI1453+主要観光地別・年度計!AI1459</f>
        <v>3566087</v>
      </c>
      <c r="AJ1345" s="28">
        <f>主要観光地別・年度計!AJ1441+主要観光地別・年度計!AJ1447+主要観光地別・年度計!AJ1453+主要観光地別・年度計!AJ1459</f>
        <v>3742549</v>
      </c>
      <c r="AK1345" s="28">
        <f>主要観光地別・年度計!AK1441+主要観光地別・年度計!AK1447+主要観光地別・年度計!AK1453+主要観光地別・年度計!AK1459</f>
        <v>3659880</v>
      </c>
      <c r="AL1345" s="28">
        <f>主要観光地別・年度計!AL1441+主要観光地別・年度計!AL1447+主要観光地別・年度計!AL1453+主要観光地別・年度計!AL1459</f>
        <v>3399631</v>
      </c>
      <c r="AM1345" s="28">
        <f>主要観光地別・年度計!AM1441+主要観光地別・年度計!AM1447+主要観光地別・年度計!AM1453+主要観光地別・年度計!AM1459</f>
        <v>3287401</v>
      </c>
      <c r="AN1345" s="28">
        <f>主要観光地別・年度計!AN1441+主要観光地別・年度計!AN1447+主要観光地別・年度計!AN1453+主要観光地別・年度計!AN1459</f>
        <v>3252495</v>
      </c>
      <c r="AO1345" s="28">
        <f>主要観光地別・年度計!AO1441+主要観光地別・年度計!AO1447+主要観光地別・年度計!AO1453+主要観光地別・年度計!AO1459</f>
        <v>3258182</v>
      </c>
      <c r="AQ1345" s="67">
        <v>714.8</v>
      </c>
      <c r="AR1345" s="67">
        <v>708.1</v>
      </c>
      <c r="AS1345" s="67">
        <v>714.7</v>
      </c>
      <c r="AT1345" s="67">
        <v>673.1</v>
      </c>
      <c r="AU1345" s="67">
        <v>650.4</v>
      </c>
      <c r="AV1345" s="67">
        <v>569</v>
      </c>
      <c r="AW1345" s="67">
        <v>525.6</v>
      </c>
      <c r="AX1345" s="67">
        <v>522.9</v>
      </c>
      <c r="AY1345" s="67">
        <v>593.70000000000005</v>
      </c>
      <c r="AZ1345" s="67">
        <v>586</v>
      </c>
      <c r="BA1345" s="67">
        <v>545.5</v>
      </c>
      <c r="BB1345" s="67">
        <v>504.6</v>
      </c>
      <c r="BC1345" s="67">
        <v>509.2</v>
      </c>
      <c r="BD1345" s="67">
        <v>472.70000000000005</v>
      </c>
      <c r="BE1345" s="67">
        <v>457.99999999999994</v>
      </c>
      <c r="BF1345" s="67">
        <v>486.50000000000006</v>
      </c>
      <c r="BG1345" s="67">
        <v>468.49999999999994</v>
      </c>
      <c r="BH1345" s="67">
        <v>620.5</v>
      </c>
      <c r="BI1345" s="67">
        <v>732.19999999999993</v>
      </c>
      <c r="BJ1345" s="67">
        <v>733.4</v>
      </c>
      <c r="BK1345" s="67">
        <v>764.3</v>
      </c>
      <c r="BL1345" s="67">
        <v>710.3</v>
      </c>
      <c r="BM1345" s="67">
        <v>708.5</v>
      </c>
      <c r="BN1345" s="67"/>
    </row>
    <row r="1346" spans="1:66" ht="13.5" customHeight="1" x14ac:dyDescent="0.15">
      <c r="A1346" s="51"/>
      <c r="B1346" s="52"/>
      <c r="C1346" s="116"/>
      <c r="D1346" s="66" t="s">
        <v>10</v>
      </c>
      <c r="E1346" s="90"/>
      <c r="F1346" s="90"/>
      <c r="G1346" s="90"/>
      <c r="H1346" s="28">
        <f>主要観光地別・年度計!H1442+主要観光地別・年度計!H1448+主要観光地別・年度計!H1454+主要観光地別・年度計!H1460</f>
        <v>236342</v>
      </c>
      <c r="I1346" s="28">
        <f>主要観光地別・年度計!I1442+主要観光地別・年度計!I1448+主要観光地別・年度計!I1454+主要観光地別・年度計!I1460</f>
        <v>226580</v>
      </c>
      <c r="J1346" s="28">
        <f>主要観光地別・年度計!J1442+主要観光地別・年度計!J1448+主要観光地別・年度計!J1454+主要観光地別・年度計!J1460</f>
        <v>324881</v>
      </c>
      <c r="K1346" s="28">
        <f>主要観光地別・年度計!K1442+主要観光地別・年度計!K1448+主要観光地別・年度計!K1454+主要観光地別・年度計!K1460</f>
        <v>324136</v>
      </c>
      <c r="L1346" s="28">
        <f>主要観光地別・年度計!L1442+主要観光地別・年度計!L1448+主要観光地別・年度計!L1454+主要観光地別・年度計!L1460</f>
        <v>419191</v>
      </c>
      <c r="M1346" s="28">
        <f>主要観光地別・年度計!M1442+主要観光地別・年度計!M1448+主要観光地別・年度計!M1454+主要観光地別・年度計!M1460</f>
        <v>375243</v>
      </c>
      <c r="N1346" s="28">
        <f>主要観光地別・年度計!N1442+主要観光地別・年度計!N1448+主要観光地別・年度計!N1454+主要観光地別・年度計!N1460</f>
        <v>381039</v>
      </c>
      <c r="O1346" s="28">
        <f>主要観光地別・年度計!O1442+主要観光地別・年度計!O1448+主要観光地別・年度計!O1454+主要観光地別・年度計!O1460</f>
        <v>430504</v>
      </c>
      <c r="P1346" s="28">
        <f>主要観光地別・年度計!P1442+主要観光地別・年度計!P1448+主要観光地別・年度計!P1454+主要観光地別・年度計!P1460</f>
        <v>478645</v>
      </c>
      <c r="Q1346" s="28">
        <f>主要観光地別・年度計!Q1442+主要観光地別・年度計!Q1448+主要観光地別・年度計!Q1454+主要観光地別・年度計!Q1460</f>
        <v>471035</v>
      </c>
      <c r="R1346" s="28">
        <f>主要観光地別・年度計!R1442+主要観光地別・年度計!R1448+主要観光地別・年度計!R1454+主要観光地別・年度計!R1460</f>
        <v>496272</v>
      </c>
      <c r="S1346" s="28">
        <f>主要観光地別・年度計!S1442+主要観光地別・年度計!S1448+主要観光地別・年度計!S1454+主要観光地別・年度計!S1460</f>
        <v>581303</v>
      </c>
      <c r="T1346" s="28">
        <f>主要観光地別・年度計!T1442+主要観光地別・年度計!T1448+主要観光地別・年度計!T1454+主要観光地別・年度計!T1460</f>
        <v>581005</v>
      </c>
      <c r="U1346" s="28">
        <f>主要観光地別・年度計!U1442+主要観光地別・年度計!U1448+主要観光地別・年度計!U1454+主要観光地別・年度計!U1460</f>
        <v>635315</v>
      </c>
      <c r="V1346" s="28">
        <f>主要観光地別・年度計!V1442+主要観光地別・年度計!V1448+主要観光地別・年度計!V1454+主要観光地別・年度計!V1460</f>
        <v>581133</v>
      </c>
      <c r="W1346" s="28">
        <f>主要観光地別・年度計!W1442+主要観光地別・年度計!W1448+主要観光地別・年度計!W1454+主要観光地別・年度計!W1460</f>
        <v>650384</v>
      </c>
      <c r="X1346" s="28">
        <f>主要観光地別・年度計!X1442+主要観光地別・年度計!X1448+主要観光地別・年度計!X1454+主要観光地別・年度計!X1460</f>
        <v>647630</v>
      </c>
      <c r="Y1346" s="28">
        <f>主要観光地別・年度計!Y1442+主要観光地別・年度計!Y1448+主要観光地別・年度計!Y1454+主要観光地別・年度計!Y1460</f>
        <v>685503</v>
      </c>
      <c r="Z1346" s="28">
        <f>主要観光地別・年度計!Z1442+主要観光地別・年度計!Z1448+主要観光地別・年度計!Z1454+主要観光地別・年度計!Z1460</f>
        <v>649738</v>
      </c>
      <c r="AA1346" s="28">
        <f>主要観光地別・年度計!AA1442+主要観光地別・年度計!AA1448+主要観光地別・年度計!AA1454+主要観光地別・年度計!AA1460</f>
        <v>600487</v>
      </c>
      <c r="AB1346" s="28">
        <f>主要観光地別・年度計!AB1442+主要観光地別・年度計!AB1448+主要観光地別・年度計!AB1454+主要観光地別・年度計!AB1460</f>
        <v>613628</v>
      </c>
      <c r="AC1346" s="28">
        <f>主要観光地別・年度計!AC1442+主要観光地別・年度計!AC1448+主要観光地別・年度計!AC1454+主要観光地別・年度計!AC1460</f>
        <v>591101</v>
      </c>
      <c r="AD1346" s="28">
        <f>主要観光地別・年度計!AD1442+主要観光地別・年度計!AD1448+主要観光地別・年度計!AD1454+主要観光地別・年度計!AD1460</f>
        <v>581275</v>
      </c>
      <c r="AE1346" s="28">
        <f>主要観光地別・年度計!AE1442+主要観光地別・年度計!AE1448+主要観光地別・年度計!AE1454+主要観光地別・年度計!AE1460</f>
        <v>575807</v>
      </c>
      <c r="AF1346" s="28">
        <f>主要観光地別・年度計!AF1442+主要観光地別・年度計!AF1448+主要観光地別・年度計!AF1454+主要観光地別・年度計!AF1460</f>
        <v>609613</v>
      </c>
      <c r="AG1346" s="28">
        <f>主要観光地別・年度計!AG1442+主要観光地別・年度計!AG1448+主要観光地別・年度計!AG1454+主要観光地別・年度計!AG1460</f>
        <v>619019</v>
      </c>
      <c r="AH1346" s="28">
        <f>主要観光地別・年度計!AH1442+主要観光地別・年度計!AH1448+主要観光地別・年度計!AH1454+主要観光地別・年度計!AH1460</f>
        <v>649756</v>
      </c>
      <c r="AI1346" s="28">
        <f>主要観光地別・年度計!AI1442+主要観光地別・年度計!AI1448+主要観光地別・年度計!AI1454+主要観光地別・年度計!AI1460</f>
        <v>696045</v>
      </c>
      <c r="AJ1346" s="28">
        <f>主要観光地別・年度計!AJ1442+主要観光地別・年度計!AJ1448+主要観光地別・年度計!AJ1454+主要観光地別・年度計!AJ1460</f>
        <v>734039</v>
      </c>
      <c r="AK1346" s="28">
        <f>主要観光地別・年度計!AK1442+主要観光地別・年度計!AK1448+主要観光地別・年度計!AK1454+主要観光地別・年度計!AK1460</f>
        <v>696524</v>
      </c>
      <c r="AL1346" s="28">
        <f>主要観光地別・年度計!AL1442+主要観光地別・年度計!AL1448+主要観光地別・年度計!AL1454+主要観光地別・年度計!AL1460</f>
        <v>678479</v>
      </c>
      <c r="AM1346" s="28">
        <f>主要観光地別・年度計!AM1442+主要観光地別・年度計!AM1448+主要観光地別・年度計!AM1454+主要観光地別・年度計!AM1460</f>
        <v>684068</v>
      </c>
      <c r="AN1346" s="28">
        <f>主要観光地別・年度計!AN1442+主要観光地別・年度計!AN1448+主要観光地別・年度計!AN1454+主要観光地別・年度計!AN1460</f>
        <v>636373</v>
      </c>
      <c r="AO1346" s="28">
        <f>主要観光地別・年度計!AO1442+主要観光地別・年度計!AO1448+主要観光地別・年度計!AO1454+主要観光地別・年度計!AO1460</f>
        <v>578623</v>
      </c>
      <c r="AQ1346" s="67">
        <v>516</v>
      </c>
      <c r="AR1346" s="67">
        <v>529.4</v>
      </c>
      <c r="AS1346" s="67">
        <v>531.4</v>
      </c>
      <c r="AT1346" s="67">
        <v>498.3</v>
      </c>
      <c r="AU1346" s="67">
        <v>572.4</v>
      </c>
      <c r="AV1346" s="67">
        <v>487.1</v>
      </c>
      <c r="AW1346" s="67">
        <v>475.1</v>
      </c>
      <c r="AX1346" s="67">
        <v>415.4</v>
      </c>
      <c r="AY1346" s="67">
        <v>404.7</v>
      </c>
      <c r="AZ1346" s="67">
        <v>387.9</v>
      </c>
      <c r="BA1346" s="67">
        <v>355.6</v>
      </c>
      <c r="BB1346" s="67">
        <v>356.7</v>
      </c>
      <c r="BC1346" s="67">
        <v>275.5</v>
      </c>
      <c r="BD1346" s="67">
        <v>274.10000000000002</v>
      </c>
      <c r="BE1346" s="67">
        <v>269.90000000000003</v>
      </c>
      <c r="BF1346" s="67">
        <v>261.3</v>
      </c>
      <c r="BG1346" s="67">
        <v>260.10000000000002</v>
      </c>
      <c r="BH1346" s="67">
        <v>240.4</v>
      </c>
      <c r="BI1346" s="67">
        <v>208.19999999999996</v>
      </c>
      <c r="BJ1346" s="67">
        <v>181.10000000000002</v>
      </c>
      <c r="BK1346" s="67">
        <v>172.4</v>
      </c>
      <c r="BL1346" s="67">
        <v>170.6</v>
      </c>
      <c r="BM1346" s="67">
        <v>179</v>
      </c>
      <c r="BN1346" s="67"/>
    </row>
    <row r="1347" spans="1:66" ht="13.5" customHeight="1" thickBot="1" x14ac:dyDescent="0.2">
      <c r="A1347" s="51"/>
      <c r="B1347" s="52"/>
      <c r="C1347" s="117"/>
      <c r="D1347" s="68" t="s">
        <v>11</v>
      </c>
      <c r="E1347" s="91"/>
      <c r="F1347" s="91"/>
      <c r="G1347" s="91"/>
      <c r="H1347" s="29"/>
      <c r="I1347" s="29">
        <f>主要観光地別・年度計!I1443+主要観光地別・年度計!I1449+主要観光地別・年度計!I1455+主要観光地別・年度計!I1461</f>
        <v>241284</v>
      </c>
      <c r="J1347" s="29">
        <f>主要観光地別・年度計!J1443+主要観光地別・年度計!J1449+主要観光地別・年度計!J1455+主要観光地別・年度計!J1461</f>
        <v>342012</v>
      </c>
      <c r="K1347" s="29">
        <f>主要観光地別・年度計!K1443+主要観光地別・年度計!K1449+主要観光地別・年度計!K1455+主要観光地別・年度計!K1461</f>
        <v>330138</v>
      </c>
      <c r="L1347" s="29">
        <f>主要観光地別・年度計!L1443+主要観光地別・年度計!L1449+主要観光地別・年度計!L1455+主要観光地別・年度計!L1461</f>
        <v>444486</v>
      </c>
      <c r="M1347" s="29">
        <f>主要観光地別・年度計!M1443+主要観光地別・年度計!M1449+主要観光地別・年度計!M1455+主要観光地別・年度計!M1461</f>
        <v>421054</v>
      </c>
      <c r="N1347" s="29">
        <f>主要観光地別・年度計!N1443+主要観光地別・年度計!N1449+主要観光地別・年度計!N1455+主要観光地別・年度計!N1461</f>
        <v>416279</v>
      </c>
      <c r="O1347" s="29">
        <f>主要観光地別・年度計!O1443+主要観光地別・年度計!O1449+主要観光地別・年度計!O1455+主要観光地別・年度計!O1461</f>
        <v>473534</v>
      </c>
      <c r="P1347" s="29">
        <f>主要観光地別・年度計!P1443+主要観光地別・年度計!P1449+主要観光地別・年度計!P1455+主要観光地別・年度計!P1461</f>
        <v>525244</v>
      </c>
      <c r="Q1347" s="29">
        <f>主要観光地別・年度計!Q1443+主要観光地別・年度計!Q1449+主要観光地別・年度計!Q1455+主要観光地別・年度計!Q1461</f>
        <v>518120</v>
      </c>
      <c r="R1347" s="29">
        <f>主要観光地別・年度計!R1443+主要観光地別・年度計!R1449+主要観光地別・年度計!R1455+主要観光地別・年度計!R1461</f>
        <v>544520</v>
      </c>
      <c r="S1347" s="29">
        <f>主要観光地別・年度計!S1443+主要観光地別・年度計!S1449+主要観光地別・年度計!S1455+主要観光地別・年度計!S1461</f>
        <v>639436</v>
      </c>
      <c r="T1347" s="29">
        <f>主要観光地別・年度計!T1443+主要観光地別・年度計!T1449+主要観光地別・年度計!T1455+主要観光地別・年度計!T1461</f>
        <v>639104</v>
      </c>
      <c r="U1347" s="29">
        <f>主要観光地別・年度計!U1443+主要観光地別・年度計!U1449+主要観光地別・年度計!U1455+主要観光地別・年度計!U1461</f>
        <v>698847</v>
      </c>
      <c r="V1347" s="29">
        <f>主要観光地別・年度計!V1443+主要観光地別・年度計!V1449+主要観光地別・年度計!V1455+主要観光地別・年度計!V1461</f>
        <v>639247</v>
      </c>
      <c r="W1347" s="29">
        <f>主要観光地別・年度計!W1443+主要観光地別・年度計!W1449+主要観光地別・年度計!W1455+主要観光地別・年度計!W1461</f>
        <v>714419</v>
      </c>
      <c r="X1347" s="29">
        <f>主要観光地別・年度計!X1443+主要観光地別・年度計!X1449+主要観光地別・年度計!X1455+主要観光地別・年度計!X1461</f>
        <v>712327</v>
      </c>
      <c r="Y1347" s="29">
        <f>主要観光地別・年度計!Y1443+主要観光地別・年度計!Y1449+主要観光地別・年度計!Y1455+主要観光地別・年度計!Y1461</f>
        <v>754056</v>
      </c>
      <c r="Z1347" s="29">
        <f>主要観光地別・年度計!Z1443+主要観光地別・年度計!Z1449+主要観光地別・年度計!Z1455+主要観光地別・年度計!Z1461</f>
        <v>714714</v>
      </c>
      <c r="AA1347" s="29">
        <f>主要観光地別・年度計!AA1443+主要観光地別・年度計!AA1449+主要観光地別・年度計!AA1455+主要観光地別・年度計!AA1461</f>
        <v>660533</v>
      </c>
      <c r="AB1347" s="29">
        <f>主要観光地別・年度計!AB1443+主要観光地別・年度計!AB1449+主要観光地別・年度計!AB1455+主要観光地別・年度計!AB1461</f>
        <v>674985</v>
      </c>
      <c r="AC1347" s="29">
        <f>主要観光地別・年度計!AC1443+主要観光地別・年度計!AC1449+主要観光地別・年度計!AC1455+主要観光地別・年度計!AC1461</f>
        <v>650209</v>
      </c>
      <c r="AD1347" s="29">
        <f>主要観光地別・年度計!AD1443+主要観光地別・年度計!AD1449+主要観光地別・年度計!AD1455+主要観光地別・年度計!AD1461</f>
        <v>639402</v>
      </c>
      <c r="AE1347" s="29">
        <f>主要観光地別・年度計!AE1443+主要観光地別・年度計!AE1449+主要観光地別・年度計!AE1455+主要観光地別・年度計!AE1461</f>
        <v>623386</v>
      </c>
      <c r="AF1347" s="29">
        <f>主要観光地別・年度計!AF1443+主要観光地別・年度計!AF1449+主要観光地別・年度計!AF1455+主要観光地別・年度計!AF1461</f>
        <v>670604</v>
      </c>
      <c r="AG1347" s="29">
        <f>主要観光地別・年度計!AG1443+主要観光地別・年度計!AG1449+主要観光地別・年度計!AG1455+主要観光地別・年度計!AG1461</f>
        <v>680920</v>
      </c>
      <c r="AH1347" s="29">
        <f>主要観光地別・年度計!AH1443+主要観光地別・年度計!AH1449+主要観光地別・年度計!AH1455+主要観光地別・年度計!AH1461</f>
        <v>714731</v>
      </c>
      <c r="AI1347" s="29">
        <f>主要観光地別・年度計!AI1443+主要観光地別・年度計!AI1449+主要観光地別・年度計!AI1455+主要観光地別・年度計!AI1461</f>
        <v>765649</v>
      </c>
      <c r="AJ1347" s="29">
        <f>主要観光地別・年度計!AJ1443+主要観光地別・年度計!AJ1449+主要観光地別・年度計!AJ1455+主要観光地別・年度計!AJ1461</f>
        <v>807438</v>
      </c>
      <c r="AK1347" s="29">
        <f>主要観光地別・年度計!AK1443+主要観光地別・年度計!AK1449+主要観光地別・年度計!AK1455+主要観光地別・年度計!AK1461</f>
        <v>765665</v>
      </c>
      <c r="AL1347" s="29">
        <f>主要観光地別・年度計!AL1443+主要観光地別・年度計!AL1449+主要観光地別・年度計!AL1455+主要観光地別・年度計!AL1461</f>
        <v>746329</v>
      </c>
      <c r="AM1347" s="29">
        <f>主要観光地別・年度計!AM1443+主要観光地別・年度計!AM1449+主要観光地別・年度計!AM1455+主要観光地別・年度計!AM1461</f>
        <v>752457</v>
      </c>
      <c r="AN1347" s="29">
        <f>主要観光地別・年度計!AN1443+主要観光地別・年度計!AN1449+主要観光地別・年度計!AN1455+主要観光地別・年度計!AN1461</f>
        <v>699995</v>
      </c>
      <c r="AO1347" s="29">
        <f>主要観光地別・年度計!AO1443+主要観光地別・年度計!AO1449+主要観光地別・年度計!AO1455+主要観光地別・年度計!AO1461</f>
        <v>636466</v>
      </c>
      <c r="AQ1347" s="69">
        <v>576.6</v>
      </c>
      <c r="AR1347" s="69">
        <v>512.4</v>
      </c>
      <c r="AS1347" s="69">
        <v>542</v>
      </c>
      <c r="AT1347" s="69">
        <v>505.4</v>
      </c>
      <c r="AU1347" s="69">
        <v>652</v>
      </c>
      <c r="AV1347" s="69">
        <v>522.4</v>
      </c>
      <c r="AW1347" s="69">
        <v>532.5</v>
      </c>
      <c r="AX1347" s="69">
        <v>461.8</v>
      </c>
      <c r="AY1347" s="69">
        <v>449.3</v>
      </c>
      <c r="AZ1347" s="69">
        <v>416.6</v>
      </c>
      <c r="BA1347" s="69">
        <v>381.8</v>
      </c>
      <c r="BB1347" s="69">
        <v>379.3</v>
      </c>
      <c r="BC1347" s="69">
        <v>317.8</v>
      </c>
      <c r="BD1347" s="69">
        <v>303.5</v>
      </c>
      <c r="BE1347" s="69">
        <v>292.7</v>
      </c>
      <c r="BF1347" s="69">
        <v>282</v>
      </c>
      <c r="BG1347" s="69">
        <v>277.39999999999998</v>
      </c>
      <c r="BH1347" s="69">
        <v>263.20000000000005</v>
      </c>
      <c r="BI1347" s="69">
        <v>223.6</v>
      </c>
      <c r="BJ1347" s="69">
        <v>197.19999999999996</v>
      </c>
      <c r="BK1347" s="69">
        <v>190.3</v>
      </c>
      <c r="BL1347" s="69">
        <v>188.2</v>
      </c>
      <c r="BM1347" s="69">
        <v>211.20000000000002</v>
      </c>
      <c r="BN1347" s="69"/>
    </row>
    <row r="1348" spans="1:66" ht="13.5" customHeight="1" x14ac:dyDescent="0.15">
      <c r="A1348" s="51"/>
      <c r="B1348" s="52"/>
      <c r="C1348" s="121" t="s">
        <v>434</v>
      </c>
      <c r="D1348" s="64" t="s">
        <v>6</v>
      </c>
      <c r="E1348" s="89"/>
      <c r="F1348" s="89"/>
      <c r="G1348" s="89"/>
      <c r="H1348" s="26">
        <f t="shared" ref="H1348:I1348" si="1368">SUM(H1349:H1350)</f>
        <v>457833</v>
      </c>
      <c r="I1348" s="26">
        <f t="shared" si="1368"/>
        <v>501656</v>
      </c>
      <c r="J1348" s="26">
        <f t="shared" ref="J1348:AO1348" si="1369">SUM(J1349:J1350)</f>
        <v>647071</v>
      </c>
      <c r="K1348" s="26">
        <f t="shared" si="1369"/>
        <v>518497</v>
      </c>
      <c r="L1348" s="26">
        <f t="shared" si="1369"/>
        <v>528902</v>
      </c>
      <c r="M1348" s="26">
        <f t="shared" si="1369"/>
        <v>574337</v>
      </c>
      <c r="N1348" s="26">
        <f t="shared" si="1369"/>
        <v>704208</v>
      </c>
      <c r="O1348" s="26">
        <f t="shared" si="1369"/>
        <v>780284</v>
      </c>
      <c r="P1348" s="26">
        <f t="shared" si="1369"/>
        <v>867734</v>
      </c>
      <c r="Q1348" s="26">
        <f t="shared" si="1369"/>
        <v>952300</v>
      </c>
      <c r="R1348" s="26">
        <f t="shared" si="1369"/>
        <v>1075393</v>
      </c>
      <c r="S1348" s="26">
        <f t="shared" si="1369"/>
        <v>1199783</v>
      </c>
      <c r="T1348" s="26">
        <f t="shared" si="1369"/>
        <v>1074376</v>
      </c>
      <c r="U1348" s="26">
        <f t="shared" si="1369"/>
        <v>1171220</v>
      </c>
      <c r="V1348" s="26">
        <f t="shared" si="1369"/>
        <v>1137346</v>
      </c>
      <c r="W1348" s="26">
        <f t="shared" si="1369"/>
        <v>1189605</v>
      </c>
      <c r="X1348" s="26">
        <f t="shared" si="1369"/>
        <v>1258256</v>
      </c>
      <c r="Y1348" s="26">
        <f t="shared" si="1369"/>
        <v>1283769</v>
      </c>
      <c r="Z1348" s="26">
        <f t="shared" si="1369"/>
        <v>1247397</v>
      </c>
      <c r="AA1348" s="26">
        <f t="shared" si="1369"/>
        <v>1255751</v>
      </c>
      <c r="AB1348" s="26">
        <f t="shared" si="1369"/>
        <v>1247775</v>
      </c>
      <c r="AC1348" s="26">
        <f t="shared" si="1369"/>
        <v>1307587</v>
      </c>
      <c r="AD1348" s="26">
        <f t="shared" si="1369"/>
        <v>1291172</v>
      </c>
      <c r="AE1348" s="26">
        <f t="shared" si="1369"/>
        <v>1295029</v>
      </c>
      <c r="AF1348" s="26">
        <f t="shared" si="1369"/>
        <v>1344190</v>
      </c>
      <c r="AG1348" s="26">
        <f t="shared" si="1369"/>
        <v>1298346</v>
      </c>
      <c r="AH1348" s="26">
        <f t="shared" si="1369"/>
        <v>1433301</v>
      </c>
      <c r="AI1348" s="26">
        <f t="shared" si="1369"/>
        <v>1526995</v>
      </c>
      <c r="AJ1348" s="26">
        <f t="shared" si="1369"/>
        <v>1594792</v>
      </c>
      <c r="AK1348" s="26">
        <f t="shared" si="1369"/>
        <v>1578211</v>
      </c>
      <c r="AL1348" s="26">
        <f t="shared" si="1369"/>
        <v>1416389</v>
      </c>
      <c r="AM1348" s="26">
        <f t="shared" si="1369"/>
        <v>1507335</v>
      </c>
      <c r="AN1348" s="26">
        <f t="shared" si="1369"/>
        <v>1583399</v>
      </c>
      <c r="AO1348" s="26">
        <f t="shared" si="1369"/>
        <v>1571769</v>
      </c>
      <c r="AQ1348" s="65">
        <v>1898.8000000000002</v>
      </c>
      <c r="AR1348" s="65">
        <v>1975.3000000000002</v>
      </c>
      <c r="AS1348" s="65">
        <v>1937</v>
      </c>
      <c r="AT1348" s="65">
        <v>1679.7</v>
      </c>
      <c r="AU1348" s="65">
        <v>1800.5</v>
      </c>
      <c r="AV1348" s="65">
        <v>1845</v>
      </c>
      <c r="AW1348" s="65">
        <v>1693.2</v>
      </c>
      <c r="AX1348" s="65">
        <v>1555.5</v>
      </c>
      <c r="AY1348" s="65">
        <v>1503.8</v>
      </c>
      <c r="AZ1348" s="65">
        <v>1456.6</v>
      </c>
      <c r="BA1348" s="65">
        <v>0</v>
      </c>
      <c r="BB1348" s="65">
        <v>0</v>
      </c>
      <c r="BC1348" s="65">
        <v>0</v>
      </c>
      <c r="BD1348" s="65">
        <v>0</v>
      </c>
      <c r="BE1348" s="65">
        <v>0</v>
      </c>
      <c r="BF1348" s="65">
        <v>0</v>
      </c>
      <c r="BG1348" s="65">
        <v>0</v>
      </c>
      <c r="BH1348" s="65">
        <v>0</v>
      </c>
      <c r="BI1348" s="65">
        <v>0</v>
      </c>
      <c r="BJ1348" s="65">
        <v>0</v>
      </c>
      <c r="BK1348" s="65">
        <v>0</v>
      </c>
      <c r="BL1348" s="65">
        <v>0</v>
      </c>
      <c r="BM1348" s="65"/>
      <c r="BN1348" s="65"/>
    </row>
    <row r="1349" spans="1:66" ht="13.5" customHeight="1" x14ac:dyDescent="0.15">
      <c r="A1349" s="51"/>
      <c r="B1349" s="52"/>
      <c r="C1349" s="122"/>
      <c r="D1349" s="66" t="s">
        <v>7</v>
      </c>
      <c r="E1349" s="90"/>
      <c r="F1349" s="90"/>
      <c r="G1349" s="90"/>
      <c r="H1349" s="28">
        <f>主要観光地別・年度計!H1463</f>
        <v>178001</v>
      </c>
      <c r="I1349" s="28">
        <f>主要観光地別・年度計!I1463</f>
        <v>240164</v>
      </c>
      <c r="J1349" s="28">
        <f>主要観光地別・年度計!J1463</f>
        <v>268892</v>
      </c>
      <c r="K1349" s="28">
        <f>主要観光地別・年度計!K1463</f>
        <v>271143</v>
      </c>
      <c r="L1349" s="28">
        <f>主要観光地別・年度計!L1463</f>
        <v>251567</v>
      </c>
      <c r="M1349" s="28">
        <f>主要観光地別・年度計!M1463</f>
        <v>291822</v>
      </c>
      <c r="N1349" s="28">
        <f>主要観光地別・年度計!N1463</f>
        <v>362024</v>
      </c>
      <c r="O1349" s="28">
        <f>主要観光地別・年度計!O1463</f>
        <v>405762</v>
      </c>
      <c r="P1349" s="28">
        <f>主要観光地別・年度計!P1463</f>
        <v>503506</v>
      </c>
      <c r="Q1349" s="28">
        <f>主要観光地別・年度計!Q1463</f>
        <v>543508</v>
      </c>
      <c r="R1349" s="28">
        <f>主要観光地別・年度計!R1463</f>
        <v>602793</v>
      </c>
      <c r="S1349" s="28">
        <f>主要観光地別・年度計!S1463</f>
        <v>737225</v>
      </c>
      <c r="T1349" s="28">
        <f>主要観光地別・年度計!T1463</f>
        <v>606011</v>
      </c>
      <c r="U1349" s="28">
        <f>主要観光地別・年度計!U1463</f>
        <v>665195</v>
      </c>
      <c r="V1349" s="28">
        <f>主要観光地別・年度計!V1463</f>
        <v>630104</v>
      </c>
      <c r="W1349" s="28">
        <f>主要観光地別・年度計!W1463</f>
        <v>700075</v>
      </c>
      <c r="X1349" s="28">
        <f>主要観光地別・年度計!X1463</f>
        <v>756193</v>
      </c>
      <c r="Y1349" s="28">
        <f>主要観光地別・年度計!Y1463</f>
        <v>766640</v>
      </c>
      <c r="Z1349" s="28">
        <f>主要観光地別・年度計!Z1463</f>
        <v>709732</v>
      </c>
      <c r="AA1349" s="28">
        <f>主要観光地別・年度計!AA1463</f>
        <v>709637</v>
      </c>
      <c r="AB1349" s="28">
        <f>主要観光地別・年度計!AB1463</f>
        <v>728599</v>
      </c>
      <c r="AC1349" s="28">
        <f>主要観光地別・年度計!AC1463</f>
        <v>756113</v>
      </c>
      <c r="AD1349" s="28">
        <f>主要観光地別・年度計!AD1463</f>
        <v>792627</v>
      </c>
      <c r="AE1349" s="28">
        <f>主要観光地別・年度計!AE1463</f>
        <v>755918</v>
      </c>
      <c r="AF1349" s="28">
        <f>主要観光地別・年度計!AF1463</f>
        <v>770801</v>
      </c>
      <c r="AG1349" s="28">
        <f>主要観光地別・年度計!AG1463</f>
        <v>721042</v>
      </c>
      <c r="AH1349" s="28">
        <f>主要観光地別・年度計!AH1463</f>
        <v>853528</v>
      </c>
      <c r="AI1349" s="28">
        <f>主要観光地別・年度計!AI1463</f>
        <v>841910</v>
      </c>
      <c r="AJ1349" s="28">
        <f>主要観光地別・年度計!AJ1463</f>
        <v>921480</v>
      </c>
      <c r="AK1349" s="28">
        <f>主要観光地別・年度計!AK1463</f>
        <v>911663</v>
      </c>
      <c r="AL1349" s="28">
        <f>主要観光地別・年度計!AL1463</f>
        <v>832996</v>
      </c>
      <c r="AM1349" s="28">
        <f>主要観光地別・年度計!AM1463</f>
        <v>848568</v>
      </c>
      <c r="AN1349" s="28">
        <f>主要観光地別・年度計!AN1463</f>
        <v>826787</v>
      </c>
      <c r="AO1349" s="28">
        <f>主要観光地別・年度計!AO1463</f>
        <v>909743</v>
      </c>
      <c r="AQ1349" s="67">
        <v>1080.4000000000001</v>
      </c>
      <c r="AR1349" s="67">
        <v>1348.9</v>
      </c>
      <c r="AS1349" s="67">
        <v>1167.2</v>
      </c>
      <c r="AT1349" s="67">
        <v>874.6</v>
      </c>
      <c r="AU1349" s="67">
        <v>1060.8</v>
      </c>
      <c r="AV1349" s="67">
        <v>992.9</v>
      </c>
      <c r="AW1349" s="67">
        <v>911.5</v>
      </c>
      <c r="AX1349" s="67">
        <v>823.1</v>
      </c>
      <c r="AY1349" s="67">
        <v>851.8</v>
      </c>
      <c r="AZ1349" s="67">
        <v>806.4</v>
      </c>
      <c r="BA1349" s="67">
        <v>0</v>
      </c>
      <c r="BB1349" s="67">
        <v>0</v>
      </c>
      <c r="BC1349" s="67">
        <v>0</v>
      </c>
      <c r="BD1349" s="67">
        <v>0</v>
      </c>
      <c r="BE1349" s="67">
        <v>0</v>
      </c>
      <c r="BF1349" s="67">
        <v>0</v>
      </c>
      <c r="BG1349" s="67">
        <v>0</v>
      </c>
      <c r="BH1349" s="67">
        <v>0</v>
      </c>
      <c r="BI1349" s="67">
        <v>0</v>
      </c>
      <c r="BJ1349" s="67">
        <v>0</v>
      </c>
      <c r="BK1349" s="67">
        <v>0</v>
      </c>
      <c r="BL1349" s="67">
        <v>0</v>
      </c>
      <c r="BM1349" s="67"/>
      <c r="BN1349" s="67"/>
    </row>
    <row r="1350" spans="1:66" ht="13.5" customHeight="1" x14ac:dyDescent="0.15">
      <c r="A1350" s="51"/>
      <c r="B1350" s="52"/>
      <c r="C1350" s="122"/>
      <c r="D1350" s="66" t="s">
        <v>8</v>
      </c>
      <c r="E1350" s="90"/>
      <c r="F1350" s="90"/>
      <c r="G1350" s="90"/>
      <c r="H1350" s="28">
        <f>主要観光地別・年度計!H1464</f>
        <v>279832</v>
      </c>
      <c r="I1350" s="28">
        <f>主要観光地別・年度計!I1464</f>
        <v>261492</v>
      </c>
      <c r="J1350" s="28">
        <f>主要観光地別・年度計!J1464</f>
        <v>378179</v>
      </c>
      <c r="K1350" s="28">
        <f>主要観光地別・年度計!K1464</f>
        <v>247354</v>
      </c>
      <c r="L1350" s="28">
        <f>主要観光地別・年度計!L1464</f>
        <v>277335</v>
      </c>
      <c r="M1350" s="28">
        <f>主要観光地別・年度計!M1464</f>
        <v>282515</v>
      </c>
      <c r="N1350" s="28">
        <f>主要観光地別・年度計!N1464</f>
        <v>342184</v>
      </c>
      <c r="O1350" s="28">
        <f>主要観光地別・年度計!O1464</f>
        <v>374522</v>
      </c>
      <c r="P1350" s="28">
        <f>主要観光地別・年度計!P1464</f>
        <v>364228</v>
      </c>
      <c r="Q1350" s="28">
        <f>主要観光地別・年度計!Q1464</f>
        <v>408792</v>
      </c>
      <c r="R1350" s="28">
        <f>主要観光地別・年度計!R1464</f>
        <v>472600</v>
      </c>
      <c r="S1350" s="28">
        <f>主要観光地別・年度計!S1464</f>
        <v>462558</v>
      </c>
      <c r="T1350" s="28">
        <f>主要観光地別・年度計!T1464</f>
        <v>468365</v>
      </c>
      <c r="U1350" s="28">
        <f>主要観光地別・年度計!U1464</f>
        <v>506025</v>
      </c>
      <c r="V1350" s="28">
        <f>主要観光地別・年度計!V1464</f>
        <v>507242</v>
      </c>
      <c r="W1350" s="28">
        <f>主要観光地別・年度計!W1464</f>
        <v>489530</v>
      </c>
      <c r="X1350" s="28">
        <f>主要観光地別・年度計!X1464</f>
        <v>502063</v>
      </c>
      <c r="Y1350" s="28">
        <f>主要観光地別・年度計!Y1464</f>
        <v>517129</v>
      </c>
      <c r="Z1350" s="28">
        <f>主要観光地別・年度計!Z1464</f>
        <v>537665</v>
      </c>
      <c r="AA1350" s="28">
        <f>主要観光地別・年度計!AA1464</f>
        <v>546114</v>
      </c>
      <c r="AB1350" s="28">
        <f>主要観光地別・年度計!AB1464</f>
        <v>519176</v>
      </c>
      <c r="AC1350" s="28">
        <f>主要観光地別・年度計!AC1464</f>
        <v>551474</v>
      </c>
      <c r="AD1350" s="28">
        <f>主要観光地別・年度計!AD1464</f>
        <v>498545</v>
      </c>
      <c r="AE1350" s="28">
        <f>主要観光地別・年度計!AE1464</f>
        <v>539111</v>
      </c>
      <c r="AF1350" s="28">
        <f>主要観光地別・年度計!AF1464</f>
        <v>573389</v>
      </c>
      <c r="AG1350" s="28">
        <f>主要観光地別・年度計!AG1464</f>
        <v>577304</v>
      </c>
      <c r="AH1350" s="28">
        <f>主要観光地別・年度計!AH1464</f>
        <v>579773</v>
      </c>
      <c r="AI1350" s="28">
        <f>主要観光地別・年度計!AI1464</f>
        <v>685085</v>
      </c>
      <c r="AJ1350" s="28">
        <f>主要観光地別・年度計!AJ1464</f>
        <v>673312</v>
      </c>
      <c r="AK1350" s="28">
        <f>主要観光地別・年度計!AK1464</f>
        <v>666548</v>
      </c>
      <c r="AL1350" s="28">
        <f>主要観光地別・年度計!AL1464</f>
        <v>583393</v>
      </c>
      <c r="AM1350" s="28">
        <f>主要観光地別・年度計!AM1464</f>
        <v>658767</v>
      </c>
      <c r="AN1350" s="28">
        <f>主要観光地別・年度計!AN1464</f>
        <v>756612</v>
      </c>
      <c r="AO1350" s="28">
        <f>主要観光地別・年度計!AO1464</f>
        <v>662026</v>
      </c>
      <c r="AQ1350" s="67">
        <v>818.4</v>
      </c>
      <c r="AR1350" s="67">
        <v>626.4</v>
      </c>
      <c r="AS1350" s="67">
        <v>769.8</v>
      </c>
      <c r="AT1350" s="67">
        <v>805.1</v>
      </c>
      <c r="AU1350" s="67">
        <v>739.7</v>
      </c>
      <c r="AV1350" s="67">
        <v>852.1</v>
      </c>
      <c r="AW1350" s="67">
        <v>781.7</v>
      </c>
      <c r="AX1350" s="67">
        <v>732.4</v>
      </c>
      <c r="AY1350" s="67">
        <v>652</v>
      </c>
      <c r="AZ1350" s="67">
        <v>650.20000000000005</v>
      </c>
      <c r="BA1350" s="67">
        <v>0</v>
      </c>
      <c r="BB1350" s="67">
        <v>0</v>
      </c>
      <c r="BC1350" s="67">
        <v>0</v>
      </c>
      <c r="BD1350" s="67">
        <v>0</v>
      </c>
      <c r="BE1350" s="67">
        <v>0</v>
      </c>
      <c r="BF1350" s="67">
        <v>0</v>
      </c>
      <c r="BG1350" s="67">
        <v>0</v>
      </c>
      <c r="BH1350" s="67">
        <v>0</v>
      </c>
      <c r="BI1350" s="67">
        <v>0</v>
      </c>
      <c r="BJ1350" s="67">
        <v>0</v>
      </c>
      <c r="BK1350" s="67">
        <v>0</v>
      </c>
      <c r="BL1350" s="67">
        <v>0</v>
      </c>
      <c r="BM1350" s="67"/>
      <c r="BN1350" s="67"/>
    </row>
    <row r="1351" spans="1:66" ht="13.5" customHeight="1" x14ac:dyDescent="0.15">
      <c r="A1351" s="51"/>
      <c r="B1351" s="52"/>
      <c r="C1351" s="122"/>
      <c r="D1351" s="66" t="s">
        <v>9</v>
      </c>
      <c r="E1351" s="90"/>
      <c r="F1351" s="90"/>
      <c r="G1351" s="90"/>
      <c r="H1351" s="28">
        <f>主要観光地別・年度計!H1465</f>
        <v>113195</v>
      </c>
      <c r="I1351" s="28">
        <f>主要観光地別・年度計!I1465</f>
        <v>146180</v>
      </c>
      <c r="J1351" s="28">
        <f>主要観光地別・年度計!J1465</f>
        <v>295386</v>
      </c>
      <c r="K1351" s="28">
        <f>主要観光地別・年度計!K1465</f>
        <v>218102</v>
      </c>
      <c r="L1351" s="28">
        <f>主要観光地別・年度計!L1465</f>
        <v>243476</v>
      </c>
      <c r="M1351" s="28">
        <f>主要観光地別・年度計!M1465</f>
        <v>286079</v>
      </c>
      <c r="N1351" s="28">
        <f>主要観光地別・年度計!N1465</f>
        <v>399320</v>
      </c>
      <c r="O1351" s="28">
        <f>主要観光地別・年度計!O1465</f>
        <v>457453</v>
      </c>
      <c r="P1351" s="28">
        <f>主要観光地別・年度計!P1465</f>
        <v>531266</v>
      </c>
      <c r="Q1351" s="28">
        <f>主要観光地別・年度計!Q1465</f>
        <v>599439</v>
      </c>
      <c r="R1351" s="28">
        <f>主要観光地別・年度計!R1465</f>
        <v>701939</v>
      </c>
      <c r="S1351" s="28">
        <f>主要観光地別・年度計!S1465</f>
        <v>774709</v>
      </c>
      <c r="T1351" s="28">
        <f>主要観光地別・年度計!T1465</f>
        <v>625609</v>
      </c>
      <c r="U1351" s="28">
        <f>主要観光地別・年度計!U1465</f>
        <v>686091</v>
      </c>
      <c r="V1351" s="28">
        <f>主要観光地別・年度計!V1465</f>
        <v>667961</v>
      </c>
      <c r="W1351" s="28">
        <f>主要観光地別・年度計!W1465</f>
        <v>691409</v>
      </c>
      <c r="X1351" s="28">
        <f>主要観光地別・年度計!X1465</f>
        <v>734964</v>
      </c>
      <c r="Y1351" s="28">
        <f>主要観光地別・年度計!Y1465</f>
        <v>753655</v>
      </c>
      <c r="Z1351" s="28">
        <f>主要観光地別・年度計!Z1465</f>
        <v>702053</v>
      </c>
      <c r="AA1351" s="28">
        <f>主要観光地別・年度計!AA1465</f>
        <v>708181</v>
      </c>
      <c r="AB1351" s="28">
        <f>主要観光地別・年度計!AB1465</f>
        <v>705273</v>
      </c>
      <c r="AC1351" s="28">
        <f>主要観光地別・年度計!AC1465</f>
        <v>673970</v>
      </c>
      <c r="AD1351" s="28">
        <f>主要観光地別・年度計!AD1465</f>
        <v>635590</v>
      </c>
      <c r="AE1351" s="28">
        <f>主要観光地別・年度計!AE1465</f>
        <v>644025</v>
      </c>
      <c r="AF1351" s="28">
        <f>主要観光地別・年度計!AF1465</f>
        <v>642804</v>
      </c>
      <c r="AG1351" s="28">
        <f>主要観光地別・年度計!AG1465</f>
        <v>563469</v>
      </c>
      <c r="AH1351" s="28">
        <f>主要観光地別・年度計!AH1465</f>
        <v>631748</v>
      </c>
      <c r="AI1351" s="28">
        <f>主要観光地別・年度計!AI1465</f>
        <v>674236</v>
      </c>
      <c r="AJ1351" s="28">
        <f>主要観光地別・年度計!AJ1465</f>
        <v>732455</v>
      </c>
      <c r="AK1351" s="28">
        <f>主要観光地別・年度計!AK1465</f>
        <v>739076</v>
      </c>
      <c r="AL1351" s="28">
        <f>主要観光地別・年度計!AL1465</f>
        <v>671213</v>
      </c>
      <c r="AM1351" s="28">
        <f>主要観光地別・年度計!AM1465</f>
        <v>721569</v>
      </c>
      <c r="AN1351" s="28">
        <f>主要観光地別・年度計!AN1465</f>
        <v>729573</v>
      </c>
      <c r="AO1351" s="28">
        <f>主要観光地別・年度計!AO1465</f>
        <v>719101</v>
      </c>
      <c r="AQ1351" s="67">
        <v>933.5</v>
      </c>
      <c r="AR1351" s="67">
        <v>972.7</v>
      </c>
      <c r="AS1351" s="67">
        <v>939.6</v>
      </c>
      <c r="AT1351" s="67">
        <v>814.4</v>
      </c>
      <c r="AU1351" s="67">
        <v>853.9</v>
      </c>
      <c r="AV1351" s="67">
        <v>894.2</v>
      </c>
      <c r="AW1351" s="67">
        <v>807.5</v>
      </c>
      <c r="AX1351" s="67">
        <v>706.7</v>
      </c>
      <c r="AY1351" s="67">
        <v>657.4</v>
      </c>
      <c r="AZ1351" s="67">
        <v>638.1</v>
      </c>
      <c r="BA1351" s="67">
        <v>0</v>
      </c>
      <c r="BB1351" s="67">
        <v>0</v>
      </c>
      <c r="BC1351" s="67">
        <v>0</v>
      </c>
      <c r="BD1351" s="67">
        <v>0</v>
      </c>
      <c r="BE1351" s="67">
        <v>0</v>
      </c>
      <c r="BF1351" s="67">
        <v>0</v>
      </c>
      <c r="BG1351" s="67">
        <v>0</v>
      </c>
      <c r="BH1351" s="67">
        <v>0</v>
      </c>
      <c r="BI1351" s="67">
        <v>0</v>
      </c>
      <c r="BJ1351" s="67">
        <v>0</v>
      </c>
      <c r="BK1351" s="67">
        <v>0</v>
      </c>
      <c r="BL1351" s="67">
        <v>0</v>
      </c>
      <c r="BM1351" s="67"/>
      <c r="BN1351" s="67"/>
    </row>
    <row r="1352" spans="1:66" ht="13.5" customHeight="1" x14ac:dyDescent="0.15">
      <c r="A1352" s="51"/>
      <c r="B1352" s="52"/>
      <c r="C1352" s="122"/>
      <c r="D1352" s="66" t="s">
        <v>10</v>
      </c>
      <c r="E1352" s="90"/>
      <c r="F1352" s="90"/>
      <c r="G1352" s="90"/>
      <c r="H1352" s="28">
        <f>主要観光地別・年度計!H1466</f>
        <v>344638</v>
      </c>
      <c r="I1352" s="28">
        <f>主要観光地別・年度計!I1466</f>
        <v>355476</v>
      </c>
      <c r="J1352" s="28">
        <f>主要観光地別・年度計!J1466</f>
        <v>351685</v>
      </c>
      <c r="K1352" s="28">
        <f>主要観光地別・年度計!K1466</f>
        <v>300395</v>
      </c>
      <c r="L1352" s="28">
        <f>主要観光地別・年度計!L1466</f>
        <v>285426</v>
      </c>
      <c r="M1352" s="28">
        <f>主要観光地別・年度計!M1466</f>
        <v>288258</v>
      </c>
      <c r="N1352" s="28">
        <f>主要観光地別・年度計!N1466</f>
        <v>304888</v>
      </c>
      <c r="O1352" s="28">
        <f>主要観光地別・年度計!O1466</f>
        <v>322831</v>
      </c>
      <c r="P1352" s="28">
        <f>主要観光地別・年度計!P1466</f>
        <v>336468</v>
      </c>
      <c r="Q1352" s="28">
        <f>主要観光地別・年度計!Q1466</f>
        <v>352861</v>
      </c>
      <c r="R1352" s="28">
        <f>主要観光地別・年度計!R1466</f>
        <v>373454</v>
      </c>
      <c r="S1352" s="28">
        <f>主要観光地別・年度計!S1466</f>
        <v>425074</v>
      </c>
      <c r="T1352" s="28">
        <f>主要観光地別・年度計!T1466</f>
        <v>448767</v>
      </c>
      <c r="U1352" s="28">
        <f>主要観光地別・年度計!U1466</f>
        <v>485129</v>
      </c>
      <c r="V1352" s="28">
        <f>主要観光地別・年度計!V1466</f>
        <v>469385</v>
      </c>
      <c r="W1352" s="28">
        <f>主要観光地別・年度計!W1466</f>
        <v>498196</v>
      </c>
      <c r="X1352" s="28">
        <f>主要観光地別・年度計!X1466</f>
        <v>523292</v>
      </c>
      <c r="Y1352" s="28">
        <f>主要観光地別・年度計!Y1466</f>
        <v>530114</v>
      </c>
      <c r="Z1352" s="28">
        <f>主要観光地別・年度計!Z1466</f>
        <v>545344</v>
      </c>
      <c r="AA1352" s="28">
        <f>主要観光地別・年度計!AA1466</f>
        <v>547570</v>
      </c>
      <c r="AB1352" s="28">
        <f>主要観光地別・年度計!AB1466</f>
        <v>542502</v>
      </c>
      <c r="AC1352" s="28">
        <f>主要観光地別・年度計!AC1466</f>
        <v>633617</v>
      </c>
      <c r="AD1352" s="28">
        <f>主要観光地別・年度計!AD1466</f>
        <v>655582</v>
      </c>
      <c r="AE1352" s="28">
        <f>主要観光地別・年度計!AE1466</f>
        <v>651004</v>
      </c>
      <c r="AF1352" s="28">
        <f>主要観光地別・年度計!AF1466</f>
        <v>701286</v>
      </c>
      <c r="AG1352" s="28">
        <f>主要観光地別・年度計!AG1466</f>
        <v>734877</v>
      </c>
      <c r="AH1352" s="28">
        <f>主要観光地別・年度計!AH1466</f>
        <v>801553</v>
      </c>
      <c r="AI1352" s="28">
        <f>主要観光地別・年度計!AI1466</f>
        <v>832739</v>
      </c>
      <c r="AJ1352" s="28">
        <f>主要観光地別・年度計!AJ1466</f>
        <v>862337</v>
      </c>
      <c r="AK1352" s="28">
        <f>主要観光地別・年度計!AK1466</f>
        <v>839135</v>
      </c>
      <c r="AL1352" s="28">
        <f>主要観光地別・年度計!AL1466</f>
        <v>745176</v>
      </c>
      <c r="AM1352" s="28">
        <f>主要観光地別・年度計!AM1466</f>
        <v>785766</v>
      </c>
      <c r="AN1352" s="28">
        <f>主要観光地別・年度計!AN1466</f>
        <v>853826</v>
      </c>
      <c r="AO1352" s="28">
        <f>主要観光地別・年度計!AO1466</f>
        <v>852668</v>
      </c>
      <c r="AQ1352" s="67">
        <v>965.3</v>
      </c>
      <c r="AR1352" s="67">
        <v>1002.6</v>
      </c>
      <c r="AS1352" s="67">
        <v>997.4</v>
      </c>
      <c r="AT1352" s="67">
        <v>865.3</v>
      </c>
      <c r="AU1352" s="67">
        <v>946.6</v>
      </c>
      <c r="AV1352" s="67">
        <v>950.8</v>
      </c>
      <c r="AW1352" s="67">
        <v>885.7</v>
      </c>
      <c r="AX1352" s="67">
        <v>848.8</v>
      </c>
      <c r="AY1352" s="67">
        <v>846.4</v>
      </c>
      <c r="AZ1352" s="67">
        <v>818.5</v>
      </c>
      <c r="BA1352" s="67">
        <v>0</v>
      </c>
      <c r="BB1352" s="67">
        <v>0</v>
      </c>
      <c r="BC1352" s="67">
        <v>0</v>
      </c>
      <c r="BD1352" s="67">
        <v>0</v>
      </c>
      <c r="BE1352" s="67">
        <v>0</v>
      </c>
      <c r="BF1352" s="67">
        <v>0</v>
      </c>
      <c r="BG1352" s="67">
        <v>0</v>
      </c>
      <c r="BH1352" s="67">
        <v>0</v>
      </c>
      <c r="BI1352" s="67">
        <v>0</v>
      </c>
      <c r="BJ1352" s="67">
        <v>0</v>
      </c>
      <c r="BK1352" s="67">
        <v>0</v>
      </c>
      <c r="BL1352" s="67">
        <v>0</v>
      </c>
      <c r="BM1352" s="67"/>
      <c r="BN1352" s="67"/>
    </row>
    <row r="1353" spans="1:66" ht="13.5" customHeight="1" thickBot="1" x14ac:dyDescent="0.2">
      <c r="A1353" s="51"/>
      <c r="B1353" s="52"/>
      <c r="C1353" s="123"/>
      <c r="D1353" s="68" t="s">
        <v>11</v>
      </c>
      <c r="E1353" s="91"/>
      <c r="F1353" s="91"/>
      <c r="G1353" s="91"/>
      <c r="H1353" s="29"/>
      <c r="I1353" s="29">
        <f>主要観光地別・年度計!I1467</f>
        <v>367016</v>
      </c>
      <c r="J1353" s="29">
        <f>主要観光地別・年度計!J1467</f>
        <v>356692</v>
      </c>
      <c r="K1353" s="29">
        <f>主要観光地別・年度計!K1467</f>
        <v>310063</v>
      </c>
      <c r="L1353" s="29">
        <f>主要観光地別・年度計!L1467</f>
        <v>288089</v>
      </c>
      <c r="M1353" s="29">
        <f>主要観光地別・年度計!M1467</f>
        <v>298082</v>
      </c>
      <c r="N1353" s="29">
        <f>主要観光地別・年度計!N1467</f>
        <v>316378</v>
      </c>
      <c r="O1353" s="29">
        <f>主要観光地別・年度計!O1467</f>
        <v>326244</v>
      </c>
      <c r="P1353" s="29">
        <f>主要観光地別・年度計!P1467</f>
        <v>339601</v>
      </c>
      <c r="Q1353" s="29">
        <f>主要観光地別・年度計!Q1467</f>
        <v>366457</v>
      </c>
      <c r="R1353" s="29">
        <f>主要観光地別・年度計!R1467</f>
        <v>376375</v>
      </c>
      <c r="S1353" s="29">
        <f>主要観光地別・年度計!S1467</f>
        <v>429361</v>
      </c>
      <c r="T1353" s="29">
        <f>主要観光地別・年度計!T1467</f>
        <v>452343</v>
      </c>
      <c r="U1353" s="29">
        <f>主要観光地別・年度計!U1467</f>
        <v>490011</v>
      </c>
      <c r="V1353" s="29">
        <f>主要観光地別・年度計!V1467</f>
        <v>473805</v>
      </c>
      <c r="W1353" s="29">
        <f>主要観光地別・年度計!W1467</f>
        <v>501704</v>
      </c>
      <c r="X1353" s="29">
        <f>主要観光地別・年度計!X1467</f>
        <v>532396</v>
      </c>
      <c r="Y1353" s="29">
        <f>主要観光地別・年度計!Y1467</f>
        <v>537290</v>
      </c>
      <c r="Z1353" s="29">
        <f>主要観光地別・年度計!Z1467</f>
        <v>551503</v>
      </c>
      <c r="AA1353" s="29">
        <f>主要観光地別・年度計!AA1467</f>
        <v>555184</v>
      </c>
      <c r="AB1353" s="29">
        <f>主要観光地別・年度計!AB1467</f>
        <v>552849</v>
      </c>
      <c r="AC1353" s="29">
        <f>主要観光地別・年度計!AC1467</f>
        <v>642525</v>
      </c>
      <c r="AD1353" s="29">
        <f>主要観光地別・年度計!AD1467</f>
        <v>662030</v>
      </c>
      <c r="AE1353" s="29">
        <f>主要観光地別・年度計!AE1467</f>
        <v>658301</v>
      </c>
      <c r="AF1353" s="29">
        <f>主要観光地別・年度計!AF1467</f>
        <v>712706</v>
      </c>
      <c r="AG1353" s="29">
        <f>主要観光地別・年度計!AG1467</f>
        <v>747427</v>
      </c>
      <c r="AH1353" s="29">
        <f>主要観光地別・年度計!AH1467</f>
        <v>815612</v>
      </c>
      <c r="AI1353" s="29">
        <f>主要観光地別・年度計!AI1467</f>
        <v>844800</v>
      </c>
      <c r="AJ1353" s="29">
        <f>主要観光地別・年度計!AJ1467</f>
        <v>875752</v>
      </c>
      <c r="AK1353" s="29">
        <f>主要観光地別・年度計!AK1467</f>
        <v>849596</v>
      </c>
      <c r="AL1353" s="29">
        <f>主要観光地別・年度計!AL1467</f>
        <v>777415</v>
      </c>
      <c r="AM1353" s="29">
        <f>主要観光地別・年度計!AM1467</f>
        <v>803606</v>
      </c>
      <c r="AN1353" s="29">
        <f>主要観光地別・年度計!AN1467</f>
        <v>874610</v>
      </c>
      <c r="AO1353" s="29">
        <f>主要観光地別・年度計!AO1467</f>
        <v>884348</v>
      </c>
      <c r="AQ1353" s="69">
        <v>993.6</v>
      </c>
      <c r="AR1353" s="69">
        <v>1031.5999999999999</v>
      </c>
      <c r="AS1353" s="69">
        <v>1023.2</v>
      </c>
      <c r="AT1353" s="69">
        <v>912.4</v>
      </c>
      <c r="AU1353" s="69">
        <v>968.3</v>
      </c>
      <c r="AV1353" s="69">
        <v>979.8</v>
      </c>
      <c r="AW1353" s="69">
        <v>908.5</v>
      </c>
      <c r="AX1353" s="69">
        <v>868.1</v>
      </c>
      <c r="AY1353" s="69">
        <v>853.9</v>
      </c>
      <c r="AZ1353" s="69">
        <v>827.2</v>
      </c>
      <c r="BA1353" s="69">
        <v>0</v>
      </c>
      <c r="BB1353" s="69">
        <v>0</v>
      </c>
      <c r="BC1353" s="69">
        <v>0</v>
      </c>
      <c r="BD1353" s="69">
        <v>0</v>
      </c>
      <c r="BE1353" s="69">
        <v>0</v>
      </c>
      <c r="BF1353" s="69">
        <v>0</v>
      </c>
      <c r="BG1353" s="69">
        <v>0</v>
      </c>
      <c r="BH1353" s="69">
        <v>0</v>
      </c>
      <c r="BI1353" s="69">
        <v>0</v>
      </c>
      <c r="BJ1353" s="69">
        <v>0</v>
      </c>
      <c r="BK1353" s="69">
        <v>0</v>
      </c>
      <c r="BL1353" s="69">
        <v>0</v>
      </c>
      <c r="BM1353" s="69"/>
      <c r="BN1353" s="69"/>
    </row>
    <row r="1354" spans="1:66" ht="13.5" customHeight="1" x14ac:dyDescent="0.15">
      <c r="A1354" s="51"/>
      <c r="B1354" s="56"/>
      <c r="C1354" s="53" t="s">
        <v>261</v>
      </c>
      <c r="D1354" s="64" t="s">
        <v>6</v>
      </c>
      <c r="E1354" s="89"/>
      <c r="F1354" s="89"/>
      <c r="G1354" s="89"/>
      <c r="H1354" s="26"/>
      <c r="I1354" s="26"/>
      <c r="J1354" s="26"/>
      <c r="K1354" s="26"/>
      <c r="L1354" s="26"/>
      <c r="M1354" s="26"/>
      <c r="N1354" s="26"/>
      <c r="O1354" s="26"/>
      <c r="P1354" s="26"/>
      <c r="Q1354" s="26"/>
      <c r="R1354" s="26"/>
      <c r="S1354" s="26"/>
      <c r="T1354" s="26"/>
      <c r="U1354" s="26"/>
      <c r="V1354" s="26"/>
      <c r="W1354" s="26"/>
      <c r="X1354" s="26"/>
      <c r="Y1354" s="26"/>
      <c r="Z1354" s="26"/>
      <c r="AA1354" s="26"/>
      <c r="AB1354" s="26"/>
      <c r="AC1354" s="26"/>
      <c r="AD1354" s="26"/>
      <c r="AE1354" s="26"/>
      <c r="AF1354" s="26"/>
      <c r="AG1354" s="26"/>
      <c r="AH1354" s="26"/>
      <c r="AI1354" s="26"/>
      <c r="AJ1354" s="26"/>
      <c r="AK1354" s="26"/>
      <c r="AL1354" s="26"/>
      <c r="AM1354" s="26"/>
      <c r="AN1354" s="26"/>
      <c r="AO1354" s="26"/>
      <c r="AQ1354" s="65">
        <v>0</v>
      </c>
      <c r="AR1354" s="65">
        <v>0</v>
      </c>
      <c r="AS1354" s="65">
        <v>267.10000000000002</v>
      </c>
      <c r="AT1354" s="65">
        <v>241.2</v>
      </c>
      <c r="AU1354" s="65">
        <v>237.8</v>
      </c>
      <c r="AV1354" s="65">
        <v>236.7</v>
      </c>
      <c r="AW1354" s="65">
        <v>239.2</v>
      </c>
      <c r="AX1354" s="65">
        <v>244.2</v>
      </c>
      <c r="AY1354" s="65">
        <v>234.7</v>
      </c>
      <c r="AZ1354" s="65">
        <v>221.7</v>
      </c>
      <c r="BA1354" s="65">
        <v>190.9</v>
      </c>
      <c r="BB1354" s="65">
        <v>191.5</v>
      </c>
      <c r="BC1354" s="65">
        <v>190.8</v>
      </c>
      <c r="BD1354" s="65">
        <v>199.60000000000002</v>
      </c>
      <c r="BE1354" s="65">
        <v>188.29999999999998</v>
      </c>
      <c r="BF1354" s="65">
        <v>165.70000000000002</v>
      </c>
      <c r="BG1354" s="65">
        <v>167.79999999999998</v>
      </c>
      <c r="BH1354" s="65">
        <v>169.79999999999998</v>
      </c>
      <c r="BI1354" s="65">
        <v>158.1</v>
      </c>
      <c r="BJ1354" s="65">
        <v>155.4</v>
      </c>
      <c r="BK1354" s="65">
        <v>204.79999999999998</v>
      </c>
      <c r="BL1354" s="65">
        <v>346.2</v>
      </c>
      <c r="BM1354" s="65">
        <v>354.09999999999997</v>
      </c>
      <c r="BN1354" s="65"/>
    </row>
    <row r="1355" spans="1:66" ht="13.5" customHeight="1" x14ac:dyDescent="0.15">
      <c r="A1355" s="51"/>
      <c r="B1355" s="56"/>
      <c r="C1355" s="54"/>
      <c r="D1355" s="66" t="s">
        <v>7</v>
      </c>
      <c r="E1355" s="90"/>
      <c r="F1355" s="90"/>
      <c r="G1355" s="90"/>
      <c r="H1355" s="28"/>
      <c r="I1355" s="28"/>
      <c r="J1355" s="28"/>
      <c r="K1355" s="28"/>
      <c r="L1355" s="28"/>
      <c r="M1355" s="28"/>
      <c r="N1355" s="28"/>
      <c r="O1355" s="28"/>
      <c r="P1355" s="28"/>
      <c r="Q1355" s="28"/>
      <c r="R1355" s="28"/>
      <c r="S1355" s="28"/>
      <c r="T1355" s="28"/>
      <c r="U1355" s="28"/>
      <c r="V1355" s="28"/>
      <c r="W1355" s="28"/>
      <c r="X1355" s="28"/>
      <c r="Y1355" s="28"/>
      <c r="Z1355" s="28"/>
      <c r="AA1355" s="28"/>
      <c r="AB1355" s="28"/>
      <c r="AC1355" s="28"/>
      <c r="AD1355" s="28"/>
      <c r="AE1355" s="28"/>
      <c r="AF1355" s="28"/>
      <c r="AG1355" s="28"/>
      <c r="AH1355" s="28"/>
      <c r="AI1355" s="28"/>
      <c r="AJ1355" s="28"/>
      <c r="AK1355" s="28"/>
      <c r="AL1355" s="28"/>
      <c r="AM1355" s="28"/>
      <c r="AN1355" s="28"/>
      <c r="AO1355" s="28"/>
      <c r="AQ1355" s="67">
        <v>0</v>
      </c>
      <c r="AR1355" s="67">
        <v>0</v>
      </c>
      <c r="AS1355" s="67">
        <v>32.200000000000003</v>
      </c>
      <c r="AT1355" s="67">
        <v>30.7</v>
      </c>
      <c r="AU1355" s="67">
        <v>31.3</v>
      </c>
      <c r="AV1355" s="67">
        <v>40</v>
      </c>
      <c r="AW1355" s="67">
        <v>19.899999999999999</v>
      </c>
      <c r="AX1355" s="67">
        <v>20</v>
      </c>
      <c r="AY1355" s="67">
        <v>41.1</v>
      </c>
      <c r="AZ1355" s="67">
        <v>43.1</v>
      </c>
      <c r="BA1355" s="67">
        <v>34.9</v>
      </c>
      <c r="BB1355" s="67">
        <v>33</v>
      </c>
      <c r="BC1355" s="67">
        <v>54.6</v>
      </c>
      <c r="BD1355" s="67">
        <v>56.9</v>
      </c>
      <c r="BE1355" s="67">
        <v>34.300000000000004</v>
      </c>
      <c r="BF1355" s="67">
        <v>39.700000000000003</v>
      </c>
      <c r="BG1355" s="67">
        <v>39.700000000000003</v>
      </c>
      <c r="BH1355" s="67">
        <v>36.5</v>
      </c>
      <c r="BI1355" s="67">
        <v>31.000000000000004</v>
      </c>
      <c r="BJ1355" s="67">
        <v>28.5</v>
      </c>
      <c r="BK1355" s="67">
        <v>57.9</v>
      </c>
      <c r="BL1355" s="67">
        <v>85.4</v>
      </c>
      <c r="BM1355" s="67">
        <v>105.3</v>
      </c>
      <c r="BN1355" s="67"/>
    </row>
    <row r="1356" spans="1:66" ht="13.5" customHeight="1" x14ac:dyDescent="0.15">
      <c r="A1356" s="51"/>
      <c r="B1356" s="56"/>
      <c r="C1356" s="54"/>
      <c r="D1356" s="66" t="s">
        <v>8</v>
      </c>
      <c r="E1356" s="90"/>
      <c r="F1356" s="90"/>
      <c r="G1356" s="90"/>
      <c r="H1356" s="28"/>
      <c r="I1356" s="28"/>
      <c r="J1356" s="28"/>
      <c r="K1356" s="28"/>
      <c r="L1356" s="28"/>
      <c r="M1356" s="28"/>
      <c r="N1356" s="28"/>
      <c r="O1356" s="28"/>
      <c r="P1356" s="28"/>
      <c r="Q1356" s="28"/>
      <c r="R1356" s="28"/>
      <c r="S1356" s="28"/>
      <c r="T1356" s="28"/>
      <c r="U1356" s="28"/>
      <c r="V1356" s="28"/>
      <c r="W1356" s="28"/>
      <c r="X1356" s="28"/>
      <c r="Y1356" s="28"/>
      <c r="Z1356" s="28"/>
      <c r="AA1356" s="28"/>
      <c r="AB1356" s="28"/>
      <c r="AC1356" s="28"/>
      <c r="AD1356" s="28"/>
      <c r="AE1356" s="28"/>
      <c r="AF1356" s="28"/>
      <c r="AG1356" s="28"/>
      <c r="AH1356" s="28"/>
      <c r="AI1356" s="28"/>
      <c r="AJ1356" s="28"/>
      <c r="AK1356" s="28"/>
      <c r="AL1356" s="28"/>
      <c r="AM1356" s="28"/>
      <c r="AN1356" s="28"/>
      <c r="AO1356" s="28"/>
      <c r="AQ1356" s="67">
        <v>0</v>
      </c>
      <c r="AR1356" s="67">
        <v>0</v>
      </c>
      <c r="AS1356" s="67">
        <v>234.9</v>
      </c>
      <c r="AT1356" s="67">
        <v>210.5</v>
      </c>
      <c r="AU1356" s="67">
        <v>206.5</v>
      </c>
      <c r="AV1356" s="67">
        <v>196.7</v>
      </c>
      <c r="AW1356" s="67">
        <v>219.3</v>
      </c>
      <c r="AX1356" s="67">
        <v>224.2</v>
      </c>
      <c r="AY1356" s="67">
        <v>193.6</v>
      </c>
      <c r="AZ1356" s="67">
        <v>178.6</v>
      </c>
      <c r="BA1356" s="67">
        <v>156</v>
      </c>
      <c r="BB1356" s="67">
        <v>158.5</v>
      </c>
      <c r="BC1356" s="67">
        <v>136.19999999999999</v>
      </c>
      <c r="BD1356" s="67">
        <v>142.69999999999996</v>
      </c>
      <c r="BE1356" s="67">
        <v>153.99999999999994</v>
      </c>
      <c r="BF1356" s="67">
        <v>126</v>
      </c>
      <c r="BG1356" s="67">
        <v>128.10000000000002</v>
      </c>
      <c r="BH1356" s="67">
        <v>133.29999999999998</v>
      </c>
      <c r="BI1356" s="67">
        <v>127.1</v>
      </c>
      <c r="BJ1356" s="67">
        <v>126.89999999999999</v>
      </c>
      <c r="BK1356" s="67">
        <v>146.9</v>
      </c>
      <c r="BL1356" s="67">
        <v>260.8</v>
      </c>
      <c r="BM1356" s="67">
        <v>248.79999999999995</v>
      </c>
      <c r="BN1356" s="67"/>
    </row>
    <row r="1357" spans="1:66" ht="13.5" customHeight="1" x14ac:dyDescent="0.15">
      <c r="A1357" s="51"/>
      <c r="B1357" s="56"/>
      <c r="C1357" s="54"/>
      <c r="D1357" s="66" t="s">
        <v>9</v>
      </c>
      <c r="E1357" s="90"/>
      <c r="F1357" s="90"/>
      <c r="G1357" s="90"/>
      <c r="H1357" s="28"/>
      <c r="I1357" s="28"/>
      <c r="J1357" s="28"/>
      <c r="K1357" s="28"/>
      <c r="L1357" s="28"/>
      <c r="M1357" s="28"/>
      <c r="N1357" s="28"/>
      <c r="O1357" s="28"/>
      <c r="P1357" s="28"/>
      <c r="Q1357" s="28"/>
      <c r="R1357" s="28"/>
      <c r="S1357" s="28"/>
      <c r="T1357" s="28"/>
      <c r="U1357" s="28"/>
      <c r="V1357" s="28"/>
      <c r="W1357" s="28"/>
      <c r="X1357" s="28"/>
      <c r="Y1357" s="28"/>
      <c r="Z1357" s="28"/>
      <c r="AA1357" s="28"/>
      <c r="AB1357" s="28"/>
      <c r="AC1357" s="28"/>
      <c r="AD1357" s="28"/>
      <c r="AE1357" s="28"/>
      <c r="AF1357" s="28"/>
      <c r="AG1357" s="28"/>
      <c r="AH1357" s="28"/>
      <c r="AI1357" s="28"/>
      <c r="AJ1357" s="28"/>
      <c r="AK1357" s="28"/>
      <c r="AL1357" s="28"/>
      <c r="AM1357" s="28"/>
      <c r="AN1357" s="28"/>
      <c r="AO1357" s="28"/>
      <c r="AQ1357" s="67">
        <v>0</v>
      </c>
      <c r="AR1357" s="67">
        <v>0</v>
      </c>
      <c r="AS1357" s="67">
        <v>250.2</v>
      </c>
      <c r="AT1357" s="67">
        <v>226.8</v>
      </c>
      <c r="AU1357" s="67">
        <v>222.5</v>
      </c>
      <c r="AV1357" s="67">
        <v>223.5</v>
      </c>
      <c r="AW1357" s="67">
        <v>226.2</v>
      </c>
      <c r="AX1357" s="67">
        <v>232.5</v>
      </c>
      <c r="AY1357" s="67">
        <v>223.1</v>
      </c>
      <c r="AZ1357" s="67">
        <v>208.5</v>
      </c>
      <c r="BA1357" s="67">
        <v>184.6</v>
      </c>
      <c r="BB1357" s="67">
        <v>184</v>
      </c>
      <c r="BC1357" s="67">
        <v>182.5</v>
      </c>
      <c r="BD1357" s="67">
        <v>190.20000000000002</v>
      </c>
      <c r="BE1357" s="67">
        <v>177.4</v>
      </c>
      <c r="BF1357" s="67">
        <v>155.19999999999996</v>
      </c>
      <c r="BG1357" s="67">
        <v>154.29999999999998</v>
      </c>
      <c r="BH1357" s="67">
        <v>157.5</v>
      </c>
      <c r="BI1357" s="67">
        <v>145.30000000000001</v>
      </c>
      <c r="BJ1357" s="67">
        <v>144.60000000000002</v>
      </c>
      <c r="BK1357" s="67">
        <v>190.29999999999998</v>
      </c>
      <c r="BL1357" s="67">
        <v>331.8</v>
      </c>
      <c r="BM1357" s="67">
        <v>341.79999999999995</v>
      </c>
      <c r="BN1357" s="67"/>
    </row>
    <row r="1358" spans="1:66" ht="13.5" customHeight="1" x14ac:dyDescent="0.15">
      <c r="A1358" s="51"/>
      <c r="B1358" s="56"/>
      <c r="C1358" s="54"/>
      <c r="D1358" s="66" t="s">
        <v>10</v>
      </c>
      <c r="E1358" s="90"/>
      <c r="F1358" s="90"/>
      <c r="G1358" s="90"/>
      <c r="H1358" s="28"/>
      <c r="I1358" s="28"/>
      <c r="J1358" s="28"/>
      <c r="K1358" s="28"/>
      <c r="L1358" s="28"/>
      <c r="M1358" s="28"/>
      <c r="N1358" s="28"/>
      <c r="O1358" s="28"/>
      <c r="P1358" s="28"/>
      <c r="Q1358" s="28"/>
      <c r="R1358" s="28"/>
      <c r="S1358" s="28"/>
      <c r="T1358" s="28"/>
      <c r="U1358" s="28"/>
      <c r="V1358" s="28"/>
      <c r="W1358" s="28"/>
      <c r="X1358" s="28"/>
      <c r="Y1358" s="28"/>
      <c r="Z1358" s="28"/>
      <c r="AA1358" s="28"/>
      <c r="AB1358" s="28"/>
      <c r="AC1358" s="28"/>
      <c r="AD1358" s="28"/>
      <c r="AE1358" s="28"/>
      <c r="AF1358" s="28"/>
      <c r="AG1358" s="28"/>
      <c r="AH1358" s="28"/>
      <c r="AI1358" s="28"/>
      <c r="AJ1358" s="28"/>
      <c r="AK1358" s="28"/>
      <c r="AL1358" s="28"/>
      <c r="AM1358" s="28"/>
      <c r="AN1358" s="28"/>
      <c r="AO1358" s="28"/>
      <c r="AQ1358" s="67">
        <v>0</v>
      </c>
      <c r="AR1358" s="67">
        <v>0</v>
      </c>
      <c r="AS1358" s="67">
        <v>16.899999999999999</v>
      </c>
      <c r="AT1358" s="67">
        <v>14.4</v>
      </c>
      <c r="AU1358" s="67">
        <v>15.3</v>
      </c>
      <c r="AV1358" s="67">
        <v>13.2</v>
      </c>
      <c r="AW1358" s="67">
        <v>13</v>
      </c>
      <c r="AX1358" s="67">
        <v>11.7</v>
      </c>
      <c r="AY1358" s="67">
        <v>11.6</v>
      </c>
      <c r="AZ1358" s="67">
        <v>13.2</v>
      </c>
      <c r="BA1358" s="67">
        <v>6.3</v>
      </c>
      <c r="BB1358" s="67">
        <v>7.5</v>
      </c>
      <c r="BC1358" s="67">
        <v>8.3000000000000007</v>
      </c>
      <c r="BD1358" s="67">
        <v>9.4</v>
      </c>
      <c r="BE1358" s="67">
        <v>10.900000000000002</v>
      </c>
      <c r="BF1358" s="67">
        <v>10.500000000000002</v>
      </c>
      <c r="BG1358" s="67">
        <v>13.500000000000002</v>
      </c>
      <c r="BH1358" s="67">
        <v>12.3</v>
      </c>
      <c r="BI1358" s="67">
        <v>12.799999999999999</v>
      </c>
      <c r="BJ1358" s="67">
        <v>10.8</v>
      </c>
      <c r="BK1358" s="67">
        <v>14.500000000000002</v>
      </c>
      <c r="BL1358" s="67">
        <v>14.4</v>
      </c>
      <c r="BM1358" s="67">
        <v>12.3</v>
      </c>
      <c r="BN1358" s="67"/>
    </row>
    <row r="1359" spans="1:66" ht="13.5" customHeight="1" thickBot="1" x14ac:dyDescent="0.2">
      <c r="A1359" s="51"/>
      <c r="B1359" s="56"/>
      <c r="C1359" s="55"/>
      <c r="D1359" s="68" t="s">
        <v>11</v>
      </c>
      <c r="E1359" s="91"/>
      <c r="F1359" s="91"/>
      <c r="G1359" s="91"/>
      <c r="H1359" s="29"/>
      <c r="I1359" s="29"/>
      <c r="J1359" s="29"/>
      <c r="K1359" s="29"/>
      <c r="L1359" s="29"/>
      <c r="M1359" s="29"/>
      <c r="N1359" s="29"/>
      <c r="O1359" s="29"/>
      <c r="P1359" s="29"/>
      <c r="Q1359" s="29"/>
      <c r="R1359" s="29"/>
      <c r="S1359" s="29"/>
      <c r="T1359" s="29"/>
      <c r="U1359" s="29"/>
      <c r="V1359" s="29"/>
      <c r="W1359" s="29"/>
      <c r="X1359" s="29"/>
      <c r="Y1359" s="29"/>
      <c r="Z1359" s="29"/>
      <c r="AA1359" s="29"/>
      <c r="AB1359" s="29"/>
      <c r="AC1359" s="29"/>
      <c r="AD1359" s="29"/>
      <c r="AE1359" s="29"/>
      <c r="AF1359" s="29"/>
      <c r="AG1359" s="29"/>
      <c r="AH1359" s="29"/>
      <c r="AI1359" s="29"/>
      <c r="AJ1359" s="29"/>
      <c r="AK1359" s="29"/>
      <c r="AL1359" s="29"/>
      <c r="AM1359" s="29"/>
      <c r="AN1359" s="29"/>
      <c r="AO1359" s="29"/>
      <c r="AQ1359" s="69">
        <v>0</v>
      </c>
      <c r="AR1359" s="69">
        <v>0</v>
      </c>
      <c r="AS1359" s="69">
        <v>18</v>
      </c>
      <c r="AT1359" s="69">
        <v>15.8</v>
      </c>
      <c r="AU1359" s="69">
        <v>16.7</v>
      </c>
      <c r="AV1359" s="69">
        <v>13.2</v>
      </c>
      <c r="AW1359" s="69">
        <v>13.4</v>
      </c>
      <c r="AX1359" s="69">
        <v>12.4</v>
      </c>
      <c r="AY1359" s="69">
        <v>11.6</v>
      </c>
      <c r="AZ1359" s="69">
        <v>13.2</v>
      </c>
      <c r="BA1359" s="69">
        <v>6.6</v>
      </c>
      <c r="BB1359" s="69">
        <v>7.5</v>
      </c>
      <c r="BC1359" s="69">
        <v>8.3000000000000007</v>
      </c>
      <c r="BD1359" s="69">
        <v>9.4</v>
      </c>
      <c r="BE1359" s="69">
        <v>10.900000000000002</v>
      </c>
      <c r="BF1359" s="69">
        <v>9.7000000000000011</v>
      </c>
      <c r="BG1359" s="69">
        <v>13.700000000000001</v>
      </c>
      <c r="BH1359" s="69">
        <v>12.3</v>
      </c>
      <c r="BI1359" s="69">
        <v>13.7</v>
      </c>
      <c r="BJ1359" s="69">
        <v>12.2</v>
      </c>
      <c r="BK1359" s="69">
        <v>16.899999999999999</v>
      </c>
      <c r="BL1359" s="69">
        <v>17.7</v>
      </c>
      <c r="BM1359" s="69">
        <v>14.9</v>
      </c>
      <c r="BN1359" s="69"/>
    </row>
    <row r="1360" spans="1:66" ht="13.5" customHeight="1" x14ac:dyDescent="0.15">
      <c r="A1360" s="51"/>
      <c r="B1360" s="56"/>
      <c r="C1360" s="53" t="s">
        <v>262</v>
      </c>
      <c r="D1360" s="64" t="s">
        <v>6</v>
      </c>
      <c r="E1360" s="89"/>
      <c r="F1360" s="89"/>
      <c r="G1360" s="89"/>
      <c r="H1360" s="26"/>
      <c r="I1360" s="26"/>
      <c r="J1360" s="26"/>
      <c r="K1360" s="26"/>
      <c r="L1360" s="26"/>
      <c r="M1360" s="26"/>
      <c r="N1360" s="26"/>
      <c r="O1360" s="26"/>
      <c r="P1360" s="26"/>
      <c r="Q1360" s="26"/>
      <c r="R1360" s="26"/>
      <c r="S1360" s="26"/>
      <c r="T1360" s="26"/>
      <c r="U1360" s="26"/>
      <c r="V1360" s="26"/>
      <c r="W1360" s="26"/>
      <c r="X1360" s="26"/>
      <c r="Y1360" s="26"/>
      <c r="Z1360" s="26"/>
      <c r="AA1360" s="26"/>
      <c r="AB1360" s="26"/>
      <c r="AC1360" s="26"/>
      <c r="AD1360" s="26"/>
      <c r="AE1360" s="26"/>
      <c r="AF1360" s="26"/>
      <c r="AG1360" s="26"/>
      <c r="AH1360" s="26"/>
      <c r="AI1360" s="26"/>
      <c r="AJ1360" s="26"/>
      <c r="AK1360" s="26"/>
      <c r="AL1360" s="26"/>
      <c r="AM1360" s="26"/>
      <c r="AN1360" s="26"/>
      <c r="AO1360" s="26"/>
      <c r="AQ1360" s="65">
        <v>0</v>
      </c>
      <c r="AR1360" s="65">
        <v>0</v>
      </c>
      <c r="AS1360" s="65">
        <v>220.7</v>
      </c>
      <c r="AT1360" s="65">
        <v>230.4</v>
      </c>
      <c r="AU1360" s="65">
        <v>373.5</v>
      </c>
      <c r="AV1360" s="65">
        <v>449</v>
      </c>
      <c r="AW1360" s="65">
        <v>423.2</v>
      </c>
      <c r="AX1360" s="65">
        <v>434</v>
      </c>
      <c r="AY1360" s="65">
        <v>443.5</v>
      </c>
      <c r="AZ1360" s="65">
        <v>473.6</v>
      </c>
      <c r="BA1360" s="65">
        <v>484.4</v>
      </c>
      <c r="BB1360" s="65">
        <v>444</v>
      </c>
      <c r="BC1360" s="65">
        <v>426.4</v>
      </c>
      <c r="BD1360" s="65">
        <v>686.69999999999993</v>
      </c>
      <c r="BE1360" s="65">
        <v>676.8</v>
      </c>
      <c r="BF1360" s="65">
        <v>757.70000000000016</v>
      </c>
      <c r="BG1360" s="65">
        <v>775.40000000000009</v>
      </c>
      <c r="BH1360" s="65">
        <v>729.7</v>
      </c>
      <c r="BI1360" s="65">
        <v>798.3</v>
      </c>
      <c r="BJ1360" s="65">
        <v>600.80000000000007</v>
      </c>
      <c r="BK1360" s="65">
        <v>621.20000000000016</v>
      </c>
      <c r="BL1360" s="65">
        <v>613.6</v>
      </c>
      <c r="BM1360" s="65">
        <v>612.80000000000007</v>
      </c>
      <c r="BN1360" s="65"/>
    </row>
    <row r="1361" spans="1:66" ht="13.5" customHeight="1" x14ac:dyDescent="0.15">
      <c r="A1361" s="51"/>
      <c r="B1361" s="56"/>
      <c r="C1361" s="54"/>
      <c r="D1361" s="66" t="s">
        <v>7</v>
      </c>
      <c r="E1361" s="90"/>
      <c r="F1361" s="90"/>
      <c r="G1361" s="90"/>
      <c r="H1361" s="28"/>
      <c r="I1361" s="28"/>
      <c r="J1361" s="28"/>
      <c r="K1361" s="28"/>
      <c r="L1361" s="28"/>
      <c r="M1361" s="28"/>
      <c r="N1361" s="28"/>
      <c r="O1361" s="28"/>
      <c r="P1361" s="28"/>
      <c r="Q1361" s="28"/>
      <c r="R1361" s="28"/>
      <c r="S1361" s="28"/>
      <c r="T1361" s="28"/>
      <c r="U1361" s="28"/>
      <c r="V1361" s="28"/>
      <c r="W1361" s="28"/>
      <c r="X1361" s="28"/>
      <c r="Y1361" s="28"/>
      <c r="Z1361" s="28"/>
      <c r="AA1361" s="28"/>
      <c r="AB1361" s="28"/>
      <c r="AC1361" s="28"/>
      <c r="AD1361" s="28"/>
      <c r="AE1361" s="28"/>
      <c r="AF1361" s="28"/>
      <c r="AG1361" s="28"/>
      <c r="AH1361" s="28"/>
      <c r="AI1361" s="28"/>
      <c r="AJ1361" s="28"/>
      <c r="AK1361" s="28"/>
      <c r="AL1361" s="28"/>
      <c r="AM1361" s="28"/>
      <c r="AN1361" s="28"/>
      <c r="AO1361" s="28"/>
      <c r="AQ1361" s="67">
        <v>0</v>
      </c>
      <c r="AR1361" s="67">
        <v>0</v>
      </c>
      <c r="AS1361" s="67">
        <v>79.599999999999994</v>
      </c>
      <c r="AT1361" s="67">
        <v>75.400000000000006</v>
      </c>
      <c r="AU1361" s="67">
        <v>36.799999999999997</v>
      </c>
      <c r="AV1361" s="67">
        <v>10.6</v>
      </c>
      <c r="AW1361" s="67">
        <v>12</v>
      </c>
      <c r="AX1361" s="67">
        <v>7.9</v>
      </c>
      <c r="AY1361" s="67">
        <v>13.9</v>
      </c>
      <c r="AZ1361" s="67">
        <v>11</v>
      </c>
      <c r="BA1361" s="67">
        <v>10.6</v>
      </c>
      <c r="BB1361" s="67">
        <v>8.1999999999999993</v>
      </c>
      <c r="BC1361" s="67">
        <v>11.4</v>
      </c>
      <c r="BD1361" s="67">
        <v>9.8000000000000007</v>
      </c>
      <c r="BE1361" s="67">
        <v>8.7000000000000011</v>
      </c>
      <c r="BF1361" s="67">
        <v>6.5</v>
      </c>
      <c r="BG1361" s="67">
        <v>11.6</v>
      </c>
      <c r="BH1361" s="67">
        <v>11.999999999999998</v>
      </c>
      <c r="BI1361" s="67">
        <v>8.1999999999999993</v>
      </c>
      <c r="BJ1361" s="67">
        <v>8.6</v>
      </c>
      <c r="BK1361" s="67">
        <v>8.7000000000000011</v>
      </c>
      <c r="BL1361" s="67">
        <v>9.5</v>
      </c>
      <c r="BM1361" s="67">
        <v>10.100000000000001</v>
      </c>
      <c r="BN1361" s="67"/>
    </row>
    <row r="1362" spans="1:66" ht="13.5" customHeight="1" x14ac:dyDescent="0.15">
      <c r="A1362" s="51"/>
      <c r="B1362" s="52"/>
      <c r="C1362" s="54"/>
      <c r="D1362" s="66" t="s">
        <v>8</v>
      </c>
      <c r="E1362" s="90"/>
      <c r="F1362" s="90"/>
      <c r="G1362" s="90"/>
      <c r="H1362" s="28"/>
      <c r="I1362" s="28"/>
      <c r="J1362" s="28"/>
      <c r="K1362" s="28"/>
      <c r="L1362" s="28"/>
      <c r="M1362" s="28"/>
      <c r="N1362" s="28"/>
      <c r="O1362" s="28"/>
      <c r="P1362" s="28"/>
      <c r="Q1362" s="28"/>
      <c r="R1362" s="28"/>
      <c r="S1362" s="28"/>
      <c r="T1362" s="28"/>
      <c r="U1362" s="28"/>
      <c r="V1362" s="28"/>
      <c r="W1362" s="28"/>
      <c r="X1362" s="28"/>
      <c r="Y1362" s="28"/>
      <c r="Z1362" s="28"/>
      <c r="AA1362" s="28"/>
      <c r="AB1362" s="28"/>
      <c r="AC1362" s="28"/>
      <c r="AD1362" s="28"/>
      <c r="AE1362" s="28"/>
      <c r="AF1362" s="28"/>
      <c r="AG1362" s="28"/>
      <c r="AH1362" s="28"/>
      <c r="AI1362" s="28"/>
      <c r="AJ1362" s="28"/>
      <c r="AK1362" s="28"/>
      <c r="AL1362" s="28"/>
      <c r="AM1362" s="28"/>
      <c r="AN1362" s="28"/>
      <c r="AO1362" s="28"/>
      <c r="AQ1362" s="67">
        <v>0</v>
      </c>
      <c r="AR1362" s="67">
        <v>0</v>
      </c>
      <c r="AS1362" s="67">
        <v>141.1</v>
      </c>
      <c r="AT1362" s="67">
        <v>155</v>
      </c>
      <c r="AU1362" s="67">
        <v>336.7</v>
      </c>
      <c r="AV1362" s="67">
        <v>438.4</v>
      </c>
      <c r="AW1362" s="67">
        <v>411.2</v>
      </c>
      <c r="AX1362" s="67">
        <v>426.1</v>
      </c>
      <c r="AY1362" s="67">
        <v>429.6</v>
      </c>
      <c r="AZ1362" s="67">
        <v>462.6</v>
      </c>
      <c r="BA1362" s="67">
        <v>473.8</v>
      </c>
      <c r="BB1362" s="67">
        <v>435.8</v>
      </c>
      <c r="BC1362" s="67">
        <v>415</v>
      </c>
      <c r="BD1362" s="67">
        <v>676.9</v>
      </c>
      <c r="BE1362" s="67">
        <v>668.1</v>
      </c>
      <c r="BF1362" s="67">
        <v>751.2</v>
      </c>
      <c r="BG1362" s="67">
        <v>763.8</v>
      </c>
      <c r="BH1362" s="67">
        <v>717.7</v>
      </c>
      <c r="BI1362" s="67">
        <v>790.10000000000014</v>
      </c>
      <c r="BJ1362" s="67">
        <v>592.20000000000005</v>
      </c>
      <c r="BK1362" s="67">
        <v>612.5</v>
      </c>
      <c r="BL1362" s="67">
        <v>604.1</v>
      </c>
      <c r="BM1362" s="67">
        <v>602.70000000000005</v>
      </c>
      <c r="BN1362" s="67"/>
    </row>
    <row r="1363" spans="1:66" ht="13.5" customHeight="1" x14ac:dyDescent="0.15">
      <c r="A1363" s="51"/>
      <c r="B1363" s="52"/>
      <c r="C1363" s="54"/>
      <c r="D1363" s="66" t="s">
        <v>9</v>
      </c>
      <c r="E1363" s="90"/>
      <c r="F1363" s="90"/>
      <c r="G1363" s="90"/>
      <c r="H1363" s="28"/>
      <c r="I1363" s="28"/>
      <c r="J1363" s="28"/>
      <c r="K1363" s="28"/>
      <c r="L1363" s="28"/>
      <c r="M1363" s="28"/>
      <c r="N1363" s="28"/>
      <c r="O1363" s="28"/>
      <c r="P1363" s="28"/>
      <c r="Q1363" s="28"/>
      <c r="R1363" s="28"/>
      <c r="S1363" s="28"/>
      <c r="T1363" s="28"/>
      <c r="U1363" s="28"/>
      <c r="V1363" s="28"/>
      <c r="W1363" s="28"/>
      <c r="X1363" s="28"/>
      <c r="Y1363" s="28"/>
      <c r="Z1363" s="28"/>
      <c r="AA1363" s="28"/>
      <c r="AB1363" s="28"/>
      <c r="AC1363" s="28"/>
      <c r="AD1363" s="28"/>
      <c r="AE1363" s="28"/>
      <c r="AF1363" s="28"/>
      <c r="AG1363" s="28"/>
      <c r="AH1363" s="28"/>
      <c r="AI1363" s="28"/>
      <c r="AJ1363" s="28"/>
      <c r="AK1363" s="28"/>
      <c r="AL1363" s="28"/>
      <c r="AM1363" s="28"/>
      <c r="AN1363" s="28"/>
      <c r="AO1363" s="28"/>
      <c r="AQ1363" s="67">
        <v>0</v>
      </c>
      <c r="AR1363" s="67">
        <v>0</v>
      </c>
      <c r="AS1363" s="67">
        <v>218.7</v>
      </c>
      <c r="AT1363" s="67">
        <v>223.1</v>
      </c>
      <c r="AU1363" s="67">
        <v>359.7</v>
      </c>
      <c r="AV1363" s="67">
        <v>436.5</v>
      </c>
      <c r="AW1363" s="67">
        <v>409</v>
      </c>
      <c r="AX1363" s="67">
        <v>424.6</v>
      </c>
      <c r="AY1363" s="67">
        <v>426.7</v>
      </c>
      <c r="AZ1363" s="67">
        <v>460.5</v>
      </c>
      <c r="BA1363" s="67">
        <v>471.6</v>
      </c>
      <c r="BB1363" s="67">
        <v>434</v>
      </c>
      <c r="BC1363" s="67">
        <v>412.7</v>
      </c>
      <c r="BD1363" s="67">
        <v>675.0999999999998</v>
      </c>
      <c r="BE1363" s="67">
        <v>666.69999999999993</v>
      </c>
      <c r="BF1363" s="67">
        <v>751.2</v>
      </c>
      <c r="BG1363" s="67">
        <v>763.8</v>
      </c>
      <c r="BH1363" s="67">
        <v>717.6</v>
      </c>
      <c r="BI1363" s="67">
        <v>790.10000000000014</v>
      </c>
      <c r="BJ1363" s="67">
        <v>592.20000000000005</v>
      </c>
      <c r="BK1363" s="67">
        <v>612.5</v>
      </c>
      <c r="BL1363" s="67">
        <v>604.1</v>
      </c>
      <c r="BM1363" s="67">
        <v>602.70000000000005</v>
      </c>
      <c r="BN1363" s="67"/>
    </row>
    <row r="1364" spans="1:66" ht="13.5" customHeight="1" x14ac:dyDescent="0.15">
      <c r="A1364" s="51"/>
      <c r="B1364" s="52"/>
      <c r="C1364" s="54"/>
      <c r="D1364" s="66" t="s">
        <v>10</v>
      </c>
      <c r="E1364" s="90"/>
      <c r="F1364" s="90"/>
      <c r="G1364" s="90"/>
      <c r="H1364" s="28"/>
      <c r="I1364" s="28"/>
      <c r="J1364" s="28"/>
      <c r="K1364" s="28"/>
      <c r="L1364" s="28"/>
      <c r="M1364" s="28"/>
      <c r="N1364" s="28"/>
      <c r="O1364" s="28"/>
      <c r="P1364" s="28"/>
      <c r="Q1364" s="28"/>
      <c r="R1364" s="28"/>
      <c r="S1364" s="28"/>
      <c r="T1364" s="28"/>
      <c r="U1364" s="28"/>
      <c r="V1364" s="28"/>
      <c r="W1364" s="28"/>
      <c r="X1364" s="28"/>
      <c r="Y1364" s="28"/>
      <c r="Z1364" s="28"/>
      <c r="AA1364" s="28"/>
      <c r="AB1364" s="28"/>
      <c r="AC1364" s="28"/>
      <c r="AD1364" s="28"/>
      <c r="AE1364" s="28"/>
      <c r="AF1364" s="28"/>
      <c r="AG1364" s="28"/>
      <c r="AH1364" s="28"/>
      <c r="AI1364" s="28"/>
      <c r="AJ1364" s="28"/>
      <c r="AK1364" s="28"/>
      <c r="AL1364" s="28"/>
      <c r="AM1364" s="28"/>
      <c r="AN1364" s="28"/>
      <c r="AO1364" s="28"/>
      <c r="AQ1364" s="67">
        <v>0</v>
      </c>
      <c r="AR1364" s="67">
        <v>0</v>
      </c>
      <c r="AS1364" s="67">
        <v>2</v>
      </c>
      <c r="AT1364" s="67">
        <v>7.3</v>
      </c>
      <c r="AU1364" s="67">
        <v>13.8</v>
      </c>
      <c r="AV1364" s="67">
        <v>12.5</v>
      </c>
      <c r="AW1364" s="67">
        <v>14.2</v>
      </c>
      <c r="AX1364" s="67">
        <v>9.4</v>
      </c>
      <c r="AY1364" s="67">
        <v>16.8</v>
      </c>
      <c r="AZ1364" s="67">
        <v>13.1</v>
      </c>
      <c r="BA1364" s="67">
        <v>12.8</v>
      </c>
      <c r="BB1364" s="67">
        <v>10</v>
      </c>
      <c r="BC1364" s="67">
        <v>13.7</v>
      </c>
      <c r="BD1364" s="67">
        <v>11.6</v>
      </c>
      <c r="BE1364" s="67">
        <v>10.099999999999998</v>
      </c>
      <c r="BF1364" s="67">
        <v>6.5</v>
      </c>
      <c r="BG1364" s="67">
        <v>11.6</v>
      </c>
      <c r="BH1364" s="67">
        <v>12.1</v>
      </c>
      <c r="BI1364" s="67">
        <v>8.1999999999999993</v>
      </c>
      <c r="BJ1364" s="67">
        <v>8.6</v>
      </c>
      <c r="BK1364" s="67">
        <v>8.7000000000000011</v>
      </c>
      <c r="BL1364" s="67">
        <v>9.5</v>
      </c>
      <c r="BM1364" s="67">
        <v>10.100000000000001</v>
      </c>
      <c r="BN1364" s="67"/>
    </row>
    <row r="1365" spans="1:66" ht="13.5" customHeight="1" thickBot="1" x14ac:dyDescent="0.2">
      <c r="A1365" s="51"/>
      <c r="B1365" s="52"/>
      <c r="C1365" s="55"/>
      <c r="D1365" s="68" t="s">
        <v>11</v>
      </c>
      <c r="E1365" s="91"/>
      <c r="F1365" s="91"/>
      <c r="G1365" s="91"/>
      <c r="H1365" s="29"/>
      <c r="I1365" s="29"/>
      <c r="J1365" s="29"/>
      <c r="K1365" s="29"/>
      <c r="L1365" s="29"/>
      <c r="M1365" s="29"/>
      <c r="N1365" s="29"/>
      <c r="O1365" s="29"/>
      <c r="P1365" s="29"/>
      <c r="Q1365" s="29"/>
      <c r="R1365" s="29"/>
      <c r="S1365" s="29"/>
      <c r="T1365" s="29"/>
      <c r="U1365" s="29"/>
      <c r="V1365" s="29"/>
      <c r="W1365" s="29"/>
      <c r="X1365" s="29"/>
      <c r="Y1365" s="29"/>
      <c r="Z1365" s="29"/>
      <c r="AA1365" s="29"/>
      <c r="AB1365" s="29"/>
      <c r="AC1365" s="29"/>
      <c r="AD1365" s="29"/>
      <c r="AE1365" s="29"/>
      <c r="AF1365" s="29"/>
      <c r="AG1365" s="29"/>
      <c r="AH1365" s="29"/>
      <c r="AI1365" s="29"/>
      <c r="AJ1365" s="29"/>
      <c r="AK1365" s="29"/>
      <c r="AL1365" s="29"/>
      <c r="AM1365" s="29"/>
      <c r="AN1365" s="29"/>
      <c r="AO1365" s="29"/>
      <c r="AQ1365" s="69">
        <v>0</v>
      </c>
      <c r="AR1365" s="69">
        <v>0</v>
      </c>
      <c r="AS1365" s="69">
        <v>2.2000000000000002</v>
      </c>
      <c r="AT1365" s="69">
        <v>7.3</v>
      </c>
      <c r="AU1365" s="69">
        <v>13.8</v>
      </c>
      <c r="AV1365" s="69">
        <v>12.6</v>
      </c>
      <c r="AW1365" s="69">
        <v>14.2</v>
      </c>
      <c r="AX1365" s="69">
        <v>9.4</v>
      </c>
      <c r="AY1365" s="69">
        <v>16.8</v>
      </c>
      <c r="AZ1365" s="69">
        <v>13.1</v>
      </c>
      <c r="BA1365" s="69">
        <v>12.8</v>
      </c>
      <c r="BB1365" s="69">
        <v>10</v>
      </c>
      <c r="BC1365" s="69">
        <v>13.7</v>
      </c>
      <c r="BD1365" s="69">
        <v>11.6</v>
      </c>
      <c r="BE1365" s="69">
        <v>10.099999999999998</v>
      </c>
      <c r="BF1365" s="69">
        <v>6.5</v>
      </c>
      <c r="BG1365" s="69">
        <v>11.6</v>
      </c>
      <c r="BH1365" s="69">
        <v>12.1</v>
      </c>
      <c r="BI1365" s="69">
        <v>8.1999999999999993</v>
      </c>
      <c r="BJ1365" s="69">
        <v>8.6</v>
      </c>
      <c r="BK1365" s="69">
        <v>8.7000000000000011</v>
      </c>
      <c r="BL1365" s="69">
        <v>9.5</v>
      </c>
      <c r="BM1365" s="69">
        <v>10.100000000000001</v>
      </c>
      <c r="BN1365" s="69"/>
    </row>
    <row r="1366" spans="1:66" ht="13.5" customHeight="1" x14ac:dyDescent="0.15">
      <c r="A1366" s="51"/>
      <c r="B1366" s="52"/>
      <c r="C1366" s="121" t="s">
        <v>426</v>
      </c>
      <c r="D1366" s="64" t="s">
        <v>6</v>
      </c>
      <c r="E1366" s="89"/>
      <c r="F1366" s="89"/>
      <c r="G1366" s="89"/>
      <c r="H1366" s="26"/>
      <c r="I1366" s="26"/>
      <c r="J1366" s="26"/>
      <c r="K1366" s="26"/>
      <c r="L1366" s="26"/>
      <c r="M1366" s="26"/>
      <c r="N1366" s="26"/>
      <c r="O1366" s="26"/>
      <c r="P1366" s="26"/>
      <c r="Q1366" s="26"/>
      <c r="R1366" s="26"/>
      <c r="S1366" s="26"/>
      <c r="T1366" s="26"/>
      <c r="U1366" s="26"/>
      <c r="V1366" s="26"/>
      <c r="W1366" s="26"/>
      <c r="X1366" s="26"/>
      <c r="Y1366" s="26"/>
      <c r="Z1366" s="26"/>
      <c r="AA1366" s="26"/>
      <c r="AB1366" s="26"/>
      <c r="AC1366" s="26"/>
      <c r="AD1366" s="26"/>
      <c r="AE1366" s="26"/>
      <c r="AF1366" s="26"/>
      <c r="AG1366" s="26"/>
      <c r="AH1366" s="26"/>
      <c r="AI1366" s="26"/>
      <c r="AJ1366" s="26"/>
      <c r="AK1366" s="26"/>
      <c r="AL1366" s="26"/>
      <c r="AM1366" s="26"/>
      <c r="AN1366" s="26"/>
      <c r="AO1366" s="26"/>
      <c r="AQ1366" s="65">
        <v>0</v>
      </c>
      <c r="AR1366" s="65">
        <v>0</v>
      </c>
      <c r="AS1366" s="65">
        <v>12.1</v>
      </c>
      <c r="AT1366" s="65">
        <v>12.7</v>
      </c>
      <c r="AU1366" s="65">
        <v>11.7</v>
      </c>
      <c r="AV1366" s="65">
        <v>11.3</v>
      </c>
      <c r="AW1366" s="65">
        <v>10.4</v>
      </c>
      <c r="AX1366" s="65">
        <v>9.3000000000000007</v>
      </c>
      <c r="AY1366" s="65">
        <v>9.3000000000000007</v>
      </c>
      <c r="AZ1366" s="65">
        <v>9.9</v>
      </c>
      <c r="BA1366" s="65">
        <v>0</v>
      </c>
      <c r="BB1366" s="65">
        <v>0</v>
      </c>
      <c r="BC1366" s="65">
        <v>0</v>
      </c>
      <c r="BD1366" s="65">
        <v>0</v>
      </c>
      <c r="BE1366" s="65">
        <v>0</v>
      </c>
      <c r="BF1366" s="65">
        <v>0</v>
      </c>
      <c r="BG1366" s="65">
        <v>0</v>
      </c>
      <c r="BH1366" s="65">
        <v>0</v>
      </c>
      <c r="BI1366" s="65">
        <v>0</v>
      </c>
      <c r="BJ1366" s="65">
        <v>0</v>
      </c>
      <c r="BK1366" s="65">
        <v>0</v>
      </c>
      <c r="BL1366" s="65">
        <v>0</v>
      </c>
      <c r="BM1366" s="65"/>
      <c r="BN1366" s="65"/>
    </row>
    <row r="1367" spans="1:66" ht="13.5" customHeight="1" x14ac:dyDescent="0.15">
      <c r="A1367" s="51"/>
      <c r="B1367" s="52"/>
      <c r="C1367" s="122"/>
      <c r="D1367" s="66" t="s">
        <v>7</v>
      </c>
      <c r="E1367" s="90"/>
      <c r="F1367" s="90"/>
      <c r="G1367" s="90"/>
      <c r="H1367" s="28"/>
      <c r="I1367" s="28"/>
      <c r="J1367" s="28"/>
      <c r="K1367" s="28"/>
      <c r="L1367" s="28"/>
      <c r="M1367" s="28"/>
      <c r="N1367" s="28"/>
      <c r="O1367" s="28"/>
      <c r="P1367" s="28"/>
      <c r="Q1367" s="28"/>
      <c r="R1367" s="28"/>
      <c r="S1367" s="28"/>
      <c r="T1367" s="28"/>
      <c r="U1367" s="28"/>
      <c r="V1367" s="28"/>
      <c r="W1367" s="28"/>
      <c r="X1367" s="28"/>
      <c r="Y1367" s="28"/>
      <c r="Z1367" s="28"/>
      <c r="AA1367" s="28"/>
      <c r="AB1367" s="28"/>
      <c r="AC1367" s="28"/>
      <c r="AD1367" s="28"/>
      <c r="AE1367" s="28"/>
      <c r="AF1367" s="28"/>
      <c r="AG1367" s="28"/>
      <c r="AH1367" s="28"/>
      <c r="AI1367" s="28"/>
      <c r="AJ1367" s="28"/>
      <c r="AK1367" s="28"/>
      <c r="AL1367" s="28"/>
      <c r="AM1367" s="28"/>
      <c r="AN1367" s="28"/>
      <c r="AO1367" s="28"/>
      <c r="AQ1367" s="67">
        <v>0</v>
      </c>
      <c r="AR1367" s="67">
        <v>0</v>
      </c>
      <c r="AS1367" s="67">
        <v>0.8</v>
      </c>
      <c r="AT1367" s="67">
        <v>0.7</v>
      </c>
      <c r="AU1367" s="67">
        <v>0.4</v>
      </c>
      <c r="AV1367" s="67">
        <v>0.6</v>
      </c>
      <c r="AW1367" s="67">
        <v>0.5</v>
      </c>
      <c r="AX1367" s="67">
        <v>0.4</v>
      </c>
      <c r="AY1367" s="67">
        <v>0.4</v>
      </c>
      <c r="AZ1367" s="67">
        <v>0.6</v>
      </c>
      <c r="BA1367" s="67">
        <v>0</v>
      </c>
      <c r="BB1367" s="67">
        <v>0</v>
      </c>
      <c r="BC1367" s="67">
        <v>0</v>
      </c>
      <c r="BD1367" s="67">
        <v>0</v>
      </c>
      <c r="BE1367" s="67">
        <v>0</v>
      </c>
      <c r="BF1367" s="67">
        <v>0</v>
      </c>
      <c r="BG1367" s="67">
        <v>0</v>
      </c>
      <c r="BH1367" s="67">
        <v>0</v>
      </c>
      <c r="BI1367" s="67">
        <v>0</v>
      </c>
      <c r="BJ1367" s="67">
        <v>0</v>
      </c>
      <c r="BK1367" s="67">
        <v>0</v>
      </c>
      <c r="BL1367" s="67">
        <v>0</v>
      </c>
      <c r="BM1367" s="67"/>
      <c r="BN1367" s="67"/>
    </row>
    <row r="1368" spans="1:66" ht="13.5" customHeight="1" x14ac:dyDescent="0.15">
      <c r="A1368" s="51"/>
      <c r="B1368" s="52"/>
      <c r="C1368" s="122"/>
      <c r="D1368" s="66" t="s">
        <v>8</v>
      </c>
      <c r="E1368" s="90"/>
      <c r="F1368" s="90"/>
      <c r="G1368" s="90"/>
      <c r="H1368" s="28"/>
      <c r="I1368" s="28"/>
      <c r="J1368" s="28"/>
      <c r="K1368" s="28"/>
      <c r="L1368" s="28"/>
      <c r="M1368" s="28"/>
      <c r="N1368" s="28"/>
      <c r="O1368" s="28"/>
      <c r="P1368" s="28"/>
      <c r="Q1368" s="28"/>
      <c r="R1368" s="28"/>
      <c r="S1368" s="28"/>
      <c r="T1368" s="28"/>
      <c r="U1368" s="28"/>
      <c r="V1368" s="28"/>
      <c r="W1368" s="28"/>
      <c r="X1368" s="28"/>
      <c r="Y1368" s="28"/>
      <c r="Z1368" s="28"/>
      <c r="AA1368" s="28"/>
      <c r="AB1368" s="28"/>
      <c r="AC1368" s="28"/>
      <c r="AD1368" s="28"/>
      <c r="AE1368" s="28"/>
      <c r="AF1368" s="28"/>
      <c r="AG1368" s="28"/>
      <c r="AH1368" s="28"/>
      <c r="AI1368" s="28"/>
      <c r="AJ1368" s="28"/>
      <c r="AK1368" s="28"/>
      <c r="AL1368" s="28"/>
      <c r="AM1368" s="28"/>
      <c r="AN1368" s="28"/>
      <c r="AO1368" s="28"/>
      <c r="AQ1368" s="67">
        <v>0</v>
      </c>
      <c r="AR1368" s="67">
        <v>0</v>
      </c>
      <c r="AS1368" s="67">
        <v>11.3</v>
      </c>
      <c r="AT1368" s="67">
        <v>12</v>
      </c>
      <c r="AU1368" s="67">
        <v>11.3</v>
      </c>
      <c r="AV1368" s="67">
        <v>10.7</v>
      </c>
      <c r="AW1368" s="67">
        <v>9.9</v>
      </c>
      <c r="AX1368" s="67">
        <v>8.9</v>
      </c>
      <c r="AY1368" s="67">
        <v>8.9</v>
      </c>
      <c r="AZ1368" s="67">
        <v>9.3000000000000007</v>
      </c>
      <c r="BA1368" s="67">
        <v>0</v>
      </c>
      <c r="BB1368" s="67">
        <v>0</v>
      </c>
      <c r="BC1368" s="67">
        <v>0</v>
      </c>
      <c r="BD1368" s="67">
        <v>0</v>
      </c>
      <c r="BE1368" s="67">
        <v>0</v>
      </c>
      <c r="BF1368" s="67">
        <v>0</v>
      </c>
      <c r="BG1368" s="67">
        <v>0</v>
      </c>
      <c r="BH1368" s="67">
        <v>0</v>
      </c>
      <c r="BI1368" s="67">
        <v>0</v>
      </c>
      <c r="BJ1368" s="67">
        <v>0</v>
      </c>
      <c r="BK1368" s="67">
        <v>0</v>
      </c>
      <c r="BL1368" s="67">
        <v>0</v>
      </c>
      <c r="BM1368" s="67"/>
      <c r="BN1368" s="67"/>
    </row>
    <row r="1369" spans="1:66" ht="13.5" customHeight="1" x14ac:dyDescent="0.15">
      <c r="A1369" s="51"/>
      <c r="B1369" s="52"/>
      <c r="C1369" s="122"/>
      <c r="D1369" s="66" t="s">
        <v>9</v>
      </c>
      <c r="E1369" s="90"/>
      <c r="F1369" s="90"/>
      <c r="G1369" s="90"/>
      <c r="H1369" s="28"/>
      <c r="I1369" s="28"/>
      <c r="J1369" s="28"/>
      <c r="K1369" s="28"/>
      <c r="L1369" s="28"/>
      <c r="M1369" s="28"/>
      <c r="N1369" s="28"/>
      <c r="O1369" s="28"/>
      <c r="P1369" s="28"/>
      <c r="Q1369" s="28"/>
      <c r="R1369" s="28"/>
      <c r="S1369" s="28"/>
      <c r="T1369" s="28"/>
      <c r="U1369" s="28"/>
      <c r="V1369" s="28"/>
      <c r="W1369" s="28"/>
      <c r="X1369" s="28"/>
      <c r="Y1369" s="28"/>
      <c r="Z1369" s="28"/>
      <c r="AA1369" s="28"/>
      <c r="AB1369" s="28"/>
      <c r="AC1369" s="28"/>
      <c r="AD1369" s="28"/>
      <c r="AE1369" s="28"/>
      <c r="AF1369" s="28"/>
      <c r="AG1369" s="28"/>
      <c r="AH1369" s="28"/>
      <c r="AI1369" s="28"/>
      <c r="AJ1369" s="28"/>
      <c r="AK1369" s="28"/>
      <c r="AL1369" s="28"/>
      <c r="AM1369" s="28"/>
      <c r="AN1369" s="28"/>
      <c r="AO1369" s="28"/>
      <c r="AQ1369" s="67">
        <v>0</v>
      </c>
      <c r="AR1369" s="67">
        <v>0</v>
      </c>
      <c r="AS1369" s="67">
        <v>8.6</v>
      </c>
      <c r="AT1369" s="67">
        <v>8.6999999999999993</v>
      </c>
      <c r="AU1369" s="67">
        <v>8.3000000000000007</v>
      </c>
      <c r="AV1369" s="67">
        <v>6.2</v>
      </c>
      <c r="AW1369" s="67">
        <v>6.6</v>
      </c>
      <c r="AX1369" s="67">
        <v>5.6</v>
      </c>
      <c r="AY1369" s="67">
        <v>6.1</v>
      </c>
      <c r="AZ1369" s="67">
        <v>6.8</v>
      </c>
      <c r="BA1369" s="67">
        <v>0</v>
      </c>
      <c r="BB1369" s="67">
        <v>0</v>
      </c>
      <c r="BC1369" s="67">
        <v>0</v>
      </c>
      <c r="BD1369" s="67">
        <v>0</v>
      </c>
      <c r="BE1369" s="67">
        <v>0</v>
      </c>
      <c r="BF1369" s="67">
        <v>0</v>
      </c>
      <c r="BG1369" s="67">
        <v>0</v>
      </c>
      <c r="BH1369" s="67">
        <v>0</v>
      </c>
      <c r="BI1369" s="67">
        <v>0</v>
      </c>
      <c r="BJ1369" s="67">
        <v>0</v>
      </c>
      <c r="BK1369" s="67">
        <v>0</v>
      </c>
      <c r="BL1369" s="67">
        <v>0</v>
      </c>
      <c r="BM1369" s="67"/>
      <c r="BN1369" s="67"/>
    </row>
    <row r="1370" spans="1:66" ht="13.5" customHeight="1" x14ac:dyDescent="0.15">
      <c r="A1370" s="51"/>
      <c r="B1370" s="52"/>
      <c r="C1370" s="122"/>
      <c r="D1370" s="66" t="s">
        <v>10</v>
      </c>
      <c r="E1370" s="90"/>
      <c r="F1370" s="90"/>
      <c r="G1370" s="90"/>
      <c r="H1370" s="28"/>
      <c r="I1370" s="28"/>
      <c r="J1370" s="28"/>
      <c r="K1370" s="28"/>
      <c r="L1370" s="28"/>
      <c r="M1370" s="28"/>
      <c r="N1370" s="28"/>
      <c r="O1370" s="28"/>
      <c r="P1370" s="28"/>
      <c r="Q1370" s="28"/>
      <c r="R1370" s="28"/>
      <c r="S1370" s="28"/>
      <c r="T1370" s="28"/>
      <c r="U1370" s="28"/>
      <c r="V1370" s="28"/>
      <c r="W1370" s="28"/>
      <c r="X1370" s="28"/>
      <c r="Y1370" s="28"/>
      <c r="Z1370" s="28"/>
      <c r="AA1370" s="28"/>
      <c r="AB1370" s="28"/>
      <c r="AC1370" s="28"/>
      <c r="AD1370" s="28"/>
      <c r="AE1370" s="28"/>
      <c r="AF1370" s="28"/>
      <c r="AG1370" s="28"/>
      <c r="AH1370" s="28"/>
      <c r="AI1370" s="28"/>
      <c r="AJ1370" s="28"/>
      <c r="AK1370" s="28"/>
      <c r="AL1370" s="28"/>
      <c r="AM1370" s="28"/>
      <c r="AN1370" s="28"/>
      <c r="AO1370" s="28"/>
      <c r="AQ1370" s="67">
        <v>0</v>
      </c>
      <c r="AR1370" s="67">
        <v>0</v>
      </c>
      <c r="AS1370" s="67">
        <v>3.5</v>
      </c>
      <c r="AT1370" s="67">
        <v>4</v>
      </c>
      <c r="AU1370" s="67">
        <v>3.4</v>
      </c>
      <c r="AV1370" s="67">
        <v>5.0999999999999996</v>
      </c>
      <c r="AW1370" s="67">
        <v>3.8</v>
      </c>
      <c r="AX1370" s="67">
        <v>3.7</v>
      </c>
      <c r="AY1370" s="67">
        <v>3.2</v>
      </c>
      <c r="AZ1370" s="67">
        <v>3.1</v>
      </c>
      <c r="BA1370" s="67">
        <v>0</v>
      </c>
      <c r="BB1370" s="67">
        <v>0</v>
      </c>
      <c r="BC1370" s="67">
        <v>0</v>
      </c>
      <c r="BD1370" s="67">
        <v>0</v>
      </c>
      <c r="BE1370" s="67">
        <v>0</v>
      </c>
      <c r="BF1370" s="67">
        <v>0</v>
      </c>
      <c r="BG1370" s="67">
        <v>0</v>
      </c>
      <c r="BH1370" s="67">
        <v>0</v>
      </c>
      <c r="BI1370" s="67">
        <v>0</v>
      </c>
      <c r="BJ1370" s="67">
        <v>0</v>
      </c>
      <c r="BK1370" s="67">
        <v>0</v>
      </c>
      <c r="BL1370" s="67">
        <v>0</v>
      </c>
      <c r="BM1370" s="67"/>
      <c r="BN1370" s="67"/>
    </row>
    <row r="1371" spans="1:66" ht="13.5" customHeight="1" thickBot="1" x14ac:dyDescent="0.2">
      <c r="A1371" s="51"/>
      <c r="B1371" s="52"/>
      <c r="C1371" s="123"/>
      <c r="D1371" s="68" t="s">
        <v>11</v>
      </c>
      <c r="E1371" s="91"/>
      <c r="F1371" s="91"/>
      <c r="G1371" s="91"/>
      <c r="H1371" s="29"/>
      <c r="I1371" s="29"/>
      <c r="J1371" s="29"/>
      <c r="K1371" s="29"/>
      <c r="L1371" s="29"/>
      <c r="M1371" s="29"/>
      <c r="N1371" s="29"/>
      <c r="O1371" s="29"/>
      <c r="P1371" s="29"/>
      <c r="Q1371" s="29"/>
      <c r="R1371" s="29"/>
      <c r="S1371" s="29"/>
      <c r="T1371" s="29"/>
      <c r="U1371" s="29"/>
      <c r="V1371" s="29"/>
      <c r="W1371" s="29"/>
      <c r="X1371" s="29"/>
      <c r="Y1371" s="29"/>
      <c r="Z1371" s="29"/>
      <c r="AA1371" s="29"/>
      <c r="AB1371" s="29"/>
      <c r="AC1371" s="29"/>
      <c r="AD1371" s="29"/>
      <c r="AE1371" s="29"/>
      <c r="AF1371" s="29"/>
      <c r="AG1371" s="29"/>
      <c r="AH1371" s="29"/>
      <c r="AI1371" s="29"/>
      <c r="AJ1371" s="29"/>
      <c r="AK1371" s="29"/>
      <c r="AL1371" s="29"/>
      <c r="AM1371" s="29"/>
      <c r="AN1371" s="29"/>
      <c r="AO1371" s="29"/>
      <c r="AQ1371" s="69">
        <v>0</v>
      </c>
      <c r="AR1371" s="69">
        <v>0</v>
      </c>
      <c r="AS1371" s="69">
        <v>6.9</v>
      </c>
      <c r="AT1371" s="69">
        <v>4.4000000000000004</v>
      </c>
      <c r="AU1371" s="69">
        <v>4.0999999999999996</v>
      </c>
      <c r="AV1371" s="69">
        <v>5.6</v>
      </c>
      <c r="AW1371" s="69">
        <v>4.7</v>
      </c>
      <c r="AX1371" s="69">
        <v>4.4000000000000004</v>
      </c>
      <c r="AY1371" s="69">
        <v>3.7</v>
      </c>
      <c r="AZ1371" s="69">
        <v>3.7</v>
      </c>
      <c r="BA1371" s="69">
        <v>0</v>
      </c>
      <c r="BB1371" s="69">
        <v>0</v>
      </c>
      <c r="BC1371" s="69">
        <v>0</v>
      </c>
      <c r="BD1371" s="69">
        <v>0</v>
      </c>
      <c r="BE1371" s="69">
        <v>0</v>
      </c>
      <c r="BF1371" s="69">
        <v>0</v>
      </c>
      <c r="BG1371" s="69">
        <v>0</v>
      </c>
      <c r="BH1371" s="69">
        <v>0</v>
      </c>
      <c r="BI1371" s="69">
        <v>0</v>
      </c>
      <c r="BJ1371" s="69">
        <v>0</v>
      </c>
      <c r="BK1371" s="69">
        <v>0</v>
      </c>
      <c r="BL1371" s="69">
        <v>0</v>
      </c>
      <c r="BM1371" s="69"/>
      <c r="BN1371" s="69"/>
    </row>
    <row r="1372" spans="1:66" ht="13.5" customHeight="1" x14ac:dyDescent="0.15">
      <c r="A1372" s="50"/>
      <c r="B1372" s="42" t="s">
        <v>267</v>
      </c>
      <c r="C1372" s="44"/>
      <c r="D1372" s="64" t="s">
        <v>6</v>
      </c>
      <c r="E1372" s="89"/>
      <c r="F1372" s="89"/>
      <c r="G1372" s="89"/>
      <c r="H1372" s="26"/>
      <c r="I1372" s="26"/>
      <c r="J1372" s="26"/>
      <c r="K1372" s="26"/>
      <c r="L1372" s="26"/>
      <c r="M1372" s="26"/>
      <c r="N1372" s="26"/>
      <c r="O1372" s="26"/>
      <c r="P1372" s="26"/>
      <c r="Q1372" s="26"/>
      <c r="R1372" s="26"/>
      <c r="S1372" s="26"/>
      <c r="T1372" s="26"/>
      <c r="U1372" s="26"/>
      <c r="V1372" s="26"/>
      <c r="W1372" s="26"/>
      <c r="X1372" s="26"/>
      <c r="Y1372" s="26"/>
      <c r="Z1372" s="26"/>
      <c r="AA1372" s="26"/>
      <c r="AB1372" s="26"/>
      <c r="AC1372" s="26"/>
      <c r="AD1372" s="26"/>
      <c r="AE1372" s="26"/>
      <c r="AF1372" s="26"/>
      <c r="AG1372" s="26"/>
      <c r="AH1372" s="26"/>
      <c r="AI1372" s="26"/>
      <c r="AJ1372" s="26"/>
      <c r="AK1372" s="26"/>
      <c r="AL1372" s="26"/>
      <c r="AM1372" s="26"/>
      <c r="AN1372" s="26"/>
      <c r="AO1372" s="26"/>
      <c r="AQ1372" s="65">
        <v>2550.3999999999996</v>
      </c>
      <c r="AR1372" s="65">
        <v>2390</v>
      </c>
      <c r="AS1372" s="65">
        <v>2584.1</v>
      </c>
      <c r="AT1372" s="65">
        <v>2296.1999999999998</v>
      </c>
      <c r="AU1372" s="65">
        <v>2556.9</v>
      </c>
      <c r="AV1372" s="65">
        <v>2744.9</v>
      </c>
      <c r="AW1372" s="65">
        <v>2640.5</v>
      </c>
      <c r="AX1372" s="65">
        <v>2594</v>
      </c>
      <c r="AY1372" s="65">
        <v>2559.3000000000002</v>
      </c>
      <c r="AZ1372" s="65">
        <v>2430.4</v>
      </c>
      <c r="BA1372" s="65">
        <v>2287.9</v>
      </c>
      <c r="BB1372" s="65">
        <v>2141.1999999999998</v>
      </c>
      <c r="BC1372" s="65">
        <v>1982.3</v>
      </c>
      <c r="BD1372" s="65">
        <v>1926.7000000000003</v>
      </c>
      <c r="BE1372" s="65">
        <v>1809.1</v>
      </c>
      <c r="BF1372" s="65">
        <v>1923.4</v>
      </c>
      <c r="BG1372" s="65">
        <v>1874.3999999999999</v>
      </c>
      <c r="BH1372" s="65">
        <v>1827.4999999999995</v>
      </c>
      <c r="BI1372" s="65">
        <v>1905.1999999999998</v>
      </c>
      <c r="BJ1372" s="65">
        <v>1847.5000000000005</v>
      </c>
      <c r="BK1372" s="65">
        <v>1900.6999999999998</v>
      </c>
      <c r="BL1372" s="65">
        <v>1736.7</v>
      </c>
      <c r="BM1372" s="65">
        <v>1946.7000000000003</v>
      </c>
      <c r="BN1372" s="65"/>
    </row>
    <row r="1373" spans="1:66" ht="13.5" customHeight="1" x14ac:dyDescent="0.15">
      <c r="A1373" s="51"/>
      <c r="B1373" s="45"/>
      <c r="C1373" s="46"/>
      <c r="D1373" s="66" t="s">
        <v>7</v>
      </c>
      <c r="E1373" s="90"/>
      <c r="F1373" s="90"/>
      <c r="G1373" s="90"/>
      <c r="H1373" s="28"/>
      <c r="I1373" s="28"/>
      <c r="J1373" s="28"/>
      <c r="K1373" s="28"/>
      <c r="L1373" s="28"/>
      <c r="M1373" s="28"/>
      <c r="N1373" s="28"/>
      <c r="O1373" s="28"/>
      <c r="P1373" s="28"/>
      <c r="Q1373" s="28"/>
      <c r="R1373" s="28"/>
      <c r="S1373" s="28"/>
      <c r="T1373" s="28"/>
      <c r="U1373" s="28"/>
      <c r="V1373" s="28"/>
      <c r="W1373" s="28"/>
      <c r="X1373" s="28"/>
      <c r="Y1373" s="28"/>
      <c r="Z1373" s="28"/>
      <c r="AA1373" s="28"/>
      <c r="AB1373" s="28"/>
      <c r="AC1373" s="28"/>
      <c r="AD1373" s="28"/>
      <c r="AE1373" s="28"/>
      <c r="AF1373" s="28"/>
      <c r="AG1373" s="28"/>
      <c r="AH1373" s="28"/>
      <c r="AI1373" s="28"/>
      <c r="AJ1373" s="28"/>
      <c r="AK1373" s="28"/>
      <c r="AL1373" s="28"/>
      <c r="AM1373" s="28"/>
      <c r="AN1373" s="28"/>
      <c r="AO1373" s="28"/>
      <c r="AQ1373" s="67">
        <v>1198.0999999999999</v>
      </c>
      <c r="AR1373" s="67">
        <v>1182.2</v>
      </c>
      <c r="AS1373" s="67">
        <v>1157.8</v>
      </c>
      <c r="AT1373" s="67">
        <v>1134.9000000000001</v>
      </c>
      <c r="AU1373" s="67">
        <v>1147.3</v>
      </c>
      <c r="AV1373" s="67">
        <v>1418.8</v>
      </c>
      <c r="AW1373" s="67">
        <v>1269</v>
      </c>
      <c r="AX1373" s="67">
        <v>1253.3</v>
      </c>
      <c r="AY1373" s="67">
        <v>1233.2</v>
      </c>
      <c r="AZ1373" s="67">
        <v>1132.2</v>
      </c>
      <c r="BA1373" s="67">
        <v>1016.3</v>
      </c>
      <c r="BB1373" s="67">
        <v>933.1</v>
      </c>
      <c r="BC1373" s="67">
        <v>810</v>
      </c>
      <c r="BD1373" s="67">
        <v>763.3</v>
      </c>
      <c r="BE1373" s="67">
        <v>635.80000000000007</v>
      </c>
      <c r="BF1373" s="67">
        <v>722.99999999999989</v>
      </c>
      <c r="BG1373" s="67">
        <v>751.7</v>
      </c>
      <c r="BH1373" s="67">
        <v>716.4</v>
      </c>
      <c r="BI1373" s="67">
        <v>723.9</v>
      </c>
      <c r="BJ1373" s="67">
        <v>691.80000000000007</v>
      </c>
      <c r="BK1373" s="67">
        <v>775.59999999999991</v>
      </c>
      <c r="BL1373" s="67">
        <v>828.80000000000007</v>
      </c>
      <c r="BM1373" s="67">
        <v>807.8</v>
      </c>
      <c r="BN1373" s="67"/>
    </row>
    <row r="1374" spans="1:66" ht="13.5" customHeight="1" x14ac:dyDescent="0.15">
      <c r="A1374" s="51" t="s">
        <v>423</v>
      </c>
      <c r="B1374" s="45"/>
      <c r="C1374" s="46"/>
      <c r="D1374" s="66" t="s">
        <v>8</v>
      </c>
      <c r="E1374" s="90"/>
      <c r="F1374" s="90"/>
      <c r="G1374" s="90"/>
      <c r="H1374" s="28"/>
      <c r="I1374" s="28"/>
      <c r="J1374" s="28"/>
      <c r="K1374" s="28"/>
      <c r="L1374" s="28"/>
      <c r="M1374" s="28"/>
      <c r="N1374" s="28"/>
      <c r="O1374" s="28"/>
      <c r="P1374" s="28"/>
      <c r="Q1374" s="28"/>
      <c r="R1374" s="28"/>
      <c r="S1374" s="28"/>
      <c r="T1374" s="28"/>
      <c r="U1374" s="28"/>
      <c r="V1374" s="28"/>
      <c r="W1374" s="28"/>
      <c r="X1374" s="28"/>
      <c r="Y1374" s="28"/>
      <c r="Z1374" s="28"/>
      <c r="AA1374" s="28"/>
      <c r="AB1374" s="28"/>
      <c r="AC1374" s="28"/>
      <c r="AD1374" s="28"/>
      <c r="AE1374" s="28"/>
      <c r="AF1374" s="28"/>
      <c r="AG1374" s="28"/>
      <c r="AH1374" s="28"/>
      <c r="AI1374" s="28"/>
      <c r="AJ1374" s="28"/>
      <c r="AK1374" s="28"/>
      <c r="AL1374" s="28"/>
      <c r="AM1374" s="28"/>
      <c r="AN1374" s="28"/>
      <c r="AO1374" s="28"/>
      <c r="AQ1374" s="67">
        <v>1352.3</v>
      </c>
      <c r="AR1374" s="67">
        <v>1207.8</v>
      </c>
      <c r="AS1374" s="67">
        <v>1426.3</v>
      </c>
      <c r="AT1374" s="67">
        <v>1161.3</v>
      </c>
      <c r="AU1374" s="67">
        <v>1409.6</v>
      </c>
      <c r="AV1374" s="67">
        <v>1326.1</v>
      </c>
      <c r="AW1374" s="67">
        <v>1371.5</v>
      </c>
      <c r="AX1374" s="67">
        <v>1340.7</v>
      </c>
      <c r="AY1374" s="67">
        <v>1326.1</v>
      </c>
      <c r="AZ1374" s="67">
        <v>1298.2</v>
      </c>
      <c r="BA1374" s="67">
        <v>1271.5999999999999</v>
      </c>
      <c r="BB1374" s="67">
        <v>1208.0999999999999</v>
      </c>
      <c r="BC1374" s="67">
        <v>1172.3</v>
      </c>
      <c r="BD1374" s="67">
        <v>1163.4000000000001</v>
      </c>
      <c r="BE1374" s="67">
        <v>1173.3000000000002</v>
      </c>
      <c r="BF1374" s="67">
        <v>1200.4000000000001</v>
      </c>
      <c r="BG1374" s="67">
        <v>1122.7</v>
      </c>
      <c r="BH1374" s="67">
        <v>1111.1000000000001</v>
      </c>
      <c r="BI1374" s="67">
        <v>1181.3000000000002</v>
      </c>
      <c r="BJ1374" s="67">
        <v>1155.7</v>
      </c>
      <c r="BK1374" s="67">
        <v>1125.1000000000001</v>
      </c>
      <c r="BL1374" s="67">
        <v>907.90000000000009</v>
      </c>
      <c r="BM1374" s="67">
        <v>1138.9000000000001</v>
      </c>
      <c r="BN1374" s="67"/>
    </row>
    <row r="1375" spans="1:66" ht="13.5" customHeight="1" x14ac:dyDescent="0.15">
      <c r="A1375" s="51" t="s">
        <v>424</v>
      </c>
      <c r="B1375" s="45"/>
      <c r="C1375" s="46"/>
      <c r="D1375" s="66" t="s">
        <v>9</v>
      </c>
      <c r="E1375" s="90"/>
      <c r="F1375" s="90"/>
      <c r="G1375" s="90"/>
      <c r="H1375" s="28"/>
      <c r="I1375" s="28"/>
      <c r="J1375" s="28"/>
      <c r="K1375" s="28"/>
      <c r="L1375" s="28"/>
      <c r="M1375" s="28"/>
      <c r="N1375" s="28"/>
      <c r="O1375" s="28"/>
      <c r="P1375" s="28"/>
      <c r="Q1375" s="28"/>
      <c r="R1375" s="28"/>
      <c r="S1375" s="28"/>
      <c r="T1375" s="28"/>
      <c r="U1375" s="28"/>
      <c r="V1375" s="28"/>
      <c r="W1375" s="28"/>
      <c r="X1375" s="28"/>
      <c r="Y1375" s="28"/>
      <c r="Z1375" s="28"/>
      <c r="AA1375" s="28"/>
      <c r="AB1375" s="28"/>
      <c r="AC1375" s="28"/>
      <c r="AD1375" s="28"/>
      <c r="AE1375" s="28"/>
      <c r="AF1375" s="28"/>
      <c r="AG1375" s="28"/>
      <c r="AH1375" s="28"/>
      <c r="AI1375" s="28"/>
      <c r="AJ1375" s="28"/>
      <c r="AK1375" s="28"/>
      <c r="AL1375" s="28"/>
      <c r="AM1375" s="28"/>
      <c r="AN1375" s="28"/>
      <c r="AO1375" s="28"/>
      <c r="AQ1375" s="67">
        <v>2130.6</v>
      </c>
      <c r="AR1375" s="67">
        <v>1997.9</v>
      </c>
      <c r="AS1375" s="67">
        <v>2188.6</v>
      </c>
      <c r="AT1375" s="67">
        <v>1961.9</v>
      </c>
      <c r="AU1375" s="67">
        <v>2237.6</v>
      </c>
      <c r="AV1375" s="67">
        <v>2417.6999999999998</v>
      </c>
      <c r="AW1375" s="67">
        <v>2375.9</v>
      </c>
      <c r="AX1375" s="67">
        <v>2304.3000000000002</v>
      </c>
      <c r="AY1375" s="67">
        <v>2253.6999999999998</v>
      </c>
      <c r="AZ1375" s="67">
        <v>2168.1999999999998</v>
      </c>
      <c r="BA1375" s="67">
        <v>2031.3</v>
      </c>
      <c r="BB1375" s="67">
        <v>1953.7</v>
      </c>
      <c r="BC1375" s="67">
        <v>1761</v>
      </c>
      <c r="BD1375" s="67">
        <v>1704.4</v>
      </c>
      <c r="BE1375" s="67">
        <v>1607.1</v>
      </c>
      <c r="BF1375" s="67">
        <v>1718.7999999999997</v>
      </c>
      <c r="BG1375" s="67">
        <v>1664.6000000000001</v>
      </c>
      <c r="BH1375" s="67">
        <v>1627.7999999999997</v>
      </c>
      <c r="BI1375" s="67">
        <v>1689</v>
      </c>
      <c r="BJ1375" s="67">
        <v>1638.6000000000004</v>
      </c>
      <c r="BK1375" s="67">
        <v>1692.7</v>
      </c>
      <c r="BL1375" s="67">
        <v>1547.1000000000001</v>
      </c>
      <c r="BM1375" s="67">
        <v>1752.8</v>
      </c>
      <c r="BN1375" s="67"/>
    </row>
    <row r="1376" spans="1:66" ht="13.5" customHeight="1" x14ac:dyDescent="0.15">
      <c r="A1376" s="51"/>
      <c r="B1376" s="45"/>
      <c r="C1376" s="46"/>
      <c r="D1376" s="66" t="s">
        <v>10</v>
      </c>
      <c r="E1376" s="90"/>
      <c r="F1376" s="90"/>
      <c r="G1376" s="90"/>
      <c r="H1376" s="28"/>
      <c r="I1376" s="28"/>
      <c r="J1376" s="28"/>
      <c r="K1376" s="28"/>
      <c r="L1376" s="28"/>
      <c r="M1376" s="28"/>
      <c r="N1376" s="28"/>
      <c r="O1376" s="28"/>
      <c r="P1376" s="28"/>
      <c r="Q1376" s="28"/>
      <c r="R1376" s="28"/>
      <c r="S1376" s="28"/>
      <c r="T1376" s="28"/>
      <c r="U1376" s="28"/>
      <c r="V1376" s="28"/>
      <c r="W1376" s="28"/>
      <c r="X1376" s="28"/>
      <c r="Y1376" s="28"/>
      <c r="Z1376" s="28"/>
      <c r="AA1376" s="28"/>
      <c r="AB1376" s="28"/>
      <c r="AC1376" s="28"/>
      <c r="AD1376" s="28"/>
      <c r="AE1376" s="28"/>
      <c r="AF1376" s="28"/>
      <c r="AG1376" s="28"/>
      <c r="AH1376" s="28"/>
      <c r="AI1376" s="28"/>
      <c r="AJ1376" s="28"/>
      <c r="AK1376" s="28"/>
      <c r="AL1376" s="28"/>
      <c r="AM1376" s="28"/>
      <c r="AN1376" s="28"/>
      <c r="AO1376" s="28"/>
      <c r="AQ1376" s="67">
        <v>419.8</v>
      </c>
      <c r="AR1376" s="67">
        <v>392.1</v>
      </c>
      <c r="AS1376" s="67">
        <v>395.5</v>
      </c>
      <c r="AT1376" s="67">
        <v>334.3</v>
      </c>
      <c r="AU1376" s="67">
        <v>319.3</v>
      </c>
      <c r="AV1376" s="67">
        <v>327.2</v>
      </c>
      <c r="AW1376" s="67">
        <v>264.60000000000002</v>
      </c>
      <c r="AX1376" s="67">
        <v>289.7</v>
      </c>
      <c r="AY1376" s="67">
        <v>305.60000000000002</v>
      </c>
      <c r="AZ1376" s="67">
        <v>262.2</v>
      </c>
      <c r="BA1376" s="67">
        <v>256.60000000000002</v>
      </c>
      <c r="BB1376" s="67">
        <v>187.5</v>
      </c>
      <c r="BC1376" s="67">
        <v>221.3</v>
      </c>
      <c r="BD1376" s="67">
        <v>222.29999999999995</v>
      </c>
      <c r="BE1376" s="67">
        <v>201.99999999999997</v>
      </c>
      <c r="BF1376" s="67">
        <v>204.6</v>
      </c>
      <c r="BG1376" s="67">
        <v>209.8</v>
      </c>
      <c r="BH1376" s="67">
        <v>199.7</v>
      </c>
      <c r="BI1376" s="67">
        <v>216.2</v>
      </c>
      <c r="BJ1376" s="67">
        <v>208.90000000000003</v>
      </c>
      <c r="BK1376" s="67">
        <v>208</v>
      </c>
      <c r="BL1376" s="67">
        <v>189.6</v>
      </c>
      <c r="BM1376" s="67">
        <v>193.89999999999998</v>
      </c>
      <c r="BN1376" s="67"/>
    </row>
    <row r="1377" spans="1:66" ht="13.5" customHeight="1" thickBot="1" x14ac:dyDescent="0.2">
      <c r="A1377" s="51"/>
      <c r="B1377" s="47"/>
      <c r="C1377" s="49"/>
      <c r="D1377" s="68" t="s">
        <v>11</v>
      </c>
      <c r="E1377" s="91"/>
      <c r="F1377" s="91"/>
      <c r="G1377" s="91"/>
      <c r="H1377" s="29"/>
      <c r="I1377" s="29"/>
      <c r="J1377" s="29"/>
      <c r="K1377" s="29"/>
      <c r="L1377" s="29"/>
      <c r="M1377" s="29"/>
      <c r="N1377" s="29"/>
      <c r="O1377" s="29"/>
      <c r="P1377" s="29"/>
      <c r="Q1377" s="29"/>
      <c r="R1377" s="29"/>
      <c r="S1377" s="29"/>
      <c r="T1377" s="29"/>
      <c r="U1377" s="29"/>
      <c r="V1377" s="29"/>
      <c r="W1377" s="29"/>
      <c r="X1377" s="29"/>
      <c r="Y1377" s="29"/>
      <c r="Z1377" s="29"/>
      <c r="AA1377" s="29"/>
      <c r="AB1377" s="29"/>
      <c r="AC1377" s="29"/>
      <c r="AD1377" s="29"/>
      <c r="AE1377" s="29"/>
      <c r="AF1377" s="29"/>
      <c r="AG1377" s="29"/>
      <c r="AH1377" s="29"/>
      <c r="AI1377" s="29"/>
      <c r="AJ1377" s="29"/>
      <c r="AK1377" s="29"/>
      <c r="AL1377" s="29"/>
      <c r="AM1377" s="29"/>
      <c r="AN1377" s="29"/>
      <c r="AO1377" s="29"/>
      <c r="AQ1377" s="69">
        <v>450</v>
      </c>
      <c r="AR1377" s="69">
        <v>417</v>
      </c>
      <c r="AS1377" s="69">
        <v>451.1</v>
      </c>
      <c r="AT1377" s="69">
        <v>406.5</v>
      </c>
      <c r="AU1377" s="69">
        <v>357.2</v>
      </c>
      <c r="AV1377" s="69">
        <v>381.8</v>
      </c>
      <c r="AW1377" s="69">
        <v>312.5</v>
      </c>
      <c r="AX1377" s="69">
        <v>334.1</v>
      </c>
      <c r="AY1377" s="69">
        <v>358.3</v>
      </c>
      <c r="AZ1377" s="69">
        <v>308.39999999999998</v>
      </c>
      <c r="BA1377" s="69">
        <v>298.89999999999998</v>
      </c>
      <c r="BB1377" s="69">
        <v>224</v>
      </c>
      <c r="BC1377" s="69">
        <v>246.9</v>
      </c>
      <c r="BD1377" s="69">
        <v>247.09999999999997</v>
      </c>
      <c r="BE1377" s="69">
        <v>229.99999999999994</v>
      </c>
      <c r="BF1377" s="69">
        <v>248.7</v>
      </c>
      <c r="BG1377" s="69">
        <v>262</v>
      </c>
      <c r="BH1377" s="69">
        <v>261.60000000000002</v>
      </c>
      <c r="BI1377" s="69">
        <v>270.10000000000002</v>
      </c>
      <c r="BJ1377" s="69">
        <v>255.7</v>
      </c>
      <c r="BK1377" s="69">
        <v>270.3</v>
      </c>
      <c r="BL1377" s="69">
        <v>242.2</v>
      </c>
      <c r="BM1377" s="69">
        <v>253.6</v>
      </c>
      <c r="BN1377" s="69"/>
    </row>
    <row r="1378" spans="1:66" ht="13.5" customHeight="1" x14ac:dyDescent="0.15">
      <c r="A1378" s="51"/>
      <c r="B1378" s="52"/>
      <c r="C1378" s="118" t="s">
        <v>268</v>
      </c>
      <c r="D1378" s="64" t="s">
        <v>6</v>
      </c>
      <c r="E1378" s="89"/>
      <c r="F1378" s="89"/>
      <c r="G1378" s="89"/>
      <c r="H1378" s="26"/>
      <c r="I1378" s="26">
        <f t="shared" ref="I1378:AO1378" si="1370">SUM(I1379:I1380)</f>
        <v>98278</v>
      </c>
      <c r="J1378" s="26">
        <f t="shared" si="1370"/>
        <v>146172</v>
      </c>
      <c r="K1378" s="26">
        <f t="shared" si="1370"/>
        <v>126456</v>
      </c>
      <c r="L1378" s="26">
        <f t="shared" si="1370"/>
        <v>139886</v>
      </c>
      <c r="M1378" s="26">
        <f t="shared" si="1370"/>
        <v>151391</v>
      </c>
      <c r="N1378" s="26">
        <f t="shared" si="1370"/>
        <v>177196</v>
      </c>
      <c r="O1378" s="26">
        <f t="shared" si="1370"/>
        <v>209773</v>
      </c>
      <c r="P1378" s="26">
        <f t="shared" si="1370"/>
        <v>302246</v>
      </c>
      <c r="Q1378" s="26">
        <f t="shared" si="1370"/>
        <v>428700</v>
      </c>
      <c r="R1378" s="26">
        <f t="shared" si="1370"/>
        <v>567418</v>
      </c>
      <c r="S1378" s="26">
        <f t="shared" si="1370"/>
        <v>666078</v>
      </c>
      <c r="T1378" s="26">
        <f t="shared" si="1370"/>
        <v>523087</v>
      </c>
      <c r="U1378" s="26">
        <f t="shared" si="1370"/>
        <v>474967</v>
      </c>
      <c r="V1378" s="26">
        <f t="shared" si="1370"/>
        <v>405731</v>
      </c>
      <c r="W1378" s="26">
        <f t="shared" si="1370"/>
        <v>530779</v>
      </c>
      <c r="X1378" s="26">
        <f t="shared" si="1370"/>
        <v>550260</v>
      </c>
      <c r="Y1378" s="26">
        <f t="shared" si="1370"/>
        <v>521714</v>
      </c>
      <c r="Z1378" s="26">
        <f t="shared" si="1370"/>
        <v>538770</v>
      </c>
      <c r="AA1378" s="26">
        <f t="shared" si="1370"/>
        <v>554840</v>
      </c>
      <c r="AB1378" s="26">
        <f t="shared" si="1370"/>
        <v>532910</v>
      </c>
      <c r="AC1378" s="26">
        <f t="shared" si="1370"/>
        <v>533772</v>
      </c>
      <c r="AD1378" s="26">
        <f t="shared" si="1370"/>
        <v>523427</v>
      </c>
      <c r="AE1378" s="26">
        <f t="shared" si="1370"/>
        <v>480188</v>
      </c>
      <c r="AF1378" s="26">
        <f t="shared" si="1370"/>
        <v>503983</v>
      </c>
      <c r="AG1378" s="26">
        <f t="shared" si="1370"/>
        <v>435651</v>
      </c>
      <c r="AH1378" s="26">
        <f t="shared" si="1370"/>
        <v>454709</v>
      </c>
      <c r="AI1378" s="26">
        <f t="shared" si="1370"/>
        <v>537100</v>
      </c>
      <c r="AJ1378" s="26">
        <f t="shared" si="1370"/>
        <v>753500</v>
      </c>
      <c r="AK1378" s="26">
        <f t="shared" si="1370"/>
        <v>757600</v>
      </c>
      <c r="AL1378" s="26">
        <f t="shared" si="1370"/>
        <v>739890</v>
      </c>
      <c r="AM1378" s="26">
        <f t="shared" si="1370"/>
        <v>745920</v>
      </c>
      <c r="AN1378" s="26">
        <f t="shared" si="1370"/>
        <v>738980</v>
      </c>
      <c r="AO1378" s="26">
        <f t="shared" si="1370"/>
        <v>607300</v>
      </c>
      <c r="AQ1378" s="65">
        <v>540.29999999999995</v>
      </c>
      <c r="AR1378" s="65">
        <v>499.1</v>
      </c>
      <c r="AS1378" s="65">
        <v>580.79999999999995</v>
      </c>
      <c r="AT1378" s="65">
        <v>450.4</v>
      </c>
      <c r="AU1378" s="65">
        <v>516.79999999999995</v>
      </c>
      <c r="AV1378" s="65">
        <v>543.4</v>
      </c>
      <c r="AW1378" s="65">
        <v>511.1</v>
      </c>
      <c r="AX1378" s="65">
        <v>491</v>
      </c>
      <c r="AY1378" s="65">
        <v>469.3</v>
      </c>
      <c r="AZ1378" s="65">
        <v>403.3</v>
      </c>
      <c r="BA1378" s="65">
        <v>411.7</v>
      </c>
      <c r="BB1378" s="65">
        <v>417.1</v>
      </c>
      <c r="BC1378" s="65">
        <v>405.1</v>
      </c>
      <c r="BD1378" s="65">
        <v>392.50000000000006</v>
      </c>
      <c r="BE1378" s="65">
        <v>319</v>
      </c>
      <c r="BF1378" s="65">
        <v>374.59999999999997</v>
      </c>
      <c r="BG1378" s="65">
        <v>372.59999999999991</v>
      </c>
      <c r="BH1378" s="65">
        <v>351.09999999999997</v>
      </c>
      <c r="BI1378" s="65">
        <v>393.6</v>
      </c>
      <c r="BJ1378" s="65">
        <v>377.00000000000006</v>
      </c>
      <c r="BK1378" s="65">
        <v>397.09999999999997</v>
      </c>
      <c r="BL1378" s="65">
        <v>370.2</v>
      </c>
      <c r="BM1378" s="65">
        <v>400.5</v>
      </c>
      <c r="BN1378" s="65"/>
    </row>
    <row r="1379" spans="1:66" ht="13.5" customHeight="1" x14ac:dyDescent="0.15">
      <c r="A1379" s="51"/>
      <c r="B1379" s="52"/>
      <c r="C1379" s="119"/>
      <c r="D1379" s="66" t="s">
        <v>7</v>
      </c>
      <c r="E1379" s="90"/>
      <c r="F1379" s="90"/>
      <c r="G1379" s="90"/>
      <c r="H1379" s="28"/>
      <c r="I1379" s="28">
        <f>主要観光地別・年度計!I1493</f>
        <v>38321</v>
      </c>
      <c r="J1379" s="28">
        <f>主要観光地別・年度計!J1493</f>
        <v>84222</v>
      </c>
      <c r="K1379" s="28">
        <f>主要観光地別・年度計!K1493</f>
        <v>66735</v>
      </c>
      <c r="L1379" s="28">
        <f>主要観光地別・年度計!L1493</f>
        <v>83927</v>
      </c>
      <c r="M1379" s="28">
        <f>主要観光地別・年度計!M1493</f>
        <v>88658</v>
      </c>
      <c r="N1379" s="28">
        <f>主要観光地別・年度計!N1493</f>
        <v>107763</v>
      </c>
      <c r="O1379" s="28">
        <f>主要観光地別・年度計!O1493</f>
        <v>123564</v>
      </c>
      <c r="P1379" s="28">
        <f>主要観光地別・年度計!P1493</f>
        <v>179555</v>
      </c>
      <c r="Q1379" s="28">
        <f>主要観光地別・年度計!Q1493</f>
        <v>239969</v>
      </c>
      <c r="R1379" s="28">
        <f>主要観光地別・年度計!R1493</f>
        <v>230799</v>
      </c>
      <c r="S1379" s="28">
        <f>主要観光地別・年度計!S1493</f>
        <v>234290</v>
      </c>
      <c r="T1379" s="28">
        <f>主要観光地別・年度計!T1493</f>
        <v>204061</v>
      </c>
      <c r="U1379" s="28">
        <f>主要観光地別・年度計!U1493</f>
        <v>186122</v>
      </c>
      <c r="V1379" s="28">
        <f>主要観光地別・年度計!V1493</f>
        <v>200326</v>
      </c>
      <c r="W1379" s="28">
        <f>主要観光地別・年度計!W1493</f>
        <v>198733</v>
      </c>
      <c r="X1379" s="28">
        <f>主要観光地別・年度計!X1493</f>
        <v>290310</v>
      </c>
      <c r="Y1379" s="28">
        <f>主要観光地別・年度計!Y1493</f>
        <v>277492</v>
      </c>
      <c r="Z1379" s="28">
        <f>主要観光地別・年度計!Z1493</f>
        <v>283477</v>
      </c>
      <c r="AA1379" s="28">
        <f>主要観光地別・年度計!AA1493</f>
        <v>298195</v>
      </c>
      <c r="AB1379" s="28">
        <f>主要観光地別・年度計!AB1493</f>
        <v>292761</v>
      </c>
      <c r="AC1379" s="28">
        <f>主要観光地別・年度計!AC1493</f>
        <v>275301</v>
      </c>
      <c r="AD1379" s="28">
        <f>主要観光地別・年度計!AD1493</f>
        <v>277881</v>
      </c>
      <c r="AE1379" s="28">
        <f>主要観光地別・年度計!AE1493</f>
        <v>226120</v>
      </c>
      <c r="AF1379" s="28">
        <f>主要観光地別・年度計!AF1493</f>
        <v>241544</v>
      </c>
      <c r="AG1379" s="28">
        <f>主要観光地別・年度計!AG1493</f>
        <v>204347</v>
      </c>
      <c r="AH1379" s="28">
        <f>主要観光地別・年度計!AH1493</f>
        <v>209070</v>
      </c>
      <c r="AI1379" s="28">
        <f>主要観光地別・年度計!AI1493</f>
        <v>246683</v>
      </c>
      <c r="AJ1379" s="28">
        <f>主要観光地別・年度計!AJ1493</f>
        <v>354970</v>
      </c>
      <c r="AK1379" s="28">
        <f>主要観光地別・年度計!AK1493</f>
        <v>385750</v>
      </c>
      <c r="AL1379" s="28">
        <f>主要観光地別・年度計!AL1493</f>
        <v>364160</v>
      </c>
      <c r="AM1379" s="28">
        <f>主要観光地別・年度計!AM1493</f>
        <v>418330</v>
      </c>
      <c r="AN1379" s="28">
        <f>主要観光地別・年度計!AN1493</f>
        <v>360760</v>
      </c>
      <c r="AO1379" s="28">
        <f>主要観光地別・年度計!AO1493</f>
        <v>329466</v>
      </c>
      <c r="AQ1379" s="67">
        <v>282.10000000000002</v>
      </c>
      <c r="AR1379" s="67">
        <v>282.60000000000002</v>
      </c>
      <c r="AS1379" s="67">
        <v>326.39999999999998</v>
      </c>
      <c r="AT1379" s="67">
        <v>236.1</v>
      </c>
      <c r="AU1379" s="67">
        <v>231.9</v>
      </c>
      <c r="AV1379" s="67">
        <v>305.60000000000002</v>
      </c>
      <c r="AW1379" s="67">
        <v>274.39999999999998</v>
      </c>
      <c r="AX1379" s="67">
        <v>285.3</v>
      </c>
      <c r="AY1379" s="67">
        <v>275.10000000000002</v>
      </c>
      <c r="AZ1379" s="67">
        <v>230.5</v>
      </c>
      <c r="BA1379" s="67">
        <v>217.5</v>
      </c>
      <c r="BB1379" s="67">
        <v>235</v>
      </c>
      <c r="BC1379" s="67">
        <v>211.2</v>
      </c>
      <c r="BD1379" s="67">
        <v>215.8</v>
      </c>
      <c r="BE1379" s="67">
        <v>121.30000000000001</v>
      </c>
      <c r="BF1379" s="67">
        <v>129.4</v>
      </c>
      <c r="BG1379" s="67">
        <v>151.79999999999998</v>
      </c>
      <c r="BH1379" s="67">
        <v>172.5</v>
      </c>
      <c r="BI1379" s="67">
        <v>188.1</v>
      </c>
      <c r="BJ1379" s="67">
        <v>169.6</v>
      </c>
      <c r="BK1379" s="67">
        <v>196.90000000000003</v>
      </c>
      <c r="BL1379" s="67">
        <v>160.80000000000001</v>
      </c>
      <c r="BM1379" s="67">
        <v>165.70000000000002</v>
      </c>
      <c r="BN1379" s="67"/>
    </row>
    <row r="1380" spans="1:66" ht="13.5" customHeight="1" x14ac:dyDescent="0.15">
      <c r="A1380" s="51"/>
      <c r="B1380" s="52"/>
      <c r="C1380" s="119"/>
      <c r="D1380" s="66" t="s">
        <v>8</v>
      </c>
      <c r="E1380" s="90"/>
      <c r="F1380" s="90"/>
      <c r="G1380" s="90"/>
      <c r="H1380" s="28"/>
      <c r="I1380" s="28">
        <f>主要観光地別・年度計!I1494</f>
        <v>59957</v>
      </c>
      <c r="J1380" s="28">
        <f>主要観光地別・年度計!J1494</f>
        <v>61950</v>
      </c>
      <c r="K1380" s="28">
        <f>主要観光地別・年度計!K1494</f>
        <v>59721</v>
      </c>
      <c r="L1380" s="28">
        <f>主要観光地別・年度計!L1494</f>
        <v>55959</v>
      </c>
      <c r="M1380" s="28">
        <f>主要観光地別・年度計!M1494</f>
        <v>62733</v>
      </c>
      <c r="N1380" s="28">
        <f>主要観光地別・年度計!N1494</f>
        <v>69433</v>
      </c>
      <c r="O1380" s="28">
        <f>主要観光地別・年度計!O1494</f>
        <v>86209</v>
      </c>
      <c r="P1380" s="28">
        <f>主要観光地別・年度計!P1494</f>
        <v>122691</v>
      </c>
      <c r="Q1380" s="28">
        <f>主要観光地別・年度計!Q1494</f>
        <v>188731</v>
      </c>
      <c r="R1380" s="28">
        <f>主要観光地別・年度計!R1494</f>
        <v>336619</v>
      </c>
      <c r="S1380" s="28">
        <f>主要観光地別・年度計!S1494</f>
        <v>431788</v>
      </c>
      <c r="T1380" s="28">
        <f>主要観光地別・年度計!T1494</f>
        <v>319026</v>
      </c>
      <c r="U1380" s="28">
        <f>主要観光地別・年度計!U1494</f>
        <v>288845</v>
      </c>
      <c r="V1380" s="28">
        <f>主要観光地別・年度計!V1494</f>
        <v>205405</v>
      </c>
      <c r="W1380" s="28">
        <f>主要観光地別・年度計!W1494</f>
        <v>332046</v>
      </c>
      <c r="X1380" s="28">
        <f>主要観光地別・年度計!X1494</f>
        <v>259950</v>
      </c>
      <c r="Y1380" s="28">
        <f>主要観光地別・年度計!Y1494</f>
        <v>244222</v>
      </c>
      <c r="Z1380" s="28">
        <f>主要観光地別・年度計!Z1494</f>
        <v>255293</v>
      </c>
      <c r="AA1380" s="28">
        <f>主要観光地別・年度計!AA1494</f>
        <v>256645</v>
      </c>
      <c r="AB1380" s="28">
        <f>主要観光地別・年度計!AB1494</f>
        <v>240149</v>
      </c>
      <c r="AC1380" s="28">
        <f>主要観光地別・年度計!AC1494</f>
        <v>258471</v>
      </c>
      <c r="AD1380" s="28">
        <f>主要観光地別・年度計!AD1494</f>
        <v>245546</v>
      </c>
      <c r="AE1380" s="28">
        <f>主要観光地別・年度計!AE1494</f>
        <v>254068</v>
      </c>
      <c r="AF1380" s="28">
        <f>主要観光地別・年度計!AF1494</f>
        <v>262439</v>
      </c>
      <c r="AG1380" s="28">
        <f>主要観光地別・年度計!AG1494</f>
        <v>231304</v>
      </c>
      <c r="AH1380" s="28">
        <f>主要観光地別・年度計!AH1494</f>
        <v>245639</v>
      </c>
      <c r="AI1380" s="28">
        <f>主要観光地別・年度計!AI1494</f>
        <v>290417</v>
      </c>
      <c r="AJ1380" s="28">
        <f>主要観光地別・年度計!AJ1494</f>
        <v>398530</v>
      </c>
      <c r="AK1380" s="28">
        <f>主要観光地別・年度計!AK1494</f>
        <v>371850</v>
      </c>
      <c r="AL1380" s="28">
        <f>主要観光地別・年度計!AL1494</f>
        <v>375730</v>
      </c>
      <c r="AM1380" s="28">
        <f>主要観光地別・年度計!AM1494</f>
        <v>327590</v>
      </c>
      <c r="AN1380" s="28">
        <f>主要観光地別・年度計!AN1494</f>
        <v>378220</v>
      </c>
      <c r="AO1380" s="28">
        <f>主要観光地別・年度計!AO1494</f>
        <v>277834</v>
      </c>
      <c r="AQ1380" s="67">
        <v>258.2</v>
      </c>
      <c r="AR1380" s="67">
        <v>216.5</v>
      </c>
      <c r="AS1380" s="67">
        <v>254.4</v>
      </c>
      <c r="AT1380" s="67">
        <v>214.3</v>
      </c>
      <c r="AU1380" s="67">
        <v>284.89999999999998</v>
      </c>
      <c r="AV1380" s="67">
        <v>237.8</v>
      </c>
      <c r="AW1380" s="67">
        <v>236.7</v>
      </c>
      <c r="AX1380" s="67">
        <v>205.7</v>
      </c>
      <c r="AY1380" s="67">
        <v>194.2</v>
      </c>
      <c r="AZ1380" s="67">
        <v>172.8</v>
      </c>
      <c r="BA1380" s="67">
        <v>194.2</v>
      </c>
      <c r="BB1380" s="67">
        <v>182.1</v>
      </c>
      <c r="BC1380" s="67">
        <v>193.9</v>
      </c>
      <c r="BD1380" s="67">
        <v>176.70000000000002</v>
      </c>
      <c r="BE1380" s="67">
        <v>197.70000000000005</v>
      </c>
      <c r="BF1380" s="67">
        <v>245.20000000000002</v>
      </c>
      <c r="BG1380" s="67">
        <v>220.79999999999998</v>
      </c>
      <c r="BH1380" s="67">
        <v>178.60000000000002</v>
      </c>
      <c r="BI1380" s="67">
        <v>205.5</v>
      </c>
      <c r="BJ1380" s="67">
        <v>207.4</v>
      </c>
      <c r="BK1380" s="67">
        <v>200.2</v>
      </c>
      <c r="BL1380" s="67">
        <v>209.4</v>
      </c>
      <c r="BM1380" s="67">
        <v>234.8</v>
      </c>
      <c r="BN1380" s="67"/>
    </row>
    <row r="1381" spans="1:66" ht="13.5" customHeight="1" x14ac:dyDescent="0.15">
      <c r="A1381" s="51"/>
      <c r="B1381" s="52"/>
      <c r="C1381" s="119"/>
      <c r="D1381" s="66" t="s">
        <v>9</v>
      </c>
      <c r="E1381" s="90"/>
      <c r="F1381" s="90"/>
      <c r="G1381" s="90"/>
      <c r="H1381" s="28"/>
      <c r="I1381" s="28">
        <f>主要観光地別・年度計!I1495</f>
        <v>83931</v>
      </c>
      <c r="J1381" s="28">
        <f>主要観光地別・年度計!J1495</f>
        <v>103024</v>
      </c>
      <c r="K1381" s="28">
        <f>主要観光地別・年度計!K1495</f>
        <v>93251</v>
      </c>
      <c r="L1381" s="28">
        <f>主要観光地別・年度計!L1495</f>
        <v>110077</v>
      </c>
      <c r="M1381" s="28">
        <f>主要観光地別・年度計!M1495</f>
        <v>118313</v>
      </c>
      <c r="N1381" s="28">
        <f>主要観光地別・年度計!N1495</f>
        <v>134185</v>
      </c>
      <c r="O1381" s="28">
        <f>主要観光地別・年度計!O1495</f>
        <v>154496</v>
      </c>
      <c r="P1381" s="28">
        <f>主要観光地別・年度計!P1495</f>
        <v>206235</v>
      </c>
      <c r="Q1381" s="28">
        <f>主要観光地別・年度計!Q1495</f>
        <v>225435</v>
      </c>
      <c r="R1381" s="28">
        <f>主要観光地別・年度計!R1495</f>
        <v>297241</v>
      </c>
      <c r="S1381" s="28">
        <f>主要観光地別・年度計!S1495</f>
        <v>471132</v>
      </c>
      <c r="T1381" s="28">
        <f>主要観光地別・年度計!T1495</f>
        <v>378360</v>
      </c>
      <c r="U1381" s="28">
        <f>主要観光地別・年度計!U1495</f>
        <v>340551</v>
      </c>
      <c r="V1381" s="28">
        <f>主要観光地別・年度計!V1495</f>
        <v>285898</v>
      </c>
      <c r="W1381" s="28">
        <f>主要観光地別・年度計!W1495</f>
        <v>420351</v>
      </c>
      <c r="X1381" s="28">
        <f>主要観光地別・年度計!X1495</f>
        <v>447140</v>
      </c>
      <c r="Y1381" s="28">
        <f>主要観光地別・年度計!Y1495</f>
        <v>412173</v>
      </c>
      <c r="Z1381" s="28">
        <f>主要観光地別・年度計!Z1495</f>
        <v>428925</v>
      </c>
      <c r="AA1381" s="28">
        <f>主要観光地別・年度計!AA1495</f>
        <v>453165</v>
      </c>
      <c r="AB1381" s="28">
        <f>主要観光地別・年度計!AB1495</f>
        <v>419382</v>
      </c>
      <c r="AC1381" s="28">
        <f>主要観光地別・年度計!AC1495</f>
        <v>422401</v>
      </c>
      <c r="AD1381" s="28">
        <f>主要観光地別・年度計!AD1495</f>
        <v>417669</v>
      </c>
      <c r="AE1381" s="28">
        <f>主要観光地別・年度計!AE1495</f>
        <v>385570</v>
      </c>
      <c r="AF1381" s="28">
        <f>主要観光地別・年度計!AF1495</f>
        <v>398078</v>
      </c>
      <c r="AG1381" s="28">
        <f>主要観光地別・年度計!AG1495</f>
        <v>340396</v>
      </c>
      <c r="AH1381" s="28">
        <f>主要観光地別・年度計!AH1495</f>
        <v>354750</v>
      </c>
      <c r="AI1381" s="28">
        <f>主要観光地別・年度計!AI1495</f>
        <v>429560</v>
      </c>
      <c r="AJ1381" s="28">
        <f>主要観光地別・年度計!AJ1495</f>
        <v>636950</v>
      </c>
      <c r="AK1381" s="28">
        <f>主要観光地別・年度計!AK1495</f>
        <v>641750</v>
      </c>
      <c r="AL1381" s="28">
        <f>主要観光地別・年度計!AL1495</f>
        <v>618860</v>
      </c>
      <c r="AM1381" s="28">
        <f>主要観光地別・年度計!AM1495</f>
        <v>622060</v>
      </c>
      <c r="AN1381" s="28">
        <f>主要観光地別・年度計!AN1495</f>
        <v>613350</v>
      </c>
      <c r="AO1381" s="28">
        <f>主要観光地別・年度計!AO1495</f>
        <v>468932</v>
      </c>
      <c r="AQ1381" s="67">
        <v>409.8</v>
      </c>
      <c r="AR1381" s="67">
        <v>376</v>
      </c>
      <c r="AS1381" s="67">
        <v>455.6</v>
      </c>
      <c r="AT1381" s="67">
        <v>339.8</v>
      </c>
      <c r="AU1381" s="67">
        <v>428.4</v>
      </c>
      <c r="AV1381" s="67">
        <v>453.2</v>
      </c>
      <c r="AW1381" s="67">
        <v>421.6</v>
      </c>
      <c r="AX1381" s="67">
        <v>405.4</v>
      </c>
      <c r="AY1381" s="67">
        <v>383.2</v>
      </c>
      <c r="AZ1381" s="67">
        <v>321.2</v>
      </c>
      <c r="BA1381" s="67">
        <v>328.4</v>
      </c>
      <c r="BB1381" s="67">
        <v>353.5</v>
      </c>
      <c r="BC1381" s="67">
        <v>337.9</v>
      </c>
      <c r="BD1381" s="67">
        <v>327.79999999999995</v>
      </c>
      <c r="BE1381" s="67">
        <v>265.89999999999998</v>
      </c>
      <c r="BF1381" s="67">
        <v>319.09999999999997</v>
      </c>
      <c r="BG1381" s="67">
        <v>311.29999999999995</v>
      </c>
      <c r="BH1381" s="67">
        <v>286.40000000000003</v>
      </c>
      <c r="BI1381" s="67">
        <v>323.09999999999997</v>
      </c>
      <c r="BJ1381" s="67">
        <v>301.10000000000002</v>
      </c>
      <c r="BK1381" s="67">
        <v>324.09999999999997</v>
      </c>
      <c r="BL1381" s="67">
        <v>299.10000000000002</v>
      </c>
      <c r="BM1381" s="67">
        <v>325.59999999999997</v>
      </c>
      <c r="BN1381" s="67"/>
    </row>
    <row r="1382" spans="1:66" ht="13.5" customHeight="1" x14ac:dyDescent="0.15">
      <c r="A1382" s="51"/>
      <c r="B1382" s="52"/>
      <c r="C1382" s="119"/>
      <c r="D1382" s="66" t="s">
        <v>10</v>
      </c>
      <c r="E1382" s="90"/>
      <c r="F1382" s="90"/>
      <c r="G1382" s="90"/>
      <c r="H1382" s="28"/>
      <c r="I1382" s="28">
        <f>主要観光地別・年度計!I1496</f>
        <v>14347</v>
      </c>
      <c r="J1382" s="28">
        <f>主要観光地別・年度計!J1496</f>
        <v>43148</v>
      </c>
      <c r="K1382" s="28">
        <f>主要観光地別・年度計!K1496</f>
        <v>33205</v>
      </c>
      <c r="L1382" s="28">
        <f>主要観光地別・年度計!L1496</f>
        <v>29809</v>
      </c>
      <c r="M1382" s="28">
        <f>主要観光地別・年度計!M1496</f>
        <v>33078</v>
      </c>
      <c r="N1382" s="28">
        <f>主要観光地別・年度計!N1496</f>
        <v>43011</v>
      </c>
      <c r="O1382" s="28">
        <f>主要観光地別・年度計!O1496</f>
        <v>55277</v>
      </c>
      <c r="P1382" s="28">
        <f>主要観光地別・年度計!P1496</f>
        <v>96011</v>
      </c>
      <c r="Q1382" s="28">
        <f>主要観光地別・年度計!Q1496</f>
        <v>203265</v>
      </c>
      <c r="R1382" s="28">
        <f>主要観光地別・年度計!R1496</f>
        <v>270177</v>
      </c>
      <c r="S1382" s="28">
        <f>主要観光地別・年度計!S1496</f>
        <v>194946</v>
      </c>
      <c r="T1382" s="28">
        <f>主要観光地別・年度計!T1496</f>
        <v>144727</v>
      </c>
      <c r="U1382" s="28">
        <f>主要観光地別・年度計!U1496</f>
        <v>134416</v>
      </c>
      <c r="V1382" s="28">
        <f>主要観光地別・年度計!V1496</f>
        <v>119833</v>
      </c>
      <c r="W1382" s="28">
        <f>主要観光地別・年度計!W1496</f>
        <v>110428</v>
      </c>
      <c r="X1382" s="28">
        <f>主要観光地別・年度計!X1496</f>
        <v>103120</v>
      </c>
      <c r="Y1382" s="28">
        <f>主要観光地別・年度計!Y1496</f>
        <v>109541</v>
      </c>
      <c r="Z1382" s="28">
        <f>主要観光地別・年度計!Z1496</f>
        <v>109845</v>
      </c>
      <c r="AA1382" s="28">
        <f>主要観光地別・年度計!AA1496</f>
        <v>101675</v>
      </c>
      <c r="AB1382" s="28">
        <f>主要観光地別・年度計!AB1496</f>
        <v>113528</v>
      </c>
      <c r="AC1382" s="28">
        <f>主要観光地別・年度計!AC1496</f>
        <v>111371</v>
      </c>
      <c r="AD1382" s="28">
        <f>主要観光地別・年度計!AD1496</f>
        <v>105758</v>
      </c>
      <c r="AE1382" s="28">
        <f>主要観光地別・年度計!AE1496</f>
        <v>94618</v>
      </c>
      <c r="AF1382" s="28">
        <f>主要観光地別・年度計!AF1496</f>
        <v>105905</v>
      </c>
      <c r="AG1382" s="28">
        <f>主要観光地別・年度計!AG1496</f>
        <v>95255</v>
      </c>
      <c r="AH1382" s="28">
        <f>主要観光地別・年度計!AH1496</f>
        <v>99950</v>
      </c>
      <c r="AI1382" s="28">
        <f>主要観光地別・年度計!AI1496</f>
        <v>107540</v>
      </c>
      <c r="AJ1382" s="28">
        <f>主要観光地別・年度計!AJ1496</f>
        <v>116550</v>
      </c>
      <c r="AK1382" s="28">
        <f>主要観光地別・年度計!AK1496</f>
        <v>115850</v>
      </c>
      <c r="AL1382" s="28">
        <f>主要観光地別・年度計!AL1496</f>
        <v>121030</v>
      </c>
      <c r="AM1382" s="28">
        <f>主要観光地別・年度計!AM1496</f>
        <v>123860</v>
      </c>
      <c r="AN1382" s="28">
        <f>主要観光地別・年度計!AN1496</f>
        <v>125630</v>
      </c>
      <c r="AO1382" s="28">
        <f>主要観光地別・年度計!AO1496</f>
        <v>138368</v>
      </c>
      <c r="AQ1382" s="67">
        <v>130.5</v>
      </c>
      <c r="AR1382" s="67">
        <v>123.1</v>
      </c>
      <c r="AS1382" s="67">
        <v>125.2</v>
      </c>
      <c r="AT1382" s="67">
        <v>110.6</v>
      </c>
      <c r="AU1382" s="67">
        <v>88.4</v>
      </c>
      <c r="AV1382" s="67">
        <v>90.2</v>
      </c>
      <c r="AW1382" s="67">
        <v>89.5</v>
      </c>
      <c r="AX1382" s="67">
        <v>85.6</v>
      </c>
      <c r="AY1382" s="67">
        <v>86.1</v>
      </c>
      <c r="AZ1382" s="67">
        <v>82.1</v>
      </c>
      <c r="BA1382" s="67">
        <v>83.3</v>
      </c>
      <c r="BB1382" s="67">
        <v>63.6</v>
      </c>
      <c r="BC1382" s="67">
        <v>67.2</v>
      </c>
      <c r="BD1382" s="67">
        <v>64.699999999999989</v>
      </c>
      <c r="BE1382" s="67">
        <v>53.099999999999987</v>
      </c>
      <c r="BF1382" s="67">
        <v>55.5</v>
      </c>
      <c r="BG1382" s="67">
        <v>61.29999999999999</v>
      </c>
      <c r="BH1382" s="67">
        <v>64.7</v>
      </c>
      <c r="BI1382" s="67">
        <v>70.5</v>
      </c>
      <c r="BJ1382" s="67">
        <v>75.900000000000006</v>
      </c>
      <c r="BK1382" s="67">
        <v>73.000000000000014</v>
      </c>
      <c r="BL1382" s="67">
        <v>71.099999999999994</v>
      </c>
      <c r="BM1382" s="67">
        <v>74.899999999999977</v>
      </c>
      <c r="BN1382" s="67"/>
    </row>
    <row r="1383" spans="1:66" ht="13.5" customHeight="1" thickBot="1" x14ac:dyDescent="0.2">
      <c r="A1383" s="51"/>
      <c r="B1383" s="52"/>
      <c r="C1383" s="120"/>
      <c r="D1383" s="68" t="s">
        <v>11</v>
      </c>
      <c r="E1383" s="91"/>
      <c r="F1383" s="91"/>
      <c r="G1383" s="91"/>
      <c r="H1383" s="29"/>
      <c r="I1383" s="29">
        <f>主要観光地別・年度計!I1497</f>
        <v>14347</v>
      </c>
      <c r="J1383" s="29">
        <f>主要観光地別・年度計!J1497</f>
        <v>43148</v>
      </c>
      <c r="K1383" s="29">
        <f>主要観光地別・年度計!K1497</f>
        <v>33205</v>
      </c>
      <c r="L1383" s="29">
        <f>主要観光地別・年度計!L1497</f>
        <v>29809</v>
      </c>
      <c r="M1383" s="29">
        <f>主要観光地別・年度計!M1497</f>
        <v>33078</v>
      </c>
      <c r="N1383" s="29">
        <f>主要観光地別・年度計!N1497</f>
        <v>43011</v>
      </c>
      <c r="O1383" s="29">
        <f>主要観光地別・年度計!O1497</f>
        <v>55277</v>
      </c>
      <c r="P1383" s="29">
        <f>主要観光地別・年度計!P1497</f>
        <v>96011</v>
      </c>
      <c r="Q1383" s="29">
        <f>主要観光地別・年度計!Q1497</f>
        <v>203565</v>
      </c>
      <c r="R1383" s="29">
        <f>主要観光地別・年度計!R1497</f>
        <v>270177</v>
      </c>
      <c r="S1383" s="29">
        <f>主要観光地別・年度計!S1497</f>
        <v>194946</v>
      </c>
      <c r="T1383" s="29">
        <f>主要観光地別・年度計!T1497</f>
        <v>144727</v>
      </c>
      <c r="U1383" s="29">
        <f>主要観光地別・年度計!U1497</f>
        <v>134416</v>
      </c>
      <c r="V1383" s="29">
        <f>主要観光地別・年度計!V1497</f>
        <v>119833</v>
      </c>
      <c r="W1383" s="29">
        <f>主要観光地別・年度計!W1497</f>
        <v>110428</v>
      </c>
      <c r="X1383" s="29">
        <f>主要観光地別・年度計!X1497</f>
        <v>103120</v>
      </c>
      <c r="Y1383" s="29">
        <f>主要観光地別・年度計!Y1497</f>
        <v>109541</v>
      </c>
      <c r="Z1383" s="29">
        <f>主要観光地別・年度計!Z1497</f>
        <v>109845</v>
      </c>
      <c r="AA1383" s="29">
        <f>主要観光地別・年度計!AA1497</f>
        <v>101675</v>
      </c>
      <c r="AB1383" s="29">
        <f>主要観光地別・年度計!AB1497</f>
        <v>113528</v>
      </c>
      <c r="AC1383" s="29">
        <f>主要観光地別・年度計!AC1497</f>
        <v>111371</v>
      </c>
      <c r="AD1383" s="29">
        <f>主要観光地別・年度計!AD1497</f>
        <v>105758</v>
      </c>
      <c r="AE1383" s="29">
        <f>主要観光地別・年度計!AE1497</f>
        <v>94671</v>
      </c>
      <c r="AF1383" s="29">
        <f>主要観光地別・年度計!AF1497</f>
        <v>105905</v>
      </c>
      <c r="AG1383" s="29">
        <f>主要観光地別・年度計!AG1497</f>
        <v>95255</v>
      </c>
      <c r="AH1383" s="29">
        <f>主要観光地別・年度計!AH1497</f>
        <v>99950</v>
      </c>
      <c r="AI1383" s="29">
        <f>主要観光地別・年度計!AI1497</f>
        <v>107540</v>
      </c>
      <c r="AJ1383" s="29">
        <f>主要観光地別・年度計!AJ1497</f>
        <v>116550</v>
      </c>
      <c r="AK1383" s="29">
        <f>主要観光地別・年度計!AK1497</f>
        <v>115850</v>
      </c>
      <c r="AL1383" s="29">
        <f>主要観光地別・年度計!AL1497</f>
        <v>121030</v>
      </c>
      <c r="AM1383" s="29">
        <f>主要観光地別・年度計!AM1497</f>
        <v>123860</v>
      </c>
      <c r="AN1383" s="29">
        <f>主要観光地別・年度計!AN1497</f>
        <v>125630</v>
      </c>
      <c r="AO1383" s="29">
        <f>主要観光地別・年度計!AO1497</f>
        <v>138368</v>
      </c>
      <c r="AQ1383" s="69">
        <v>141</v>
      </c>
      <c r="AR1383" s="69">
        <v>125.1</v>
      </c>
      <c r="AS1383" s="69">
        <v>156.1</v>
      </c>
      <c r="AT1383" s="69">
        <v>142.6</v>
      </c>
      <c r="AU1383" s="69">
        <v>102.8</v>
      </c>
      <c r="AV1383" s="69">
        <v>113</v>
      </c>
      <c r="AW1383" s="69">
        <v>110.9</v>
      </c>
      <c r="AX1383" s="69">
        <v>103.8</v>
      </c>
      <c r="AY1383" s="69">
        <v>102.2</v>
      </c>
      <c r="AZ1383" s="69">
        <v>98.8</v>
      </c>
      <c r="BA1383" s="69">
        <v>98.1</v>
      </c>
      <c r="BB1383" s="69">
        <v>76.599999999999994</v>
      </c>
      <c r="BC1383" s="69">
        <v>78.5</v>
      </c>
      <c r="BD1383" s="69">
        <v>76.099999999999994</v>
      </c>
      <c r="BE1383" s="69">
        <v>68.300000000000011</v>
      </c>
      <c r="BF1383" s="69">
        <v>78.400000000000006</v>
      </c>
      <c r="BG1383" s="69">
        <v>89.899999999999991</v>
      </c>
      <c r="BH1383" s="69">
        <v>90.1</v>
      </c>
      <c r="BI1383" s="69">
        <v>87.6</v>
      </c>
      <c r="BJ1383" s="69">
        <v>93.3</v>
      </c>
      <c r="BK1383" s="69">
        <v>100.8</v>
      </c>
      <c r="BL1383" s="69">
        <v>95.4</v>
      </c>
      <c r="BM1383" s="69">
        <v>103.89999999999999</v>
      </c>
      <c r="BN1383" s="69"/>
    </row>
    <row r="1384" spans="1:66" ht="13.5" customHeight="1" x14ac:dyDescent="0.15">
      <c r="A1384" s="51"/>
      <c r="B1384" s="52"/>
      <c r="C1384" s="53" t="s">
        <v>269</v>
      </c>
      <c r="D1384" s="64" t="s">
        <v>6</v>
      </c>
      <c r="E1384" s="89"/>
      <c r="F1384" s="89"/>
      <c r="G1384" s="89"/>
      <c r="H1384" s="26"/>
      <c r="I1384" s="26"/>
      <c r="J1384" s="26"/>
      <c r="K1384" s="26"/>
      <c r="L1384" s="26"/>
      <c r="M1384" s="26"/>
      <c r="N1384" s="26"/>
      <c r="O1384" s="26"/>
      <c r="P1384" s="26"/>
      <c r="Q1384" s="26"/>
      <c r="R1384" s="26"/>
      <c r="S1384" s="26"/>
      <c r="T1384" s="26"/>
      <c r="U1384" s="26"/>
      <c r="V1384" s="26"/>
      <c r="W1384" s="26"/>
      <c r="X1384" s="26"/>
      <c r="Y1384" s="26"/>
      <c r="Z1384" s="26"/>
      <c r="AA1384" s="26"/>
      <c r="AB1384" s="26"/>
      <c r="AC1384" s="26"/>
      <c r="AD1384" s="26"/>
      <c r="AE1384" s="26"/>
      <c r="AF1384" s="26"/>
      <c r="AG1384" s="26"/>
      <c r="AH1384" s="26"/>
      <c r="AI1384" s="26"/>
      <c r="AJ1384" s="26"/>
      <c r="AK1384" s="26"/>
      <c r="AL1384" s="26"/>
      <c r="AM1384" s="26"/>
      <c r="AN1384" s="26"/>
      <c r="AO1384" s="26"/>
      <c r="AQ1384" s="65">
        <v>0</v>
      </c>
      <c r="AR1384" s="65">
        <v>0</v>
      </c>
      <c r="AS1384" s="65">
        <v>454.6</v>
      </c>
      <c r="AT1384" s="65">
        <v>400.4</v>
      </c>
      <c r="AU1384" s="65">
        <v>458.5</v>
      </c>
      <c r="AV1384" s="65">
        <v>521.70000000000005</v>
      </c>
      <c r="AW1384" s="65">
        <v>448.5</v>
      </c>
      <c r="AX1384" s="65">
        <v>420.4</v>
      </c>
      <c r="AY1384" s="65">
        <v>379.9</v>
      </c>
      <c r="AZ1384" s="65">
        <v>340.8</v>
      </c>
      <c r="BA1384" s="65">
        <v>310.8</v>
      </c>
      <c r="BB1384" s="65">
        <v>292.7</v>
      </c>
      <c r="BC1384" s="65">
        <v>259.2</v>
      </c>
      <c r="BD1384" s="65">
        <v>254.39999999999998</v>
      </c>
      <c r="BE1384" s="65">
        <v>291</v>
      </c>
      <c r="BF1384" s="65">
        <v>316.10000000000002</v>
      </c>
      <c r="BG1384" s="65">
        <v>303.10000000000002</v>
      </c>
      <c r="BH1384" s="65">
        <v>307.29999999999995</v>
      </c>
      <c r="BI1384" s="65">
        <v>275.5</v>
      </c>
      <c r="BJ1384" s="65">
        <v>282.30000000000007</v>
      </c>
      <c r="BK1384" s="65">
        <v>309.7999999999999</v>
      </c>
      <c r="BL1384" s="65">
        <v>259.2</v>
      </c>
      <c r="BM1384" s="65">
        <v>322.39999999999998</v>
      </c>
      <c r="BN1384" s="65"/>
    </row>
    <row r="1385" spans="1:66" ht="13.5" customHeight="1" x14ac:dyDescent="0.15">
      <c r="A1385" s="51"/>
      <c r="B1385" s="52"/>
      <c r="C1385" s="54"/>
      <c r="D1385" s="66" t="s">
        <v>7</v>
      </c>
      <c r="E1385" s="90"/>
      <c r="F1385" s="90"/>
      <c r="G1385" s="90"/>
      <c r="H1385" s="28"/>
      <c r="I1385" s="28"/>
      <c r="J1385" s="28"/>
      <c r="K1385" s="28"/>
      <c r="L1385" s="28"/>
      <c r="M1385" s="28"/>
      <c r="N1385" s="28"/>
      <c r="O1385" s="28"/>
      <c r="P1385" s="28"/>
      <c r="Q1385" s="28"/>
      <c r="R1385" s="28"/>
      <c r="S1385" s="28"/>
      <c r="T1385" s="28"/>
      <c r="U1385" s="28"/>
      <c r="V1385" s="28"/>
      <c r="W1385" s="28"/>
      <c r="X1385" s="28"/>
      <c r="Y1385" s="28"/>
      <c r="Z1385" s="28"/>
      <c r="AA1385" s="28"/>
      <c r="AB1385" s="28"/>
      <c r="AC1385" s="28"/>
      <c r="AD1385" s="28"/>
      <c r="AE1385" s="28"/>
      <c r="AF1385" s="28"/>
      <c r="AG1385" s="28"/>
      <c r="AH1385" s="28"/>
      <c r="AI1385" s="28"/>
      <c r="AJ1385" s="28"/>
      <c r="AK1385" s="28"/>
      <c r="AL1385" s="28"/>
      <c r="AM1385" s="28"/>
      <c r="AN1385" s="28"/>
      <c r="AO1385" s="28"/>
      <c r="AQ1385" s="67">
        <v>0</v>
      </c>
      <c r="AR1385" s="67">
        <v>0</v>
      </c>
      <c r="AS1385" s="67">
        <v>297.2</v>
      </c>
      <c r="AT1385" s="67">
        <v>227.2</v>
      </c>
      <c r="AU1385" s="67">
        <v>208.8</v>
      </c>
      <c r="AV1385" s="67">
        <v>345.7</v>
      </c>
      <c r="AW1385" s="67">
        <v>262.60000000000002</v>
      </c>
      <c r="AX1385" s="67">
        <v>239.1</v>
      </c>
      <c r="AY1385" s="67">
        <v>211</v>
      </c>
      <c r="AZ1385" s="67">
        <v>187</v>
      </c>
      <c r="BA1385" s="67">
        <v>169.4</v>
      </c>
      <c r="BB1385" s="67">
        <v>147.6</v>
      </c>
      <c r="BC1385" s="67">
        <v>126.9</v>
      </c>
      <c r="BD1385" s="67">
        <v>125.8</v>
      </c>
      <c r="BE1385" s="67">
        <v>110.8</v>
      </c>
      <c r="BF1385" s="67">
        <v>149.49999999999997</v>
      </c>
      <c r="BG1385" s="67">
        <v>128.6</v>
      </c>
      <c r="BH1385" s="67">
        <v>123</v>
      </c>
      <c r="BI1385" s="67">
        <v>124</v>
      </c>
      <c r="BJ1385" s="67">
        <v>121.90000000000002</v>
      </c>
      <c r="BK1385" s="67">
        <v>136.29999999999998</v>
      </c>
      <c r="BL1385" s="67">
        <v>101.9</v>
      </c>
      <c r="BM1385" s="67">
        <v>157</v>
      </c>
      <c r="BN1385" s="67"/>
    </row>
    <row r="1386" spans="1:66" ht="13.5" customHeight="1" x14ac:dyDescent="0.15">
      <c r="A1386" s="51"/>
      <c r="B1386" s="52"/>
      <c r="C1386" s="54"/>
      <c r="D1386" s="66" t="s">
        <v>8</v>
      </c>
      <c r="E1386" s="90"/>
      <c r="F1386" s="90"/>
      <c r="G1386" s="90"/>
      <c r="H1386" s="28"/>
      <c r="I1386" s="28"/>
      <c r="J1386" s="28"/>
      <c r="K1386" s="28"/>
      <c r="L1386" s="28"/>
      <c r="M1386" s="28"/>
      <c r="N1386" s="28"/>
      <c r="O1386" s="28"/>
      <c r="P1386" s="28"/>
      <c r="Q1386" s="28"/>
      <c r="R1386" s="28"/>
      <c r="S1386" s="28"/>
      <c r="T1386" s="28"/>
      <c r="U1386" s="28"/>
      <c r="V1386" s="28"/>
      <c r="W1386" s="28"/>
      <c r="X1386" s="28"/>
      <c r="Y1386" s="28"/>
      <c r="Z1386" s="28"/>
      <c r="AA1386" s="28"/>
      <c r="AB1386" s="28"/>
      <c r="AC1386" s="28"/>
      <c r="AD1386" s="28"/>
      <c r="AE1386" s="28"/>
      <c r="AF1386" s="28"/>
      <c r="AG1386" s="28"/>
      <c r="AH1386" s="28"/>
      <c r="AI1386" s="28"/>
      <c r="AJ1386" s="28"/>
      <c r="AK1386" s="28"/>
      <c r="AL1386" s="28"/>
      <c r="AM1386" s="28"/>
      <c r="AN1386" s="28"/>
      <c r="AO1386" s="28"/>
      <c r="AQ1386" s="67">
        <v>0</v>
      </c>
      <c r="AR1386" s="67">
        <v>0</v>
      </c>
      <c r="AS1386" s="67">
        <v>157.4</v>
      </c>
      <c r="AT1386" s="67">
        <v>173.2</v>
      </c>
      <c r="AU1386" s="67">
        <v>249.7</v>
      </c>
      <c r="AV1386" s="67">
        <v>176</v>
      </c>
      <c r="AW1386" s="67">
        <v>185.9</v>
      </c>
      <c r="AX1386" s="67">
        <v>181.3</v>
      </c>
      <c r="AY1386" s="67">
        <v>168.9</v>
      </c>
      <c r="AZ1386" s="67">
        <v>153.80000000000001</v>
      </c>
      <c r="BA1386" s="67">
        <v>141.4</v>
      </c>
      <c r="BB1386" s="67">
        <v>145.1</v>
      </c>
      <c r="BC1386" s="67">
        <v>132.30000000000001</v>
      </c>
      <c r="BD1386" s="67">
        <v>128.6</v>
      </c>
      <c r="BE1386" s="67">
        <v>180.2</v>
      </c>
      <c r="BF1386" s="67">
        <v>166.60000000000002</v>
      </c>
      <c r="BG1386" s="67">
        <v>174.5</v>
      </c>
      <c r="BH1386" s="67">
        <v>184.3</v>
      </c>
      <c r="BI1386" s="67">
        <v>151.50000000000003</v>
      </c>
      <c r="BJ1386" s="67">
        <v>160.40000000000003</v>
      </c>
      <c r="BK1386" s="67">
        <v>173.5</v>
      </c>
      <c r="BL1386" s="67">
        <v>157.30000000000001</v>
      </c>
      <c r="BM1386" s="67">
        <v>165.40000000000003</v>
      </c>
      <c r="BN1386" s="67"/>
    </row>
    <row r="1387" spans="1:66" ht="13.5" customHeight="1" x14ac:dyDescent="0.15">
      <c r="A1387" s="51"/>
      <c r="B1387" s="52"/>
      <c r="C1387" s="54"/>
      <c r="D1387" s="66" t="s">
        <v>9</v>
      </c>
      <c r="E1387" s="90"/>
      <c r="F1387" s="90"/>
      <c r="G1387" s="90"/>
      <c r="H1387" s="28"/>
      <c r="I1387" s="28"/>
      <c r="J1387" s="28"/>
      <c r="K1387" s="28"/>
      <c r="L1387" s="28"/>
      <c r="M1387" s="28"/>
      <c r="N1387" s="28"/>
      <c r="O1387" s="28"/>
      <c r="P1387" s="28"/>
      <c r="Q1387" s="28"/>
      <c r="R1387" s="28"/>
      <c r="S1387" s="28"/>
      <c r="T1387" s="28"/>
      <c r="U1387" s="28"/>
      <c r="V1387" s="28"/>
      <c r="W1387" s="28"/>
      <c r="X1387" s="28"/>
      <c r="Y1387" s="28"/>
      <c r="Z1387" s="28"/>
      <c r="AA1387" s="28"/>
      <c r="AB1387" s="28"/>
      <c r="AC1387" s="28"/>
      <c r="AD1387" s="28"/>
      <c r="AE1387" s="28"/>
      <c r="AF1387" s="28"/>
      <c r="AG1387" s="28"/>
      <c r="AH1387" s="28"/>
      <c r="AI1387" s="28"/>
      <c r="AJ1387" s="28"/>
      <c r="AK1387" s="28"/>
      <c r="AL1387" s="28"/>
      <c r="AM1387" s="28"/>
      <c r="AN1387" s="28"/>
      <c r="AO1387" s="28"/>
      <c r="AQ1387" s="67">
        <v>0</v>
      </c>
      <c r="AR1387" s="67">
        <v>0</v>
      </c>
      <c r="AS1387" s="67">
        <v>386.3</v>
      </c>
      <c r="AT1387" s="67">
        <v>340.5</v>
      </c>
      <c r="AU1387" s="67">
        <v>389.6</v>
      </c>
      <c r="AV1387" s="67">
        <v>437.9</v>
      </c>
      <c r="AW1387" s="67">
        <v>424.7</v>
      </c>
      <c r="AX1387" s="67">
        <v>397</v>
      </c>
      <c r="AY1387" s="67">
        <v>364.8</v>
      </c>
      <c r="AZ1387" s="67">
        <v>325.60000000000002</v>
      </c>
      <c r="BA1387" s="67">
        <v>297</v>
      </c>
      <c r="BB1387" s="67">
        <v>281.60000000000002</v>
      </c>
      <c r="BC1387" s="67">
        <v>228.2</v>
      </c>
      <c r="BD1387" s="67">
        <v>221.29999999999998</v>
      </c>
      <c r="BE1387" s="67">
        <v>268.29999999999995</v>
      </c>
      <c r="BF1387" s="67">
        <v>301.29999999999995</v>
      </c>
      <c r="BG1387" s="67">
        <v>287.79999999999995</v>
      </c>
      <c r="BH1387" s="67">
        <v>291.19999999999993</v>
      </c>
      <c r="BI1387" s="67">
        <v>260.60000000000008</v>
      </c>
      <c r="BJ1387" s="67">
        <v>268.60000000000002</v>
      </c>
      <c r="BK1387" s="67">
        <v>297.2999999999999</v>
      </c>
      <c r="BL1387" s="67">
        <v>247.8</v>
      </c>
      <c r="BM1387" s="67">
        <v>294.99999999999994</v>
      </c>
      <c r="BN1387" s="67"/>
    </row>
    <row r="1388" spans="1:66" ht="13.5" customHeight="1" x14ac:dyDescent="0.15">
      <c r="A1388" s="51"/>
      <c r="B1388" s="52"/>
      <c r="C1388" s="54"/>
      <c r="D1388" s="66" t="s">
        <v>10</v>
      </c>
      <c r="E1388" s="90"/>
      <c r="F1388" s="90"/>
      <c r="G1388" s="90"/>
      <c r="H1388" s="28"/>
      <c r="I1388" s="28"/>
      <c r="J1388" s="28"/>
      <c r="K1388" s="28"/>
      <c r="L1388" s="28"/>
      <c r="M1388" s="28"/>
      <c r="N1388" s="28"/>
      <c r="O1388" s="28"/>
      <c r="P1388" s="28"/>
      <c r="Q1388" s="28"/>
      <c r="R1388" s="28"/>
      <c r="S1388" s="28"/>
      <c r="T1388" s="28"/>
      <c r="U1388" s="28"/>
      <c r="V1388" s="28"/>
      <c r="W1388" s="28"/>
      <c r="X1388" s="28"/>
      <c r="Y1388" s="28"/>
      <c r="Z1388" s="28"/>
      <c r="AA1388" s="28"/>
      <c r="AB1388" s="28"/>
      <c r="AC1388" s="28"/>
      <c r="AD1388" s="28"/>
      <c r="AE1388" s="28"/>
      <c r="AF1388" s="28"/>
      <c r="AG1388" s="28"/>
      <c r="AH1388" s="28"/>
      <c r="AI1388" s="28"/>
      <c r="AJ1388" s="28"/>
      <c r="AK1388" s="28"/>
      <c r="AL1388" s="28"/>
      <c r="AM1388" s="28"/>
      <c r="AN1388" s="28"/>
      <c r="AO1388" s="28"/>
      <c r="AQ1388" s="67">
        <v>0</v>
      </c>
      <c r="AR1388" s="67">
        <v>0</v>
      </c>
      <c r="AS1388" s="67">
        <v>68.3</v>
      </c>
      <c r="AT1388" s="67">
        <v>59.9</v>
      </c>
      <c r="AU1388" s="67">
        <v>68.900000000000006</v>
      </c>
      <c r="AV1388" s="67">
        <v>83.8</v>
      </c>
      <c r="AW1388" s="67">
        <v>23.8</v>
      </c>
      <c r="AX1388" s="67">
        <v>23.4</v>
      </c>
      <c r="AY1388" s="67">
        <v>15.1</v>
      </c>
      <c r="AZ1388" s="67">
        <v>15.2</v>
      </c>
      <c r="BA1388" s="67">
        <v>13.8</v>
      </c>
      <c r="BB1388" s="67">
        <v>11.1</v>
      </c>
      <c r="BC1388" s="67">
        <v>31</v>
      </c>
      <c r="BD1388" s="67">
        <v>33.099999999999994</v>
      </c>
      <c r="BE1388" s="67">
        <v>22.699999999999996</v>
      </c>
      <c r="BF1388" s="67">
        <v>14.8</v>
      </c>
      <c r="BG1388" s="67">
        <v>15.3</v>
      </c>
      <c r="BH1388" s="67">
        <v>16.100000000000001</v>
      </c>
      <c r="BI1388" s="67">
        <v>14.9</v>
      </c>
      <c r="BJ1388" s="67">
        <v>13.7</v>
      </c>
      <c r="BK1388" s="67">
        <v>12.499999999999998</v>
      </c>
      <c r="BL1388" s="67">
        <v>11.4</v>
      </c>
      <c r="BM1388" s="67">
        <v>27.400000000000002</v>
      </c>
      <c r="BN1388" s="67"/>
    </row>
    <row r="1389" spans="1:66" ht="13.5" customHeight="1" thickBot="1" x14ac:dyDescent="0.2">
      <c r="A1389" s="51"/>
      <c r="B1389" s="52"/>
      <c r="C1389" s="55"/>
      <c r="D1389" s="68" t="s">
        <v>11</v>
      </c>
      <c r="E1389" s="91"/>
      <c r="F1389" s="91"/>
      <c r="G1389" s="91"/>
      <c r="H1389" s="29"/>
      <c r="I1389" s="29"/>
      <c r="J1389" s="29"/>
      <c r="K1389" s="29"/>
      <c r="L1389" s="29"/>
      <c r="M1389" s="29"/>
      <c r="N1389" s="29"/>
      <c r="O1389" s="29"/>
      <c r="P1389" s="29"/>
      <c r="Q1389" s="29"/>
      <c r="R1389" s="29"/>
      <c r="S1389" s="29"/>
      <c r="T1389" s="29"/>
      <c r="U1389" s="29"/>
      <c r="V1389" s="29"/>
      <c r="W1389" s="29"/>
      <c r="X1389" s="29"/>
      <c r="Y1389" s="29"/>
      <c r="Z1389" s="29"/>
      <c r="AA1389" s="29"/>
      <c r="AB1389" s="29"/>
      <c r="AC1389" s="29"/>
      <c r="AD1389" s="29"/>
      <c r="AE1389" s="29"/>
      <c r="AF1389" s="29"/>
      <c r="AG1389" s="29"/>
      <c r="AH1389" s="29"/>
      <c r="AI1389" s="29"/>
      <c r="AJ1389" s="29"/>
      <c r="AK1389" s="29"/>
      <c r="AL1389" s="29"/>
      <c r="AM1389" s="29"/>
      <c r="AN1389" s="29"/>
      <c r="AO1389" s="29"/>
      <c r="AQ1389" s="69">
        <v>0</v>
      </c>
      <c r="AR1389" s="69">
        <v>0</v>
      </c>
      <c r="AS1389" s="69">
        <v>73.5</v>
      </c>
      <c r="AT1389" s="69">
        <v>64</v>
      </c>
      <c r="AU1389" s="69">
        <v>75.400000000000006</v>
      </c>
      <c r="AV1389" s="69">
        <v>90.2</v>
      </c>
      <c r="AW1389" s="69">
        <v>23.8</v>
      </c>
      <c r="AX1389" s="69">
        <v>23.4</v>
      </c>
      <c r="AY1389" s="69">
        <v>15.1</v>
      </c>
      <c r="AZ1389" s="69">
        <v>15.2</v>
      </c>
      <c r="BA1389" s="69">
        <v>13.8</v>
      </c>
      <c r="BB1389" s="69">
        <v>11.1</v>
      </c>
      <c r="BC1389" s="69">
        <v>31</v>
      </c>
      <c r="BD1389" s="69">
        <v>33.099999999999994</v>
      </c>
      <c r="BE1389" s="69">
        <v>22.699999999999996</v>
      </c>
      <c r="BF1389" s="69">
        <v>22.2</v>
      </c>
      <c r="BG1389" s="69">
        <v>25.700000000000003</v>
      </c>
      <c r="BH1389" s="69">
        <v>31.800000000000004</v>
      </c>
      <c r="BI1389" s="69">
        <v>28.299999999999997</v>
      </c>
      <c r="BJ1389" s="69">
        <v>22.599999999999998</v>
      </c>
      <c r="BK1389" s="69">
        <v>23.2</v>
      </c>
      <c r="BL1389" s="69">
        <v>19.2</v>
      </c>
      <c r="BM1389" s="69">
        <v>35.9</v>
      </c>
      <c r="BN1389" s="69"/>
    </row>
    <row r="1390" spans="1:66" ht="13.5" customHeight="1" x14ac:dyDescent="0.15">
      <c r="A1390" s="51"/>
      <c r="B1390" s="52"/>
      <c r="C1390" s="118" t="s">
        <v>270</v>
      </c>
      <c r="D1390" s="64" t="s">
        <v>6</v>
      </c>
      <c r="E1390" s="89"/>
      <c r="F1390" s="89"/>
      <c r="G1390" s="89"/>
      <c r="H1390" s="26"/>
      <c r="I1390" s="26"/>
      <c r="J1390" s="26"/>
      <c r="K1390" s="26"/>
      <c r="L1390" s="26"/>
      <c r="M1390" s="26"/>
      <c r="N1390" s="26"/>
      <c r="O1390" s="26"/>
      <c r="P1390" s="26"/>
      <c r="Q1390" s="26"/>
      <c r="R1390" s="26"/>
      <c r="S1390" s="26"/>
      <c r="T1390" s="26"/>
      <c r="U1390" s="26"/>
      <c r="V1390" s="26"/>
      <c r="W1390" s="26"/>
      <c r="X1390" s="26"/>
      <c r="Y1390" s="26"/>
      <c r="Z1390" s="26"/>
      <c r="AA1390" s="26"/>
      <c r="AB1390" s="26">
        <f t="shared" ref="AB1390:AO1390" si="1371">SUM(AB1391:AB1392)</f>
        <v>71588</v>
      </c>
      <c r="AC1390" s="26">
        <f t="shared" si="1371"/>
        <v>89252</v>
      </c>
      <c r="AD1390" s="26">
        <f t="shared" si="1371"/>
        <v>98390</v>
      </c>
      <c r="AE1390" s="26">
        <f t="shared" si="1371"/>
        <v>126725</v>
      </c>
      <c r="AF1390" s="26">
        <f t="shared" si="1371"/>
        <v>154660</v>
      </c>
      <c r="AG1390" s="26">
        <f t="shared" si="1371"/>
        <v>183349</v>
      </c>
      <c r="AH1390" s="26">
        <f t="shared" si="1371"/>
        <v>195307</v>
      </c>
      <c r="AI1390" s="26">
        <f t="shared" si="1371"/>
        <v>294549</v>
      </c>
      <c r="AJ1390" s="26">
        <f t="shared" si="1371"/>
        <v>354879</v>
      </c>
      <c r="AK1390" s="26">
        <f t="shared" si="1371"/>
        <v>364073</v>
      </c>
      <c r="AL1390" s="26">
        <f t="shared" si="1371"/>
        <v>358310</v>
      </c>
      <c r="AM1390" s="26">
        <f t="shared" si="1371"/>
        <v>353698</v>
      </c>
      <c r="AN1390" s="26">
        <f t="shared" si="1371"/>
        <v>400980</v>
      </c>
      <c r="AO1390" s="26">
        <f t="shared" si="1371"/>
        <v>471007</v>
      </c>
      <c r="AQ1390" s="65">
        <v>430.1</v>
      </c>
      <c r="AR1390" s="65">
        <v>404.8</v>
      </c>
      <c r="AS1390" s="65">
        <v>373.1</v>
      </c>
      <c r="AT1390" s="65">
        <v>373.5</v>
      </c>
      <c r="AU1390" s="65">
        <v>391.6</v>
      </c>
      <c r="AV1390" s="65">
        <v>422.3</v>
      </c>
      <c r="AW1390" s="65">
        <v>447.6</v>
      </c>
      <c r="AX1390" s="65">
        <v>425</v>
      </c>
      <c r="AY1390" s="65">
        <v>430.6</v>
      </c>
      <c r="AZ1390" s="65">
        <v>439.9</v>
      </c>
      <c r="BA1390" s="65">
        <v>428.8</v>
      </c>
      <c r="BB1390" s="65">
        <v>417.7</v>
      </c>
      <c r="BC1390" s="65">
        <v>370.1</v>
      </c>
      <c r="BD1390" s="65">
        <v>303.5</v>
      </c>
      <c r="BE1390" s="65">
        <v>326.8</v>
      </c>
      <c r="BF1390" s="65">
        <v>326.10000000000002</v>
      </c>
      <c r="BG1390" s="65">
        <v>326.30000000000007</v>
      </c>
      <c r="BH1390" s="65">
        <v>317.59999999999997</v>
      </c>
      <c r="BI1390" s="65">
        <v>335.7</v>
      </c>
      <c r="BJ1390" s="65">
        <v>289.2</v>
      </c>
      <c r="BK1390" s="65">
        <v>286.2</v>
      </c>
      <c r="BL1390" s="65">
        <v>298.89999999999998</v>
      </c>
      <c r="BM1390" s="65">
        <v>302</v>
      </c>
      <c r="BN1390" s="65"/>
    </row>
    <row r="1391" spans="1:66" ht="13.5" customHeight="1" x14ac:dyDescent="0.15">
      <c r="A1391" s="51"/>
      <c r="B1391" s="52"/>
      <c r="C1391" s="119"/>
      <c r="D1391" s="66" t="s">
        <v>7</v>
      </c>
      <c r="E1391" s="90"/>
      <c r="F1391" s="90"/>
      <c r="G1391" s="90"/>
      <c r="H1391" s="28"/>
      <c r="I1391" s="28"/>
      <c r="J1391" s="28"/>
      <c r="K1391" s="28"/>
      <c r="L1391" s="28"/>
      <c r="M1391" s="28"/>
      <c r="N1391" s="28"/>
      <c r="O1391" s="28"/>
      <c r="P1391" s="28"/>
      <c r="Q1391" s="28"/>
      <c r="R1391" s="28"/>
      <c r="S1391" s="28"/>
      <c r="T1391" s="28"/>
      <c r="U1391" s="28"/>
      <c r="V1391" s="28"/>
      <c r="W1391" s="28"/>
      <c r="X1391" s="28"/>
      <c r="Y1391" s="28"/>
      <c r="Z1391" s="28"/>
      <c r="AA1391" s="28"/>
      <c r="AB1391" s="28">
        <f>主要観光地別・年度計!AB1505</f>
        <v>32204</v>
      </c>
      <c r="AC1391" s="28">
        <f>主要観光地別・年度計!AC1505</f>
        <v>45134</v>
      </c>
      <c r="AD1391" s="28">
        <f>主要観光地別・年度計!AD1505</f>
        <v>47366</v>
      </c>
      <c r="AE1391" s="28">
        <f>主要観光地別・年度計!AE1505</f>
        <v>62553</v>
      </c>
      <c r="AF1391" s="28">
        <f>主要観光地別・年度計!AF1505</f>
        <v>73274</v>
      </c>
      <c r="AG1391" s="28">
        <f>主要観光地別・年度計!AG1505</f>
        <v>90202</v>
      </c>
      <c r="AH1391" s="28">
        <f>主要観光地別・年度計!AH1505</f>
        <v>94223</v>
      </c>
      <c r="AI1391" s="28">
        <f>主要観光地別・年度計!AI1505</f>
        <v>150223</v>
      </c>
      <c r="AJ1391" s="28">
        <f>主要観光地別・年度計!AJ1505</f>
        <v>184887</v>
      </c>
      <c r="AK1391" s="28">
        <f>主要観光地別・年度計!AK1505</f>
        <v>191644</v>
      </c>
      <c r="AL1391" s="28">
        <f>主要観光地別・年度計!AL1505</f>
        <v>190939</v>
      </c>
      <c r="AM1391" s="28">
        <f>主要観光地別・年度計!AM1505</f>
        <v>168070</v>
      </c>
      <c r="AN1391" s="28">
        <f>主要観光地別・年度計!AN1505</f>
        <v>204022</v>
      </c>
      <c r="AO1391" s="28">
        <f>主要観光地別・年度計!AO1505</f>
        <v>264376</v>
      </c>
      <c r="AQ1391" s="67">
        <v>253.3</v>
      </c>
      <c r="AR1391" s="67">
        <v>224.9</v>
      </c>
      <c r="AS1391" s="67">
        <v>184.9</v>
      </c>
      <c r="AT1391" s="67">
        <v>161.5</v>
      </c>
      <c r="AU1391" s="67">
        <v>156.9</v>
      </c>
      <c r="AV1391" s="67">
        <v>222.9</v>
      </c>
      <c r="AW1391" s="67">
        <v>155.5</v>
      </c>
      <c r="AX1391" s="67">
        <v>154.9</v>
      </c>
      <c r="AY1391" s="67">
        <v>162</v>
      </c>
      <c r="AZ1391" s="67">
        <v>168.4</v>
      </c>
      <c r="BA1391" s="67">
        <v>163.30000000000001</v>
      </c>
      <c r="BB1391" s="67">
        <v>153.5</v>
      </c>
      <c r="BC1391" s="67">
        <v>129.1</v>
      </c>
      <c r="BD1391" s="67">
        <v>92.899999999999991</v>
      </c>
      <c r="BE1391" s="67">
        <v>91.2</v>
      </c>
      <c r="BF1391" s="67">
        <v>97.899999999999991</v>
      </c>
      <c r="BG1391" s="67">
        <v>107.10000000000001</v>
      </c>
      <c r="BH1391" s="67">
        <v>92.59999999999998</v>
      </c>
      <c r="BI1391" s="67">
        <v>109.4</v>
      </c>
      <c r="BJ1391" s="67">
        <v>85.3</v>
      </c>
      <c r="BK1391" s="67">
        <v>98.399999999999977</v>
      </c>
      <c r="BL1391" s="67">
        <v>96.5</v>
      </c>
      <c r="BM1391" s="67">
        <v>97.299999999999983</v>
      </c>
      <c r="BN1391" s="67"/>
    </row>
    <row r="1392" spans="1:66" ht="13.5" customHeight="1" x14ac:dyDescent="0.15">
      <c r="A1392" s="51"/>
      <c r="B1392" s="52"/>
      <c r="C1392" s="119"/>
      <c r="D1392" s="66" t="s">
        <v>8</v>
      </c>
      <c r="E1392" s="90"/>
      <c r="F1392" s="90"/>
      <c r="G1392" s="90"/>
      <c r="H1392" s="28"/>
      <c r="I1392" s="28"/>
      <c r="J1392" s="28"/>
      <c r="K1392" s="28"/>
      <c r="L1392" s="28"/>
      <c r="M1392" s="28"/>
      <c r="N1392" s="28"/>
      <c r="O1392" s="28"/>
      <c r="P1392" s="28"/>
      <c r="Q1392" s="28"/>
      <c r="R1392" s="28"/>
      <c r="S1392" s="28"/>
      <c r="T1392" s="28"/>
      <c r="U1392" s="28"/>
      <c r="V1392" s="28"/>
      <c r="W1392" s="28"/>
      <c r="X1392" s="28"/>
      <c r="Y1392" s="28"/>
      <c r="Z1392" s="28"/>
      <c r="AA1392" s="28"/>
      <c r="AB1392" s="28">
        <f>主要観光地別・年度計!AB1506</f>
        <v>39384</v>
      </c>
      <c r="AC1392" s="28">
        <f>主要観光地別・年度計!AC1506</f>
        <v>44118</v>
      </c>
      <c r="AD1392" s="28">
        <f>主要観光地別・年度計!AD1506</f>
        <v>51024</v>
      </c>
      <c r="AE1392" s="28">
        <f>主要観光地別・年度計!AE1506</f>
        <v>64172</v>
      </c>
      <c r="AF1392" s="28">
        <f>主要観光地別・年度計!AF1506</f>
        <v>81386</v>
      </c>
      <c r="AG1392" s="28">
        <f>主要観光地別・年度計!AG1506</f>
        <v>93147</v>
      </c>
      <c r="AH1392" s="28">
        <f>主要観光地別・年度計!AH1506</f>
        <v>101084</v>
      </c>
      <c r="AI1392" s="28">
        <f>主要観光地別・年度計!AI1506</f>
        <v>144326</v>
      </c>
      <c r="AJ1392" s="28">
        <f>主要観光地別・年度計!AJ1506</f>
        <v>169992</v>
      </c>
      <c r="AK1392" s="28">
        <f>主要観光地別・年度計!AK1506</f>
        <v>172429</v>
      </c>
      <c r="AL1392" s="28">
        <f>主要観光地別・年度計!AL1506</f>
        <v>167371</v>
      </c>
      <c r="AM1392" s="28">
        <f>主要観光地別・年度計!AM1506</f>
        <v>185628</v>
      </c>
      <c r="AN1392" s="28">
        <f>主要観光地別・年度計!AN1506</f>
        <v>196958</v>
      </c>
      <c r="AO1392" s="28">
        <f>主要観光地別・年度計!AO1506</f>
        <v>206631</v>
      </c>
      <c r="AQ1392" s="67">
        <v>176.8</v>
      </c>
      <c r="AR1392" s="67">
        <v>179.9</v>
      </c>
      <c r="AS1392" s="67">
        <v>188.2</v>
      </c>
      <c r="AT1392" s="67">
        <v>212</v>
      </c>
      <c r="AU1392" s="67">
        <v>234.7</v>
      </c>
      <c r="AV1392" s="67">
        <v>199.4</v>
      </c>
      <c r="AW1392" s="67">
        <v>292.10000000000002</v>
      </c>
      <c r="AX1392" s="67">
        <v>270.10000000000002</v>
      </c>
      <c r="AY1392" s="67">
        <v>268.60000000000002</v>
      </c>
      <c r="AZ1392" s="67">
        <v>271.5</v>
      </c>
      <c r="BA1392" s="67">
        <v>265.5</v>
      </c>
      <c r="BB1392" s="67">
        <v>264.2</v>
      </c>
      <c r="BC1392" s="67">
        <v>241</v>
      </c>
      <c r="BD1392" s="67">
        <v>210.6</v>
      </c>
      <c r="BE1392" s="67">
        <v>235.60000000000002</v>
      </c>
      <c r="BF1392" s="67">
        <v>228.20000000000002</v>
      </c>
      <c r="BG1392" s="67">
        <v>219.2</v>
      </c>
      <c r="BH1392" s="67">
        <v>225</v>
      </c>
      <c r="BI1392" s="67">
        <v>226.3</v>
      </c>
      <c r="BJ1392" s="67">
        <v>203.89999999999995</v>
      </c>
      <c r="BK1392" s="67">
        <v>187.8</v>
      </c>
      <c r="BL1392" s="67">
        <v>202.4</v>
      </c>
      <c r="BM1392" s="67">
        <v>204.7</v>
      </c>
      <c r="BN1392" s="67"/>
    </row>
    <row r="1393" spans="1:66" ht="13.5" customHeight="1" x14ac:dyDescent="0.15">
      <c r="A1393" s="51"/>
      <c r="B1393" s="52"/>
      <c r="C1393" s="119"/>
      <c r="D1393" s="66" t="s">
        <v>9</v>
      </c>
      <c r="E1393" s="90"/>
      <c r="F1393" s="90"/>
      <c r="G1393" s="90"/>
      <c r="H1393" s="28"/>
      <c r="I1393" s="28"/>
      <c r="J1393" s="28"/>
      <c r="K1393" s="28"/>
      <c r="L1393" s="28"/>
      <c r="M1393" s="28"/>
      <c r="N1393" s="28"/>
      <c r="O1393" s="28"/>
      <c r="P1393" s="28"/>
      <c r="Q1393" s="28"/>
      <c r="R1393" s="28"/>
      <c r="S1393" s="28"/>
      <c r="T1393" s="28"/>
      <c r="U1393" s="28"/>
      <c r="V1393" s="28"/>
      <c r="W1393" s="28"/>
      <c r="X1393" s="28"/>
      <c r="Y1393" s="28"/>
      <c r="Z1393" s="28"/>
      <c r="AA1393" s="28"/>
      <c r="AB1393" s="28">
        <f>主要観光地別・年度計!AB1507</f>
        <v>49818</v>
      </c>
      <c r="AC1393" s="28">
        <f>主要観光地別・年度計!AC1507</f>
        <v>65906</v>
      </c>
      <c r="AD1393" s="28">
        <f>主要観光地別・年度計!AD1507</f>
        <v>81401</v>
      </c>
      <c r="AE1393" s="28">
        <f>主要観光地別・年度計!AE1507</f>
        <v>104156</v>
      </c>
      <c r="AF1393" s="28">
        <f>主要観光地別・年度計!AF1507</f>
        <v>128490</v>
      </c>
      <c r="AG1393" s="28">
        <f>主要観光地別・年度計!AG1507</f>
        <v>151533</v>
      </c>
      <c r="AH1393" s="28">
        <f>主要観光地別・年度計!AH1507</f>
        <v>161886</v>
      </c>
      <c r="AI1393" s="28">
        <f>主要観光地別・年度計!AI1507</f>
        <v>256137</v>
      </c>
      <c r="AJ1393" s="28">
        <f>主要観光地別・年度計!AJ1507</f>
        <v>307326</v>
      </c>
      <c r="AK1393" s="28">
        <f>主要観光地別・年度計!AK1507</f>
        <v>298140</v>
      </c>
      <c r="AL1393" s="28">
        <f>主要観光地別・年度計!AL1507</f>
        <v>294537</v>
      </c>
      <c r="AM1393" s="28">
        <f>主要観光地別・年度計!AM1507</f>
        <v>291234</v>
      </c>
      <c r="AN1393" s="28">
        <f>主要観光地別・年度計!AN1507</f>
        <v>330946</v>
      </c>
      <c r="AO1393" s="28">
        <f>主要観光地別・年度計!AO1507</f>
        <v>411038</v>
      </c>
      <c r="AQ1393" s="67">
        <v>370.4</v>
      </c>
      <c r="AR1393" s="67">
        <v>338.1</v>
      </c>
      <c r="AS1393" s="67">
        <v>307.89999999999998</v>
      </c>
      <c r="AT1393" s="67">
        <v>326.39999999999998</v>
      </c>
      <c r="AU1393" s="67">
        <v>348.6</v>
      </c>
      <c r="AV1393" s="67">
        <v>381.9</v>
      </c>
      <c r="AW1393" s="67">
        <v>404.8</v>
      </c>
      <c r="AX1393" s="67">
        <v>377.6</v>
      </c>
      <c r="AY1393" s="67">
        <v>378.6</v>
      </c>
      <c r="AZ1393" s="67">
        <v>390.7</v>
      </c>
      <c r="BA1393" s="67">
        <v>384</v>
      </c>
      <c r="BB1393" s="67">
        <v>376.5</v>
      </c>
      <c r="BC1393" s="67">
        <v>326.39999999999998</v>
      </c>
      <c r="BD1393" s="67">
        <v>256.7</v>
      </c>
      <c r="BE1393" s="67">
        <v>278.89999999999998</v>
      </c>
      <c r="BF1393" s="67">
        <v>279.39999999999998</v>
      </c>
      <c r="BG1393" s="67">
        <v>275.80000000000007</v>
      </c>
      <c r="BH1393" s="67">
        <v>270.2</v>
      </c>
      <c r="BI1393" s="67">
        <v>290.59999999999997</v>
      </c>
      <c r="BJ1393" s="67">
        <v>244.2</v>
      </c>
      <c r="BK1393" s="67">
        <v>237.29999999999998</v>
      </c>
      <c r="BL1393" s="67">
        <v>247.9</v>
      </c>
      <c r="BM1393" s="67">
        <v>252.70000000000002</v>
      </c>
      <c r="BN1393" s="67"/>
    </row>
    <row r="1394" spans="1:66" ht="13.5" customHeight="1" x14ac:dyDescent="0.15">
      <c r="A1394" s="51"/>
      <c r="B1394" s="52"/>
      <c r="C1394" s="119"/>
      <c r="D1394" s="66" t="s">
        <v>10</v>
      </c>
      <c r="E1394" s="90"/>
      <c r="F1394" s="90"/>
      <c r="G1394" s="90"/>
      <c r="H1394" s="28"/>
      <c r="I1394" s="28"/>
      <c r="J1394" s="28"/>
      <c r="K1394" s="28"/>
      <c r="L1394" s="28"/>
      <c r="M1394" s="28"/>
      <c r="N1394" s="28"/>
      <c r="O1394" s="28"/>
      <c r="P1394" s="28"/>
      <c r="Q1394" s="28"/>
      <c r="R1394" s="28"/>
      <c r="S1394" s="28"/>
      <c r="T1394" s="28"/>
      <c r="U1394" s="28"/>
      <c r="V1394" s="28"/>
      <c r="W1394" s="28"/>
      <c r="X1394" s="28"/>
      <c r="Y1394" s="28"/>
      <c r="Z1394" s="28"/>
      <c r="AA1394" s="28"/>
      <c r="AB1394" s="28">
        <f>主要観光地別・年度計!AB1508</f>
        <v>21770</v>
      </c>
      <c r="AC1394" s="28">
        <f>主要観光地別・年度計!AC1508</f>
        <v>23346</v>
      </c>
      <c r="AD1394" s="28">
        <f>主要観光地別・年度計!AD1508</f>
        <v>16989</v>
      </c>
      <c r="AE1394" s="28">
        <f>主要観光地別・年度計!AE1508</f>
        <v>22569</v>
      </c>
      <c r="AF1394" s="28">
        <f>主要観光地別・年度計!AF1508</f>
        <v>26170</v>
      </c>
      <c r="AG1394" s="28">
        <f>主要観光地別・年度計!AG1508</f>
        <v>31816</v>
      </c>
      <c r="AH1394" s="28">
        <f>主要観光地別・年度計!AH1508</f>
        <v>33421</v>
      </c>
      <c r="AI1394" s="28">
        <f>主要観光地別・年度計!AI1508</f>
        <v>38412</v>
      </c>
      <c r="AJ1394" s="28">
        <f>主要観光地別・年度計!AJ1508</f>
        <v>47553</v>
      </c>
      <c r="AK1394" s="28">
        <f>主要観光地別・年度計!AK1508</f>
        <v>65933</v>
      </c>
      <c r="AL1394" s="28">
        <f>主要観光地別・年度計!AL1508</f>
        <v>63773</v>
      </c>
      <c r="AM1394" s="28">
        <f>主要観光地別・年度計!AM1508</f>
        <v>62464</v>
      </c>
      <c r="AN1394" s="28">
        <f>主要観光地別・年度計!AN1508</f>
        <v>70034</v>
      </c>
      <c r="AO1394" s="28">
        <f>主要観光地別・年度計!AO1508</f>
        <v>59969</v>
      </c>
      <c r="AQ1394" s="67">
        <v>59.7</v>
      </c>
      <c r="AR1394" s="67">
        <v>66.7</v>
      </c>
      <c r="AS1394" s="67">
        <v>65.2</v>
      </c>
      <c r="AT1394" s="67">
        <v>47.1</v>
      </c>
      <c r="AU1394" s="67">
        <v>43</v>
      </c>
      <c r="AV1394" s="67">
        <v>40.4</v>
      </c>
      <c r="AW1394" s="67">
        <v>42.8</v>
      </c>
      <c r="AX1394" s="67">
        <v>47.4</v>
      </c>
      <c r="AY1394" s="67">
        <v>52</v>
      </c>
      <c r="AZ1394" s="67">
        <v>49.2</v>
      </c>
      <c r="BA1394" s="67">
        <v>44.8</v>
      </c>
      <c r="BB1394" s="67">
        <v>41.2</v>
      </c>
      <c r="BC1394" s="67">
        <v>43.7</v>
      </c>
      <c r="BD1394" s="67">
        <v>46.8</v>
      </c>
      <c r="BE1394" s="67">
        <v>47.900000000000006</v>
      </c>
      <c r="BF1394" s="67">
        <v>46.70000000000001</v>
      </c>
      <c r="BG1394" s="67">
        <v>50.5</v>
      </c>
      <c r="BH1394" s="67">
        <v>47.400000000000006</v>
      </c>
      <c r="BI1394" s="67">
        <v>45.099999999999994</v>
      </c>
      <c r="BJ1394" s="67">
        <v>45</v>
      </c>
      <c r="BK1394" s="67">
        <v>48.9</v>
      </c>
      <c r="BL1394" s="67">
        <v>51</v>
      </c>
      <c r="BM1394" s="67">
        <v>49.3</v>
      </c>
      <c r="BN1394" s="67"/>
    </row>
    <row r="1395" spans="1:66" ht="13.5" customHeight="1" thickBot="1" x14ac:dyDescent="0.2">
      <c r="A1395" s="51"/>
      <c r="B1395" s="52"/>
      <c r="C1395" s="120"/>
      <c r="D1395" s="68" t="s">
        <v>11</v>
      </c>
      <c r="E1395" s="91"/>
      <c r="F1395" s="91"/>
      <c r="G1395" s="91"/>
      <c r="H1395" s="29"/>
      <c r="I1395" s="29"/>
      <c r="J1395" s="29"/>
      <c r="K1395" s="29"/>
      <c r="L1395" s="29"/>
      <c r="M1395" s="29"/>
      <c r="N1395" s="29"/>
      <c r="O1395" s="29"/>
      <c r="P1395" s="29"/>
      <c r="Q1395" s="29"/>
      <c r="R1395" s="29"/>
      <c r="S1395" s="29"/>
      <c r="T1395" s="29"/>
      <c r="U1395" s="29"/>
      <c r="V1395" s="29"/>
      <c r="W1395" s="29"/>
      <c r="X1395" s="29"/>
      <c r="Y1395" s="29"/>
      <c r="Z1395" s="29"/>
      <c r="AA1395" s="29"/>
      <c r="AB1395" s="29">
        <f>主要観光地別・年度計!AB1509</f>
        <v>22920</v>
      </c>
      <c r="AC1395" s="29">
        <f>主要観光地別・年度計!AC1509</f>
        <v>24990</v>
      </c>
      <c r="AD1395" s="29">
        <f>主要観光地別・年度計!AD1509</f>
        <v>18684</v>
      </c>
      <c r="AE1395" s="29">
        <f>主要観光地別・年度計!AE1509</f>
        <v>27727</v>
      </c>
      <c r="AF1395" s="29">
        <f>主要観光地別・年度計!AF1509</f>
        <v>29611</v>
      </c>
      <c r="AG1395" s="29">
        <f>主要観光地別・年度計!AG1509</f>
        <v>35055</v>
      </c>
      <c r="AH1395" s="29">
        <f>主要観光地別・年度計!AH1509</f>
        <v>38569</v>
      </c>
      <c r="AI1395" s="29">
        <f>主要観光地別・年度計!AI1509</f>
        <v>44398</v>
      </c>
      <c r="AJ1395" s="29">
        <f>主要観光地別・年度計!AJ1509</f>
        <v>52245</v>
      </c>
      <c r="AK1395" s="29">
        <f>主要観光地別・年度計!AK1509</f>
        <v>77045</v>
      </c>
      <c r="AL1395" s="29">
        <f>主要観光地別・年度計!AL1509</f>
        <v>75180</v>
      </c>
      <c r="AM1395" s="29">
        <f>主要観光地別・年度計!AM1509</f>
        <v>69342</v>
      </c>
      <c r="AN1395" s="29">
        <f>主要観光地別・年度計!AN1509</f>
        <v>80746</v>
      </c>
      <c r="AO1395" s="29">
        <f>主要観光地別・年度計!AO1509</f>
        <v>71447</v>
      </c>
      <c r="AQ1395" s="69">
        <v>72.400000000000006</v>
      </c>
      <c r="AR1395" s="69">
        <v>83.9</v>
      </c>
      <c r="AS1395" s="69">
        <v>82.5</v>
      </c>
      <c r="AT1395" s="69">
        <v>57.3</v>
      </c>
      <c r="AU1395" s="69">
        <v>54.3</v>
      </c>
      <c r="AV1395" s="69">
        <v>55.2</v>
      </c>
      <c r="AW1395" s="69">
        <v>55.1</v>
      </c>
      <c r="AX1395" s="69">
        <v>61.6</v>
      </c>
      <c r="AY1395" s="69">
        <v>67.099999999999994</v>
      </c>
      <c r="AZ1395" s="69">
        <v>59.2</v>
      </c>
      <c r="BA1395" s="69">
        <v>54.9</v>
      </c>
      <c r="BB1395" s="69">
        <v>50.6</v>
      </c>
      <c r="BC1395" s="69">
        <v>50.9</v>
      </c>
      <c r="BD1395" s="69">
        <v>55.399999999999991</v>
      </c>
      <c r="BE1395" s="69">
        <v>56.399999999999991</v>
      </c>
      <c r="BF1395" s="69">
        <v>54.9</v>
      </c>
      <c r="BG1395" s="69">
        <v>56.4</v>
      </c>
      <c r="BH1395" s="69">
        <v>57.800000000000004</v>
      </c>
      <c r="BI1395" s="69">
        <v>56.7</v>
      </c>
      <c r="BJ1395" s="69">
        <v>55.3</v>
      </c>
      <c r="BK1395" s="69">
        <v>62.199999999999996</v>
      </c>
      <c r="BL1395" s="69">
        <v>64.400000000000006</v>
      </c>
      <c r="BM1395" s="69">
        <v>63.2</v>
      </c>
      <c r="BN1395" s="69"/>
    </row>
    <row r="1396" spans="1:66" ht="13.5" customHeight="1" x14ac:dyDescent="0.15">
      <c r="A1396" s="51"/>
      <c r="B1396" s="52"/>
      <c r="C1396" s="53" t="s">
        <v>271</v>
      </c>
      <c r="D1396" s="64" t="s">
        <v>6</v>
      </c>
      <c r="E1396" s="89"/>
      <c r="F1396" s="89"/>
      <c r="G1396" s="89"/>
      <c r="H1396" s="26"/>
      <c r="I1396" s="26"/>
      <c r="J1396" s="26"/>
      <c r="K1396" s="26"/>
      <c r="L1396" s="26"/>
      <c r="M1396" s="26"/>
      <c r="N1396" s="26"/>
      <c r="O1396" s="26"/>
      <c r="P1396" s="26"/>
      <c r="Q1396" s="26"/>
      <c r="R1396" s="26"/>
      <c r="S1396" s="26"/>
      <c r="T1396" s="26"/>
      <c r="U1396" s="26"/>
      <c r="V1396" s="26"/>
      <c r="W1396" s="26"/>
      <c r="X1396" s="26"/>
      <c r="Y1396" s="26"/>
      <c r="Z1396" s="26"/>
      <c r="AA1396" s="26"/>
      <c r="AB1396" s="26"/>
      <c r="AC1396" s="26"/>
      <c r="AD1396" s="26"/>
      <c r="AE1396" s="26"/>
      <c r="AF1396" s="26"/>
      <c r="AG1396" s="26"/>
      <c r="AH1396" s="26"/>
      <c r="AI1396" s="26"/>
      <c r="AJ1396" s="26"/>
      <c r="AK1396" s="26"/>
      <c r="AL1396" s="26"/>
      <c r="AM1396" s="26"/>
      <c r="AN1396" s="26"/>
      <c r="AO1396" s="26"/>
      <c r="AQ1396" s="65">
        <v>0</v>
      </c>
      <c r="AR1396" s="65">
        <v>0</v>
      </c>
      <c r="AS1396" s="65">
        <v>521.9</v>
      </c>
      <c r="AT1396" s="65">
        <v>441.6</v>
      </c>
      <c r="AU1396" s="65">
        <v>512.1</v>
      </c>
      <c r="AV1396" s="65">
        <v>591.79999999999995</v>
      </c>
      <c r="AW1396" s="65">
        <v>552.79999999999995</v>
      </c>
      <c r="AX1396" s="65">
        <v>542.4</v>
      </c>
      <c r="AY1396" s="65">
        <v>521.5</v>
      </c>
      <c r="AZ1396" s="65">
        <v>487.5</v>
      </c>
      <c r="BA1396" s="65">
        <v>448.5</v>
      </c>
      <c r="BB1396" s="65">
        <v>383.7</v>
      </c>
      <c r="BC1396" s="65">
        <v>330.2</v>
      </c>
      <c r="BD1396" s="65">
        <v>377.2</v>
      </c>
      <c r="BE1396" s="65">
        <v>365.59999999999991</v>
      </c>
      <c r="BF1396" s="65">
        <v>371.7</v>
      </c>
      <c r="BG1396" s="65">
        <v>359.09999999999997</v>
      </c>
      <c r="BH1396" s="65">
        <v>330.9</v>
      </c>
      <c r="BI1396" s="65">
        <v>345.09999999999997</v>
      </c>
      <c r="BJ1396" s="65">
        <v>360</v>
      </c>
      <c r="BK1396" s="65">
        <v>361.39999999999992</v>
      </c>
      <c r="BL1396" s="65">
        <v>299.60000000000002</v>
      </c>
      <c r="BM1396" s="65">
        <v>375.2</v>
      </c>
      <c r="BN1396" s="65"/>
    </row>
    <row r="1397" spans="1:66" ht="13.5" customHeight="1" x14ac:dyDescent="0.15">
      <c r="A1397" s="51"/>
      <c r="B1397" s="52"/>
      <c r="C1397" s="54"/>
      <c r="D1397" s="66" t="s">
        <v>7</v>
      </c>
      <c r="E1397" s="90"/>
      <c r="F1397" s="90"/>
      <c r="G1397" s="90"/>
      <c r="H1397" s="28"/>
      <c r="I1397" s="28"/>
      <c r="J1397" s="28"/>
      <c r="K1397" s="28"/>
      <c r="L1397" s="28"/>
      <c r="M1397" s="28"/>
      <c r="N1397" s="28"/>
      <c r="O1397" s="28"/>
      <c r="P1397" s="28"/>
      <c r="Q1397" s="28"/>
      <c r="R1397" s="28"/>
      <c r="S1397" s="28"/>
      <c r="T1397" s="28"/>
      <c r="U1397" s="28"/>
      <c r="V1397" s="28"/>
      <c r="W1397" s="28"/>
      <c r="X1397" s="28"/>
      <c r="Y1397" s="28"/>
      <c r="Z1397" s="28"/>
      <c r="AA1397" s="28"/>
      <c r="AB1397" s="28"/>
      <c r="AC1397" s="28"/>
      <c r="AD1397" s="28"/>
      <c r="AE1397" s="28"/>
      <c r="AF1397" s="28"/>
      <c r="AG1397" s="28"/>
      <c r="AH1397" s="28"/>
      <c r="AI1397" s="28"/>
      <c r="AJ1397" s="28"/>
      <c r="AK1397" s="28"/>
      <c r="AL1397" s="28"/>
      <c r="AM1397" s="28"/>
      <c r="AN1397" s="28"/>
      <c r="AO1397" s="28"/>
      <c r="AQ1397" s="67">
        <v>0</v>
      </c>
      <c r="AR1397" s="67">
        <v>0</v>
      </c>
      <c r="AS1397" s="67">
        <v>102.4</v>
      </c>
      <c r="AT1397" s="67">
        <v>294.5</v>
      </c>
      <c r="AU1397" s="67">
        <v>337.1</v>
      </c>
      <c r="AV1397" s="67">
        <v>338.9</v>
      </c>
      <c r="AW1397" s="67">
        <v>318.10000000000002</v>
      </c>
      <c r="AX1397" s="67">
        <v>307.60000000000002</v>
      </c>
      <c r="AY1397" s="67">
        <v>292.7</v>
      </c>
      <c r="AZ1397" s="67">
        <v>261.3</v>
      </c>
      <c r="BA1397" s="67">
        <v>218.9</v>
      </c>
      <c r="BB1397" s="67">
        <v>176.2</v>
      </c>
      <c r="BC1397" s="67">
        <v>132.4</v>
      </c>
      <c r="BD1397" s="67">
        <v>139.79999999999998</v>
      </c>
      <c r="BE1397" s="67">
        <v>151.40000000000003</v>
      </c>
      <c r="BF1397" s="67">
        <v>162.9</v>
      </c>
      <c r="BG1397" s="67">
        <v>199.20000000000002</v>
      </c>
      <c r="BH1397" s="67">
        <v>160.50000000000003</v>
      </c>
      <c r="BI1397" s="67">
        <v>136.1</v>
      </c>
      <c r="BJ1397" s="67">
        <v>146.50000000000003</v>
      </c>
      <c r="BK1397" s="67">
        <v>157.69999999999999</v>
      </c>
      <c r="BL1397" s="67">
        <v>119</v>
      </c>
      <c r="BM1397" s="67">
        <v>211.7</v>
      </c>
      <c r="BN1397" s="67"/>
    </row>
    <row r="1398" spans="1:66" ht="13.5" customHeight="1" x14ac:dyDescent="0.15">
      <c r="A1398" s="51"/>
      <c r="B1398" s="52"/>
      <c r="C1398" s="54"/>
      <c r="D1398" s="66" t="s">
        <v>8</v>
      </c>
      <c r="E1398" s="90"/>
      <c r="F1398" s="90"/>
      <c r="G1398" s="90"/>
      <c r="H1398" s="28"/>
      <c r="I1398" s="28"/>
      <c r="J1398" s="28"/>
      <c r="K1398" s="28"/>
      <c r="L1398" s="28"/>
      <c r="M1398" s="28"/>
      <c r="N1398" s="28"/>
      <c r="O1398" s="28"/>
      <c r="P1398" s="28"/>
      <c r="Q1398" s="28"/>
      <c r="R1398" s="28"/>
      <c r="S1398" s="28"/>
      <c r="T1398" s="28"/>
      <c r="U1398" s="28"/>
      <c r="V1398" s="28"/>
      <c r="W1398" s="28"/>
      <c r="X1398" s="28"/>
      <c r="Y1398" s="28"/>
      <c r="Z1398" s="28"/>
      <c r="AA1398" s="28"/>
      <c r="AB1398" s="28"/>
      <c r="AC1398" s="28"/>
      <c r="AD1398" s="28"/>
      <c r="AE1398" s="28"/>
      <c r="AF1398" s="28"/>
      <c r="AG1398" s="28"/>
      <c r="AH1398" s="28"/>
      <c r="AI1398" s="28"/>
      <c r="AJ1398" s="28"/>
      <c r="AK1398" s="28"/>
      <c r="AL1398" s="28"/>
      <c r="AM1398" s="28"/>
      <c r="AN1398" s="28"/>
      <c r="AO1398" s="28"/>
      <c r="AQ1398" s="67">
        <v>0</v>
      </c>
      <c r="AR1398" s="67">
        <v>0</v>
      </c>
      <c r="AS1398" s="67">
        <v>419.5</v>
      </c>
      <c r="AT1398" s="67">
        <v>147.1</v>
      </c>
      <c r="AU1398" s="67">
        <v>175</v>
      </c>
      <c r="AV1398" s="67">
        <v>252.9</v>
      </c>
      <c r="AW1398" s="67">
        <v>234.7</v>
      </c>
      <c r="AX1398" s="67">
        <v>234.8</v>
      </c>
      <c r="AY1398" s="67">
        <v>228.8</v>
      </c>
      <c r="AZ1398" s="67">
        <v>226.2</v>
      </c>
      <c r="BA1398" s="67">
        <v>229.6</v>
      </c>
      <c r="BB1398" s="67">
        <v>207.5</v>
      </c>
      <c r="BC1398" s="67">
        <v>197.8</v>
      </c>
      <c r="BD1398" s="67">
        <v>237.39999999999995</v>
      </c>
      <c r="BE1398" s="67">
        <v>214.20000000000002</v>
      </c>
      <c r="BF1398" s="67">
        <v>208.8</v>
      </c>
      <c r="BG1398" s="67">
        <v>159.89999999999998</v>
      </c>
      <c r="BH1398" s="67">
        <v>170.39999999999998</v>
      </c>
      <c r="BI1398" s="67">
        <v>208.99999999999997</v>
      </c>
      <c r="BJ1398" s="67">
        <v>213.5</v>
      </c>
      <c r="BK1398" s="67">
        <v>203.7</v>
      </c>
      <c r="BL1398" s="67">
        <v>180.6</v>
      </c>
      <c r="BM1398" s="67">
        <v>163.5</v>
      </c>
      <c r="BN1398" s="67"/>
    </row>
    <row r="1399" spans="1:66" ht="13.5" customHeight="1" x14ac:dyDescent="0.15">
      <c r="A1399" s="51"/>
      <c r="B1399" s="52"/>
      <c r="C1399" s="54"/>
      <c r="D1399" s="66" t="s">
        <v>9</v>
      </c>
      <c r="E1399" s="90"/>
      <c r="F1399" s="90"/>
      <c r="G1399" s="90"/>
      <c r="H1399" s="28"/>
      <c r="I1399" s="28"/>
      <c r="J1399" s="28"/>
      <c r="K1399" s="28"/>
      <c r="L1399" s="28"/>
      <c r="M1399" s="28"/>
      <c r="N1399" s="28"/>
      <c r="O1399" s="28"/>
      <c r="P1399" s="28"/>
      <c r="Q1399" s="28"/>
      <c r="R1399" s="28"/>
      <c r="S1399" s="28"/>
      <c r="T1399" s="28"/>
      <c r="U1399" s="28"/>
      <c r="V1399" s="28"/>
      <c r="W1399" s="28"/>
      <c r="X1399" s="28"/>
      <c r="Y1399" s="28"/>
      <c r="Z1399" s="28"/>
      <c r="AA1399" s="28"/>
      <c r="AB1399" s="28"/>
      <c r="AC1399" s="28"/>
      <c r="AD1399" s="28"/>
      <c r="AE1399" s="28"/>
      <c r="AF1399" s="28"/>
      <c r="AG1399" s="28"/>
      <c r="AH1399" s="28"/>
      <c r="AI1399" s="28"/>
      <c r="AJ1399" s="28"/>
      <c r="AK1399" s="28"/>
      <c r="AL1399" s="28"/>
      <c r="AM1399" s="28"/>
      <c r="AN1399" s="28"/>
      <c r="AO1399" s="28"/>
      <c r="AQ1399" s="67">
        <v>0</v>
      </c>
      <c r="AR1399" s="67">
        <v>0</v>
      </c>
      <c r="AS1399" s="67">
        <v>509.9</v>
      </c>
      <c r="AT1399" s="67">
        <v>435.3</v>
      </c>
      <c r="AU1399" s="67">
        <v>503.2</v>
      </c>
      <c r="AV1399" s="67">
        <v>584</v>
      </c>
      <c r="AW1399" s="67">
        <v>545.70000000000005</v>
      </c>
      <c r="AX1399" s="67">
        <v>534.4</v>
      </c>
      <c r="AY1399" s="67">
        <v>513.4</v>
      </c>
      <c r="AZ1399" s="67">
        <v>480.2</v>
      </c>
      <c r="BA1399" s="67">
        <v>440.6</v>
      </c>
      <c r="BB1399" s="67">
        <v>375.5</v>
      </c>
      <c r="BC1399" s="67">
        <v>322.39999999999998</v>
      </c>
      <c r="BD1399" s="67">
        <v>369</v>
      </c>
      <c r="BE1399" s="67">
        <v>357.1</v>
      </c>
      <c r="BF1399" s="67">
        <v>360.60000000000008</v>
      </c>
      <c r="BG1399" s="67">
        <v>349.3</v>
      </c>
      <c r="BH1399" s="67">
        <v>323.29999999999995</v>
      </c>
      <c r="BI1399" s="67">
        <v>337</v>
      </c>
      <c r="BJ1399" s="67">
        <v>352.30000000000007</v>
      </c>
      <c r="BK1399" s="67">
        <v>352.2</v>
      </c>
      <c r="BL1399" s="67">
        <v>292.5</v>
      </c>
      <c r="BM1399" s="67">
        <v>368.20000000000005</v>
      </c>
      <c r="BN1399" s="67"/>
    </row>
    <row r="1400" spans="1:66" ht="13.5" customHeight="1" x14ac:dyDescent="0.15">
      <c r="A1400" s="51"/>
      <c r="B1400" s="52"/>
      <c r="C1400" s="54"/>
      <c r="D1400" s="66" t="s">
        <v>10</v>
      </c>
      <c r="E1400" s="90"/>
      <c r="F1400" s="90"/>
      <c r="G1400" s="90"/>
      <c r="H1400" s="28"/>
      <c r="I1400" s="28"/>
      <c r="J1400" s="28"/>
      <c r="K1400" s="28"/>
      <c r="L1400" s="28"/>
      <c r="M1400" s="28"/>
      <c r="N1400" s="28"/>
      <c r="O1400" s="28"/>
      <c r="P1400" s="28"/>
      <c r="Q1400" s="28"/>
      <c r="R1400" s="28"/>
      <c r="S1400" s="28"/>
      <c r="T1400" s="28"/>
      <c r="U1400" s="28"/>
      <c r="V1400" s="28"/>
      <c r="W1400" s="28"/>
      <c r="X1400" s="28"/>
      <c r="Y1400" s="28"/>
      <c r="Z1400" s="28"/>
      <c r="AA1400" s="28"/>
      <c r="AB1400" s="28"/>
      <c r="AC1400" s="28"/>
      <c r="AD1400" s="28"/>
      <c r="AE1400" s="28"/>
      <c r="AF1400" s="28"/>
      <c r="AG1400" s="28"/>
      <c r="AH1400" s="28"/>
      <c r="AI1400" s="28"/>
      <c r="AJ1400" s="28"/>
      <c r="AK1400" s="28"/>
      <c r="AL1400" s="28"/>
      <c r="AM1400" s="28"/>
      <c r="AN1400" s="28"/>
      <c r="AO1400" s="28"/>
      <c r="AQ1400" s="67">
        <v>0</v>
      </c>
      <c r="AR1400" s="67">
        <v>0</v>
      </c>
      <c r="AS1400" s="67">
        <v>12</v>
      </c>
      <c r="AT1400" s="67">
        <v>6.3</v>
      </c>
      <c r="AU1400" s="67">
        <v>8.9</v>
      </c>
      <c r="AV1400" s="67">
        <v>7.8</v>
      </c>
      <c r="AW1400" s="67">
        <v>7.1</v>
      </c>
      <c r="AX1400" s="67">
        <v>8</v>
      </c>
      <c r="AY1400" s="67">
        <v>8.1</v>
      </c>
      <c r="AZ1400" s="67">
        <v>7.3</v>
      </c>
      <c r="BA1400" s="67">
        <v>7.9</v>
      </c>
      <c r="BB1400" s="67">
        <v>8.1999999999999993</v>
      </c>
      <c r="BC1400" s="67">
        <v>7.8</v>
      </c>
      <c r="BD1400" s="67">
        <v>8.1999999999999993</v>
      </c>
      <c r="BE1400" s="67">
        <v>8.5</v>
      </c>
      <c r="BF1400" s="67">
        <v>11.1</v>
      </c>
      <c r="BG1400" s="67">
        <v>9.7999999999999989</v>
      </c>
      <c r="BH1400" s="67">
        <v>7.6</v>
      </c>
      <c r="BI1400" s="67">
        <v>8.1000000000000014</v>
      </c>
      <c r="BJ1400" s="67">
        <v>7.6999999999999993</v>
      </c>
      <c r="BK1400" s="67">
        <v>9.1999999999999993</v>
      </c>
      <c r="BL1400" s="67">
        <v>7.1</v>
      </c>
      <c r="BM1400" s="67">
        <v>6.9999999999999991</v>
      </c>
      <c r="BN1400" s="67"/>
    </row>
    <row r="1401" spans="1:66" ht="13.5" customHeight="1" thickBot="1" x14ac:dyDescent="0.2">
      <c r="A1401" s="51"/>
      <c r="B1401" s="52"/>
      <c r="C1401" s="55"/>
      <c r="D1401" s="68" t="s">
        <v>11</v>
      </c>
      <c r="E1401" s="91"/>
      <c r="F1401" s="91"/>
      <c r="G1401" s="91"/>
      <c r="H1401" s="29"/>
      <c r="I1401" s="29"/>
      <c r="J1401" s="29"/>
      <c r="K1401" s="29"/>
      <c r="L1401" s="29"/>
      <c r="M1401" s="29"/>
      <c r="N1401" s="29"/>
      <c r="O1401" s="29"/>
      <c r="P1401" s="29"/>
      <c r="Q1401" s="29"/>
      <c r="R1401" s="29"/>
      <c r="S1401" s="29"/>
      <c r="T1401" s="29"/>
      <c r="U1401" s="29"/>
      <c r="V1401" s="29"/>
      <c r="W1401" s="29"/>
      <c r="X1401" s="29"/>
      <c r="Y1401" s="29"/>
      <c r="Z1401" s="29"/>
      <c r="AA1401" s="29"/>
      <c r="AB1401" s="29"/>
      <c r="AC1401" s="29"/>
      <c r="AD1401" s="29"/>
      <c r="AE1401" s="29"/>
      <c r="AF1401" s="29"/>
      <c r="AG1401" s="29"/>
      <c r="AH1401" s="29"/>
      <c r="AI1401" s="29"/>
      <c r="AJ1401" s="29"/>
      <c r="AK1401" s="29"/>
      <c r="AL1401" s="29"/>
      <c r="AM1401" s="29"/>
      <c r="AN1401" s="29"/>
      <c r="AO1401" s="29"/>
      <c r="AQ1401" s="69">
        <v>0</v>
      </c>
      <c r="AR1401" s="69">
        <v>0</v>
      </c>
      <c r="AS1401" s="69">
        <v>12.8</v>
      </c>
      <c r="AT1401" s="69">
        <v>7.5</v>
      </c>
      <c r="AU1401" s="69">
        <v>13.1</v>
      </c>
      <c r="AV1401" s="69">
        <v>17</v>
      </c>
      <c r="AW1401" s="69">
        <v>19.899999999999999</v>
      </c>
      <c r="AX1401" s="69">
        <v>18.5</v>
      </c>
      <c r="AY1401" s="69">
        <v>17.8</v>
      </c>
      <c r="AZ1401" s="69">
        <v>16.3</v>
      </c>
      <c r="BA1401" s="69">
        <v>15.5</v>
      </c>
      <c r="BB1401" s="69">
        <v>12.8</v>
      </c>
      <c r="BC1401" s="69">
        <v>13.2</v>
      </c>
      <c r="BD1401" s="69">
        <v>12.100000000000001</v>
      </c>
      <c r="BE1401" s="69">
        <v>11.1</v>
      </c>
      <c r="BF1401" s="69">
        <v>15.000000000000002</v>
      </c>
      <c r="BG1401" s="69">
        <v>15.7</v>
      </c>
      <c r="BH1401" s="69">
        <v>16.7</v>
      </c>
      <c r="BI1401" s="69">
        <v>16.599999999999998</v>
      </c>
      <c r="BJ1401" s="69">
        <v>16.599999999999998</v>
      </c>
      <c r="BK1401" s="69">
        <v>15.8</v>
      </c>
      <c r="BL1401" s="69">
        <v>12.7</v>
      </c>
      <c r="BM1401" s="69">
        <v>13.100000000000001</v>
      </c>
      <c r="BN1401" s="69"/>
    </row>
    <row r="1402" spans="1:66" ht="13.5" customHeight="1" x14ac:dyDescent="0.15">
      <c r="A1402" s="51"/>
      <c r="B1402" s="52"/>
      <c r="C1402" s="118" t="s">
        <v>427</v>
      </c>
      <c r="D1402" s="64" t="s">
        <v>6</v>
      </c>
      <c r="E1402" s="89"/>
      <c r="F1402" s="89"/>
      <c r="G1402" s="89"/>
      <c r="H1402" s="26"/>
      <c r="I1402" s="26"/>
      <c r="J1402" s="26"/>
      <c r="K1402" s="26"/>
      <c r="L1402" s="26"/>
      <c r="M1402" s="26"/>
      <c r="N1402" s="26"/>
      <c r="O1402" s="26"/>
      <c r="P1402" s="26">
        <f t="shared" ref="P1402:X1402" si="1372">SUM(P1403:P1404)</f>
        <v>504797</v>
      </c>
      <c r="Q1402" s="26">
        <f t="shared" si="1372"/>
        <v>438895</v>
      </c>
      <c r="R1402" s="26">
        <f t="shared" si="1372"/>
        <v>528647</v>
      </c>
      <c r="S1402" s="26">
        <f t="shared" si="1372"/>
        <v>554992</v>
      </c>
      <c r="T1402" s="26">
        <f t="shared" si="1372"/>
        <v>496114</v>
      </c>
      <c r="U1402" s="26">
        <f t="shared" si="1372"/>
        <v>484282</v>
      </c>
      <c r="V1402" s="26">
        <f t="shared" si="1372"/>
        <v>493095</v>
      </c>
      <c r="W1402" s="26">
        <f t="shared" si="1372"/>
        <v>465116</v>
      </c>
      <c r="X1402" s="26">
        <f t="shared" si="1372"/>
        <v>428113</v>
      </c>
      <c r="Y1402" s="26">
        <f>SUM(Y1403:Y1404)</f>
        <v>555566</v>
      </c>
      <c r="Z1402" s="26">
        <f t="shared" ref="Z1402:AO1402" si="1373">SUM(Z1403:Z1404)</f>
        <v>621455</v>
      </c>
      <c r="AA1402" s="26">
        <f t="shared" si="1373"/>
        <v>680940</v>
      </c>
      <c r="AB1402" s="26">
        <f t="shared" si="1373"/>
        <v>636516</v>
      </c>
      <c r="AC1402" s="26">
        <f t="shared" si="1373"/>
        <v>675372</v>
      </c>
      <c r="AD1402" s="26">
        <f t="shared" si="1373"/>
        <v>698822</v>
      </c>
      <c r="AE1402" s="26">
        <f t="shared" si="1373"/>
        <v>723685</v>
      </c>
      <c r="AF1402" s="26">
        <f t="shared" si="1373"/>
        <v>746213</v>
      </c>
      <c r="AG1402" s="26">
        <f t="shared" si="1373"/>
        <v>635318</v>
      </c>
      <c r="AH1402" s="26">
        <f t="shared" si="1373"/>
        <v>688870</v>
      </c>
      <c r="AI1402" s="26">
        <f t="shared" si="1373"/>
        <v>744472</v>
      </c>
      <c r="AJ1402" s="26">
        <f t="shared" si="1373"/>
        <v>811786</v>
      </c>
      <c r="AK1402" s="26">
        <f t="shared" si="1373"/>
        <v>789617</v>
      </c>
      <c r="AL1402" s="26">
        <f t="shared" si="1373"/>
        <v>759438</v>
      </c>
      <c r="AM1402" s="26">
        <f t="shared" si="1373"/>
        <v>822043</v>
      </c>
      <c r="AN1402" s="26">
        <f t="shared" si="1373"/>
        <v>740996</v>
      </c>
      <c r="AO1402" s="26">
        <f t="shared" si="1373"/>
        <v>688421</v>
      </c>
      <c r="AQ1402" s="65">
        <v>649.79999999999995</v>
      </c>
      <c r="AR1402" s="65">
        <v>611.6</v>
      </c>
      <c r="AS1402" s="65">
        <v>653.70000000000005</v>
      </c>
      <c r="AT1402" s="65">
        <v>930.3</v>
      </c>
      <c r="AU1402" s="65">
        <v>677.9</v>
      </c>
      <c r="AV1402" s="65">
        <v>665.7</v>
      </c>
      <c r="AW1402" s="65">
        <v>680.5</v>
      </c>
      <c r="AX1402" s="65">
        <v>715.2</v>
      </c>
      <c r="AY1402" s="65">
        <v>758</v>
      </c>
      <c r="AZ1402" s="65">
        <v>758.9</v>
      </c>
      <c r="BA1402" s="65">
        <v>688.1</v>
      </c>
      <c r="BB1402" s="65">
        <v>630</v>
      </c>
      <c r="BC1402" s="65">
        <v>617.70000000000005</v>
      </c>
      <c r="BD1402" s="65">
        <v>599.10000000000014</v>
      </c>
      <c r="BE1402" s="65">
        <v>506.69999999999993</v>
      </c>
      <c r="BF1402" s="65">
        <v>534.90000000000009</v>
      </c>
      <c r="BG1402" s="65">
        <v>513.29999999999995</v>
      </c>
      <c r="BH1402" s="65">
        <v>520.6</v>
      </c>
      <c r="BI1402" s="65">
        <v>555.29999999999984</v>
      </c>
      <c r="BJ1402" s="65">
        <v>539.00000000000011</v>
      </c>
      <c r="BK1402" s="65">
        <v>546.19999999999993</v>
      </c>
      <c r="BL1402" s="65">
        <v>508.8</v>
      </c>
      <c r="BM1402" s="65">
        <v>546.6</v>
      </c>
      <c r="BN1402" s="65"/>
    </row>
    <row r="1403" spans="1:66" ht="13.5" customHeight="1" x14ac:dyDescent="0.15">
      <c r="A1403" s="51"/>
      <c r="B1403" s="52"/>
      <c r="C1403" s="119"/>
      <c r="D1403" s="66" t="s">
        <v>7</v>
      </c>
      <c r="E1403" s="90"/>
      <c r="F1403" s="90"/>
      <c r="G1403" s="90"/>
      <c r="H1403" s="28"/>
      <c r="I1403" s="28"/>
      <c r="J1403" s="28"/>
      <c r="K1403" s="28"/>
      <c r="L1403" s="28"/>
      <c r="M1403" s="28"/>
      <c r="N1403" s="28"/>
      <c r="O1403" s="28"/>
      <c r="P1403" s="28">
        <f>主要観光地別・年度計!P1517</f>
        <v>163784</v>
      </c>
      <c r="Q1403" s="28">
        <f>主要観光地別・年度計!Q1517</f>
        <v>188152</v>
      </c>
      <c r="R1403" s="28">
        <f>主要観光地別・年度計!R1517</f>
        <v>212190</v>
      </c>
      <c r="S1403" s="28">
        <f>主要観光地別・年度計!S1517</f>
        <v>136818</v>
      </c>
      <c r="T1403" s="28">
        <f>主要観光地別・年度計!T1517</f>
        <v>122258</v>
      </c>
      <c r="U1403" s="28">
        <f>主要観光地別・年度計!U1517</f>
        <v>120948</v>
      </c>
      <c r="V1403" s="28">
        <f>主要観光地別・年度計!V1517</f>
        <v>174509</v>
      </c>
      <c r="W1403" s="28">
        <f>主要観光地別・年度計!W1517</f>
        <v>116296</v>
      </c>
      <c r="X1403" s="28">
        <f>主要観光地別・年度計!X1517</f>
        <v>106859</v>
      </c>
      <c r="Y1403" s="28">
        <f>主要観光地別・年度計!Y1517</f>
        <v>153260</v>
      </c>
      <c r="Z1403" s="28">
        <f>主要観光地別・年度計!Z1517</f>
        <v>165853</v>
      </c>
      <c r="AA1403" s="28">
        <f>主要観光地別・年度計!AA1517</f>
        <v>166735</v>
      </c>
      <c r="AB1403" s="28">
        <f>主要観光地別・年度計!AB1517</f>
        <v>237173</v>
      </c>
      <c r="AC1403" s="28">
        <f>主要観光地別・年度計!AC1517</f>
        <v>226939</v>
      </c>
      <c r="AD1403" s="28">
        <f>主要観光地別・年度計!AD1517</f>
        <v>222423</v>
      </c>
      <c r="AE1403" s="28">
        <f>主要観光地別・年度計!AE1517</f>
        <v>239695</v>
      </c>
      <c r="AF1403" s="28">
        <f>主要観光地別・年度計!AF1517</f>
        <v>256271</v>
      </c>
      <c r="AG1403" s="28">
        <f>主要観光地別・年度計!AG1517</f>
        <v>76393</v>
      </c>
      <c r="AH1403" s="28">
        <f>主要観光地別・年度計!AH1517</f>
        <v>102919</v>
      </c>
      <c r="AI1403" s="28">
        <f>主要観光地別・年度計!AI1517</f>
        <v>141642</v>
      </c>
      <c r="AJ1403" s="28">
        <f>主要観光地別・年度計!AJ1517</f>
        <v>163142</v>
      </c>
      <c r="AK1403" s="28">
        <f>主要観光地別・年度計!AK1517</f>
        <v>176059</v>
      </c>
      <c r="AL1403" s="28">
        <f>主要観光地別・年度計!AL1517</f>
        <v>182448</v>
      </c>
      <c r="AM1403" s="28">
        <f>主要観光地別・年度計!AM1517</f>
        <v>189859</v>
      </c>
      <c r="AN1403" s="28">
        <f>主要観光地別・年度計!AN1517</f>
        <v>161948</v>
      </c>
      <c r="AO1403" s="28">
        <f>主要観光地別・年度計!AO1517</f>
        <v>129720</v>
      </c>
      <c r="AQ1403" s="67">
        <v>220.7</v>
      </c>
      <c r="AR1403" s="67">
        <v>241.8</v>
      </c>
      <c r="AS1403" s="67">
        <v>246.9</v>
      </c>
      <c r="AT1403" s="67">
        <v>215.6</v>
      </c>
      <c r="AU1403" s="67">
        <v>212.6</v>
      </c>
      <c r="AV1403" s="67">
        <v>205.7</v>
      </c>
      <c r="AW1403" s="67">
        <v>258.39999999999998</v>
      </c>
      <c r="AX1403" s="67">
        <v>266.39999999999998</v>
      </c>
      <c r="AY1403" s="67">
        <v>292.39999999999998</v>
      </c>
      <c r="AZ1403" s="67">
        <v>285</v>
      </c>
      <c r="BA1403" s="67">
        <v>247.2</v>
      </c>
      <c r="BB1403" s="67">
        <v>220.8</v>
      </c>
      <c r="BC1403" s="67">
        <v>210.4</v>
      </c>
      <c r="BD1403" s="67">
        <v>189</v>
      </c>
      <c r="BE1403" s="67">
        <v>161.1</v>
      </c>
      <c r="BF1403" s="67">
        <v>183.29999999999995</v>
      </c>
      <c r="BG1403" s="67">
        <v>165</v>
      </c>
      <c r="BH1403" s="67">
        <v>167.79999999999998</v>
      </c>
      <c r="BI1403" s="67">
        <v>166.29999999999998</v>
      </c>
      <c r="BJ1403" s="67">
        <v>168.50000000000003</v>
      </c>
      <c r="BK1403" s="67">
        <v>186.29999999999998</v>
      </c>
      <c r="BL1403" s="67">
        <v>350.6</v>
      </c>
      <c r="BM1403" s="67">
        <v>176.09999999999997</v>
      </c>
      <c r="BN1403" s="67"/>
    </row>
    <row r="1404" spans="1:66" ht="13.5" customHeight="1" x14ac:dyDescent="0.15">
      <c r="A1404" s="51"/>
      <c r="B1404" s="52"/>
      <c r="C1404" s="119"/>
      <c r="D1404" s="66" t="s">
        <v>8</v>
      </c>
      <c r="E1404" s="90"/>
      <c r="F1404" s="90"/>
      <c r="G1404" s="90"/>
      <c r="H1404" s="28"/>
      <c r="I1404" s="28"/>
      <c r="J1404" s="28"/>
      <c r="K1404" s="28"/>
      <c r="L1404" s="28"/>
      <c r="M1404" s="28"/>
      <c r="N1404" s="28"/>
      <c r="O1404" s="28"/>
      <c r="P1404" s="28">
        <f>主要観光地別・年度計!P1518</f>
        <v>341013</v>
      </c>
      <c r="Q1404" s="28">
        <f>主要観光地別・年度計!Q1518</f>
        <v>250743</v>
      </c>
      <c r="R1404" s="28">
        <f>主要観光地別・年度計!R1518</f>
        <v>316457</v>
      </c>
      <c r="S1404" s="28">
        <f>主要観光地別・年度計!S1518</f>
        <v>418174</v>
      </c>
      <c r="T1404" s="28">
        <f>主要観光地別・年度計!T1518</f>
        <v>373856</v>
      </c>
      <c r="U1404" s="28">
        <f>主要観光地別・年度計!U1518</f>
        <v>363334</v>
      </c>
      <c r="V1404" s="28">
        <f>主要観光地別・年度計!V1518</f>
        <v>318586</v>
      </c>
      <c r="W1404" s="28">
        <f>主要観光地別・年度計!W1518</f>
        <v>348820</v>
      </c>
      <c r="X1404" s="28">
        <f>主要観光地別・年度計!X1518</f>
        <v>321254</v>
      </c>
      <c r="Y1404" s="28">
        <f>主要観光地別・年度計!Y1518</f>
        <v>402306</v>
      </c>
      <c r="Z1404" s="28">
        <f>主要観光地別・年度計!Z1518</f>
        <v>455602</v>
      </c>
      <c r="AA1404" s="28">
        <f>主要観光地別・年度計!AA1518</f>
        <v>514205</v>
      </c>
      <c r="AB1404" s="28">
        <f>主要観光地別・年度計!AB1518</f>
        <v>399343</v>
      </c>
      <c r="AC1404" s="28">
        <f>主要観光地別・年度計!AC1518</f>
        <v>448433</v>
      </c>
      <c r="AD1404" s="28">
        <f>主要観光地別・年度計!AD1518</f>
        <v>476399</v>
      </c>
      <c r="AE1404" s="28">
        <f>主要観光地別・年度計!AE1518</f>
        <v>483990</v>
      </c>
      <c r="AF1404" s="28">
        <f>主要観光地別・年度計!AF1518</f>
        <v>489942</v>
      </c>
      <c r="AG1404" s="28">
        <f>主要観光地別・年度計!AG1518</f>
        <v>558925</v>
      </c>
      <c r="AH1404" s="28">
        <f>主要観光地別・年度計!AH1518</f>
        <v>585951</v>
      </c>
      <c r="AI1404" s="28">
        <f>主要観光地別・年度計!AI1518</f>
        <v>602830</v>
      </c>
      <c r="AJ1404" s="28">
        <f>主要観光地別・年度計!AJ1518</f>
        <v>648644</v>
      </c>
      <c r="AK1404" s="28">
        <f>主要観光地別・年度計!AK1518</f>
        <v>613558</v>
      </c>
      <c r="AL1404" s="28">
        <f>主要観光地別・年度計!AL1518</f>
        <v>576990</v>
      </c>
      <c r="AM1404" s="28">
        <f>主要観光地別・年度計!AM1518</f>
        <v>632184</v>
      </c>
      <c r="AN1404" s="28">
        <f>主要観光地別・年度計!AN1518</f>
        <v>579048</v>
      </c>
      <c r="AO1404" s="28">
        <f>主要観光地別・年度計!AO1518</f>
        <v>558701</v>
      </c>
      <c r="AQ1404" s="67">
        <v>429.1</v>
      </c>
      <c r="AR1404" s="67">
        <v>369.8</v>
      </c>
      <c r="AS1404" s="67">
        <v>406.8</v>
      </c>
      <c r="AT1404" s="67">
        <v>414.7</v>
      </c>
      <c r="AU1404" s="67">
        <v>465.3</v>
      </c>
      <c r="AV1404" s="67">
        <v>460</v>
      </c>
      <c r="AW1404" s="67">
        <v>422.1</v>
      </c>
      <c r="AX1404" s="67">
        <v>448.8</v>
      </c>
      <c r="AY1404" s="67">
        <v>465.6</v>
      </c>
      <c r="AZ1404" s="67">
        <v>473.9</v>
      </c>
      <c r="BA1404" s="67">
        <v>440.9</v>
      </c>
      <c r="BB1404" s="67">
        <v>409.2</v>
      </c>
      <c r="BC1404" s="67">
        <v>407.3</v>
      </c>
      <c r="BD1404" s="67">
        <v>410.1</v>
      </c>
      <c r="BE1404" s="67">
        <v>345.6</v>
      </c>
      <c r="BF1404" s="67">
        <v>351.6</v>
      </c>
      <c r="BG1404" s="67">
        <v>348.30000000000007</v>
      </c>
      <c r="BH1404" s="67">
        <v>352.80000000000007</v>
      </c>
      <c r="BI1404" s="67">
        <v>389.00000000000011</v>
      </c>
      <c r="BJ1404" s="67">
        <v>370.50000000000006</v>
      </c>
      <c r="BK1404" s="67">
        <v>359.90000000000003</v>
      </c>
      <c r="BL1404" s="67">
        <v>158.19999999999999</v>
      </c>
      <c r="BM1404" s="67">
        <v>370.5</v>
      </c>
      <c r="BN1404" s="67"/>
    </row>
    <row r="1405" spans="1:66" ht="13.5" customHeight="1" x14ac:dyDescent="0.15">
      <c r="A1405" s="51"/>
      <c r="B1405" s="52"/>
      <c r="C1405" s="119"/>
      <c r="D1405" s="66" t="s">
        <v>9</v>
      </c>
      <c r="E1405" s="90"/>
      <c r="F1405" s="90"/>
      <c r="G1405" s="90"/>
      <c r="H1405" s="28"/>
      <c r="I1405" s="28"/>
      <c r="J1405" s="28"/>
      <c r="K1405" s="28"/>
      <c r="L1405" s="28"/>
      <c r="M1405" s="28"/>
      <c r="N1405" s="28"/>
      <c r="O1405" s="28"/>
      <c r="P1405" s="28">
        <f>主要観光地別・年度計!P1519</f>
        <v>430266</v>
      </c>
      <c r="Q1405" s="28">
        <f>主要観光地別・年度計!Q1519</f>
        <v>374271</v>
      </c>
      <c r="R1405" s="28">
        <f>主要観光地別・年度計!R1519</f>
        <v>442016</v>
      </c>
      <c r="S1405" s="28">
        <f>主要観光地別・年度計!S1519</f>
        <v>474939</v>
      </c>
      <c r="T1405" s="28">
        <f>主要観光地別・年度計!T1519</f>
        <v>425034</v>
      </c>
      <c r="U1405" s="28">
        <f>主要観光地別・年度計!U1519</f>
        <v>398112</v>
      </c>
      <c r="V1405" s="28">
        <f>主要観光地別・年度計!V1519</f>
        <v>416609</v>
      </c>
      <c r="W1405" s="28">
        <f>主要観光地別・年度計!W1519</f>
        <v>380093</v>
      </c>
      <c r="X1405" s="28">
        <f>主要観光地別・年度計!X1519</f>
        <v>346066</v>
      </c>
      <c r="Y1405" s="28">
        <f>主要観光地別・年度計!Y1519</f>
        <v>478606</v>
      </c>
      <c r="Z1405" s="28">
        <f>主要観光地別・年度計!Z1519</f>
        <v>510803</v>
      </c>
      <c r="AA1405" s="28">
        <f>主要観光地別・年度計!AA1519</f>
        <v>559404</v>
      </c>
      <c r="AB1405" s="28">
        <f>主要観光地別・年度計!AB1519</f>
        <v>524061</v>
      </c>
      <c r="AC1405" s="28">
        <f>主要観光地別・年度計!AC1519</f>
        <v>592308</v>
      </c>
      <c r="AD1405" s="28">
        <f>主要観光地別・年度計!AD1519</f>
        <v>605680</v>
      </c>
      <c r="AE1405" s="28">
        <f>主要観光地別・年度計!AE1519</f>
        <v>626898</v>
      </c>
      <c r="AF1405" s="28">
        <f>主要観光地別・年度計!AF1519</f>
        <v>652825</v>
      </c>
      <c r="AG1405" s="28">
        <f>主要観光地別・年度計!AG1519</f>
        <v>557929</v>
      </c>
      <c r="AH1405" s="28">
        <f>主要観光地別・年度計!AH1519</f>
        <v>580175</v>
      </c>
      <c r="AI1405" s="28">
        <f>主要観光地別・年度計!AI1519</f>
        <v>594272</v>
      </c>
      <c r="AJ1405" s="28">
        <f>主要観光地別・年度計!AJ1519</f>
        <v>621085</v>
      </c>
      <c r="AK1405" s="28">
        <f>主要観光地別・年度計!AK1519</f>
        <v>608997</v>
      </c>
      <c r="AL1405" s="28">
        <f>主要観光地別・年度計!AL1519</f>
        <v>587433</v>
      </c>
      <c r="AM1405" s="28">
        <f>主要観光地別・年度計!AM1519</f>
        <v>644095</v>
      </c>
      <c r="AN1405" s="28">
        <f>主要観光地別・年度計!AN1519</f>
        <v>578684</v>
      </c>
      <c r="AO1405" s="28">
        <f>主要観光地別・年度計!AO1519</f>
        <v>541724</v>
      </c>
      <c r="AQ1405" s="67">
        <v>502</v>
      </c>
      <c r="AR1405" s="67">
        <v>479</v>
      </c>
      <c r="AS1405" s="67">
        <v>528.9</v>
      </c>
      <c r="AT1405" s="67">
        <v>519.9</v>
      </c>
      <c r="AU1405" s="67">
        <v>567.79999999999995</v>
      </c>
      <c r="AV1405" s="67">
        <v>560.70000000000005</v>
      </c>
      <c r="AW1405" s="67">
        <v>579.1</v>
      </c>
      <c r="AX1405" s="67">
        <v>589.9</v>
      </c>
      <c r="AY1405" s="67">
        <v>613.70000000000005</v>
      </c>
      <c r="AZ1405" s="67">
        <v>650.5</v>
      </c>
      <c r="BA1405" s="67">
        <v>581.29999999999995</v>
      </c>
      <c r="BB1405" s="67">
        <v>566.6</v>
      </c>
      <c r="BC1405" s="67">
        <v>546.1</v>
      </c>
      <c r="BD1405" s="67">
        <v>529.6</v>
      </c>
      <c r="BE1405" s="67">
        <v>436.90000000000003</v>
      </c>
      <c r="BF1405" s="67">
        <v>458.4</v>
      </c>
      <c r="BG1405" s="67">
        <v>440.40000000000003</v>
      </c>
      <c r="BH1405" s="67">
        <v>456.69999999999993</v>
      </c>
      <c r="BI1405" s="67">
        <v>477.70000000000005</v>
      </c>
      <c r="BJ1405" s="67">
        <v>472.40000000000003</v>
      </c>
      <c r="BK1405" s="67">
        <v>481.80000000000013</v>
      </c>
      <c r="BL1405" s="67">
        <v>459.8</v>
      </c>
      <c r="BM1405" s="67">
        <v>511.3</v>
      </c>
      <c r="BN1405" s="67"/>
    </row>
    <row r="1406" spans="1:66" ht="13.5" customHeight="1" x14ac:dyDescent="0.15">
      <c r="A1406" s="51"/>
      <c r="B1406" s="52"/>
      <c r="C1406" s="119"/>
      <c r="D1406" s="66" t="s">
        <v>10</v>
      </c>
      <c r="E1406" s="90"/>
      <c r="F1406" s="90"/>
      <c r="G1406" s="90"/>
      <c r="H1406" s="28"/>
      <c r="I1406" s="28"/>
      <c r="J1406" s="28"/>
      <c r="K1406" s="28"/>
      <c r="L1406" s="28"/>
      <c r="M1406" s="28"/>
      <c r="N1406" s="28"/>
      <c r="O1406" s="28"/>
      <c r="P1406" s="28">
        <f>主要観光地別・年度計!P1520</f>
        <v>74531</v>
      </c>
      <c r="Q1406" s="28">
        <f>主要観光地別・年度計!Q1520</f>
        <v>64624</v>
      </c>
      <c r="R1406" s="28">
        <f>主要観光地別・年度計!R1520</f>
        <v>86631</v>
      </c>
      <c r="S1406" s="28">
        <f>主要観光地別・年度計!S1520</f>
        <v>80053</v>
      </c>
      <c r="T1406" s="28">
        <f>主要観光地別・年度計!T1520</f>
        <v>71080</v>
      </c>
      <c r="U1406" s="28">
        <f>主要観光地別・年度計!U1520</f>
        <v>86170</v>
      </c>
      <c r="V1406" s="28">
        <f>主要観光地別・年度計!V1520</f>
        <v>76486</v>
      </c>
      <c r="W1406" s="28">
        <f>主要観光地別・年度計!W1520</f>
        <v>85023</v>
      </c>
      <c r="X1406" s="28">
        <f>主要観光地別・年度計!X1520</f>
        <v>82047</v>
      </c>
      <c r="Y1406" s="28">
        <f>主要観光地別・年度計!Y1520</f>
        <v>76960</v>
      </c>
      <c r="Z1406" s="28">
        <f>主要観光地別・年度計!Z1520</f>
        <v>110652</v>
      </c>
      <c r="AA1406" s="28">
        <f>主要観光地別・年度計!AA1520</f>
        <v>121536</v>
      </c>
      <c r="AB1406" s="28">
        <f>主要観光地別・年度計!AB1520</f>
        <v>112455</v>
      </c>
      <c r="AC1406" s="28">
        <f>主要観光地別・年度計!AC1520</f>
        <v>83064</v>
      </c>
      <c r="AD1406" s="28">
        <f>主要観光地別・年度計!AD1520</f>
        <v>93142</v>
      </c>
      <c r="AE1406" s="28">
        <f>主要観光地別・年度計!AE1520</f>
        <v>96787</v>
      </c>
      <c r="AF1406" s="28">
        <f>主要観光地別・年度計!AF1520</f>
        <v>93388</v>
      </c>
      <c r="AG1406" s="28">
        <f>主要観光地別・年度計!AG1520</f>
        <v>77389</v>
      </c>
      <c r="AH1406" s="28">
        <f>主要観光地別・年度計!AH1520</f>
        <v>108695</v>
      </c>
      <c r="AI1406" s="28">
        <f>主要観光地別・年度計!AI1520</f>
        <v>150200</v>
      </c>
      <c r="AJ1406" s="28">
        <f>主要観光地別・年度計!AJ1520</f>
        <v>190701</v>
      </c>
      <c r="AK1406" s="28">
        <f>主要観光地別・年度計!AK1520</f>
        <v>180620</v>
      </c>
      <c r="AL1406" s="28">
        <f>主要観光地別・年度計!AL1520</f>
        <v>172005</v>
      </c>
      <c r="AM1406" s="28">
        <f>主要観光地別・年度計!AM1520</f>
        <v>177948</v>
      </c>
      <c r="AN1406" s="28">
        <f>主要観光地別・年度計!AN1520</f>
        <v>162312</v>
      </c>
      <c r="AO1406" s="28">
        <f>主要観光地別・年度計!AO1520</f>
        <v>146697</v>
      </c>
      <c r="AQ1406" s="67">
        <v>147.80000000000001</v>
      </c>
      <c r="AR1406" s="67">
        <v>132.1</v>
      </c>
      <c r="AS1406" s="67">
        <v>124.8</v>
      </c>
      <c r="AT1406" s="67">
        <v>110.4</v>
      </c>
      <c r="AU1406" s="67">
        <v>110.1</v>
      </c>
      <c r="AV1406" s="67">
        <v>105</v>
      </c>
      <c r="AW1406" s="67">
        <v>101.4</v>
      </c>
      <c r="AX1406" s="67">
        <v>125.3</v>
      </c>
      <c r="AY1406" s="67">
        <v>144.30000000000001</v>
      </c>
      <c r="AZ1406" s="67">
        <v>108.4</v>
      </c>
      <c r="BA1406" s="67">
        <v>106.8</v>
      </c>
      <c r="BB1406" s="67">
        <v>63.4</v>
      </c>
      <c r="BC1406" s="67">
        <v>71.599999999999994</v>
      </c>
      <c r="BD1406" s="67">
        <v>69.5</v>
      </c>
      <c r="BE1406" s="67">
        <v>69.799999999999983</v>
      </c>
      <c r="BF1406" s="67">
        <v>76.5</v>
      </c>
      <c r="BG1406" s="67">
        <v>72.900000000000006</v>
      </c>
      <c r="BH1406" s="67">
        <v>63.899999999999991</v>
      </c>
      <c r="BI1406" s="67">
        <v>77.600000000000009</v>
      </c>
      <c r="BJ1406" s="67">
        <v>66.600000000000009</v>
      </c>
      <c r="BK1406" s="67">
        <v>64.399999999999991</v>
      </c>
      <c r="BL1406" s="67">
        <v>49</v>
      </c>
      <c r="BM1406" s="67">
        <v>35.300000000000004</v>
      </c>
      <c r="BN1406" s="67"/>
    </row>
    <row r="1407" spans="1:66" ht="13.5" customHeight="1" thickBot="1" x14ac:dyDescent="0.2">
      <c r="A1407" s="57"/>
      <c r="B1407" s="58"/>
      <c r="C1407" s="120"/>
      <c r="D1407" s="68" t="s">
        <v>11</v>
      </c>
      <c r="E1407" s="91"/>
      <c r="F1407" s="91"/>
      <c r="G1407" s="91"/>
      <c r="H1407" s="29"/>
      <c r="I1407" s="29"/>
      <c r="J1407" s="29"/>
      <c r="K1407" s="29"/>
      <c r="L1407" s="29"/>
      <c r="M1407" s="29"/>
      <c r="N1407" s="29"/>
      <c r="O1407" s="29"/>
      <c r="P1407" s="29"/>
      <c r="Q1407" s="29"/>
      <c r="R1407" s="29"/>
      <c r="S1407" s="29"/>
      <c r="T1407" s="29"/>
      <c r="U1407" s="29"/>
      <c r="V1407" s="29"/>
      <c r="W1407" s="29"/>
      <c r="X1407" s="29"/>
      <c r="Y1407" s="29">
        <f>主要観光地別・年度計!Y1521</f>
        <v>76960</v>
      </c>
      <c r="Z1407" s="29">
        <f>主要観光地別・年度計!Z1521</f>
        <v>110698</v>
      </c>
      <c r="AA1407" s="29">
        <f>主要観光地別・年度計!AA1521</f>
        <v>121585</v>
      </c>
      <c r="AB1407" s="29">
        <f>主要観光地別・年度計!AB1521</f>
        <v>112647</v>
      </c>
      <c r="AC1407" s="29">
        <f>主要観光地別・年度計!AC1521</f>
        <v>83154</v>
      </c>
      <c r="AD1407" s="29">
        <f>主要観光地別・年度計!AD1521</f>
        <v>93182</v>
      </c>
      <c r="AE1407" s="29">
        <f>主要観光地別・年度計!AE1521</f>
        <v>96959</v>
      </c>
      <c r="AF1407" s="29">
        <f>主要観光地別・年度計!AF1521</f>
        <v>93388</v>
      </c>
      <c r="AG1407" s="29">
        <f>主要観光地別・年度計!AG1521</f>
        <v>77389</v>
      </c>
      <c r="AH1407" s="29">
        <f>主要観光地別・年度計!AH1521</f>
        <v>108695</v>
      </c>
      <c r="AI1407" s="29">
        <f>主要観光地別・年度計!AI1521</f>
        <v>150200</v>
      </c>
      <c r="AJ1407" s="29">
        <f>主要観光地別・年度計!AJ1521</f>
        <v>190701</v>
      </c>
      <c r="AK1407" s="29">
        <f>主要観光地別・年度計!AK1521</f>
        <v>180620</v>
      </c>
      <c r="AL1407" s="29">
        <f>主要観光地別・年度計!AL1521</f>
        <v>172005</v>
      </c>
      <c r="AM1407" s="29">
        <f>主要観光地別・年度計!AM1521</f>
        <v>177948</v>
      </c>
      <c r="AN1407" s="29">
        <f>主要観光地別・年度計!AN1521</f>
        <v>162312</v>
      </c>
      <c r="AO1407" s="29">
        <f>主要観光地別・年度計!AO1521</f>
        <v>146697</v>
      </c>
      <c r="AQ1407" s="69">
        <v>148.80000000000001</v>
      </c>
      <c r="AR1407" s="69">
        <v>133</v>
      </c>
      <c r="AS1407" s="69">
        <v>126.2</v>
      </c>
      <c r="AT1407" s="69">
        <v>135.1</v>
      </c>
      <c r="AU1407" s="69">
        <v>111.6</v>
      </c>
      <c r="AV1407" s="69">
        <v>106.4</v>
      </c>
      <c r="AW1407" s="69">
        <v>102.8</v>
      </c>
      <c r="AX1407" s="69">
        <v>126.8</v>
      </c>
      <c r="AY1407" s="69">
        <v>156.1</v>
      </c>
      <c r="AZ1407" s="69">
        <v>118.9</v>
      </c>
      <c r="BA1407" s="69">
        <v>116.6</v>
      </c>
      <c r="BB1407" s="69">
        <v>72.900000000000006</v>
      </c>
      <c r="BC1407" s="69">
        <v>73.3</v>
      </c>
      <c r="BD1407" s="69">
        <v>70.400000000000006</v>
      </c>
      <c r="BE1407" s="69">
        <v>71.499999999999986</v>
      </c>
      <c r="BF1407" s="69">
        <v>78.2</v>
      </c>
      <c r="BG1407" s="69">
        <v>74.3</v>
      </c>
      <c r="BH1407" s="69">
        <v>65.199999999999989</v>
      </c>
      <c r="BI1407" s="69">
        <v>80.900000000000006</v>
      </c>
      <c r="BJ1407" s="69">
        <v>67.90000000000002</v>
      </c>
      <c r="BK1407" s="69">
        <v>68.3</v>
      </c>
      <c r="BL1407" s="69">
        <v>50.5</v>
      </c>
      <c r="BM1407" s="69">
        <v>37.5</v>
      </c>
      <c r="BN1407" s="69"/>
    </row>
    <row r="1408" spans="1:66" x14ac:dyDescent="0.15">
      <c r="A1408" s="52"/>
      <c r="B1408" s="52"/>
      <c r="C1408" s="52"/>
      <c r="D1408" s="70"/>
      <c r="E1408" s="70"/>
      <c r="F1408" s="70"/>
      <c r="G1408" s="70"/>
      <c r="H1408" s="35"/>
      <c r="I1408" s="35"/>
      <c r="J1408" s="35"/>
      <c r="K1408" s="35"/>
      <c r="L1408" s="35"/>
      <c r="M1408" s="35"/>
      <c r="N1408" s="35"/>
      <c r="O1408" s="35"/>
      <c r="P1408" s="35"/>
      <c r="Q1408" s="35"/>
      <c r="R1408" s="35"/>
      <c r="S1408" s="35"/>
      <c r="T1408" s="35"/>
      <c r="U1408" s="35"/>
      <c r="V1408" s="35"/>
      <c r="W1408" s="35"/>
      <c r="X1408" s="35"/>
      <c r="Y1408" s="35"/>
      <c r="Z1408" s="35"/>
      <c r="AA1408" s="35"/>
      <c r="AB1408" s="35"/>
      <c r="AC1408" s="35"/>
      <c r="AD1408" s="35"/>
      <c r="AE1408" s="35"/>
      <c r="AF1408" s="35"/>
      <c r="AG1408" s="35"/>
      <c r="AH1408" s="35"/>
      <c r="AI1408" s="35"/>
      <c r="AJ1408" s="35"/>
      <c r="AK1408" s="35"/>
      <c r="AL1408" s="35"/>
      <c r="AM1408" s="35"/>
      <c r="AN1408" s="35"/>
      <c r="AO1408" s="35"/>
      <c r="AQ1408" s="70"/>
      <c r="AR1408" s="70"/>
      <c r="AS1408" s="70"/>
      <c r="AT1408" s="70"/>
      <c r="AU1408" s="70"/>
      <c r="AV1408" s="70"/>
      <c r="AW1408" s="70"/>
      <c r="AX1408" s="70"/>
      <c r="AY1408" s="70"/>
      <c r="AZ1408" s="70"/>
      <c r="BA1408" s="70"/>
      <c r="BB1408" s="70"/>
      <c r="BC1408" s="70"/>
      <c r="BD1408" s="70"/>
      <c r="BE1408" s="70"/>
      <c r="BF1408" s="70"/>
      <c r="BG1408" s="70"/>
      <c r="BH1408" s="70"/>
      <c r="BI1408" s="70"/>
      <c r="BJ1408" s="70"/>
      <c r="BK1408" s="70"/>
      <c r="BL1408" s="70"/>
      <c r="BM1408" s="70"/>
      <c r="BN1408" s="70"/>
    </row>
    <row r="1409" spans="8:41" x14ac:dyDescent="0.15">
      <c r="H1409" s="71"/>
      <c r="I1409" s="71"/>
      <c r="J1409" s="71"/>
      <c r="K1409" s="71"/>
      <c r="L1409" s="71"/>
      <c r="M1409" s="71"/>
      <c r="N1409" s="71"/>
      <c r="O1409" s="71"/>
      <c r="P1409" s="71"/>
      <c r="Q1409" s="71"/>
      <c r="R1409" s="71"/>
      <c r="S1409" s="71"/>
      <c r="T1409" s="71"/>
      <c r="U1409" s="71"/>
      <c r="V1409" s="71"/>
      <c r="W1409" s="71"/>
      <c r="X1409" s="71"/>
      <c r="Y1409" s="71"/>
      <c r="Z1409" s="71"/>
      <c r="AA1409" s="71"/>
      <c r="AB1409" s="71"/>
      <c r="AC1409" s="71"/>
      <c r="AD1409" s="71"/>
      <c r="AE1409" s="71"/>
      <c r="AF1409" s="71"/>
      <c r="AG1409" s="71"/>
      <c r="AH1409" s="71"/>
      <c r="AI1409" s="71"/>
      <c r="AJ1409" s="71"/>
      <c r="AK1409" s="71"/>
      <c r="AL1409" s="71"/>
      <c r="AM1409" s="71"/>
      <c r="AN1409" s="71"/>
      <c r="AO1409" s="71"/>
    </row>
    <row r="1410" spans="8:41" x14ac:dyDescent="0.15">
      <c r="H1410" s="71"/>
      <c r="I1410" s="71"/>
      <c r="J1410" s="71"/>
      <c r="K1410" s="71"/>
      <c r="L1410" s="71"/>
      <c r="M1410" s="71"/>
      <c r="N1410" s="71"/>
      <c r="O1410" s="71"/>
      <c r="P1410" s="71"/>
      <c r="Q1410" s="71"/>
      <c r="R1410" s="71"/>
      <c r="S1410" s="71"/>
      <c r="T1410" s="71"/>
      <c r="U1410" s="71"/>
      <c r="V1410" s="71"/>
      <c r="W1410" s="71"/>
      <c r="X1410" s="71"/>
      <c r="Y1410" s="71"/>
      <c r="Z1410" s="71"/>
      <c r="AA1410" s="71"/>
      <c r="AB1410" s="71"/>
      <c r="AC1410" s="71"/>
      <c r="AD1410" s="71"/>
      <c r="AE1410" s="71"/>
      <c r="AF1410" s="71"/>
      <c r="AG1410" s="71"/>
      <c r="AH1410" s="71"/>
      <c r="AI1410" s="71"/>
      <c r="AJ1410" s="71"/>
      <c r="AK1410" s="71"/>
      <c r="AL1410" s="71"/>
      <c r="AM1410" s="71"/>
      <c r="AN1410" s="71"/>
      <c r="AO1410" s="71"/>
    </row>
    <row r="1411" spans="8:41" x14ac:dyDescent="0.15">
      <c r="H1411" s="71"/>
      <c r="I1411" s="71"/>
      <c r="J1411" s="71"/>
      <c r="K1411" s="71"/>
      <c r="L1411" s="71"/>
      <c r="M1411" s="71"/>
      <c r="N1411" s="71"/>
      <c r="O1411" s="71"/>
      <c r="P1411" s="71"/>
      <c r="Q1411" s="71"/>
      <c r="R1411" s="71"/>
      <c r="S1411" s="71"/>
      <c r="T1411" s="71"/>
      <c r="U1411" s="71"/>
      <c r="V1411" s="71"/>
      <c r="W1411" s="71"/>
      <c r="X1411" s="71"/>
      <c r="Y1411" s="71"/>
      <c r="Z1411" s="71"/>
      <c r="AA1411" s="71"/>
      <c r="AB1411" s="71"/>
      <c r="AC1411" s="71"/>
      <c r="AD1411" s="71"/>
      <c r="AE1411" s="71"/>
      <c r="AF1411" s="71"/>
      <c r="AG1411" s="71"/>
      <c r="AH1411" s="71"/>
      <c r="AI1411" s="71"/>
      <c r="AJ1411" s="71"/>
      <c r="AK1411" s="71"/>
      <c r="AL1411" s="71"/>
      <c r="AM1411" s="71"/>
      <c r="AN1411" s="71"/>
      <c r="AO1411" s="71"/>
    </row>
    <row r="1412" spans="8:41" x14ac:dyDescent="0.15">
      <c r="H1412" s="71"/>
      <c r="I1412" s="71"/>
      <c r="J1412" s="71"/>
      <c r="K1412" s="71"/>
      <c r="L1412" s="71"/>
      <c r="M1412" s="71"/>
      <c r="N1412" s="71"/>
      <c r="O1412" s="71"/>
      <c r="P1412" s="71"/>
      <c r="Q1412" s="71"/>
      <c r="R1412" s="71"/>
      <c r="S1412" s="71"/>
      <c r="T1412" s="71"/>
      <c r="U1412" s="71"/>
      <c r="V1412" s="71"/>
      <c r="W1412" s="71"/>
      <c r="X1412" s="71"/>
      <c r="Y1412" s="71"/>
      <c r="Z1412" s="71"/>
      <c r="AA1412" s="71"/>
      <c r="AB1412" s="71"/>
      <c r="AC1412" s="71"/>
      <c r="AD1412" s="71"/>
      <c r="AE1412" s="71"/>
      <c r="AF1412" s="71"/>
      <c r="AG1412" s="71"/>
      <c r="AH1412" s="71"/>
      <c r="AI1412" s="71"/>
      <c r="AJ1412" s="71"/>
      <c r="AK1412" s="71"/>
      <c r="AL1412" s="71"/>
      <c r="AM1412" s="71"/>
      <c r="AN1412" s="71"/>
      <c r="AO1412" s="71"/>
    </row>
    <row r="1413" spans="8:41" x14ac:dyDescent="0.15">
      <c r="H1413" s="71"/>
      <c r="I1413" s="71"/>
      <c r="J1413" s="71"/>
      <c r="K1413" s="71"/>
      <c r="L1413" s="71"/>
      <c r="M1413" s="71"/>
      <c r="N1413" s="71"/>
      <c r="O1413" s="71"/>
      <c r="P1413" s="71"/>
      <c r="Q1413" s="71"/>
      <c r="R1413" s="71"/>
      <c r="S1413" s="71"/>
      <c r="T1413" s="71"/>
      <c r="U1413" s="71"/>
      <c r="V1413" s="71"/>
      <c r="W1413" s="71"/>
      <c r="X1413" s="71"/>
      <c r="Y1413" s="71"/>
      <c r="Z1413" s="71"/>
      <c r="AA1413" s="71"/>
      <c r="AB1413" s="71"/>
      <c r="AC1413" s="71"/>
      <c r="AD1413" s="71"/>
      <c r="AE1413" s="71"/>
      <c r="AF1413" s="71"/>
      <c r="AG1413" s="71"/>
      <c r="AH1413" s="71"/>
      <c r="AI1413" s="71"/>
      <c r="AJ1413" s="71"/>
      <c r="AK1413" s="71"/>
      <c r="AL1413" s="71"/>
      <c r="AM1413" s="71"/>
      <c r="AN1413" s="71"/>
      <c r="AO1413" s="71"/>
    </row>
    <row r="1414" spans="8:41" x14ac:dyDescent="0.15">
      <c r="H1414" s="71"/>
      <c r="I1414" s="71"/>
      <c r="J1414" s="71"/>
      <c r="K1414" s="71"/>
      <c r="L1414" s="71"/>
      <c r="M1414" s="71"/>
      <c r="N1414" s="71"/>
      <c r="O1414" s="71"/>
      <c r="P1414" s="71"/>
      <c r="Q1414" s="71"/>
      <c r="R1414" s="71"/>
      <c r="S1414" s="71"/>
      <c r="T1414" s="71"/>
      <c r="U1414" s="71"/>
      <c r="V1414" s="71"/>
      <c r="W1414" s="71"/>
      <c r="X1414" s="71"/>
      <c r="Y1414" s="71"/>
      <c r="Z1414" s="71"/>
      <c r="AA1414" s="71"/>
      <c r="AB1414" s="71"/>
      <c r="AC1414" s="71"/>
      <c r="AD1414" s="71"/>
      <c r="AE1414" s="71"/>
      <c r="AF1414" s="71"/>
      <c r="AG1414" s="71"/>
      <c r="AH1414" s="71"/>
      <c r="AI1414" s="71"/>
      <c r="AJ1414" s="71"/>
      <c r="AK1414" s="71"/>
      <c r="AL1414" s="71"/>
      <c r="AM1414" s="71"/>
      <c r="AN1414" s="71"/>
      <c r="AO1414" s="71"/>
    </row>
    <row r="1415" spans="8:41" x14ac:dyDescent="0.15">
      <c r="H1415" s="71"/>
      <c r="I1415" s="71"/>
      <c r="J1415" s="71"/>
      <c r="K1415" s="71"/>
      <c r="L1415" s="71"/>
      <c r="M1415" s="71"/>
      <c r="N1415" s="71"/>
      <c r="O1415" s="71"/>
      <c r="P1415" s="71"/>
      <c r="Q1415" s="71"/>
      <c r="R1415" s="71"/>
      <c r="S1415" s="71"/>
      <c r="T1415" s="71"/>
      <c r="U1415" s="71"/>
      <c r="V1415" s="71"/>
      <c r="W1415" s="71"/>
      <c r="X1415" s="71"/>
      <c r="Y1415" s="71"/>
      <c r="Z1415" s="71"/>
      <c r="AA1415" s="71"/>
      <c r="AB1415" s="71"/>
      <c r="AC1415" s="71"/>
      <c r="AD1415" s="71"/>
      <c r="AE1415" s="71"/>
      <c r="AF1415" s="71"/>
      <c r="AG1415" s="71"/>
      <c r="AH1415" s="71"/>
      <c r="AI1415" s="71"/>
      <c r="AJ1415" s="71"/>
      <c r="AK1415" s="71"/>
      <c r="AL1415" s="71"/>
      <c r="AM1415" s="71"/>
      <c r="AN1415" s="71"/>
      <c r="AO1415" s="71"/>
    </row>
    <row r="1416" spans="8:41" x14ac:dyDescent="0.15">
      <c r="H1416" s="71"/>
      <c r="I1416" s="71"/>
      <c r="J1416" s="71"/>
      <c r="K1416" s="71"/>
      <c r="L1416" s="71"/>
      <c r="M1416" s="71"/>
      <c r="N1416" s="71"/>
      <c r="O1416" s="71"/>
      <c r="P1416" s="71"/>
      <c r="Q1416" s="71"/>
      <c r="R1416" s="71"/>
      <c r="S1416" s="71"/>
      <c r="T1416" s="71"/>
      <c r="U1416" s="71"/>
      <c r="V1416" s="71"/>
      <c r="W1416" s="71"/>
      <c r="X1416" s="71"/>
      <c r="Y1416" s="71"/>
      <c r="Z1416" s="71"/>
      <c r="AA1416" s="71"/>
      <c r="AB1416" s="71"/>
      <c r="AC1416" s="71"/>
      <c r="AD1416" s="71"/>
      <c r="AE1416" s="71"/>
      <c r="AF1416" s="71"/>
      <c r="AG1416" s="71"/>
      <c r="AH1416" s="71"/>
      <c r="AI1416" s="71"/>
      <c r="AJ1416" s="71"/>
      <c r="AK1416" s="71"/>
      <c r="AL1416" s="71"/>
      <c r="AM1416" s="71"/>
      <c r="AN1416" s="71"/>
      <c r="AO1416" s="71"/>
    </row>
    <row r="1417" spans="8:41" x14ac:dyDescent="0.15">
      <c r="H1417" s="71"/>
      <c r="I1417" s="71"/>
      <c r="J1417" s="71"/>
      <c r="K1417" s="71"/>
      <c r="L1417" s="71"/>
      <c r="M1417" s="71"/>
      <c r="N1417" s="71"/>
      <c r="O1417" s="71"/>
      <c r="P1417" s="71"/>
      <c r="Q1417" s="71"/>
      <c r="R1417" s="71"/>
      <c r="S1417" s="71"/>
      <c r="T1417" s="71"/>
      <c r="U1417" s="71"/>
      <c r="V1417" s="71"/>
      <c r="W1417" s="71"/>
      <c r="X1417" s="71"/>
      <c r="Y1417" s="71"/>
      <c r="Z1417" s="71"/>
      <c r="AA1417" s="71"/>
      <c r="AB1417" s="71"/>
      <c r="AC1417" s="71"/>
      <c r="AD1417" s="71"/>
      <c r="AE1417" s="71"/>
      <c r="AF1417" s="71"/>
      <c r="AG1417" s="71"/>
      <c r="AH1417" s="71"/>
      <c r="AI1417" s="71"/>
      <c r="AJ1417" s="71"/>
      <c r="AK1417" s="71"/>
      <c r="AL1417" s="71"/>
      <c r="AM1417" s="71"/>
      <c r="AN1417" s="71"/>
      <c r="AO1417" s="71"/>
    </row>
    <row r="1418" spans="8:41" x14ac:dyDescent="0.15">
      <c r="H1418" s="71"/>
      <c r="I1418" s="71"/>
      <c r="J1418" s="71"/>
      <c r="K1418" s="71"/>
      <c r="L1418" s="71"/>
      <c r="M1418" s="71"/>
      <c r="N1418" s="71"/>
      <c r="O1418" s="71"/>
      <c r="P1418" s="71"/>
      <c r="Q1418" s="71"/>
      <c r="R1418" s="71"/>
      <c r="S1418" s="71"/>
      <c r="T1418" s="71"/>
      <c r="U1418" s="71"/>
      <c r="V1418" s="71"/>
      <c r="W1418" s="71"/>
      <c r="X1418" s="71"/>
      <c r="Y1418" s="71"/>
      <c r="Z1418" s="71"/>
      <c r="AA1418" s="71"/>
      <c r="AB1418" s="71"/>
      <c r="AC1418" s="71"/>
      <c r="AD1418" s="71"/>
      <c r="AE1418" s="71"/>
      <c r="AF1418" s="71"/>
      <c r="AG1418" s="71"/>
      <c r="AH1418" s="71"/>
      <c r="AI1418" s="71"/>
      <c r="AJ1418" s="71"/>
      <c r="AK1418" s="71"/>
      <c r="AL1418" s="71"/>
      <c r="AM1418" s="71"/>
      <c r="AN1418" s="71"/>
      <c r="AO1418" s="71"/>
    </row>
    <row r="1419" spans="8:41" x14ac:dyDescent="0.15">
      <c r="H1419" s="71"/>
      <c r="I1419" s="71"/>
      <c r="J1419" s="71"/>
      <c r="K1419" s="71"/>
      <c r="L1419" s="71"/>
      <c r="M1419" s="71"/>
      <c r="N1419" s="71"/>
      <c r="O1419" s="71"/>
      <c r="P1419" s="71"/>
      <c r="Q1419" s="71"/>
      <c r="R1419" s="71"/>
      <c r="S1419" s="71"/>
      <c r="T1419" s="71"/>
      <c r="U1419" s="71"/>
      <c r="V1419" s="71"/>
      <c r="W1419" s="71"/>
      <c r="X1419" s="71"/>
      <c r="Y1419" s="71"/>
      <c r="Z1419" s="71"/>
      <c r="AA1419" s="71"/>
      <c r="AB1419" s="71"/>
      <c r="AC1419" s="71"/>
      <c r="AD1419" s="71"/>
      <c r="AE1419" s="71"/>
      <c r="AF1419" s="71"/>
      <c r="AG1419" s="71"/>
      <c r="AH1419" s="71"/>
      <c r="AI1419" s="71"/>
      <c r="AJ1419" s="71"/>
      <c r="AK1419" s="71"/>
      <c r="AL1419" s="71"/>
      <c r="AM1419" s="71"/>
      <c r="AN1419" s="71"/>
      <c r="AO1419" s="71"/>
    </row>
    <row r="1420" spans="8:41" x14ac:dyDescent="0.15">
      <c r="H1420" s="71"/>
      <c r="I1420" s="71"/>
      <c r="J1420" s="71"/>
      <c r="K1420" s="71"/>
      <c r="L1420" s="71"/>
      <c r="M1420" s="71"/>
      <c r="N1420" s="71"/>
      <c r="O1420" s="71"/>
      <c r="P1420" s="71"/>
      <c r="Q1420" s="71"/>
      <c r="R1420" s="71"/>
      <c r="S1420" s="71"/>
      <c r="T1420" s="71"/>
      <c r="U1420" s="71"/>
      <c r="V1420" s="71"/>
      <c r="W1420" s="71"/>
      <c r="X1420" s="71"/>
      <c r="Y1420" s="71"/>
      <c r="Z1420" s="71"/>
      <c r="AA1420" s="71"/>
      <c r="AB1420" s="71"/>
      <c r="AC1420" s="71"/>
      <c r="AD1420" s="71"/>
      <c r="AE1420" s="71"/>
      <c r="AF1420" s="71"/>
      <c r="AG1420" s="71"/>
      <c r="AH1420" s="71"/>
      <c r="AI1420" s="71"/>
      <c r="AJ1420" s="71"/>
      <c r="AK1420" s="71"/>
      <c r="AL1420" s="71"/>
      <c r="AM1420" s="71"/>
      <c r="AN1420" s="71"/>
      <c r="AO1420" s="71"/>
    </row>
    <row r="1421" spans="8:41" x14ac:dyDescent="0.15">
      <c r="H1421" s="71"/>
      <c r="I1421" s="71"/>
      <c r="J1421" s="71"/>
      <c r="K1421" s="71"/>
      <c r="L1421" s="71"/>
      <c r="M1421" s="71"/>
      <c r="N1421" s="71"/>
      <c r="O1421" s="71"/>
      <c r="P1421" s="71"/>
      <c r="Q1421" s="71"/>
      <c r="R1421" s="71"/>
      <c r="S1421" s="71"/>
      <c r="T1421" s="71"/>
      <c r="U1421" s="71"/>
      <c r="V1421" s="71"/>
      <c r="W1421" s="71"/>
      <c r="X1421" s="71"/>
      <c r="Y1421" s="71"/>
      <c r="Z1421" s="71"/>
      <c r="AA1421" s="71"/>
      <c r="AB1421" s="71"/>
      <c r="AC1421" s="71"/>
      <c r="AD1421" s="71"/>
      <c r="AE1421" s="71"/>
      <c r="AF1421" s="71"/>
      <c r="AG1421" s="71"/>
      <c r="AH1421" s="71"/>
      <c r="AI1421" s="71"/>
      <c r="AJ1421" s="71"/>
      <c r="AK1421" s="71"/>
      <c r="AL1421" s="71"/>
      <c r="AM1421" s="71"/>
      <c r="AN1421" s="71"/>
      <c r="AO1421" s="71"/>
    </row>
  </sheetData>
  <mergeCells count="109">
    <mergeCell ref="H1:N1"/>
    <mergeCell ref="C1114:C1119"/>
    <mergeCell ref="C1120:C1125"/>
    <mergeCell ref="C1126:C1131"/>
    <mergeCell ref="C1240:C1245"/>
    <mergeCell ref="C1258:C1263"/>
    <mergeCell ref="C1312:C1317"/>
    <mergeCell ref="C1030:C1035"/>
    <mergeCell ref="C1036:C1041"/>
    <mergeCell ref="C1072:C1077"/>
    <mergeCell ref="C1090:C1095"/>
    <mergeCell ref="C1102:C1107"/>
    <mergeCell ref="C1108:C1113"/>
    <mergeCell ref="C1180:C1185"/>
    <mergeCell ref="C1264:C1269"/>
    <mergeCell ref="C742:C747"/>
    <mergeCell ref="C838:C843"/>
    <mergeCell ref="C844:C849"/>
    <mergeCell ref="C964:C969"/>
    <mergeCell ref="C970:C975"/>
    <mergeCell ref="C1012:C1017"/>
    <mergeCell ref="C1054:C1059"/>
    <mergeCell ref="C1018:C1023"/>
    <mergeCell ref="C1024:C1029"/>
    <mergeCell ref="C976:C981"/>
    <mergeCell ref="C940:C945"/>
    <mergeCell ref="C904:C909"/>
    <mergeCell ref="C748:C753"/>
    <mergeCell ref="C982:C987"/>
    <mergeCell ref="C988:C993"/>
    <mergeCell ref="C994:C999"/>
    <mergeCell ref="C886:C891"/>
    <mergeCell ref="C892:C897"/>
    <mergeCell ref="C820:C825"/>
    <mergeCell ref="C784:C789"/>
    <mergeCell ref="C790:C795"/>
    <mergeCell ref="C796:C801"/>
    <mergeCell ref="C802:C807"/>
    <mergeCell ref="C304:C309"/>
    <mergeCell ref="C298:C303"/>
    <mergeCell ref="C274:C279"/>
    <mergeCell ref="C736:C741"/>
    <mergeCell ref="C598:C603"/>
    <mergeCell ref="C604:C609"/>
    <mergeCell ref="C610:C615"/>
    <mergeCell ref="C628:C633"/>
    <mergeCell ref="C634:C639"/>
    <mergeCell ref="C646:C651"/>
    <mergeCell ref="C730:C735"/>
    <mergeCell ref="C712:C717"/>
    <mergeCell ref="C622:C627"/>
    <mergeCell ref="C616:C621"/>
    <mergeCell ref="C652:C657"/>
    <mergeCell ref="C664:C669"/>
    <mergeCell ref="C676:C681"/>
    <mergeCell ref="C688:C693"/>
    <mergeCell ref="C694:C699"/>
    <mergeCell ref="C334:C339"/>
    <mergeCell ref="C364:C369"/>
    <mergeCell ref="C586:C591"/>
    <mergeCell ref="C160:C165"/>
    <mergeCell ref="C22:C27"/>
    <mergeCell ref="C52:C57"/>
    <mergeCell ref="C58:C63"/>
    <mergeCell ref="C70:C75"/>
    <mergeCell ref="C76:C81"/>
    <mergeCell ref="C82:C87"/>
    <mergeCell ref="C88:C93"/>
    <mergeCell ref="C100:C105"/>
    <mergeCell ref="C106:C111"/>
    <mergeCell ref="C112:C117"/>
    <mergeCell ref="C118:C123"/>
    <mergeCell ref="C136:C141"/>
    <mergeCell ref="C64:C69"/>
    <mergeCell ref="C28:C33"/>
    <mergeCell ref="C166:C171"/>
    <mergeCell ref="C172:C177"/>
    <mergeCell ref="C178:C183"/>
    <mergeCell ref="C202:C207"/>
    <mergeCell ref="C208:C213"/>
    <mergeCell ref="C238:C243"/>
    <mergeCell ref="C580:C585"/>
    <mergeCell ref="C574:C579"/>
    <mergeCell ref="C568:C573"/>
    <mergeCell ref="C556:C561"/>
    <mergeCell ref="C220:C225"/>
    <mergeCell ref="C418:C423"/>
    <mergeCell ref="C400:C405"/>
    <mergeCell ref="C346:C351"/>
    <mergeCell ref="C370:C375"/>
    <mergeCell ref="C340:C345"/>
    <mergeCell ref="C256:C261"/>
    <mergeCell ref="C262:C267"/>
    <mergeCell ref="C406:C411"/>
    <mergeCell ref="C460:C465"/>
    <mergeCell ref="C466:C471"/>
    <mergeCell ref="C328:C333"/>
    <mergeCell ref="C316:C321"/>
    <mergeCell ref="C310:C315"/>
    <mergeCell ref="C1342:C1347"/>
    <mergeCell ref="C1378:C1383"/>
    <mergeCell ref="C1390:C1395"/>
    <mergeCell ref="C1402:C1407"/>
    <mergeCell ref="C1186:C1191"/>
    <mergeCell ref="C1198:C1203"/>
    <mergeCell ref="C1204:C1209"/>
    <mergeCell ref="C1210:C1215"/>
    <mergeCell ref="C1348:C1353"/>
    <mergeCell ref="C1366:C1371"/>
  </mergeCells>
  <phoneticPr fontId="3"/>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A0F9CA-E7C6-484B-90B3-ADBEE8030D49}">
  <dimension ref="F3:BK35"/>
  <sheetViews>
    <sheetView topLeftCell="A10" workbookViewId="0">
      <selection activeCell="G5" sqref="G5"/>
    </sheetView>
  </sheetViews>
  <sheetFormatPr defaultRowHeight="13.5" x14ac:dyDescent="0.15"/>
  <cols>
    <col min="1" max="1" width="2.625" customWidth="1"/>
    <col min="2" max="3" width="59.625" customWidth="1"/>
    <col min="4" max="4" width="2.625" customWidth="1"/>
    <col min="7" max="7" width="9.25" bestFit="1" customWidth="1"/>
  </cols>
  <sheetData>
    <row r="3" spans="6:63" x14ac:dyDescent="0.15">
      <c r="G3" s="96">
        <v>1964</v>
      </c>
      <c r="H3" s="96">
        <v>1965</v>
      </c>
      <c r="I3" s="96">
        <v>1966</v>
      </c>
      <c r="J3" s="96">
        <v>1967</v>
      </c>
      <c r="K3" s="96">
        <v>1968</v>
      </c>
      <c r="L3" s="96">
        <v>1969</v>
      </c>
      <c r="M3" s="96">
        <v>1970</v>
      </c>
      <c r="N3" s="96">
        <v>1971</v>
      </c>
      <c r="O3" s="96">
        <v>1972</v>
      </c>
      <c r="P3" s="96">
        <v>1973</v>
      </c>
      <c r="Q3" s="96">
        <v>1974</v>
      </c>
      <c r="R3" s="96">
        <v>1975</v>
      </c>
      <c r="S3" s="96">
        <v>1976</v>
      </c>
      <c r="T3" s="96">
        <v>1977</v>
      </c>
      <c r="U3" s="96">
        <v>1978</v>
      </c>
      <c r="V3" s="96">
        <v>1979</v>
      </c>
      <c r="W3" s="96">
        <v>1980</v>
      </c>
      <c r="X3" s="96">
        <v>1981</v>
      </c>
      <c r="Y3" s="96">
        <v>1982</v>
      </c>
      <c r="Z3" s="96">
        <v>1983</v>
      </c>
      <c r="AA3" s="96">
        <v>1984</v>
      </c>
      <c r="AB3" s="96">
        <v>1985</v>
      </c>
      <c r="AC3" s="96">
        <v>1986</v>
      </c>
      <c r="AD3" s="96">
        <v>1987</v>
      </c>
      <c r="AE3" s="96">
        <v>1988</v>
      </c>
      <c r="AF3" s="96">
        <v>1989</v>
      </c>
      <c r="AG3" s="96">
        <v>1990</v>
      </c>
      <c r="AH3" s="96">
        <v>1991</v>
      </c>
      <c r="AI3" s="96">
        <v>1992</v>
      </c>
      <c r="AJ3" s="96">
        <v>1993</v>
      </c>
      <c r="AK3" s="96">
        <v>1994</v>
      </c>
      <c r="AL3" s="96">
        <v>1995</v>
      </c>
      <c r="AM3" s="96">
        <v>1996</v>
      </c>
      <c r="AN3" s="96">
        <v>1997</v>
      </c>
      <c r="AO3" s="96">
        <v>1998</v>
      </c>
      <c r="AP3" s="96">
        <v>1999</v>
      </c>
      <c r="AQ3" s="96">
        <v>2000</v>
      </c>
      <c r="AR3" s="96">
        <v>2001</v>
      </c>
      <c r="AS3" s="96">
        <v>2002</v>
      </c>
      <c r="AT3" s="96">
        <v>2003</v>
      </c>
      <c r="AU3" s="96">
        <v>2004</v>
      </c>
      <c r="AV3" s="96">
        <v>2005</v>
      </c>
      <c r="AW3" s="96">
        <v>2006</v>
      </c>
      <c r="AX3" s="96">
        <v>2007</v>
      </c>
      <c r="AY3" s="96">
        <v>2008</v>
      </c>
      <c r="AZ3" s="96">
        <v>2009</v>
      </c>
      <c r="BA3" s="96">
        <v>2010</v>
      </c>
      <c r="BB3" s="96">
        <v>2011</v>
      </c>
      <c r="BC3" s="96">
        <v>2012</v>
      </c>
      <c r="BD3" s="96">
        <v>2013</v>
      </c>
      <c r="BE3" s="96">
        <v>2014</v>
      </c>
      <c r="BF3" s="96">
        <v>2015</v>
      </c>
      <c r="BG3" s="96">
        <v>2016</v>
      </c>
      <c r="BH3" s="96">
        <v>2017</v>
      </c>
      <c r="BI3" s="96">
        <v>2018</v>
      </c>
      <c r="BJ3" s="96">
        <v>2019</v>
      </c>
      <c r="BK3" s="96">
        <v>2020</v>
      </c>
    </row>
    <row r="4" spans="6:63" x14ac:dyDescent="0.15">
      <c r="H4" s="80" t="s">
        <v>483</v>
      </c>
      <c r="I4" s="81"/>
      <c r="J4" s="81"/>
      <c r="K4" s="81"/>
      <c r="L4" s="81"/>
      <c r="M4" s="80" t="s">
        <v>484</v>
      </c>
      <c r="N4" s="81"/>
      <c r="O4" s="81"/>
      <c r="P4" s="81"/>
      <c r="Q4" s="81"/>
      <c r="R4" s="80" t="s">
        <v>485</v>
      </c>
      <c r="S4" s="81"/>
      <c r="T4" s="81"/>
      <c r="U4" s="81"/>
      <c r="V4" s="81"/>
      <c r="W4" s="80" t="s">
        <v>486</v>
      </c>
      <c r="X4" s="81"/>
      <c r="Y4" s="81"/>
      <c r="Z4" s="81"/>
      <c r="AA4" s="81"/>
      <c r="AB4" s="80" t="s">
        <v>487</v>
      </c>
      <c r="AC4" s="81"/>
      <c r="AD4" s="81"/>
      <c r="AE4" s="81"/>
      <c r="AF4" s="81"/>
      <c r="AG4" s="80" t="s">
        <v>488</v>
      </c>
      <c r="AH4" s="81"/>
      <c r="AI4" s="81"/>
      <c r="AJ4" s="81"/>
      <c r="AK4" s="81"/>
      <c r="AL4" s="80" t="s">
        <v>489</v>
      </c>
      <c r="AM4" s="81"/>
      <c r="AN4" s="81"/>
      <c r="AO4" s="81"/>
      <c r="AP4" s="81"/>
      <c r="AQ4" s="80" t="s">
        <v>490</v>
      </c>
      <c r="AR4" s="81"/>
      <c r="AS4" s="81"/>
      <c r="AT4" s="81"/>
      <c r="AU4" s="81"/>
      <c r="AV4" s="80" t="s">
        <v>491</v>
      </c>
      <c r="AW4" s="81"/>
      <c r="AX4" s="81"/>
      <c r="AY4" s="81"/>
      <c r="AZ4" s="81"/>
      <c r="BA4" s="80" t="s">
        <v>492</v>
      </c>
      <c r="BB4" s="81"/>
      <c r="BC4" s="81"/>
      <c r="BD4" s="81"/>
      <c r="BE4" s="81"/>
      <c r="BF4" s="80" t="s">
        <v>493</v>
      </c>
      <c r="BJ4" s="80" t="s">
        <v>517</v>
      </c>
    </row>
    <row r="5" spans="6:63" x14ac:dyDescent="0.15">
      <c r="F5" t="s">
        <v>529</v>
      </c>
      <c r="G5" s="71">
        <f>'ｄ08-001市町村別入込総数・宿泊客延数推移'!I9/1000</f>
        <v>8884.7800000000007</v>
      </c>
      <c r="H5" s="71">
        <f>'ｄ08-001市町村別入込総数・宿泊客延数推移'!J9/1000</f>
        <v>9950.7009999999991</v>
      </c>
      <c r="I5" s="71">
        <f>'ｄ08-001市町村別入込総数・宿泊客延数推移'!K9/1000</f>
        <v>10616.763999999999</v>
      </c>
      <c r="J5" s="71">
        <f>'ｄ08-001市町村別入込総数・宿泊客延数推移'!L9/1000</f>
        <v>12788.084000000001</v>
      </c>
      <c r="K5" s="71">
        <f>'ｄ08-001市町村別入込総数・宿泊客延数推移'!M9/1000</f>
        <v>12811.212</v>
      </c>
      <c r="L5" s="71">
        <f>'ｄ08-001市町村別入込総数・宿泊客延数推移'!N9/1000</f>
        <v>13309.700999999999</v>
      </c>
      <c r="M5" s="71">
        <f>'ｄ08-001市町村別入込総数・宿泊客延数推移'!O9/1000</f>
        <v>13828.686</v>
      </c>
      <c r="N5" s="71">
        <f>'ｄ08-001市町村別入込総数・宿泊客延数推移'!P9/1000</f>
        <v>14890.315000000001</v>
      </c>
      <c r="O5" s="71">
        <f>'ｄ08-001市町村別入込総数・宿泊客延数推移'!Q9/1000</f>
        <v>15891.264999999999</v>
      </c>
      <c r="P5" s="71">
        <f>'ｄ08-001市町村別入込総数・宿泊客延数推移'!R9/1000</f>
        <v>17152.399000000001</v>
      </c>
      <c r="Q5" s="71">
        <f>'ｄ08-001市町村別入込総数・宿泊客延数推移'!S9/1000</f>
        <v>19073.901000000002</v>
      </c>
      <c r="R5" s="71">
        <f>'ｄ08-001市町村別入込総数・宿泊客延数推移'!T9/1000</f>
        <v>17107.75</v>
      </c>
      <c r="S5" s="71">
        <f>'ｄ08-001市町村別入込総数・宿泊客延数推移'!U9/1000</f>
        <v>17730.395</v>
      </c>
      <c r="T5" s="71">
        <f>'ｄ08-001市町村別入込総数・宿泊客延数推移'!V9/1000</f>
        <v>16798.636999999999</v>
      </c>
      <c r="U5" s="71">
        <f>'ｄ08-001市町村別入込総数・宿泊客延数推移'!W9/1000</f>
        <v>18220.526000000002</v>
      </c>
      <c r="V5" s="71">
        <f>'ｄ08-001市町村別入込総数・宿泊客延数推移'!X9/1000</f>
        <v>18655.714</v>
      </c>
      <c r="W5" s="71">
        <f>'ｄ08-001市町村別入込総数・宿泊客延数推移'!Y9/1000</f>
        <v>19169.79</v>
      </c>
      <c r="X5" s="71">
        <f>'ｄ08-001市町村別入込総数・宿泊客延数推移'!Z9/1000</f>
        <v>18737.133000000002</v>
      </c>
      <c r="Y5" s="71">
        <f>'ｄ08-001市町村別入込総数・宿泊客延数推移'!AA9/1000</f>
        <v>19308.467000000001</v>
      </c>
      <c r="Z5" s="71">
        <f>'ｄ08-001市町村別入込総数・宿泊客延数推移'!AB9/1000</f>
        <v>19012.506000000001</v>
      </c>
      <c r="AA5" s="71">
        <f>'ｄ08-001市町村別入込総数・宿泊客延数推移'!AC9/1000</f>
        <v>19747.061000000002</v>
      </c>
      <c r="AB5" s="71">
        <f>'ｄ08-001市町村別入込総数・宿泊客延数推移'!AD9/1000</f>
        <v>20201.935000000001</v>
      </c>
      <c r="AC5" s="71">
        <f>'ｄ08-001市町村別入込総数・宿泊客延数推移'!AE9/1000</f>
        <v>21678.143</v>
      </c>
      <c r="AD5" s="71">
        <f>'ｄ08-001市町村別入込総数・宿泊客延数推移'!AF9/1000</f>
        <v>22926.563999999998</v>
      </c>
      <c r="AE5" s="71">
        <f>'ｄ08-001市町村別入込総数・宿泊客延数推移'!AG9/1000</f>
        <v>24564.425999999999</v>
      </c>
      <c r="AF5" s="71">
        <f>'ｄ08-001市町村別入込総数・宿泊客延数推移'!AH9/1000</f>
        <v>27930.651000000002</v>
      </c>
      <c r="AG5" s="71">
        <f>'ｄ08-001市町村別入込総数・宿泊客延数推移'!AI9/1000</f>
        <v>30031.395</v>
      </c>
      <c r="AH5" s="71">
        <f>'ｄ08-001市町村別入込総数・宿泊客延数推移'!AJ9/1000</f>
        <v>31741.838</v>
      </c>
      <c r="AI5" s="71">
        <f>'ｄ08-001市町村別入込総数・宿泊客延数推移'!AK9/1000</f>
        <v>32268.484</v>
      </c>
      <c r="AJ5" s="71">
        <f>'ｄ08-001市町村別入込総数・宿泊客延数推移'!AL9/1000</f>
        <v>30243.092000000001</v>
      </c>
      <c r="AK5" s="71">
        <f>'ｄ08-001市町村別入込総数・宿泊客延数推移'!AM9/1000</f>
        <v>31255.64</v>
      </c>
      <c r="AL5" s="71">
        <f>'ｄ08-001市町村別入込総数・宿泊客延数推移'!AN9/1000</f>
        <v>31789.149000000001</v>
      </c>
      <c r="AM5" s="71">
        <f>'ｄ08-001市町村別入込総数・宿泊客延数推移'!AO9/1000</f>
        <v>33146.245000000003</v>
      </c>
      <c r="AN5" s="71">
        <f>'ｄ08-001市町村別入込総数・宿泊客延数推移'!AQ9</f>
        <v>34819.5</v>
      </c>
      <c r="AO5" s="71">
        <f>'ｄ08-001市町村別入込総数・宿泊客延数推移'!AR9</f>
        <v>35413.1</v>
      </c>
      <c r="AP5" s="71">
        <f>'ｄ08-001市町村別入込総数・宿泊客延数推移'!AS9</f>
        <v>36307.4</v>
      </c>
      <c r="AQ5" s="71">
        <f>'ｄ08-001市町村別入込総数・宿泊客延数推移'!AT9</f>
        <v>34101.100000000006</v>
      </c>
      <c r="AR5" s="71">
        <f>'ｄ08-001市町村別入込総数・宿泊客延数推移'!AU9</f>
        <v>35649.200000000004</v>
      </c>
      <c r="AS5" s="71">
        <f>'ｄ08-001市町村別入込総数・宿泊客延数推移'!AV9</f>
        <v>35283.399999999994</v>
      </c>
      <c r="AT5" s="71">
        <f>'ｄ08-001市町村別入込総数・宿泊客延数推移'!AW9</f>
        <v>34461.4</v>
      </c>
      <c r="AU5" s="71">
        <f>'ｄ08-001市町村別入込総数・宿泊客延数推移'!AX9</f>
        <v>34190.5</v>
      </c>
      <c r="AV5" s="71">
        <f>'ｄ08-001市町村別入込総数・宿泊客延数推移'!AY9</f>
        <v>33971.4</v>
      </c>
      <c r="AW5" s="71">
        <f>'ｄ08-001市町村別入込総数・宿泊客延数推移'!AZ9</f>
        <v>34426.199999999997</v>
      </c>
      <c r="AX5" s="71">
        <f>'ｄ08-001市町村別入込総数・宿泊客延数推移'!BA9</f>
        <v>32788.800000000003</v>
      </c>
      <c r="AY5" s="71">
        <f>'ｄ08-001市町村別入込総数・宿泊客延数推移'!BB9</f>
        <v>32220</v>
      </c>
      <c r="AZ5" s="71">
        <f>'ｄ08-001市町村別入込総数・宿泊客延数推移'!BC9</f>
        <v>30921.7</v>
      </c>
      <c r="BA5" s="71">
        <f>'ｄ08-001市町村別入込総数・宿泊客延数推移'!BD9</f>
        <v>29908.2</v>
      </c>
      <c r="BB5" s="71">
        <f>'ｄ08-001市町村別入込総数・宿泊客延数推移'!BE9</f>
        <v>28870.200000000004</v>
      </c>
      <c r="BC5" s="71">
        <f>'ｄ08-001市町村別入込総数・宿泊客延数推移'!BF9</f>
        <v>30285.319999999996</v>
      </c>
      <c r="BD5" s="71">
        <f>'ｄ08-001市町村別入込総数・宿泊客延数推移'!BG9</f>
        <v>32146.399999999998</v>
      </c>
      <c r="BE5" s="71">
        <f>'ｄ08-001市町村別入込総数・宿泊客延数推移'!BH9</f>
        <v>32790.300000000003</v>
      </c>
      <c r="BF5" s="71">
        <f>'ｄ08-001市町村別入込総数・宿泊客延数推移'!BI9</f>
        <v>34711.5</v>
      </c>
      <c r="BG5" s="71">
        <f>'ｄ08-001市町村別入込総数・宿泊客延数推移'!BJ9</f>
        <v>34983.699999999997</v>
      </c>
      <c r="BH5" s="71">
        <f>'ｄ08-001市町村別入込総数・宿泊客延数推移'!BK9</f>
        <v>37233.599999999999</v>
      </c>
      <c r="BI5" s="71">
        <f>'ｄ08-001市町村別入込総数・宿泊客延数推移'!BL9</f>
        <v>37809.800000000003</v>
      </c>
      <c r="BJ5" s="71">
        <f>'ｄ08-001市町村別入込総数・宿泊客延数推移'!BM9</f>
        <v>36203.600000000006</v>
      </c>
      <c r="BK5" s="71"/>
    </row>
    <row r="6" spans="6:63" x14ac:dyDescent="0.15">
      <c r="F6" t="s">
        <v>541</v>
      </c>
      <c r="G6" s="71">
        <f>'ｄ08-001市町村別入込総数・宿泊客延数推移'!I207/1000</f>
        <v>1830.0239999999999</v>
      </c>
      <c r="H6" s="71">
        <f>'ｄ08-001市町村別入込総数・宿泊客延数推移'!J207/1000</f>
        <v>1897.617</v>
      </c>
      <c r="I6" s="71">
        <f>'ｄ08-001市町村別入込総数・宿泊客延数推移'!K207/1000</f>
        <v>2185.6239999999998</v>
      </c>
      <c r="J6" s="71">
        <f>'ｄ08-001市町村別入込総数・宿泊客延数推移'!L207/1000</f>
        <v>2681.375</v>
      </c>
      <c r="K6" s="71">
        <f>'ｄ08-001市町村別入込総数・宿泊客延数推移'!M207/1000</f>
        <v>2311.277</v>
      </c>
      <c r="L6" s="71">
        <f>'ｄ08-001市町村別入込総数・宿泊客延数推移'!N207/1000</f>
        <v>2014.7739999999999</v>
      </c>
      <c r="M6" s="71">
        <f>'ｄ08-001市町村別入込総数・宿泊客延数推移'!O207/1000</f>
        <v>2143.4929999999999</v>
      </c>
      <c r="N6" s="71">
        <f>'ｄ08-001市町村別入込総数・宿泊客延数推移'!P207/1000</f>
        <v>2253.0880000000002</v>
      </c>
      <c r="O6" s="71">
        <f>'ｄ08-001市町村別入込総数・宿泊客延数推移'!Q207/1000</f>
        <v>2477.991</v>
      </c>
      <c r="P6" s="71">
        <f>'ｄ08-001市町村別入込総数・宿泊客延数推移'!R207/1000</f>
        <v>2699.9340000000002</v>
      </c>
      <c r="Q6" s="71">
        <f>'ｄ08-001市町村別入込総数・宿泊客延数推移'!S207/1000</f>
        <v>3245.4929999999999</v>
      </c>
      <c r="R6" s="71">
        <f>'ｄ08-001市町村別入込総数・宿泊客延数推移'!T207/1000</f>
        <v>2608.5889999999999</v>
      </c>
      <c r="S6" s="71">
        <f>'ｄ08-001市町村別入込総数・宿泊客延数推移'!U207/1000</f>
        <v>2717.83</v>
      </c>
      <c r="T6" s="71">
        <f>'ｄ08-001市町村別入込総数・宿泊客延数推移'!V207/1000</f>
        <v>2581.1660000000002</v>
      </c>
      <c r="U6" s="71">
        <f>'ｄ08-001市町村別入込総数・宿泊客延数推移'!W207/1000</f>
        <v>2646.8620000000001</v>
      </c>
      <c r="V6" s="71">
        <f>'ｄ08-001市町村別入込総数・宿泊客延数推移'!X207/1000</f>
        <v>2744.3009999999999</v>
      </c>
      <c r="W6" s="71">
        <f>'ｄ08-001市町村別入込総数・宿泊客延数推移'!Y207/1000</f>
        <v>2674.8560000000002</v>
      </c>
      <c r="X6" s="71">
        <f>'ｄ08-001市町村別入込総数・宿泊客延数推移'!Z207/1000</f>
        <v>2763.9580000000001</v>
      </c>
      <c r="Y6" s="71">
        <f>'ｄ08-001市町村別入込総数・宿泊客延数推移'!AA207/1000</f>
        <v>3024.2350000000001</v>
      </c>
      <c r="Z6" s="71">
        <f>'ｄ08-001市町村別入込総数・宿泊客延数推移'!AB207/1000</f>
        <v>2926.4290000000001</v>
      </c>
      <c r="AA6" s="71">
        <f>'ｄ08-001市町村別入込総数・宿泊客延数推移'!AC207/1000</f>
        <v>3019.9810000000002</v>
      </c>
      <c r="AB6" s="71">
        <f>'ｄ08-001市町村別入込総数・宿泊客延数推移'!AD207/1000</f>
        <v>3132.712</v>
      </c>
      <c r="AC6" s="71">
        <f>'ｄ08-001市町村別入込総数・宿泊客延数推移'!AE207/1000</f>
        <v>3257.7779999999998</v>
      </c>
      <c r="AD6" s="71">
        <f>'ｄ08-001市町村別入込総数・宿泊客延数推移'!AF207/1000</f>
        <v>3106.8989999999999</v>
      </c>
      <c r="AE6" s="71">
        <f>'ｄ08-001市町村別入込総数・宿泊客延数推移'!AG207/1000</f>
        <v>3361.355</v>
      </c>
      <c r="AF6" s="71">
        <f>'ｄ08-001市町村別入込総数・宿泊客延数推移'!AH207/1000</f>
        <v>5019.7</v>
      </c>
      <c r="AG6" s="71">
        <f>'ｄ08-001市町村別入込総数・宿泊客延数推移'!AI207/1000</f>
        <v>5338.982</v>
      </c>
      <c r="AH6" s="71">
        <f>'ｄ08-001市町村別入込総数・宿泊客延数推移'!AJ207/1000</f>
        <v>5827.5119999999997</v>
      </c>
      <c r="AI6" s="71">
        <f>'ｄ08-001市町村別入込総数・宿泊客延数推移'!AK207/1000</f>
        <v>5896.9359999999997</v>
      </c>
      <c r="AJ6" s="71">
        <f>'ｄ08-001市町村別入込総数・宿泊客延数推移'!AL207/1000</f>
        <v>5674.5209999999997</v>
      </c>
      <c r="AK6" s="71">
        <f>'ｄ08-001市町村別入込総数・宿泊客延数推移'!AM207/1000</f>
        <v>5909.2610000000004</v>
      </c>
      <c r="AL6" s="71">
        <f>'ｄ08-001市町村別入込総数・宿泊客延数推移'!AN207/1000</f>
        <v>6108.2259999999997</v>
      </c>
      <c r="AM6" s="71">
        <f>'ｄ08-001市町村別入込総数・宿泊客延数推移'!AO207/1000</f>
        <v>7123.24</v>
      </c>
      <c r="AN6" s="71">
        <f>'ｄ08-001市町村別入込総数・宿泊客延数推移'!AQ207</f>
        <v>7255.9</v>
      </c>
      <c r="AO6" s="71">
        <f>'ｄ08-001市町村別入込総数・宿泊客延数推移'!AR207</f>
        <v>7315.8</v>
      </c>
      <c r="AP6" s="71">
        <f>'ｄ08-001市町村別入込総数・宿泊客延数推移'!AS207</f>
        <v>7487.8</v>
      </c>
      <c r="AQ6" s="71">
        <f>'ｄ08-001市町村別入込総数・宿泊客延数推移'!AT207</f>
        <v>7077.2</v>
      </c>
      <c r="AR6" s="71">
        <f>'ｄ08-001市町村別入込総数・宿泊客延数推移'!AU207</f>
        <v>7380.1</v>
      </c>
      <c r="AS6" s="71">
        <f>'ｄ08-001市町村別入込総数・宿泊客延数推移'!AV207</f>
        <v>7549.6</v>
      </c>
      <c r="AT6" s="71">
        <f>'ｄ08-001市町村別入込総数・宿泊客延数推移'!AW207</f>
        <v>7793.7</v>
      </c>
      <c r="AU6" s="71">
        <f>'ｄ08-001市町村別入込総数・宿泊客延数推移'!AX207</f>
        <v>7976.6</v>
      </c>
      <c r="AV6" s="71">
        <f>'ｄ08-001市町村別入込総数・宿泊客延数推移'!AY207</f>
        <v>7995.3</v>
      </c>
      <c r="AW6" s="71">
        <f>'ｄ08-001市町村別入込総数・宿泊客延数推移'!AZ207</f>
        <v>8402.6</v>
      </c>
      <c r="AX6" s="71">
        <f>'ｄ08-001市町村別入込総数・宿泊客延数推移'!BA207</f>
        <v>9242.4</v>
      </c>
      <c r="AY6" s="71">
        <f>'ｄ08-001市町村別入込総数・宿泊客延数推移'!BB207</f>
        <v>9737.5</v>
      </c>
      <c r="AZ6" s="71">
        <f>'ｄ08-001市町村別入込総数・宿泊客延数推移'!BC207</f>
        <v>9483.7999999999993</v>
      </c>
      <c r="BA6" s="71">
        <f>'ｄ08-001市町村別入込総数・宿泊客延数推移'!BD207</f>
        <v>9374.6</v>
      </c>
      <c r="BB6" s="71">
        <f>'ｄ08-001市町村別入込総数・宿泊客延数推移'!BE207</f>
        <v>9578.1</v>
      </c>
      <c r="BC6" s="71">
        <f>'ｄ08-001市町村別入込総数・宿泊客延数推移'!BF207</f>
        <v>10066.399999999998</v>
      </c>
      <c r="BD6" s="71">
        <f>'ｄ08-001市町村別入込総数・宿泊客延数推移'!BG207</f>
        <v>10900.5</v>
      </c>
      <c r="BE6" s="71">
        <f>'ｄ08-001市町村別入込総数・宿泊客延数推移'!BH207</f>
        <v>11103.699999999999</v>
      </c>
      <c r="BF6" s="71">
        <f>'ｄ08-001市町村別入込総数・宿泊客延数推移'!BI207</f>
        <v>12133.7</v>
      </c>
      <c r="BG6" s="71">
        <f>'ｄ08-001市町村別入込総数・宿泊客延数推移'!BJ207</f>
        <v>11359</v>
      </c>
      <c r="BH6" s="71">
        <f>'ｄ08-001市町村別入込総数・宿泊客延数推移'!BK207</f>
        <v>13082.7</v>
      </c>
      <c r="BI6" s="71">
        <f>'ｄ08-001市町村別入込総数・宿泊客延数推移'!BL207</f>
        <v>13732.6</v>
      </c>
      <c r="BJ6" s="71">
        <f>'ｄ08-001市町村別入込総数・宿泊客延数推移'!BM207</f>
        <v>13980.7</v>
      </c>
      <c r="BK6" s="71"/>
    </row>
    <row r="7" spans="6:63" x14ac:dyDescent="0.15">
      <c r="F7" t="s">
        <v>504</v>
      </c>
      <c r="G7" s="71">
        <f>'ｄ08-001市町村別入込総数・宿泊客延数推移'!I27/1000</f>
        <v>831.75300000000004</v>
      </c>
      <c r="H7" s="71">
        <f>'ｄ08-001市町村別入込総数・宿泊客延数推移'!J27/1000</f>
        <v>855.75199999999995</v>
      </c>
      <c r="I7" s="71">
        <f>'ｄ08-001市町村別入込総数・宿泊客延数推移'!K27/1000</f>
        <v>918.25400000000002</v>
      </c>
      <c r="J7" s="71">
        <f>'ｄ08-001市町村別入込総数・宿泊客延数推移'!L27/1000</f>
        <v>1003.787</v>
      </c>
      <c r="K7" s="71">
        <f>'ｄ08-001市町村別入込総数・宿泊客延数推移'!M27/1000</f>
        <v>1099.4590000000001</v>
      </c>
      <c r="L7" s="71">
        <f>'ｄ08-001市町村別入込総数・宿泊客延数推移'!N27/1000</f>
        <v>1102.3309999999999</v>
      </c>
      <c r="M7" s="71">
        <f>'ｄ08-001市町村別入込総数・宿泊客延数推移'!O27/1000</f>
        <v>1116.902</v>
      </c>
      <c r="N7" s="71">
        <f>'ｄ08-001市町村別入込総数・宿泊客延数推移'!P27/1000</f>
        <v>1265.5809999999999</v>
      </c>
      <c r="O7" s="71">
        <f>'ｄ08-001市町村別入込総数・宿泊客延数推移'!Q27/1000</f>
        <v>1206.1369999999999</v>
      </c>
      <c r="P7" s="71">
        <f>'ｄ08-001市町村別入込総数・宿泊客延数推移'!R27/1000</f>
        <v>1484.1210000000001</v>
      </c>
      <c r="Q7" s="71">
        <f>'ｄ08-001市町村別入込総数・宿泊客延数推移'!S27/1000</f>
        <v>1435.962</v>
      </c>
      <c r="R7" s="71">
        <f>'ｄ08-001市町村別入込総数・宿泊客延数推移'!T27/1000</f>
        <v>1307.2270000000001</v>
      </c>
      <c r="S7" s="71">
        <f>'ｄ08-001市町村別入込総数・宿泊客延数推移'!U27/1000</f>
        <v>1466.019</v>
      </c>
      <c r="T7" s="71">
        <f>'ｄ08-001市町村別入込総数・宿泊客延数推移'!V27/1000</f>
        <v>1332.51</v>
      </c>
      <c r="U7" s="71">
        <f>'ｄ08-001市町村別入込総数・宿泊客延数推移'!W27/1000</f>
        <v>1806.566</v>
      </c>
      <c r="V7" s="71">
        <f>'ｄ08-001市町村別入込総数・宿泊客延数推移'!X27/1000</f>
        <v>1852.529</v>
      </c>
      <c r="W7" s="71">
        <f>'ｄ08-001市町村別入込総数・宿泊客延数推移'!Y27/1000</f>
        <v>2080.3449999999998</v>
      </c>
      <c r="X7" s="71">
        <f>'ｄ08-001市町村別入込総数・宿泊客延数推移'!Z27/1000</f>
        <v>1955.89</v>
      </c>
      <c r="Y7" s="71">
        <f>'ｄ08-001市町村別入込総数・宿泊客延数推移'!AA27/1000</f>
        <v>1969.271</v>
      </c>
      <c r="Z7" s="71">
        <f>'ｄ08-001市町村別入込総数・宿泊客延数推移'!AB27/1000</f>
        <v>1895.0630000000001</v>
      </c>
      <c r="AA7" s="71">
        <f>'ｄ08-001市町村別入込総数・宿泊客延数推移'!AC27/1000</f>
        <v>2020.664</v>
      </c>
      <c r="AB7" s="71">
        <f>'ｄ08-001市町村別入込総数・宿泊客延数推移'!AD27/1000</f>
        <v>1635.596</v>
      </c>
      <c r="AC7" s="71">
        <f>'ｄ08-001市町村別入込総数・宿泊客延数推移'!AE27/1000</f>
        <v>2324.1799999999998</v>
      </c>
      <c r="AD7" s="71">
        <f>'ｄ08-001市町村別入込総数・宿泊客延数推移'!AF27/1000</f>
        <v>2625.7750000000001</v>
      </c>
      <c r="AE7" s="71">
        <f>'ｄ08-001市町村別入込総数・宿泊客延数推移'!AG27/1000</f>
        <v>3077.2510000000002</v>
      </c>
      <c r="AF7" s="71">
        <f>'ｄ08-001市町村別入込総数・宿泊客延数推移'!AH27/1000</f>
        <v>3363.9079999999999</v>
      </c>
      <c r="AG7" s="71">
        <f>'ｄ08-001市町村別入込総数・宿泊客延数推移'!AI27/1000</f>
        <v>3515.9520000000002</v>
      </c>
      <c r="AH7" s="71">
        <f>'ｄ08-001市町村別入込総数・宿泊客延数推移'!AJ27/1000</f>
        <v>3663.944</v>
      </c>
      <c r="AI7" s="71">
        <f>'ｄ08-001市町村別入込総数・宿泊客延数推移'!AK27/1000</f>
        <v>3698.1869999999999</v>
      </c>
      <c r="AJ7" s="71">
        <f>'ｄ08-001市町村別入込総数・宿泊客延数推移'!AL27/1000</f>
        <v>3126.1790000000001</v>
      </c>
      <c r="AK7" s="71">
        <f>'ｄ08-001市町村別入込総数・宿泊客延数推移'!AM27/1000</f>
        <v>3188.1559999999999</v>
      </c>
      <c r="AL7" s="71">
        <f>'ｄ08-001市町村別入込総数・宿泊客延数推移'!AN27/1000</f>
        <v>3195.1709999999998</v>
      </c>
      <c r="AM7" s="71">
        <f>'ｄ08-001市町村別入込総数・宿泊客延数推移'!AO27/1000</f>
        <v>3396.0590000000002</v>
      </c>
      <c r="AN7" s="71">
        <f>'ｄ08-001市町村別入込総数・宿泊客延数推移'!AQ27</f>
        <v>3523.1</v>
      </c>
      <c r="AO7" s="71">
        <f>'ｄ08-001市町村別入込総数・宿泊客延数推移'!AR27</f>
        <v>3586.3</v>
      </c>
      <c r="AP7" s="71">
        <f>'ｄ08-001市町村別入込総数・宿泊客延数推移'!AS27</f>
        <v>3916.1</v>
      </c>
      <c r="AQ7" s="71">
        <f>'ｄ08-001市町村別入込総数・宿泊客延数推移'!AT27</f>
        <v>3661</v>
      </c>
      <c r="AR7" s="71">
        <f>'ｄ08-001市町村別入込総数・宿泊客延数推移'!AU27</f>
        <v>4178.8</v>
      </c>
      <c r="AS7" s="71">
        <f>'ｄ08-001市町村別入込総数・宿泊客延数推移'!AV27</f>
        <v>4064.8</v>
      </c>
      <c r="AT7" s="71">
        <f>'ｄ08-001市町村別入込総数・宿泊客延数推移'!AW27</f>
        <v>4019.2</v>
      </c>
      <c r="AU7" s="71">
        <f>'ｄ08-001市町村別入込総数・宿泊客延数推移'!AX27</f>
        <v>3858.8</v>
      </c>
      <c r="AV7" s="71">
        <f>'ｄ08-001市町村別入込総数・宿泊客延数推移'!AY27</f>
        <v>3946.3</v>
      </c>
      <c r="AW7" s="71">
        <f>'ｄ08-001市町村別入込総数・宿泊客延数推移'!AZ27</f>
        <v>4145.8999999999996</v>
      </c>
      <c r="AX7" s="71">
        <f>'ｄ08-001市町村別入込総数・宿泊客延数推移'!BA27</f>
        <v>4210</v>
      </c>
      <c r="AY7" s="71">
        <f>'ｄ08-001市町村別入込総数・宿泊客延数推移'!BB27</f>
        <v>4385.6000000000004</v>
      </c>
      <c r="AZ7" s="71">
        <f>'ｄ08-001市町村別入込総数・宿泊客延数推移'!BC27</f>
        <v>4221.8999999999996</v>
      </c>
      <c r="BA7" s="71">
        <f>'ｄ08-001市町村別入込総数・宿泊客延数推移'!BD27</f>
        <v>4040.9999999999995</v>
      </c>
      <c r="BB7" s="71">
        <f>'ｄ08-001市町村別入込総数・宿泊客延数推移'!BE27</f>
        <v>3199.0999999999995</v>
      </c>
      <c r="BC7" s="71">
        <f>'ｄ08-001市町村別入込総数・宿泊客延数推移'!BF27</f>
        <v>3480</v>
      </c>
      <c r="BD7" s="71">
        <f>'ｄ08-001市町村別入込総数・宿泊客延数推移'!BG27</f>
        <v>3531.9</v>
      </c>
      <c r="BE7" s="71">
        <f>'ｄ08-001市町村別入込総数・宿泊客延数推移'!BH27</f>
        <v>3605.1</v>
      </c>
      <c r="BF7" s="71">
        <f>'ｄ08-001市町村別入込総数・宿泊客延数推移'!BI27</f>
        <v>3786.3999999999996</v>
      </c>
      <c r="BG7" s="71">
        <f>'ｄ08-001市町村別入込総数・宿泊客延数推移'!BJ27</f>
        <v>4425.0000000000009</v>
      </c>
      <c r="BH7" s="71">
        <f>'ｄ08-001市町村別入込総数・宿泊客延数推移'!BK27</f>
        <v>4337.8</v>
      </c>
      <c r="BI7" s="71">
        <f>'ｄ08-001市町村別入込総数・宿泊客延数推移'!BL27</f>
        <v>4410</v>
      </c>
      <c r="BJ7" s="71">
        <f>'ｄ08-001市町村別入込総数・宿泊客延数推移'!BM27</f>
        <v>3824.2000000000003</v>
      </c>
      <c r="BK7" s="71"/>
    </row>
    <row r="8" spans="6:63" x14ac:dyDescent="0.15">
      <c r="F8" t="s">
        <v>530</v>
      </c>
      <c r="G8" s="71">
        <f>'ｄ08-001市町村別入込総数・宿泊客延数推移'!I735/1000</f>
        <v>184.83500000000001</v>
      </c>
      <c r="H8" s="71">
        <f>'ｄ08-001市町村別入込総数・宿泊客延数推移'!J735/1000</f>
        <v>183.64</v>
      </c>
      <c r="I8" s="71">
        <f>'ｄ08-001市町村別入込総数・宿泊客延数推移'!K735/1000</f>
        <v>99.048000000000002</v>
      </c>
      <c r="J8" s="71">
        <f>'ｄ08-001市町村別入込総数・宿泊客延数推移'!L735/1000</f>
        <v>102.187</v>
      </c>
      <c r="K8" s="71">
        <f>'ｄ08-001市町村別入込総数・宿泊客延数推移'!M735/1000</f>
        <v>76.489000000000004</v>
      </c>
      <c r="L8" s="71">
        <f>'ｄ08-001市町村別入込総数・宿泊客延数推移'!N735/1000</f>
        <v>79.662000000000006</v>
      </c>
      <c r="M8" s="71">
        <f>'ｄ08-001市町村別入込総数・宿泊客延数推移'!O735/1000</f>
        <v>77.679000000000002</v>
      </c>
      <c r="N8" s="71">
        <f>'ｄ08-001市町村別入込総数・宿泊客延数推移'!P735/1000</f>
        <v>75.137</v>
      </c>
      <c r="O8" s="71">
        <f>'ｄ08-001市町村別入込総数・宿泊客延数推移'!Q735/1000</f>
        <v>134.94399999999999</v>
      </c>
      <c r="P8" s="71">
        <f>'ｄ08-001市町村別入込総数・宿泊客延数推移'!R735/1000</f>
        <v>170.58500000000001</v>
      </c>
      <c r="Q8" s="71">
        <f>'ｄ08-001市町村別入込総数・宿泊客延数推移'!S735/1000</f>
        <v>218.262</v>
      </c>
      <c r="R8" s="71">
        <f>'ｄ08-001市町村別入込総数・宿泊客延数推移'!T735/1000</f>
        <v>246.83</v>
      </c>
      <c r="S8" s="71">
        <f>'ｄ08-001市町村別入込総数・宿泊客延数推移'!U735/1000</f>
        <v>252.11600000000001</v>
      </c>
      <c r="T8" s="71">
        <f>'ｄ08-001市町村別入込総数・宿泊客延数推移'!V735/1000</f>
        <v>255.17</v>
      </c>
      <c r="U8" s="71">
        <f>'ｄ08-001市町村別入込総数・宿泊客延数推移'!W735/1000</f>
        <v>294.93900000000002</v>
      </c>
      <c r="V8" s="71">
        <f>'ｄ08-001市町村別入込総数・宿泊客延数推移'!X735/1000</f>
        <v>301.89999999999998</v>
      </c>
      <c r="W8" s="71">
        <f>'ｄ08-001市町村別入込総数・宿泊客延数推移'!Y735/1000</f>
        <v>315.613</v>
      </c>
      <c r="X8" s="71">
        <f>'ｄ08-001市町村別入込総数・宿泊客延数推移'!Z735/1000</f>
        <v>309.27600000000001</v>
      </c>
      <c r="Y8" s="71">
        <f>'ｄ08-001市町村別入込総数・宿泊客延数推移'!AA735/1000</f>
        <v>307.54599999999999</v>
      </c>
      <c r="Z8" s="71">
        <f>'ｄ08-001市町村別入込総数・宿泊客延数推移'!AB735/1000</f>
        <v>266.90800000000002</v>
      </c>
      <c r="AA8" s="71">
        <f>'ｄ08-001市町村別入込総数・宿泊客延数推移'!AC735/1000</f>
        <v>289.41399999999999</v>
      </c>
      <c r="AB8" s="71">
        <f>'ｄ08-001市町村別入込総数・宿泊客延数推移'!AD735/1000</f>
        <v>281.43099999999998</v>
      </c>
      <c r="AC8" s="71">
        <f>'ｄ08-001市町村別入込総数・宿泊客延数推移'!AE735/1000</f>
        <v>272.11799999999999</v>
      </c>
      <c r="AD8" s="71">
        <f>'ｄ08-001市町村別入込総数・宿泊客延数推移'!AF735/1000</f>
        <v>303.58300000000003</v>
      </c>
      <c r="AE8" s="71">
        <f>'ｄ08-001市町村別入込総数・宿泊客延数推移'!AG735/1000</f>
        <v>336.85599999999999</v>
      </c>
      <c r="AF8" s="71">
        <f>'ｄ08-001市町村別入込総数・宿泊客延数推移'!AH735/1000</f>
        <v>393.68900000000002</v>
      </c>
      <c r="AG8" s="71">
        <f>'ｄ08-001市町村別入込総数・宿泊客延数推移'!AI735/1000</f>
        <v>422.76</v>
      </c>
      <c r="AH8" s="71">
        <f>'ｄ08-001市町村別入込総数・宿泊客延数推移'!AJ735/1000</f>
        <v>505.03300000000002</v>
      </c>
      <c r="AI8" s="71">
        <f>'ｄ08-001市町村別入込総数・宿泊客延数推移'!AK735/1000</f>
        <v>547.18499999999995</v>
      </c>
      <c r="AJ8" s="71">
        <f>'ｄ08-001市町村別入込総数・宿泊客延数推移'!AL735/1000</f>
        <v>530.81399999999996</v>
      </c>
      <c r="AK8" s="71">
        <f>'ｄ08-001市町村別入込総数・宿泊客延数推移'!AM735/1000</f>
        <v>513.28</v>
      </c>
      <c r="AL8" s="71">
        <f>'ｄ08-001市町村別入込総数・宿泊客延数推移'!AN735/1000</f>
        <v>526.95000000000005</v>
      </c>
      <c r="AM8" s="71">
        <f>'ｄ08-001市町村別入込総数・宿泊客延数推移'!AO735/1000</f>
        <v>519.00400000000002</v>
      </c>
      <c r="AN8" s="71">
        <f>'ｄ08-001市町村別入込総数・宿泊客延数推移'!AQ735</f>
        <v>525</v>
      </c>
      <c r="AO8" s="71">
        <f>'ｄ08-001市町村別入込総数・宿泊客延数推移'!AR735</f>
        <v>540.1</v>
      </c>
      <c r="AP8" s="71">
        <f>'ｄ08-001市町村別入込総数・宿泊客延数推移'!AS735</f>
        <v>581.20000000000005</v>
      </c>
      <c r="AQ8" s="71">
        <f>'ｄ08-001市町村別入込総数・宿泊客延数推移'!AT735</f>
        <v>598.1</v>
      </c>
      <c r="AR8" s="71">
        <f>'ｄ08-001市町村別入込総数・宿泊客延数推移'!AU735</f>
        <v>569.70000000000005</v>
      </c>
      <c r="AS8" s="71">
        <f>'ｄ08-001市町村別入込総数・宿泊客延数推移'!AV735</f>
        <v>609.1</v>
      </c>
      <c r="AT8" s="71">
        <f>'ｄ08-001市町村別入込総数・宿泊客延数推移'!AW735</f>
        <v>671.4</v>
      </c>
      <c r="AU8" s="71">
        <f>'ｄ08-001市町村別入込総数・宿泊客延数推移'!AX735</f>
        <v>576.9</v>
      </c>
      <c r="AV8" s="71">
        <f>'ｄ08-001市町村別入込総数・宿泊客延数推移'!AY735</f>
        <v>596.9</v>
      </c>
      <c r="AW8" s="71">
        <f>'ｄ08-001市町村別入込総数・宿泊客延数推移'!AZ735</f>
        <v>697.4</v>
      </c>
      <c r="AX8" s="71">
        <f>'ｄ08-001市町村別入込総数・宿泊客延数推移'!BA735</f>
        <v>748</v>
      </c>
      <c r="AY8" s="71">
        <f>'ｄ08-001市町村別入込総数・宿泊客延数推移'!BB735</f>
        <v>691.6</v>
      </c>
      <c r="AZ8" s="71">
        <f>'ｄ08-001市町村別入込総数・宿泊客延数推移'!BC735</f>
        <v>660.2</v>
      </c>
      <c r="BA8" s="71">
        <f>'ｄ08-001市町村別入込総数・宿泊客延数推移'!BD735</f>
        <v>621.70000000000005</v>
      </c>
      <c r="BB8" s="71">
        <f>'ｄ08-001市町村別入込総数・宿泊客延数推移'!BE735</f>
        <v>592.6</v>
      </c>
      <c r="BC8" s="71">
        <f>'ｄ08-001市町村別入込総数・宿泊客延数推移'!BF735</f>
        <v>628.4</v>
      </c>
      <c r="BD8" s="71">
        <f>'ｄ08-001市町村別入込総数・宿泊客延数推移'!BG735</f>
        <v>686.49999999999989</v>
      </c>
      <c r="BE8" s="71">
        <f>'ｄ08-001市町村別入込総数・宿泊客延数推移'!BH735</f>
        <v>744.30000000000007</v>
      </c>
      <c r="BF8" s="71">
        <f>'ｄ08-001市町村別入込総数・宿泊客延数推移'!BI735</f>
        <v>807.19999999999993</v>
      </c>
      <c r="BG8" s="71">
        <f>'ｄ08-001市町村別入込総数・宿泊客延数推移'!BJ735</f>
        <v>857.09999999999991</v>
      </c>
      <c r="BH8" s="71">
        <f>'ｄ08-001市町村別入込総数・宿泊客延数推移'!BK735</f>
        <v>935.6</v>
      </c>
      <c r="BI8" s="71">
        <f>'ｄ08-001市町村別入込総数・宿泊客延数推移'!BL735</f>
        <v>1083.0999999999999</v>
      </c>
      <c r="BJ8" s="71">
        <f>'ｄ08-001市町村別入込総数・宿泊客延数推移'!BM735</f>
        <v>905.8</v>
      </c>
      <c r="BK8" s="71"/>
    </row>
    <row r="9" spans="6:63" x14ac:dyDescent="0.15">
      <c r="F9" t="s">
        <v>531</v>
      </c>
      <c r="G9" s="71">
        <f>'ｄ08-001市町村別入込総数・宿泊客延数推移'!I279/1000</f>
        <v>97.138000000000005</v>
      </c>
      <c r="H9" s="71">
        <f>'ｄ08-001市町村別入込総数・宿泊客延数推移'!J279/1000</f>
        <v>424.28899999999999</v>
      </c>
      <c r="I9" s="71">
        <f>'ｄ08-001市町村別入込総数・宿泊客延数推移'!K279/1000</f>
        <v>396.32299999999998</v>
      </c>
      <c r="J9" s="71">
        <f>'ｄ08-001市町村別入込総数・宿泊客延数推移'!L279/1000</f>
        <v>534.42200000000003</v>
      </c>
      <c r="K9" s="71">
        <f>'ｄ08-001市町村別入込総数・宿泊客延数推移'!M279/1000</f>
        <v>623.96699999999998</v>
      </c>
      <c r="L9" s="71">
        <f>'ｄ08-001市町村別入込総数・宿泊客延数推移'!N279/1000</f>
        <v>561.60799999999995</v>
      </c>
      <c r="M9" s="71">
        <f>'ｄ08-001市町村別入込総数・宿泊客延数推移'!O279/1000</f>
        <v>486.71499999999997</v>
      </c>
      <c r="N9" s="71">
        <f>'ｄ08-001市町村別入込総数・宿泊客延数推移'!P279/1000</f>
        <v>356.06900000000002</v>
      </c>
      <c r="O9" s="71">
        <f>'ｄ08-001市町村別入込総数・宿泊客延数推移'!Q279/1000</f>
        <v>498.791</v>
      </c>
      <c r="P9" s="71">
        <f>'ｄ08-001市町村別入込総数・宿泊客延数推移'!R279/1000</f>
        <v>508.37299999999999</v>
      </c>
      <c r="Q9" s="71">
        <f>'ｄ08-001市町村別入込総数・宿泊客延数推移'!S279/1000</f>
        <v>547.41800000000001</v>
      </c>
      <c r="R9" s="71">
        <f>'ｄ08-001市町村別入込総数・宿泊客延数推移'!T279/1000</f>
        <v>530.36500000000001</v>
      </c>
      <c r="S9" s="71">
        <f>'ｄ08-001市町村別入込総数・宿泊客延数推移'!U279/1000</f>
        <v>425.55099999999999</v>
      </c>
      <c r="T9" s="71">
        <f>'ｄ08-001市町村別入込総数・宿泊客延数推移'!V279/1000</f>
        <v>412.31299999999999</v>
      </c>
      <c r="U9" s="71">
        <f>'ｄ08-001市町村別入込総数・宿泊客延数推移'!W279/1000</f>
        <v>385.303</v>
      </c>
      <c r="V9" s="71">
        <f>'ｄ08-001市町村別入込総数・宿泊客延数推移'!X279/1000</f>
        <v>349.45299999999997</v>
      </c>
      <c r="W9" s="71">
        <f>'ｄ08-001市町村別入込総数・宿泊客延数推移'!Y279/1000</f>
        <v>321.12299999999999</v>
      </c>
      <c r="X9" s="71">
        <f>'ｄ08-001市町村別入込総数・宿泊客延数推移'!Z279/1000</f>
        <v>305.10199999999998</v>
      </c>
      <c r="Y9" s="71">
        <f>'ｄ08-001市町村別入込総数・宿泊客延数推移'!AA279/1000</f>
        <v>288.82600000000002</v>
      </c>
      <c r="Z9" s="71">
        <f>'ｄ08-001市町村別入込総数・宿泊客延数推移'!AB279/1000</f>
        <v>258.48599999999999</v>
      </c>
      <c r="AA9" s="71">
        <f>'ｄ08-001市町村別入込総数・宿泊客延数推移'!AC279/1000</f>
        <v>282.85700000000003</v>
      </c>
      <c r="AB9" s="71">
        <f>'ｄ08-001市町村別入込総数・宿泊客延数推移'!AD279/1000</f>
        <v>255.374</v>
      </c>
      <c r="AC9" s="71">
        <f>'ｄ08-001市町村別入込総数・宿泊客延数推移'!AE279/1000</f>
        <v>278.65600000000001</v>
      </c>
      <c r="AD9" s="71">
        <f>'ｄ08-001市町村別入込総数・宿泊客延数推移'!AF279/1000</f>
        <v>318.07</v>
      </c>
      <c r="AE9" s="71">
        <f>'ｄ08-001市町村別入込総数・宿泊客延数推移'!AG279/1000</f>
        <v>352.13299999999998</v>
      </c>
      <c r="AF9" s="71">
        <f>'ｄ08-001市町村別入込総数・宿泊客延数推移'!AH279/1000</f>
        <v>408.339</v>
      </c>
      <c r="AG9" s="71">
        <f>'ｄ08-001市町村別入込総数・宿泊客延数推移'!AI279/1000</f>
        <v>355.98099999999999</v>
      </c>
      <c r="AH9" s="71">
        <f>'ｄ08-001市町村別入込総数・宿泊客延数推移'!AJ279/1000</f>
        <v>555.99800000000005</v>
      </c>
      <c r="AI9" s="71">
        <f>'ｄ08-001市町村別入込総数・宿泊客延数推移'!AK279/1000</f>
        <v>615.60299999999995</v>
      </c>
      <c r="AJ9" s="71">
        <f>'ｄ08-001市町村別入込総数・宿泊客延数推移'!AL279/1000</f>
        <v>599.33299999999997</v>
      </c>
      <c r="AK9" s="71">
        <f>'ｄ08-001市町村別入込総数・宿泊客延数推移'!AM279/1000</f>
        <v>591.82799999999997</v>
      </c>
      <c r="AL9" s="71">
        <f>'ｄ08-001市町村別入込総数・宿泊客延数推移'!AN279/1000</f>
        <v>576.57399999999996</v>
      </c>
      <c r="AM9" s="71">
        <f>'ｄ08-001市町村別入込総数・宿泊客延数推移'!AO279/1000</f>
        <v>610.82100000000003</v>
      </c>
      <c r="AN9" s="71">
        <f>'ｄ08-001市町村別入込総数・宿泊客延数推移'!AQ279</f>
        <v>631.5</v>
      </c>
      <c r="AO9" s="71">
        <f>'ｄ08-001市町村別入込総数・宿泊客延数推移'!AR279</f>
        <v>722.7</v>
      </c>
      <c r="AP9" s="71">
        <f>'ｄ08-001市町村別入込総数・宿泊客延数推移'!AS279</f>
        <v>843.2</v>
      </c>
      <c r="AQ9" s="71">
        <f>'ｄ08-001市町村別入込総数・宿泊客延数推移'!AT279</f>
        <v>864.9</v>
      </c>
      <c r="AR9" s="71">
        <f>'ｄ08-001市町村別入込総数・宿泊客延数推移'!AU279</f>
        <v>857.6</v>
      </c>
      <c r="AS9" s="71">
        <f>'ｄ08-001市町村別入込総数・宿泊客延数推移'!AV279</f>
        <v>814.7</v>
      </c>
      <c r="AT9" s="71">
        <f>'ｄ08-001市町村別入込総数・宿泊客延数推移'!AW279</f>
        <v>799.6</v>
      </c>
      <c r="AU9" s="71">
        <f>'ｄ08-001市町村別入込総数・宿泊客延数推移'!AX279</f>
        <v>797.5</v>
      </c>
      <c r="AV9" s="71">
        <f>'ｄ08-001市町村別入込総数・宿泊客延数推移'!AY279</f>
        <v>786.8</v>
      </c>
      <c r="AW9" s="71">
        <f>'ｄ08-001市町村別入込総数・宿泊客延数推移'!AZ279</f>
        <v>773.2</v>
      </c>
      <c r="AX9" s="71">
        <f>'ｄ08-001市町村別入込総数・宿泊客延数推移'!BA279</f>
        <v>733.6</v>
      </c>
      <c r="AY9" s="71">
        <f>'ｄ08-001市町村別入込総数・宿泊客延数推移'!BB279</f>
        <v>701</v>
      </c>
      <c r="AZ9" s="71">
        <f>'ｄ08-001市町村別入込総数・宿泊客延数推移'!BC279</f>
        <v>684</v>
      </c>
      <c r="BA9" s="71">
        <f>'ｄ08-001市町村別入込総数・宿泊客延数推移'!BD279</f>
        <v>663.30000000000007</v>
      </c>
      <c r="BB9" s="71">
        <f>'ｄ08-001市町村別入込総数・宿泊客延数推移'!BE279</f>
        <v>643.59999999999991</v>
      </c>
      <c r="BC9" s="71">
        <f>'ｄ08-001市町村別入込総数・宿泊客延数推移'!BF279</f>
        <v>709.19999999999993</v>
      </c>
      <c r="BD9" s="71">
        <f>'ｄ08-001市町村別入込総数・宿泊客延数推移'!BG279</f>
        <v>753.30000000000007</v>
      </c>
      <c r="BE9" s="71">
        <f>'ｄ08-001市町村別入込総数・宿泊客延数推移'!BH279</f>
        <v>783.00000000000011</v>
      </c>
      <c r="BF9" s="71">
        <f>'ｄ08-001市町村別入込総数・宿泊客延数推移'!BI279</f>
        <v>823.7</v>
      </c>
      <c r="BG9" s="71">
        <f>'ｄ08-001市町村別入込総数・宿泊客延数推移'!BJ279</f>
        <v>872.1</v>
      </c>
      <c r="BH9" s="71">
        <f>'ｄ08-001市町村別入込総数・宿泊客延数推移'!BK279</f>
        <v>885.09999999999991</v>
      </c>
      <c r="BI9" s="71">
        <f>'ｄ08-001市町村別入込総数・宿泊客延数推移'!BL279</f>
        <v>948.2</v>
      </c>
      <c r="BJ9" s="71">
        <f>'ｄ08-001市町村別入込総数・宿泊客延数推移'!BM279</f>
        <v>943.40000000000009</v>
      </c>
      <c r="BK9" s="71"/>
    </row>
    <row r="10" spans="6:63" x14ac:dyDescent="0.15">
      <c r="F10" t="s">
        <v>532</v>
      </c>
      <c r="G10" s="71">
        <f>'ｄ08-001市町村別入込総数・宿泊客延数推移'!I573/1000</f>
        <v>48.378</v>
      </c>
      <c r="H10" s="71">
        <f>'ｄ08-001市町村別入込総数・宿泊客延数推移'!J573/1000</f>
        <v>111.598</v>
      </c>
      <c r="I10" s="71">
        <f>'ｄ08-001市町村別入込総数・宿泊客延数推移'!K573/1000</f>
        <v>23.247</v>
      </c>
      <c r="J10" s="71">
        <f>'ｄ08-001市町村別入込総数・宿泊客延数推移'!L573/1000</f>
        <v>119.178</v>
      </c>
      <c r="K10" s="71">
        <f>'ｄ08-001市町村別入込総数・宿泊客延数推移'!M573/1000</f>
        <v>94.441000000000003</v>
      </c>
      <c r="L10" s="71">
        <f>'ｄ08-001市町村別入込総数・宿泊客延数推移'!N573/1000</f>
        <v>162.24700000000001</v>
      </c>
      <c r="M10" s="71">
        <f>'ｄ08-001市町村別入込総数・宿泊客延数推移'!O573/1000</f>
        <v>74.903000000000006</v>
      </c>
      <c r="N10" s="71">
        <f>'ｄ08-001市町村別入込総数・宿泊客延数推移'!P573/1000</f>
        <v>101.72199999999999</v>
      </c>
      <c r="O10" s="71">
        <f>'ｄ08-001市町村別入込総数・宿泊客延数推移'!Q573/1000</f>
        <v>102.486</v>
      </c>
      <c r="P10" s="71">
        <f>'ｄ08-001市町村別入込総数・宿泊客延数推移'!R573/1000</f>
        <v>101.651</v>
      </c>
      <c r="Q10" s="71">
        <f>'ｄ08-001市町村別入込総数・宿泊客延数推移'!S573/1000</f>
        <v>127.124</v>
      </c>
      <c r="R10" s="71">
        <f>'ｄ08-001市町村別入込総数・宿泊客延数推移'!T573/1000</f>
        <v>124.46899999999999</v>
      </c>
      <c r="S10" s="71">
        <f>'ｄ08-001市町村別入込総数・宿泊客延数推移'!U573/1000</f>
        <v>129.96799999999999</v>
      </c>
      <c r="T10" s="71">
        <f>'ｄ08-001市町村別入込総数・宿泊客延数推移'!V573/1000</f>
        <v>132.52500000000001</v>
      </c>
      <c r="U10" s="71">
        <f>'ｄ08-001市町村別入込総数・宿泊客延数推移'!W573/1000</f>
        <v>119.316</v>
      </c>
      <c r="V10" s="71">
        <f>'ｄ08-001市町村別入込総数・宿泊客延数推移'!X573/1000</f>
        <v>124.346</v>
      </c>
      <c r="W10" s="71">
        <f>'ｄ08-001市町村別入込総数・宿泊客延数推移'!Y573/1000</f>
        <v>123.66500000000001</v>
      </c>
      <c r="X10" s="71">
        <f>'ｄ08-001市町村別入込総数・宿泊客延数推移'!Z573/1000</f>
        <v>128.69200000000001</v>
      </c>
      <c r="Y10" s="71">
        <f>'ｄ08-001市町村別入込総数・宿泊客延数推移'!AA573/1000</f>
        <v>137.37899999999999</v>
      </c>
      <c r="Z10" s="71">
        <f>'ｄ08-001市町村別入込総数・宿泊客延数推移'!AB573/1000</f>
        <v>175.64699999999999</v>
      </c>
      <c r="AA10" s="71">
        <f>'ｄ08-001市町村別入込総数・宿泊客延数推移'!AC573/1000</f>
        <v>179.64699999999999</v>
      </c>
      <c r="AB10" s="71">
        <f>'ｄ08-001市町村別入込総数・宿泊客延数推移'!AD573/1000</f>
        <v>177.96700000000001</v>
      </c>
      <c r="AC10" s="71">
        <f>'ｄ08-001市町村別入込総数・宿泊客延数推移'!AE573/1000</f>
        <v>230.327</v>
      </c>
      <c r="AD10" s="71">
        <f>'ｄ08-001市町村別入込総数・宿泊客延数推移'!AF573/1000</f>
        <v>226.59</v>
      </c>
      <c r="AE10" s="71">
        <f>'ｄ08-001市町村別入込総数・宿泊客延数推移'!AG573/1000</f>
        <v>255.42699999999999</v>
      </c>
      <c r="AF10" s="71">
        <f>'ｄ08-001市町村別入込総数・宿泊客延数推移'!AH573/1000</f>
        <v>248.79</v>
      </c>
      <c r="AG10" s="71">
        <f>'ｄ08-001市町村別入込総数・宿泊客延数推移'!AI573/1000</f>
        <v>229.65700000000001</v>
      </c>
      <c r="AH10" s="71">
        <f>'ｄ08-001市町村別入込総数・宿泊客延数推移'!AJ573/1000</f>
        <v>227.72800000000001</v>
      </c>
      <c r="AI10" s="71">
        <f>'ｄ08-001市町村別入込総数・宿泊客延数推移'!AK573/1000</f>
        <v>261.50400000000002</v>
      </c>
      <c r="AJ10" s="71">
        <f>'ｄ08-001市町村別入込総数・宿泊客延数推移'!AL573/1000</f>
        <v>185.84299999999999</v>
      </c>
      <c r="AK10" s="71">
        <f>'ｄ08-001市町村別入込総数・宿泊客延数推移'!AM573/1000</f>
        <v>193.911</v>
      </c>
      <c r="AL10" s="71">
        <f>'ｄ08-001市町村別入込総数・宿泊客延数推移'!AN573/1000</f>
        <v>194.114</v>
      </c>
      <c r="AM10" s="71">
        <f>'ｄ08-001市町村別入込総数・宿泊客延数推移'!AO573/1000</f>
        <v>198.626</v>
      </c>
      <c r="AN10" s="71">
        <f>'ｄ08-001市町村別入込総数・宿泊客延数推移'!AQ573</f>
        <v>184.6</v>
      </c>
      <c r="AO10" s="71">
        <f>'ｄ08-001市町村別入込総数・宿泊客延数推移'!AR573</f>
        <v>227.4</v>
      </c>
      <c r="AP10" s="71">
        <f>'ｄ08-001市町村別入込総数・宿泊客延数推移'!AS573</f>
        <v>203.6</v>
      </c>
      <c r="AQ10" s="71">
        <f>'ｄ08-001市町村別入込総数・宿泊客延数推移'!AT573</f>
        <v>203.4</v>
      </c>
      <c r="AR10" s="71">
        <f>'ｄ08-001市町村別入込総数・宿泊客延数推移'!AU573</f>
        <v>194.7</v>
      </c>
      <c r="AS10" s="71">
        <f>'ｄ08-001市町村別入込総数・宿泊客延数推移'!AV573</f>
        <v>203.9</v>
      </c>
      <c r="AT10" s="71">
        <f>'ｄ08-001市町村別入込総数・宿泊客延数推移'!AW573</f>
        <v>224.2</v>
      </c>
      <c r="AU10" s="71">
        <f>'ｄ08-001市町村別入込総数・宿泊客延数推移'!AX573</f>
        <v>215.3</v>
      </c>
      <c r="AV10" s="71">
        <f>'ｄ08-001市町村別入込総数・宿泊客延数推移'!AY573</f>
        <v>274.8</v>
      </c>
      <c r="AW10" s="71">
        <f>'ｄ08-001市町村別入込総数・宿泊客延数推移'!AZ573</f>
        <v>284</v>
      </c>
      <c r="AX10" s="71">
        <f>'ｄ08-001市町村別入込総数・宿泊客延数推移'!BA573</f>
        <v>287.39999999999998</v>
      </c>
      <c r="AY10" s="71">
        <f>'ｄ08-001市町村別入込総数・宿泊客延数推移'!BB573</f>
        <v>271.2</v>
      </c>
      <c r="AZ10" s="71">
        <f>'ｄ08-001市町村別入込総数・宿泊客延数推移'!BC573</f>
        <v>285.39999999999998</v>
      </c>
      <c r="BA10" s="71">
        <f>'ｄ08-001市町村別入込総数・宿泊客延数推移'!BD573</f>
        <v>280.40000000000003</v>
      </c>
      <c r="BB10" s="71">
        <f>'ｄ08-001市町村別入込総数・宿泊客延数推移'!BE573</f>
        <v>293</v>
      </c>
      <c r="BC10" s="71">
        <f>'ｄ08-001市町村別入込総数・宿泊客延数推移'!BF573</f>
        <v>289.00000000000006</v>
      </c>
      <c r="BD10" s="71">
        <f>'ｄ08-001市町村別入込総数・宿泊客延数推移'!BG573</f>
        <v>288.60000000000002</v>
      </c>
      <c r="BE10" s="71">
        <f>'ｄ08-001市町村別入込総数・宿泊客延数推移'!BH573</f>
        <v>271.79999999999995</v>
      </c>
      <c r="BF10" s="71">
        <f>'ｄ08-001市町村別入込総数・宿泊客延数推移'!BI573</f>
        <v>270.8</v>
      </c>
      <c r="BG10" s="71">
        <f>'ｄ08-001市町村別入込総数・宿泊客延数推移'!BJ573</f>
        <v>323.79999999999995</v>
      </c>
      <c r="BH10" s="71">
        <f>'ｄ08-001市町村別入込総数・宿泊客延数推移'!BK573</f>
        <v>365.7</v>
      </c>
      <c r="BI10" s="71">
        <f>'ｄ08-001市町村別入込総数・宿泊客延数推移'!BL573</f>
        <v>363.2</v>
      </c>
      <c r="BJ10" s="71">
        <f>'ｄ08-001市町村別入込総数・宿泊客延数推移'!BM573</f>
        <v>328.1</v>
      </c>
      <c r="BK10" s="71"/>
    </row>
    <row r="11" spans="6:63" x14ac:dyDescent="0.15">
      <c r="F11" t="s">
        <v>533</v>
      </c>
      <c r="G11" s="71">
        <f>'ｄ08-001市町村別入込総数・宿泊客延数推移'!I579/1000</f>
        <v>93.590999999999994</v>
      </c>
      <c r="H11" s="71">
        <f>'ｄ08-001市町村別入込総数・宿泊客延数推移'!J579/1000</f>
        <v>85.787999999999997</v>
      </c>
      <c r="I11" s="71">
        <f>'ｄ08-001市町村別入込総数・宿泊客延数推移'!K579/1000</f>
        <v>95.106999999999999</v>
      </c>
      <c r="J11" s="71">
        <f>'ｄ08-001市町村別入込総数・宿泊客延数推移'!L579/1000</f>
        <v>102.48099999999999</v>
      </c>
      <c r="K11" s="71">
        <f>'ｄ08-001市町村別入込総数・宿泊客延数推移'!M579/1000</f>
        <v>86.956000000000003</v>
      </c>
      <c r="L11" s="71">
        <f>'ｄ08-001市町村別入込総数・宿泊客延数推移'!N579/1000</f>
        <v>117.315</v>
      </c>
      <c r="M11" s="71">
        <f>'ｄ08-001市町村別入込総数・宿泊客延数推移'!O579/1000</f>
        <v>112.443</v>
      </c>
      <c r="N11" s="71">
        <f>'ｄ08-001市町村別入込総数・宿泊客延数推移'!P579/1000</f>
        <v>93.756</v>
      </c>
      <c r="O11" s="71">
        <f>'ｄ08-001市町村別入込総数・宿泊客延数推移'!Q579/1000</f>
        <v>116.977</v>
      </c>
      <c r="P11" s="71">
        <f>'ｄ08-001市町村別入込総数・宿泊客延数推移'!R579/1000</f>
        <v>35.621000000000002</v>
      </c>
      <c r="Q11" s="71">
        <f>'ｄ08-001市町村別入込総数・宿泊客延数推移'!S579/1000</f>
        <v>35.881999999999998</v>
      </c>
      <c r="R11" s="71">
        <f>'ｄ08-001市町村別入込総数・宿泊客延数推移'!T579/1000</f>
        <v>35.881999999999998</v>
      </c>
      <c r="S11" s="71">
        <f>'ｄ08-001市町村別入込総数・宿泊客延数推移'!U579/1000</f>
        <v>37.667999999999999</v>
      </c>
      <c r="T11" s="71">
        <f>'ｄ08-001市町村別入込総数・宿泊客延数推移'!V579/1000</f>
        <v>39.554000000000002</v>
      </c>
      <c r="U11" s="71">
        <f>'ｄ08-001市町村別入込総数・宿泊客延数推移'!W579/1000</f>
        <v>51.564</v>
      </c>
      <c r="V11" s="71">
        <f>'ｄ08-001市町村別入込総数・宿泊客延数推移'!X579/1000</f>
        <v>69.935000000000002</v>
      </c>
      <c r="W11" s="71">
        <f>'ｄ08-001市町村別入込総数・宿泊客延数推移'!Y579/1000</f>
        <v>66.778999999999996</v>
      </c>
      <c r="X11" s="71">
        <f>'ｄ08-001市町村別入込総数・宿泊客延数推移'!Z579/1000</f>
        <v>60.374000000000002</v>
      </c>
      <c r="Y11" s="71">
        <f>'ｄ08-001市町村別入込総数・宿泊客延数推移'!AA579/1000</f>
        <v>56.625</v>
      </c>
      <c r="Z11" s="71">
        <f>'ｄ08-001市町村別入込総数・宿泊客延数推移'!AB579/1000</f>
        <v>59.054000000000002</v>
      </c>
      <c r="AA11" s="71">
        <f>'ｄ08-001市町村別入込総数・宿泊客延数推移'!AC579/1000</f>
        <v>50.158000000000001</v>
      </c>
      <c r="AB11" s="71">
        <f>'ｄ08-001市町村別入込総数・宿泊客延数推移'!AD579/1000</f>
        <v>60.567999999999998</v>
      </c>
      <c r="AC11" s="71">
        <f>'ｄ08-001市町村別入込総数・宿泊客延数推移'!AE579/1000</f>
        <v>62.014000000000003</v>
      </c>
      <c r="AD11" s="71">
        <f>'ｄ08-001市町村別入込総数・宿泊客延数推移'!AF579/1000</f>
        <v>68.478999999999999</v>
      </c>
      <c r="AE11" s="71">
        <f>'ｄ08-001市町村別入込総数・宿泊客延数推移'!AG579/1000</f>
        <v>62.426000000000002</v>
      </c>
      <c r="AF11" s="71">
        <f>'ｄ08-001市町村別入込総数・宿泊客延数推移'!AH579/1000</f>
        <v>72.087999999999994</v>
      </c>
      <c r="AG11" s="71">
        <f>'ｄ08-001市町村別入込総数・宿泊客延数推移'!AI579/1000</f>
        <v>76.025999999999996</v>
      </c>
      <c r="AH11" s="71">
        <f>'ｄ08-001市町村別入込総数・宿泊客延数推移'!AJ579/1000</f>
        <v>74.227999999999994</v>
      </c>
      <c r="AI11" s="71">
        <f>'ｄ08-001市町村別入込総数・宿泊客延数推移'!AK579/1000</f>
        <v>83.012</v>
      </c>
      <c r="AJ11" s="71">
        <f>'ｄ08-001市町村別入込総数・宿泊客延数推移'!AL579/1000</f>
        <v>124.94799999999999</v>
      </c>
      <c r="AK11" s="71">
        <f>'ｄ08-001市町村別入込総数・宿泊客延数推移'!AM579/1000</f>
        <v>133.471</v>
      </c>
      <c r="AL11" s="71">
        <f>'ｄ08-001市町村別入込総数・宿泊客延数推移'!AN579/1000</f>
        <v>120.797</v>
      </c>
      <c r="AM11" s="71">
        <f>'ｄ08-001市町村別入込総数・宿泊客延数推移'!AO579/1000</f>
        <v>121.81</v>
      </c>
      <c r="AN11" s="71">
        <f>'ｄ08-001市町村別入込総数・宿泊客延数推移'!AQ579</f>
        <v>100</v>
      </c>
      <c r="AO11" s="71">
        <f>'ｄ08-001市町村別入込総数・宿泊客延数推移'!AR579</f>
        <v>93</v>
      </c>
      <c r="AP11" s="71">
        <f>'ｄ08-001市町村別入込総数・宿泊客延数推移'!AS579</f>
        <v>94.6</v>
      </c>
      <c r="AQ11" s="71">
        <f>'ｄ08-001市町村別入込総数・宿泊客延数推移'!AT579</f>
        <v>82.4</v>
      </c>
      <c r="AR11" s="71">
        <f>'ｄ08-001市町村別入込総数・宿泊客延数推移'!AU579</f>
        <v>81.099999999999994</v>
      </c>
      <c r="AS11" s="71">
        <f>'ｄ08-001市町村別入込総数・宿泊客延数推移'!AV579</f>
        <v>78.099999999999994</v>
      </c>
      <c r="AT11" s="71">
        <f>'ｄ08-001市町村別入込総数・宿泊客延数推移'!AW579</f>
        <v>73.900000000000006</v>
      </c>
      <c r="AU11" s="71">
        <f>'ｄ08-001市町村別入込総数・宿泊客延数推移'!AX579</f>
        <v>121.7</v>
      </c>
      <c r="AV11" s="71">
        <f>'ｄ08-001市町村別入込総数・宿泊客延数推移'!AY579</f>
        <v>137.80000000000001</v>
      </c>
      <c r="AW11" s="71">
        <f>'ｄ08-001市町村別入込総数・宿泊客延数推移'!AZ579</f>
        <v>158.1</v>
      </c>
      <c r="AX11" s="71">
        <f>'ｄ08-001市町村別入込総数・宿泊客延数推移'!BA579</f>
        <v>167.4</v>
      </c>
      <c r="AY11" s="71">
        <f>'ｄ08-001市町村別入込総数・宿泊客延数推移'!BB579</f>
        <v>124.7</v>
      </c>
      <c r="AZ11" s="71">
        <f>'ｄ08-001市町村別入込総数・宿泊客延数推移'!BC579</f>
        <v>127.8</v>
      </c>
      <c r="BA11" s="71">
        <f>'ｄ08-001市町村別入込総数・宿泊客延数推移'!BD579</f>
        <v>130.29999999999998</v>
      </c>
      <c r="BB11" s="71">
        <f>'ｄ08-001市町村別入込総数・宿泊客延数推移'!BE579</f>
        <v>123.90000000000002</v>
      </c>
      <c r="BC11" s="71">
        <f>'ｄ08-001市町村別入込総数・宿泊客延数推移'!BF579</f>
        <v>153.69999999999996</v>
      </c>
      <c r="BD11" s="71">
        <f>'ｄ08-001市町村別入込総数・宿泊客延数推移'!BG579</f>
        <v>171.5</v>
      </c>
      <c r="BE11" s="71">
        <f>'ｄ08-001市町村別入込総数・宿泊客延数推移'!BH579</f>
        <v>159.29999999999998</v>
      </c>
      <c r="BF11" s="71">
        <f>'ｄ08-001市町村別入込総数・宿泊客延数推移'!BI579</f>
        <v>207.7</v>
      </c>
      <c r="BG11" s="71">
        <f>'ｄ08-001市町村別入込総数・宿泊客延数推移'!BJ579</f>
        <v>165.8</v>
      </c>
      <c r="BH11" s="71">
        <f>'ｄ08-001市町村別入込総数・宿泊客延数推移'!BK579</f>
        <v>169.20000000000002</v>
      </c>
      <c r="BI11" s="71">
        <f>'ｄ08-001市町村別入込総数・宿泊客延数推移'!BL579</f>
        <v>147.80000000000001</v>
      </c>
      <c r="BJ11" s="71">
        <f>'ｄ08-001市町村別入込総数・宿泊客延数推移'!BM579</f>
        <v>162.39999999999998</v>
      </c>
      <c r="BK11" s="71"/>
    </row>
    <row r="12" spans="6:63" x14ac:dyDescent="0.15">
      <c r="F12" t="s">
        <v>535</v>
      </c>
      <c r="G12" s="71">
        <f>'ｄ08-001市町村別入込総数・宿泊客延数推移'!I945/1000</f>
        <v>19.675999999999998</v>
      </c>
      <c r="H12" s="71">
        <f>'ｄ08-001市町村別入込総数・宿泊客延数推移'!J945/1000</f>
        <v>14.8</v>
      </c>
      <c r="I12" s="71">
        <f>'ｄ08-001市町村別入込総数・宿泊客延数推移'!K945/1000</f>
        <v>32.247999999999998</v>
      </c>
      <c r="J12" s="71">
        <f>'ｄ08-001市町村別入込総数・宿泊客延数推移'!L945/1000</f>
        <v>75.484999999999999</v>
      </c>
      <c r="K12" s="71">
        <f>'ｄ08-001市町村別入込総数・宿泊客延数推移'!M945/1000</f>
        <v>59.331000000000003</v>
      </c>
      <c r="L12" s="71">
        <f>'ｄ08-001市町村別入込総数・宿泊客延数推移'!N945/1000</f>
        <v>103.149</v>
      </c>
      <c r="M12" s="71">
        <f>'ｄ08-001市町村別入込総数・宿泊客延数推移'!O945/1000</f>
        <v>106.77200000000001</v>
      </c>
      <c r="N12" s="71">
        <f>'ｄ08-001市町村別入込総数・宿泊客延数推移'!P945/1000</f>
        <v>127.85599999999999</v>
      </c>
      <c r="O12" s="71">
        <f>'ｄ08-001市町村別入込総数・宿泊客延数推移'!Q945/1000</f>
        <v>163.113</v>
      </c>
      <c r="P12" s="71">
        <f>'ｄ08-001市町村別入込総数・宿泊客延数推移'!R945/1000</f>
        <v>163.489</v>
      </c>
      <c r="Q12" s="71">
        <f>'ｄ08-001市町村別入込総数・宿泊客延数推移'!S945/1000</f>
        <v>199.68600000000001</v>
      </c>
      <c r="R12" s="71">
        <f>'ｄ08-001市町村別入込総数・宿泊客延数推移'!T945/1000</f>
        <v>189.16300000000001</v>
      </c>
      <c r="S12" s="71">
        <f>'ｄ08-001市町村別入込総数・宿泊客延数推移'!U945/1000</f>
        <v>176.28700000000001</v>
      </c>
      <c r="T12" s="71">
        <f>'ｄ08-001市町村別入込総数・宿泊客延数推移'!V945/1000</f>
        <v>177.899</v>
      </c>
      <c r="U12" s="71">
        <f>'ｄ08-001市町村別入込総数・宿泊客延数推移'!W945/1000</f>
        <v>179.393</v>
      </c>
      <c r="V12" s="71">
        <f>'ｄ08-001市町村別入込総数・宿泊客延数推移'!X945/1000</f>
        <v>163.667</v>
      </c>
      <c r="W12" s="71">
        <f>'ｄ08-001市町村別入込総数・宿泊客延数推移'!Y945/1000</f>
        <v>166.38900000000001</v>
      </c>
      <c r="X12" s="71">
        <f>'ｄ08-001市町村別入込総数・宿泊客延数推移'!Z945/1000</f>
        <v>168.95099999999999</v>
      </c>
      <c r="Y12" s="71">
        <f>'ｄ08-001市町村別入込総数・宿泊客延数推移'!AA945/1000</f>
        <v>185.184</v>
      </c>
      <c r="Z12" s="71">
        <f>'ｄ08-001市町村別入込総数・宿泊客延数推移'!AB945/1000</f>
        <v>203.21600000000001</v>
      </c>
      <c r="AA12" s="71">
        <f>'ｄ08-001市町村別入込総数・宿泊客延数推移'!AC945/1000</f>
        <v>210.92400000000001</v>
      </c>
      <c r="AB12" s="71">
        <f>'ｄ08-001市町村別入込総数・宿泊客延数推移'!AD945/1000</f>
        <v>296.94799999999998</v>
      </c>
      <c r="AC12" s="71">
        <f>'ｄ08-001市町村別入込総数・宿泊客延数推移'!AE945/1000</f>
        <v>306.60000000000002</v>
      </c>
      <c r="AD12" s="71">
        <f>'ｄ08-001市町村別入込総数・宿泊客延数推移'!AF945/1000</f>
        <v>282</v>
      </c>
      <c r="AE12" s="71">
        <f>'ｄ08-001市町村別入込総数・宿泊客延数推移'!AG945/1000</f>
        <v>190.9</v>
      </c>
      <c r="AF12" s="71">
        <f>'ｄ08-001市町村別入込総数・宿泊客延数推移'!AH945/1000</f>
        <v>326.10000000000002</v>
      </c>
      <c r="AG12" s="71">
        <f>'ｄ08-001市町村別入込総数・宿泊客延数推移'!AI945/1000</f>
        <v>359.4</v>
      </c>
      <c r="AH12" s="71">
        <f>'ｄ08-001市町村別入込総数・宿泊客延数推移'!AJ945/1000</f>
        <v>367.4</v>
      </c>
      <c r="AI12" s="71">
        <f>'ｄ08-001市町村別入込総数・宿泊客延数推移'!AK945/1000</f>
        <v>374.6</v>
      </c>
      <c r="AJ12" s="71">
        <f>'ｄ08-001市町村別入込総数・宿泊客延数推移'!AL945/1000</f>
        <v>370.2</v>
      </c>
      <c r="AK12" s="71">
        <f>'ｄ08-001市町村別入込総数・宿泊客延数推移'!AM945/1000</f>
        <v>406</v>
      </c>
      <c r="AL12" s="71">
        <f>'ｄ08-001市町村別入込総数・宿泊客延数推移'!AN945/1000</f>
        <v>424.8</v>
      </c>
      <c r="AM12" s="71">
        <f>'ｄ08-001市町村別入込総数・宿泊客延数推移'!AO945/1000</f>
        <v>425.6</v>
      </c>
      <c r="AN12" s="71">
        <f>'ｄ08-001市町村別入込総数・宿泊客延数推移'!AQ945</f>
        <v>426.8</v>
      </c>
      <c r="AO12" s="71">
        <f>'ｄ08-001市町村別入込総数・宿泊客延数推移'!AR945</f>
        <v>436.3</v>
      </c>
      <c r="AP12" s="71">
        <f>'ｄ08-001市町村別入込総数・宿泊客延数推移'!AS945</f>
        <v>457.9</v>
      </c>
      <c r="AQ12" s="71">
        <f>'ｄ08-001市町村別入込総数・宿泊客延数推移'!AT945</f>
        <v>440.9</v>
      </c>
      <c r="AR12" s="71">
        <f>'ｄ08-001市町村別入込総数・宿泊客延数推移'!AU945</f>
        <v>467.6</v>
      </c>
      <c r="AS12" s="71">
        <f>'ｄ08-001市町村別入込総数・宿泊客延数推移'!AV945</f>
        <v>473.7</v>
      </c>
      <c r="AT12" s="71">
        <f>'ｄ08-001市町村別入込総数・宿泊客延数推移'!AW945</f>
        <v>461.5</v>
      </c>
      <c r="AU12" s="71">
        <f>'ｄ08-001市町村別入込総数・宿泊客延数推移'!AX945</f>
        <v>423.8</v>
      </c>
      <c r="AV12" s="71">
        <f>'ｄ08-001市町村別入込総数・宿泊客延数推移'!AY945</f>
        <v>416.2</v>
      </c>
      <c r="AW12" s="71">
        <f>'ｄ08-001市町村別入込総数・宿泊客延数推移'!AZ945</f>
        <v>408.5</v>
      </c>
      <c r="AX12" s="71">
        <f>'ｄ08-001市町村別入込総数・宿泊客延数推移'!BA945</f>
        <v>407.3</v>
      </c>
      <c r="AY12" s="71">
        <f>'ｄ08-001市町村別入込総数・宿泊客延数推移'!BB945</f>
        <v>395.4</v>
      </c>
      <c r="AZ12" s="71">
        <f>'ｄ08-001市町村別入込総数・宿泊客延数推移'!BC945</f>
        <v>378.7</v>
      </c>
      <c r="BA12" s="71">
        <f>'ｄ08-001市町村別入込総数・宿泊客延数推移'!BD945</f>
        <v>370.8</v>
      </c>
      <c r="BB12" s="71">
        <f>'ｄ08-001市町村別入込総数・宿泊客延数推移'!BE945</f>
        <v>356.5</v>
      </c>
      <c r="BC12" s="71">
        <f>'ｄ08-001市町村別入込総数・宿泊客延数推移'!BF945</f>
        <v>413.49999999999994</v>
      </c>
      <c r="BD12" s="71">
        <f>'ｄ08-001市町村別入込総数・宿泊客延数推移'!BG945</f>
        <v>400.59999999999997</v>
      </c>
      <c r="BE12" s="71">
        <f>'ｄ08-001市町村別入込総数・宿泊客延数推移'!BH945</f>
        <v>382.70000000000005</v>
      </c>
      <c r="BF12" s="71">
        <f>'ｄ08-001市町村別入込総数・宿泊客延数推移'!BI945</f>
        <v>373.6</v>
      </c>
      <c r="BG12" s="71">
        <f>'ｄ08-001市町村別入込総数・宿泊客延数推移'!BJ945</f>
        <v>369.5</v>
      </c>
      <c r="BH12" s="71">
        <f>'ｄ08-001市町村別入込総数・宿泊客延数推移'!BK945</f>
        <v>377.1</v>
      </c>
      <c r="BI12" s="71">
        <f>'ｄ08-001市町村別入込総数・宿泊客延数推移'!BL945</f>
        <v>367.4</v>
      </c>
      <c r="BJ12" s="71">
        <f>'ｄ08-001市町村別入込総数・宿泊客延数推移'!BM945</f>
        <v>366.29999999999995</v>
      </c>
      <c r="BK12" s="71"/>
    </row>
    <row r="13" spans="6:63" x14ac:dyDescent="0.15">
      <c r="F13" t="s">
        <v>536</v>
      </c>
      <c r="G13" s="71">
        <f>'ｄ08-001市町村別入込総数・宿泊客延数推移'!I1017/1000</f>
        <v>16.484999999999999</v>
      </c>
      <c r="H13" s="71">
        <f>'ｄ08-001市町村別入込総数・宿泊客延数推移'!J1017/1000</f>
        <v>30.808</v>
      </c>
      <c r="I13" s="71">
        <f>'ｄ08-001市町村別入込総数・宿泊客延数推移'!K1017/1000</f>
        <v>8.7620000000000005</v>
      </c>
      <c r="J13" s="71">
        <f>'ｄ08-001市町村別入込総数・宿泊客延数推移'!L1017/1000</f>
        <v>10.276999999999999</v>
      </c>
      <c r="K13" s="71">
        <f>'ｄ08-001市町村別入込総数・宿泊客延数推移'!M1017/1000</f>
        <v>10.151999999999999</v>
      </c>
      <c r="L13" s="71">
        <f>'ｄ08-001市町村別入込総数・宿泊客延数推移'!N1017/1000</f>
        <v>47.774000000000001</v>
      </c>
      <c r="M13" s="71">
        <f>'ｄ08-001市町村別入込総数・宿泊客延数推移'!O1017/1000</f>
        <v>61.42</v>
      </c>
      <c r="N13" s="71">
        <f>'ｄ08-001市町村別入込総数・宿泊客延数推移'!P1017/1000</f>
        <v>58.771000000000001</v>
      </c>
      <c r="O13" s="71">
        <f>'ｄ08-001市町村別入込総数・宿泊客延数推移'!Q1017/1000</f>
        <v>72.932000000000002</v>
      </c>
      <c r="P13" s="71">
        <f>'ｄ08-001市町村別入込総数・宿泊客延数推移'!R1017/1000</f>
        <v>72.277000000000001</v>
      </c>
      <c r="Q13" s="71">
        <f>'ｄ08-001市町村別入込総数・宿泊客延数推移'!S1017/1000</f>
        <v>78.775999999999996</v>
      </c>
      <c r="R13" s="71">
        <f>'ｄ08-001市町村別入込総数・宿泊客延数推移'!T1017/1000</f>
        <v>95.605999999999995</v>
      </c>
      <c r="S13" s="71">
        <f>'ｄ08-001市町村別入込総数・宿泊客延数推移'!U1017/1000</f>
        <v>93.331000000000003</v>
      </c>
      <c r="T13" s="71">
        <f>'ｄ08-001市町村別入込総数・宿泊客延数推移'!V1017/1000</f>
        <v>90.087999999999994</v>
      </c>
      <c r="U13" s="71">
        <f>'ｄ08-001市町村別入込総数・宿泊客延数推移'!W1017/1000</f>
        <v>86.403999999999996</v>
      </c>
      <c r="V13" s="71">
        <f>'ｄ08-001市町村別入込総数・宿泊客延数推移'!X1017/1000</f>
        <v>138.96199999999999</v>
      </c>
      <c r="W13" s="71">
        <f>'ｄ08-001市町村別入込総数・宿泊客延数推移'!Y1017/1000</f>
        <v>215.65899999999999</v>
      </c>
      <c r="X13" s="71">
        <f>'ｄ08-001市町村別入込総数・宿泊客延数推移'!Z1017/1000</f>
        <v>206.93899999999999</v>
      </c>
      <c r="Y13" s="71">
        <f>'ｄ08-001市町村別入込総数・宿泊客延数推移'!AA1017/1000</f>
        <v>222.38800000000001</v>
      </c>
      <c r="Z13" s="71">
        <f>'ｄ08-001市町村別入込総数・宿泊客延数推移'!AB1017/1000</f>
        <v>231.12899999999999</v>
      </c>
      <c r="AA13" s="71">
        <f>'ｄ08-001市町村別入込総数・宿泊客延数推移'!AC1017/1000</f>
        <v>212.857</v>
      </c>
      <c r="AB13" s="71">
        <f>'ｄ08-001市町村別入込総数・宿泊客延数推移'!AD1017/1000</f>
        <v>215.16499999999999</v>
      </c>
      <c r="AC13" s="71">
        <f>'ｄ08-001市町村別入込総数・宿泊客延数推移'!AE1017/1000</f>
        <v>202.79400000000001</v>
      </c>
      <c r="AD13" s="71">
        <f>'ｄ08-001市町村別入込総数・宿泊客延数推移'!AF1017/1000</f>
        <v>240.68</v>
      </c>
      <c r="AE13" s="71">
        <f>'ｄ08-001市町村別入込総数・宿泊客延数推移'!AG1017/1000</f>
        <v>269.88499999999999</v>
      </c>
      <c r="AF13" s="71">
        <f>'ｄ08-001市町村別入込総数・宿泊客延数推移'!AH1017/1000</f>
        <v>270.541</v>
      </c>
      <c r="AG13" s="71">
        <f>'ｄ08-001市町村別入込総数・宿泊客延数推移'!AI1017/1000</f>
        <v>275.69299999999998</v>
      </c>
      <c r="AH13" s="71">
        <f>'ｄ08-001市町村別入込総数・宿泊客延数推移'!AJ1017/1000</f>
        <v>289.60700000000003</v>
      </c>
      <c r="AI13" s="71">
        <f>'ｄ08-001市町村別入込総数・宿泊客延数推移'!AK1017/1000</f>
        <v>288.19</v>
      </c>
      <c r="AJ13" s="71">
        <f>'ｄ08-001市町村別入込総数・宿泊客延数推移'!AL1017/1000</f>
        <v>289.95800000000003</v>
      </c>
      <c r="AK13" s="71">
        <f>'ｄ08-001市町村別入込総数・宿泊客延数推移'!AM1017/1000</f>
        <v>290.68200000000002</v>
      </c>
      <c r="AL13" s="71">
        <f>'ｄ08-001市町村別入込総数・宿泊客延数推移'!AN1017/1000</f>
        <v>274.86900000000003</v>
      </c>
      <c r="AM13" s="71">
        <f>'ｄ08-001市町村別入込総数・宿泊客延数推移'!AO1017/1000</f>
        <v>320.98599999999999</v>
      </c>
      <c r="AN13" s="71">
        <f>'ｄ08-001市町村別入込総数・宿泊客延数推移'!AQ1017</f>
        <v>302.8</v>
      </c>
      <c r="AO13" s="71">
        <f>'ｄ08-001市町村別入込総数・宿泊客延数推移'!AR1017</f>
        <v>295.89999999999998</v>
      </c>
      <c r="AP13" s="71">
        <f>'ｄ08-001市町村別入込総数・宿泊客延数推移'!AS1017</f>
        <v>320.60000000000002</v>
      </c>
      <c r="AQ13" s="71">
        <f>'ｄ08-001市町村別入込総数・宿泊客延数推移'!AT1017</f>
        <v>321.7</v>
      </c>
      <c r="AR13" s="71">
        <f>'ｄ08-001市町村別入込総数・宿泊客延数推移'!AU1017</f>
        <v>383</v>
      </c>
      <c r="AS13" s="71">
        <f>'ｄ08-001市町村別入込総数・宿泊客延数推移'!AV1017</f>
        <v>387.6</v>
      </c>
      <c r="AT13" s="71">
        <f>'ｄ08-001市町村別入込総数・宿泊客延数推移'!AW1017</f>
        <v>365.9</v>
      </c>
      <c r="AU13" s="71">
        <f>'ｄ08-001市町村別入込総数・宿泊客延数推移'!AX1017</f>
        <v>421.6</v>
      </c>
      <c r="AV13" s="71">
        <f>'ｄ08-001市町村別入込総数・宿泊客延数推移'!AY1017</f>
        <v>452</v>
      </c>
      <c r="AW13" s="71">
        <f>'ｄ08-001市町村別入込総数・宿泊客延数推移'!AZ1017</f>
        <v>438.4</v>
      </c>
      <c r="AX13" s="71">
        <f>'ｄ08-001市町村別入込総数・宿泊客延数推移'!BA1017</f>
        <v>684.8</v>
      </c>
      <c r="AY13" s="71">
        <f>'ｄ08-001市町村別入込総数・宿泊客延数推移'!BB1017</f>
        <v>655.1</v>
      </c>
      <c r="AZ13" s="71">
        <f>'ｄ08-001市町村別入込総数・宿泊客延数推移'!BC1017</f>
        <v>664.3</v>
      </c>
      <c r="BA13" s="71">
        <f>'ｄ08-001市町村別入込総数・宿泊客延数推移'!BD1017</f>
        <v>706.09999999999991</v>
      </c>
      <c r="BB13" s="71">
        <f>'ｄ08-001市町村別入込総数・宿泊客延数推移'!BE1017</f>
        <v>486.09999999999991</v>
      </c>
      <c r="BC13" s="71">
        <f>'ｄ08-001市町村別入込総数・宿泊客延数推移'!BF1017</f>
        <v>492.99999999999994</v>
      </c>
      <c r="BD13" s="71">
        <f>'ｄ08-001市町村別入込総数・宿泊客延数推移'!BG1017</f>
        <v>521.5</v>
      </c>
      <c r="BE13" s="71">
        <f>'ｄ08-001市町村別入込総数・宿泊客延数推移'!BH1017</f>
        <v>701.40000000000009</v>
      </c>
      <c r="BF13" s="71">
        <f>'ｄ08-001市町村別入込総数・宿泊客延数推移'!BI1017</f>
        <v>696.2</v>
      </c>
      <c r="BG13" s="71">
        <f>'ｄ08-001市町村別入込総数・宿泊客延数推移'!BJ1017</f>
        <v>695.19999999999993</v>
      </c>
      <c r="BH13" s="71">
        <f>'ｄ08-001市町村別入込総数・宿泊客延数推移'!BK1017</f>
        <v>718.80000000000007</v>
      </c>
      <c r="BI13" s="71">
        <f>'ｄ08-001市町村別入込総数・宿泊客延数推移'!BL1017</f>
        <v>695.4</v>
      </c>
      <c r="BJ13" s="71">
        <f>'ｄ08-001市町村別入込総数・宿泊客延数推移'!BM1017</f>
        <v>638.4</v>
      </c>
      <c r="BK13" s="71"/>
    </row>
    <row r="14" spans="6:63" x14ac:dyDescent="0.15">
      <c r="F14" t="s">
        <v>537</v>
      </c>
      <c r="G14" s="71">
        <f>'ｄ08-001市町村別入込総数・宿泊客延数推移'!I1023/1000</f>
        <v>142.68799999999999</v>
      </c>
      <c r="H14" s="71">
        <f>'ｄ08-001市町村別入込総数・宿泊客延数推移'!J1023/1000</f>
        <v>160.30699999999999</v>
      </c>
      <c r="I14" s="71">
        <f>'ｄ08-001市町村別入込総数・宿泊客延数推移'!K1023/1000</f>
        <v>195.779</v>
      </c>
      <c r="J14" s="71">
        <f>'ｄ08-001市町村別入込総数・宿泊客延数推移'!L1023/1000</f>
        <v>197.99199999999999</v>
      </c>
      <c r="K14" s="71">
        <f>'ｄ08-001市町村別入込総数・宿泊客延数推移'!M1023/1000</f>
        <v>185.751</v>
      </c>
      <c r="L14" s="71">
        <f>'ｄ08-001市町村別入込総数・宿泊客延数推移'!N1023/1000</f>
        <v>276.03100000000001</v>
      </c>
      <c r="M14" s="71">
        <f>'ｄ08-001市町村別入込総数・宿泊客延数推移'!O1023/1000</f>
        <v>205.18</v>
      </c>
      <c r="N14" s="71">
        <f>'ｄ08-001市町村別入込総数・宿泊客延数推移'!P1023/1000</f>
        <v>334.89100000000002</v>
      </c>
      <c r="O14" s="71">
        <f>'ｄ08-001市町村別入込総数・宿泊客延数推移'!Q1023/1000</f>
        <v>477.89699999999999</v>
      </c>
      <c r="P14" s="71">
        <f>'ｄ08-001市町村別入込総数・宿泊客延数推移'!R1023/1000</f>
        <v>549.46</v>
      </c>
      <c r="Q14" s="71">
        <f>'ｄ08-001市町村別入込総数・宿泊客延数推移'!S1023/1000</f>
        <v>618.38599999999997</v>
      </c>
      <c r="R14" s="71">
        <f>'ｄ08-001市町村別入込総数・宿泊客延数推移'!T1023/1000</f>
        <v>436.834</v>
      </c>
      <c r="S14" s="71">
        <f>'ｄ08-001市町村別入込総数・宿泊客延数推移'!U1023/1000</f>
        <v>444.50400000000002</v>
      </c>
      <c r="T14" s="71">
        <f>'ｄ08-001市町村別入込総数・宿泊客延数推移'!V1023/1000</f>
        <v>369.45</v>
      </c>
      <c r="U14" s="71">
        <f>'ｄ08-001市町村別入込総数・宿泊客延数推移'!W1023/1000</f>
        <v>409.64499999999998</v>
      </c>
      <c r="V14" s="71">
        <f>'ｄ08-001市町村別入込総数・宿泊客延数推移'!X1023/1000</f>
        <v>441.14</v>
      </c>
      <c r="W14" s="71">
        <f>'ｄ08-001市町村別入込総数・宿泊客延数推移'!Y1023/1000</f>
        <v>442.03899999999999</v>
      </c>
      <c r="X14" s="71">
        <f>'ｄ08-001市町村別入込総数・宿泊客延数推移'!Z1023/1000</f>
        <v>428.69900000000001</v>
      </c>
      <c r="Y14" s="71">
        <f>'ｄ08-001市町村別入込総数・宿泊客延数推移'!AA1023/1000</f>
        <v>435.76</v>
      </c>
      <c r="Z14" s="71">
        <f>'ｄ08-001市町村別入込総数・宿泊客延数推移'!AB1023/1000</f>
        <v>414.36900000000003</v>
      </c>
      <c r="AA14" s="71">
        <f>'ｄ08-001市町村別入込総数・宿泊客延数推移'!AC1023/1000</f>
        <v>416.19</v>
      </c>
      <c r="AB14" s="71">
        <f>'ｄ08-001市町村別入込総数・宿泊客延数推移'!AD1023/1000</f>
        <v>523.13800000000003</v>
      </c>
      <c r="AC14" s="71">
        <f>'ｄ08-001市町村別入込総数・宿泊客延数推移'!AE1023/1000</f>
        <v>499.10199999999998</v>
      </c>
      <c r="AD14" s="71">
        <f>'ｄ08-001市町村別入込総数・宿泊客延数推移'!AF1023/1000</f>
        <v>542.221</v>
      </c>
      <c r="AE14" s="71">
        <f>'ｄ08-001市町村別入込総数・宿泊客延数推移'!AG1023/1000</f>
        <v>580.69299999999998</v>
      </c>
      <c r="AF14" s="71">
        <f>'ｄ08-001市町村別入込総数・宿泊客延数推移'!AH1023/1000</f>
        <v>584.71400000000006</v>
      </c>
      <c r="AG14" s="71">
        <f>'ｄ08-001市町村別入込総数・宿泊客延数推移'!AI1023/1000</f>
        <v>650.56500000000005</v>
      </c>
      <c r="AH14" s="71">
        <f>'ｄ08-001市町村別入込総数・宿泊客延数推移'!AJ1023/1000</f>
        <v>703.327</v>
      </c>
      <c r="AI14" s="71">
        <f>'ｄ08-001市町村別入込総数・宿泊客延数推移'!AK1023/1000</f>
        <v>744.11099999999999</v>
      </c>
      <c r="AJ14" s="71">
        <f>'ｄ08-001市町村別入込総数・宿泊客延数推移'!AL1023/1000</f>
        <v>721.55600000000004</v>
      </c>
      <c r="AK14" s="71">
        <f>'ｄ08-001市町村別入込総数・宿泊客延数推移'!AM1023/1000</f>
        <v>714.06700000000001</v>
      </c>
      <c r="AL14" s="71">
        <f>'ｄ08-001市町村別入込総数・宿泊客延数推移'!AN1023/1000</f>
        <v>707.31200000000001</v>
      </c>
      <c r="AM14" s="71">
        <f>'ｄ08-001市町村別入込総数・宿泊客延数推移'!AO1023/1000</f>
        <v>707.495</v>
      </c>
      <c r="AN14" s="71">
        <f>'ｄ08-001市町村別入込総数・宿泊客延数推移'!AQ1023</f>
        <v>697.2</v>
      </c>
      <c r="AO14" s="71">
        <f>'ｄ08-001市町村別入込総数・宿泊客延数推移'!AR1023</f>
        <v>678.1</v>
      </c>
      <c r="AP14" s="71">
        <f>'ｄ08-001市町村別入込総数・宿泊客延数推移'!AS1023</f>
        <v>663.8</v>
      </c>
      <c r="AQ14" s="71">
        <f>'ｄ08-001市町村別入込総数・宿泊客延数推移'!AT1023</f>
        <v>603.9</v>
      </c>
      <c r="AR14" s="71">
        <f>'ｄ08-001市町村別入込総数・宿泊客延数推移'!AU1023</f>
        <v>618.1</v>
      </c>
      <c r="AS14" s="71">
        <f>'ｄ08-001市町村別入込総数・宿泊客延数推移'!AV1023</f>
        <v>641.4</v>
      </c>
      <c r="AT14" s="71">
        <f>'ｄ08-001市町村別入込総数・宿泊客延数推移'!AW1023</f>
        <v>601.6</v>
      </c>
      <c r="AU14" s="71">
        <f>'ｄ08-001市町村別入込総数・宿泊客延数推移'!AX1023</f>
        <v>566.6</v>
      </c>
      <c r="AV14" s="71">
        <f>'ｄ08-001市町村別入込総数・宿泊客延数推移'!AY1023</f>
        <v>600.4</v>
      </c>
      <c r="AW14" s="71">
        <f>'ｄ08-001市町村別入込総数・宿泊客延数推移'!AZ1023</f>
        <v>573.1</v>
      </c>
      <c r="AX14" s="71">
        <f>'ｄ08-001市町村別入込総数・宿泊客延数推移'!BA1023</f>
        <v>630.5</v>
      </c>
      <c r="AY14" s="71">
        <f>'ｄ08-001市町村別入込総数・宿泊客延数推移'!BB1023</f>
        <v>504.6</v>
      </c>
      <c r="AZ14" s="71">
        <f>'ｄ08-001市町村別入込総数・宿泊客延数推移'!BC1023</f>
        <v>460.2</v>
      </c>
      <c r="BA14" s="71">
        <f>'ｄ08-001市町村別入込総数・宿泊客延数推移'!BD1023</f>
        <v>444.19999999999993</v>
      </c>
      <c r="BB14" s="71">
        <f>'ｄ08-001市町村別入込総数・宿泊客延数推移'!BE1023</f>
        <v>430</v>
      </c>
      <c r="BC14" s="71">
        <f>'ｄ08-001市町村別入込総数・宿泊客延数推移'!BF1023</f>
        <v>453.40000000000003</v>
      </c>
      <c r="BD14" s="71">
        <f>'ｄ08-001市町村別入込総数・宿泊客延数推移'!BG1023</f>
        <v>450.90000000000003</v>
      </c>
      <c r="BE14" s="71">
        <f>'ｄ08-001市町村別入込総数・宿泊客延数推移'!BH1023</f>
        <v>449.9</v>
      </c>
      <c r="BF14" s="71">
        <f>'ｄ08-001市町村別入込総数・宿泊客延数推移'!BI1023</f>
        <v>467.8</v>
      </c>
      <c r="BG14" s="71">
        <f>'ｄ08-001市町村別入込総数・宿泊客延数推移'!BJ1023</f>
        <v>457.5</v>
      </c>
      <c r="BH14" s="71">
        <f>'ｄ08-001市町村別入込総数・宿泊客延数推移'!BK1023</f>
        <v>481.90000000000003</v>
      </c>
      <c r="BI14" s="71">
        <f>'ｄ08-001市町村別入込総数・宿泊客延数推移'!BL1023</f>
        <v>443.7</v>
      </c>
      <c r="BJ14" s="71">
        <f>'ｄ08-001市町村別入込総数・宿泊客延数推移'!BM1023</f>
        <v>422.70000000000005</v>
      </c>
      <c r="BK14" s="71"/>
    </row>
    <row r="15" spans="6:63" x14ac:dyDescent="0.15">
      <c r="F15" t="s">
        <v>538</v>
      </c>
      <c r="G15" s="71">
        <f>'ｄ08-001市町村別入込総数・宿泊客延数推移'!I1185/1000</f>
        <v>78.765000000000001</v>
      </c>
      <c r="H15" s="71">
        <f>'ｄ08-001市町村別入込総数・宿泊客延数推移'!J1185/1000</f>
        <v>85.278999999999996</v>
      </c>
      <c r="I15" s="71">
        <f>'ｄ08-001市町村別入込総数・宿泊客延数推移'!K1185/1000</f>
        <v>88.563000000000002</v>
      </c>
      <c r="J15" s="71">
        <f>'ｄ08-001市町村別入込総数・宿泊客延数推移'!L1185/1000</f>
        <v>110.874</v>
      </c>
      <c r="K15" s="71">
        <f>'ｄ08-001市町村別入込総数・宿泊客延数推移'!M1185/1000</f>
        <v>117.495</v>
      </c>
      <c r="L15" s="71">
        <f>'ｄ08-001市町村別入込総数・宿泊客延数推移'!N1185/1000</f>
        <v>132.59299999999999</v>
      </c>
      <c r="M15" s="71">
        <f>'ｄ08-001市町村別入込総数・宿泊客延数推移'!O1185/1000</f>
        <v>143.15100000000001</v>
      </c>
      <c r="N15" s="71">
        <f>'ｄ08-001市町村別入込総数・宿泊客延数推移'!P1185/1000</f>
        <v>166.72200000000001</v>
      </c>
      <c r="O15" s="71">
        <f>'ｄ08-001市町村別入込総数・宿泊客延数推移'!Q1185/1000</f>
        <v>167.23599999999999</v>
      </c>
      <c r="P15" s="71">
        <f>'ｄ08-001市町村別入込総数・宿泊客延数推移'!R1185/1000</f>
        <v>187.679</v>
      </c>
      <c r="Q15" s="71">
        <f>'ｄ08-001市町村別入込総数・宿泊客延数推移'!S1185/1000</f>
        <v>199.68199999999999</v>
      </c>
      <c r="R15" s="71">
        <f>'ｄ08-001市町村別入込総数・宿泊客延数推移'!T1185/1000</f>
        <v>180.68299999999999</v>
      </c>
      <c r="S15" s="71">
        <f>'ｄ08-001市町村別入込総数・宿泊客延数推移'!U1185/1000</f>
        <v>198.84800000000001</v>
      </c>
      <c r="T15" s="71">
        <f>'ｄ08-001市町村別入込総数・宿泊客延数推移'!V1185/1000</f>
        <v>191.69499999999999</v>
      </c>
      <c r="U15" s="71">
        <f>'ｄ08-001市町村別入込総数・宿泊客延数推移'!W1185/1000</f>
        <v>216.12700000000001</v>
      </c>
      <c r="V15" s="71">
        <f>'ｄ08-001市町村別入込総数・宿泊客延数推移'!X1185/1000</f>
        <v>236.76599999999999</v>
      </c>
      <c r="W15" s="71">
        <f>'ｄ08-001市町村別入込総数・宿泊客延数推移'!Y1185/1000</f>
        <v>227.26</v>
      </c>
      <c r="X15" s="71">
        <f>'ｄ08-001市町村別入込総数・宿泊客延数推移'!Z1185/1000</f>
        <v>233.34299999999999</v>
      </c>
      <c r="Y15" s="71">
        <f>'ｄ08-001市町村別入込総数・宿泊客延数推移'!AA1185/1000</f>
        <v>247.38</v>
      </c>
      <c r="Z15" s="71">
        <f>'ｄ08-001市町村別入込総数・宿泊客延数推移'!AB1185/1000</f>
        <v>216.78</v>
      </c>
      <c r="AA15" s="71">
        <f>'ｄ08-001市町村別入込総数・宿泊客延数推移'!AC1185/1000</f>
        <v>223.392</v>
      </c>
      <c r="AB15" s="71">
        <f>'ｄ08-001市町村別入込総数・宿泊客延数推移'!AD1185/1000</f>
        <v>226.602</v>
      </c>
      <c r="AC15" s="71">
        <f>'ｄ08-001市町村別入込総数・宿泊客延数推移'!AE1185/1000</f>
        <v>273.04500000000002</v>
      </c>
      <c r="AD15" s="71">
        <f>'ｄ08-001市町村別入込総数・宿泊客延数推移'!AF1185/1000</f>
        <v>287.66800000000001</v>
      </c>
      <c r="AE15" s="71">
        <f>'ｄ08-001市町村別入込総数・宿泊客延数推移'!AG1185/1000</f>
        <v>350.38600000000002</v>
      </c>
      <c r="AF15" s="71">
        <f>'ｄ08-001市町村別入込総数・宿泊客延数推移'!AH1185/1000</f>
        <v>406.65499999999997</v>
      </c>
      <c r="AG15" s="71">
        <f>'ｄ08-001市町村別入込総数・宿泊客延数推移'!AI1185/1000</f>
        <v>554.69500000000005</v>
      </c>
      <c r="AH15" s="71">
        <f>'ｄ08-001市町村別入込総数・宿泊客延数推移'!AJ1185/1000</f>
        <v>561.00800000000004</v>
      </c>
      <c r="AI15" s="71">
        <f>'ｄ08-001市町村別入込総数・宿泊客延数推移'!AK1185/1000</f>
        <v>499.63799999999998</v>
      </c>
      <c r="AJ15" s="71">
        <f>'ｄ08-001市町村別入込総数・宿泊客延数推移'!AL1185/1000</f>
        <v>449.50599999999997</v>
      </c>
      <c r="AK15" s="71">
        <f>'ｄ08-001市町村別入込総数・宿泊客延数推移'!AM1185/1000</f>
        <v>445.37299999999999</v>
      </c>
      <c r="AL15" s="71">
        <f>'ｄ08-001市町村別入込総数・宿泊客延数推移'!AN1185/1000</f>
        <v>445.84899999999999</v>
      </c>
      <c r="AM15" s="71">
        <f>'ｄ08-001市町村別入込総数・宿泊客延数推移'!AO1185/1000</f>
        <v>462.17399999999998</v>
      </c>
      <c r="AN15" s="71">
        <f>'ｄ08-001市町村別入込総数・宿泊客延数推移'!AQ1185</f>
        <v>812</v>
      </c>
      <c r="AO15" s="71">
        <f>'ｄ08-001市町村別入込総数・宿泊客延数推移'!AR1185</f>
        <v>811.9</v>
      </c>
      <c r="AP15" s="71">
        <f>'ｄ08-001市町村別入込総数・宿泊客延数推移'!AS1185</f>
        <v>842.7</v>
      </c>
      <c r="AQ15" s="71">
        <f>'ｄ08-001市町村別入込総数・宿泊客延数推移'!AT1185</f>
        <v>789.5</v>
      </c>
      <c r="AR15" s="71">
        <f>'ｄ08-001市町村別入込総数・宿泊客延数推移'!AU1185</f>
        <v>884.1</v>
      </c>
      <c r="AS15" s="71">
        <f>'ｄ08-001市町村別入込総数・宿泊客延数推移'!AV1185</f>
        <v>848.5</v>
      </c>
      <c r="AT15" s="71">
        <f>'ｄ08-001市町村別入込総数・宿泊客延数推移'!AW1185</f>
        <v>805.9</v>
      </c>
      <c r="AU15" s="71">
        <f>'ｄ08-001市町村別入込総数・宿泊客延数推移'!AX1185</f>
        <v>774.3</v>
      </c>
      <c r="AV15" s="71">
        <f>'ｄ08-001市町村別入込総数・宿泊客延数推移'!AY1185</f>
        <v>818.5</v>
      </c>
      <c r="AW15" s="71">
        <f>'ｄ08-001市町村別入込総数・宿泊客延数推移'!AZ1185</f>
        <v>814.2</v>
      </c>
      <c r="AX15" s="71">
        <f>'ｄ08-001市町村別入込総数・宿泊客延数推移'!BA1185</f>
        <v>836.8</v>
      </c>
      <c r="AY15" s="71">
        <f>'ｄ08-001市町村別入込総数・宿泊客延数推移'!BB1185</f>
        <v>762.3</v>
      </c>
      <c r="AZ15" s="71">
        <f>'ｄ08-001市町村別入込総数・宿泊客延数推移'!BC1185</f>
        <v>877.9</v>
      </c>
      <c r="BA15" s="71">
        <f>'ｄ08-001市町村別入込総数・宿泊客延数推移'!BD1185</f>
        <v>856.5</v>
      </c>
      <c r="BB15" s="71">
        <f>'ｄ08-001市町村別入込総数・宿泊客延数推移'!BE1185</f>
        <v>907.90000000000009</v>
      </c>
      <c r="BC15" s="71">
        <f>'ｄ08-001市町村別入込総数・宿泊客延数推移'!BF1185</f>
        <v>955.49999999999977</v>
      </c>
      <c r="BD15" s="71">
        <f>'ｄ08-001市町村別入込総数・宿泊客延数推移'!BG1185</f>
        <v>970.30000000000018</v>
      </c>
      <c r="BE15" s="71">
        <f>'ｄ08-001市町村別入込総数・宿泊客延数推移'!BH1185</f>
        <v>1023.6</v>
      </c>
      <c r="BF15" s="71">
        <f>'ｄ08-001市町村別入込総数・宿泊客延数推移'!BI1185</f>
        <v>977.6</v>
      </c>
      <c r="BG15" s="71">
        <f>'ｄ08-001市町村別入込総数・宿泊客延数推移'!BJ1185</f>
        <v>1078.4000000000001</v>
      </c>
      <c r="BH15" s="71">
        <f>'ｄ08-001市町村別入込総数・宿泊客延数推移'!BK1185</f>
        <v>1140.4999999999998</v>
      </c>
      <c r="BI15" s="71">
        <f>'ｄ08-001市町村別入込総数・宿泊客延数推移'!BL1185</f>
        <v>1270.2</v>
      </c>
      <c r="BJ15" s="71">
        <f>'ｄ08-001市町村別入込総数・宿泊客延数推移'!BM1185</f>
        <v>1190.7</v>
      </c>
      <c r="BK15" s="71"/>
    </row>
    <row r="16" spans="6:63" x14ac:dyDescent="0.15">
      <c r="F16" t="s">
        <v>539</v>
      </c>
      <c r="G16" s="71">
        <f>'ｄ08-001市町村別入込総数・宿泊客延数推移'!I1317/1000</f>
        <v>68.647999999999996</v>
      </c>
      <c r="H16" s="71">
        <f>'ｄ08-001市町村別入込総数・宿泊客延数推移'!J1317/1000</f>
        <v>94.353999999999999</v>
      </c>
      <c r="I16" s="71">
        <f>'ｄ08-001市町村別入込総数・宿泊客延数推移'!K1317/1000</f>
        <v>66.218999999999994</v>
      </c>
      <c r="J16" s="71">
        <f>'ｄ08-001市町村別入込総数・宿泊客延数推移'!L1317/1000</f>
        <v>74.617999999999995</v>
      </c>
      <c r="K16" s="71">
        <f>'ｄ08-001市町村別入込総数・宿泊客延数推移'!M1317/1000</f>
        <v>84.144999999999996</v>
      </c>
      <c r="L16" s="71">
        <f>'ｄ08-001市町村別入込総数・宿泊客延数推移'!N1317/1000</f>
        <v>91.507999999999996</v>
      </c>
      <c r="M16" s="71">
        <f>'ｄ08-001市町村別入込総数・宿泊客延数推移'!O1317/1000</f>
        <v>89.004999999999995</v>
      </c>
      <c r="N16" s="71">
        <f>'ｄ08-001市町村別入込総数・宿泊客延数推移'!P1317/1000</f>
        <v>103.66500000000001</v>
      </c>
      <c r="O16" s="71">
        <f>'ｄ08-001市町村別入込総数・宿泊客延数推移'!Q1317/1000</f>
        <v>120.616</v>
      </c>
      <c r="P16" s="71">
        <f>'ｄ08-001市町村別入込総数・宿泊客延数推移'!R1317/1000</f>
        <v>129.72200000000001</v>
      </c>
      <c r="Q16" s="71">
        <f>'ｄ08-001市町村別入込総数・宿泊客延数推移'!S1317/1000</f>
        <v>133.15700000000001</v>
      </c>
      <c r="R16" s="71">
        <f>'ｄ08-001市町村別入込総数・宿泊客延数推移'!T1317/1000</f>
        <v>124.288</v>
      </c>
      <c r="S16" s="71">
        <f>'ｄ08-001市町村別入込総数・宿泊客延数推移'!U1317/1000</f>
        <v>133.11500000000001</v>
      </c>
      <c r="T16" s="71">
        <f>'ｄ08-001市町村別入込総数・宿泊客延数推移'!V1317/1000</f>
        <v>118.122</v>
      </c>
      <c r="U16" s="71">
        <f>'ｄ08-001市町村別入込総数・宿泊客延数推移'!W1317/1000</f>
        <v>109.629</v>
      </c>
      <c r="V16" s="71">
        <f>'ｄ08-001市町村別入込総数・宿泊客延数推移'!X1317/1000</f>
        <v>107.086</v>
      </c>
      <c r="W16" s="71">
        <f>'ｄ08-001市町村別入込総数・宿泊客延数推移'!Y1317/1000</f>
        <v>103.191</v>
      </c>
      <c r="X16" s="71">
        <f>'ｄ08-001市町村別入込総数・宿泊客延数推移'!Z1317/1000</f>
        <v>155.37100000000001</v>
      </c>
      <c r="Y16" s="71">
        <f>'ｄ08-001市町村別入込総数・宿泊客延数推移'!AA1317/1000</f>
        <v>197.19900000000001</v>
      </c>
      <c r="Z16" s="71">
        <f>'ｄ08-001市町村別入込総数・宿泊客延数推移'!AB1317/1000</f>
        <v>198.18600000000001</v>
      </c>
      <c r="AA16" s="71">
        <f>'ｄ08-001市町村別入込総数・宿泊客延数推移'!AC1317/1000</f>
        <v>220.23699999999999</v>
      </c>
      <c r="AB16" s="71">
        <f>'ｄ08-001市町村別入込総数・宿泊客延数推移'!AD1317/1000</f>
        <v>189.321</v>
      </c>
      <c r="AC16" s="71">
        <f>'ｄ08-001市町村別入込総数・宿泊客延数推移'!AE1317/1000</f>
        <v>181.16399999999999</v>
      </c>
      <c r="AD16" s="71">
        <f>'ｄ08-001市町村別入込総数・宿泊客延数推移'!AF1317/1000</f>
        <v>243.084</v>
      </c>
      <c r="AE16" s="71">
        <f>'ｄ08-001市町村別入込総数・宿泊客延数推移'!AG1317/1000</f>
        <v>268.85000000000002</v>
      </c>
      <c r="AF16" s="71">
        <f>'ｄ08-001市町村別入込総数・宿泊客延数推移'!AH1317/1000</f>
        <v>370.44</v>
      </c>
      <c r="AG16" s="71">
        <f>'ｄ08-001市町村別入込総数・宿泊客延数推移'!AI1317/1000</f>
        <v>488.01900000000001</v>
      </c>
      <c r="AH16" s="71">
        <f>'ｄ08-001市町村別入込総数・宿泊客延数推移'!AJ1317/1000</f>
        <v>552.27499999999998</v>
      </c>
      <c r="AI16" s="71">
        <f>'ｄ08-001市町村別入込総数・宿泊客延数推移'!AK1317/1000</f>
        <v>582.18799999999999</v>
      </c>
      <c r="AJ16" s="71">
        <f>'ｄ08-001市町村別入込総数・宿泊客延数推移'!AL1317/1000</f>
        <v>588.72500000000002</v>
      </c>
      <c r="AK16" s="71">
        <f>'ｄ08-001市町村別入込総数・宿泊客延数推移'!AM1317/1000</f>
        <v>594.41399999999999</v>
      </c>
      <c r="AL16" s="71">
        <f>'ｄ08-001市町村別入込総数・宿泊客延数推移'!AN1317/1000</f>
        <v>602.00800000000004</v>
      </c>
      <c r="AM16" s="71">
        <f>'ｄ08-001市町村別入込総数・宿泊客延数推移'!AO1317/1000</f>
        <v>659.95500000000004</v>
      </c>
      <c r="AN16" s="71">
        <f>'ｄ08-001市町村別入込総数・宿泊客延数推移'!AQ1317</f>
        <v>658.1</v>
      </c>
      <c r="AO16" s="71">
        <f>'ｄ08-001市町村別入込総数・宿泊客延数推移'!AR1317</f>
        <v>647.79999999999995</v>
      </c>
      <c r="AP16" s="71">
        <f>'ｄ08-001市町村別入込総数・宿泊客延数推移'!AS1317</f>
        <v>705.2</v>
      </c>
      <c r="AQ16" s="71">
        <f>'ｄ08-001市町村別入込総数・宿泊客延数推移'!AT1317</f>
        <v>631.29999999999995</v>
      </c>
      <c r="AR16" s="71">
        <f>'ｄ08-001市町村別入込総数・宿泊客延数推移'!AU1317</f>
        <v>551.9</v>
      </c>
      <c r="AS16" s="71">
        <f>'ｄ08-001市町村別入込総数・宿泊客延数推移'!AV1317</f>
        <v>563.79999999999995</v>
      </c>
      <c r="AT16" s="71">
        <f>'ｄ08-001市町村別入込総数・宿泊客延数推移'!AW1317</f>
        <v>575.5</v>
      </c>
      <c r="AU16" s="71">
        <f>'ｄ08-001市町村別入込総数・宿泊客延数推移'!AX1317</f>
        <v>605.20000000000005</v>
      </c>
      <c r="AV16" s="71">
        <f>'ｄ08-001市町村別入込総数・宿泊客延数推移'!AY1317</f>
        <v>645.9</v>
      </c>
      <c r="AW16" s="71">
        <f>'ｄ08-001市町村別入込総数・宿泊客延数推移'!AZ1317</f>
        <v>639.1</v>
      </c>
      <c r="AX16" s="71">
        <f>'ｄ08-001市町村別入込総数・宿泊客延数推移'!BA1317</f>
        <v>1372.7</v>
      </c>
      <c r="AY16" s="71">
        <f>'ｄ08-001市町村別入込総数・宿泊客延数推移'!BB1317</f>
        <v>1272</v>
      </c>
      <c r="AZ16" s="71">
        <f>'ｄ08-001市町村別入込総数・宿泊客延数推移'!BC1317</f>
        <v>1189.8</v>
      </c>
      <c r="BA16" s="71">
        <f>'ｄ08-001市町村別入込総数・宿泊客延数推移'!BD1317</f>
        <v>1095.1999999999998</v>
      </c>
      <c r="BB16" s="71">
        <f>'ｄ08-001市町村別入込総数・宿泊客延数推移'!BE1317</f>
        <v>1026.4000000000001</v>
      </c>
      <c r="BC16" s="71">
        <f>'ｄ08-001市町村別入込総数・宿泊客延数推移'!BF1317</f>
        <v>1156.5999999999999</v>
      </c>
      <c r="BD16" s="71">
        <f>'ｄ08-001市町村別入込総数・宿泊客延数推移'!BG1317</f>
        <v>1199.8</v>
      </c>
      <c r="BE16" s="71">
        <f>'ｄ08-001市町村別入込総数・宿泊客延数推移'!BH1317</f>
        <v>1291.2999999999997</v>
      </c>
      <c r="BF16" s="71">
        <f>'ｄ08-001市町村別入込総数・宿泊客延数推移'!BI1317</f>
        <v>1377.2</v>
      </c>
      <c r="BG16" s="71">
        <f>'ｄ08-001市町村別入込総数・宿泊客延数推移'!BJ1317</f>
        <v>1451.6000000000001</v>
      </c>
      <c r="BH16" s="71">
        <f>'ｄ08-001市町村別入込総数・宿泊客延数推移'!BK1317</f>
        <v>1535.5000000000002</v>
      </c>
      <c r="BI16" s="71">
        <f>'ｄ08-001市町村別入込総数・宿泊客延数推移'!BL1317</f>
        <v>1530.8</v>
      </c>
      <c r="BJ16" s="71">
        <f>'ｄ08-001市町村別入込総数・宿泊客延数推移'!BM1317</f>
        <v>1476.6</v>
      </c>
      <c r="BK16" s="71"/>
    </row>
    <row r="17" spans="6:63" x14ac:dyDescent="0.15">
      <c r="F17" t="s">
        <v>540</v>
      </c>
      <c r="G17" s="71">
        <f>'ｄ08-001市町村別入込総数・宿泊客延数推移'!I1383/1000</f>
        <v>14.347</v>
      </c>
      <c r="H17" s="71">
        <f>'ｄ08-001市町村別入込総数・宿泊客延数推移'!J1383/1000</f>
        <v>43.148000000000003</v>
      </c>
      <c r="I17" s="71">
        <f>'ｄ08-001市町村別入込総数・宿泊客延数推移'!K1383/1000</f>
        <v>33.204999999999998</v>
      </c>
      <c r="J17" s="71">
        <f>'ｄ08-001市町村別入込総数・宿泊客延数推移'!L1383/1000</f>
        <v>29.809000000000001</v>
      </c>
      <c r="K17" s="71">
        <f>'ｄ08-001市町村別入込総数・宿泊客延数推移'!M1383/1000</f>
        <v>33.078000000000003</v>
      </c>
      <c r="L17" s="71">
        <f>'ｄ08-001市町村別入込総数・宿泊客延数推移'!N1383/1000</f>
        <v>43.011000000000003</v>
      </c>
      <c r="M17" s="71">
        <f>'ｄ08-001市町村別入込総数・宿泊客延数推移'!O1383/1000</f>
        <v>55.277000000000001</v>
      </c>
      <c r="N17" s="71">
        <f>'ｄ08-001市町村別入込総数・宿泊客延数推移'!P1383/1000</f>
        <v>96.010999999999996</v>
      </c>
      <c r="O17" s="71">
        <f>'ｄ08-001市町村別入込総数・宿泊客延数推移'!Q1383/1000</f>
        <v>203.565</v>
      </c>
      <c r="P17" s="71">
        <f>'ｄ08-001市町村別入込総数・宿泊客延数推移'!R1383/1000</f>
        <v>270.17700000000002</v>
      </c>
      <c r="Q17" s="71">
        <f>'ｄ08-001市町村別入込総数・宿泊客延数推移'!S1383/1000</f>
        <v>194.946</v>
      </c>
      <c r="R17" s="71">
        <f>'ｄ08-001市町村別入込総数・宿泊客延数推移'!T1383/1000</f>
        <v>144.727</v>
      </c>
      <c r="S17" s="71">
        <f>'ｄ08-001市町村別入込総数・宿泊客延数推移'!U1383/1000</f>
        <v>134.416</v>
      </c>
      <c r="T17" s="71">
        <f>'ｄ08-001市町村別入込総数・宿泊客延数推移'!V1383/1000</f>
        <v>119.833</v>
      </c>
      <c r="U17" s="71">
        <f>'ｄ08-001市町村別入込総数・宿泊客延数推移'!W1383/1000</f>
        <v>110.428</v>
      </c>
      <c r="V17" s="71">
        <f>'ｄ08-001市町村別入込総数・宿泊客延数推移'!X1383/1000</f>
        <v>103.12</v>
      </c>
      <c r="W17" s="71">
        <f>'ｄ08-001市町村別入込総数・宿泊客延数推移'!Y1383/1000</f>
        <v>109.541</v>
      </c>
      <c r="X17" s="71">
        <f>'ｄ08-001市町村別入込総数・宿泊客延数推移'!Z1383/1000</f>
        <v>109.845</v>
      </c>
      <c r="Y17" s="71">
        <f>'ｄ08-001市町村別入込総数・宿泊客延数推移'!AA1383/1000</f>
        <v>101.675</v>
      </c>
      <c r="Z17" s="71">
        <f>'ｄ08-001市町村別入込総数・宿泊客延数推移'!AB1383/1000</f>
        <v>113.52800000000001</v>
      </c>
      <c r="AA17" s="71">
        <f>'ｄ08-001市町村別入込総数・宿泊客延数推移'!AC1383/1000</f>
        <v>111.371</v>
      </c>
      <c r="AB17" s="71">
        <f>'ｄ08-001市町村別入込総数・宿泊客延数推移'!AD1383/1000</f>
        <v>105.758</v>
      </c>
      <c r="AC17" s="71">
        <f>'ｄ08-001市町村別入込総数・宿泊客延数推移'!AE1383/1000</f>
        <v>94.671000000000006</v>
      </c>
      <c r="AD17" s="71">
        <f>'ｄ08-001市町村別入込総数・宿泊客延数推移'!AF1383/1000</f>
        <v>105.905</v>
      </c>
      <c r="AE17" s="71">
        <f>'ｄ08-001市町村別入込総数・宿泊客延数推移'!AG1383/1000</f>
        <v>95.254999999999995</v>
      </c>
      <c r="AF17" s="71">
        <f>'ｄ08-001市町村別入込総数・宿泊客延数推移'!AH1383/1000</f>
        <v>99.95</v>
      </c>
      <c r="AG17" s="71">
        <f>'ｄ08-001市町村別入込総数・宿泊客延数推移'!AI1383/1000</f>
        <v>107.54</v>
      </c>
      <c r="AH17" s="71">
        <f>'ｄ08-001市町村別入込総数・宿泊客延数推移'!AJ1383/1000</f>
        <v>116.55</v>
      </c>
      <c r="AI17" s="71">
        <f>'ｄ08-001市町村別入込総数・宿泊客延数推移'!AK1383/1000</f>
        <v>115.85</v>
      </c>
      <c r="AJ17" s="71">
        <f>'ｄ08-001市町村別入込総数・宿泊客延数推移'!AL1383/1000</f>
        <v>121.03</v>
      </c>
      <c r="AK17" s="71">
        <f>'ｄ08-001市町村別入込総数・宿泊客延数推移'!AM1383/1000</f>
        <v>123.86</v>
      </c>
      <c r="AL17" s="71">
        <f>'ｄ08-001市町村別入込総数・宿泊客延数推移'!AN1383/1000</f>
        <v>125.63</v>
      </c>
      <c r="AM17" s="71">
        <f>'ｄ08-001市町村別入込総数・宿泊客延数推移'!AO1383/1000</f>
        <v>138.36799999999999</v>
      </c>
      <c r="AN17" s="71">
        <f>'ｄ08-001市町村別入込総数・宿泊客延数推移'!AQ1383</f>
        <v>141</v>
      </c>
      <c r="AO17" s="71">
        <f>'ｄ08-001市町村別入込総数・宿泊客延数推移'!AR1383</f>
        <v>125.1</v>
      </c>
      <c r="AP17" s="71">
        <f>'ｄ08-001市町村別入込総数・宿泊客延数推移'!AS1383</f>
        <v>156.1</v>
      </c>
      <c r="AQ17" s="71">
        <f>'ｄ08-001市町村別入込総数・宿泊客延数推移'!AT1383</f>
        <v>142.6</v>
      </c>
      <c r="AR17" s="71">
        <f>'ｄ08-001市町村別入込総数・宿泊客延数推移'!AU1383</f>
        <v>102.8</v>
      </c>
      <c r="AS17" s="71">
        <f>'ｄ08-001市町村別入込総数・宿泊客延数推移'!AV1383</f>
        <v>113</v>
      </c>
      <c r="AT17" s="71">
        <f>'ｄ08-001市町村別入込総数・宿泊客延数推移'!AW1383</f>
        <v>110.9</v>
      </c>
      <c r="AU17" s="71">
        <f>'ｄ08-001市町村別入込総数・宿泊客延数推移'!AX1383</f>
        <v>103.8</v>
      </c>
      <c r="AV17" s="71">
        <f>'ｄ08-001市町村別入込総数・宿泊客延数推移'!AY1383</f>
        <v>102.2</v>
      </c>
      <c r="AW17" s="71">
        <f>'ｄ08-001市町村別入込総数・宿泊客延数推移'!AZ1383</f>
        <v>98.8</v>
      </c>
      <c r="AX17" s="71">
        <f>'ｄ08-001市町村別入込総数・宿泊客延数推移'!BA1383</f>
        <v>98.1</v>
      </c>
      <c r="AY17" s="71">
        <f>'ｄ08-001市町村別入込総数・宿泊客延数推移'!BB1383</f>
        <v>76.599999999999994</v>
      </c>
      <c r="AZ17" s="71">
        <f>'ｄ08-001市町村別入込総数・宿泊客延数推移'!BC1383</f>
        <v>78.5</v>
      </c>
      <c r="BA17" s="71">
        <f>'ｄ08-001市町村別入込総数・宿泊客延数推移'!BD1383</f>
        <v>76.099999999999994</v>
      </c>
      <c r="BB17" s="71">
        <f>'ｄ08-001市町村別入込総数・宿泊客延数推移'!BE1383</f>
        <v>68.300000000000011</v>
      </c>
      <c r="BC17" s="71">
        <f>'ｄ08-001市町村別入込総数・宿泊客延数推移'!BF1383</f>
        <v>78.400000000000006</v>
      </c>
      <c r="BD17" s="71">
        <f>'ｄ08-001市町村別入込総数・宿泊客延数推移'!BG1383</f>
        <v>89.899999999999991</v>
      </c>
      <c r="BE17" s="71">
        <f>'ｄ08-001市町村別入込総数・宿泊客延数推移'!BH1383</f>
        <v>90.1</v>
      </c>
      <c r="BF17" s="71">
        <f>'ｄ08-001市町村別入込総数・宿泊客延数推移'!BI1383</f>
        <v>87.6</v>
      </c>
      <c r="BG17" s="71">
        <f>'ｄ08-001市町村別入込総数・宿泊客延数推移'!BJ1383</f>
        <v>93.3</v>
      </c>
      <c r="BH17" s="71">
        <f>'ｄ08-001市町村別入込総数・宿泊客延数推移'!BK1383</f>
        <v>100.8</v>
      </c>
      <c r="BI17" s="71">
        <f>'ｄ08-001市町村別入込総数・宿泊客延数推移'!BL1383</f>
        <v>95.4</v>
      </c>
      <c r="BJ17" s="71">
        <f>'ｄ08-001市町村別入込総数・宿泊客延数推移'!BM1383</f>
        <v>103.89999999999999</v>
      </c>
      <c r="BK17" s="71"/>
    </row>
    <row r="18" spans="6:63" x14ac:dyDescent="0.15">
      <c r="G18" s="71">
        <f>SUM(G6:G17)</f>
        <v>3426.3280000000004</v>
      </c>
      <c r="H18" s="71"/>
      <c r="I18" s="71"/>
      <c r="J18" s="71"/>
      <c r="K18" s="71"/>
      <c r="L18" s="71"/>
      <c r="M18" s="71"/>
      <c r="N18" s="71"/>
      <c r="O18" s="71"/>
      <c r="P18" s="71"/>
      <c r="Q18" s="71"/>
      <c r="R18" s="71"/>
      <c r="S18" s="71"/>
      <c r="T18" s="71"/>
      <c r="U18" s="71"/>
      <c r="V18" s="71"/>
      <c r="W18" s="71"/>
      <c r="X18" s="71"/>
      <c r="Y18" s="71"/>
      <c r="Z18" s="71"/>
      <c r="AA18" s="71"/>
      <c r="AB18" s="71"/>
      <c r="AC18" s="71"/>
      <c r="AD18" s="71"/>
      <c r="AE18" s="71"/>
      <c r="AF18" s="71"/>
      <c r="AG18" s="71"/>
      <c r="AH18" s="71"/>
      <c r="AI18" s="71"/>
      <c r="AJ18" s="71"/>
      <c r="AK18" s="71"/>
      <c r="AL18" s="71"/>
      <c r="AM18" s="71"/>
      <c r="AN18" s="71"/>
      <c r="AO18" s="71"/>
      <c r="AP18" s="71"/>
      <c r="AQ18" s="71"/>
      <c r="AR18" s="71"/>
      <c r="AS18" s="71"/>
      <c r="AT18" s="71"/>
      <c r="AU18" s="71"/>
      <c r="AV18" s="71"/>
      <c r="AW18" s="71"/>
      <c r="AX18" s="71"/>
      <c r="AY18" s="71"/>
      <c r="AZ18" s="71"/>
      <c r="BA18" s="71"/>
      <c r="BB18" s="71"/>
      <c r="BC18" s="71"/>
      <c r="BD18" s="71"/>
      <c r="BE18" s="71"/>
      <c r="BF18" s="71"/>
      <c r="BG18" s="71"/>
      <c r="BH18" s="71"/>
      <c r="BI18" s="71"/>
      <c r="BJ18" s="71"/>
      <c r="BK18" s="71"/>
    </row>
    <row r="19" spans="6:63" x14ac:dyDescent="0.15">
      <c r="F19" t="s">
        <v>534</v>
      </c>
      <c r="G19" s="71">
        <f>'ｄ08-001市町村別入込総数・宿泊客延数推移'!I585/1000</f>
        <v>883.96199999999999</v>
      </c>
      <c r="H19" s="71">
        <f>'ｄ08-001市町村別入込総数・宿泊客延数推移'!J585/1000</f>
        <v>1049.943</v>
      </c>
      <c r="I19" s="71">
        <f>'ｄ08-001市町村別入込総数・宿泊客延数推移'!K585/1000</f>
        <v>1130.201</v>
      </c>
      <c r="J19" s="71">
        <f>'ｄ08-001市町村別入込総数・宿泊客延数推移'!L585/1000</f>
        <v>1433.557</v>
      </c>
      <c r="K19" s="71">
        <f>'ｄ08-001市町村別入込総数・宿泊客延数推移'!M585/1000</f>
        <v>1430.0440000000001</v>
      </c>
      <c r="L19" s="71">
        <f>'ｄ08-001市町村別入込総数・宿泊客延数推移'!N585/1000</f>
        <v>1576.2170000000001</v>
      </c>
      <c r="M19" s="71">
        <f>'ｄ08-001市町村別入込総数・宿泊客延数推移'!O585/1000</f>
        <v>1220.492</v>
      </c>
      <c r="N19" s="71">
        <f>'ｄ08-001市町村別入込総数・宿泊客延数推移'!P585/1000</f>
        <v>1102.4469999999999</v>
      </c>
      <c r="O19" s="71">
        <f>'ｄ08-001市町村別入込総数・宿泊客延数推移'!Q585/1000</f>
        <v>1015.323</v>
      </c>
      <c r="P19" s="71">
        <f>'ｄ08-001市町村別入込総数・宿泊客延数推移'!R585/1000</f>
        <v>1072.9110000000001</v>
      </c>
      <c r="Q19" s="71">
        <f>'ｄ08-001市町村別入込総数・宿泊客延数推移'!S585/1000</f>
        <v>1126.8969999999999</v>
      </c>
      <c r="R19" s="71">
        <f>'ｄ08-001市町村別入込総数・宿泊客延数推移'!T585/1000</f>
        <v>1080.4849999999999</v>
      </c>
      <c r="S19" s="71">
        <f>'ｄ08-001市町村別入込総数・宿泊客延数推移'!U585/1000</f>
        <v>1146.845</v>
      </c>
      <c r="T19" s="71">
        <f>'ｄ08-001市町村別入込総数・宿泊客延数推移'!V585/1000</f>
        <v>1119.5329999999999</v>
      </c>
      <c r="U19" s="71">
        <f>'ｄ08-001市町村別入込総数・宿泊客延数推移'!W585/1000</f>
        <v>1181.6790000000001</v>
      </c>
      <c r="V19" s="71">
        <f>'ｄ08-001市町村別入込総数・宿泊客延数推移'!X585/1000</f>
        <v>1154.769</v>
      </c>
      <c r="W19" s="71">
        <f>'ｄ08-001市町村別入込総数・宿泊客延数推移'!Y585/1000</f>
        <v>1156.7750000000001</v>
      </c>
      <c r="X19" s="71">
        <f>'ｄ08-001市町村別入込総数・宿泊客延数推移'!Z585/1000</f>
        <v>1089.7449999999999</v>
      </c>
      <c r="Y19" s="71">
        <f>'ｄ08-001市町村別入込総数・宿泊客延数推移'!AA585/1000</f>
        <v>1053.5909999999999</v>
      </c>
      <c r="Z19" s="71">
        <f>'ｄ08-001市町村別入込総数・宿泊客延数推移'!AB585/1000</f>
        <v>1014.797</v>
      </c>
      <c r="AA19" s="71">
        <f>'ｄ08-001市町村別入込総数・宿泊客延数推移'!AC585/1000</f>
        <v>1093</v>
      </c>
      <c r="AB19" s="71">
        <f>'ｄ08-001市町村別入込総数・宿泊客延数推移'!AD585/1000</f>
        <v>1120.9659999999999</v>
      </c>
      <c r="AC19" s="71">
        <f>'ｄ08-001市町村別入込総数・宿泊客延数推移'!AE585/1000</f>
        <v>1207.819</v>
      </c>
      <c r="AD19" s="71">
        <f>'ｄ08-001市町村別入込総数・宿泊客延数推移'!AF585/1000</f>
        <v>1313.806</v>
      </c>
      <c r="AE19" s="71">
        <f>'ｄ08-001市町村別入込総数・宿泊客延数推移'!AG585/1000</f>
        <v>1320.0170000000001</v>
      </c>
      <c r="AF19" s="71">
        <f>'ｄ08-001市町村別入込総数・宿泊客延数推移'!AH585/1000</f>
        <v>1409.607</v>
      </c>
      <c r="AG19" s="71">
        <f>'ｄ08-001市町村別入込総数・宿泊客延数推移'!AI585/1000</f>
        <v>1478.152</v>
      </c>
      <c r="AH19" s="71">
        <f>'ｄ08-001市町村別入込総数・宿泊客延数推移'!AJ585/1000</f>
        <v>1361.1969999999999</v>
      </c>
      <c r="AI19" s="71">
        <f>'ｄ08-001市町村別入込総数・宿泊客延数推移'!AK585/1000</f>
        <v>1604.788</v>
      </c>
      <c r="AJ19" s="71">
        <f>'ｄ08-001市町村別入込総数・宿泊客延数推移'!AL585/1000</f>
        <v>1486.115</v>
      </c>
      <c r="AK19" s="71">
        <f>'ｄ08-001市町村別入込総数・宿泊客延数推移'!AM585/1000</f>
        <v>1449.1289999999999</v>
      </c>
      <c r="AL19" s="71">
        <f>'ｄ08-001市町村別入込総数・宿泊客延数推移'!AN585/1000</f>
        <v>1434.837</v>
      </c>
      <c r="AM19" s="71">
        <f>'ｄ08-001市町村別入込総数・宿泊客延数推移'!AO585/1000</f>
        <v>1486.5229999999999</v>
      </c>
      <c r="AN19" s="71">
        <f>'ｄ08-001市町村別入込総数・宿泊客延数推移'!AQ585</f>
        <v>1525.1</v>
      </c>
      <c r="AO19" s="71">
        <f>'ｄ08-001市町村別入込総数・宿泊客延数推移'!AR585</f>
        <v>1572.7</v>
      </c>
      <c r="AP19" s="71">
        <f>'ｄ08-001市町村別入込総数・宿泊客延数推移'!AS585</f>
        <v>1661.3</v>
      </c>
      <c r="AQ19" s="71">
        <f>'ｄ08-001市町村別入込総数・宿泊客延数推移'!AT585</f>
        <v>1493.3</v>
      </c>
      <c r="AR19" s="71">
        <f>'ｄ08-001市町村別入込総数・宿泊客延数推移'!AU585</f>
        <v>1584.1</v>
      </c>
      <c r="AS19" s="71">
        <f>'ｄ08-001市町村別入込総数・宿泊客延数推移'!AV585</f>
        <v>1576.5</v>
      </c>
      <c r="AT19" s="71">
        <f>'ｄ08-001市町村別入込総数・宿泊客延数推移'!AW585</f>
        <v>1536.4</v>
      </c>
      <c r="AU19" s="71">
        <f>'ｄ08-001市町村別入込総数・宿泊客延数推移'!AX585</f>
        <v>1407.7</v>
      </c>
      <c r="AV19" s="71">
        <f>'ｄ08-001市町村別入込総数・宿泊客延数推移'!AY585</f>
        <v>1353.1</v>
      </c>
      <c r="AW19" s="71">
        <f>'ｄ08-001市町村別入込総数・宿泊客延数推移'!AZ585</f>
        <v>1312.5</v>
      </c>
      <c r="AX19" s="71">
        <f>'ｄ08-001市町村別入込総数・宿泊客延数推移'!BA585</f>
        <v>1303.4000000000001</v>
      </c>
      <c r="AY19" s="71">
        <f>'ｄ08-001市町村別入込総数・宿泊客延数推移'!BB585</f>
        <v>1209</v>
      </c>
      <c r="AZ19" s="71">
        <f>'ｄ08-001市町村別入込総数・宿泊客延数推移'!BC585</f>
        <v>1168.4000000000001</v>
      </c>
      <c r="BA19" s="71">
        <f>'ｄ08-001市町村別入込総数・宿泊客延数推移'!BD585</f>
        <v>1164.4000000000001</v>
      </c>
      <c r="BB19" s="71">
        <f>'ｄ08-001市町村別入込総数・宿泊客延数推移'!BE585</f>
        <v>1057.7</v>
      </c>
      <c r="BC19" s="71">
        <f>'ｄ08-001市町村別入込総数・宿泊客延数推移'!BF585</f>
        <v>1102.6999999999998</v>
      </c>
      <c r="BD19" s="71">
        <f>'ｄ08-001市町村別入込総数・宿泊客延数推移'!BG585</f>
        <v>1211.9000000000001</v>
      </c>
      <c r="BE19" s="71">
        <f>'ｄ08-001市町村別入込総数・宿泊客延数推移'!BH585</f>
        <v>1214</v>
      </c>
      <c r="BF19" s="71">
        <f>'ｄ08-001市町村別入込総数・宿泊客延数推移'!BI585</f>
        <v>1284.2000000000003</v>
      </c>
      <c r="BG19" s="71">
        <f>'ｄ08-001市町村別入込総数・宿泊客延数推移'!BJ585</f>
        <v>1279.5</v>
      </c>
      <c r="BH19" s="71">
        <f>'ｄ08-001市町村別入込総数・宿泊客延数推移'!BK585</f>
        <v>1314.7</v>
      </c>
      <c r="BI19" s="71">
        <f>'ｄ08-001市町村別入込総数・宿泊客延数推移'!BL585</f>
        <v>1248.5</v>
      </c>
      <c r="BJ19" s="71">
        <f>'ｄ08-001市町村別入込総数・宿泊客延数推移'!BM585</f>
        <v>1065.5999999999999</v>
      </c>
      <c r="BK19" s="71"/>
    </row>
    <row r="21" spans="6:63" x14ac:dyDescent="0.15">
      <c r="H21" s="80" t="s">
        <v>483</v>
      </c>
      <c r="I21" s="81"/>
      <c r="J21" s="81"/>
      <c r="K21" s="81"/>
      <c r="L21" s="81"/>
      <c r="M21" s="80" t="s">
        <v>484</v>
      </c>
      <c r="N21" s="81"/>
      <c r="O21" s="81"/>
      <c r="P21" s="81"/>
      <c r="Q21" s="81"/>
      <c r="R21" s="80" t="s">
        <v>485</v>
      </c>
      <c r="S21" s="81"/>
      <c r="T21" s="81"/>
      <c r="U21" s="81"/>
      <c r="V21" s="81"/>
      <c r="W21" s="80" t="s">
        <v>486</v>
      </c>
      <c r="X21" s="81"/>
      <c r="Y21" s="81"/>
      <c r="Z21" s="81"/>
      <c r="AA21" s="81"/>
      <c r="AB21" s="80" t="s">
        <v>487</v>
      </c>
      <c r="AC21" s="81"/>
      <c r="AD21" s="81"/>
      <c r="AE21" s="81"/>
      <c r="AF21" s="81"/>
      <c r="AG21" s="80" t="s">
        <v>488</v>
      </c>
      <c r="AH21" s="81"/>
      <c r="AI21" s="81"/>
      <c r="AJ21" s="81"/>
      <c r="AK21" s="81"/>
      <c r="AL21" s="80" t="s">
        <v>489</v>
      </c>
      <c r="AM21" s="81"/>
      <c r="AN21" s="81"/>
      <c r="AO21" s="81"/>
      <c r="AP21" s="81"/>
      <c r="AQ21" s="80" t="s">
        <v>490</v>
      </c>
      <c r="AR21" s="81"/>
      <c r="AS21" s="81"/>
      <c r="AT21" s="81"/>
      <c r="AU21" s="81"/>
      <c r="AV21" s="80" t="s">
        <v>491</v>
      </c>
      <c r="AW21" s="81"/>
      <c r="AX21" s="81"/>
      <c r="AY21" s="81"/>
      <c r="AZ21" s="81"/>
      <c r="BA21" s="80" t="s">
        <v>492</v>
      </c>
      <c r="BB21" s="81"/>
      <c r="BC21" s="81"/>
      <c r="BD21" s="81"/>
      <c r="BE21" s="81"/>
      <c r="BF21" s="80" t="s">
        <v>493</v>
      </c>
      <c r="BJ21" s="80" t="s">
        <v>517</v>
      </c>
    </row>
    <row r="22" spans="6:63" x14ac:dyDescent="0.15">
      <c r="F22" t="s">
        <v>529</v>
      </c>
      <c r="G22" s="71">
        <f>G5/10</f>
        <v>888.47800000000007</v>
      </c>
      <c r="H22" s="71">
        <f t="shared" ref="H22:BJ22" si="0">H5/10</f>
        <v>995.07009999999991</v>
      </c>
      <c r="I22" s="71">
        <f t="shared" si="0"/>
        <v>1061.6763999999998</v>
      </c>
      <c r="J22" s="71">
        <f t="shared" si="0"/>
        <v>1278.8084000000001</v>
      </c>
      <c r="K22" s="71">
        <f t="shared" si="0"/>
        <v>1281.1212</v>
      </c>
      <c r="L22" s="71">
        <f t="shared" si="0"/>
        <v>1330.9701</v>
      </c>
      <c r="M22" s="71">
        <f t="shared" si="0"/>
        <v>1382.8686</v>
      </c>
      <c r="N22" s="71">
        <f t="shared" si="0"/>
        <v>1489.0315000000001</v>
      </c>
      <c r="O22" s="71">
        <f t="shared" si="0"/>
        <v>1589.1264999999999</v>
      </c>
      <c r="P22" s="71">
        <f t="shared" si="0"/>
        <v>1715.2399</v>
      </c>
      <c r="Q22" s="71">
        <f t="shared" si="0"/>
        <v>1907.3901000000001</v>
      </c>
      <c r="R22" s="71">
        <f t="shared" si="0"/>
        <v>1710.7750000000001</v>
      </c>
      <c r="S22" s="71">
        <f t="shared" si="0"/>
        <v>1773.0395000000001</v>
      </c>
      <c r="T22" s="71">
        <f t="shared" si="0"/>
        <v>1679.8636999999999</v>
      </c>
      <c r="U22" s="71">
        <f t="shared" si="0"/>
        <v>1822.0526000000002</v>
      </c>
      <c r="V22" s="71">
        <f t="shared" si="0"/>
        <v>1865.5714</v>
      </c>
      <c r="W22" s="71">
        <f t="shared" si="0"/>
        <v>1916.979</v>
      </c>
      <c r="X22" s="71">
        <f t="shared" si="0"/>
        <v>1873.7133000000001</v>
      </c>
      <c r="Y22" s="71">
        <f t="shared" si="0"/>
        <v>1930.8467000000001</v>
      </c>
      <c r="Z22" s="71">
        <f t="shared" si="0"/>
        <v>1901.2506000000001</v>
      </c>
      <c r="AA22" s="71">
        <f t="shared" si="0"/>
        <v>1974.7061000000001</v>
      </c>
      <c r="AB22" s="71">
        <f t="shared" si="0"/>
        <v>2020.1935000000001</v>
      </c>
      <c r="AC22" s="71">
        <f t="shared" si="0"/>
        <v>2167.8143</v>
      </c>
      <c r="AD22" s="71">
        <f t="shared" si="0"/>
        <v>2292.6563999999998</v>
      </c>
      <c r="AE22" s="71">
        <f t="shared" si="0"/>
        <v>2456.4425999999999</v>
      </c>
      <c r="AF22" s="71">
        <f t="shared" si="0"/>
        <v>2793.0651000000003</v>
      </c>
      <c r="AG22" s="71">
        <f t="shared" si="0"/>
        <v>3003.1395000000002</v>
      </c>
      <c r="AH22" s="71">
        <f t="shared" si="0"/>
        <v>3174.1837999999998</v>
      </c>
      <c r="AI22" s="71">
        <f t="shared" si="0"/>
        <v>3226.8483999999999</v>
      </c>
      <c r="AJ22" s="71">
        <f t="shared" si="0"/>
        <v>3024.3092000000001</v>
      </c>
      <c r="AK22" s="71">
        <f t="shared" si="0"/>
        <v>3125.5639999999999</v>
      </c>
      <c r="AL22" s="71">
        <f t="shared" si="0"/>
        <v>3178.9149000000002</v>
      </c>
      <c r="AM22" s="71">
        <f t="shared" si="0"/>
        <v>3314.6245000000004</v>
      </c>
      <c r="AN22" s="71">
        <f t="shared" si="0"/>
        <v>3481.95</v>
      </c>
      <c r="AO22" s="71">
        <f t="shared" si="0"/>
        <v>3541.31</v>
      </c>
      <c r="AP22" s="71">
        <f t="shared" si="0"/>
        <v>3630.7400000000002</v>
      </c>
      <c r="AQ22" s="71">
        <f t="shared" si="0"/>
        <v>3410.1100000000006</v>
      </c>
      <c r="AR22" s="71">
        <f t="shared" si="0"/>
        <v>3564.9200000000005</v>
      </c>
      <c r="AS22" s="71">
        <f t="shared" si="0"/>
        <v>3528.3399999999992</v>
      </c>
      <c r="AT22" s="71">
        <f t="shared" si="0"/>
        <v>3446.1400000000003</v>
      </c>
      <c r="AU22" s="71">
        <f t="shared" si="0"/>
        <v>3419.05</v>
      </c>
      <c r="AV22" s="71">
        <f t="shared" si="0"/>
        <v>3397.1400000000003</v>
      </c>
      <c r="AW22" s="71">
        <f t="shared" si="0"/>
        <v>3442.62</v>
      </c>
      <c r="AX22" s="71">
        <f t="shared" si="0"/>
        <v>3278.88</v>
      </c>
      <c r="AY22" s="71">
        <f t="shared" si="0"/>
        <v>3222</v>
      </c>
      <c r="AZ22" s="71">
        <f t="shared" si="0"/>
        <v>3092.17</v>
      </c>
      <c r="BA22" s="71">
        <f t="shared" si="0"/>
        <v>2990.82</v>
      </c>
      <c r="BB22" s="71">
        <f t="shared" si="0"/>
        <v>2887.0200000000004</v>
      </c>
      <c r="BC22" s="71">
        <f t="shared" si="0"/>
        <v>3028.5319999999997</v>
      </c>
      <c r="BD22" s="71">
        <f t="shared" si="0"/>
        <v>3214.64</v>
      </c>
      <c r="BE22" s="71">
        <f t="shared" si="0"/>
        <v>3279.03</v>
      </c>
      <c r="BF22" s="71">
        <f t="shared" si="0"/>
        <v>3471.15</v>
      </c>
      <c r="BG22" s="71">
        <f t="shared" si="0"/>
        <v>3498.37</v>
      </c>
      <c r="BH22" s="71">
        <f t="shared" si="0"/>
        <v>3723.3599999999997</v>
      </c>
      <c r="BI22" s="71">
        <f t="shared" si="0"/>
        <v>3780.9800000000005</v>
      </c>
      <c r="BJ22" s="71">
        <f t="shared" si="0"/>
        <v>3620.3600000000006</v>
      </c>
    </row>
    <row r="23" spans="6:63" x14ac:dyDescent="0.15">
      <c r="F23" t="s">
        <v>541</v>
      </c>
      <c r="G23" s="88">
        <f t="shared" ref="G23:G34" si="1">ROUND(G6/G$5,4)*100</f>
        <v>20.599999999999998</v>
      </c>
      <c r="H23" s="88">
        <f t="shared" ref="H23:BJ27" si="2">ROUND(H6/H$5,4)*100</f>
        <v>19.07</v>
      </c>
      <c r="I23" s="88">
        <f t="shared" si="2"/>
        <v>20.59</v>
      </c>
      <c r="J23" s="88">
        <f t="shared" si="2"/>
        <v>20.97</v>
      </c>
      <c r="K23" s="88">
        <f t="shared" si="2"/>
        <v>18.04</v>
      </c>
      <c r="L23" s="88">
        <f t="shared" si="2"/>
        <v>15.14</v>
      </c>
      <c r="M23" s="88">
        <f t="shared" si="2"/>
        <v>15.5</v>
      </c>
      <c r="N23" s="88">
        <f t="shared" si="2"/>
        <v>15.129999999999999</v>
      </c>
      <c r="O23" s="88">
        <f t="shared" si="2"/>
        <v>15.590000000000002</v>
      </c>
      <c r="P23" s="88">
        <f t="shared" si="2"/>
        <v>15.740000000000002</v>
      </c>
      <c r="Q23" s="88">
        <f t="shared" si="2"/>
        <v>17.02</v>
      </c>
      <c r="R23" s="88">
        <f t="shared" si="2"/>
        <v>15.25</v>
      </c>
      <c r="S23" s="88">
        <f t="shared" si="2"/>
        <v>15.329999999999998</v>
      </c>
      <c r="T23" s="88">
        <f t="shared" si="2"/>
        <v>15.370000000000001</v>
      </c>
      <c r="U23" s="88">
        <f t="shared" si="2"/>
        <v>14.530000000000001</v>
      </c>
      <c r="V23" s="88">
        <f t="shared" si="2"/>
        <v>14.71</v>
      </c>
      <c r="W23" s="88">
        <f t="shared" si="2"/>
        <v>13.950000000000001</v>
      </c>
      <c r="X23" s="88">
        <f t="shared" si="2"/>
        <v>14.75</v>
      </c>
      <c r="Y23" s="88">
        <f t="shared" si="2"/>
        <v>15.659999999999998</v>
      </c>
      <c r="Z23" s="88">
        <f t="shared" si="2"/>
        <v>15.39</v>
      </c>
      <c r="AA23" s="88">
        <f t="shared" si="2"/>
        <v>15.290000000000001</v>
      </c>
      <c r="AB23" s="88">
        <f t="shared" si="2"/>
        <v>15.509999999999998</v>
      </c>
      <c r="AC23" s="88">
        <f t="shared" si="2"/>
        <v>15.03</v>
      </c>
      <c r="AD23" s="88">
        <f t="shared" si="2"/>
        <v>13.55</v>
      </c>
      <c r="AE23" s="88">
        <f t="shared" si="2"/>
        <v>13.68</v>
      </c>
      <c r="AF23" s="88">
        <f t="shared" si="2"/>
        <v>17.97</v>
      </c>
      <c r="AG23" s="88">
        <f t="shared" si="2"/>
        <v>17.78</v>
      </c>
      <c r="AH23" s="88">
        <f t="shared" si="2"/>
        <v>18.360000000000003</v>
      </c>
      <c r="AI23" s="88">
        <f t="shared" si="2"/>
        <v>18.27</v>
      </c>
      <c r="AJ23" s="88">
        <f t="shared" si="2"/>
        <v>18.759999999999998</v>
      </c>
      <c r="AK23" s="88">
        <f t="shared" si="2"/>
        <v>18.91</v>
      </c>
      <c r="AL23" s="88">
        <f t="shared" si="2"/>
        <v>19.21</v>
      </c>
      <c r="AM23" s="88">
        <f t="shared" si="2"/>
        <v>21.490000000000002</v>
      </c>
      <c r="AN23" s="88">
        <f t="shared" si="2"/>
        <v>20.84</v>
      </c>
      <c r="AO23" s="88">
        <f t="shared" si="2"/>
        <v>20.66</v>
      </c>
      <c r="AP23" s="88">
        <f t="shared" si="2"/>
        <v>20.62</v>
      </c>
      <c r="AQ23" s="88">
        <f t="shared" si="2"/>
        <v>20.75</v>
      </c>
      <c r="AR23" s="88">
        <f t="shared" si="2"/>
        <v>20.7</v>
      </c>
      <c r="AS23" s="88">
        <f t="shared" si="2"/>
        <v>21.4</v>
      </c>
      <c r="AT23" s="88">
        <f t="shared" si="2"/>
        <v>22.62</v>
      </c>
      <c r="AU23" s="88">
        <f t="shared" si="2"/>
        <v>23.330000000000002</v>
      </c>
      <c r="AV23" s="88">
        <f t="shared" si="2"/>
        <v>23.54</v>
      </c>
      <c r="AW23" s="88">
        <f t="shared" si="2"/>
        <v>24.41</v>
      </c>
      <c r="AX23" s="88">
        <f t="shared" si="2"/>
        <v>28.189999999999998</v>
      </c>
      <c r="AY23" s="88">
        <f t="shared" si="2"/>
        <v>30.220000000000002</v>
      </c>
      <c r="AZ23" s="88">
        <f t="shared" si="2"/>
        <v>30.669999999999998</v>
      </c>
      <c r="BA23" s="88">
        <f t="shared" si="2"/>
        <v>31.34</v>
      </c>
      <c r="BB23" s="88">
        <f t="shared" si="2"/>
        <v>33.18</v>
      </c>
      <c r="BC23" s="88">
        <f t="shared" si="2"/>
        <v>33.239999999999995</v>
      </c>
      <c r="BD23" s="88">
        <f t="shared" si="2"/>
        <v>33.910000000000004</v>
      </c>
      <c r="BE23" s="88">
        <f t="shared" si="2"/>
        <v>33.86</v>
      </c>
      <c r="BF23" s="88">
        <f t="shared" si="2"/>
        <v>34.96</v>
      </c>
      <c r="BG23" s="88">
        <f t="shared" si="2"/>
        <v>32.47</v>
      </c>
      <c r="BH23" s="88">
        <f t="shared" si="2"/>
        <v>35.14</v>
      </c>
      <c r="BI23" s="88">
        <f t="shared" si="2"/>
        <v>36.32</v>
      </c>
      <c r="BJ23" s="88">
        <f t="shared" si="2"/>
        <v>38.619999999999997</v>
      </c>
    </row>
    <row r="24" spans="6:63" x14ac:dyDescent="0.15">
      <c r="F24" t="s">
        <v>504</v>
      </c>
      <c r="G24" s="88">
        <f t="shared" si="1"/>
        <v>9.36</v>
      </c>
      <c r="H24" s="88">
        <f t="shared" ref="H24:V24" si="3">ROUND(H7/H$5,4)*100</f>
        <v>8.6</v>
      </c>
      <c r="I24" s="88">
        <f t="shared" si="3"/>
        <v>8.6499999999999986</v>
      </c>
      <c r="J24" s="88">
        <f t="shared" si="3"/>
        <v>7.85</v>
      </c>
      <c r="K24" s="88">
        <f t="shared" si="3"/>
        <v>8.58</v>
      </c>
      <c r="L24" s="88">
        <f t="shared" si="3"/>
        <v>8.2799999999999994</v>
      </c>
      <c r="M24" s="88">
        <f t="shared" si="3"/>
        <v>8.08</v>
      </c>
      <c r="N24" s="88">
        <f t="shared" si="3"/>
        <v>8.5</v>
      </c>
      <c r="O24" s="88">
        <f t="shared" si="3"/>
        <v>7.59</v>
      </c>
      <c r="P24" s="88">
        <f t="shared" si="3"/>
        <v>8.6499999999999986</v>
      </c>
      <c r="Q24" s="88">
        <f t="shared" si="3"/>
        <v>7.53</v>
      </c>
      <c r="R24" s="88">
        <f t="shared" si="3"/>
        <v>7.64</v>
      </c>
      <c r="S24" s="88">
        <f t="shared" si="3"/>
        <v>8.27</v>
      </c>
      <c r="T24" s="88">
        <f t="shared" si="3"/>
        <v>7.93</v>
      </c>
      <c r="U24" s="88">
        <f t="shared" si="3"/>
        <v>9.92</v>
      </c>
      <c r="V24" s="88">
        <f t="shared" si="3"/>
        <v>9.93</v>
      </c>
      <c r="W24" s="88">
        <f t="shared" si="2"/>
        <v>10.85</v>
      </c>
      <c r="X24" s="88">
        <f t="shared" si="2"/>
        <v>10.440000000000001</v>
      </c>
      <c r="Y24" s="88">
        <f t="shared" si="2"/>
        <v>10.199999999999999</v>
      </c>
      <c r="Z24" s="88">
        <f t="shared" si="2"/>
        <v>9.9699999999999989</v>
      </c>
      <c r="AA24" s="88">
        <f t="shared" si="2"/>
        <v>10.23</v>
      </c>
      <c r="AB24" s="88">
        <f t="shared" si="2"/>
        <v>8.1</v>
      </c>
      <c r="AC24" s="88">
        <f t="shared" si="2"/>
        <v>10.72</v>
      </c>
      <c r="AD24" s="88">
        <f t="shared" si="2"/>
        <v>11.450000000000001</v>
      </c>
      <c r="AE24" s="88">
        <f t="shared" si="2"/>
        <v>12.53</v>
      </c>
      <c r="AF24" s="88">
        <f t="shared" si="2"/>
        <v>12.04</v>
      </c>
      <c r="AG24" s="88">
        <f t="shared" si="2"/>
        <v>11.709999999999999</v>
      </c>
      <c r="AH24" s="88">
        <f t="shared" si="2"/>
        <v>11.540000000000001</v>
      </c>
      <c r="AI24" s="88">
        <f t="shared" si="2"/>
        <v>11.459999999999999</v>
      </c>
      <c r="AJ24" s="88">
        <f t="shared" si="2"/>
        <v>10.34</v>
      </c>
      <c r="AK24" s="88">
        <f t="shared" si="2"/>
        <v>10.199999999999999</v>
      </c>
      <c r="AL24" s="88">
        <f t="shared" si="2"/>
        <v>10.050000000000001</v>
      </c>
      <c r="AM24" s="88">
        <f t="shared" si="2"/>
        <v>10.25</v>
      </c>
      <c r="AN24" s="88">
        <f t="shared" si="2"/>
        <v>10.119999999999999</v>
      </c>
      <c r="AO24" s="88">
        <f t="shared" si="2"/>
        <v>10.130000000000001</v>
      </c>
      <c r="AP24" s="88">
        <f t="shared" si="2"/>
        <v>10.79</v>
      </c>
      <c r="AQ24" s="88">
        <f t="shared" si="2"/>
        <v>10.74</v>
      </c>
      <c r="AR24" s="88">
        <f t="shared" si="2"/>
        <v>11.72</v>
      </c>
      <c r="AS24" s="88">
        <f t="shared" si="2"/>
        <v>11.52</v>
      </c>
      <c r="AT24" s="88">
        <f t="shared" si="2"/>
        <v>11.66</v>
      </c>
      <c r="AU24" s="88">
        <f t="shared" si="2"/>
        <v>11.29</v>
      </c>
      <c r="AV24" s="88">
        <f t="shared" si="2"/>
        <v>11.62</v>
      </c>
      <c r="AW24" s="88">
        <f t="shared" si="2"/>
        <v>12.04</v>
      </c>
      <c r="AX24" s="88">
        <f t="shared" si="2"/>
        <v>12.839999999999998</v>
      </c>
      <c r="AY24" s="88">
        <f t="shared" si="2"/>
        <v>13.61</v>
      </c>
      <c r="AZ24" s="88">
        <f t="shared" si="2"/>
        <v>13.65</v>
      </c>
      <c r="BA24" s="88">
        <f t="shared" si="2"/>
        <v>13.51</v>
      </c>
      <c r="BB24" s="88">
        <f t="shared" si="2"/>
        <v>11.08</v>
      </c>
      <c r="BC24" s="88">
        <f t="shared" si="2"/>
        <v>11.49</v>
      </c>
      <c r="BD24" s="88">
        <f t="shared" si="2"/>
        <v>10.99</v>
      </c>
      <c r="BE24" s="88">
        <f t="shared" si="2"/>
        <v>10.99</v>
      </c>
      <c r="BF24" s="88">
        <f t="shared" si="2"/>
        <v>10.91</v>
      </c>
      <c r="BG24" s="88">
        <f t="shared" si="2"/>
        <v>12.65</v>
      </c>
      <c r="BH24" s="88">
        <f t="shared" si="2"/>
        <v>11.65</v>
      </c>
      <c r="BI24" s="88">
        <f t="shared" si="2"/>
        <v>11.66</v>
      </c>
      <c r="BJ24" s="88">
        <f t="shared" si="2"/>
        <v>10.56</v>
      </c>
    </row>
    <row r="25" spans="6:63" x14ac:dyDescent="0.15">
      <c r="F25" t="s">
        <v>530</v>
      </c>
      <c r="G25" s="88">
        <f t="shared" si="1"/>
        <v>2.08</v>
      </c>
      <c r="H25" s="88">
        <f t="shared" si="2"/>
        <v>1.8499999999999999</v>
      </c>
      <c r="I25" s="88">
        <f t="shared" si="2"/>
        <v>0.92999999999999994</v>
      </c>
      <c r="J25" s="88">
        <f t="shared" si="2"/>
        <v>0.8</v>
      </c>
      <c r="K25" s="88">
        <f t="shared" si="2"/>
        <v>0.6</v>
      </c>
      <c r="L25" s="88">
        <f t="shared" si="2"/>
        <v>0.6</v>
      </c>
      <c r="M25" s="88">
        <f t="shared" si="2"/>
        <v>0.55999999999999994</v>
      </c>
      <c r="N25" s="88">
        <f t="shared" si="2"/>
        <v>0.5</v>
      </c>
      <c r="O25" s="88">
        <f t="shared" si="2"/>
        <v>0.85000000000000009</v>
      </c>
      <c r="P25" s="88">
        <f t="shared" si="2"/>
        <v>0.9900000000000001</v>
      </c>
      <c r="Q25" s="88">
        <f t="shared" si="2"/>
        <v>1.1400000000000001</v>
      </c>
      <c r="R25" s="88">
        <f t="shared" si="2"/>
        <v>1.44</v>
      </c>
      <c r="S25" s="88">
        <f t="shared" si="2"/>
        <v>1.4200000000000002</v>
      </c>
      <c r="T25" s="88">
        <f t="shared" si="2"/>
        <v>1.52</v>
      </c>
      <c r="U25" s="88">
        <f t="shared" si="2"/>
        <v>1.6199999999999999</v>
      </c>
      <c r="V25" s="88">
        <f t="shared" si="2"/>
        <v>1.6199999999999999</v>
      </c>
      <c r="W25" s="88">
        <f t="shared" si="2"/>
        <v>1.6500000000000001</v>
      </c>
      <c r="X25" s="88">
        <f t="shared" si="2"/>
        <v>1.6500000000000001</v>
      </c>
      <c r="Y25" s="88">
        <f t="shared" si="2"/>
        <v>1.59</v>
      </c>
      <c r="Z25" s="88">
        <f t="shared" si="2"/>
        <v>1.4000000000000001</v>
      </c>
      <c r="AA25" s="88">
        <f t="shared" si="2"/>
        <v>1.47</v>
      </c>
      <c r="AB25" s="88">
        <f t="shared" si="2"/>
        <v>1.39</v>
      </c>
      <c r="AC25" s="88">
        <f t="shared" si="2"/>
        <v>1.26</v>
      </c>
      <c r="AD25" s="88">
        <f t="shared" si="2"/>
        <v>1.32</v>
      </c>
      <c r="AE25" s="88">
        <f t="shared" si="2"/>
        <v>1.37</v>
      </c>
      <c r="AF25" s="88">
        <f t="shared" si="2"/>
        <v>1.41</v>
      </c>
      <c r="AG25" s="88">
        <f t="shared" si="2"/>
        <v>1.41</v>
      </c>
      <c r="AH25" s="88">
        <f t="shared" si="2"/>
        <v>1.59</v>
      </c>
      <c r="AI25" s="88">
        <f t="shared" si="2"/>
        <v>1.7000000000000002</v>
      </c>
      <c r="AJ25" s="88">
        <f t="shared" si="2"/>
        <v>1.76</v>
      </c>
      <c r="AK25" s="88">
        <f t="shared" si="2"/>
        <v>1.6400000000000001</v>
      </c>
      <c r="AL25" s="88">
        <f t="shared" si="2"/>
        <v>1.66</v>
      </c>
      <c r="AM25" s="88">
        <f t="shared" si="2"/>
        <v>1.5699999999999998</v>
      </c>
      <c r="AN25" s="88">
        <f t="shared" si="2"/>
        <v>1.51</v>
      </c>
      <c r="AO25" s="88">
        <f t="shared" si="2"/>
        <v>1.53</v>
      </c>
      <c r="AP25" s="88">
        <f t="shared" si="2"/>
        <v>1.6</v>
      </c>
      <c r="AQ25" s="88">
        <f t="shared" si="2"/>
        <v>1.7500000000000002</v>
      </c>
      <c r="AR25" s="88">
        <f t="shared" si="2"/>
        <v>1.6</v>
      </c>
      <c r="AS25" s="88">
        <f t="shared" si="2"/>
        <v>1.73</v>
      </c>
      <c r="AT25" s="88">
        <f t="shared" si="2"/>
        <v>1.95</v>
      </c>
      <c r="AU25" s="88">
        <f t="shared" si="2"/>
        <v>1.69</v>
      </c>
      <c r="AV25" s="88">
        <f t="shared" si="2"/>
        <v>1.76</v>
      </c>
      <c r="AW25" s="88">
        <f t="shared" si="2"/>
        <v>2.0299999999999998</v>
      </c>
      <c r="AX25" s="88">
        <f t="shared" si="2"/>
        <v>2.2800000000000002</v>
      </c>
      <c r="AY25" s="88">
        <f t="shared" si="2"/>
        <v>2.15</v>
      </c>
      <c r="AZ25" s="88">
        <f t="shared" si="2"/>
        <v>2.1399999999999997</v>
      </c>
      <c r="BA25" s="88">
        <f t="shared" si="2"/>
        <v>2.08</v>
      </c>
      <c r="BB25" s="88">
        <f t="shared" si="2"/>
        <v>2.0500000000000003</v>
      </c>
      <c r="BC25" s="88">
        <f t="shared" si="2"/>
        <v>2.0699999999999998</v>
      </c>
      <c r="BD25" s="88">
        <f t="shared" si="2"/>
        <v>2.1399999999999997</v>
      </c>
      <c r="BE25" s="88">
        <f t="shared" si="2"/>
        <v>2.27</v>
      </c>
      <c r="BF25" s="88">
        <f t="shared" si="2"/>
        <v>2.33</v>
      </c>
      <c r="BG25" s="88">
        <f t="shared" si="2"/>
        <v>2.4500000000000002</v>
      </c>
      <c r="BH25" s="88">
        <f t="shared" si="2"/>
        <v>2.5100000000000002</v>
      </c>
      <c r="BI25" s="88">
        <f t="shared" si="2"/>
        <v>2.86</v>
      </c>
      <c r="BJ25" s="88">
        <f t="shared" si="2"/>
        <v>2.5</v>
      </c>
    </row>
    <row r="26" spans="6:63" x14ac:dyDescent="0.15">
      <c r="F26" t="s">
        <v>531</v>
      </c>
      <c r="G26" s="88">
        <f t="shared" si="1"/>
        <v>1.0900000000000001</v>
      </c>
      <c r="H26" s="88">
        <f t="shared" si="2"/>
        <v>4.26</v>
      </c>
      <c r="I26" s="88">
        <f t="shared" si="2"/>
        <v>3.73</v>
      </c>
      <c r="J26" s="88">
        <f t="shared" si="2"/>
        <v>4.18</v>
      </c>
      <c r="K26" s="88">
        <f t="shared" si="2"/>
        <v>4.87</v>
      </c>
      <c r="L26" s="88">
        <f t="shared" si="2"/>
        <v>4.22</v>
      </c>
      <c r="M26" s="88">
        <f t="shared" si="2"/>
        <v>3.52</v>
      </c>
      <c r="N26" s="88">
        <f t="shared" si="2"/>
        <v>2.39</v>
      </c>
      <c r="O26" s="88">
        <f t="shared" si="2"/>
        <v>3.1399999999999997</v>
      </c>
      <c r="P26" s="88">
        <f t="shared" si="2"/>
        <v>2.96</v>
      </c>
      <c r="Q26" s="88">
        <f t="shared" si="2"/>
        <v>2.87</v>
      </c>
      <c r="R26" s="88">
        <f t="shared" si="2"/>
        <v>3.1</v>
      </c>
      <c r="S26" s="88">
        <f t="shared" si="2"/>
        <v>2.4</v>
      </c>
      <c r="T26" s="88">
        <f t="shared" si="2"/>
        <v>2.4500000000000002</v>
      </c>
      <c r="U26" s="88">
        <f t="shared" si="2"/>
        <v>2.11</v>
      </c>
      <c r="V26" s="88">
        <f t="shared" si="2"/>
        <v>1.87</v>
      </c>
      <c r="W26" s="88">
        <f t="shared" si="2"/>
        <v>1.68</v>
      </c>
      <c r="X26" s="88">
        <f t="shared" si="2"/>
        <v>1.63</v>
      </c>
      <c r="Y26" s="88">
        <f t="shared" si="2"/>
        <v>1.5</v>
      </c>
      <c r="Z26" s="88">
        <f t="shared" si="2"/>
        <v>1.3599999999999999</v>
      </c>
      <c r="AA26" s="88">
        <f t="shared" si="2"/>
        <v>1.43</v>
      </c>
      <c r="AB26" s="88">
        <f t="shared" si="2"/>
        <v>1.26</v>
      </c>
      <c r="AC26" s="88">
        <f t="shared" si="2"/>
        <v>1.29</v>
      </c>
      <c r="AD26" s="88">
        <f t="shared" si="2"/>
        <v>1.39</v>
      </c>
      <c r="AE26" s="88">
        <f t="shared" si="2"/>
        <v>1.43</v>
      </c>
      <c r="AF26" s="88">
        <f t="shared" si="2"/>
        <v>1.46</v>
      </c>
      <c r="AG26" s="88">
        <f t="shared" si="2"/>
        <v>1.1900000000000002</v>
      </c>
      <c r="AH26" s="88">
        <f t="shared" si="2"/>
        <v>1.7500000000000002</v>
      </c>
      <c r="AI26" s="88">
        <f t="shared" si="2"/>
        <v>1.91</v>
      </c>
      <c r="AJ26" s="88">
        <f t="shared" si="2"/>
        <v>1.9800000000000002</v>
      </c>
      <c r="AK26" s="88">
        <f t="shared" si="2"/>
        <v>1.8900000000000001</v>
      </c>
      <c r="AL26" s="88">
        <f t="shared" si="2"/>
        <v>1.81</v>
      </c>
      <c r="AM26" s="88">
        <f t="shared" si="2"/>
        <v>1.8399999999999999</v>
      </c>
      <c r="AN26" s="88">
        <f t="shared" si="2"/>
        <v>1.81</v>
      </c>
      <c r="AO26" s="88">
        <f t="shared" si="2"/>
        <v>2.04</v>
      </c>
      <c r="AP26" s="88">
        <f t="shared" si="2"/>
        <v>2.3199999999999998</v>
      </c>
      <c r="AQ26" s="88">
        <f t="shared" si="2"/>
        <v>2.54</v>
      </c>
      <c r="AR26" s="88">
        <f t="shared" si="2"/>
        <v>2.41</v>
      </c>
      <c r="AS26" s="88">
        <f t="shared" si="2"/>
        <v>2.31</v>
      </c>
      <c r="AT26" s="88">
        <f t="shared" si="2"/>
        <v>2.3199999999999998</v>
      </c>
      <c r="AU26" s="88">
        <f t="shared" si="2"/>
        <v>2.33</v>
      </c>
      <c r="AV26" s="88">
        <f t="shared" si="2"/>
        <v>2.3199999999999998</v>
      </c>
      <c r="AW26" s="88">
        <f t="shared" si="2"/>
        <v>2.25</v>
      </c>
      <c r="AX26" s="88">
        <f t="shared" si="2"/>
        <v>2.2399999999999998</v>
      </c>
      <c r="AY26" s="88">
        <f t="shared" si="2"/>
        <v>2.1800000000000002</v>
      </c>
      <c r="AZ26" s="88">
        <f t="shared" si="2"/>
        <v>2.21</v>
      </c>
      <c r="BA26" s="88">
        <f t="shared" si="2"/>
        <v>2.2200000000000002</v>
      </c>
      <c r="BB26" s="88">
        <f t="shared" si="2"/>
        <v>2.23</v>
      </c>
      <c r="BC26" s="88">
        <f t="shared" si="2"/>
        <v>2.34</v>
      </c>
      <c r="BD26" s="88">
        <f t="shared" si="2"/>
        <v>2.34</v>
      </c>
      <c r="BE26" s="88">
        <f t="shared" si="2"/>
        <v>2.39</v>
      </c>
      <c r="BF26" s="88">
        <f t="shared" si="2"/>
        <v>2.37</v>
      </c>
      <c r="BG26" s="88">
        <f t="shared" si="2"/>
        <v>2.4899999999999998</v>
      </c>
      <c r="BH26" s="88">
        <f t="shared" si="2"/>
        <v>2.3800000000000003</v>
      </c>
      <c r="BI26" s="88">
        <f t="shared" si="2"/>
        <v>2.5100000000000002</v>
      </c>
      <c r="BJ26" s="88">
        <f t="shared" si="2"/>
        <v>2.6100000000000003</v>
      </c>
    </row>
    <row r="27" spans="6:63" x14ac:dyDescent="0.15">
      <c r="F27" t="s">
        <v>532</v>
      </c>
      <c r="G27" s="88">
        <f t="shared" si="1"/>
        <v>0.54</v>
      </c>
      <c r="H27" s="88">
        <f t="shared" si="2"/>
        <v>1.1199999999999999</v>
      </c>
      <c r="I27" s="88">
        <f t="shared" si="2"/>
        <v>0.22</v>
      </c>
      <c r="J27" s="88">
        <f t="shared" si="2"/>
        <v>0.92999999999999994</v>
      </c>
      <c r="K27" s="88">
        <f t="shared" si="2"/>
        <v>0.74</v>
      </c>
      <c r="L27" s="88">
        <f t="shared" si="2"/>
        <v>1.22</v>
      </c>
      <c r="M27" s="88">
        <f t="shared" si="2"/>
        <v>0.54</v>
      </c>
      <c r="N27" s="88">
        <f t="shared" si="2"/>
        <v>0.67999999999999994</v>
      </c>
      <c r="O27" s="88">
        <f t="shared" si="2"/>
        <v>0.64</v>
      </c>
      <c r="P27" s="88">
        <f t="shared" si="2"/>
        <v>0.59</v>
      </c>
      <c r="Q27" s="88">
        <f t="shared" si="2"/>
        <v>0.67</v>
      </c>
      <c r="R27" s="88">
        <f t="shared" si="2"/>
        <v>0.73</v>
      </c>
      <c r="S27" s="88">
        <f t="shared" si="2"/>
        <v>0.73</v>
      </c>
      <c r="T27" s="88">
        <f t="shared" si="2"/>
        <v>0.79</v>
      </c>
      <c r="U27" s="88">
        <f t="shared" si="2"/>
        <v>0.65</v>
      </c>
      <c r="V27" s="88">
        <f t="shared" si="2"/>
        <v>0.67</v>
      </c>
      <c r="W27" s="88">
        <f t="shared" si="2"/>
        <v>0.65</v>
      </c>
      <c r="X27" s="88">
        <f t="shared" si="2"/>
        <v>0.69</v>
      </c>
      <c r="Y27" s="88">
        <f t="shared" si="2"/>
        <v>0.71000000000000008</v>
      </c>
      <c r="Z27" s="88">
        <f t="shared" si="2"/>
        <v>0.91999999999999993</v>
      </c>
      <c r="AA27" s="88">
        <f t="shared" si="2"/>
        <v>0.91</v>
      </c>
      <c r="AB27" s="88">
        <f t="shared" si="2"/>
        <v>0.88</v>
      </c>
      <c r="AC27" s="88">
        <f t="shared" si="2"/>
        <v>1.06</v>
      </c>
      <c r="AD27" s="88">
        <f t="shared" si="2"/>
        <v>0.9900000000000001</v>
      </c>
      <c r="AE27" s="88">
        <f t="shared" si="2"/>
        <v>1.04</v>
      </c>
      <c r="AF27" s="88">
        <f t="shared" si="2"/>
        <v>0.89</v>
      </c>
      <c r="AG27" s="88">
        <f t="shared" si="2"/>
        <v>0.76</v>
      </c>
      <c r="AH27" s="88">
        <f t="shared" si="2"/>
        <v>0.72</v>
      </c>
      <c r="AI27" s="88">
        <f t="shared" si="2"/>
        <v>0.80999999999999994</v>
      </c>
      <c r="AJ27" s="88">
        <f t="shared" si="2"/>
        <v>0.61</v>
      </c>
      <c r="AK27" s="88">
        <f t="shared" si="2"/>
        <v>0.62</v>
      </c>
      <c r="AL27" s="88">
        <f t="shared" si="2"/>
        <v>0.61</v>
      </c>
      <c r="AM27" s="88">
        <f t="shared" si="2"/>
        <v>0.6</v>
      </c>
      <c r="AN27" s="88">
        <f t="shared" si="2"/>
        <v>0.53</v>
      </c>
      <c r="AO27" s="88">
        <f t="shared" si="2"/>
        <v>0.64</v>
      </c>
      <c r="AP27" s="88">
        <f t="shared" si="2"/>
        <v>0.55999999999999994</v>
      </c>
      <c r="AQ27" s="88">
        <f t="shared" si="2"/>
        <v>0.6</v>
      </c>
      <c r="AR27" s="88">
        <f t="shared" si="2"/>
        <v>0.54999999999999993</v>
      </c>
      <c r="AS27" s="88">
        <f t="shared" si="2"/>
        <v>0.57999999999999996</v>
      </c>
      <c r="AT27" s="88">
        <f t="shared" si="2"/>
        <v>0.65</v>
      </c>
      <c r="AU27" s="88">
        <f t="shared" si="2"/>
        <v>0.63</v>
      </c>
      <c r="AV27" s="88">
        <f t="shared" si="2"/>
        <v>0.80999999999999994</v>
      </c>
      <c r="AW27" s="88">
        <f t="shared" si="2"/>
        <v>0.82000000000000006</v>
      </c>
      <c r="AX27" s="88">
        <f t="shared" si="2"/>
        <v>0.88</v>
      </c>
      <c r="AY27" s="88">
        <f t="shared" si="2"/>
        <v>0.84</v>
      </c>
      <c r="AZ27" s="88">
        <f t="shared" si="2"/>
        <v>0.91999999999999993</v>
      </c>
      <c r="BA27" s="88">
        <f t="shared" si="2"/>
        <v>0.94000000000000006</v>
      </c>
      <c r="BB27" s="88">
        <f t="shared" si="2"/>
        <v>1.01</v>
      </c>
      <c r="BC27" s="88">
        <f t="shared" si="2"/>
        <v>0.95</v>
      </c>
      <c r="BD27" s="88">
        <f t="shared" si="2"/>
        <v>0.89999999999999991</v>
      </c>
      <c r="BE27" s="88">
        <f t="shared" si="2"/>
        <v>0.83</v>
      </c>
      <c r="BF27" s="88">
        <f t="shared" ref="H27:BJ32" si="4">ROUND(BF10/BF$5,4)*100</f>
        <v>0.77999999999999992</v>
      </c>
      <c r="BG27" s="88">
        <f t="shared" si="4"/>
        <v>0.92999999999999994</v>
      </c>
      <c r="BH27" s="88">
        <f t="shared" si="4"/>
        <v>0.98</v>
      </c>
      <c r="BI27" s="88">
        <f t="shared" si="4"/>
        <v>0.96</v>
      </c>
      <c r="BJ27" s="88">
        <f t="shared" si="4"/>
        <v>0.91</v>
      </c>
    </row>
    <row r="28" spans="6:63" x14ac:dyDescent="0.15">
      <c r="F28" t="s">
        <v>533</v>
      </c>
      <c r="G28" s="88">
        <f t="shared" si="1"/>
        <v>1.05</v>
      </c>
      <c r="H28" s="88">
        <f t="shared" si="4"/>
        <v>0.86</v>
      </c>
      <c r="I28" s="88">
        <f t="shared" si="4"/>
        <v>0.89999999999999991</v>
      </c>
      <c r="J28" s="88">
        <f t="shared" si="4"/>
        <v>0.8</v>
      </c>
      <c r="K28" s="88">
        <f t="shared" si="4"/>
        <v>0.67999999999999994</v>
      </c>
      <c r="L28" s="88">
        <f t="shared" si="4"/>
        <v>0.88</v>
      </c>
      <c r="M28" s="88">
        <f t="shared" si="4"/>
        <v>0.80999999999999994</v>
      </c>
      <c r="N28" s="88">
        <f t="shared" si="4"/>
        <v>0.63</v>
      </c>
      <c r="O28" s="88">
        <f t="shared" si="4"/>
        <v>0.74</v>
      </c>
      <c r="P28" s="88">
        <f t="shared" si="4"/>
        <v>0.21</v>
      </c>
      <c r="Q28" s="88">
        <f t="shared" si="4"/>
        <v>0.19</v>
      </c>
      <c r="R28" s="88">
        <f t="shared" si="4"/>
        <v>0.21</v>
      </c>
      <c r="S28" s="88">
        <f t="shared" si="4"/>
        <v>0.21</v>
      </c>
      <c r="T28" s="88">
        <f t="shared" si="4"/>
        <v>0.24</v>
      </c>
      <c r="U28" s="88">
        <f t="shared" si="4"/>
        <v>0.27999999999999997</v>
      </c>
      <c r="V28" s="88">
        <f t="shared" si="4"/>
        <v>0.37</v>
      </c>
      <c r="W28" s="88">
        <f t="shared" si="4"/>
        <v>0.35000000000000003</v>
      </c>
      <c r="X28" s="88">
        <f t="shared" si="4"/>
        <v>0.32</v>
      </c>
      <c r="Y28" s="88">
        <f t="shared" si="4"/>
        <v>0.28999999999999998</v>
      </c>
      <c r="Z28" s="88">
        <f t="shared" si="4"/>
        <v>0.31</v>
      </c>
      <c r="AA28" s="88">
        <f t="shared" si="4"/>
        <v>0.25</v>
      </c>
      <c r="AB28" s="88">
        <f t="shared" si="4"/>
        <v>0.3</v>
      </c>
      <c r="AC28" s="88">
        <f t="shared" si="4"/>
        <v>0.28999999999999998</v>
      </c>
      <c r="AD28" s="88">
        <f t="shared" si="4"/>
        <v>0.3</v>
      </c>
      <c r="AE28" s="88">
        <f t="shared" si="4"/>
        <v>0.25</v>
      </c>
      <c r="AF28" s="88">
        <f t="shared" si="4"/>
        <v>0.26</v>
      </c>
      <c r="AG28" s="88">
        <f t="shared" si="4"/>
        <v>0.25</v>
      </c>
      <c r="AH28" s="88">
        <f t="shared" si="4"/>
        <v>0.22999999999999998</v>
      </c>
      <c r="AI28" s="88">
        <f t="shared" si="4"/>
        <v>0.26</v>
      </c>
      <c r="AJ28" s="88">
        <f t="shared" si="4"/>
        <v>0.41000000000000003</v>
      </c>
      <c r="AK28" s="88">
        <f t="shared" si="4"/>
        <v>0.43</v>
      </c>
      <c r="AL28" s="88">
        <f t="shared" si="4"/>
        <v>0.38</v>
      </c>
      <c r="AM28" s="88">
        <f t="shared" si="4"/>
        <v>0.37</v>
      </c>
      <c r="AN28" s="88">
        <f t="shared" si="4"/>
        <v>0.28999999999999998</v>
      </c>
      <c r="AO28" s="88">
        <f t="shared" si="4"/>
        <v>0.26</v>
      </c>
      <c r="AP28" s="88">
        <f t="shared" si="4"/>
        <v>0.26</v>
      </c>
      <c r="AQ28" s="88">
        <f t="shared" si="4"/>
        <v>0.24</v>
      </c>
      <c r="AR28" s="88">
        <f t="shared" si="4"/>
        <v>0.22999999999999998</v>
      </c>
      <c r="AS28" s="88">
        <f t="shared" si="4"/>
        <v>0.22</v>
      </c>
      <c r="AT28" s="88">
        <f t="shared" si="4"/>
        <v>0.21</v>
      </c>
      <c r="AU28" s="88">
        <f t="shared" si="4"/>
        <v>0.36</v>
      </c>
      <c r="AV28" s="88">
        <f t="shared" si="4"/>
        <v>0.41000000000000003</v>
      </c>
      <c r="AW28" s="88">
        <f t="shared" si="4"/>
        <v>0.45999999999999996</v>
      </c>
      <c r="AX28" s="88">
        <f t="shared" si="4"/>
        <v>0.51</v>
      </c>
      <c r="AY28" s="88">
        <f t="shared" si="4"/>
        <v>0.38999999999999996</v>
      </c>
      <c r="AZ28" s="88">
        <f t="shared" si="4"/>
        <v>0.41000000000000003</v>
      </c>
      <c r="BA28" s="88">
        <f t="shared" si="4"/>
        <v>0.44</v>
      </c>
      <c r="BB28" s="88">
        <f t="shared" si="4"/>
        <v>0.43</v>
      </c>
      <c r="BC28" s="88">
        <f t="shared" si="4"/>
        <v>0.51</v>
      </c>
      <c r="BD28" s="88">
        <f t="shared" si="4"/>
        <v>0.53</v>
      </c>
      <c r="BE28" s="88">
        <f t="shared" si="4"/>
        <v>0.49</v>
      </c>
      <c r="BF28" s="88">
        <f t="shared" si="4"/>
        <v>0.6</v>
      </c>
      <c r="BG28" s="88">
        <f t="shared" si="4"/>
        <v>0.47000000000000003</v>
      </c>
      <c r="BH28" s="88">
        <f t="shared" si="4"/>
        <v>0.44999999999999996</v>
      </c>
      <c r="BI28" s="88">
        <f t="shared" si="4"/>
        <v>0.38999999999999996</v>
      </c>
      <c r="BJ28" s="88">
        <f t="shared" si="4"/>
        <v>0.44999999999999996</v>
      </c>
    </row>
    <row r="29" spans="6:63" x14ac:dyDescent="0.15">
      <c r="F29" t="s">
        <v>535</v>
      </c>
      <c r="G29" s="88">
        <f t="shared" si="1"/>
        <v>0.22</v>
      </c>
      <c r="H29" s="88">
        <f t="shared" si="4"/>
        <v>0.15</v>
      </c>
      <c r="I29" s="88">
        <f t="shared" si="4"/>
        <v>0.3</v>
      </c>
      <c r="J29" s="88">
        <f t="shared" si="4"/>
        <v>0.59</v>
      </c>
      <c r="K29" s="88">
        <f t="shared" si="4"/>
        <v>0.45999999999999996</v>
      </c>
      <c r="L29" s="88">
        <f t="shared" si="4"/>
        <v>0.77</v>
      </c>
      <c r="M29" s="88">
        <f t="shared" si="4"/>
        <v>0.77</v>
      </c>
      <c r="N29" s="88">
        <f t="shared" si="4"/>
        <v>0.86</v>
      </c>
      <c r="O29" s="88">
        <f t="shared" si="4"/>
        <v>1.03</v>
      </c>
      <c r="P29" s="88">
        <f t="shared" si="4"/>
        <v>0.95</v>
      </c>
      <c r="Q29" s="88">
        <f t="shared" si="4"/>
        <v>1.05</v>
      </c>
      <c r="R29" s="88">
        <f t="shared" si="4"/>
        <v>1.1100000000000001</v>
      </c>
      <c r="S29" s="88">
        <f t="shared" si="4"/>
        <v>0.9900000000000001</v>
      </c>
      <c r="T29" s="88">
        <f t="shared" si="4"/>
        <v>1.06</v>
      </c>
      <c r="U29" s="88">
        <f t="shared" si="4"/>
        <v>0.98</v>
      </c>
      <c r="V29" s="88">
        <f t="shared" si="4"/>
        <v>0.88</v>
      </c>
      <c r="W29" s="88">
        <f t="shared" si="4"/>
        <v>0.86999999999999988</v>
      </c>
      <c r="X29" s="88">
        <f t="shared" si="4"/>
        <v>0.89999999999999991</v>
      </c>
      <c r="Y29" s="88">
        <f t="shared" si="4"/>
        <v>0.96</v>
      </c>
      <c r="Z29" s="88">
        <f t="shared" si="4"/>
        <v>1.0699999999999998</v>
      </c>
      <c r="AA29" s="88">
        <f t="shared" si="4"/>
        <v>1.0699999999999998</v>
      </c>
      <c r="AB29" s="88">
        <f t="shared" si="4"/>
        <v>1.47</v>
      </c>
      <c r="AC29" s="88">
        <f t="shared" si="4"/>
        <v>1.41</v>
      </c>
      <c r="AD29" s="88">
        <f t="shared" si="4"/>
        <v>1.23</v>
      </c>
      <c r="AE29" s="88">
        <f t="shared" si="4"/>
        <v>0.77999999999999992</v>
      </c>
      <c r="AF29" s="88">
        <f t="shared" si="4"/>
        <v>1.17</v>
      </c>
      <c r="AG29" s="88">
        <f t="shared" si="4"/>
        <v>1.2</v>
      </c>
      <c r="AH29" s="88">
        <f t="shared" si="4"/>
        <v>1.1599999999999999</v>
      </c>
      <c r="AI29" s="88">
        <f t="shared" si="4"/>
        <v>1.1599999999999999</v>
      </c>
      <c r="AJ29" s="88">
        <f t="shared" si="4"/>
        <v>1.22</v>
      </c>
      <c r="AK29" s="88">
        <f t="shared" si="4"/>
        <v>1.3</v>
      </c>
      <c r="AL29" s="88">
        <f t="shared" si="4"/>
        <v>1.34</v>
      </c>
      <c r="AM29" s="88">
        <f t="shared" si="4"/>
        <v>1.28</v>
      </c>
      <c r="AN29" s="88">
        <f t="shared" si="4"/>
        <v>1.23</v>
      </c>
      <c r="AO29" s="88">
        <f t="shared" si="4"/>
        <v>1.23</v>
      </c>
      <c r="AP29" s="88">
        <f t="shared" si="4"/>
        <v>1.26</v>
      </c>
      <c r="AQ29" s="88">
        <f t="shared" si="4"/>
        <v>1.29</v>
      </c>
      <c r="AR29" s="88">
        <f t="shared" si="4"/>
        <v>1.31</v>
      </c>
      <c r="AS29" s="88">
        <f t="shared" si="4"/>
        <v>1.34</v>
      </c>
      <c r="AT29" s="88">
        <f t="shared" si="4"/>
        <v>1.34</v>
      </c>
      <c r="AU29" s="88">
        <f t="shared" si="4"/>
        <v>1.24</v>
      </c>
      <c r="AV29" s="88">
        <f t="shared" si="4"/>
        <v>1.23</v>
      </c>
      <c r="AW29" s="88">
        <f t="shared" si="4"/>
        <v>1.1900000000000002</v>
      </c>
      <c r="AX29" s="88">
        <f t="shared" si="4"/>
        <v>1.24</v>
      </c>
      <c r="AY29" s="88">
        <f t="shared" si="4"/>
        <v>1.23</v>
      </c>
      <c r="AZ29" s="88">
        <f t="shared" si="4"/>
        <v>1.22</v>
      </c>
      <c r="BA29" s="88">
        <f t="shared" si="4"/>
        <v>1.24</v>
      </c>
      <c r="BB29" s="88">
        <f t="shared" si="4"/>
        <v>1.23</v>
      </c>
      <c r="BC29" s="88">
        <f t="shared" si="4"/>
        <v>1.37</v>
      </c>
      <c r="BD29" s="88">
        <f t="shared" si="4"/>
        <v>1.25</v>
      </c>
      <c r="BE29" s="88">
        <f t="shared" si="4"/>
        <v>1.17</v>
      </c>
      <c r="BF29" s="88">
        <f t="shared" si="4"/>
        <v>1.08</v>
      </c>
      <c r="BG29" s="88">
        <f t="shared" si="4"/>
        <v>1.06</v>
      </c>
      <c r="BH29" s="88">
        <f t="shared" si="4"/>
        <v>1.01</v>
      </c>
      <c r="BI29" s="88">
        <f t="shared" si="4"/>
        <v>0.97</v>
      </c>
      <c r="BJ29" s="88">
        <f t="shared" si="4"/>
        <v>1.01</v>
      </c>
    </row>
    <row r="30" spans="6:63" x14ac:dyDescent="0.15">
      <c r="F30" t="s">
        <v>536</v>
      </c>
      <c r="G30" s="88">
        <f t="shared" si="1"/>
        <v>0.19</v>
      </c>
      <c r="H30" s="88">
        <f t="shared" si="4"/>
        <v>0.31</v>
      </c>
      <c r="I30" s="88">
        <f t="shared" si="4"/>
        <v>0.08</v>
      </c>
      <c r="J30" s="88">
        <f t="shared" si="4"/>
        <v>0.08</v>
      </c>
      <c r="K30" s="88">
        <f t="shared" si="4"/>
        <v>0.08</v>
      </c>
      <c r="L30" s="88">
        <f t="shared" si="4"/>
        <v>0.36</v>
      </c>
      <c r="M30" s="88">
        <f t="shared" si="4"/>
        <v>0.44</v>
      </c>
      <c r="N30" s="88">
        <f t="shared" si="4"/>
        <v>0.38999999999999996</v>
      </c>
      <c r="O30" s="88">
        <f t="shared" si="4"/>
        <v>0.45999999999999996</v>
      </c>
      <c r="P30" s="88">
        <f t="shared" si="4"/>
        <v>0.42</v>
      </c>
      <c r="Q30" s="88">
        <f t="shared" si="4"/>
        <v>0.41000000000000003</v>
      </c>
      <c r="R30" s="88">
        <f t="shared" si="4"/>
        <v>0.55999999999999994</v>
      </c>
      <c r="S30" s="88">
        <f t="shared" si="4"/>
        <v>0.53</v>
      </c>
      <c r="T30" s="88">
        <f t="shared" si="4"/>
        <v>0.54</v>
      </c>
      <c r="U30" s="88">
        <f t="shared" si="4"/>
        <v>0.47000000000000003</v>
      </c>
      <c r="V30" s="88">
        <f t="shared" si="4"/>
        <v>0.74</v>
      </c>
      <c r="W30" s="88">
        <f t="shared" si="4"/>
        <v>1.1199999999999999</v>
      </c>
      <c r="X30" s="88">
        <f t="shared" si="4"/>
        <v>1.0999999999999999</v>
      </c>
      <c r="Y30" s="88">
        <f t="shared" si="4"/>
        <v>1.1499999999999999</v>
      </c>
      <c r="Z30" s="88">
        <f t="shared" si="4"/>
        <v>1.22</v>
      </c>
      <c r="AA30" s="88">
        <f t="shared" si="4"/>
        <v>1.08</v>
      </c>
      <c r="AB30" s="88">
        <f t="shared" si="4"/>
        <v>1.0699999999999998</v>
      </c>
      <c r="AC30" s="88">
        <f t="shared" si="4"/>
        <v>0.94000000000000006</v>
      </c>
      <c r="AD30" s="88">
        <f t="shared" si="4"/>
        <v>1.05</v>
      </c>
      <c r="AE30" s="88">
        <f t="shared" si="4"/>
        <v>1.0999999999999999</v>
      </c>
      <c r="AF30" s="88">
        <f t="shared" si="4"/>
        <v>0.97</v>
      </c>
      <c r="AG30" s="88">
        <f t="shared" si="4"/>
        <v>0.91999999999999993</v>
      </c>
      <c r="AH30" s="88">
        <f t="shared" si="4"/>
        <v>0.91</v>
      </c>
      <c r="AI30" s="88">
        <f t="shared" si="4"/>
        <v>0.89</v>
      </c>
      <c r="AJ30" s="88">
        <f t="shared" si="4"/>
        <v>0.96</v>
      </c>
      <c r="AK30" s="88">
        <f t="shared" si="4"/>
        <v>0.92999999999999994</v>
      </c>
      <c r="AL30" s="88">
        <f t="shared" si="4"/>
        <v>0.86</v>
      </c>
      <c r="AM30" s="88">
        <f t="shared" si="4"/>
        <v>0.97</v>
      </c>
      <c r="AN30" s="88">
        <f t="shared" si="4"/>
        <v>0.86999999999999988</v>
      </c>
      <c r="AO30" s="88">
        <f t="shared" si="4"/>
        <v>0.84</v>
      </c>
      <c r="AP30" s="88">
        <f t="shared" si="4"/>
        <v>0.88</v>
      </c>
      <c r="AQ30" s="88">
        <f t="shared" si="4"/>
        <v>0.94000000000000006</v>
      </c>
      <c r="AR30" s="88">
        <f t="shared" si="4"/>
        <v>1.0699999999999998</v>
      </c>
      <c r="AS30" s="88">
        <f t="shared" si="4"/>
        <v>1.0999999999999999</v>
      </c>
      <c r="AT30" s="88">
        <f t="shared" si="4"/>
        <v>1.06</v>
      </c>
      <c r="AU30" s="88">
        <f t="shared" si="4"/>
        <v>1.23</v>
      </c>
      <c r="AV30" s="88">
        <f t="shared" si="4"/>
        <v>1.3299999999999998</v>
      </c>
      <c r="AW30" s="88">
        <f t="shared" si="4"/>
        <v>1.27</v>
      </c>
      <c r="AX30" s="88">
        <f t="shared" si="4"/>
        <v>2.09</v>
      </c>
      <c r="AY30" s="88">
        <f t="shared" si="4"/>
        <v>2.0299999999999998</v>
      </c>
      <c r="AZ30" s="88">
        <f t="shared" si="4"/>
        <v>2.15</v>
      </c>
      <c r="BA30" s="88">
        <f t="shared" si="4"/>
        <v>2.36</v>
      </c>
      <c r="BB30" s="88">
        <f t="shared" si="4"/>
        <v>1.68</v>
      </c>
      <c r="BC30" s="88">
        <f t="shared" si="4"/>
        <v>1.63</v>
      </c>
      <c r="BD30" s="88">
        <f t="shared" si="4"/>
        <v>1.6199999999999999</v>
      </c>
      <c r="BE30" s="88">
        <f t="shared" si="4"/>
        <v>2.1399999999999997</v>
      </c>
      <c r="BF30" s="88">
        <f t="shared" si="4"/>
        <v>2.0099999999999998</v>
      </c>
      <c r="BG30" s="88">
        <f t="shared" si="4"/>
        <v>1.9900000000000002</v>
      </c>
      <c r="BH30" s="88">
        <f t="shared" si="4"/>
        <v>1.9300000000000002</v>
      </c>
      <c r="BI30" s="88">
        <f t="shared" si="4"/>
        <v>1.8399999999999999</v>
      </c>
      <c r="BJ30" s="88">
        <f t="shared" si="4"/>
        <v>1.76</v>
      </c>
    </row>
    <row r="31" spans="6:63" x14ac:dyDescent="0.15">
      <c r="F31" t="s">
        <v>537</v>
      </c>
      <c r="G31" s="88">
        <f t="shared" si="1"/>
        <v>1.6099999999999999</v>
      </c>
      <c r="H31" s="88">
        <f t="shared" si="4"/>
        <v>1.6099999999999999</v>
      </c>
      <c r="I31" s="88">
        <f t="shared" si="4"/>
        <v>1.8399999999999999</v>
      </c>
      <c r="J31" s="88">
        <f t="shared" si="4"/>
        <v>1.55</v>
      </c>
      <c r="K31" s="88">
        <f t="shared" si="4"/>
        <v>1.4500000000000002</v>
      </c>
      <c r="L31" s="88">
        <f t="shared" si="4"/>
        <v>2.0699999999999998</v>
      </c>
      <c r="M31" s="88">
        <f t="shared" si="4"/>
        <v>1.48</v>
      </c>
      <c r="N31" s="88">
        <f t="shared" si="4"/>
        <v>2.25</v>
      </c>
      <c r="O31" s="88">
        <f t="shared" si="4"/>
        <v>3.01</v>
      </c>
      <c r="P31" s="88">
        <f t="shared" si="4"/>
        <v>3.2</v>
      </c>
      <c r="Q31" s="88">
        <f t="shared" si="4"/>
        <v>3.2399999999999998</v>
      </c>
      <c r="R31" s="88">
        <f t="shared" si="4"/>
        <v>2.5499999999999998</v>
      </c>
      <c r="S31" s="88">
        <f t="shared" si="4"/>
        <v>2.5100000000000002</v>
      </c>
      <c r="T31" s="88">
        <f t="shared" si="4"/>
        <v>2.1999999999999997</v>
      </c>
      <c r="U31" s="88">
        <f t="shared" si="4"/>
        <v>2.25</v>
      </c>
      <c r="V31" s="88">
        <f t="shared" si="4"/>
        <v>2.36</v>
      </c>
      <c r="W31" s="88">
        <f t="shared" si="4"/>
        <v>2.31</v>
      </c>
      <c r="X31" s="88">
        <f t="shared" si="4"/>
        <v>2.29</v>
      </c>
      <c r="Y31" s="88">
        <f t="shared" si="4"/>
        <v>2.2599999999999998</v>
      </c>
      <c r="Z31" s="88">
        <f t="shared" si="4"/>
        <v>2.1800000000000002</v>
      </c>
      <c r="AA31" s="88">
        <f t="shared" si="4"/>
        <v>2.11</v>
      </c>
      <c r="AB31" s="88">
        <f t="shared" si="4"/>
        <v>2.59</v>
      </c>
      <c r="AC31" s="88">
        <f t="shared" si="4"/>
        <v>2.2999999999999998</v>
      </c>
      <c r="AD31" s="88">
        <f t="shared" si="4"/>
        <v>2.37</v>
      </c>
      <c r="AE31" s="88">
        <f t="shared" si="4"/>
        <v>2.36</v>
      </c>
      <c r="AF31" s="88">
        <f t="shared" si="4"/>
        <v>2.09</v>
      </c>
      <c r="AG31" s="88">
        <f t="shared" si="4"/>
        <v>2.17</v>
      </c>
      <c r="AH31" s="88">
        <f t="shared" si="4"/>
        <v>2.2200000000000002</v>
      </c>
      <c r="AI31" s="88">
        <f t="shared" si="4"/>
        <v>2.31</v>
      </c>
      <c r="AJ31" s="88">
        <f t="shared" si="4"/>
        <v>2.39</v>
      </c>
      <c r="AK31" s="88">
        <f t="shared" si="4"/>
        <v>2.2800000000000002</v>
      </c>
      <c r="AL31" s="88">
        <f t="shared" si="4"/>
        <v>2.23</v>
      </c>
      <c r="AM31" s="88">
        <f t="shared" si="4"/>
        <v>2.13</v>
      </c>
      <c r="AN31" s="88">
        <f t="shared" si="4"/>
        <v>2</v>
      </c>
      <c r="AO31" s="88">
        <f t="shared" si="4"/>
        <v>1.91</v>
      </c>
      <c r="AP31" s="88">
        <f t="shared" si="4"/>
        <v>1.83</v>
      </c>
      <c r="AQ31" s="88">
        <f t="shared" si="4"/>
        <v>1.77</v>
      </c>
      <c r="AR31" s="88">
        <f t="shared" si="4"/>
        <v>1.73</v>
      </c>
      <c r="AS31" s="88">
        <f t="shared" si="4"/>
        <v>1.82</v>
      </c>
      <c r="AT31" s="88">
        <f t="shared" si="4"/>
        <v>1.7500000000000002</v>
      </c>
      <c r="AU31" s="88">
        <f t="shared" si="4"/>
        <v>1.66</v>
      </c>
      <c r="AV31" s="88">
        <f t="shared" si="4"/>
        <v>1.77</v>
      </c>
      <c r="AW31" s="88">
        <f t="shared" si="4"/>
        <v>1.66</v>
      </c>
      <c r="AX31" s="88">
        <f t="shared" si="4"/>
        <v>1.92</v>
      </c>
      <c r="AY31" s="88">
        <f t="shared" si="4"/>
        <v>1.5699999999999998</v>
      </c>
      <c r="AZ31" s="88">
        <f t="shared" si="4"/>
        <v>1.49</v>
      </c>
      <c r="BA31" s="88">
        <f t="shared" si="4"/>
        <v>1.49</v>
      </c>
      <c r="BB31" s="88">
        <f t="shared" si="4"/>
        <v>1.49</v>
      </c>
      <c r="BC31" s="88">
        <f t="shared" si="4"/>
        <v>1.5</v>
      </c>
      <c r="BD31" s="88">
        <f t="shared" si="4"/>
        <v>1.4000000000000001</v>
      </c>
      <c r="BE31" s="88">
        <f t="shared" si="4"/>
        <v>1.37</v>
      </c>
      <c r="BF31" s="88">
        <f t="shared" si="4"/>
        <v>1.35</v>
      </c>
      <c r="BG31" s="88">
        <f t="shared" si="4"/>
        <v>1.31</v>
      </c>
      <c r="BH31" s="88">
        <f t="shared" si="4"/>
        <v>1.29</v>
      </c>
      <c r="BI31" s="88">
        <f t="shared" si="4"/>
        <v>1.17</v>
      </c>
      <c r="BJ31" s="88">
        <f t="shared" si="4"/>
        <v>1.17</v>
      </c>
    </row>
    <row r="32" spans="6:63" x14ac:dyDescent="0.15">
      <c r="F32" t="s">
        <v>538</v>
      </c>
      <c r="G32" s="88">
        <f t="shared" si="1"/>
        <v>0.89</v>
      </c>
      <c r="H32" s="88">
        <f t="shared" si="4"/>
        <v>0.86</v>
      </c>
      <c r="I32" s="88">
        <f t="shared" si="4"/>
        <v>0.83</v>
      </c>
      <c r="J32" s="88">
        <f t="shared" si="4"/>
        <v>0.86999999999999988</v>
      </c>
      <c r="K32" s="88">
        <f t="shared" si="4"/>
        <v>0.91999999999999993</v>
      </c>
      <c r="L32" s="88">
        <f t="shared" si="4"/>
        <v>1</v>
      </c>
      <c r="M32" s="88">
        <f t="shared" si="4"/>
        <v>1.04</v>
      </c>
      <c r="N32" s="88">
        <f t="shared" si="4"/>
        <v>1.1199999999999999</v>
      </c>
      <c r="O32" s="88">
        <f t="shared" si="4"/>
        <v>1.05</v>
      </c>
      <c r="P32" s="88">
        <f t="shared" si="4"/>
        <v>1.0900000000000001</v>
      </c>
      <c r="Q32" s="88">
        <f t="shared" si="4"/>
        <v>1.05</v>
      </c>
      <c r="R32" s="88">
        <f t="shared" si="4"/>
        <v>1.06</v>
      </c>
      <c r="S32" s="88">
        <f t="shared" si="4"/>
        <v>1.1199999999999999</v>
      </c>
      <c r="T32" s="88">
        <f t="shared" si="4"/>
        <v>1.1400000000000001</v>
      </c>
      <c r="U32" s="88">
        <f t="shared" si="4"/>
        <v>1.1900000000000002</v>
      </c>
      <c r="V32" s="88">
        <f t="shared" si="4"/>
        <v>1.27</v>
      </c>
      <c r="W32" s="88">
        <f t="shared" si="4"/>
        <v>1.1900000000000002</v>
      </c>
      <c r="X32" s="88">
        <f t="shared" si="4"/>
        <v>1.25</v>
      </c>
      <c r="Y32" s="88">
        <f t="shared" si="4"/>
        <v>1.28</v>
      </c>
      <c r="Z32" s="88">
        <f t="shared" si="4"/>
        <v>1.1400000000000001</v>
      </c>
      <c r="AA32" s="88">
        <f t="shared" si="4"/>
        <v>1.1299999999999999</v>
      </c>
      <c r="AB32" s="88">
        <f t="shared" si="4"/>
        <v>1.1199999999999999</v>
      </c>
      <c r="AC32" s="88">
        <f t="shared" si="4"/>
        <v>1.26</v>
      </c>
      <c r="AD32" s="88">
        <f t="shared" si="4"/>
        <v>1.25</v>
      </c>
      <c r="AE32" s="88">
        <f t="shared" si="4"/>
        <v>1.43</v>
      </c>
      <c r="AF32" s="88">
        <f t="shared" si="4"/>
        <v>1.46</v>
      </c>
      <c r="AG32" s="88">
        <f t="shared" si="4"/>
        <v>1.8499999999999999</v>
      </c>
      <c r="AH32" s="88">
        <f t="shared" si="4"/>
        <v>1.77</v>
      </c>
      <c r="AI32" s="88">
        <f t="shared" si="4"/>
        <v>1.55</v>
      </c>
      <c r="AJ32" s="88">
        <f t="shared" si="4"/>
        <v>1.49</v>
      </c>
      <c r="AK32" s="88">
        <f t="shared" si="4"/>
        <v>1.4200000000000002</v>
      </c>
      <c r="AL32" s="88">
        <f t="shared" ref="H32:BJ34" si="5">ROUND(AL15/AL$5,4)*100</f>
        <v>1.4000000000000001</v>
      </c>
      <c r="AM32" s="88">
        <f t="shared" si="5"/>
        <v>1.39</v>
      </c>
      <c r="AN32" s="88">
        <f t="shared" si="5"/>
        <v>2.33</v>
      </c>
      <c r="AO32" s="88">
        <f t="shared" si="5"/>
        <v>2.29</v>
      </c>
      <c r="AP32" s="88">
        <f t="shared" si="5"/>
        <v>2.3199999999999998</v>
      </c>
      <c r="AQ32" s="88">
        <f t="shared" si="5"/>
        <v>2.3199999999999998</v>
      </c>
      <c r="AR32" s="88">
        <f t="shared" si="5"/>
        <v>2.48</v>
      </c>
      <c r="AS32" s="88">
        <f t="shared" si="5"/>
        <v>2.4</v>
      </c>
      <c r="AT32" s="88">
        <f t="shared" si="5"/>
        <v>2.34</v>
      </c>
      <c r="AU32" s="88">
        <f t="shared" si="5"/>
        <v>2.2599999999999998</v>
      </c>
      <c r="AV32" s="88">
        <f t="shared" si="5"/>
        <v>2.41</v>
      </c>
      <c r="AW32" s="88">
        <f t="shared" si="5"/>
        <v>2.37</v>
      </c>
      <c r="AX32" s="88">
        <f t="shared" si="5"/>
        <v>2.5499999999999998</v>
      </c>
      <c r="AY32" s="88">
        <f t="shared" si="5"/>
        <v>2.37</v>
      </c>
      <c r="AZ32" s="88">
        <f t="shared" si="5"/>
        <v>2.8400000000000003</v>
      </c>
      <c r="BA32" s="88">
        <f t="shared" si="5"/>
        <v>2.86</v>
      </c>
      <c r="BB32" s="88">
        <f t="shared" si="5"/>
        <v>3.1399999999999997</v>
      </c>
      <c r="BC32" s="88">
        <f t="shared" si="5"/>
        <v>3.15</v>
      </c>
      <c r="BD32" s="88">
        <f t="shared" si="5"/>
        <v>3.02</v>
      </c>
      <c r="BE32" s="88">
        <f t="shared" si="5"/>
        <v>3.1199999999999997</v>
      </c>
      <c r="BF32" s="88">
        <f t="shared" si="5"/>
        <v>2.82</v>
      </c>
      <c r="BG32" s="88">
        <f t="shared" si="5"/>
        <v>3.08</v>
      </c>
      <c r="BH32" s="88">
        <f t="shared" si="5"/>
        <v>3.06</v>
      </c>
      <c r="BI32" s="88">
        <f t="shared" si="5"/>
        <v>3.36</v>
      </c>
      <c r="BJ32" s="88">
        <f t="shared" si="5"/>
        <v>3.29</v>
      </c>
    </row>
    <row r="33" spans="6:62" x14ac:dyDescent="0.15">
      <c r="F33" t="s">
        <v>539</v>
      </c>
      <c r="G33" s="88">
        <f t="shared" si="1"/>
        <v>0.77</v>
      </c>
      <c r="H33" s="88">
        <f t="shared" si="5"/>
        <v>0.95</v>
      </c>
      <c r="I33" s="88">
        <f t="shared" si="5"/>
        <v>0.62</v>
      </c>
      <c r="J33" s="88">
        <f t="shared" si="5"/>
        <v>0.57999999999999996</v>
      </c>
      <c r="K33" s="88">
        <f t="shared" si="5"/>
        <v>0.66</v>
      </c>
      <c r="L33" s="88">
        <f t="shared" si="5"/>
        <v>0.69</v>
      </c>
      <c r="M33" s="88">
        <f t="shared" si="5"/>
        <v>0.64</v>
      </c>
      <c r="N33" s="88">
        <f t="shared" si="5"/>
        <v>0.70000000000000007</v>
      </c>
      <c r="O33" s="88">
        <f t="shared" si="5"/>
        <v>0.76</v>
      </c>
      <c r="P33" s="88">
        <f t="shared" si="5"/>
        <v>0.76</v>
      </c>
      <c r="Q33" s="88">
        <f t="shared" si="5"/>
        <v>0.70000000000000007</v>
      </c>
      <c r="R33" s="88">
        <f t="shared" si="5"/>
        <v>0.73</v>
      </c>
      <c r="S33" s="88">
        <f t="shared" si="5"/>
        <v>0.75</v>
      </c>
      <c r="T33" s="88">
        <f t="shared" si="5"/>
        <v>0.70000000000000007</v>
      </c>
      <c r="U33" s="88">
        <f t="shared" si="5"/>
        <v>0.6</v>
      </c>
      <c r="V33" s="88">
        <f t="shared" si="5"/>
        <v>0.57000000000000006</v>
      </c>
      <c r="W33" s="88">
        <f t="shared" si="5"/>
        <v>0.54</v>
      </c>
      <c r="X33" s="88">
        <f t="shared" si="5"/>
        <v>0.83</v>
      </c>
      <c r="Y33" s="88">
        <f t="shared" si="5"/>
        <v>1.02</v>
      </c>
      <c r="Z33" s="88">
        <f t="shared" si="5"/>
        <v>1.04</v>
      </c>
      <c r="AA33" s="88">
        <f t="shared" si="5"/>
        <v>1.1199999999999999</v>
      </c>
      <c r="AB33" s="88">
        <f t="shared" si="5"/>
        <v>0.94000000000000006</v>
      </c>
      <c r="AC33" s="88">
        <f t="shared" si="5"/>
        <v>0.84</v>
      </c>
      <c r="AD33" s="88">
        <f t="shared" si="5"/>
        <v>1.06</v>
      </c>
      <c r="AE33" s="88">
        <f t="shared" si="5"/>
        <v>1.0900000000000001</v>
      </c>
      <c r="AF33" s="88">
        <f t="shared" si="5"/>
        <v>1.3299999999999998</v>
      </c>
      <c r="AG33" s="88">
        <f t="shared" si="5"/>
        <v>1.63</v>
      </c>
      <c r="AH33" s="88">
        <f t="shared" si="5"/>
        <v>1.7399999999999998</v>
      </c>
      <c r="AI33" s="88">
        <f t="shared" si="5"/>
        <v>1.7999999999999998</v>
      </c>
      <c r="AJ33" s="88">
        <f t="shared" si="5"/>
        <v>1.95</v>
      </c>
      <c r="AK33" s="88">
        <f t="shared" si="5"/>
        <v>1.9</v>
      </c>
      <c r="AL33" s="88">
        <f t="shared" si="5"/>
        <v>1.8900000000000001</v>
      </c>
      <c r="AM33" s="88">
        <f t="shared" si="5"/>
        <v>1.9900000000000002</v>
      </c>
      <c r="AN33" s="88">
        <f t="shared" si="5"/>
        <v>1.8900000000000001</v>
      </c>
      <c r="AO33" s="88">
        <f t="shared" si="5"/>
        <v>1.83</v>
      </c>
      <c r="AP33" s="88">
        <f t="shared" si="5"/>
        <v>1.94</v>
      </c>
      <c r="AQ33" s="88">
        <f t="shared" si="5"/>
        <v>1.8499999999999999</v>
      </c>
      <c r="AR33" s="88">
        <f t="shared" si="5"/>
        <v>1.55</v>
      </c>
      <c r="AS33" s="88">
        <f t="shared" si="5"/>
        <v>1.6</v>
      </c>
      <c r="AT33" s="88">
        <f t="shared" si="5"/>
        <v>1.67</v>
      </c>
      <c r="AU33" s="88">
        <f t="shared" si="5"/>
        <v>1.77</v>
      </c>
      <c r="AV33" s="88">
        <f t="shared" si="5"/>
        <v>1.9</v>
      </c>
      <c r="AW33" s="88">
        <f t="shared" si="5"/>
        <v>1.8599999999999999</v>
      </c>
      <c r="AX33" s="88">
        <f t="shared" si="5"/>
        <v>4.1900000000000004</v>
      </c>
      <c r="AY33" s="88">
        <f t="shared" si="5"/>
        <v>3.95</v>
      </c>
      <c r="AZ33" s="88">
        <f t="shared" si="5"/>
        <v>3.85</v>
      </c>
      <c r="BA33" s="88">
        <f t="shared" si="5"/>
        <v>3.66</v>
      </c>
      <c r="BB33" s="88">
        <f t="shared" si="5"/>
        <v>3.56</v>
      </c>
      <c r="BC33" s="88">
        <f t="shared" si="5"/>
        <v>3.82</v>
      </c>
      <c r="BD33" s="88">
        <f t="shared" si="5"/>
        <v>3.73</v>
      </c>
      <c r="BE33" s="88">
        <f t="shared" si="5"/>
        <v>3.94</v>
      </c>
      <c r="BF33" s="88">
        <f t="shared" si="5"/>
        <v>3.9699999999999998</v>
      </c>
      <c r="BG33" s="88">
        <f t="shared" si="5"/>
        <v>4.1500000000000004</v>
      </c>
      <c r="BH33" s="88">
        <f t="shared" si="5"/>
        <v>4.12</v>
      </c>
      <c r="BI33" s="88">
        <f t="shared" si="5"/>
        <v>4.05</v>
      </c>
      <c r="BJ33" s="88">
        <f t="shared" si="5"/>
        <v>4.08</v>
      </c>
    </row>
    <row r="34" spans="6:62" x14ac:dyDescent="0.15">
      <c r="F34" t="s">
        <v>540</v>
      </c>
      <c r="G34" s="88">
        <f t="shared" si="1"/>
        <v>0.16</v>
      </c>
      <c r="H34" s="88">
        <f t="shared" si="5"/>
        <v>0.43</v>
      </c>
      <c r="I34" s="88">
        <f t="shared" si="5"/>
        <v>0.31</v>
      </c>
      <c r="J34" s="88">
        <f t="shared" si="5"/>
        <v>0.22999999999999998</v>
      </c>
      <c r="K34" s="88">
        <f t="shared" si="5"/>
        <v>0.26</v>
      </c>
      <c r="L34" s="88">
        <f t="shared" si="5"/>
        <v>0.32</v>
      </c>
      <c r="M34" s="88">
        <f t="shared" si="5"/>
        <v>0.4</v>
      </c>
      <c r="N34" s="88">
        <f t="shared" si="5"/>
        <v>0.64</v>
      </c>
      <c r="O34" s="88">
        <f t="shared" si="5"/>
        <v>1.28</v>
      </c>
      <c r="P34" s="88">
        <f t="shared" si="5"/>
        <v>1.58</v>
      </c>
      <c r="Q34" s="88">
        <f t="shared" si="5"/>
        <v>1.02</v>
      </c>
      <c r="R34" s="88">
        <f t="shared" si="5"/>
        <v>0.85000000000000009</v>
      </c>
      <c r="S34" s="88">
        <f t="shared" si="5"/>
        <v>0.76</v>
      </c>
      <c r="T34" s="88">
        <f t="shared" si="5"/>
        <v>0.71000000000000008</v>
      </c>
      <c r="U34" s="88">
        <f t="shared" si="5"/>
        <v>0.61</v>
      </c>
      <c r="V34" s="88">
        <f t="shared" si="5"/>
        <v>0.54999999999999993</v>
      </c>
      <c r="W34" s="88">
        <f t="shared" si="5"/>
        <v>0.57000000000000006</v>
      </c>
      <c r="X34" s="88">
        <f t="shared" si="5"/>
        <v>0.59</v>
      </c>
      <c r="Y34" s="88">
        <f t="shared" si="5"/>
        <v>0.53</v>
      </c>
      <c r="Z34" s="88">
        <f t="shared" si="5"/>
        <v>0.6</v>
      </c>
      <c r="AA34" s="88">
        <f t="shared" si="5"/>
        <v>0.55999999999999994</v>
      </c>
      <c r="AB34" s="88">
        <f t="shared" si="5"/>
        <v>0.52</v>
      </c>
      <c r="AC34" s="88">
        <f t="shared" si="5"/>
        <v>0.44</v>
      </c>
      <c r="AD34" s="88">
        <f t="shared" si="5"/>
        <v>0.45999999999999996</v>
      </c>
      <c r="AE34" s="88">
        <f t="shared" si="5"/>
        <v>0.38999999999999996</v>
      </c>
      <c r="AF34" s="88">
        <f t="shared" si="5"/>
        <v>0.36</v>
      </c>
      <c r="AG34" s="88">
        <f t="shared" si="5"/>
        <v>0.36</v>
      </c>
      <c r="AH34" s="88">
        <f t="shared" si="5"/>
        <v>0.37</v>
      </c>
      <c r="AI34" s="88">
        <f t="shared" si="5"/>
        <v>0.36</v>
      </c>
      <c r="AJ34" s="88">
        <f t="shared" si="5"/>
        <v>0.4</v>
      </c>
      <c r="AK34" s="88">
        <f t="shared" si="5"/>
        <v>0.4</v>
      </c>
      <c r="AL34" s="88">
        <f t="shared" si="5"/>
        <v>0.4</v>
      </c>
      <c r="AM34" s="88">
        <f t="shared" si="5"/>
        <v>0.42</v>
      </c>
      <c r="AN34" s="88">
        <f t="shared" si="5"/>
        <v>0.4</v>
      </c>
      <c r="AO34" s="88">
        <f t="shared" si="5"/>
        <v>0.35000000000000003</v>
      </c>
      <c r="AP34" s="88">
        <f t="shared" si="5"/>
        <v>0.43</v>
      </c>
      <c r="AQ34" s="88">
        <f t="shared" si="5"/>
        <v>0.42</v>
      </c>
      <c r="AR34" s="88">
        <f t="shared" si="5"/>
        <v>0.28999999999999998</v>
      </c>
      <c r="AS34" s="88">
        <f t="shared" si="5"/>
        <v>0.32</v>
      </c>
      <c r="AT34" s="88">
        <f t="shared" si="5"/>
        <v>0.32</v>
      </c>
      <c r="AU34" s="88">
        <f t="shared" si="5"/>
        <v>0.3</v>
      </c>
      <c r="AV34" s="88">
        <f t="shared" si="5"/>
        <v>0.3</v>
      </c>
      <c r="AW34" s="88">
        <f t="shared" si="5"/>
        <v>0.28999999999999998</v>
      </c>
      <c r="AX34" s="88">
        <f t="shared" si="5"/>
        <v>0.3</v>
      </c>
      <c r="AY34" s="88">
        <f t="shared" si="5"/>
        <v>0.24</v>
      </c>
      <c r="AZ34" s="88">
        <f t="shared" si="5"/>
        <v>0.25</v>
      </c>
      <c r="BA34" s="88">
        <f t="shared" si="5"/>
        <v>0.25</v>
      </c>
      <c r="BB34" s="88">
        <f t="shared" si="5"/>
        <v>0.24</v>
      </c>
      <c r="BC34" s="88">
        <f t="shared" si="5"/>
        <v>0.26</v>
      </c>
      <c r="BD34" s="88">
        <f t="shared" si="5"/>
        <v>0.27999999999999997</v>
      </c>
      <c r="BE34" s="88">
        <f t="shared" si="5"/>
        <v>0.27</v>
      </c>
      <c r="BF34" s="88">
        <f t="shared" si="5"/>
        <v>0.25</v>
      </c>
      <c r="BG34" s="88">
        <f t="shared" si="5"/>
        <v>0.27</v>
      </c>
      <c r="BH34" s="88">
        <f t="shared" si="5"/>
        <v>0.27</v>
      </c>
      <c r="BI34" s="88">
        <f t="shared" si="5"/>
        <v>0.25</v>
      </c>
      <c r="BJ34" s="88">
        <f t="shared" si="5"/>
        <v>0.28999999999999998</v>
      </c>
    </row>
    <row r="35" spans="6:62" x14ac:dyDescent="0.15">
      <c r="F35" t="s">
        <v>534</v>
      </c>
      <c r="G35" s="88">
        <f>ROUND(G19/G$5,4)*100</f>
        <v>9.9500000000000011</v>
      </c>
      <c r="H35" s="88">
        <f t="shared" ref="H35:BJ35" si="6">ROUND(H19/H$5,4)*100</f>
        <v>10.549999999999999</v>
      </c>
      <c r="I35" s="88">
        <f t="shared" si="6"/>
        <v>10.65</v>
      </c>
      <c r="J35" s="88">
        <f t="shared" si="6"/>
        <v>11.21</v>
      </c>
      <c r="K35" s="88">
        <f t="shared" si="6"/>
        <v>11.16</v>
      </c>
      <c r="L35" s="88">
        <f t="shared" si="6"/>
        <v>11.84</v>
      </c>
      <c r="M35" s="88">
        <f t="shared" si="6"/>
        <v>8.83</v>
      </c>
      <c r="N35" s="88">
        <f t="shared" si="6"/>
        <v>7.3999999999999995</v>
      </c>
      <c r="O35" s="88">
        <f t="shared" si="6"/>
        <v>6.39</v>
      </c>
      <c r="P35" s="88">
        <f t="shared" si="6"/>
        <v>6.2600000000000007</v>
      </c>
      <c r="Q35" s="88">
        <f t="shared" si="6"/>
        <v>5.91</v>
      </c>
      <c r="R35" s="88">
        <f t="shared" si="6"/>
        <v>6.32</v>
      </c>
      <c r="S35" s="88">
        <f t="shared" si="6"/>
        <v>6.47</v>
      </c>
      <c r="T35" s="88">
        <f t="shared" si="6"/>
        <v>6.660000000000001</v>
      </c>
      <c r="U35" s="88">
        <f t="shared" si="6"/>
        <v>6.49</v>
      </c>
      <c r="V35" s="88">
        <f t="shared" si="6"/>
        <v>6.1899999999999995</v>
      </c>
      <c r="W35" s="88">
        <f t="shared" si="6"/>
        <v>6.03</v>
      </c>
      <c r="X35" s="88">
        <f t="shared" si="6"/>
        <v>5.82</v>
      </c>
      <c r="Y35" s="88">
        <f t="shared" si="6"/>
        <v>5.46</v>
      </c>
      <c r="Z35" s="88">
        <f t="shared" si="6"/>
        <v>5.34</v>
      </c>
      <c r="AA35" s="88">
        <f t="shared" si="6"/>
        <v>5.54</v>
      </c>
      <c r="AB35" s="88">
        <f t="shared" si="6"/>
        <v>5.55</v>
      </c>
      <c r="AC35" s="88">
        <f t="shared" si="6"/>
        <v>5.57</v>
      </c>
      <c r="AD35" s="88">
        <f t="shared" si="6"/>
        <v>5.7299999999999995</v>
      </c>
      <c r="AE35" s="88">
        <f t="shared" si="6"/>
        <v>5.37</v>
      </c>
      <c r="AF35" s="88">
        <f t="shared" si="6"/>
        <v>5.0500000000000007</v>
      </c>
      <c r="AG35" s="88">
        <f t="shared" si="6"/>
        <v>4.92</v>
      </c>
      <c r="AH35" s="88">
        <f t="shared" si="6"/>
        <v>4.29</v>
      </c>
      <c r="AI35" s="88">
        <f t="shared" si="6"/>
        <v>4.97</v>
      </c>
      <c r="AJ35" s="88">
        <f t="shared" si="6"/>
        <v>4.91</v>
      </c>
      <c r="AK35" s="88">
        <f t="shared" si="6"/>
        <v>4.6399999999999997</v>
      </c>
      <c r="AL35" s="88">
        <f t="shared" si="6"/>
        <v>4.51</v>
      </c>
      <c r="AM35" s="88">
        <f t="shared" si="6"/>
        <v>4.4799999999999995</v>
      </c>
      <c r="AN35" s="88">
        <f t="shared" si="6"/>
        <v>4.38</v>
      </c>
      <c r="AO35" s="88">
        <f t="shared" si="6"/>
        <v>4.4400000000000004</v>
      </c>
      <c r="AP35" s="88">
        <f t="shared" si="6"/>
        <v>4.58</v>
      </c>
      <c r="AQ35" s="88">
        <f t="shared" si="6"/>
        <v>4.38</v>
      </c>
      <c r="AR35" s="88">
        <f t="shared" si="6"/>
        <v>4.4400000000000004</v>
      </c>
      <c r="AS35" s="88">
        <f t="shared" si="6"/>
        <v>4.47</v>
      </c>
      <c r="AT35" s="88">
        <f t="shared" si="6"/>
        <v>4.46</v>
      </c>
      <c r="AU35" s="88">
        <f t="shared" si="6"/>
        <v>4.12</v>
      </c>
      <c r="AV35" s="88">
        <f t="shared" si="6"/>
        <v>3.9800000000000004</v>
      </c>
      <c r="AW35" s="88">
        <f t="shared" si="6"/>
        <v>3.81</v>
      </c>
      <c r="AX35" s="88">
        <f t="shared" si="6"/>
        <v>3.9800000000000004</v>
      </c>
      <c r="AY35" s="88">
        <f t="shared" si="6"/>
        <v>3.75</v>
      </c>
      <c r="AZ35" s="88">
        <f t="shared" si="6"/>
        <v>3.7800000000000002</v>
      </c>
      <c r="BA35" s="88">
        <f t="shared" si="6"/>
        <v>3.8899999999999997</v>
      </c>
      <c r="BB35" s="88">
        <f t="shared" si="6"/>
        <v>3.66</v>
      </c>
      <c r="BC35" s="88">
        <f t="shared" si="6"/>
        <v>3.64</v>
      </c>
      <c r="BD35" s="88">
        <f t="shared" si="6"/>
        <v>3.7699999999999996</v>
      </c>
      <c r="BE35" s="88">
        <f t="shared" si="6"/>
        <v>3.6999999999999997</v>
      </c>
      <c r="BF35" s="88">
        <f t="shared" si="6"/>
        <v>3.6999999999999997</v>
      </c>
      <c r="BG35" s="88">
        <f t="shared" si="6"/>
        <v>3.66</v>
      </c>
      <c r="BH35" s="88">
        <f t="shared" si="6"/>
        <v>3.53</v>
      </c>
      <c r="BI35" s="88">
        <f t="shared" si="6"/>
        <v>3.3000000000000003</v>
      </c>
      <c r="BJ35" s="88">
        <f t="shared" si="6"/>
        <v>2.94</v>
      </c>
    </row>
  </sheetData>
  <phoneticPr fontId="3"/>
  <pageMargins left="0.7" right="0.7" top="0.75" bottom="0.75" header="0.3" footer="0.3"/>
  <pageSetup paperSize="9" orientation="portrait"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4B5A47-3537-4711-B4E4-034B7A1DC5C7}">
  <dimension ref="A1:V56"/>
  <sheetViews>
    <sheetView workbookViewId="0">
      <selection activeCell="A4" sqref="A4:A9"/>
    </sheetView>
  </sheetViews>
  <sheetFormatPr defaultRowHeight="13.5" x14ac:dyDescent="0.15"/>
  <cols>
    <col min="3" max="22" width="9.25" bestFit="1" customWidth="1"/>
  </cols>
  <sheetData>
    <row r="1" spans="1:22" x14ac:dyDescent="0.15">
      <c r="B1" t="s">
        <v>619</v>
      </c>
    </row>
    <row r="2" spans="1:22" ht="14.25" thickBot="1" x14ac:dyDescent="0.2"/>
    <row r="3" spans="1:22" ht="14.25" thickBot="1" x14ac:dyDescent="0.2">
      <c r="B3" s="113" t="s">
        <v>626</v>
      </c>
      <c r="C3" s="79" t="s">
        <v>165</v>
      </c>
      <c r="D3" s="79" t="s">
        <v>463</v>
      </c>
      <c r="E3" s="79" t="s">
        <v>464</v>
      </c>
      <c r="F3" s="79" t="s">
        <v>465</v>
      </c>
      <c r="G3" s="79" t="s">
        <v>466</v>
      </c>
      <c r="H3" s="79" t="s">
        <v>467</v>
      </c>
      <c r="I3" s="79" t="s">
        <v>468</v>
      </c>
      <c r="J3" s="79" t="s">
        <v>469</v>
      </c>
      <c r="K3" s="79" t="s">
        <v>470</v>
      </c>
      <c r="L3" s="79" t="s">
        <v>471</v>
      </c>
      <c r="M3" s="79" t="s">
        <v>472</v>
      </c>
      <c r="N3" s="79" t="s">
        <v>473</v>
      </c>
      <c r="O3" s="79" t="s">
        <v>474</v>
      </c>
      <c r="P3" s="79" t="s">
        <v>475</v>
      </c>
      <c r="Q3" s="79" t="s">
        <v>476</v>
      </c>
      <c r="R3" s="79" t="s">
        <v>477</v>
      </c>
      <c r="S3" s="79" t="s">
        <v>478</v>
      </c>
      <c r="T3" s="79" t="s">
        <v>479</v>
      </c>
      <c r="U3" s="79" t="s">
        <v>480</v>
      </c>
      <c r="V3" s="79" t="s">
        <v>481</v>
      </c>
    </row>
    <row r="4" spans="1:22" x14ac:dyDescent="0.15">
      <c r="A4" s="130" t="s">
        <v>615</v>
      </c>
      <c r="B4" s="103" t="s">
        <v>6</v>
      </c>
      <c r="C4" s="104">
        <v>4199463</v>
      </c>
      <c r="D4" s="104">
        <v>4241985</v>
      </c>
      <c r="E4" s="104">
        <v>4330506</v>
      </c>
      <c r="F4" s="104">
        <v>4227553</v>
      </c>
      <c r="G4" s="104">
        <v>4110917</v>
      </c>
      <c r="H4" s="104">
        <v>4059996</v>
      </c>
      <c r="I4" s="104">
        <v>3984220</v>
      </c>
      <c r="J4" s="104">
        <v>3765245</v>
      </c>
      <c r="K4" s="104">
        <v>3531280</v>
      </c>
      <c r="L4" s="104">
        <v>3320550</v>
      </c>
      <c r="M4" s="104">
        <v>3104341</v>
      </c>
      <c r="N4" s="104">
        <v>2982414</v>
      </c>
      <c r="O4" s="104">
        <v>3336543</v>
      </c>
      <c r="P4" s="104">
        <v>3526298</v>
      </c>
      <c r="Q4" s="104">
        <v>3917837</v>
      </c>
      <c r="R4" s="104">
        <v>4256216</v>
      </c>
      <c r="S4" s="104">
        <v>4599669</v>
      </c>
      <c r="T4" s="104">
        <v>5239429</v>
      </c>
      <c r="U4" s="104">
        <v>5301821</v>
      </c>
      <c r="V4" s="104">
        <f>SUM(V5:V6)</f>
        <v>5307274</v>
      </c>
    </row>
    <row r="5" spans="1:22" x14ac:dyDescent="0.15">
      <c r="A5" s="131"/>
      <c r="B5" s="105" t="s">
        <v>7</v>
      </c>
      <c r="C5" s="106">
        <v>1574481</v>
      </c>
      <c r="D5" s="106">
        <v>1532027</v>
      </c>
      <c r="E5" s="106">
        <v>1793243</v>
      </c>
      <c r="F5" s="106">
        <v>1738814</v>
      </c>
      <c r="G5" s="106">
        <v>1682077</v>
      </c>
      <c r="H5" s="106">
        <v>1664538</v>
      </c>
      <c r="I5" s="106">
        <v>1601452</v>
      </c>
      <c r="J5" s="106">
        <v>1455387</v>
      </c>
      <c r="K5" s="106">
        <v>1370475</v>
      </c>
      <c r="L5" s="106">
        <v>1227856</v>
      </c>
      <c r="M5" s="106">
        <v>1139369</v>
      </c>
      <c r="N5" s="106">
        <v>1039039</v>
      </c>
      <c r="O5" s="106">
        <v>1163813</v>
      </c>
      <c r="P5" s="106">
        <v>1226617</v>
      </c>
      <c r="Q5" s="106">
        <v>1354710</v>
      </c>
      <c r="R5" s="106">
        <v>1459918</v>
      </c>
      <c r="S5" s="106">
        <v>1575338</v>
      </c>
      <c r="T5" s="106">
        <v>1649681</v>
      </c>
      <c r="U5" s="106">
        <v>1628833</v>
      </c>
      <c r="V5" s="106">
        <f>V11+V17+V23</f>
        <v>1648906</v>
      </c>
    </row>
    <row r="6" spans="1:22" x14ac:dyDescent="0.15">
      <c r="A6" s="131"/>
      <c r="B6" s="105" t="s">
        <v>8</v>
      </c>
      <c r="C6" s="106">
        <v>2624982</v>
      </c>
      <c r="D6" s="106">
        <v>2709958</v>
      </c>
      <c r="E6" s="106">
        <v>2537263</v>
      </c>
      <c r="F6" s="106">
        <v>2488739</v>
      </c>
      <c r="G6" s="106">
        <v>2428840</v>
      </c>
      <c r="H6" s="106">
        <v>2395458</v>
      </c>
      <c r="I6" s="106">
        <v>2382768</v>
      </c>
      <c r="J6" s="106">
        <v>2309858</v>
      </c>
      <c r="K6" s="106">
        <v>2160805</v>
      </c>
      <c r="L6" s="106">
        <v>2092694</v>
      </c>
      <c r="M6" s="106">
        <v>1964972</v>
      </c>
      <c r="N6" s="106">
        <v>1943375</v>
      </c>
      <c r="O6" s="106">
        <v>2172730</v>
      </c>
      <c r="P6" s="106">
        <v>2299681</v>
      </c>
      <c r="Q6" s="106">
        <v>2563127</v>
      </c>
      <c r="R6" s="106">
        <v>2796298</v>
      </c>
      <c r="S6" s="106">
        <v>3024331</v>
      </c>
      <c r="T6" s="106">
        <v>3589748</v>
      </c>
      <c r="U6" s="106">
        <v>3672988</v>
      </c>
      <c r="V6" s="106">
        <f t="shared" ref="V6:V9" si="0">V12+V18+V24</f>
        <v>3658368</v>
      </c>
    </row>
    <row r="7" spans="1:22" x14ac:dyDescent="0.15">
      <c r="A7" s="131"/>
      <c r="B7" s="105" t="s">
        <v>9</v>
      </c>
      <c r="C7" s="106">
        <v>2784962</v>
      </c>
      <c r="D7" s="106">
        <v>2801227</v>
      </c>
      <c r="E7" s="106">
        <v>2872613</v>
      </c>
      <c r="F7" s="106">
        <v>2825351</v>
      </c>
      <c r="G7" s="106">
        <v>2725082</v>
      </c>
      <c r="H7" s="106">
        <v>2652545</v>
      </c>
      <c r="I7" s="106">
        <v>2610726</v>
      </c>
      <c r="J7" s="106">
        <v>2499697</v>
      </c>
      <c r="K7" s="106">
        <v>2362297</v>
      </c>
      <c r="L7" s="106">
        <v>2234344</v>
      </c>
      <c r="M7" s="106">
        <v>2122439</v>
      </c>
      <c r="N7" s="106">
        <v>2054539</v>
      </c>
      <c r="O7" s="106">
        <v>2294963</v>
      </c>
      <c r="P7" s="106">
        <v>2449927</v>
      </c>
      <c r="Q7" s="106">
        <v>2743076</v>
      </c>
      <c r="R7" s="106">
        <v>2995062</v>
      </c>
      <c r="S7" s="106">
        <v>3274615</v>
      </c>
      <c r="T7" s="106">
        <v>3835984</v>
      </c>
      <c r="U7" s="106">
        <v>3907113</v>
      </c>
      <c r="V7" s="106">
        <f t="shared" si="0"/>
        <v>3969406</v>
      </c>
    </row>
    <row r="8" spans="1:22" x14ac:dyDescent="0.15">
      <c r="A8" s="131"/>
      <c r="B8" s="105" t="s">
        <v>10</v>
      </c>
      <c r="C8" s="106">
        <v>1414501</v>
      </c>
      <c r="D8" s="106">
        <v>1440758</v>
      </c>
      <c r="E8" s="106">
        <v>1457893</v>
      </c>
      <c r="F8" s="106">
        <v>1402202</v>
      </c>
      <c r="G8" s="106">
        <v>1385835</v>
      </c>
      <c r="H8" s="106">
        <v>1407451</v>
      </c>
      <c r="I8" s="106">
        <v>1373494</v>
      </c>
      <c r="J8" s="106">
        <v>1265548</v>
      </c>
      <c r="K8" s="106">
        <v>1168983</v>
      </c>
      <c r="L8" s="106">
        <v>1086206</v>
      </c>
      <c r="M8" s="106">
        <v>981902</v>
      </c>
      <c r="N8" s="106">
        <v>927875</v>
      </c>
      <c r="O8" s="106">
        <v>1041580</v>
      </c>
      <c r="P8" s="106">
        <v>1076371</v>
      </c>
      <c r="Q8" s="106">
        <v>1174761</v>
      </c>
      <c r="R8" s="106">
        <v>1261154</v>
      </c>
      <c r="S8" s="106">
        <v>1325054</v>
      </c>
      <c r="T8" s="106">
        <v>1403445</v>
      </c>
      <c r="U8" s="106">
        <v>1394708</v>
      </c>
      <c r="V8" s="106">
        <f t="shared" si="0"/>
        <v>1437868</v>
      </c>
    </row>
    <row r="9" spans="1:22" ht="14.25" thickBot="1" x14ac:dyDescent="0.2">
      <c r="A9" s="132"/>
      <c r="B9" s="107" t="s">
        <v>11</v>
      </c>
      <c r="C9" s="108">
        <v>1548067</v>
      </c>
      <c r="D9" s="108">
        <v>1524239</v>
      </c>
      <c r="E9" s="108">
        <v>1549218</v>
      </c>
      <c r="F9" s="108">
        <v>1488361</v>
      </c>
      <c r="G9" s="108">
        <v>1477822</v>
      </c>
      <c r="H9" s="108">
        <v>1503440</v>
      </c>
      <c r="I9" s="108">
        <v>1469817</v>
      </c>
      <c r="J9" s="108">
        <v>1372621</v>
      </c>
      <c r="K9" s="108">
        <v>1272083</v>
      </c>
      <c r="L9" s="108">
        <v>1189497</v>
      </c>
      <c r="M9" s="108">
        <v>1094975</v>
      </c>
      <c r="N9" s="108">
        <v>1026461</v>
      </c>
      <c r="O9" s="108">
        <v>1156942</v>
      </c>
      <c r="P9" s="108">
        <v>1199777</v>
      </c>
      <c r="Q9" s="108">
        <v>1291288</v>
      </c>
      <c r="R9" s="108">
        <v>1377361</v>
      </c>
      <c r="S9" s="108">
        <v>1451593</v>
      </c>
      <c r="T9" s="108">
        <v>1535382</v>
      </c>
      <c r="U9" s="108">
        <v>1530944</v>
      </c>
      <c r="V9" s="108">
        <f t="shared" si="0"/>
        <v>1477737</v>
      </c>
    </row>
    <row r="10" spans="1:22" x14ac:dyDescent="0.15">
      <c r="A10" s="130" t="s">
        <v>616</v>
      </c>
      <c r="B10" s="103" t="s">
        <v>6</v>
      </c>
      <c r="C10" s="104">
        <v>2507242</v>
      </c>
      <c r="D10" s="104">
        <v>2429843</v>
      </c>
      <c r="E10" s="104">
        <v>2474228</v>
      </c>
      <c r="F10" s="104">
        <v>2523766</v>
      </c>
      <c r="G10" s="104">
        <v>2546140</v>
      </c>
      <c r="H10" s="104">
        <v>2546711</v>
      </c>
      <c r="I10" s="104">
        <v>2517696</v>
      </c>
      <c r="J10" s="104">
        <v>2420265</v>
      </c>
      <c r="K10" s="104">
        <v>2291946</v>
      </c>
      <c r="L10" s="104">
        <v>2164483</v>
      </c>
      <c r="M10" s="104">
        <v>2070466</v>
      </c>
      <c r="N10" s="104">
        <v>2040865</v>
      </c>
      <c r="O10" s="104">
        <v>2278803</v>
      </c>
      <c r="P10" s="104">
        <v>2451653</v>
      </c>
      <c r="Q10" s="104">
        <v>2777440</v>
      </c>
      <c r="R10" s="104">
        <v>3037736</v>
      </c>
      <c r="S10" s="104">
        <v>3412485</v>
      </c>
      <c r="T10" s="104">
        <v>3596304</v>
      </c>
      <c r="U10" s="104">
        <v>3681829</v>
      </c>
      <c r="V10" s="104">
        <f>SUM(V11:V12)</f>
        <v>3771388</v>
      </c>
    </row>
    <row r="11" spans="1:22" x14ac:dyDescent="0.15">
      <c r="A11" s="131"/>
      <c r="B11" s="105" t="s">
        <v>7</v>
      </c>
      <c r="C11" s="106">
        <v>768809</v>
      </c>
      <c r="D11" s="106">
        <v>791941</v>
      </c>
      <c r="E11" s="106">
        <v>799689</v>
      </c>
      <c r="F11" s="106">
        <v>826709</v>
      </c>
      <c r="G11" s="106">
        <v>858637</v>
      </c>
      <c r="H11" s="106">
        <v>812298</v>
      </c>
      <c r="I11" s="106">
        <v>794414</v>
      </c>
      <c r="J11" s="106">
        <v>759378</v>
      </c>
      <c r="K11" s="106">
        <v>718134</v>
      </c>
      <c r="L11" s="106">
        <v>672158</v>
      </c>
      <c r="M11" s="106">
        <v>638666</v>
      </c>
      <c r="N11" s="106">
        <v>621566</v>
      </c>
      <c r="O11" s="106">
        <v>692362</v>
      </c>
      <c r="P11" s="106">
        <v>752516</v>
      </c>
      <c r="Q11" s="106">
        <v>863668</v>
      </c>
      <c r="R11" s="106">
        <v>923086</v>
      </c>
      <c r="S11" s="106">
        <v>1056037</v>
      </c>
      <c r="T11" s="106">
        <v>1099667</v>
      </c>
      <c r="U11" s="106">
        <v>1123898</v>
      </c>
      <c r="V11" s="106">
        <v>1164002</v>
      </c>
    </row>
    <row r="12" spans="1:22" x14ac:dyDescent="0.15">
      <c r="A12" s="131"/>
      <c r="B12" s="105" t="s">
        <v>8</v>
      </c>
      <c r="C12" s="106">
        <v>1738433</v>
      </c>
      <c r="D12" s="106">
        <v>1637902</v>
      </c>
      <c r="E12" s="106">
        <v>1674539</v>
      </c>
      <c r="F12" s="106">
        <v>1697057</v>
      </c>
      <c r="G12" s="106">
        <v>1687503</v>
      </c>
      <c r="H12" s="106">
        <v>1734413</v>
      </c>
      <c r="I12" s="106">
        <v>1723282</v>
      </c>
      <c r="J12" s="106">
        <v>1660887</v>
      </c>
      <c r="K12" s="106">
        <v>1573812</v>
      </c>
      <c r="L12" s="106">
        <v>1492325</v>
      </c>
      <c r="M12" s="106">
        <v>1431800</v>
      </c>
      <c r="N12" s="106">
        <v>1419299</v>
      </c>
      <c r="O12" s="106">
        <v>1586441</v>
      </c>
      <c r="P12" s="106">
        <v>1699137</v>
      </c>
      <c r="Q12" s="106">
        <v>1913772</v>
      </c>
      <c r="R12" s="106">
        <v>2114650</v>
      </c>
      <c r="S12" s="106">
        <v>2356448</v>
      </c>
      <c r="T12" s="106">
        <v>2496637</v>
      </c>
      <c r="U12" s="106">
        <v>2557931</v>
      </c>
      <c r="V12" s="106">
        <v>2607386</v>
      </c>
    </row>
    <row r="13" spans="1:22" x14ac:dyDescent="0.15">
      <c r="A13" s="131"/>
      <c r="B13" s="105" t="s">
        <v>9</v>
      </c>
      <c r="C13" s="106">
        <v>1961821</v>
      </c>
      <c r="D13" s="106">
        <v>1938983</v>
      </c>
      <c r="E13" s="106">
        <v>1972141</v>
      </c>
      <c r="F13" s="106">
        <v>2011069</v>
      </c>
      <c r="G13" s="106">
        <v>2012786</v>
      </c>
      <c r="H13" s="106">
        <v>1988912</v>
      </c>
      <c r="I13" s="106">
        <v>1965812</v>
      </c>
      <c r="J13" s="106">
        <v>1890996</v>
      </c>
      <c r="K13" s="106">
        <v>1791872</v>
      </c>
      <c r="L13" s="106">
        <v>1689374</v>
      </c>
      <c r="M13" s="106">
        <v>1615424</v>
      </c>
      <c r="N13" s="106">
        <v>1591216</v>
      </c>
      <c r="O13" s="106">
        <v>1775774</v>
      </c>
      <c r="P13" s="106">
        <v>1911439</v>
      </c>
      <c r="Q13" s="106">
        <v>2166763</v>
      </c>
      <c r="R13" s="106">
        <v>2368987</v>
      </c>
      <c r="S13" s="106">
        <v>2664316</v>
      </c>
      <c r="T13" s="106">
        <v>2802077</v>
      </c>
      <c r="U13" s="106">
        <v>2867686</v>
      </c>
      <c r="V13" s="106">
        <v>2945616</v>
      </c>
    </row>
    <row r="14" spans="1:22" x14ac:dyDescent="0.15">
      <c r="A14" s="131"/>
      <c r="B14" s="105" t="s">
        <v>10</v>
      </c>
      <c r="C14" s="106">
        <v>545421</v>
      </c>
      <c r="D14" s="106">
        <v>490860</v>
      </c>
      <c r="E14" s="106">
        <v>502087</v>
      </c>
      <c r="F14" s="106">
        <v>512697</v>
      </c>
      <c r="G14" s="106">
        <v>533354</v>
      </c>
      <c r="H14" s="106">
        <v>557799</v>
      </c>
      <c r="I14" s="106">
        <v>551884</v>
      </c>
      <c r="J14" s="106">
        <v>529269</v>
      </c>
      <c r="K14" s="106">
        <v>500074</v>
      </c>
      <c r="L14" s="106">
        <v>475109</v>
      </c>
      <c r="M14" s="106">
        <v>455042</v>
      </c>
      <c r="N14" s="106">
        <v>449649</v>
      </c>
      <c r="O14" s="106">
        <v>503029</v>
      </c>
      <c r="P14" s="106">
        <v>540214</v>
      </c>
      <c r="Q14" s="106">
        <v>610677</v>
      </c>
      <c r="R14" s="106">
        <v>668749</v>
      </c>
      <c r="S14" s="106">
        <v>748169</v>
      </c>
      <c r="T14" s="106">
        <v>794227</v>
      </c>
      <c r="U14" s="106">
        <v>814143</v>
      </c>
      <c r="V14" s="106">
        <v>925772</v>
      </c>
    </row>
    <row r="15" spans="1:22" ht="14.25" thickBot="1" x14ac:dyDescent="0.2">
      <c r="A15" s="132"/>
      <c r="B15" s="107" t="s">
        <v>11</v>
      </c>
      <c r="C15" s="108">
        <v>631295</v>
      </c>
      <c r="D15" s="108">
        <v>551743</v>
      </c>
      <c r="E15" s="108">
        <v>563776</v>
      </c>
      <c r="F15" s="108">
        <v>575507</v>
      </c>
      <c r="G15" s="108">
        <v>605236</v>
      </c>
      <c r="H15" s="108">
        <v>645858</v>
      </c>
      <c r="I15" s="108">
        <v>638955</v>
      </c>
      <c r="J15" s="108">
        <v>611937</v>
      </c>
      <c r="K15" s="108">
        <v>578113</v>
      </c>
      <c r="L15" s="108">
        <v>550515</v>
      </c>
      <c r="M15" s="108">
        <v>527740</v>
      </c>
      <c r="N15" s="108">
        <v>523058</v>
      </c>
      <c r="O15" s="108">
        <v>583954</v>
      </c>
      <c r="P15" s="108">
        <v>626478</v>
      </c>
      <c r="Q15" s="108">
        <v>706934</v>
      </c>
      <c r="R15" s="108">
        <v>773928</v>
      </c>
      <c r="S15" s="108">
        <v>863351</v>
      </c>
      <c r="T15" s="108">
        <v>917372</v>
      </c>
      <c r="U15" s="108">
        <v>941235</v>
      </c>
      <c r="V15" s="108">
        <v>948751</v>
      </c>
    </row>
    <row r="16" spans="1:22" x14ac:dyDescent="0.15">
      <c r="A16" s="130" t="s">
        <v>617</v>
      </c>
      <c r="B16" s="103" t="s">
        <v>6</v>
      </c>
      <c r="C16" s="104">
        <v>1679521</v>
      </c>
      <c r="D16" s="104">
        <v>1800442</v>
      </c>
      <c r="E16" s="104">
        <v>1844978</v>
      </c>
      <c r="F16" s="104">
        <v>1693387</v>
      </c>
      <c r="G16" s="104">
        <v>1555477</v>
      </c>
      <c r="H16" s="104">
        <v>1503835</v>
      </c>
      <c r="I16" s="104">
        <v>1456625</v>
      </c>
      <c r="J16" s="104">
        <v>1335882</v>
      </c>
      <c r="K16" s="104">
        <v>1228525</v>
      </c>
      <c r="L16" s="104">
        <v>1144816</v>
      </c>
      <c r="M16" s="104">
        <v>1022389</v>
      </c>
      <c r="N16" s="104">
        <v>931118</v>
      </c>
      <c r="O16" s="104">
        <v>1049373</v>
      </c>
      <c r="P16" s="104">
        <v>1067458</v>
      </c>
      <c r="Q16" s="104">
        <v>1131620</v>
      </c>
      <c r="R16" s="104">
        <v>1209319</v>
      </c>
      <c r="S16" s="104">
        <v>1178610</v>
      </c>
      <c r="T16" s="104">
        <v>1634738</v>
      </c>
      <c r="U16" s="104">
        <v>1611027</v>
      </c>
      <c r="V16" s="104">
        <f>SUM(V17:V18)</f>
        <v>1527374</v>
      </c>
    </row>
    <row r="17" spans="1:22" x14ac:dyDescent="0.15">
      <c r="A17" s="131"/>
      <c r="B17" s="105" t="s">
        <v>7</v>
      </c>
      <c r="C17" s="106">
        <v>804972</v>
      </c>
      <c r="D17" s="106">
        <v>739686</v>
      </c>
      <c r="E17" s="106">
        <v>992954</v>
      </c>
      <c r="F17" s="106">
        <v>911605</v>
      </c>
      <c r="G17" s="106">
        <v>823040</v>
      </c>
      <c r="H17" s="106">
        <v>851761</v>
      </c>
      <c r="I17" s="106">
        <v>806421</v>
      </c>
      <c r="J17" s="106">
        <v>695511</v>
      </c>
      <c r="K17" s="106">
        <v>651783</v>
      </c>
      <c r="L17" s="106">
        <v>555032</v>
      </c>
      <c r="M17" s="106">
        <v>500227</v>
      </c>
      <c r="N17" s="106">
        <v>416985</v>
      </c>
      <c r="O17" s="106">
        <v>470975</v>
      </c>
      <c r="P17" s="106">
        <v>473684</v>
      </c>
      <c r="Q17" s="106">
        <v>490488</v>
      </c>
      <c r="R17" s="106">
        <v>536326</v>
      </c>
      <c r="S17" s="106">
        <v>518585</v>
      </c>
      <c r="T17" s="106">
        <v>549337</v>
      </c>
      <c r="U17" s="106">
        <v>504050</v>
      </c>
      <c r="V17" s="106">
        <v>484327</v>
      </c>
    </row>
    <row r="18" spans="1:22" x14ac:dyDescent="0.15">
      <c r="A18" s="131"/>
      <c r="B18" s="105" t="s">
        <v>8</v>
      </c>
      <c r="C18" s="106">
        <v>874549</v>
      </c>
      <c r="D18" s="106">
        <v>1060756</v>
      </c>
      <c r="E18" s="106">
        <v>852024</v>
      </c>
      <c r="F18" s="106">
        <v>781782</v>
      </c>
      <c r="G18" s="106">
        <v>732437</v>
      </c>
      <c r="H18" s="106">
        <v>652074</v>
      </c>
      <c r="I18" s="106">
        <v>650204</v>
      </c>
      <c r="J18" s="106">
        <v>640371</v>
      </c>
      <c r="K18" s="106">
        <v>576742</v>
      </c>
      <c r="L18" s="106">
        <v>589784</v>
      </c>
      <c r="M18" s="106">
        <v>522162</v>
      </c>
      <c r="N18" s="106">
        <v>514133</v>
      </c>
      <c r="O18" s="106">
        <v>578398</v>
      </c>
      <c r="P18" s="106">
        <v>593774</v>
      </c>
      <c r="Q18" s="106">
        <v>641132</v>
      </c>
      <c r="R18" s="106">
        <v>672993</v>
      </c>
      <c r="S18" s="106">
        <v>660025</v>
      </c>
      <c r="T18" s="106">
        <v>1085401</v>
      </c>
      <c r="U18" s="106">
        <v>1106977</v>
      </c>
      <c r="V18" s="106">
        <v>1043047</v>
      </c>
    </row>
    <row r="19" spans="1:22" x14ac:dyDescent="0.15">
      <c r="A19" s="131"/>
      <c r="B19" s="105" t="s">
        <v>9</v>
      </c>
      <c r="C19" s="106">
        <v>814441</v>
      </c>
      <c r="D19" s="106">
        <v>853944</v>
      </c>
      <c r="E19" s="106">
        <v>894272</v>
      </c>
      <c r="F19" s="106">
        <v>807682</v>
      </c>
      <c r="G19" s="106">
        <v>706696</v>
      </c>
      <c r="H19" s="106">
        <v>657517</v>
      </c>
      <c r="I19" s="106">
        <v>638133</v>
      </c>
      <c r="J19" s="106">
        <v>602630</v>
      </c>
      <c r="K19" s="106">
        <v>562351</v>
      </c>
      <c r="L19" s="106">
        <v>536945</v>
      </c>
      <c r="M19" s="106">
        <v>498578</v>
      </c>
      <c r="N19" s="106">
        <v>455918</v>
      </c>
      <c r="O19" s="106">
        <v>513339</v>
      </c>
      <c r="P19" s="106">
        <v>533922</v>
      </c>
      <c r="Q19" s="106">
        <v>569866</v>
      </c>
      <c r="R19" s="106">
        <v>619599</v>
      </c>
      <c r="S19" s="106">
        <v>603621</v>
      </c>
      <c r="T19" s="106">
        <v>1027430</v>
      </c>
      <c r="U19" s="106">
        <v>1032626</v>
      </c>
      <c r="V19" s="106">
        <v>1017333</v>
      </c>
    </row>
    <row r="20" spans="1:22" x14ac:dyDescent="0.15">
      <c r="A20" s="131"/>
      <c r="B20" s="105" t="s">
        <v>10</v>
      </c>
      <c r="C20" s="106">
        <v>865080</v>
      </c>
      <c r="D20" s="106">
        <v>946498</v>
      </c>
      <c r="E20" s="106">
        <v>950706</v>
      </c>
      <c r="F20" s="106">
        <v>885705</v>
      </c>
      <c r="G20" s="106">
        <v>848781</v>
      </c>
      <c r="H20" s="106">
        <v>846318</v>
      </c>
      <c r="I20" s="106">
        <v>818492</v>
      </c>
      <c r="J20" s="106">
        <v>733252</v>
      </c>
      <c r="K20" s="106">
        <v>666174</v>
      </c>
      <c r="L20" s="106">
        <v>607871</v>
      </c>
      <c r="M20" s="106">
        <v>523811</v>
      </c>
      <c r="N20" s="106">
        <v>475200</v>
      </c>
      <c r="O20" s="106">
        <v>536034</v>
      </c>
      <c r="P20" s="106">
        <v>533536</v>
      </c>
      <c r="Q20" s="106">
        <v>561754</v>
      </c>
      <c r="R20" s="106">
        <v>589720</v>
      </c>
      <c r="S20" s="106">
        <v>574989</v>
      </c>
      <c r="T20" s="106">
        <v>607308</v>
      </c>
      <c r="U20" s="106">
        <v>578401</v>
      </c>
      <c r="V20" s="106">
        <v>510041</v>
      </c>
    </row>
    <row r="21" spans="1:22" ht="14.25" thickBot="1" x14ac:dyDescent="0.2">
      <c r="A21" s="132"/>
      <c r="B21" s="107" t="s">
        <v>11</v>
      </c>
      <c r="C21" s="108">
        <v>912372</v>
      </c>
      <c r="D21" s="108">
        <v>968396</v>
      </c>
      <c r="E21" s="108">
        <v>979820</v>
      </c>
      <c r="F21" s="108">
        <v>908121</v>
      </c>
      <c r="G21" s="108">
        <v>868163</v>
      </c>
      <c r="H21" s="108">
        <v>853661</v>
      </c>
      <c r="I21" s="108">
        <v>827161</v>
      </c>
      <c r="J21" s="108">
        <v>757190</v>
      </c>
      <c r="K21" s="108">
        <v>690790</v>
      </c>
      <c r="L21" s="108">
        <v>635276</v>
      </c>
      <c r="M21" s="108">
        <v>563687</v>
      </c>
      <c r="N21" s="108">
        <v>499850</v>
      </c>
      <c r="O21" s="108">
        <v>569672</v>
      </c>
      <c r="P21" s="108">
        <v>570080</v>
      </c>
      <c r="Q21" s="108">
        <v>581598</v>
      </c>
      <c r="R21" s="108">
        <v>600027</v>
      </c>
      <c r="S21" s="108">
        <v>585927</v>
      </c>
      <c r="T21" s="108">
        <v>615752</v>
      </c>
      <c r="U21" s="108">
        <v>587323</v>
      </c>
      <c r="V21" s="108">
        <v>525480</v>
      </c>
    </row>
    <row r="22" spans="1:22" x14ac:dyDescent="0.15">
      <c r="A22" s="130" t="s">
        <v>618</v>
      </c>
      <c r="B22" s="103" t="s">
        <v>6</v>
      </c>
      <c r="C22" s="104">
        <v>12700</v>
      </c>
      <c r="D22" s="104">
        <v>11700</v>
      </c>
      <c r="E22" s="104">
        <v>11300</v>
      </c>
      <c r="F22" s="104">
        <v>10400</v>
      </c>
      <c r="G22" s="104">
        <v>9300</v>
      </c>
      <c r="H22" s="104">
        <v>9450</v>
      </c>
      <c r="I22" s="104">
        <v>9899</v>
      </c>
      <c r="J22" s="104">
        <v>9098</v>
      </c>
      <c r="K22" s="104">
        <v>10809</v>
      </c>
      <c r="L22" s="104">
        <v>11251</v>
      </c>
      <c r="M22" s="104">
        <v>11486</v>
      </c>
      <c r="N22" s="104">
        <v>10431</v>
      </c>
      <c r="O22" s="104">
        <v>8367</v>
      </c>
      <c r="P22" s="104">
        <v>7187</v>
      </c>
      <c r="Q22" s="104">
        <v>8777</v>
      </c>
      <c r="R22" s="104">
        <v>9161</v>
      </c>
      <c r="S22" s="104">
        <v>8574</v>
      </c>
      <c r="T22" s="104">
        <v>8387</v>
      </c>
      <c r="U22" s="104">
        <v>8965</v>
      </c>
      <c r="V22" s="104">
        <f>SUM(V23:V24)</f>
        <v>8512</v>
      </c>
    </row>
    <row r="23" spans="1:22" x14ac:dyDescent="0.15">
      <c r="A23" s="131"/>
      <c r="B23" s="105" t="s">
        <v>7</v>
      </c>
      <c r="C23" s="106">
        <v>700</v>
      </c>
      <c r="D23" s="106">
        <v>400</v>
      </c>
      <c r="E23" s="106">
        <v>600</v>
      </c>
      <c r="F23" s="106">
        <v>500</v>
      </c>
      <c r="G23" s="106">
        <v>400</v>
      </c>
      <c r="H23" s="106">
        <v>479</v>
      </c>
      <c r="I23" s="106">
        <v>617</v>
      </c>
      <c r="J23" s="106">
        <v>498</v>
      </c>
      <c r="K23" s="106">
        <v>558</v>
      </c>
      <c r="L23" s="106">
        <v>666</v>
      </c>
      <c r="M23" s="106">
        <v>476</v>
      </c>
      <c r="N23" s="106">
        <v>488</v>
      </c>
      <c r="O23" s="106">
        <v>476</v>
      </c>
      <c r="P23" s="106">
        <v>417</v>
      </c>
      <c r="Q23" s="106">
        <v>554</v>
      </c>
      <c r="R23" s="106">
        <v>506</v>
      </c>
      <c r="S23" s="106">
        <v>716</v>
      </c>
      <c r="T23" s="106">
        <v>677</v>
      </c>
      <c r="U23" s="106">
        <v>885</v>
      </c>
      <c r="V23" s="106">
        <v>577</v>
      </c>
    </row>
    <row r="24" spans="1:22" x14ac:dyDescent="0.15">
      <c r="A24" s="131"/>
      <c r="B24" s="105" t="s">
        <v>8</v>
      </c>
      <c r="C24" s="106">
        <v>12000</v>
      </c>
      <c r="D24" s="106">
        <v>11300</v>
      </c>
      <c r="E24" s="106">
        <v>10700</v>
      </c>
      <c r="F24" s="106">
        <v>9900</v>
      </c>
      <c r="G24" s="106">
        <v>8900</v>
      </c>
      <c r="H24" s="106">
        <v>8971</v>
      </c>
      <c r="I24" s="106">
        <v>9282</v>
      </c>
      <c r="J24" s="106">
        <v>8600</v>
      </c>
      <c r="K24" s="106">
        <v>10251</v>
      </c>
      <c r="L24" s="106">
        <v>10585</v>
      </c>
      <c r="M24" s="106">
        <v>11010</v>
      </c>
      <c r="N24" s="106">
        <v>9943</v>
      </c>
      <c r="O24" s="106">
        <v>7891</v>
      </c>
      <c r="P24" s="106">
        <v>6770</v>
      </c>
      <c r="Q24" s="106">
        <v>8223</v>
      </c>
      <c r="R24" s="106">
        <v>8655</v>
      </c>
      <c r="S24" s="106">
        <v>7858</v>
      </c>
      <c r="T24" s="106">
        <v>7710</v>
      </c>
      <c r="U24" s="106">
        <v>8080</v>
      </c>
      <c r="V24" s="106">
        <v>7935</v>
      </c>
    </row>
    <row r="25" spans="1:22" x14ac:dyDescent="0.15">
      <c r="A25" s="131"/>
      <c r="B25" s="105" t="s">
        <v>9</v>
      </c>
      <c r="C25" s="106">
        <v>8700</v>
      </c>
      <c r="D25" s="106">
        <v>8300</v>
      </c>
      <c r="E25" s="106">
        <v>6200</v>
      </c>
      <c r="F25" s="106">
        <v>6600</v>
      </c>
      <c r="G25" s="106">
        <v>5600</v>
      </c>
      <c r="H25" s="106">
        <v>6116</v>
      </c>
      <c r="I25" s="106">
        <v>6781</v>
      </c>
      <c r="J25" s="106">
        <v>6071</v>
      </c>
      <c r="K25" s="106">
        <v>8074</v>
      </c>
      <c r="L25" s="106">
        <v>8025</v>
      </c>
      <c r="M25" s="106">
        <v>8437</v>
      </c>
      <c r="N25" s="106">
        <v>7405</v>
      </c>
      <c r="O25" s="106">
        <v>5850</v>
      </c>
      <c r="P25" s="106">
        <v>4566</v>
      </c>
      <c r="Q25" s="106">
        <v>6447</v>
      </c>
      <c r="R25" s="106">
        <v>6476</v>
      </c>
      <c r="S25" s="106">
        <v>6678</v>
      </c>
      <c r="T25" s="106">
        <v>6477</v>
      </c>
      <c r="U25" s="106">
        <v>6801</v>
      </c>
      <c r="V25" s="106">
        <v>6457</v>
      </c>
    </row>
    <row r="26" spans="1:22" x14ac:dyDescent="0.15">
      <c r="A26" s="131"/>
      <c r="B26" s="105" t="s">
        <v>10</v>
      </c>
      <c r="C26" s="106">
        <v>4000</v>
      </c>
      <c r="D26" s="106">
        <v>3400</v>
      </c>
      <c r="E26" s="106">
        <v>5100</v>
      </c>
      <c r="F26" s="106">
        <v>3800</v>
      </c>
      <c r="G26" s="106">
        <v>3700</v>
      </c>
      <c r="H26" s="106">
        <v>3334</v>
      </c>
      <c r="I26" s="106">
        <v>3118</v>
      </c>
      <c r="J26" s="106">
        <v>3027</v>
      </c>
      <c r="K26" s="106">
        <v>2735</v>
      </c>
      <c r="L26" s="106">
        <v>3226</v>
      </c>
      <c r="M26" s="106">
        <v>3049</v>
      </c>
      <c r="N26" s="106">
        <v>3026</v>
      </c>
      <c r="O26" s="106">
        <v>2517</v>
      </c>
      <c r="P26" s="106">
        <v>2621</v>
      </c>
      <c r="Q26" s="106">
        <v>2330</v>
      </c>
      <c r="R26" s="106">
        <v>2685</v>
      </c>
      <c r="S26" s="106">
        <v>1896</v>
      </c>
      <c r="T26" s="106">
        <v>1910</v>
      </c>
      <c r="U26" s="106">
        <v>2164</v>
      </c>
      <c r="V26" s="106">
        <v>2055</v>
      </c>
    </row>
    <row r="27" spans="1:22" ht="14.25" thickBot="1" x14ac:dyDescent="0.2">
      <c r="A27" s="132"/>
      <c r="B27" s="107" t="s">
        <v>11</v>
      </c>
      <c r="C27" s="108">
        <v>4400</v>
      </c>
      <c r="D27" s="108">
        <v>4100</v>
      </c>
      <c r="E27" s="108">
        <v>5622</v>
      </c>
      <c r="F27" s="108">
        <v>4733</v>
      </c>
      <c r="G27" s="108">
        <v>4423</v>
      </c>
      <c r="H27" s="108">
        <v>3921</v>
      </c>
      <c r="I27" s="108">
        <v>3701</v>
      </c>
      <c r="J27" s="108">
        <v>3494</v>
      </c>
      <c r="K27" s="108">
        <v>3180</v>
      </c>
      <c r="L27" s="108">
        <v>3706</v>
      </c>
      <c r="M27" s="108">
        <v>3548</v>
      </c>
      <c r="N27" s="108">
        <v>3553</v>
      </c>
      <c r="O27" s="108">
        <v>3316</v>
      </c>
      <c r="P27" s="108">
        <v>3219</v>
      </c>
      <c r="Q27" s="108">
        <v>2756</v>
      </c>
      <c r="R27" s="108">
        <v>3406</v>
      </c>
      <c r="S27" s="108">
        <v>2315</v>
      </c>
      <c r="T27" s="108">
        <v>2258</v>
      </c>
      <c r="U27" s="108">
        <v>2386</v>
      </c>
      <c r="V27" s="108">
        <v>3506</v>
      </c>
    </row>
    <row r="30" spans="1:22" ht="14.25" thickBot="1" x14ac:dyDescent="0.2">
      <c r="C30" s="111"/>
    </row>
    <row r="31" spans="1:22" ht="14.25" thickBot="1" x14ac:dyDescent="0.2">
      <c r="B31" s="112" t="s">
        <v>625</v>
      </c>
      <c r="C31" s="79" t="s">
        <v>165</v>
      </c>
      <c r="D31" s="79" t="s">
        <v>463</v>
      </c>
      <c r="E31" s="79" t="s">
        <v>464</v>
      </c>
      <c r="F31" s="79" t="s">
        <v>465</v>
      </c>
      <c r="G31" s="79" t="s">
        <v>466</v>
      </c>
      <c r="H31" s="79" t="s">
        <v>467</v>
      </c>
      <c r="I31" s="79" t="s">
        <v>468</v>
      </c>
      <c r="J31" s="79" t="s">
        <v>469</v>
      </c>
      <c r="K31" s="79" t="s">
        <v>470</v>
      </c>
      <c r="L31" s="79" t="s">
        <v>471</v>
      </c>
      <c r="M31" s="79" t="s">
        <v>472</v>
      </c>
      <c r="N31" s="79" t="s">
        <v>473</v>
      </c>
      <c r="O31" s="79" t="s">
        <v>474</v>
      </c>
      <c r="P31" s="79" t="s">
        <v>475</v>
      </c>
      <c r="Q31" s="79" t="s">
        <v>476</v>
      </c>
      <c r="R31" s="79" t="s">
        <v>477</v>
      </c>
      <c r="S31" s="79" t="s">
        <v>478</v>
      </c>
      <c r="T31" s="79" t="s">
        <v>479</v>
      </c>
      <c r="U31" s="79" t="s">
        <v>480</v>
      </c>
      <c r="V31" s="79" t="s">
        <v>481</v>
      </c>
    </row>
    <row r="32" spans="1:22" x14ac:dyDescent="0.15">
      <c r="A32" s="130" t="s">
        <v>615</v>
      </c>
      <c r="B32" s="103" t="s">
        <v>620</v>
      </c>
      <c r="C32" s="104">
        <v>1548067</v>
      </c>
      <c r="D32" s="104">
        <v>1524239</v>
      </c>
      <c r="E32" s="104">
        <v>1549218</v>
      </c>
      <c r="F32" s="104">
        <v>1488361</v>
      </c>
      <c r="G32" s="104">
        <v>1477822</v>
      </c>
      <c r="H32" s="104">
        <v>1503440</v>
      </c>
      <c r="I32" s="104">
        <v>1469817</v>
      </c>
      <c r="J32" s="104">
        <v>1372621</v>
      </c>
      <c r="K32" s="104">
        <v>1272083</v>
      </c>
      <c r="L32" s="104">
        <v>1189497</v>
      </c>
      <c r="M32" s="104">
        <v>1094975</v>
      </c>
      <c r="N32" s="104">
        <v>1026461</v>
      </c>
      <c r="O32" s="104">
        <v>1156942</v>
      </c>
      <c r="P32" s="104">
        <v>1199777</v>
      </c>
      <c r="Q32" s="104">
        <v>1291288</v>
      </c>
      <c r="R32" s="104">
        <v>1377361</v>
      </c>
      <c r="S32" s="104">
        <v>1451593</v>
      </c>
      <c r="T32" s="104">
        <v>1535382</v>
      </c>
      <c r="U32" s="104">
        <v>1530944</v>
      </c>
      <c r="V32" s="104"/>
    </row>
    <row r="33" spans="1:22" x14ac:dyDescent="0.15">
      <c r="A33" s="131"/>
      <c r="B33" s="105" t="s">
        <v>621</v>
      </c>
      <c r="C33" s="106">
        <v>336478</v>
      </c>
      <c r="D33" s="106">
        <v>341928</v>
      </c>
      <c r="E33" s="106">
        <v>358975</v>
      </c>
      <c r="F33" s="106">
        <v>353925</v>
      </c>
      <c r="G33" s="106">
        <v>346182</v>
      </c>
      <c r="H33" s="106">
        <v>317230</v>
      </c>
      <c r="I33" s="106">
        <v>319255</v>
      </c>
      <c r="J33" s="106">
        <v>306873</v>
      </c>
      <c r="K33" s="106">
        <v>283604</v>
      </c>
      <c r="L33" s="106">
        <v>258091</v>
      </c>
      <c r="M33" s="106">
        <v>235437</v>
      </c>
      <c r="N33" s="106">
        <v>194688</v>
      </c>
      <c r="O33" s="106">
        <v>248353</v>
      </c>
      <c r="P33" s="106">
        <v>257026</v>
      </c>
      <c r="Q33" s="106">
        <v>275947</v>
      </c>
      <c r="R33" s="106">
        <v>314513</v>
      </c>
      <c r="S33" s="106">
        <v>330174</v>
      </c>
      <c r="T33" s="106">
        <v>346688</v>
      </c>
      <c r="U33" s="106">
        <v>343209</v>
      </c>
      <c r="V33" s="106"/>
    </row>
    <row r="34" spans="1:22" x14ac:dyDescent="0.15">
      <c r="A34" s="131"/>
      <c r="B34" s="105" t="s">
        <v>622</v>
      </c>
      <c r="C34" s="106">
        <v>516057</v>
      </c>
      <c r="D34" s="106">
        <v>526958</v>
      </c>
      <c r="E34" s="106">
        <v>515242</v>
      </c>
      <c r="F34" s="106">
        <v>508149</v>
      </c>
      <c r="G34" s="106">
        <v>468695</v>
      </c>
      <c r="H34" s="106">
        <v>478266</v>
      </c>
      <c r="I34" s="106">
        <v>456577</v>
      </c>
      <c r="J34" s="106">
        <v>434325</v>
      </c>
      <c r="K34" s="106">
        <v>413029</v>
      </c>
      <c r="L34" s="106">
        <v>379138</v>
      </c>
      <c r="M34" s="106">
        <v>349118</v>
      </c>
      <c r="N34" s="106">
        <v>323176</v>
      </c>
      <c r="O34" s="106">
        <v>357223</v>
      </c>
      <c r="P34" s="106">
        <v>370023</v>
      </c>
      <c r="Q34" s="106">
        <v>402429</v>
      </c>
      <c r="R34" s="106">
        <v>415284</v>
      </c>
      <c r="S34" s="106">
        <v>470326</v>
      </c>
      <c r="T34" s="106">
        <v>470330</v>
      </c>
      <c r="U34" s="106">
        <v>466812</v>
      </c>
      <c r="V34" s="106"/>
    </row>
    <row r="35" spans="1:22" x14ac:dyDescent="0.15">
      <c r="A35" s="131"/>
      <c r="B35" s="105" t="s">
        <v>623</v>
      </c>
      <c r="C35" s="106">
        <v>354942</v>
      </c>
      <c r="D35" s="106">
        <v>324585</v>
      </c>
      <c r="E35" s="106">
        <v>338345</v>
      </c>
      <c r="F35" s="106">
        <v>310722</v>
      </c>
      <c r="G35" s="106">
        <v>337679</v>
      </c>
      <c r="H35" s="106">
        <v>351161</v>
      </c>
      <c r="I35" s="106">
        <v>353057</v>
      </c>
      <c r="J35" s="106">
        <v>317980</v>
      </c>
      <c r="K35" s="106">
        <v>285985</v>
      </c>
      <c r="L35" s="106">
        <v>257528</v>
      </c>
      <c r="M35" s="106">
        <v>240512</v>
      </c>
      <c r="N35" s="106">
        <v>236508</v>
      </c>
      <c r="O35" s="106">
        <v>260315</v>
      </c>
      <c r="P35" s="106">
        <v>271296</v>
      </c>
      <c r="Q35" s="106">
        <v>292776</v>
      </c>
      <c r="R35" s="106">
        <v>309913</v>
      </c>
      <c r="S35" s="106">
        <v>308082</v>
      </c>
      <c r="T35" s="106">
        <v>362314</v>
      </c>
      <c r="U35" s="106">
        <v>350412</v>
      </c>
      <c r="V35" s="106"/>
    </row>
    <row r="36" spans="1:22" x14ac:dyDescent="0.15">
      <c r="A36" s="131"/>
      <c r="B36" s="105" t="s">
        <v>624</v>
      </c>
      <c r="C36" s="106">
        <v>340590</v>
      </c>
      <c r="D36" s="106">
        <v>330768</v>
      </c>
      <c r="E36" s="106">
        <v>336656</v>
      </c>
      <c r="F36" s="106">
        <v>315565</v>
      </c>
      <c r="G36" s="106">
        <v>325266</v>
      </c>
      <c r="H36" s="106">
        <v>356783</v>
      </c>
      <c r="I36" s="106">
        <v>340928</v>
      </c>
      <c r="J36" s="106">
        <v>313443</v>
      </c>
      <c r="K36" s="106">
        <v>289465</v>
      </c>
      <c r="L36" s="106">
        <v>294740</v>
      </c>
      <c r="M36" s="106">
        <v>269908</v>
      </c>
      <c r="N36" s="106">
        <v>272089</v>
      </c>
      <c r="O36" s="106">
        <v>291051</v>
      </c>
      <c r="P36" s="106">
        <v>301432</v>
      </c>
      <c r="Q36" s="106">
        <v>320136</v>
      </c>
      <c r="R36" s="106">
        <v>337651</v>
      </c>
      <c r="S36" s="106">
        <v>343011</v>
      </c>
      <c r="T36" s="106">
        <v>356050</v>
      </c>
      <c r="U36" s="106">
        <v>370511</v>
      </c>
      <c r="V36" s="106"/>
    </row>
    <row r="37" spans="1:22" ht="14.25" thickBot="1" x14ac:dyDescent="0.2">
      <c r="A37" s="132"/>
      <c r="B37" s="109" t="s">
        <v>627</v>
      </c>
      <c r="C37" s="110"/>
      <c r="D37" s="110">
        <v>38792</v>
      </c>
      <c r="E37" s="110">
        <v>44524</v>
      </c>
      <c r="F37" s="110">
        <v>44512</v>
      </c>
      <c r="G37" s="110">
        <v>69429</v>
      </c>
      <c r="H37" s="110">
        <v>71007</v>
      </c>
      <c r="I37" s="110">
        <v>68456</v>
      </c>
      <c r="J37" s="110">
        <v>55637</v>
      </c>
      <c r="K37" s="110">
        <v>59235</v>
      </c>
      <c r="L37" s="110">
        <v>59999</v>
      </c>
      <c r="M37" s="110">
        <v>57866</v>
      </c>
      <c r="N37" s="110">
        <v>40156</v>
      </c>
      <c r="O37" s="110">
        <v>63398</v>
      </c>
      <c r="P37" s="110">
        <v>88526</v>
      </c>
      <c r="Q37" s="110">
        <v>102978</v>
      </c>
      <c r="R37" s="110">
        <v>142547</v>
      </c>
      <c r="S37" s="110">
        <v>133261</v>
      </c>
      <c r="T37" s="110">
        <v>156300</v>
      </c>
      <c r="U37" s="110">
        <v>160036</v>
      </c>
      <c r="V37" s="110"/>
    </row>
    <row r="38" spans="1:22" x14ac:dyDescent="0.15">
      <c r="A38" s="130" t="s">
        <v>616</v>
      </c>
      <c r="B38" s="103" t="s">
        <v>620</v>
      </c>
      <c r="C38" s="104">
        <v>631295</v>
      </c>
      <c r="D38" s="104">
        <v>551743</v>
      </c>
      <c r="E38" s="104">
        <v>563776</v>
      </c>
      <c r="F38" s="104">
        <v>575507</v>
      </c>
      <c r="G38" s="104">
        <v>605236</v>
      </c>
      <c r="H38" s="104">
        <v>645858</v>
      </c>
      <c r="I38" s="104">
        <v>638955</v>
      </c>
      <c r="J38" s="104">
        <v>611937</v>
      </c>
      <c r="K38" s="104">
        <v>578113</v>
      </c>
      <c r="L38" s="104">
        <v>550515</v>
      </c>
      <c r="M38" s="104">
        <v>527740</v>
      </c>
      <c r="N38" s="104">
        <v>523058</v>
      </c>
      <c r="O38" s="104">
        <v>583954</v>
      </c>
      <c r="P38" s="104">
        <v>626478</v>
      </c>
      <c r="Q38" s="104">
        <v>706934</v>
      </c>
      <c r="R38" s="104">
        <v>773928</v>
      </c>
      <c r="S38" s="104">
        <v>863351</v>
      </c>
      <c r="T38" s="104">
        <v>917372</v>
      </c>
      <c r="U38" s="104">
        <v>941235</v>
      </c>
      <c r="V38" s="104"/>
    </row>
    <row r="39" spans="1:22" x14ac:dyDescent="0.15">
      <c r="A39" s="131"/>
      <c r="B39" s="105" t="s">
        <v>621</v>
      </c>
      <c r="C39" s="106">
        <v>136471</v>
      </c>
      <c r="D39" s="106">
        <v>123837</v>
      </c>
      <c r="E39" s="106">
        <v>131793</v>
      </c>
      <c r="F39" s="106">
        <v>132369</v>
      </c>
      <c r="G39" s="106">
        <v>137065</v>
      </c>
      <c r="H39" s="106">
        <v>137528</v>
      </c>
      <c r="I39" s="106">
        <v>137698</v>
      </c>
      <c r="J39" s="106">
        <v>142599</v>
      </c>
      <c r="K39" s="106">
        <v>131768</v>
      </c>
      <c r="L39" s="106">
        <v>123069</v>
      </c>
      <c r="M39" s="106">
        <v>114140</v>
      </c>
      <c r="N39" s="106">
        <v>95322</v>
      </c>
      <c r="O39" s="106">
        <v>132018</v>
      </c>
      <c r="P39" s="106">
        <v>137159</v>
      </c>
      <c r="Q39" s="106">
        <v>155670</v>
      </c>
      <c r="R39" s="106">
        <v>182977</v>
      </c>
      <c r="S39" s="106">
        <v>193064</v>
      </c>
      <c r="T39" s="106">
        <v>207657</v>
      </c>
      <c r="U39" s="106">
        <v>211171</v>
      </c>
      <c r="V39" s="106"/>
    </row>
    <row r="40" spans="1:22" x14ac:dyDescent="0.15">
      <c r="A40" s="131"/>
      <c r="B40" s="105" t="s">
        <v>622</v>
      </c>
      <c r="C40" s="106">
        <v>219280</v>
      </c>
      <c r="D40" s="106">
        <v>218337</v>
      </c>
      <c r="E40" s="106">
        <v>206501</v>
      </c>
      <c r="F40" s="106">
        <v>216739</v>
      </c>
      <c r="G40" s="106">
        <v>207265</v>
      </c>
      <c r="H40" s="106">
        <v>210855</v>
      </c>
      <c r="I40" s="106">
        <v>206830</v>
      </c>
      <c r="J40" s="106">
        <v>202646</v>
      </c>
      <c r="K40" s="106">
        <v>198122</v>
      </c>
      <c r="L40" s="106">
        <v>179140</v>
      </c>
      <c r="M40" s="106">
        <v>169036</v>
      </c>
      <c r="N40" s="106">
        <v>170672</v>
      </c>
      <c r="O40" s="106">
        <v>177851</v>
      </c>
      <c r="P40" s="106">
        <v>198670</v>
      </c>
      <c r="Q40" s="106">
        <v>231387</v>
      </c>
      <c r="R40" s="106">
        <v>245778</v>
      </c>
      <c r="S40" s="106">
        <v>306127</v>
      </c>
      <c r="T40" s="106">
        <v>297325</v>
      </c>
      <c r="U40" s="106">
        <v>306659</v>
      </c>
      <c r="V40" s="106"/>
    </row>
    <row r="41" spans="1:22" x14ac:dyDescent="0.15">
      <c r="A41" s="131"/>
      <c r="B41" s="105" t="s">
        <v>623</v>
      </c>
      <c r="C41" s="106">
        <v>140899</v>
      </c>
      <c r="D41" s="106">
        <v>114665</v>
      </c>
      <c r="E41" s="106">
        <v>126286</v>
      </c>
      <c r="F41" s="106">
        <v>130169</v>
      </c>
      <c r="G41" s="106">
        <v>156778</v>
      </c>
      <c r="H41" s="106">
        <v>159509</v>
      </c>
      <c r="I41" s="106">
        <v>160545</v>
      </c>
      <c r="J41" s="106">
        <v>142612</v>
      </c>
      <c r="K41" s="106">
        <v>129643</v>
      </c>
      <c r="L41" s="106">
        <v>122230</v>
      </c>
      <c r="M41" s="106">
        <v>119700</v>
      </c>
      <c r="N41" s="106">
        <v>122512</v>
      </c>
      <c r="O41" s="106">
        <v>130108</v>
      </c>
      <c r="P41" s="106">
        <v>141720</v>
      </c>
      <c r="Q41" s="106">
        <v>153452</v>
      </c>
      <c r="R41" s="106">
        <v>164690</v>
      </c>
      <c r="S41" s="106">
        <v>167769</v>
      </c>
      <c r="T41" s="106">
        <v>215239</v>
      </c>
      <c r="U41" s="106">
        <v>216221</v>
      </c>
      <c r="V41" s="106"/>
    </row>
    <row r="42" spans="1:22" x14ac:dyDescent="0.15">
      <c r="A42" s="131"/>
      <c r="B42" s="105" t="s">
        <v>624</v>
      </c>
      <c r="C42" s="106">
        <v>134645</v>
      </c>
      <c r="D42" s="106">
        <v>94904</v>
      </c>
      <c r="E42" s="106">
        <v>99196</v>
      </c>
      <c r="F42" s="106">
        <v>96230</v>
      </c>
      <c r="G42" s="106">
        <v>104128</v>
      </c>
      <c r="H42" s="106">
        <v>137966</v>
      </c>
      <c r="I42" s="106">
        <v>133882</v>
      </c>
      <c r="J42" s="106">
        <v>124080</v>
      </c>
      <c r="K42" s="106">
        <v>118580</v>
      </c>
      <c r="L42" s="106">
        <v>126076</v>
      </c>
      <c r="M42" s="106">
        <v>124864</v>
      </c>
      <c r="N42" s="106">
        <v>134552</v>
      </c>
      <c r="O42" s="106">
        <v>143977</v>
      </c>
      <c r="P42" s="106">
        <v>148929</v>
      </c>
      <c r="Q42" s="106">
        <v>166425</v>
      </c>
      <c r="R42" s="106">
        <v>180483</v>
      </c>
      <c r="S42" s="106">
        <v>196391</v>
      </c>
      <c r="T42" s="106">
        <v>197151</v>
      </c>
      <c r="U42" s="106">
        <v>207184</v>
      </c>
      <c r="V42" s="106"/>
    </row>
    <row r="43" spans="1:22" ht="14.25" thickBot="1" x14ac:dyDescent="0.2">
      <c r="A43" s="132"/>
      <c r="B43" s="109" t="s">
        <v>627</v>
      </c>
      <c r="C43" s="110"/>
      <c r="D43" s="110">
        <v>4176</v>
      </c>
      <c r="E43" s="110">
        <v>6624</v>
      </c>
      <c r="F43" s="110">
        <v>5990</v>
      </c>
      <c r="G43" s="110">
        <v>10499</v>
      </c>
      <c r="H43" s="110">
        <v>9918</v>
      </c>
      <c r="I43" s="110">
        <v>9418</v>
      </c>
      <c r="J43" s="110">
        <v>6983</v>
      </c>
      <c r="K43" s="110">
        <v>12282</v>
      </c>
      <c r="L43" s="110">
        <v>10840</v>
      </c>
      <c r="M43" s="110">
        <v>9289</v>
      </c>
      <c r="N43" s="110">
        <v>7823</v>
      </c>
      <c r="O43" s="110">
        <v>9613</v>
      </c>
      <c r="P43" s="110">
        <v>13462</v>
      </c>
      <c r="Q43" s="110">
        <v>14605</v>
      </c>
      <c r="R43" s="110">
        <v>20047</v>
      </c>
      <c r="S43" s="110">
        <v>24239</v>
      </c>
      <c r="T43" s="110">
        <v>32859</v>
      </c>
      <c r="U43" s="110">
        <v>43872</v>
      </c>
      <c r="V43" s="110"/>
    </row>
    <row r="44" spans="1:22" x14ac:dyDescent="0.15">
      <c r="A44" s="130" t="s">
        <v>617</v>
      </c>
      <c r="B44" s="103" t="s">
        <v>620</v>
      </c>
      <c r="C44" s="104">
        <v>912372</v>
      </c>
      <c r="D44" s="104">
        <v>968396</v>
      </c>
      <c r="E44" s="104">
        <v>979820</v>
      </c>
      <c r="F44" s="104">
        <v>908121</v>
      </c>
      <c r="G44" s="104">
        <v>868163</v>
      </c>
      <c r="H44" s="104">
        <v>853661</v>
      </c>
      <c r="I44" s="104">
        <v>827161</v>
      </c>
      <c r="J44" s="104">
        <v>757190</v>
      </c>
      <c r="K44" s="104">
        <v>690790</v>
      </c>
      <c r="L44" s="104">
        <v>635276</v>
      </c>
      <c r="M44" s="104">
        <v>563687</v>
      </c>
      <c r="N44" s="104">
        <v>499850</v>
      </c>
      <c r="O44" s="104">
        <v>569672</v>
      </c>
      <c r="P44" s="104">
        <v>570080</v>
      </c>
      <c r="Q44" s="104">
        <v>581598</v>
      </c>
      <c r="R44" s="104">
        <v>600027</v>
      </c>
      <c r="S44" s="104">
        <v>585927</v>
      </c>
      <c r="T44" s="104">
        <v>615752</v>
      </c>
      <c r="U44" s="104">
        <v>587323</v>
      </c>
      <c r="V44" s="104"/>
    </row>
    <row r="45" spans="1:22" x14ac:dyDescent="0.15">
      <c r="A45" s="131"/>
      <c r="B45" s="105" t="s">
        <v>621</v>
      </c>
      <c r="C45" s="106">
        <v>199607</v>
      </c>
      <c r="D45" s="106">
        <v>217391</v>
      </c>
      <c r="E45" s="106">
        <v>225786</v>
      </c>
      <c r="F45" s="106">
        <v>220644</v>
      </c>
      <c r="G45" s="106">
        <v>208186</v>
      </c>
      <c r="H45" s="106">
        <v>178977</v>
      </c>
      <c r="I45" s="106">
        <v>181045</v>
      </c>
      <c r="J45" s="106">
        <v>163677</v>
      </c>
      <c r="K45" s="106">
        <v>151332</v>
      </c>
      <c r="L45" s="106">
        <v>134466</v>
      </c>
      <c r="M45" s="106">
        <v>120760</v>
      </c>
      <c r="N45" s="106">
        <v>98922</v>
      </c>
      <c r="O45" s="106">
        <v>115733</v>
      </c>
      <c r="P45" s="106">
        <v>119397</v>
      </c>
      <c r="Q45" s="106">
        <v>119879</v>
      </c>
      <c r="R45" s="106">
        <v>131027</v>
      </c>
      <c r="S45" s="106">
        <v>136715</v>
      </c>
      <c r="T45" s="106">
        <v>138605</v>
      </c>
      <c r="U45" s="106">
        <v>131458</v>
      </c>
      <c r="V45" s="106"/>
    </row>
    <row r="46" spans="1:22" x14ac:dyDescent="0.15">
      <c r="A46" s="131"/>
      <c r="B46" s="105" t="s">
        <v>622</v>
      </c>
      <c r="C46" s="106">
        <v>293477</v>
      </c>
      <c r="D46" s="106">
        <v>305721</v>
      </c>
      <c r="E46" s="106">
        <v>304890</v>
      </c>
      <c r="F46" s="106">
        <v>287762</v>
      </c>
      <c r="G46" s="106">
        <v>258358</v>
      </c>
      <c r="H46" s="106">
        <v>264717</v>
      </c>
      <c r="I46" s="106">
        <v>247228</v>
      </c>
      <c r="J46" s="106">
        <v>229317</v>
      </c>
      <c r="K46" s="106">
        <v>212726</v>
      </c>
      <c r="L46" s="106">
        <v>197285</v>
      </c>
      <c r="M46" s="106">
        <v>177558</v>
      </c>
      <c r="N46" s="106">
        <v>149859</v>
      </c>
      <c r="O46" s="106">
        <v>177184</v>
      </c>
      <c r="P46" s="106">
        <v>169153</v>
      </c>
      <c r="Q46" s="106">
        <v>169239</v>
      </c>
      <c r="R46" s="106">
        <v>167153</v>
      </c>
      <c r="S46" s="106">
        <v>162637</v>
      </c>
      <c r="T46" s="106">
        <v>171494</v>
      </c>
      <c r="U46" s="106">
        <v>158727</v>
      </c>
      <c r="V46" s="106"/>
    </row>
    <row r="47" spans="1:22" x14ac:dyDescent="0.15">
      <c r="A47" s="131"/>
      <c r="B47" s="105" t="s">
        <v>623</v>
      </c>
      <c r="C47" s="106">
        <v>213643</v>
      </c>
      <c r="D47" s="106">
        <v>209620</v>
      </c>
      <c r="E47" s="106">
        <v>211834</v>
      </c>
      <c r="F47" s="106">
        <v>180490</v>
      </c>
      <c r="G47" s="106">
        <v>180705</v>
      </c>
      <c r="H47" s="106">
        <v>191417</v>
      </c>
      <c r="I47" s="106">
        <v>192152</v>
      </c>
      <c r="J47" s="106">
        <v>175018</v>
      </c>
      <c r="K47" s="106">
        <v>155966</v>
      </c>
      <c r="L47" s="106">
        <v>134981</v>
      </c>
      <c r="M47" s="106">
        <v>120542</v>
      </c>
      <c r="N47" s="106">
        <v>113723</v>
      </c>
      <c r="O47" s="106">
        <v>129918</v>
      </c>
      <c r="P47" s="106">
        <v>129234</v>
      </c>
      <c r="Q47" s="106">
        <v>139000</v>
      </c>
      <c r="R47" s="106">
        <v>144888</v>
      </c>
      <c r="S47" s="106">
        <v>140146</v>
      </c>
      <c r="T47" s="106">
        <v>146891</v>
      </c>
      <c r="U47" s="106">
        <v>133949</v>
      </c>
      <c r="V47" s="106"/>
    </row>
    <row r="48" spans="1:22" x14ac:dyDescent="0.15">
      <c r="A48" s="131"/>
      <c r="B48" s="105" t="s">
        <v>624</v>
      </c>
      <c r="C48" s="106">
        <v>205645</v>
      </c>
      <c r="D48" s="106">
        <v>235664</v>
      </c>
      <c r="E48" s="106">
        <v>237310</v>
      </c>
      <c r="F48" s="106">
        <v>219225</v>
      </c>
      <c r="G48" s="106">
        <v>220914</v>
      </c>
      <c r="H48" s="106">
        <v>218550</v>
      </c>
      <c r="I48" s="106">
        <v>206736</v>
      </c>
      <c r="J48" s="106">
        <v>189178</v>
      </c>
      <c r="K48" s="106">
        <v>170766</v>
      </c>
      <c r="L48" s="106">
        <v>168544</v>
      </c>
      <c r="M48" s="106">
        <v>144827</v>
      </c>
      <c r="N48" s="106">
        <v>137346</v>
      </c>
      <c r="O48" s="106">
        <v>146837</v>
      </c>
      <c r="P48" s="106">
        <v>152296</v>
      </c>
      <c r="Q48" s="106">
        <v>153480</v>
      </c>
      <c r="R48" s="106">
        <v>156959</v>
      </c>
      <c r="S48" s="106">
        <v>146429</v>
      </c>
      <c r="T48" s="106">
        <v>158762</v>
      </c>
      <c r="U48" s="106">
        <v>163189</v>
      </c>
      <c r="V48" s="106"/>
    </row>
    <row r="49" spans="1:22" ht="14.25" thickBot="1" x14ac:dyDescent="0.2">
      <c r="A49" s="132"/>
      <c r="B49" s="109" t="s">
        <v>627</v>
      </c>
      <c r="C49" s="110"/>
      <c r="D49" s="110">
        <v>34616</v>
      </c>
      <c r="E49" s="110">
        <v>37900</v>
      </c>
      <c r="F49" s="110">
        <v>38522</v>
      </c>
      <c r="G49" s="110">
        <v>58930</v>
      </c>
      <c r="H49" s="110">
        <v>61089</v>
      </c>
      <c r="I49" s="110">
        <v>59038</v>
      </c>
      <c r="J49" s="110">
        <v>48654</v>
      </c>
      <c r="K49" s="110">
        <v>46953</v>
      </c>
      <c r="L49" s="110">
        <v>49159</v>
      </c>
      <c r="M49" s="110">
        <v>48577</v>
      </c>
      <c r="N49" s="110">
        <v>32320</v>
      </c>
      <c r="O49" s="110">
        <v>53773</v>
      </c>
      <c r="P49" s="110">
        <v>75064</v>
      </c>
      <c r="Q49" s="110">
        <v>88373</v>
      </c>
      <c r="R49" s="110">
        <v>122500</v>
      </c>
      <c r="S49" s="110">
        <v>109022</v>
      </c>
      <c r="T49" s="110">
        <v>123423</v>
      </c>
      <c r="U49" s="110">
        <v>116164</v>
      </c>
      <c r="V49" s="110"/>
    </row>
    <row r="50" spans="1:22" x14ac:dyDescent="0.15">
      <c r="A50" s="130" t="s">
        <v>618</v>
      </c>
      <c r="B50" s="103" t="s">
        <v>620</v>
      </c>
      <c r="C50" s="104">
        <v>4400</v>
      </c>
      <c r="D50" s="104">
        <v>4100</v>
      </c>
      <c r="E50" s="104">
        <v>5622</v>
      </c>
      <c r="F50" s="104">
        <v>4733</v>
      </c>
      <c r="G50" s="104">
        <v>4423</v>
      </c>
      <c r="H50" s="104">
        <v>3921</v>
      </c>
      <c r="I50" s="104">
        <v>3701</v>
      </c>
      <c r="J50" s="104">
        <v>3494</v>
      </c>
      <c r="K50" s="104">
        <v>3180</v>
      </c>
      <c r="L50" s="104">
        <v>3706</v>
      </c>
      <c r="M50" s="104">
        <v>3548</v>
      </c>
      <c r="N50" s="104">
        <v>3553</v>
      </c>
      <c r="O50" s="104">
        <v>3316</v>
      </c>
      <c r="P50" s="104">
        <v>3219</v>
      </c>
      <c r="Q50" s="104">
        <v>2756</v>
      </c>
      <c r="R50" s="104">
        <v>3406</v>
      </c>
      <c r="S50" s="104">
        <v>2315</v>
      </c>
      <c r="T50" s="104">
        <v>2258</v>
      </c>
      <c r="U50" s="104">
        <v>2386</v>
      </c>
      <c r="V50" s="104"/>
    </row>
    <row r="51" spans="1:22" x14ac:dyDescent="0.15">
      <c r="A51" s="131"/>
      <c r="B51" s="105" t="s">
        <v>621</v>
      </c>
      <c r="C51" s="106">
        <v>400</v>
      </c>
      <c r="D51" s="106">
        <v>700</v>
      </c>
      <c r="E51" s="106">
        <v>1396</v>
      </c>
      <c r="F51" s="106">
        <v>912</v>
      </c>
      <c r="G51" s="106">
        <v>931</v>
      </c>
      <c r="H51" s="106">
        <v>725</v>
      </c>
      <c r="I51" s="106">
        <v>512</v>
      </c>
      <c r="J51" s="106">
        <v>597</v>
      </c>
      <c r="K51" s="106">
        <v>504</v>
      </c>
      <c r="L51" s="106">
        <v>556</v>
      </c>
      <c r="M51" s="106">
        <v>537</v>
      </c>
      <c r="N51" s="106">
        <v>444</v>
      </c>
      <c r="O51" s="106">
        <v>602</v>
      </c>
      <c r="P51" s="106">
        <v>470</v>
      </c>
      <c r="Q51" s="106">
        <v>398</v>
      </c>
      <c r="R51" s="106">
        <v>509</v>
      </c>
      <c r="S51" s="106">
        <v>395</v>
      </c>
      <c r="T51" s="106">
        <v>426</v>
      </c>
      <c r="U51" s="106">
        <v>580</v>
      </c>
      <c r="V51" s="106"/>
    </row>
    <row r="52" spans="1:22" x14ac:dyDescent="0.15">
      <c r="A52" s="131"/>
      <c r="B52" s="105" t="s">
        <v>622</v>
      </c>
      <c r="C52" s="106">
        <v>3300</v>
      </c>
      <c r="D52" s="106">
        <v>2900</v>
      </c>
      <c r="E52" s="106">
        <v>3851</v>
      </c>
      <c r="F52" s="106">
        <v>3648</v>
      </c>
      <c r="G52" s="106">
        <v>3072</v>
      </c>
      <c r="H52" s="106">
        <v>2694</v>
      </c>
      <c r="I52" s="106">
        <v>2519</v>
      </c>
      <c r="J52" s="106">
        <v>2362</v>
      </c>
      <c r="K52" s="106">
        <v>2181</v>
      </c>
      <c r="L52" s="106">
        <v>2713</v>
      </c>
      <c r="M52" s="106">
        <v>2524</v>
      </c>
      <c r="N52" s="106">
        <v>2645</v>
      </c>
      <c r="O52" s="106">
        <v>2188</v>
      </c>
      <c r="P52" s="106">
        <v>2200</v>
      </c>
      <c r="Q52" s="106">
        <v>1803</v>
      </c>
      <c r="R52" s="106">
        <v>2353</v>
      </c>
      <c r="S52" s="106">
        <v>1562</v>
      </c>
      <c r="T52" s="106">
        <v>1511</v>
      </c>
      <c r="U52" s="106">
        <v>1426</v>
      </c>
      <c r="V52" s="106"/>
    </row>
    <row r="53" spans="1:22" x14ac:dyDescent="0.15">
      <c r="A53" s="131"/>
      <c r="B53" s="105" t="s">
        <v>623</v>
      </c>
      <c r="C53" s="106">
        <v>400</v>
      </c>
      <c r="D53" s="106">
        <v>300</v>
      </c>
      <c r="E53" s="106">
        <v>225</v>
      </c>
      <c r="F53" s="106">
        <v>63</v>
      </c>
      <c r="G53" s="106">
        <v>196</v>
      </c>
      <c r="H53" s="106">
        <v>235</v>
      </c>
      <c r="I53" s="106">
        <v>360</v>
      </c>
      <c r="J53" s="106">
        <v>350</v>
      </c>
      <c r="K53" s="106">
        <v>376</v>
      </c>
      <c r="L53" s="106">
        <v>317</v>
      </c>
      <c r="M53" s="106">
        <v>270</v>
      </c>
      <c r="N53" s="106">
        <v>273</v>
      </c>
      <c r="O53" s="106">
        <v>289</v>
      </c>
      <c r="P53" s="106">
        <v>342</v>
      </c>
      <c r="Q53" s="106">
        <v>324</v>
      </c>
      <c r="R53" s="106">
        <v>335</v>
      </c>
      <c r="S53" s="106">
        <v>167</v>
      </c>
      <c r="T53" s="106">
        <v>184</v>
      </c>
      <c r="U53" s="106">
        <v>242</v>
      </c>
      <c r="V53" s="106"/>
    </row>
    <row r="54" spans="1:22" x14ac:dyDescent="0.15">
      <c r="A54" s="131"/>
      <c r="B54" s="105" t="s">
        <v>624</v>
      </c>
      <c r="C54" s="106">
        <v>300</v>
      </c>
      <c r="D54" s="106">
        <v>200</v>
      </c>
      <c r="E54" s="106">
        <v>150</v>
      </c>
      <c r="F54" s="106">
        <v>110</v>
      </c>
      <c r="G54" s="106">
        <v>224</v>
      </c>
      <c r="H54" s="106">
        <v>267</v>
      </c>
      <c r="I54" s="106">
        <v>310</v>
      </c>
      <c r="J54" s="106">
        <v>185</v>
      </c>
      <c r="K54" s="106">
        <v>119</v>
      </c>
      <c r="L54" s="106">
        <v>120</v>
      </c>
      <c r="M54" s="106">
        <v>217</v>
      </c>
      <c r="N54" s="106">
        <v>191</v>
      </c>
      <c r="O54" s="106">
        <v>237</v>
      </c>
      <c r="P54" s="106">
        <v>207</v>
      </c>
      <c r="Q54" s="106">
        <v>231</v>
      </c>
      <c r="R54" s="106">
        <v>209</v>
      </c>
      <c r="S54" s="106">
        <v>191</v>
      </c>
      <c r="T54" s="106">
        <v>137</v>
      </c>
      <c r="U54" s="106">
        <v>138</v>
      </c>
      <c r="V54" s="106"/>
    </row>
    <row r="55" spans="1:22" ht="14.25" thickBot="1" x14ac:dyDescent="0.2">
      <c r="A55" s="132"/>
      <c r="B55" s="109" t="s">
        <v>627</v>
      </c>
      <c r="C55" s="110"/>
      <c r="D55" s="110">
        <v>0</v>
      </c>
      <c r="E55" s="110">
        <v>0</v>
      </c>
      <c r="F55" s="110">
        <v>0</v>
      </c>
      <c r="G55" s="110">
        <v>0</v>
      </c>
      <c r="H55" s="110">
        <v>0</v>
      </c>
      <c r="I55" s="110">
        <v>0</v>
      </c>
      <c r="J55" s="110">
        <v>0</v>
      </c>
      <c r="K55" s="110">
        <v>0</v>
      </c>
      <c r="L55" s="110">
        <v>0</v>
      </c>
      <c r="M55" s="110">
        <v>0</v>
      </c>
      <c r="N55" s="110">
        <v>13</v>
      </c>
      <c r="O55" s="110">
        <v>12</v>
      </c>
      <c r="P55" s="110">
        <v>0</v>
      </c>
      <c r="Q55" s="110">
        <v>0</v>
      </c>
      <c r="R55" s="110">
        <v>0</v>
      </c>
      <c r="S55" s="110">
        <v>0</v>
      </c>
      <c r="T55" s="110">
        <v>18</v>
      </c>
      <c r="U55" s="110">
        <v>0</v>
      </c>
      <c r="V55" s="110"/>
    </row>
    <row r="56" spans="1:22" x14ac:dyDescent="0.15">
      <c r="B56" s="114" t="s">
        <v>628</v>
      </c>
    </row>
  </sheetData>
  <mergeCells count="8">
    <mergeCell ref="A44:A49"/>
    <mergeCell ref="A50:A55"/>
    <mergeCell ref="A32:A37"/>
    <mergeCell ref="A38:A43"/>
    <mergeCell ref="A4:A9"/>
    <mergeCell ref="A10:A15"/>
    <mergeCell ref="A16:A21"/>
    <mergeCell ref="A22:A27"/>
  </mergeCells>
  <phoneticPr fontId="3"/>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D73DD9-040B-4E68-B86E-353E0097F170}">
  <dimension ref="A1:BA1523"/>
  <sheetViews>
    <sheetView zoomScale="110" zoomScaleNormal="110" workbookViewId="0">
      <pane xSplit="4" ySplit="3" topLeftCell="E97" activePane="bottomRight" state="frozen"/>
      <selection pane="topRight" activeCell="E1" sqref="E1"/>
      <selection pane="bottomLeft" activeCell="A6" sqref="A6"/>
      <selection pane="bottomRight" activeCell="N5" sqref="N5"/>
    </sheetView>
  </sheetViews>
  <sheetFormatPr defaultRowHeight="13.5" x14ac:dyDescent="0.15"/>
  <cols>
    <col min="1" max="2" width="2.625" style="1" customWidth="1"/>
    <col min="3" max="3" width="12.5" style="1" customWidth="1"/>
    <col min="4" max="4" width="9" style="1"/>
    <col min="5" max="33" width="8.875" style="1" customWidth="1"/>
    <col min="34" max="41" width="9.625" style="1" customWidth="1"/>
    <col min="42" max="45" width="8.875" style="1" customWidth="1"/>
    <col min="46" max="16384" width="9" style="1"/>
  </cols>
  <sheetData>
    <row r="1" spans="1:53" x14ac:dyDescent="0.15">
      <c r="C1" s="41" t="s">
        <v>328</v>
      </c>
      <c r="F1" s="159" t="s">
        <v>632</v>
      </c>
      <c r="G1" s="159"/>
      <c r="H1" s="159"/>
      <c r="I1" s="159"/>
      <c r="J1" s="159"/>
      <c r="K1" s="159"/>
      <c r="L1" s="159"/>
      <c r="M1" s="159"/>
    </row>
    <row r="2" spans="1:53" ht="14.25" thickBot="1" x14ac:dyDescent="0.2">
      <c r="D2" s="10" t="s">
        <v>164</v>
      </c>
      <c r="AK2" s="10" t="s">
        <v>272</v>
      </c>
      <c r="AL2" s="10" t="s">
        <v>272</v>
      </c>
      <c r="AM2" s="10" t="s">
        <v>272</v>
      </c>
      <c r="AN2" s="10" t="s">
        <v>272</v>
      </c>
      <c r="AO2" s="10" t="s">
        <v>272</v>
      </c>
      <c r="AP2" s="10" t="s">
        <v>164</v>
      </c>
      <c r="AQ2" s="10" t="s">
        <v>164</v>
      </c>
      <c r="AR2" s="10" t="s">
        <v>164</v>
      </c>
      <c r="AS2" s="10" t="s">
        <v>164</v>
      </c>
    </row>
    <row r="3" spans="1:53" ht="18" customHeight="1" thickBot="1" x14ac:dyDescent="0.2">
      <c r="A3" s="20" t="s">
        <v>0</v>
      </c>
      <c r="B3" s="21" t="s">
        <v>1</v>
      </c>
      <c r="C3" s="21" t="s">
        <v>2</v>
      </c>
      <c r="D3" s="21" t="s">
        <v>3</v>
      </c>
      <c r="E3" s="21" t="s">
        <v>195</v>
      </c>
      <c r="F3" s="21" t="s">
        <v>196</v>
      </c>
      <c r="G3" s="21" t="s">
        <v>197</v>
      </c>
      <c r="H3" s="21" t="s">
        <v>198</v>
      </c>
      <c r="I3" s="21" t="s">
        <v>199</v>
      </c>
      <c r="J3" s="21" t="s">
        <v>200</v>
      </c>
      <c r="K3" s="21" t="s">
        <v>201</v>
      </c>
      <c r="L3" s="21" t="s">
        <v>204</v>
      </c>
      <c r="M3" s="21" t="s">
        <v>202</v>
      </c>
      <c r="N3" s="21" t="s">
        <v>203</v>
      </c>
      <c r="O3" s="21" t="s">
        <v>205</v>
      </c>
      <c r="P3" s="21" t="s">
        <v>191</v>
      </c>
      <c r="Q3" s="21" t="s">
        <v>192</v>
      </c>
      <c r="R3" s="21" t="s">
        <v>193</v>
      </c>
      <c r="S3" s="21" t="s">
        <v>194</v>
      </c>
      <c r="T3" s="21" t="s">
        <v>176</v>
      </c>
      <c r="U3" s="21" t="s">
        <v>177</v>
      </c>
      <c r="V3" s="21" t="s">
        <v>178</v>
      </c>
      <c r="W3" s="21" t="s">
        <v>179</v>
      </c>
      <c r="X3" s="21" t="s">
        <v>180</v>
      </c>
      <c r="Y3" s="21" t="s">
        <v>181</v>
      </c>
      <c r="Z3" s="21" t="s">
        <v>182</v>
      </c>
      <c r="AA3" s="21" t="s">
        <v>183</v>
      </c>
      <c r="AB3" s="21" t="s">
        <v>184</v>
      </c>
      <c r="AC3" s="21" t="s">
        <v>185</v>
      </c>
      <c r="AD3" s="21" t="s">
        <v>186</v>
      </c>
      <c r="AE3" s="21" t="s">
        <v>187</v>
      </c>
      <c r="AF3" s="21" t="s">
        <v>188</v>
      </c>
      <c r="AG3" s="21" t="s">
        <v>189</v>
      </c>
      <c r="AH3" s="21" t="s">
        <v>168</v>
      </c>
      <c r="AI3" s="21" t="s">
        <v>169</v>
      </c>
      <c r="AJ3" s="21" t="s">
        <v>170</v>
      </c>
      <c r="AK3" s="21" t="s">
        <v>171</v>
      </c>
      <c r="AL3" s="21" t="s">
        <v>172</v>
      </c>
      <c r="AM3" s="21" t="s">
        <v>173</v>
      </c>
      <c r="AN3" s="21" t="s">
        <v>174</v>
      </c>
      <c r="AO3" s="21" t="s">
        <v>175</v>
      </c>
      <c r="AP3" s="21" t="s">
        <v>167</v>
      </c>
      <c r="AQ3" s="21" t="s">
        <v>166</v>
      </c>
      <c r="AR3" s="21" t="s">
        <v>4</v>
      </c>
      <c r="AS3" s="21" t="s">
        <v>165</v>
      </c>
      <c r="AY3" s="21" t="s">
        <v>167</v>
      </c>
      <c r="AZ3" s="21" t="s">
        <v>166</v>
      </c>
      <c r="BA3" s="21" t="s">
        <v>4</v>
      </c>
    </row>
    <row r="4" spans="1:53" x14ac:dyDescent="0.15">
      <c r="A4" s="148" t="s">
        <v>5</v>
      </c>
      <c r="B4" s="149"/>
      <c r="C4" s="150"/>
      <c r="D4" s="23" t="s">
        <v>6</v>
      </c>
      <c r="E4" s="26">
        <f t="shared" ref="E4:AI4" si="0">SUM(E5:E6)</f>
        <v>0</v>
      </c>
      <c r="F4" s="26">
        <f t="shared" si="0"/>
        <v>0</v>
      </c>
      <c r="G4" s="26">
        <f t="shared" si="0"/>
        <v>0</v>
      </c>
      <c r="H4" s="26">
        <f t="shared" si="0"/>
        <v>0</v>
      </c>
      <c r="I4" s="26">
        <f t="shared" si="0"/>
        <v>0</v>
      </c>
      <c r="J4" s="26">
        <f t="shared" si="0"/>
        <v>0</v>
      </c>
      <c r="K4" s="26">
        <f t="shared" si="0"/>
        <v>0</v>
      </c>
      <c r="L4" s="26">
        <f t="shared" si="0"/>
        <v>0</v>
      </c>
      <c r="M4" s="26">
        <f t="shared" si="0"/>
        <v>0</v>
      </c>
      <c r="N4" s="26">
        <f t="shared" si="0"/>
        <v>0</v>
      </c>
      <c r="O4" s="26">
        <f t="shared" si="0"/>
        <v>0</v>
      </c>
      <c r="P4" s="26">
        <f t="shared" si="0"/>
        <v>0</v>
      </c>
      <c r="Q4" s="26">
        <f t="shared" si="0"/>
        <v>0</v>
      </c>
      <c r="R4" s="26">
        <f t="shared" si="0"/>
        <v>0</v>
      </c>
      <c r="S4" s="26">
        <f t="shared" si="0"/>
        <v>0</v>
      </c>
      <c r="T4" s="26">
        <f t="shared" si="0"/>
        <v>0</v>
      </c>
      <c r="U4" s="26">
        <f t="shared" si="0"/>
        <v>0</v>
      </c>
      <c r="V4" s="26">
        <f t="shared" si="0"/>
        <v>0</v>
      </c>
      <c r="W4" s="26">
        <f t="shared" si="0"/>
        <v>0</v>
      </c>
      <c r="X4" s="26">
        <f t="shared" si="0"/>
        <v>0</v>
      </c>
      <c r="Y4" s="26">
        <f t="shared" si="0"/>
        <v>0</v>
      </c>
      <c r="Z4" s="26">
        <f t="shared" si="0"/>
        <v>0</v>
      </c>
      <c r="AA4" s="26">
        <f t="shared" si="0"/>
        <v>0</v>
      </c>
      <c r="AB4" s="26">
        <f t="shared" si="0"/>
        <v>0</v>
      </c>
      <c r="AC4" s="26">
        <f t="shared" si="0"/>
        <v>0</v>
      </c>
      <c r="AD4" s="26">
        <f t="shared" si="0"/>
        <v>0</v>
      </c>
      <c r="AE4" s="26">
        <f t="shared" si="0"/>
        <v>0</v>
      </c>
      <c r="AF4" s="26">
        <f t="shared" si="0"/>
        <v>0</v>
      </c>
      <c r="AG4" s="26">
        <f t="shared" si="0"/>
        <v>0</v>
      </c>
      <c r="AH4" s="26">
        <f t="shared" si="0"/>
        <v>0</v>
      </c>
      <c r="AI4" s="26">
        <f t="shared" si="0"/>
        <v>0</v>
      </c>
      <c r="AJ4" s="26">
        <f t="shared" ref="AJ4:AK4" si="1">SUM(AJ5:AJ6)</f>
        <v>0</v>
      </c>
      <c r="AK4" s="26">
        <f t="shared" si="1"/>
        <v>0</v>
      </c>
      <c r="AL4" s="26">
        <f t="shared" ref="AL4" si="2">SUM(AL5:AL6)</f>
        <v>0</v>
      </c>
      <c r="AM4" s="26">
        <f t="shared" ref="AM4" si="3">SUM(AM5:AM6)</f>
        <v>0</v>
      </c>
      <c r="AN4" s="26">
        <f t="shared" ref="AN4" si="4">SUM(AN5:AN6)</f>
        <v>0</v>
      </c>
      <c r="AO4" s="26">
        <f t="shared" ref="AO4" si="5">SUM(AO5:AO6)</f>
        <v>13303230</v>
      </c>
      <c r="AP4" s="27">
        <f>SUM(AP5:AP6)-SUM(AP7:AP8)</f>
        <v>0</v>
      </c>
      <c r="AQ4" s="27">
        <f t="shared" ref="AQ4" si="6">SUM(AQ5:AQ6)-SUM(AQ7:AQ8)</f>
        <v>0</v>
      </c>
      <c r="AR4" s="3">
        <v>14888.6</v>
      </c>
      <c r="AS4" s="3">
        <v>13591.8</v>
      </c>
      <c r="AU4" s="42" t="s">
        <v>5</v>
      </c>
      <c r="AV4" s="43"/>
      <c r="AW4" s="44"/>
      <c r="AY4" s="27">
        <f>SUM(AY5:AY6)</f>
        <v>14020.2</v>
      </c>
      <c r="AZ4" s="27">
        <f>SUM(AZ5:AZ6)</f>
        <v>14529</v>
      </c>
      <c r="BA4" s="27">
        <f>SUM(BA5:BA6)</f>
        <v>14888.6</v>
      </c>
    </row>
    <row r="5" spans="1:53" x14ac:dyDescent="0.15">
      <c r="A5" s="151"/>
      <c r="B5" s="152"/>
      <c r="C5" s="153"/>
      <c r="D5" s="22" t="s">
        <v>7</v>
      </c>
      <c r="E5" s="28"/>
      <c r="F5" s="28"/>
      <c r="G5" s="28"/>
      <c r="H5" s="28"/>
      <c r="I5" s="28"/>
      <c r="J5" s="28"/>
      <c r="K5" s="28"/>
      <c r="L5" s="28"/>
      <c r="M5" s="28"/>
      <c r="N5" s="28"/>
      <c r="O5" s="28"/>
      <c r="P5" s="28"/>
      <c r="Q5" s="28"/>
      <c r="R5" s="28"/>
      <c r="S5" s="28"/>
      <c r="T5" s="28"/>
      <c r="U5" s="28"/>
      <c r="V5" s="28"/>
      <c r="W5" s="28"/>
      <c r="X5" s="28"/>
      <c r="Y5" s="28"/>
      <c r="Z5" s="28"/>
      <c r="AA5" s="28"/>
      <c r="AB5" s="28"/>
      <c r="AC5" s="28"/>
      <c r="AD5" s="28"/>
      <c r="AE5" s="28"/>
      <c r="AF5" s="28"/>
      <c r="AG5" s="28"/>
      <c r="AH5" s="28"/>
      <c r="AI5" s="28"/>
      <c r="AJ5" s="28"/>
      <c r="AK5" s="28"/>
      <c r="AL5" s="28"/>
      <c r="AM5" s="28"/>
      <c r="AN5" s="28"/>
      <c r="AO5" s="28">
        <v>5984133</v>
      </c>
      <c r="AP5" s="30">
        <v>6272.2</v>
      </c>
      <c r="AQ5" s="30">
        <v>6436.9</v>
      </c>
      <c r="AR5" s="5">
        <v>6418.5</v>
      </c>
      <c r="AS5" s="5">
        <v>5815.6</v>
      </c>
      <c r="AU5" s="45"/>
      <c r="AV5"/>
      <c r="AW5" s="46"/>
      <c r="AY5" s="59">
        <f t="shared" ref="AY5:AY63" si="7">AP5</f>
        <v>6272.2</v>
      </c>
      <c r="AZ5" s="59">
        <f t="shared" ref="AZ5:BA63" si="8">AQ5</f>
        <v>6436.9</v>
      </c>
      <c r="BA5" s="59">
        <f t="shared" si="8"/>
        <v>6418.5</v>
      </c>
    </row>
    <row r="6" spans="1:53" x14ac:dyDescent="0.15">
      <c r="A6" s="151"/>
      <c r="B6" s="152"/>
      <c r="C6" s="153"/>
      <c r="D6" s="22" t="s">
        <v>8</v>
      </c>
      <c r="E6" s="28"/>
      <c r="F6" s="28"/>
      <c r="G6" s="28"/>
      <c r="H6" s="28"/>
      <c r="I6" s="28"/>
      <c r="J6" s="28"/>
      <c r="K6" s="28"/>
      <c r="L6" s="28"/>
      <c r="M6" s="28"/>
      <c r="N6" s="28"/>
      <c r="O6" s="28"/>
      <c r="P6" s="28"/>
      <c r="Q6" s="28"/>
      <c r="R6" s="28"/>
      <c r="S6" s="28"/>
      <c r="T6" s="28"/>
      <c r="U6" s="28"/>
      <c r="V6" s="28"/>
      <c r="W6" s="28"/>
      <c r="X6" s="28"/>
      <c r="Y6" s="28"/>
      <c r="Z6" s="28"/>
      <c r="AA6" s="28"/>
      <c r="AB6" s="28"/>
      <c r="AC6" s="28"/>
      <c r="AD6" s="28"/>
      <c r="AE6" s="28"/>
      <c r="AF6" s="28"/>
      <c r="AG6" s="28"/>
      <c r="AH6" s="28"/>
      <c r="AI6" s="28"/>
      <c r="AJ6" s="28"/>
      <c r="AK6" s="28"/>
      <c r="AL6" s="28"/>
      <c r="AM6" s="28"/>
      <c r="AN6" s="28"/>
      <c r="AO6" s="28">
        <v>7319097</v>
      </c>
      <c r="AP6" s="30">
        <v>7748</v>
      </c>
      <c r="AQ6" s="30">
        <v>8092.1</v>
      </c>
      <c r="AR6" s="5">
        <v>8470.1</v>
      </c>
      <c r="AS6" s="5">
        <v>7776.2</v>
      </c>
      <c r="AU6" s="45"/>
      <c r="AV6"/>
      <c r="AW6" s="46"/>
      <c r="AY6" s="59">
        <f t="shared" si="7"/>
        <v>7748</v>
      </c>
      <c r="AZ6" s="59">
        <f t="shared" si="8"/>
        <v>8092.1</v>
      </c>
      <c r="BA6" s="59">
        <f t="shared" si="8"/>
        <v>8470.1</v>
      </c>
    </row>
    <row r="7" spans="1:53" x14ac:dyDescent="0.15">
      <c r="A7" s="151"/>
      <c r="B7" s="152"/>
      <c r="C7" s="153"/>
      <c r="D7" s="22" t="s">
        <v>9</v>
      </c>
      <c r="E7" s="28"/>
      <c r="F7" s="28"/>
      <c r="G7" s="28"/>
      <c r="H7" s="28"/>
      <c r="I7" s="28"/>
      <c r="J7" s="28"/>
      <c r="K7" s="28"/>
      <c r="L7" s="28"/>
      <c r="M7" s="28"/>
      <c r="N7" s="28"/>
      <c r="O7" s="28"/>
      <c r="P7" s="28"/>
      <c r="Q7" s="28"/>
      <c r="R7" s="28"/>
      <c r="S7" s="28"/>
      <c r="T7" s="28"/>
      <c r="U7" s="28"/>
      <c r="V7" s="28"/>
      <c r="W7" s="28"/>
      <c r="X7" s="28"/>
      <c r="Y7" s="28"/>
      <c r="Z7" s="28"/>
      <c r="AA7" s="28"/>
      <c r="AB7" s="28"/>
      <c r="AC7" s="28"/>
      <c r="AD7" s="28"/>
      <c r="AE7" s="28"/>
      <c r="AF7" s="28"/>
      <c r="AG7" s="28"/>
      <c r="AH7" s="28"/>
      <c r="AI7" s="28"/>
      <c r="AJ7" s="28"/>
      <c r="AK7" s="28"/>
      <c r="AL7" s="28"/>
      <c r="AM7" s="28"/>
      <c r="AN7" s="28"/>
      <c r="AO7" s="28">
        <v>9313898</v>
      </c>
      <c r="AP7" s="30">
        <v>9933.9</v>
      </c>
      <c r="AQ7" s="30">
        <v>10337.799999999999</v>
      </c>
      <c r="AR7" s="5">
        <v>10760.2</v>
      </c>
      <c r="AS7" s="5">
        <v>9753.1</v>
      </c>
      <c r="AU7" s="45"/>
      <c r="AV7"/>
      <c r="AW7" s="46"/>
      <c r="AY7" s="59">
        <f t="shared" si="7"/>
        <v>9933.9</v>
      </c>
      <c r="AZ7" s="59">
        <f t="shared" si="8"/>
        <v>10337.799999999999</v>
      </c>
      <c r="BA7" s="59">
        <f t="shared" si="8"/>
        <v>10760.2</v>
      </c>
    </row>
    <row r="8" spans="1:53" x14ac:dyDescent="0.15">
      <c r="A8" s="151"/>
      <c r="B8" s="152"/>
      <c r="C8" s="153"/>
      <c r="D8" s="22" t="s">
        <v>10</v>
      </c>
      <c r="E8" s="28"/>
      <c r="F8" s="28"/>
      <c r="G8" s="28"/>
      <c r="H8" s="28"/>
      <c r="I8" s="28"/>
      <c r="J8" s="28"/>
      <c r="K8" s="28"/>
      <c r="L8" s="28"/>
      <c r="M8" s="28"/>
      <c r="N8" s="28"/>
      <c r="O8" s="28"/>
      <c r="P8" s="28"/>
      <c r="Q8" s="28"/>
      <c r="R8" s="28"/>
      <c r="S8" s="28"/>
      <c r="T8" s="28"/>
      <c r="U8" s="28"/>
      <c r="V8" s="28"/>
      <c r="W8" s="28"/>
      <c r="X8" s="28"/>
      <c r="Y8" s="28"/>
      <c r="Z8" s="28"/>
      <c r="AA8" s="28"/>
      <c r="AB8" s="28"/>
      <c r="AC8" s="28"/>
      <c r="AD8" s="28"/>
      <c r="AE8" s="28"/>
      <c r="AF8" s="28"/>
      <c r="AG8" s="28"/>
      <c r="AH8" s="28"/>
      <c r="AI8" s="28"/>
      <c r="AJ8" s="28"/>
      <c r="AK8" s="28"/>
      <c r="AL8" s="28"/>
      <c r="AM8" s="28"/>
      <c r="AN8" s="28"/>
      <c r="AO8" s="28">
        <v>3989332</v>
      </c>
      <c r="AP8" s="30">
        <v>4086.3</v>
      </c>
      <c r="AQ8" s="30">
        <v>4191.2</v>
      </c>
      <c r="AR8" s="5">
        <v>4128.3999999999996</v>
      </c>
      <c r="AS8" s="5">
        <v>3838.7</v>
      </c>
      <c r="AU8" s="45"/>
      <c r="AV8"/>
      <c r="AW8" s="46"/>
      <c r="AY8" s="59">
        <f t="shared" si="7"/>
        <v>4086.3</v>
      </c>
      <c r="AZ8" s="59">
        <f t="shared" si="8"/>
        <v>4191.2</v>
      </c>
      <c r="BA8" s="59">
        <f t="shared" si="8"/>
        <v>4128.3999999999996</v>
      </c>
    </row>
    <row r="9" spans="1:53" ht="14.25" thickBot="1" x14ac:dyDescent="0.2">
      <c r="A9" s="154"/>
      <c r="B9" s="155"/>
      <c r="C9" s="156"/>
      <c r="D9" s="24" t="s">
        <v>11</v>
      </c>
      <c r="E9" s="29"/>
      <c r="F9" s="29"/>
      <c r="G9" s="29"/>
      <c r="H9" s="29"/>
      <c r="I9" s="29"/>
      <c r="J9" s="29"/>
      <c r="K9" s="29"/>
      <c r="L9" s="29"/>
      <c r="M9" s="29"/>
      <c r="N9" s="29"/>
      <c r="O9" s="29"/>
      <c r="P9" s="29"/>
      <c r="Q9" s="29"/>
      <c r="R9" s="29"/>
      <c r="S9" s="29"/>
      <c r="T9" s="29"/>
      <c r="U9" s="29"/>
      <c r="V9" s="29"/>
      <c r="W9" s="29"/>
      <c r="X9" s="29"/>
      <c r="Y9" s="29"/>
      <c r="Z9" s="29"/>
      <c r="AA9" s="29"/>
      <c r="AB9" s="29"/>
      <c r="AC9" s="29"/>
      <c r="AD9" s="29"/>
      <c r="AE9" s="29"/>
      <c r="AF9" s="29"/>
      <c r="AG9" s="29"/>
      <c r="AH9" s="29"/>
      <c r="AI9" s="29"/>
      <c r="AJ9" s="29"/>
      <c r="AK9" s="29"/>
      <c r="AL9" s="29"/>
      <c r="AM9" s="29"/>
      <c r="AN9" s="29"/>
      <c r="AO9" s="29">
        <v>4419129</v>
      </c>
      <c r="AP9" s="31">
        <v>4539.8</v>
      </c>
      <c r="AQ9" s="31">
        <v>4711.7</v>
      </c>
      <c r="AR9" s="7">
        <v>5000.5</v>
      </c>
      <c r="AS9" s="7">
        <v>4622.6000000000004</v>
      </c>
      <c r="AU9" s="47"/>
      <c r="AV9" s="48"/>
      <c r="AW9" s="49"/>
      <c r="AY9" s="59">
        <f t="shared" si="7"/>
        <v>4539.8</v>
      </c>
      <c r="AZ9" s="59">
        <f t="shared" si="8"/>
        <v>4711.7</v>
      </c>
      <c r="BA9" s="59">
        <f t="shared" si="8"/>
        <v>5000.5</v>
      </c>
    </row>
    <row r="10" spans="1:53" x14ac:dyDescent="0.15">
      <c r="A10" s="8"/>
      <c r="B10" s="139" t="s">
        <v>12</v>
      </c>
      <c r="C10" s="140"/>
      <c r="D10" s="23" t="s">
        <v>6</v>
      </c>
      <c r="E10" s="26">
        <f t="shared" ref="E10:AO10" si="9">SUM(E11:E12)-SUM(E13:E14)</f>
        <v>0</v>
      </c>
      <c r="F10" s="26">
        <f t="shared" si="9"/>
        <v>0</v>
      </c>
      <c r="G10" s="26">
        <f t="shared" si="9"/>
        <v>0</v>
      </c>
      <c r="H10" s="26">
        <f t="shared" si="9"/>
        <v>0</v>
      </c>
      <c r="I10" s="26">
        <f t="shared" si="9"/>
        <v>0</v>
      </c>
      <c r="J10" s="26">
        <f t="shared" si="9"/>
        <v>0</v>
      </c>
      <c r="K10" s="26">
        <f t="shared" si="9"/>
        <v>0</v>
      </c>
      <c r="L10" s="26">
        <f t="shared" si="9"/>
        <v>0</v>
      </c>
      <c r="M10" s="26">
        <f t="shared" si="9"/>
        <v>0</v>
      </c>
      <c r="N10" s="26">
        <f t="shared" si="9"/>
        <v>0</v>
      </c>
      <c r="O10" s="26">
        <f t="shared" si="9"/>
        <v>0</v>
      </c>
      <c r="P10" s="26">
        <f t="shared" si="9"/>
        <v>0</v>
      </c>
      <c r="Q10" s="26">
        <f t="shared" si="9"/>
        <v>0</v>
      </c>
      <c r="R10" s="26">
        <f t="shared" si="9"/>
        <v>0</v>
      </c>
      <c r="S10" s="26">
        <f t="shared" si="9"/>
        <v>0</v>
      </c>
      <c r="T10" s="26">
        <f t="shared" si="9"/>
        <v>0</v>
      </c>
      <c r="U10" s="26">
        <f t="shared" si="9"/>
        <v>0</v>
      </c>
      <c r="V10" s="26">
        <f t="shared" si="9"/>
        <v>0</v>
      </c>
      <c r="W10" s="26">
        <f t="shared" si="9"/>
        <v>0</v>
      </c>
      <c r="X10" s="26">
        <f t="shared" si="9"/>
        <v>0</v>
      </c>
      <c r="Y10" s="26">
        <f t="shared" si="9"/>
        <v>0</v>
      </c>
      <c r="Z10" s="26">
        <f t="shared" si="9"/>
        <v>0</v>
      </c>
      <c r="AA10" s="26">
        <f t="shared" si="9"/>
        <v>0</v>
      </c>
      <c r="AB10" s="26">
        <f t="shared" si="9"/>
        <v>0</v>
      </c>
      <c r="AC10" s="26">
        <f t="shared" si="9"/>
        <v>0</v>
      </c>
      <c r="AD10" s="26">
        <f t="shared" si="9"/>
        <v>0</v>
      </c>
      <c r="AE10" s="26">
        <f t="shared" si="9"/>
        <v>0</v>
      </c>
      <c r="AF10" s="26">
        <f t="shared" si="9"/>
        <v>0</v>
      </c>
      <c r="AG10" s="26">
        <f t="shared" si="9"/>
        <v>0</v>
      </c>
      <c r="AH10" s="26">
        <f t="shared" si="9"/>
        <v>0</v>
      </c>
      <c r="AI10" s="26">
        <f t="shared" si="9"/>
        <v>0</v>
      </c>
      <c r="AJ10" s="26">
        <f t="shared" ref="AJ10" si="10">SUM(AJ11:AJ12)-SUM(AJ13:AJ14)</f>
        <v>0</v>
      </c>
      <c r="AK10" s="26">
        <f t="shared" si="9"/>
        <v>0</v>
      </c>
      <c r="AL10" s="26">
        <f t="shared" si="9"/>
        <v>0</v>
      </c>
      <c r="AM10" s="26">
        <f t="shared" si="9"/>
        <v>0</v>
      </c>
      <c r="AN10" s="26">
        <f t="shared" si="9"/>
        <v>0</v>
      </c>
      <c r="AO10" s="26">
        <f t="shared" si="9"/>
        <v>0</v>
      </c>
      <c r="AP10" s="27">
        <f>SUM(AP11:AP12)-SUM(AP13:AP14)</f>
        <v>0</v>
      </c>
      <c r="AQ10" s="27">
        <f t="shared" ref="AQ10" si="11">SUM(AQ11:AQ12)-SUM(AQ13:AQ14)</f>
        <v>9</v>
      </c>
      <c r="AR10" s="3">
        <v>13211.8</v>
      </c>
      <c r="AS10" s="3">
        <v>11979.8</v>
      </c>
      <c r="AU10" s="50"/>
      <c r="AV10" s="42" t="s">
        <v>12</v>
      </c>
      <c r="AW10" s="44"/>
      <c r="AY10" s="27">
        <f>SUM(AY11:AY12)</f>
        <v>12596.2</v>
      </c>
      <c r="AZ10" s="27">
        <f>SUM(AZ11:AZ12)</f>
        <v>12891.1</v>
      </c>
      <c r="BA10" s="27">
        <f>SUM(BA11:BA12)</f>
        <v>13211.8</v>
      </c>
    </row>
    <row r="11" spans="1:53" x14ac:dyDescent="0.15">
      <c r="A11" s="9"/>
      <c r="B11" s="141"/>
      <c r="C11" s="142"/>
      <c r="D11" s="22" t="s">
        <v>7</v>
      </c>
      <c r="E11" s="28"/>
      <c r="F11" s="28"/>
      <c r="G11" s="28"/>
      <c r="H11" s="28"/>
      <c r="I11" s="28"/>
      <c r="J11" s="28"/>
      <c r="K11" s="28"/>
      <c r="L11" s="28"/>
      <c r="M11" s="28"/>
      <c r="N11" s="28"/>
      <c r="O11" s="28"/>
      <c r="P11" s="28"/>
      <c r="Q11" s="28"/>
      <c r="R11" s="28"/>
      <c r="S11" s="28"/>
      <c r="T11" s="28"/>
      <c r="U11" s="28"/>
      <c r="V11" s="28"/>
      <c r="W11" s="28"/>
      <c r="X11" s="28"/>
      <c r="Y11" s="28"/>
      <c r="Z11" s="28"/>
      <c r="AA11" s="28"/>
      <c r="AB11" s="28"/>
      <c r="AC11" s="28"/>
      <c r="AD11" s="28"/>
      <c r="AE11" s="28"/>
      <c r="AF11" s="28"/>
      <c r="AG11" s="28"/>
      <c r="AH11" s="28">
        <v>4270307</v>
      </c>
      <c r="AI11" s="28">
        <v>4795545</v>
      </c>
      <c r="AJ11" s="28">
        <v>5423409</v>
      </c>
      <c r="AK11" s="28">
        <v>5438158</v>
      </c>
      <c r="AL11" s="28">
        <v>5041421</v>
      </c>
      <c r="AM11" s="28">
        <v>5337565</v>
      </c>
      <c r="AN11" s="28">
        <v>5619857</v>
      </c>
      <c r="AO11" s="28">
        <v>5695958</v>
      </c>
      <c r="AP11" s="30">
        <v>5985.7</v>
      </c>
      <c r="AQ11" s="30">
        <v>6141.8</v>
      </c>
      <c r="AR11" s="5">
        <v>6132.9</v>
      </c>
      <c r="AS11" s="5">
        <v>5500.8</v>
      </c>
      <c r="AU11" s="51"/>
      <c r="AV11" s="45"/>
      <c r="AW11" s="46"/>
      <c r="AY11" s="59">
        <f t="shared" si="7"/>
        <v>5985.7</v>
      </c>
      <c r="AZ11" s="59">
        <f t="shared" si="8"/>
        <v>6141.8</v>
      </c>
      <c r="BA11" s="59">
        <f t="shared" si="8"/>
        <v>6132.9</v>
      </c>
    </row>
    <row r="12" spans="1:53" x14ac:dyDescent="0.15">
      <c r="A12" s="9"/>
      <c r="B12" s="141"/>
      <c r="C12" s="142"/>
      <c r="D12" s="22" t="s">
        <v>8</v>
      </c>
      <c r="E12" s="28"/>
      <c r="F12" s="28"/>
      <c r="G12" s="28"/>
      <c r="H12" s="28"/>
      <c r="I12" s="28"/>
      <c r="J12" s="28"/>
      <c r="K12" s="28"/>
      <c r="L12" s="28"/>
      <c r="M12" s="28"/>
      <c r="N12" s="28"/>
      <c r="O12" s="28"/>
      <c r="P12" s="28"/>
      <c r="Q12" s="28"/>
      <c r="R12" s="28"/>
      <c r="S12" s="28"/>
      <c r="T12" s="28"/>
      <c r="U12" s="28"/>
      <c r="V12" s="28"/>
      <c r="W12" s="28"/>
      <c r="X12" s="28"/>
      <c r="Y12" s="28"/>
      <c r="Z12" s="28"/>
      <c r="AA12" s="28"/>
      <c r="AB12" s="28"/>
      <c r="AC12" s="28"/>
      <c r="AD12" s="28"/>
      <c r="AE12" s="28"/>
      <c r="AF12" s="28"/>
      <c r="AG12" s="28"/>
      <c r="AH12" s="28">
        <v>5449886</v>
      </c>
      <c r="AI12" s="28">
        <v>5695852</v>
      </c>
      <c r="AJ12" s="28">
        <v>6124775</v>
      </c>
      <c r="AK12" s="28">
        <v>5978132</v>
      </c>
      <c r="AL12" s="28">
        <v>5680222</v>
      </c>
      <c r="AM12" s="28">
        <v>5844427</v>
      </c>
      <c r="AN12" s="28">
        <v>5695704</v>
      </c>
      <c r="AO12" s="28">
        <v>5896099</v>
      </c>
      <c r="AP12" s="30">
        <v>6610.5</v>
      </c>
      <c r="AQ12" s="30">
        <v>6749.3</v>
      </c>
      <c r="AR12" s="5">
        <v>7078.9</v>
      </c>
      <c r="AS12" s="5">
        <v>6479</v>
      </c>
      <c r="AU12" s="51"/>
      <c r="AV12" s="45"/>
      <c r="AW12" s="46"/>
      <c r="AY12" s="59">
        <f t="shared" si="7"/>
        <v>6610.5</v>
      </c>
      <c r="AZ12" s="59">
        <f t="shared" si="8"/>
        <v>6749.3</v>
      </c>
      <c r="BA12" s="59">
        <f t="shared" si="8"/>
        <v>7078.9</v>
      </c>
    </row>
    <row r="13" spans="1:53" x14ac:dyDescent="0.15">
      <c r="A13" s="9"/>
      <c r="B13" s="141"/>
      <c r="C13" s="142"/>
      <c r="D13" s="22" t="s">
        <v>9</v>
      </c>
      <c r="E13" s="28"/>
      <c r="F13" s="28"/>
      <c r="G13" s="28"/>
      <c r="H13" s="28"/>
      <c r="I13" s="28"/>
      <c r="J13" s="28"/>
      <c r="K13" s="28"/>
      <c r="L13" s="28"/>
      <c r="M13" s="28"/>
      <c r="N13" s="28"/>
      <c r="O13" s="28"/>
      <c r="P13" s="28"/>
      <c r="Q13" s="28"/>
      <c r="R13" s="28"/>
      <c r="S13" s="28"/>
      <c r="T13" s="28"/>
      <c r="U13" s="28"/>
      <c r="V13" s="28"/>
      <c r="W13" s="28"/>
      <c r="X13" s="28"/>
      <c r="Y13" s="28"/>
      <c r="Z13" s="28"/>
      <c r="AA13" s="28"/>
      <c r="AB13" s="28"/>
      <c r="AC13" s="28"/>
      <c r="AD13" s="28"/>
      <c r="AE13" s="28"/>
      <c r="AF13" s="28"/>
      <c r="AG13" s="28"/>
      <c r="AH13" s="28">
        <v>6731189</v>
      </c>
      <c r="AI13" s="28">
        <v>7220363</v>
      </c>
      <c r="AJ13" s="28">
        <v>7945378</v>
      </c>
      <c r="AK13" s="28">
        <v>7795472</v>
      </c>
      <c r="AL13" s="28">
        <v>7294564</v>
      </c>
      <c r="AM13" s="28">
        <v>7718227</v>
      </c>
      <c r="AN13" s="28">
        <v>7816175</v>
      </c>
      <c r="AO13" s="28">
        <v>7953292</v>
      </c>
      <c r="AP13" s="30">
        <v>8761.7999999999993</v>
      </c>
      <c r="AQ13" s="32">
        <v>8962.6</v>
      </c>
      <c r="AR13" s="5">
        <v>9384.7999999999993</v>
      </c>
      <c r="AS13" s="5">
        <v>8397.5</v>
      </c>
      <c r="AU13" s="51"/>
      <c r="AV13" s="45"/>
      <c r="AW13" s="46"/>
      <c r="AY13" s="59">
        <f t="shared" si="7"/>
        <v>8761.7999999999993</v>
      </c>
      <c r="AZ13" s="59">
        <f t="shared" si="8"/>
        <v>8962.6</v>
      </c>
      <c r="BA13" s="59">
        <f t="shared" si="8"/>
        <v>9384.7999999999993</v>
      </c>
    </row>
    <row r="14" spans="1:53" x14ac:dyDescent="0.15">
      <c r="A14" s="9"/>
      <c r="B14" s="141"/>
      <c r="C14" s="142"/>
      <c r="D14" s="22" t="s">
        <v>10</v>
      </c>
      <c r="E14" s="28"/>
      <c r="F14" s="28"/>
      <c r="G14" s="28"/>
      <c r="H14" s="28"/>
      <c r="I14" s="28"/>
      <c r="J14" s="28"/>
      <c r="K14" s="28"/>
      <c r="L14" s="28"/>
      <c r="M14" s="28"/>
      <c r="N14" s="28"/>
      <c r="O14" s="28"/>
      <c r="P14" s="28"/>
      <c r="Q14" s="28"/>
      <c r="R14" s="28"/>
      <c r="S14" s="28"/>
      <c r="T14" s="28"/>
      <c r="U14" s="28"/>
      <c r="V14" s="28"/>
      <c r="W14" s="28"/>
      <c r="X14" s="28"/>
      <c r="Y14" s="28"/>
      <c r="Z14" s="28"/>
      <c r="AA14" s="28"/>
      <c r="AB14" s="28"/>
      <c r="AC14" s="28"/>
      <c r="AD14" s="28"/>
      <c r="AE14" s="28"/>
      <c r="AF14" s="28"/>
      <c r="AG14" s="28"/>
      <c r="AH14" s="28">
        <v>2989004</v>
      </c>
      <c r="AI14" s="28">
        <v>3271034</v>
      </c>
      <c r="AJ14" s="28">
        <v>3602806</v>
      </c>
      <c r="AK14" s="28">
        <v>3620818</v>
      </c>
      <c r="AL14" s="28">
        <v>3427079</v>
      </c>
      <c r="AM14" s="28">
        <v>3463765</v>
      </c>
      <c r="AN14" s="28">
        <v>3499386</v>
      </c>
      <c r="AO14" s="28">
        <v>3638765</v>
      </c>
      <c r="AP14" s="30">
        <v>3834.4</v>
      </c>
      <c r="AQ14" s="32">
        <v>3919.5</v>
      </c>
      <c r="AR14" s="5">
        <v>3827</v>
      </c>
      <c r="AS14" s="5">
        <v>3582.3</v>
      </c>
      <c r="AT14" s="33">
        <f>AR20+AR26+AR62+AR86+AR116+AR122</f>
        <v>3626.2000000000003</v>
      </c>
      <c r="AU14" s="51"/>
      <c r="AV14" s="45"/>
      <c r="AW14" s="46"/>
      <c r="AY14" s="59">
        <f t="shared" si="7"/>
        <v>3834.4</v>
      </c>
      <c r="AZ14" s="59">
        <f t="shared" si="8"/>
        <v>3919.5</v>
      </c>
      <c r="BA14" s="59">
        <f t="shared" si="8"/>
        <v>3827</v>
      </c>
    </row>
    <row r="15" spans="1:53" ht="14.25" thickBot="1" x14ac:dyDescent="0.2">
      <c r="A15" s="9"/>
      <c r="B15" s="143"/>
      <c r="C15" s="144"/>
      <c r="D15" s="24" t="s">
        <v>11</v>
      </c>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29"/>
      <c r="AE15" s="29"/>
      <c r="AF15" s="29"/>
      <c r="AG15" s="29"/>
      <c r="AH15" s="29">
        <v>3970441</v>
      </c>
      <c r="AI15" s="29">
        <v>4168023</v>
      </c>
      <c r="AJ15" s="29">
        <v>4334209</v>
      </c>
      <c r="AK15" s="29">
        <v>4347993</v>
      </c>
      <c r="AL15" s="29">
        <v>3723349</v>
      </c>
      <c r="AM15" s="29">
        <v>3759186</v>
      </c>
      <c r="AN15" s="29">
        <v>3850890</v>
      </c>
      <c r="AO15" s="29">
        <v>3980004</v>
      </c>
      <c r="AP15" s="31">
        <v>4241.8999999999996</v>
      </c>
      <c r="AQ15" s="31">
        <v>4349.3999999999996</v>
      </c>
      <c r="AR15" s="7">
        <v>4627.5</v>
      </c>
      <c r="AS15" s="7">
        <v>4301.6000000000004</v>
      </c>
      <c r="AU15" s="51"/>
      <c r="AV15" s="47"/>
      <c r="AW15" s="49"/>
      <c r="AY15" s="59">
        <f t="shared" si="7"/>
        <v>4241.8999999999996</v>
      </c>
      <c r="AZ15" s="59">
        <f t="shared" si="8"/>
        <v>4349.3999999999996</v>
      </c>
      <c r="BA15" s="59">
        <f t="shared" si="8"/>
        <v>4627.5</v>
      </c>
    </row>
    <row r="16" spans="1:53" x14ac:dyDescent="0.15">
      <c r="A16" s="9"/>
      <c r="B16" s="10"/>
      <c r="C16" s="133" t="s">
        <v>13</v>
      </c>
      <c r="D16" s="23" t="s">
        <v>6</v>
      </c>
      <c r="E16" s="26">
        <f t="shared" ref="E16:AI16" si="12">SUM(E17:E18)-SUM(E19:E20)</f>
        <v>0</v>
      </c>
      <c r="F16" s="26">
        <f t="shared" si="12"/>
        <v>0</v>
      </c>
      <c r="G16" s="26">
        <f t="shared" si="12"/>
        <v>0</v>
      </c>
      <c r="H16" s="26">
        <f t="shared" si="12"/>
        <v>0</v>
      </c>
      <c r="I16" s="26">
        <f t="shared" si="12"/>
        <v>0</v>
      </c>
      <c r="J16" s="26">
        <f t="shared" si="12"/>
        <v>0</v>
      </c>
      <c r="K16" s="26">
        <f t="shared" si="12"/>
        <v>0</v>
      </c>
      <c r="L16" s="26">
        <f t="shared" si="12"/>
        <v>0</v>
      </c>
      <c r="M16" s="26">
        <f t="shared" si="12"/>
        <v>0</v>
      </c>
      <c r="N16" s="26">
        <f t="shared" si="12"/>
        <v>0</v>
      </c>
      <c r="O16" s="26">
        <f t="shared" si="12"/>
        <v>0</v>
      </c>
      <c r="P16" s="26">
        <f t="shared" si="12"/>
        <v>0</v>
      </c>
      <c r="Q16" s="26">
        <f t="shared" si="12"/>
        <v>200000</v>
      </c>
      <c r="R16" s="26">
        <f t="shared" si="12"/>
        <v>0</v>
      </c>
      <c r="S16" s="26">
        <f t="shared" si="12"/>
        <v>0</v>
      </c>
      <c r="T16" s="26">
        <f t="shared" si="12"/>
        <v>0</v>
      </c>
      <c r="U16" s="26">
        <f t="shared" si="12"/>
        <v>0</v>
      </c>
      <c r="V16" s="26">
        <f t="shared" si="12"/>
        <v>0</v>
      </c>
      <c r="W16" s="26">
        <f t="shared" si="12"/>
        <v>0</v>
      </c>
      <c r="X16" s="26">
        <f t="shared" si="12"/>
        <v>0</v>
      </c>
      <c r="Y16" s="26">
        <f t="shared" si="12"/>
        <v>0</v>
      </c>
      <c r="Z16" s="26">
        <f t="shared" si="12"/>
        <v>0</v>
      </c>
      <c r="AA16" s="26">
        <f t="shared" si="12"/>
        <v>0</v>
      </c>
      <c r="AB16" s="26">
        <f t="shared" si="12"/>
        <v>0</v>
      </c>
      <c r="AC16" s="26">
        <f t="shared" si="12"/>
        <v>0</v>
      </c>
      <c r="AD16" s="26">
        <f t="shared" si="12"/>
        <v>0</v>
      </c>
      <c r="AE16" s="26">
        <f t="shared" si="12"/>
        <v>0</v>
      </c>
      <c r="AF16" s="26">
        <f t="shared" si="12"/>
        <v>0</v>
      </c>
      <c r="AG16" s="26">
        <f t="shared" si="12"/>
        <v>0</v>
      </c>
      <c r="AH16" s="26">
        <f t="shared" si="12"/>
        <v>0</v>
      </c>
      <c r="AI16" s="26">
        <f t="shared" si="12"/>
        <v>0</v>
      </c>
      <c r="AJ16" s="26">
        <f t="shared" ref="AJ16:AK16" si="13">SUM(AJ17:AJ18)-SUM(AJ19:AJ20)</f>
        <v>0</v>
      </c>
      <c r="AK16" s="26">
        <f t="shared" si="13"/>
        <v>0</v>
      </c>
      <c r="AL16" s="26">
        <f t="shared" ref="AL16" si="14">SUM(AL17:AL18)-SUM(AL19:AL20)</f>
        <v>0</v>
      </c>
      <c r="AM16" s="26">
        <f t="shared" ref="AM16" si="15">SUM(AM17:AM18)-SUM(AM19:AM20)</f>
        <v>0</v>
      </c>
      <c r="AN16" s="26">
        <f t="shared" ref="AN16" si="16">SUM(AN17:AN18)-SUM(AN19:AN20)</f>
        <v>0</v>
      </c>
      <c r="AO16" s="26">
        <f t="shared" ref="AO16" si="17">SUM(AO17:AO18)-SUM(AO19:AO20)</f>
        <v>0</v>
      </c>
      <c r="AP16" s="27">
        <f>SUM(AP17:AP18)-SUM(AP19:AP20)</f>
        <v>0</v>
      </c>
      <c r="AQ16" s="27">
        <f t="shared" ref="AQ16" si="18">SUM(AQ17:AQ18)-SUM(AQ19:AQ20)</f>
        <v>0</v>
      </c>
      <c r="AR16" s="3">
        <v>5306.5</v>
      </c>
      <c r="AS16" s="3">
        <v>4885</v>
      </c>
      <c r="AU16" s="51"/>
      <c r="AV16" s="52"/>
      <c r="AW16" s="121" t="s">
        <v>329</v>
      </c>
      <c r="AY16" s="27">
        <f>SUM(AY17:AY18)</f>
        <v>5302.3</v>
      </c>
      <c r="AZ16" s="27">
        <f>SUM(AZ17:AZ18)</f>
        <v>5391.8</v>
      </c>
      <c r="BA16" s="27">
        <f>SUM(BA17:BA18)</f>
        <v>5306.5</v>
      </c>
    </row>
    <row r="17" spans="1:53" x14ac:dyDescent="0.15">
      <c r="A17" s="9"/>
      <c r="B17" s="10"/>
      <c r="C17" s="134"/>
      <c r="D17" s="22" t="s">
        <v>7</v>
      </c>
      <c r="E17" s="28"/>
      <c r="F17" s="28"/>
      <c r="G17" s="28"/>
      <c r="H17" s="28">
        <v>538522</v>
      </c>
      <c r="I17" s="28">
        <v>708982</v>
      </c>
      <c r="J17" s="28">
        <v>884740</v>
      </c>
      <c r="K17" s="28">
        <v>921611</v>
      </c>
      <c r="L17" s="28">
        <v>1003640</v>
      </c>
      <c r="M17" s="28">
        <v>1097688</v>
      </c>
      <c r="N17" s="28">
        <v>1111104</v>
      </c>
      <c r="O17" s="28">
        <v>1151764</v>
      </c>
      <c r="P17" s="28">
        <v>1337622</v>
      </c>
      <c r="Q17" s="28">
        <v>1641239</v>
      </c>
      <c r="R17" s="28">
        <v>1751726</v>
      </c>
      <c r="S17" s="28">
        <v>1672046</v>
      </c>
      <c r="T17" s="28">
        <v>1544446</v>
      </c>
      <c r="U17" s="28">
        <v>1479044</v>
      </c>
      <c r="V17" s="28">
        <v>1310279</v>
      </c>
      <c r="W17" s="28">
        <v>1413639</v>
      </c>
      <c r="X17" s="28">
        <v>1385366</v>
      </c>
      <c r="Y17" s="28">
        <v>1392292</v>
      </c>
      <c r="Z17" s="28">
        <v>1287332</v>
      </c>
      <c r="AA17" s="28">
        <v>1273784</v>
      </c>
      <c r="AB17" s="28">
        <v>1206035</v>
      </c>
      <c r="AC17" s="28">
        <v>1179373</v>
      </c>
      <c r="AD17" s="28">
        <v>1593563</v>
      </c>
      <c r="AE17" s="28">
        <v>1758990</v>
      </c>
      <c r="AF17" s="28">
        <v>2134466</v>
      </c>
      <c r="AG17" s="28">
        <v>2561847</v>
      </c>
      <c r="AH17" s="28">
        <v>2672743</v>
      </c>
      <c r="AI17" s="28">
        <v>2959694</v>
      </c>
      <c r="AJ17" s="28">
        <v>3332067</v>
      </c>
      <c r="AK17" s="28">
        <v>3347720</v>
      </c>
      <c r="AL17" s="28">
        <v>3201234</v>
      </c>
      <c r="AM17" s="28">
        <v>3250685</v>
      </c>
      <c r="AN17" s="28">
        <v>3262075</v>
      </c>
      <c r="AO17" s="28">
        <v>3477910</v>
      </c>
      <c r="AP17" s="30">
        <v>3523.3</v>
      </c>
      <c r="AQ17" s="30">
        <v>3630.6</v>
      </c>
      <c r="AR17" s="5">
        <v>3568.1</v>
      </c>
      <c r="AS17" s="5">
        <v>3227.4</v>
      </c>
      <c r="AU17" s="51"/>
      <c r="AV17" s="52"/>
      <c r="AW17" s="122"/>
      <c r="AY17" s="59">
        <f t="shared" si="7"/>
        <v>3523.3</v>
      </c>
      <c r="AZ17" s="59">
        <f t="shared" si="8"/>
        <v>3630.6</v>
      </c>
      <c r="BA17" s="59">
        <f t="shared" si="8"/>
        <v>3568.1</v>
      </c>
    </row>
    <row r="18" spans="1:53" x14ac:dyDescent="0.15">
      <c r="A18" s="9"/>
      <c r="B18" s="10"/>
      <c r="C18" s="134"/>
      <c r="D18" s="22" t="s">
        <v>8</v>
      </c>
      <c r="E18" s="28"/>
      <c r="F18" s="28"/>
      <c r="G18" s="28"/>
      <c r="H18" s="28">
        <v>458147</v>
      </c>
      <c r="I18" s="28">
        <v>584325</v>
      </c>
      <c r="J18" s="28">
        <v>661036</v>
      </c>
      <c r="K18" s="28">
        <v>698164</v>
      </c>
      <c r="L18" s="28">
        <v>775463</v>
      </c>
      <c r="M18" s="28">
        <v>837436</v>
      </c>
      <c r="N18" s="28">
        <v>824573</v>
      </c>
      <c r="O18" s="28">
        <v>793893</v>
      </c>
      <c r="P18" s="28">
        <v>871134</v>
      </c>
      <c r="Q18" s="28">
        <v>857743</v>
      </c>
      <c r="R18" s="28">
        <v>1228706</v>
      </c>
      <c r="S18" s="28">
        <v>1157012</v>
      </c>
      <c r="T18" s="28">
        <v>1064095</v>
      </c>
      <c r="U18" s="28">
        <v>1070624</v>
      </c>
      <c r="V18" s="28">
        <v>1036479</v>
      </c>
      <c r="W18" s="28">
        <v>1126331</v>
      </c>
      <c r="X18" s="28">
        <v>1124776</v>
      </c>
      <c r="Y18" s="28">
        <v>1276253</v>
      </c>
      <c r="Z18" s="28">
        <v>1233498</v>
      </c>
      <c r="AA18" s="28">
        <v>1257510</v>
      </c>
      <c r="AB18" s="28">
        <v>1248577</v>
      </c>
      <c r="AC18" s="28">
        <v>1418043</v>
      </c>
      <c r="AD18" s="28">
        <v>1135126</v>
      </c>
      <c r="AE18" s="28">
        <v>1231153</v>
      </c>
      <c r="AF18" s="28">
        <v>1288802</v>
      </c>
      <c r="AG18" s="28">
        <v>1400550</v>
      </c>
      <c r="AH18" s="28">
        <v>1613899</v>
      </c>
      <c r="AI18" s="28">
        <v>1685499</v>
      </c>
      <c r="AJ18" s="28">
        <v>1731322</v>
      </c>
      <c r="AK18" s="28">
        <v>1718434</v>
      </c>
      <c r="AL18" s="28">
        <v>1613403</v>
      </c>
      <c r="AM18" s="28">
        <v>1664913</v>
      </c>
      <c r="AN18" s="28">
        <v>1668018</v>
      </c>
      <c r="AO18" s="28">
        <v>1748342</v>
      </c>
      <c r="AP18" s="30">
        <v>1779</v>
      </c>
      <c r="AQ18" s="30">
        <v>1761.2</v>
      </c>
      <c r="AR18" s="5">
        <v>1738.4</v>
      </c>
      <c r="AS18" s="5">
        <v>1657.6</v>
      </c>
      <c r="AU18" s="51"/>
      <c r="AV18" s="52"/>
      <c r="AW18" s="122"/>
      <c r="AY18" s="59">
        <f t="shared" si="7"/>
        <v>1779</v>
      </c>
      <c r="AZ18" s="59">
        <f t="shared" si="8"/>
        <v>1761.2</v>
      </c>
      <c r="BA18" s="59">
        <f t="shared" si="8"/>
        <v>1738.4</v>
      </c>
    </row>
    <row r="19" spans="1:53" x14ac:dyDescent="0.15">
      <c r="A19" s="9"/>
      <c r="B19" s="10"/>
      <c r="C19" s="134"/>
      <c r="D19" s="22" t="s">
        <v>9</v>
      </c>
      <c r="E19" s="28"/>
      <c r="F19" s="28"/>
      <c r="G19" s="28"/>
      <c r="H19" s="28">
        <v>385669</v>
      </c>
      <c r="I19" s="28">
        <v>461554</v>
      </c>
      <c r="J19" s="28">
        <v>690024</v>
      </c>
      <c r="K19" s="28">
        <v>701521</v>
      </c>
      <c r="L19" s="28">
        <v>775316</v>
      </c>
      <c r="M19" s="28">
        <v>835665</v>
      </c>
      <c r="N19" s="28">
        <v>833346</v>
      </c>
      <c r="O19" s="28">
        <v>828755</v>
      </c>
      <c r="P19" s="28">
        <v>943175</v>
      </c>
      <c r="Q19" s="28">
        <v>1092846</v>
      </c>
      <c r="R19" s="28">
        <v>1496311</v>
      </c>
      <c r="S19" s="28">
        <v>1393096</v>
      </c>
      <c r="T19" s="28">
        <v>1301314</v>
      </c>
      <c r="U19" s="28">
        <v>1267055</v>
      </c>
      <c r="V19" s="28">
        <v>1172594</v>
      </c>
      <c r="W19" s="28">
        <v>1268761</v>
      </c>
      <c r="X19" s="28">
        <v>1142505</v>
      </c>
      <c r="Y19" s="28">
        <v>1213009</v>
      </c>
      <c r="Z19" s="28">
        <v>1148476</v>
      </c>
      <c r="AA19" s="28">
        <v>1151040</v>
      </c>
      <c r="AB19" s="28">
        <v>1122969</v>
      </c>
      <c r="AC19" s="28">
        <v>1187052</v>
      </c>
      <c r="AD19" s="28">
        <v>1241358</v>
      </c>
      <c r="AE19" s="28">
        <v>1361938</v>
      </c>
      <c r="AF19" s="28">
        <v>1572702</v>
      </c>
      <c r="AG19" s="28">
        <v>1808957</v>
      </c>
      <c r="AH19" s="28">
        <v>1886915</v>
      </c>
      <c r="AI19" s="28">
        <v>2009641</v>
      </c>
      <c r="AJ19" s="28">
        <v>2120338</v>
      </c>
      <c r="AK19" s="28">
        <v>2087430</v>
      </c>
      <c r="AL19" s="28">
        <v>1972656</v>
      </c>
      <c r="AM19" s="28">
        <v>2017276</v>
      </c>
      <c r="AN19" s="28">
        <v>2025392</v>
      </c>
      <c r="AO19" s="28">
        <v>2138925</v>
      </c>
      <c r="AP19" s="30">
        <v>2099.4</v>
      </c>
      <c r="AQ19" s="30">
        <v>2130.6</v>
      </c>
      <c r="AR19" s="5">
        <v>2097.4</v>
      </c>
      <c r="AS19" s="5">
        <v>1891</v>
      </c>
      <c r="AU19" s="51"/>
      <c r="AV19" s="52"/>
      <c r="AW19" s="122"/>
      <c r="AY19" s="59">
        <f t="shared" si="7"/>
        <v>2099.4</v>
      </c>
      <c r="AZ19" s="59">
        <f t="shared" si="8"/>
        <v>2130.6</v>
      </c>
      <c r="BA19" s="59">
        <f t="shared" si="8"/>
        <v>2097.4</v>
      </c>
    </row>
    <row r="20" spans="1:53" x14ac:dyDescent="0.15">
      <c r="A20" s="9"/>
      <c r="B20" s="10"/>
      <c r="C20" s="134"/>
      <c r="D20" s="22" t="s">
        <v>10</v>
      </c>
      <c r="E20" s="28"/>
      <c r="F20" s="28"/>
      <c r="G20" s="28"/>
      <c r="H20" s="28">
        <v>611000</v>
      </c>
      <c r="I20" s="28">
        <v>831753</v>
      </c>
      <c r="J20" s="28">
        <v>855752</v>
      </c>
      <c r="K20" s="28">
        <v>918254</v>
      </c>
      <c r="L20" s="28">
        <v>1003787</v>
      </c>
      <c r="M20" s="28">
        <v>1099459</v>
      </c>
      <c r="N20" s="28">
        <v>1102331</v>
      </c>
      <c r="O20" s="28">
        <v>1116902</v>
      </c>
      <c r="P20" s="28">
        <v>1265581</v>
      </c>
      <c r="Q20" s="28">
        <v>1206136</v>
      </c>
      <c r="R20" s="28">
        <v>1484121</v>
      </c>
      <c r="S20" s="28">
        <v>1435962</v>
      </c>
      <c r="T20" s="28">
        <v>1307227</v>
      </c>
      <c r="U20" s="28">
        <v>1282613</v>
      </c>
      <c r="V20" s="28">
        <v>1174164</v>
      </c>
      <c r="W20" s="28">
        <v>1271209</v>
      </c>
      <c r="X20" s="28">
        <v>1367637</v>
      </c>
      <c r="Y20" s="28">
        <v>1455536</v>
      </c>
      <c r="Z20" s="28">
        <v>1372354</v>
      </c>
      <c r="AA20" s="28">
        <v>1380254</v>
      </c>
      <c r="AB20" s="28">
        <v>1331643</v>
      </c>
      <c r="AC20" s="28">
        <v>1410364</v>
      </c>
      <c r="AD20" s="28">
        <v>1487331</v>
      </c>
      <c r="AE20" s="28">
        <v>1628205</v>
      </c>
      <c r="AF20" s="28">
        <v>1850566</v>
      </c>
      <c r="AG20" s="28">
        <v>2153440</v>
      </c>
      <c r="AH20" s="28">
        <v>2399727</v>
      </c>
      <c r="AI20" s="28">
        <v>2635552</v>
      </c>
      <c r="AJ20" s="28">
        <v>2943051</v>
      </c>
      <c r="AK20" s="28">
        <v>2978724</v>
      </c>
      <c r="AL20" s="28">
        <v>2841981</v>
      </c>
      <c r="AM20" s="28">
        <v>2898322</v>
      </c>
      <c r="AN20" s="28">
        <v>2904701</v>
      </c>
      <c r="AO20" s="28">
        <v>3087327</v>
      </c>
      <c r="AP20" s="30">
        <v>3202.9</v>
      </c>
      <c r="AQ20" s="30">
        <v>3261.2</v>
      </c>
      <c r="AR20" s="5">
        <v>3209.1</v>
      </c>
      <c r="AS20" s="5">
        <v>2994</v>
      </c>
      <c r="AU20" s="51"/>
      <c r="AV20" s="52"/>
      <c r="AW20" s="122"/>
      <c r="AY20" s="59">
        <f t="shared" si="7"/>
        <v>3202.9</v>
      </c>
      <c r="AZ20" s="59">
        <f t="shared" si="8"/>
        <v>3261.2</v>
      </c>
      <c r="BA20" s="59">
        <f t="shared" si="8"/>
        <v>3209.1</v>
      </c>
    </row>
    <row r="21" spans="1:53" ht="14.25" thickBot="1" x14ac:dyDescent="0.2">
      <c r="A21" s="9"/>
      <c r="B21" s="10"/>
      <c r="C21" s="135"/>
      <c r="D21" s="24" t="s">
        <v>11</v>
      </c>
      <c r="E21" s="29"/>
      <c r="F21" s="29"/>
      <c r="G21" s="29"/>
      <c r="H21" s="29"/>
      <c r="I21" s="29">
        <f t="shared" ref="I21:P21" si="19">I20</f>
        <v>831753</v>
      </c>
      <c r="J21" s="29">
        <f t="shared" si="19"/>
        <v>855752</v>
      </c>
      <c r="K21" s="29">
        <f t="shared" si="19"/>
        <v>918254</v>
      </c>
      <c r="L21" s="29">
        <f t="shared" si="19"/>
        <v>1003787</v>
      </c>
      <c r="M21" s="29">
        <f t="shared" si="19"/>
        <v>1099459</v>
      </c>
      <c r="N21" s="29">
        <f t="shared" si="19"/>
        <v>1102331</v>
      </c>
      <c r="O21" s="29">
        <f t="shared" si="19"/>
        <v>1116902</v>
      </c>
      <c r="P21" s="29">
        <f t="shared" si="19"/>
        <v>1265581</v>
      </c>
      <c r="Q21" s="29">
        <f>Q20+1</f>
        <v>1206137</v>
      </c>
      <c r="R21" s="29">
        <f>R20</f>
        <v>1484121</v>
      </c>
      <c r="S21" s="29">
        <f>S20</f>
        <v>1435962</v>
      </c>
      <c r="T21" s="29">
        <f>T20</f>
        <v>1307227</v>
      </c>
      <c r="U21" s="29">
        <v>1466019</v>
      </c>
      <c r="V21" s="29">
        <v>1332510</v>
      </c>
      <c r="W21" s="29">
        <v>1806566</v>
      </c>
      <c r="X21" s="29">
        <v>1852529</v>
      </c>
      <c r="Y21" s="29">
        <v>2080345</v>
      </c>
      <c r="Z21" s="29">
        <v>1955890</v>
      </c>
      <c r="AA21" s="29">
        <v>1969271</v>
      </c>
      <c r="AB21" s="29">
        <v>1895063</v>
      </c>
      <c r="AC21" s="29">
        <v>2020664</v>
      </c>
      <c r="AD21" s="29">
        <v>1635596</v>
      </c>
      <c r="AE21" s="29">
        <v>2324180</v>
      </c>
      <c r="AF21" s="29">
        <v>2625775</v>
      </c>
      <c r="AG21" s="29">
        <v>3077251</v>
      </c>
      <c r="AH21" s="29">
        <v>3363908</v>
      </c>
      <c r="AI21" s="29">
        <v>3515952</v>
      </c>
      <c r="AJ21" s="29">
        <v>3663944</v>
      </c>
      <c r="AK21" s="29">
        <v>3698187</v>
      </c>
      <c r="AL21" s="29">
        <v>3126179</v>
      </c>
      <c r="AM21" s="29">
        <v>3188156</v>
      </c>
      <c r="AN21" s="29">
        <v>3195171</v>
      </c>
      <c r="AO21" s="29">
        <v>3396059</v>
      </c>
      <c r="AP21" s="31">
        <v>3523.1</v>
      </c>
      <c r="AQ21" s="31">
        <v>3586.3</v>
      </c>
      <c r="AR21" s="7">
        <v>3916.1</v>
      </c>
      <c r="AS21" s="7">
        <v>3661</v>
      </c>
      <c r="AU21" s="51"/>
      <c r="AV21" s="52"/>
      <c r="AW21" s="123"/>
      <c r="AY21" s="59">
        <f t="shared" si="7"/>
        <v>3523.1</v>
      </c>
      <c r="AZ21" s="59">
        <f t="shared" si="8"/>
        <v>3586.3</v>
      </c>
      <c r="BA21" s="59">
        <f t="shared" si="8"/>
        <v>3916.1</v>
      </c>
    </row>
    <row r="22" spans="1:53" x14ac:dyDescent="0.15">
      <c r="A22" s="9"/>
      <c r="B22" s="10"/>
      <c r="C22" s="133" t="s">
        <v>14</v>
      </c>
      <c r="D22" s="23" t="s">
        <v>6</v>
      </c>
      <c r="E22" s="26">
        <f t="shared" ref="E22:AI22" si="20">SUM(E23:E24)-SUM(E25:E26)</f>
        <v>0</v>
      </c>
      <c r="F22" s="26">
        <f t="shared" si="20"/>
        <v>0</v>
      </c>
      <c r="G22" s="26">
        <f t="shared" si="20"/>
        <v>0</v>
      </c>
      <c r="H22" s="26">
        <f t="shared" si="20"/>
        <v>0</v>
      </c>
      <c r="I22" s="26">
        <f t="shared" si="20"/>
        <v>0</v>
      </c>
      <c r="J22" s="26">
        <f t="shared" si="20"/>
        <v>0</v>
      </c>
      <c r="K22" s="26">
        <f t="shared" si="20"/>
        <v>0</v>
      </c>
      <c r="L22" s="26">
        <f t="shared" si="20"/>
        <v>0</v>
      </c>
      <c r="M22" s="26">
        <f t="shared" si="20"/>
        <v>0</v>
      </c>
      <c r="N22" s="26">
        <f t="shared" si="20"/>
        <v>0</v>
      </c>
      <c r="O22" s="26">
        <f t="shared" si="20"/>
        <v>0</v>
      </c>
      <c r="P22" s="26">
        <f t="shared" si="20"/>
        <v>0</v>
      </c>
      <c r="Q22" s="26">
        <f t="shared" si="20"/>
        <v>0</v>
      </c>
      <c r="R22" s="26">
        <f t="shared" si="20"/>
        <v>0</v>
      </c>
      <c r="S22" s="26">
        <f t="shared" si="20"/>
        <v>0</v>
      </c>
      <c r="T22" s="26">
        <f t="shared" si="20"/>
        <v>0</v>
      </c>
      <c r="U22" s="26">
        <f t="shared" si="20"/>
        <v>0</v>
      </c>
      <c r="V22" s="26">
        <f t="shared" si="20"/>
        <v>0</v>
      </c>
      <c r="W22" s="26">
        <f t="shared" si="20"/>
        <v>0</v>
      </c>
      <c r="X22" s="26">
        <f t="shared" si="20"/>
        <v>0</v>
      </c>
      <c r="Y22" s="26">
        <f t="shared" si="20"/>
        <v>0</v>
      </c>
      <c r="Z22" s="26">
        <f t="shared" si="20"/>
        <v>0</v>
      </c>
      <c r="AA22" s="26">
        <f t="shared" si="20"/>
        <v>0</v>
      </c>
      <c r="AB22" s="26">
        <f t="shared" si="20"/>
        <v>100000</v>
      </c>
      <c r="AC22" s="26">
        <f t="shared" si="20"/>
        <v>0</v>
      </c>
      <c r="AD22" s="26">
        <f t="shared" si="20"/>
        <v>0</v>
      </c>
      <c r="AE22" s="26">
        <f t="shared" si="20"/>
        <v>0</v>
      </c>
      <c r="AF22" s="26">
        <f t="shared" si="20"/>
        <v>0</v>
      </c>
      <c r="AG22" s="26">
        <f t="shared" si="20"/>
        <v>0</v>
      </c>
      <c r="AH22" s="26">
        <f t="shared" si="20"/>
        <v>0</v>
      </c>
      <c r="AI22" s="26">
        <f t="shared" si="20"/>
        <v>0</v>
      </c>
      <c r="AJ22" s="26">
        <f t="shared" ref="AJ22:AK22" si="21">SUM(AJ23:AJ24)-SUM(AJ25:AJ26)</f>
        <v>0</v>
      </c>
      <c r="AK22" s="26">
        <f t="shared" si="21"/>
        <v>0</v>
      </c>
      <c r="AL22" s="26">
        <f t="shared" ref="AL22" si="22">SUM(AL23:AL24)-SUM(AL25:AL26)</f>
        <v>0</v>
      </c>
      <c r="AM22" s="26">
        <f t="shared" ref="AM22" si="23">SUM(AM23:AM24)-SUM(AM25:AM26)</f>
        <v>100</v>
      </c>
      <c r="AN22" s="26">
        <f t="shared" ref="AN22" si="24">SUM(AN23:AN24)-SUM(AN25:AN26)</f>
        <v>0</v>
      </c>
      <c r="AO22" s="26">
        <f t="shared" ref="AO22" si="25">SUM(AO23:AO24)-SUM(AO25:AO26)</f>
        <v>0</v>
      </c>
      <c r="AP22" s="27">
        <f>SUM(AP23:AP24)-SUM(AP25:AP26)</f>
        <v>0</v>
      </c>
      <c r="AQ22" s="27">
        <f t="shared" ref="AQ22" si="26">SUM(AQ23:AQ24)-SUM(AQ25:AQ26)</f>
        <v>0</v>
      </c>
      <c r="AR22" s="3">
        <v>574</v>
      </c>
      <c r="AS22" s="3">
        <v>509</v>
      </c>
      <c r="AU22" s="51"/>
      <c r="AV22" s="52"/>
      <c r="AW22" s="53" t="s">
        <v>14</v>
      </c>
      <c r="AY22" s="27">
        <f>SUM(AY23:AY24)</f>
        <v>591</v>
      </c>
      <c r="AZ22" s="27">
        <f>SUM(AZ23:AZ24)</f>
        <v>576.79999999999995</v>
      </c>
      <c r="BA22" s="27">
        <f>SUM(BA23:BA24)</f>
        <v>574</v>
      </c>
    </row>
    <row r="23" spans="1:53" x14ac:dyDescent="0.15">
      <c r="A23" s="9"/>
      <c r="B23" s="10"/>
      <c r="C23" s="134"/>
      <c r="D23" s="22" t="s">
        <v>7</v>
      </c>
      <c r="E23" s="28"/>
      <c r="F23" s="28"/>
      <c r="G23" s="28"/>
      <c r="H23" s="28">
        <v>15008</v>
      </c>
      <c r="I23" s="28">
        <v>12714</v>
      </c>
      <c r="J23" s="28">
        <v>18344</v>
      </c>
      <c r="K23" s="28">
        <v>18099</v>
      </c>
      <c r="L23" s="28">
        <v>25616</v>
      </c>
      <c r="M23" s="28">
        <v>33773</v>
      </c>
      <c r="N23" s="28">
        <v>37524</v>
      </c>
      <c r="O23" s="28">
        <v>32148</v>
      </c>
      <c r="P23" s="28">
        <v>65520</v>
      </c>
      <c r="Q23" s="28">
        <v>59442</v>
      </c>
      <c r="R23" s="28">
        <v>65980</v>
      </c>
      <c r="S23" s="28">
        <v>71076</v>
      </c>
      <c r="T23" s="28">
        <v>33925</v>
      </c>
      <c r="U23" s="28">
        <v>43134</v>
      </c>
      <c r="V23" s="28">
        <v>33945</v>
      </c>
      <c r="W23" s="28">
        <v>74855</v>
      </c>
      <c r="X23" s="28">
        <v>85986</v>
      </c>
      <c r="Y23" s="28">
        <v>97591</v>
      </c>
      <c r="Z23" s="28">
        <v>114900</v>
      </c>
      <c r="AA23" s="28">
        <v>87600</v>
      </c>
      <c r="AB23" s="28">
        <v>88900</v>
      </c>
      <c r="AC23" s="28">
        <v>95100</v>
      </c>
      <c r="AD23" s="28">
        <v>95073</v>
      </c>
      <c r="AE23" s="28">
        <v>99300</v>
      </c>
      <c r="AF23" s="28">
        <v>137500</v>
      </c>
      <c r="AG23" s="28">
        <v>155070</v>
      </c>
      <c r="AH23" s="28">
        <v>77680</v>
      </c>
      <c r="AI23" s="28">
        <v>101280</v>
      </c>
      <c r="AJ23" s="28">
        <v>137870</v>
      </c>
      <c r="AK23" s="28">
        <v>111690</v>
      </c>
      <c r="AL23" s="28">
        <v>94140</v>
      </c>
      <c r="AM23" s="28">
        <v>105890</v>
      </c>
      <c r="AN23" s="28">
        <v>118440</v>
      </c>
      <c r="AO23" s="28">
        <v>107900</v>
      </c>
      <c r="AP23" s="30">
        <v>109.1</v>
      </c>
      <c r="AQ23" s="30">
        <v>196</v>
      </c>
      <c r="AR23" s="5">
        <v>119.2</v>
      </c>
      <c r="AS23" s="5">
        <v>100</v>
      </c>
      <c r="AU23" s="51"/>
      <c r="AV23" s="52"/>
      <c r="AW23" s="54"/>
      <c r="AY23" s="59">
        <f t="shared" si="7"/>
        <v>109.1</v>
      </c>
      <c r="AZ23" s="59">
        <f t="shared" si="8"/>
        <v>196</v>
      </c>
      <c r="BA23" s="59">
        <f t="shared" si="8"/>
        <v>119.2</v>
      </c>
    </row>
    <row r="24" spans="1:53" x14ac:dyDescent="0.15">
      <c r="A24" s="9"/>
      <c r="B24" s="10"/>
      <c r="C24" s="134"/>
      <c r="D24" s="22" t="s">
        <v>8</v>
      </c>
      <c r="E24" s="28"/>
      <c r="F24" s="28"/>
      <c r="G24" s="28"/>
      <c r="H24" s="28">
        <v>79098</v>
      </c>
      <c r="I24" s="28">
        <v>78201</v>
      </c>
      <c r="J24" s="28">
        <v>94989</v>
      </c>
      <c r="K24" s="28">
        <v>94992</v>
      </c>
      <c r="L24" s="28">
        <v>121775</v>
      </c>
      <c r="M24" s="28">
        <v>133567</v>
      </c>
      <c r="N24" s="28">
        <v>152247</v>
      </c>
      <c r="O24" s="28">
        <v>187985</v>
      </c>
      <c r="P24" s="28">
        <v>212585</v>
      </c>
      <c r="Q24" s="28">
        <v>290589</v>
      </c>
      <c r="R24" s="28">
        <v>319480</v>
      </c>
      <c r="S24" s="28">
        <v>342099</v>
      </c>
      <c r="T24" s="28">
        <v>408990</v>
      </c>
      <c r="U24" s="28">
        <v>408461</v>
      </c>
      <c r="V24" s="28">
        <v>324139</v>
      </c>
      <c r="W24" s="28">
        <v>313047</v>
      </c>
      <c r="X24" s="28">
        <v>329496</v>
      </c>
      <c r="Y24" s="28">
        <v>340950</v>
      </c>
      <c r="Z24" s="28">
        <v>344500</v>
      </c>
      <c r="AA24" s="28">
        <v>339700</v>
      </c>
      <c r="AB24" s="28">
        <v>323200</v>
      </c>
      <c r="AC24" s="28">
        <v>351100</v>
      </c>
      <c r="AD24" s="28">
        <v>366281</v>
      </c>
      <c r="AE24" s="28">
        <v>372600</v>
      </c>
      <c r="AF24" s="28">
        <v>408500</v>
      </c>
      <c r="AG24" s="28">
        <v>369230</v>
      </c>
      <c r="AH24" s="28">
        <v>482720</v>
      </c>
      <c r="AI24" s="28">
        <v>552290</v>
      </c>
      <c r="AJ24" s="28">
        <v>611860</v>
      </c>
      <c r="AK24" s="28">
        <v>505710</v>
      </c>
      <c r="AL24" s="28">
        <v>423060</v>
      </c>
      <c r="AM24" s="28">
        <v>464410</v>
      </c>
      <c r="AN24" s="28">
        <v>464960</v>
      </c>
      <c r="AO24" s="28">
        <v>443600</v>
      </c>
      <c r="AP24" s="30">
        <v>481.9</v>
      </c>
      <c r="AQ24" s="30">
        <v>380.8</v>
      </c>
      <c r="AR24" s="5">
        <v>454.8</v>
      </c>
      <c r="AS24" s="5">
        <v>409</v>
      </c>
      <c r="AU24" s="51"/>
      <c r="AV24" s="52"/>
      <c r="AW24" s="54"/>
      <c r="AY24" s="59">
        <f t="shared" si="7"/>
        <v>481.9</v>
      </c>
      <c r="AZ24" s="59">
        <f t="shared" si="8"/>
        <v>380.8</v>
      </c>
      <c r="BA24" s="59">
        <f t="shared" si="8"/>
        <v>454.8</v>
      </c>
    </row>
    <row r="25" spans="1:53" x14ac:dyDescent="0.15">
      <c r="A25" s="9"/>
      <c r="B25" s="10"/>
      <c r="C25" s="134"/>
      <c r="D25" s="22" t="s">
        <v>9</v>
      </c>
      <c r="E25" s="28"/>
      <c r="F25" s="28"/>
      <c r="G25" s="28"/>
      <c r="H25" s="28">
        <v>77904</v>
      </c>
      <c r="I25" s="28">
        <v>78859</v>
      </c>
      <c r="J25" s="28">
        <v>96290</v>
      </c>
      <c r="K25" s="28">
        <v>94161</v>
      </c>
      <c r="L25" s="28">
        <v>121617</v>
      </c>
      <c r="M25" s="28">
        <v>134267</v>
      </c>
      <c r="N25" s="28">
        <v>152678</v>
      </c>
      <c r="O25" s="28">
        <v>171292</v>
      </c>
      <c r="P25" s="28">
        <v>210947</v>
      </c>
      <c r="Q25" s="28">
        <v>293074</v>
      </c>
      <c r="R25" s="28">
        <v>319308</v>
      </c>
      <c r="S25" s="28">
        <v>356615</v>
      </c>
      <c r="T25" s="28">
        <v>413332</v>
      </c>
      <c r="U25" s="28">
        <v>419535</v>
      </c>
      <c r="V25" s="28">
        <v>331430</v>
      </c>
      <c r="W25" s="28">
        <v>337263</v>
      </c>
      <c r="X25" s="28">
        <v>359537</v>
      </c>
      <c r="Y25" s="28">
        <v>378215</v>
      </c>
      <c r="Z25" s="28">
        <v>397400</v>
      </c>
      <c r="AA25" s="28">
        <v>369600</v>
      </c>
      <c r="AB25" s="28">
        <v>259200</v>
      </c>
      <c r="AC25" s="28">
        <v>388900</v>
      </c>
      <c r="AD25" s="28">
        <v>404510</v>
      </c>
      <c r="AE25" s="28">
        <v>400600</v>
      </c>
      <c r="AF25" s="28">
        <v>463000</v>
      </c>
      <c r="AG25" s="28">
        <v>445400</v>
      </c>
      <c r="AH25" s="28">
        <v>482200</v>
      </c>
      <c r="AI25" s="28">
        <v>592710</v>
      </c>
      <c r="AJ25" s="28">
        <v>685290</v>
      </c>
      <c r="AK25" s="28">
        <v>550250</v>
      </c>
      <c r="AL25" s="28">
        <v>458870</v>
      </c>
      <c r="AM25" s="28">
        <v>503320</v>
      </c>
      <c r="AN25" s="28">
        <v>512480</v>
      </c>
      <c r="AO25" s="28">
        <v>488100</v>
      </c>
      <c r="AP25" s="30">
        <v>523.70000000000005</v>
      </c>
      <c r="AQ25" s="30">
        <v>470.7</v>
      </c>
      <c r="AR25" s="5">
        <v>453.1</v>
      </c>
      <c r="AS25" s="5">
        <v>399</v>
      </c>
      <c r="AU25" s="51"/>
      <c r="AV25" s="52"/>
      <c r="AW25" s="54"/>
      <c r="AY25" s="59">
        <f t="shared" si="7"/>
        <v>523.70000000000005</v>
      </c>
      <c r="AZ25" s="59">
        <f t="shared" si="8"/>
        <v>470.7</v>
      </c>
      <c r="BA25" s="59">
        <f t="shared" si="8"/>
        <v>453.1</v>
      </c>
    </row>
    <row r="26" spans="1:53" x14ac:dyDescent="0.15">
      <c r="A26" s="9"/>
      <c r="B26" s="10"/>
      <c r="C26" s="134"/>
      <c r="D26" s="22" t="s">
        <v>10</v>
      </c>
      <c r="E26" s="28"/>
      <c r="F26" s="28"/>
      <c r="G26" s="28"/>
      <c r="H26" s="28">
        <v>16202</v>
      </c>
      <c r="I26" s="28">
        <v>12056</v>
      </c>
      <c r="J26" s="28">
        <v>17043</v>
      </c>
      <c r="K26" s="28">
        <v>18930</v>
      </c>
      <c r="L26" s="28">
        <v>25774</v>
      </c>
      <c r="M26" s="28">
        <v>33073</v>
      </c>
      <c r="N26" s="28">
        <v>37093</v>
      </c>
      <c r="O26" s="28">
        <v>48841</v>
      </c>
      <c r="P26" s="28">
        <v>67158</v>
      </c>
      <c r="Q26" s="28">
        <v>56957</v>
      </c>
      <c r="R26" s="28">
        <v>66152</v>
      </c>
      <c r="S26" s="28">
        <v>56560</v>
      </c>
      <c r="T26" s="28">
        <v>29583</v>
      </c>
      <c r="U26" s="28">
        <v>32060</v>
      </c>
      <c r="V26" s="28">
        <v>26654</v>
      </c>
      <c r="W26" s="28">
        <v>50639</v>
      </c>
      <c r="X26" s="28">
        <v>55945</v>
      </c>
      <c r="Y26" s="28">
        <v>60326</v>
      </c>
      <c r="Z26" s="28">
        <v>62000</v>
      </c>
      <c r="AA26" s="28">
        <v>57700</v>
      </c>
      <c r="AB26" s="28">
        <v>52900</v>
      </c>
      <c r="AC26" s="28">
        <v>57300</v>
      </c>
      <c r="AD26" s="28">
        <v>56844</v>
      </c>
      <c r="AE26" s="28">
        <v>71300</v>
      </c>
      <c r="AF26" s="28">
        <v>83000</v>
      </c>
      <c r="AG26" s="28">
        <v>78900</v>
      </c>
      <c r="AH26" s="28">
        <v>78200</v>
      </c>
      <c r="AI26" s="28">
        <v>60860</v>
      </c>
      <c r="AJ26" s="28">
        <v>64440</v>
      </c>
      <c r="AK26" s="28">
        <v>67150</v>
      </c>
      <c r="AL26" s="28">
        <v>58330</v>
      </c>
      <c r="AM26" s="28">
        <v>66880</v>
      </c>
      <c r="AN26" s="28">
        <v>70920</v>
      </c>
      <c r="AO26" s="28">
        <v>63400</v>
      </c>
      <c r="AP26" s="30">
        <v>67.3</v>
      </c>
      <c r="AQ26" s="30">
        <v>106.1</v>
      </c>
      <c r="AR26" s="5">
        <v>120.9</v>
      </c>
      <c r="AS26" s="5">
        <v>110</v>
      </c>
      <c r="AU26" s="51"/>
      <c r="AV26" s="52"/>
      <c r="AW26" s="54"/>
      <c r="AY26" s="59">
        <f t="shared" si="7"/>
        <v>67.3</v>
      </c>
      <c r="AZ26" s="59">
        <f t="shared" si="8"/>
        <v>106.1</v>
      </c>
      <c r="BA26" s="59">
        <f t="shared" si="8"/>
        <v>120.9</v>
      </c>
    </row>
    <row r="27" spans="1:53" ht="14.25" thickBot="1" x14ac:dyDescent="0.2">
      <c r="A27" s="9"/>
      <c r="B27" s="10"/>
      <c r="C27" s="135"/>
      <c r="D27" s="24" t="s">
        <v>11</v>
      </c>
      <c r="E27" s="29"/>
      <c r="F27" s="29"/>
      <c r="G27" s="29"/>
      <c r="H27" s="29"/>
      <c r="I27" s="29">
        <v>13013</v>
      </c>
      <c r="J27" s="29">
        <v>17423</v>
      </c>
      <c r="K27" s="29">
        <v>20318</v>
      </c>
      <c r="L27" s="29">
        <v>29212</v>
      </c>
      <c r="M27" s="29">
        <v>35792</v>
      </c>
      <c r="N27" s="29">
        <v>44991</v>
      </c>
      <c r="O27" s="29">
        <v>59018</v>
      </c>
      <c r="P27" s="29">
        <v>75969</v>
      </c>
      <c r="Q27" s="29">
        <v>64366</v>
      </c>
      <c r="R27" s="29">
        <v>66742</v>
      </c>
      <c r="S27" s="29">
        <f>S26</f>
        <v>56560</v>
      </c>
      <c r="T27" s="29">
        <f>T26</f>
        <v>29583</v>
      </c>
      <c r="U27" s="29">
        <f>U26</f>
        <v>32060</v>
      </c>
      <c r="V27" s="29">
        <v>26694</v>
      </c>
      <c r="W27" s="29">
        <v>57292</v>
      </c>
      <c r="X27" s="29">
        <v>60640</v>
      </c>
      <c r="Y27" s="29">
        <v>64582</v>
      </c>
      <c r="Z27" s="29">
        <v>64400</v>
      </c>
      <c r="AA27" s="29">
        <v>63300</v>
      </c>
      <c r="AB27" s="29">
        <v>55100</v>
      </c>
      <c r="AC27" s="29">
        <v>59800</v>
      </c>
      <c r="AD27" s="29">
        <v>59341</v>
      </c>
      <c r="AE27" s="29">
        <v>74800</v>
      </c>
      <c r="AF27" s="29">
        <v>86500</v>
      </c>
      <c r="AG27" s="29">
        <v>79550</v>
      </c>
      <c r="AH27" s="29">
        <v>79240</v>
      </c>
      <c r="AI27" s="29">
        <v>61670</v>
      </c>
      <c r="AJ27" s="29">
        <v>65730</v>
      </c>
      <c r="AK27" s="29">
        <v>68320</v>
      </c>
      <c r="AL27" s="29">
        <v>59350</v>
      </c>
      <c r="AM27" s="29">
        <v>68800</v>
      </c>
      <c r="AN27" s="29">
        <v>72450</v>
      </c>
      <c r="AO27" s="29">
        <v>64730</v>
      </c>
      <c r="AP27" s="31">
        <v>68.5</v>
      </c>
      <c r="AQ27" s="31">
        <v>107</v>
      </c>
      <c r="AR27" s="7">
        <v>121.2</v>
      </c>
      <c r="AS27" s="7">
        <v>110</v>
      </c>
      <c r="AU27" s="51"/>
      <c r="AV27" s="52"/>
      <c r="AW27" s="55"/>
      <c r="AY27" s="59">
        <f t="shared" si="7"/>
        <v>68.5</v>
      </c>
      <c r="AZ27" s="59">
        <f t="shared" si="8"/>
        <v>107</v>
      </c>
      <c r="BA27" s="59">
        <f t="shared" si="8"/>
        <v>121.2</v>
      </c>
    </row>
    <row r="28" spans="1:53" x14ac:dyDescent="0.15">
      <c r="A28" s="9"/>
      <c r="B28" s="10"/>
      <c r="C28" s="136" t="s">
        <v>15</v>
      </c>
      <c r="D28" s="23" t="s">
        <v>6</v>
      </c>
      <c r="E28" s="26">
        <f t="shared" ref="E28:AI28" si="27">SUM(E29:E30)</f>
        <v>0</v>
      </c>
      <c r="F28" s="26">
        <f t="shared" si="27"/>
        <v>0</v>
      </c>
      <c r="G28" s="26">
        <f t="shared" si="27"/>
        <v>0</v>
      </c>
      <c r="H28" s="26">
        <f t="shared" si="27"/>
        <v>0</v>
      </c>
      <c r="I28" s="26">
        <f t="shared" si="27"/>
        <v>0</v>
      </c>
      <c r="J28" s="26">
        <f t="shared" si="27"/>
        <v>0</v>
      </c>
      <c r="K28" s="26">
        <f t="shared" si="27"/>
        <v>0</v>
      </c>
      <c r="L28" s="26">
        <f t="shared" si="27"/>
        <v>0</v>
      </c>
      <c r="M28" s="26">
        <f t="shared" si="27"/>
        <v>0</v>
      </c>
      <c r="N28" s="26">
        <f t="shared" si="27"/>
        <v>0</v>
      </c>
      <c r="O28" s="26">
        <f t="shared" si="27"/>
        <v>0</v>
      </c>
      <c r="P28" s="26">
        <f t="shared" si="27"/>
        <v>0</v>
      </c>
      <c r="Q28" s="26">
        <f t="shared" si="27"/>
        <v>0</v>
      </c>
      <c r="R28" s="26">
        <f t="shared" si="27"/>
        <v>0</v>
      </c>
      <c r="S28" s="26">
        <f t="shared" si="27"/>
        <v>0</v>
      </c>
      <c r="T28" s="26">
        <f t="shared" si="27"/>
        <v>0</v>
      </c>
      <c r="U28" s="26">
        <f t="shared" si="27"/>
        <v>0</v>
      </c>
      <c r="V28" s="26">
        <f t="shared" si="27"/>
        <v>0</v>
      </c>
      <c r="W28" s="26">
        <f t="shared" si="27"/>
        <v>0</v>
      </c>
      <c r="X28" s="26">
        <f t="shared" si="27"/>
        <v>0</v>
      </c>
      <c r="Y28" s="26">
        <f t="shared" si="27"/>
        <v>0</v>
      </c>
      <c r="Z28" s="26">
        <f t="shared" si="27"/>
        <v>0</v>
      </c>
      <c r="AA28" s="26">
        <f t="shared" si="27"/>
        <v>0</v>
      </c>
      <c r="AB28" s="26">
        <f t="shared" si="27"/>
        <v>0</v>
      </c>
      <c r="AC28" s="26">
        <f t="shared" si="27"/>
        <v>0</v>
      </c>
      <c r="AD28" s="26">
        <f t="shared" si="27"/>
        <v>0</v>
      </c>
      <c r="AE28" s="26">
        <f t="shared" si="27"/>
        <v>0</v>
      </c>
      <c r="AF28" s="26">
        <f t="shared" si="27"/>
        <v>0</v>
      </c>
      <c r="AG28" s="26">
        <f t="shared" si="27"/>
        <v>0</v>
      </c>
      <c r="AH28" s="26">
        <f t="shared" si="27"/>
        <v>0</v>
      </c>
      <c r="AI28" s="26">
        <f t="shared" si="27"/>
        <v>0</v>
      </c>
      <c r="AJ28" s="26">
        <f t="shared" ref="AJ28:AK28" si="28">SUM(AJ29:AJ30)</f>
        <v>0</v>
      </c>
      <c r="AK28" s="26">
        <f t="shared" si="28"/>
        <v>0</v>
      </c>
      <c r="AL28" s="26">
        <f t="shared" ref="AL28" si="29">SUM(AL29:AL30)</f>
        <v>0</v>
      </c>
      <c r="AM28" s="26">
        <f t="shared" ref="AM28" si="30">SUM(AM29:AM30)</f>
        <v>0</v>
      </c>
      <c r="AN28" s="26">
        <f t="shared" ref="AN28" si="31">SUM(AN29:AN30)</f>
        <v>0</v>
      </c>
      <c r="AO28" s="26">
        <f t="shared" ref="AO28" si="32">SUM(AO29:AO30)</f>
        <v>0</v>
      </c>
      <c r="AP28" s="27">
        <f t="shared" ref="AP28" si="33">SUM(AP29:AP30)</f>
        <v>0</v>
      </c>
      <c r="AQ28" s="27">
        <f t="shared" ref="AQ28" si="34">SUM(AQ29:AQ30)</f>
        <v>0</v>
      </c>
      <c r="AR28" s="3">
        <v>97.1</v>
      </c>
      <c r="AS28" s="3">
        <v>88.9</v>
      </c>
      <c r="AU28" s="51"/>
      <c r="AV28" s="52"/>
      <c r="AW28" s="53" t="s">
        <v>15</v>
      </c>
      <c r="AY28" s="59">
        <f t="shared" si="7"/>
        <v>0</v>
      </c>
      <c r="AZ28" s="59">
        <f t="shared" si="8"/>
        <v>0</v>
      </c>
      <c r="BA28" s="59">
        <f t="shared" si="8"/>
        <v>97.1</v>
      </c>
    </row>
    <row r="29" spans="1:53" x14ac:dyDescent="0.15">
      <c r="A29" s="9"/>
      <c r="B29" s="10"/>
      <c r="C29" s="137"/>
      <c r="D29" s="22" t="s">
        <v>7</v>
      </c>
      <c r="E29" s="28"/>
      <c r="F29" s="28"/>
      <c r="G29" s="28"/>
      <c r="H29" s="28"/>
      <c r="I29" s="28"/>
      <c r="J29" s="28"/>
      <c r="K29" s="28"/>
      <c r="L29" s="28"/>
      <c r="M29" s="28"/>
      <c r="N29" s="28"/>
      <c r="O29" s="28"/>
      <c r="P29" s="28"/>
      <c r="Q29" s="28"/>
      <c r="R29" s="28"/>
      <c r="S29" s="28"/>
      <c r="T29" s="28"/>
      <c r="U29" s="28"/>
      <c r="V29" s="28"/>
      <c r="W29" s="28"/>
      <c r="X29" s="28"/>
      <c r="Y29" s="28"/>
      <c r="Z29" s="28"/>
      <c r="AA29" s="28"/>
      <c r="AB29" s="28"/>
      <c r="AC29" s="28"/>
      <c r="AD29" s="28"/>
      <c r="AE29" s="28"/>
      <c r="AF29" s="28"/>
      <c r="AG29" s="28"/>
      <c r="AH29" s="28"/>
      <c r="AI29" s="28"/>
      <c r="AJ29" s="28"/>
      <c r="AK29" s="28"/>
      <c r="AL29" s="28"/>
      <c r="AM29" s="28"/>
      <c r="AN29" s="28"/>
      <c r="AO29" s="28"/>
      <c r="AP29" s="30"/>
      <c r="AQ29" s="30"/>
      <c r="AR29" s="5">
        <v>16.100000000000001</v>
      </c>
      <c r="AS29" s="5">
        <v>14.6</v>
      </c>
      <c r="AU29" s="51"/>
      <c r="AV29" s="52"/>
      <c r="AW29" s="54"/>
      <c r="AY29" s="59">
        <f t="shared" si="7"/>
        <v>0</v>
      </c>
      <c r="AZ29" s="59">
        <f t="shared" si="8"/>
        <v>0</v>
      </c>
      <c r="BA29" s="59">
        <f t="shared" si="8"/>
        <v>16.100000000000001</v>
      </c>
    </row>
    <row r="30" spans="1:53" x14ac:dyDescent="0.15">
      <c r="A30" s="9"/>
      <c r="B30" s="10"/>
      <c r="C30" s="137"/>
      <c r="D30" s="22" t="s">
        <v>8</v>
      </c>
      <c r="E30" s="28"/>
      <c r="F30" s="28"/>
      <c r="G30" s="28"/>
      <c r="H30" s="28"/>
      <c r="I30" s="28"/>
      <c r="J30" s="28"/>
      <c r="K30" s="28"/>
      <c r="L30" s="28"/>
      <c r="M30" s="28"/>
      <c r="N30" s="28"/>
      <c r="O30" s="28"/>
      <c r="P30" s="28"/>
      <c r="Q30" s="28"/>
      <c r="R30" s="28"/>
      <c r="S30" s="28"/>
      <c r="T30" s="28"/>
      <c r="U30" s="28"/>
      <c r="V30" s="28"/>
      <c r="W30" s="28"/>
      <c r="X30" s="28"/>
      <c r="Y30" s="28"/>
      <c r="Z30" s="28"/>
      <c r="AA30" s="28"/>
      <c r="AB30" s="28"/>
      <c r="AC30" s="28"/>
      <c r="AD30" s="28"/>
      <c r="AE30" s="28"/>
      <c r="AF30" s="28"/>
      <c r="AG30" s="28"/>
      <c r="AH30" s="28"/>
      <c r="AI30" s="28"/>
      <c r="AJ30" s="28"/>
      <c r="AK30" s="28"/>
      <c r="AL30" s="28"/>
      <c r="AM30" s="28"/>
      <c r="AN30" s="28"/>
      <c r="AO30" s="28"/>
      <c r="AP30" s="30"/>
      <c r="AQ30" s="30"/>
      <c r="AR30" s="5">
        <v>81</v>
      </c>
      <c r="AS30" s="5">
        <v>74.3</v>
      </c>
      <c r="AU30" s="51"/>
      <c r="AV30" s="52"/>
      <c r="AW30" s="54"/>
      <c r="AY30" s="59">
        <f t="shared" si="7"/>
        <v>0</v>
      </c>
      <c r="AZ30" s="59">
        <f t="shared" si="8"/>
        <v>0</v>
      </c>
      <c r="BA30" s="59">
        <f t="shared" si="8"/>
        <v>81</v>
      </c>
    </row>
    <row r="31" spans="1:53" x14ac:dyDescent="0.15">
      <c r="A31" s="9"/>
      <c r="B31" s="10"/>
      <c r="C31" s="137"/>
      <c r="D31" s="22" t="s">
        <v>9</v>
      </c>
      <c r="E31" s="28"/>
      <c r="F31" s="28"/>
      <c r="G31" s="28"/>
      <c r="H31" s="28"/>
      <c r="I31" s="28"/>
      <c r="J31" s="28"/>
      <c r="K31" s="28"/>
      <c r="L31" s="28"/>
      <c r="M31" s="28"/>
      <c r="N31" s="28"/>
      <c r="O31" s="28"/>
      <c r="P31" s="28"/>
      <c r="Q31" s="28"/>
      <c r="R31" s="28"/>
      <c r="S31" s="28"/>
      <c r="T31" s="28"/>
      <c r="U31" s="28"/>
      <c r="V31" s="28"/>
      <c r="W31" s="28"/>
      <c r="X31" s="28"/>
      <c r="Y31" s="28"/>
      <c r="Z31" s="28"/>
      <c r="AA31" s="28"/>
      <c r="AB31" s="28"/>
      <c r="AC31" s="28"/>
      <c r="AD31" s="28"/>
      <c r="AE31" s="28"/>
      <c r="AF31" s="28"/>
      <c r="AG31" s="28"/>
      <c r="AH31" s="28"/>
      <c r="AI31" s="28"/>
      <c r="AJ31" s="28"/>
      <c r="AK31" s="28"/>
      <c r="AL31" s="28"/>
      <c r="AM31" s="28"/>
      <c r="AN31" s="28"/>
      <c r="AO31" s="28"/>
      <c r="AP31" s="30"/>
      <c r="AQ31" s="30"/>
      <c r="AR31" s="5">
        <v>87.6</v>
      </c>
      <c r="AS31" s="5">
        <v>79.900000000000006</v>
      </c>
      <c r="AU31" s="51"/>
      <c r="AV31" s="52"/>
      <c r="AW31" s="54"/>
      <c r="AY31" s="59">
        <f t="shared" si="7"/>
        <v>0</v>
      </c>
      <c r="AZ31" s="59">
        <f t="shared" si="8"/>
        <v>0</v>
      </c>
      <c r="BA31" s="59">
        <f t="shared" si="8"/>
        <v>87.6</v>
      </c>
    </row>
    <row r="32" spans="1:53" x14ac:dyDescent="0.15">
      <c r="A32" s="9"/>
      <c r="B32" s="10"/>
      <c r="C32" s="137"/>
      <c r="D32" s="22" t="s">
        <v>10</v>
      </c>
      <c r="E32" s="28"/>
      <c r="F32" s="28"/>
      <c r="G32" s="28"/>
      <c r="H32" s="28"/>
      <c r="I32" s="28"/>
      <c r="J32" s="28"/>
      <c r="K32" s="28"/>
      <c r="L32" s="28"/>
      <c r="M32" s="28"/>
      <c r="N32" s="28"/>
      <c r="O32" s="28"/>
      <c r="P32" s="28"/>
      <c r="Q32" s="28"/>
      <c r="R32" s="28"/>
      <c r="S32" s="28"/>
      <c r="T32" s="28"/>
      <c r="U32" s="28"/>
      <c r="V32" s="28"/>
      <c r="W32" s="28"/>
      <c r="X32" s="28"/>
      <c r="Y32" s="28"/>
      <c r="Z32" s="28"/>
      <c r="AA32" s="28"/>
      <c r="AB32" s="28"/>
      <c r="AC32" s="28"/>
      <c r="AD32" s="28"/>
      <c r="AE32" s="28"/>
      <c r="AF32" s="28"/>
      <c r="AG32" s="28"/>
      <c r="AH32" s="28"/>
      <c r="AI32" s="28"/>
      <c r="AJ32" s="28"/>
      <c r="AK32" s="28"/>
      <c r="AL32" s="28"/>
      <c r="AM32" s="28"/>
      <c r="AN32" s="28"/>
      <c r="AO32" s="28"/>
      <c r="AP32" s="30"/>
      <c r="AQ32" s="30"/>
      <c r="AR32" s="5">
        <v>9.5</v>
      </c>
      <c r="AS32" s="5">
        <v>9</v>
      </c>
      <c r="AU32" s="51"/>
      <c r="AV32" s="52"/>
      <c r="AW32" s="54"/>
      <c r="AY32" s="59">
        <f t="shared" si="7"/>
        <v>0</v>
      </c>
      <c r="AZ32" s="59">
        <f t="shared" si="8"/>
        <v>0</v>
      </c>
      <c r="BA32" s="59">
        <f t="shared" si="8"/>
        <v>9.5</v>
      </c>
    </row>
    <row r="33" spans="1:53" ht="14.25" thickBot="1" x14ac:dyDescent="0.2">
      <c r="A33" s="9"/>
      <c r="B33" s="10"/>
      <c r="C33" s="138"/>
      <c r="D33" s="24" t="s">
        <v>11</v>
      </c>
      <c r="E33" s="29"/>
      <c r="F33" s="29"/>
      <c r="G33" s="29"/>
      <c r="H33" s="29"/>
      <c r="I33" s="29"/>
      <c r="J33" s="29"/>
      <c r="K33" s="29"/>
      <c r="L33" s="29"/>
      <c r="M33" s="29"/>
      <c r="N33" s="29"/>
      <c r="O33" s="29"/>
      <c r="P33" s="29"/>
      <c r="Q33" s="29"/>
      <c r="R33" s="29"/>
      <c r="S33" s="29"/>
      <c r="T33" s="29"/>
      <c r="U33" s="29"/>
      <c r="V33" s="29"/>
      <c r="W33" s="29"/>
      <c r="X33" s="29"/>
      <c r="Y33" s="29"/>
      <c r="Z33" s="29"/>
      <c r="AA33" s="29"/>
      <c r="AB33" s="29"/>
      <c r="AC33" s="29"/>
      <c r="AD33" s="29"/>
      <c r="AE33" s="29"/>
      <c r="AF33" s="29"/>
      <c r="AG33" s="29"/>
      <c r="AH33" s="29"/>
      <c r="AI33" s="29"/>
      <c r="AJ33" s="29"/>
      <c r="AK33" s="29"/>
      <c r="AL33" s="29"/>
      <c r="AM33" s="29"/>
      <c r="AN33" s="29"/>
      <c r="AO33" s="29"/>
      <c r="AP33" s="31"/>
      <c r="AQ33" s="31"/>
      <c r="AR33" s="7">
        <v>11.7</v>
      </c>
      <c r="AS33" s="7">
        <v>10.5</v>
      </c>
      <c r="AU33" s="51"/>
      <c r="AV33" s="52"/>
      <c r="AW33" s="55"/>
      <c r="AY33" s="59">
        <f t="shared" si="7"/>
        <v>0</v>
      </c>
      <c r="AZ33" s="59">
        <f t="shared" si="8"/>
        <v>0</v>
      </c>
      <c r="BA33" s="59">
        <f t="shared" si="8"/>
        <v>11.7</v>
      </c>
    </row>
    <row r="34" spans="1:53" x14ac:dyDescent="0.15">
      <c r="A34" s="9"/>
      <c r="B34" s="10"/>
      <c r="C34" s="136" t="s">
        <v>16</v>
      </c>
      <c r="D34" s="23" t="s">
        <v>6</v>
      </c>
      <c r="E34" s="26">
        <f t="shared" ref="E34:AI34" si="35">SUM(E35:E36)</f>
        <v>0</v>
      </c>
      <c r="F34" s="26">
        <f t="shared" si="35"/>
        <v>0</v>
      </c>
      <c r="G34" s="26">
        <f t="shared" si="35"/>
        <v>0</v>
      </c>
      <c r="H34" s="26">
        <f t="shared" si="35"/>
        <v>0</v>
      </c>
      <c r="I34" s="26">
        <f t="shared" si="35"/>
        <v>0</v>
      </c>
      <c r="J34" s="26">
        <f t="shared" si="35"/>
        <v>0</v>
      </c>
      <c r="K34" s="26">
        <f t="shared" si="35"/>
        <v>0</v>
      </c>
      <c r="L34" s="26">
        <f t="shared" si="35"/>
        <v>0</v>
      </c>
      <c r="M34" s="26">
        <f t="shared" si="35"/>
        <v>0</v>
      </c>
      <c r="N34" s="26">
        <f t="shared" si="35"/>
        <v>0</v>
      </c>
      <c r="O34" s="26">
        <f t="shared" si="35"/>
        <v>0</v>
      </c>
      <c r="P34" s="26">
        <f t="shared" si="35"/>
        <v>0</v>
      </c>
      <c r="Q34" s="26">
        <f t="shared" si="35"/>
        <v>0</v>
      </c>
      <c r="R34" s="26">
        <f t="shared" si="35"/>
        <v>0</v>
      </c>
      <c r="S34" s="26">
        <f t="shared" si="35"/>
        <v>0</v>
      </c>
      <c r="T34" s="26">
        <f t="shared" si="35"/>
        <v>0</v>
      </c>
      <c r="U34" s="26">
        <f t="shared" si="35"/>
        <v>0</v>
      </c>
      <c r="V34" s="26">
        <f t="shared" si="35"/>
        <v>0</v>
      </c>
      <c r="W34" s="26">
        <f t="shared" si="35"/>
        <v>0</v>
      </c>
      <c r="X34" s="26">
        <f t="shared" si="35"/>
        <v>0</v>
      </c>
      <c r="Y34" s="26">
        <f t="shared" si="35"/>
        <v>0</v>
      </c>
      <c r="Z34" s="26">
        <f t="shared" si="35"/>
        <v>0</v>
      </c>
      <c r="AA34" s="26">
        <f t="shared" si="35"/>
        <v>0</v>
      </c>
      <c r="AB34" s="26">
        <f t="shared" si="35"/>
        <v>0</v>
      </c>
      <c r="AC34" s="26">
        <f t="shared" si="35"/>
        <v>0</v>
      </c>
      <c r="AD34" s="26">
        <f t="shared" si="35"/>
        <v>0</v>
      </c>
      <c r="AE34" s="26">
        <f t="shared" si="35"/>
        <v>0</v>
      </c>
      <c r="AF34" s="26">
        <f t="shared" si="35"/>
        <v>0</v>
      </c>
      <c r="AG34" s="26">
        <f t="shared" si="35"/>
        <v>0</v>
      </c>
      <c r="AH34" s="26">
        <f t="shared" si="35"/>
        <v>0</v>
      </c>
      <c r="AI34" s="26">
        <f t="shared" si="35"/>
        <v>0</v>
      </c>
      <c r="AJ34" s="26">
        <f t="shared" ref="AJ34:AK34" si="36">SUM(AJ35:AJ36)</f>
        <v>0</v>
      </c>
      <c r="AK34" s="26">
        <f t="shared" si="36"/>
        <v>0</v>
      </c>
      <c r="AL34" s="26">
        <f t="shared" ref="AL34" si="37">SUM(AL35:AL36)</f>
        <v>0</v>
      </c>
      <c r="AM34" s="26">
        <f t="shared" ref="AM34" si="38">SUM(AM35:AM36)</f>
        <v>0</v>
      </c>
      <c r="AN34" s="26">
        <f t="shared" ref="AN34" si="39">SUM(AN35:AN36)</f>
        <v>0</v>
      </c>
      <c r="AO34" s="26">
        <f t="shared" ref="AO34" si="40">SUM(AO35:AO36)</f>
        <v>0</v>
      </c>
      <c r="AP34" s="27">
        <f t="shared" ref="AP34" si="41">SUM(AP35:AP36)</f>
        <v>0</v>
      </c>
      <c r="AQ34" s="27">
        <f t="shared" ref="AQ34" si="42">SUM(AQ35:AQ36)</f>
        <v>0</v>
      </c>
      <c r="AR34" s="3">
        <v>110.1</v>
      </c>
      <c r="AS34" s="3">
        <v>102.3</v>
      </c>
      <c r="AU34" s="51"/>
      <c r="AV34" s="52"/>
      <c r="AW34" s="53" t="s">
        <v>16</v>
      </c>
      <c r="AY34" s="59">
        <f t="shared" si="7"/>
        <v>0</v>
      </c>
      <c r="AZ34" s="59">
        <f t="shared" si="8"/>
        <v>0</v>
      </c>
      <c r="BA34" s="59">
        <f t="shared" si="8"/>
        <v>110.1</v>
      </c>
    </row>
    <row r="35" spans="1:53" x14ac:dyDescent="0.15">
      <c r="A35" s="9"/>
      <c r="B35" s="10"/>
      <c r="C35" s="137"/>
      <c r="D35" s="22" t="s">
        <v>7</v>
      </c>
      <c r="E35" s="28"/>
      <c r="F35" s="28"/>
      <c r="G35" s="28"/>
      <c r="H35" s="28"/>
      <c r="I35" s="28"/>
      <c r="J35" s="28"/>
      <c r="K35" s="28"/>
      <c r="L35" s="28"/>
      <c r="M35" s="28"/>
      <c r="N35" s="28"/>
      <c r="O35" s="28"/>
      <c r="P35" s="28"/>
      <c r="Q35" s="28"/>
      <c r="R35" s="28"/>
      <c r="S35" s="28"/>
      <c r="T35" s="28"/>
      <c r="U35" s="28"/>
      <c r="V35" s="28"/>
      <c r="W35" s="28"/>
      <c r="X35" s="28"/>
      <c r="Y35" s="28"/>
      <c r="Z35" s="28"/>
      <c r="AA35" s="28"/>
      <c r="AB35" s="28"/>
      <c r="AC35" s="28"/>
      <c r="AD35" s="28"/>
      <c r="AE35" s="28"/>
      <c r="AF35" s="28"/>
      <c r="AG35" s="28"/>
      <c r="AH35" s="28"/>
      <c r="AI35" s="28"/>
      <c r="AJ35" s="28"/>
      <c r="AK35" s="28"/>
      <c r="AL35" s="28"/>
      <c r="AM35" s="28"/>
      <c r="AN35" s="28"/>
      <c r="AO35" s="28"/>
      <c r="AP35" s="30"/>
      <c r="AQ35" s="30"/>
      <c r="AR35" s="5">
        <v>4.5999999999999996</v>
      </c>
      <c r="AS35" s="5">
        <v>5.7</v>
      </c>
      <c r="AU35" s="51"/>
      <c r="AV35" s="52"/>
      <c r="AW35" s="54"/>
      <c r="AY35" s="59">
        <f t="shared" si="7"/>
        <v>0</v>
      </c>
      <c r="AZ35" s="59">
        <f t="shared" si="8"/>
        <v>0</v>
      </c>
      <c r="BA35" s="59">
        <f t="shared" si="8"/>
        <v>4.5999999999999996</v>
      </c>
    </row>
    <row r="36" spans="1:53" x14ac:dyDescent="0.15">
      <c r="A36" s="9"/>
      <c r="B36" s="10"/>
      <c r="C36" s="137"/>
      <c r="D36" s="22" t="s">
        <v>8</v>
      </c>
      <c r="E36" s="28"/>
      <c r="F36" s="28"/>
      <c r="G36" s="28"/>
      <c r="H36" s="28"/>
      <c r="I36" s="28"/>
      <c r="J36" s="28"/>
      <c r="K36" s="28"/>
      <c r="L36" s="28"/>
      <c r="M36" s="28"/>
      <c r="N36" s="28"/>
      <c r="O36" s="28"/>
      <c r="P36" s="28"/>
      <c r="Q36" s="28"/>
      <c r="R36" s="28"/>
      <c r="S36" s="28"/>
      <c r="T36" s="28"/>
      <c r="U36" s="28"/>
      <c r="V36" s="28"/>
      <c r="W36" s="28"/>
      <c r="X36" s="28"/>
      <c r="Y36" s="28"/>
      <c r="Z36" s="28"/>
      <c r="AA36" s="28"/>
      <c r="AB36" s="28"/>
      <c r="AC36" s="28"/>
      <c r="AD36" s="28"/>
      <c r="AE36" s="28"/>
      <c r="AF36" s="28"/>
      <c r="AG36" s="28"/>
      <c r="AH36" s="28"/>
      <c r="AI36" s="28"/>
      <c r="AJ36" s="28"/>
      <c r="AK36" s="28"/>
      <c r="AL36" s="28"/>
      <c r="AM36" s="28"/>
      <c r="AN36" s="28"/>
      <c r="AO36" s="28"/>
      <c r="AP36" s="30"/>
      <c r="AQ36" s="30"/>
      <c r="AR36" s="5">
        <v>105.5</v>
      </c>
      <c r="AS36" s="5">
        <v>96.6</v>
      </c>
      <c r="AU36" s="51"/>
      <c r="AV36" s="52"/>
      <c r="AW36" s="54"/>
      <c r="AY36" s="59">
        <f t="shared" si="7"/>
        <v>0</v>
      </c>
      <c r="AZ36" s="59">
        <f t="shared" si="8"/>
        <v>0</v>
      </c>
      <c r="BA36" s="59">
        <f t="shared" si="8"/>
        <v>105.5</v>
      </c>
    </row>
    <row r="37" spans="1:53" x14ac:dyDescent="0.15">
      <c r="A37" s="9"/>
      <c r="B37" s="10"/>
      <c r="C37" s="137"/>
      <c r="D37" s="22" t="s">
        <v>9</v>
      </c>
      <c r="E37" s="28"/>
      <c r="F37" s="28"/>
      <c r="G37" s="28"/>
      <c r="H37" s="28"/>
      <c r="I37" s="28"/>
      <c r="J37" s="28"/>
      <c r="K37" s="28"/>
      <c r="L37" s="28"/>
      <c r="M37" s="28"/>
      <c r="N37" s="28"/>
      <c r="O37" s="28"/>
      <c r="P37" s="28"/>
      <c r="Q37" s="28"/>
      <c r="R37" s="28"/>
      <c r="S37" s="28"/>
      <c r="T37" s="28"/>
      <c r="U37" s="28"/>
      <c r="V37" s="28"/>
      <c r="W37" s="28"/>
      <c r="X37" s="28"/>
      <c r="Y37" s="28"/>
      <c r="Z37" s="28"/>
      <c r="AA37" s="28"/>
      <c r="AB37" s="28"/>
      <c r="AC37" s="28"/>
      <c r="AD37" s="28"/>
      <c r="AE37" s="28"/>
      <c r="AF37" s="28"/>
      <c r="AG37" s="28"/>
      <c r="AH37" s="28"/>
      <c r="AI37" s="28"/>
      <c r="AJ37" s="28"/>
      <c r="AK37" s="28"/>
      <c r="AL37" s="28"/>
      <c r="AM37" s="28"/>
      <c r="AN37" s="28"/>
      <c r="AO37" s="28"/>
      <c r="AP37" s="30"/>
      <c r="AQ37" s="30"/>
      <c r="AR37" s="5">
        <v>108.6</v>
      </c>
      <c r="AS37" s="5">
        <v>100.4</v>
      </c>
      <c r="AU37" s="51"/>
      <c r="AV37" s="52"/>
      <c r="AW37" s="54"/>
      <c r="AY37" s="59">
        <f t="shared" si="7"/>
        <v>0</v>
      </c>
      <c r="AZ37" s="59">
        <f t="shared" si="8"/>
        <v>0</v>
      </c>
      <c r="BA37" s="59">
        <f t="shared" si="8"/>
        <v>108.6</v>
      </c>
    </row>
    <row r="38" spans="1:53" x14ac:dyDescent="0.15">
      <c r="A38" s="9"/>
      <c r="B38" s="10"/>
      <c r="C38" s="137"/>
      <c r="D38" s="22" t="s">
        <v>10</v>
      </c>
      <c r="E38" s="28"/>
      <c r="F38" s="28"/>
      <c r="G38" s="28"/>
      <c r="H38" s="28"/>
      <c r="I38" s="28"/>
      <c r="J38" s="28"/>
      <c r="K38" s="28"/>
      <c r="L38" s="28"/>
      <c r="M38" s="28"/>
      <c r="N38" s="28"/>
      <c r="O38" s="28"/>
      <c r="P38" s="28"/>
      <c r="Q38" s="28"/>
      <c r="R38" s="28"/>
      <c r="S38" s="28"/>
      <c r="T38" s="28"/>
      <c r="U38" s="28"/>
      <c r="V38" s="28"/>
      <c r="W38" s="28"/>
      <c r="X38" s="28"/>
      <c r="Y38" s="28"/>
      <c r="Z38" s="28"/>
      <c r="AA38" s="28"/>
      <c r="AB38" s="28"/>
      <c r="AC38" s="28"/>
      <c r="AD38" s="28"/>
      <c r="AE38" s="28"/>
      <c r="AF38" s="28"/>
      <c r="AG38" s="28"/>
      <c r="AH38" s="28"/>
      <c r="AI38" s="28"/>
      <c r="AJ38" s="28"/>
      <c r="AK38" s="28"/>
      <c r="AL38" s="28"/>
      <c r="AM38" s="28"/>
      <c r="AN38" s="28"/>
      <c r="AO38" s="28"/>
      <c r="AP38" s="30"/>
      <c r="AQ38" s="30"/>
      <c r="AR38" s="5">
        <v>1.5</v>
      </c>
      <c r="AS38" s="5">
        <v>1.9</v>
      </c>
      <c r="AU38" s="51"/>
      <c r="AV38" s="52"/>
      <c r="AW38" s="54"/>
      <c r="AY38" s="59">
        <f t="shared" si="7"/>
        <v>0</v>
      </c>
      <c r="AZ38" s="59">
        <f t="shared" si="8"/>
        <v>0</v>
      </c>
      <c r="BA38" s="59">
        <f t="shared" si="8"/>
        <v>1.5</v>
      </c>
    </row>
    <row r="39" spans="1:53" ht="14.25" thickBot="1" x14ac:dyDescent="0.2">
      <c r="A39" s="9"/>
      <c r="B39" s="10"/>
      <c r="C39" s="138"/>
      <c r="D39" s="24" t="s">
        <v>11</v>
      </c>
      <c r="E39" s="29"/>
      <c r="F39" s="29"/>
      <c r="G39" s="29"/>
      <c r="H39" s="29"/>
      <c r="I39" s="29"/>
      <c r="J39" s="29"/>
      <c r="K39" s="29"/>
      <c r="L39" s="29"/>
      <c r="M39" s="29"/>
      <c r="N39" s="29"/>
      <c r="O39" s="29"/>
      <c r="P39" s="29"/>
      <c r="Q39" s="29"/>
      <c r="R39" s="29"/>
      <c r="S39" s="29"/>
      <c r="T39" s="29"/>
      <c r="U39" s="29"/>
      <c r="V39" s="29"/>
      <c r="W39" s="29"/>
      <c r="X39" s="29"/>
      <c r="Y39" s="29"/>
      <c r="Z39" s="29"/>
      <c r="AA39" s="29"/>
      <c r="AB39" s="29"/>
      <c r="AC39" s="29"/>
      <c r="AD39" s="29"/>
      <c r="AE39" s="29"/>
      <c r="AF39" s="29"/>
      <c r="AG39" s="29"/>
      <c r="AH39" s="29"/>
      <c r="AI39" s="29"/>
      <c r="AJ39" s="29"/>
      <c r="AK39" s="29"/>
      <c r="AL39" s="29"/>
      <c r="AM39" s="29"/>
      <c r="AN39" s="29"/>
      <c r="AO39" s="29"/>
      <c r="AP39" s="31"/>
      <c r="AQ39" s="31"/>
      <c r="AR39" s="7">
        <v>1.6</v>
      </c>
      <c r="AS39" s="7">
        <v>2.2000000000000002</v>
      </c>
      <c r="AU39" s="51"/>
      <c r="AV39" s="52"/>
      <c r="AW39" s="55"/>
      <c r="AY39" s="59">
        <f t="shared" si="7"/>
        <v>0</v>
      </c>
      <c r="AZ39" s="59">
        <f t="shared" si="8"/>
        <v>0</v>
      </c>
      <c r="BA39" s="59">
        <f t="shared" si="8"/>
        <v>1.6</v>
      </c>
    </row>
    <row r="40" spans="1:53" x14ac:dyDescent="0.15">
      <c r="A40" s="9"/>
      <c r="B40" s="10"/>
      <c r="C40" s="136" t="s">
        <v>17</v>
      </c>
      <c r="D40" s="23" t="s">
        <v>6</v>
      </c>
      <c r="E40" s="26">
        <f t="shared" ref="E40:AI40" si="43">SUM(E41:E42)</f>
        <v>0</v>
      </c>
      <c r="F40" s="26">
        <f t="shared" si="43"/>
        <v>0</v>
      </c>
      <c r="G40" s="26">
        <f t="shared" si="43"/>
        <v>0</v>
      </c>
      <c r="H40" s="26">
        <f t="shared" si="43"/>
        <v>0</v>
      </c>
      <c r="I40" s="26">
        <f t="shared" si="43"/>
        <v>0</v>
      </c>
      <c r="J40" s="26">
        <f t="shared" si="43"/>
        <v>0</v>
      </c>
      <c r="K40" s="26">
        <f t="shared" si="43"/>
        <v>0</v>
      </c>
      <c r="L40" s="26">
        <f t="shared" si="43"/>
        <v>0</v>
      </c>
      <c r="M40" s="26">
        <f t="shared" si="43"/>
        <v>0</v>
      </c>
      <c r="N40" s="26">
        <f t="shared" si="43"/>
        <v>0</v>
      </c>
      <c r="O40" s="26">
        <f t="shared" si="43"/>
        <v>0</v>
      </c>
      <c r="P40" s="26">
        <f t="shared" si="43"/>
        <v>0</v>
      </c>
      <c r="Q40" s="26">
        <f t="shared" si="43"/>
        <v>0</v>
      </c>
      <c r="R40" s="26">
        <f t="shared" si="43"/>
        <v>0</v>
      </c>
      <c r="S40" s="26">
        <f t="shared" si="43"/>
        <v>0</v>
      </c>
      <c r="T40" s="26">
        <f t="shared" si="43"/>
        <v>0</v>
      </c>
      <c r="U40" s="26">
        <f t="shared" si="43"/>
        <v>0</v>
      </c>
      <c r="V40" s="26">
        <f t="shared" si="43"/>
        <v>0</v>
      </c>
      <c r="W40" s="26">
        <f t="shared" si="43"/>
        <v>0</v>
      </c>
      <c r="X40" s="26">
        <f t="shared" si="43"/>
        <v>0</v>
      </c>
      <c r="Y40" s="26">
        <f t="shared" si="43"/>
        <v>0</v>
      </c>
      <c r="Z40" s="26">
        <f t="shared" si="43"/>
        <v>0</v>
      </c>
      <c r="AA40" s="26">
        <f t="shared" si="43"/>
        <v>0</v>
      </c>
      <c r="AB40" s="26">
        <f t="shared" si="43"/>
        <v>0</v>
      </c>
      <c r="AC40" s="26">
        <f t="shared" si="43"/>
        <v>0</v>
      </c>
      <c r="AD40" s="26">
        <f t="shared" si="43"/>
        <v>0</v>
      </c>
      <c r="AE40" s="26">
        <f t="shared" si="43"/>
        <v>0</v>
      </c>
      <c r="AF40" s="26">
        <f t="shared" si="43"/>
        <v>0</v>
      </c>
      <c r="AG40" s="26">
        <f t="shared" si="43"/>
        <v>0</v>
      </c>
      <c r="AH40" s="26">
        <f t="shared" si="43"/>
        <v>0</v>
      </c>
      <c r="AI40" s="26">
        <f t="shared" si="43"/>
        <v>0</v>
      </c>
      <c r="AJ40" s="26">
        <f t="shared" ref="AJ40:AK40" si="44">SUM(AJ41:AJ42)</f>
        <v>0</v>
      </c>
      <c r="AK40" s="26">
        <f t="shared" si="44"/>
        <v>0</v>
      </c>
      <c r="AL40" s="26">
        <f t="shared" ref="AL40" si="45">SUM(AL41:AL42)</f>
        <v>0</v>
      </c>
      <c r="AM40" s="26">
        <f t="shared" ref="AM40" si="46">SUM(AM41:AM42)</f>
        <v>0</v>
      </c>
      <c r="AN40" s="26">
        <f t="shared" ref="AN40" si="47">SUM(AN41:AN42)</f>
        <v>0</v>
      </c>
      <c r="AO40" s="26">
        <f t="shared" ref="AO40" si="48">SUM(AO41:AO42)</f>
        <v>0</v>
      </c>
      <c r="AP40" s="27">
        <f t="shared" ref="AP40" si="49">SUM(AP41:AP42)</f>
        <v>0</v>
      </c>
      <c r="AQ40" s="27">
        <f t="shared" ref="AQ40" si="50">SUM(AQ41:AQ42)</f>
        <v>0</v>
      </c>
      <c r="AR40" s="3">
        <v>11.8</v>
      </c>
      <c r="AS40" s="3">
        <v>11.2</v>
      </c>
      <c r="AU40" s="51"/>
      <c r="AV40" s="52"/>
      <c r="AW40" s="53" t="s">
        <v>17</v>
      </c>
      <c r="AY40" s="59">
        <f t="shared" si="7"/>
        <v>0</v>
      </c>
      <c r="AZ40" s="59">
        <f t="shared" si="8"/>
        <v>0</v>
      </c>
      <c r="BA40" s="59">
        <f t="shared" si="8"/>
        <v>11.8</v>
      </c>
    </row>
    <row r="41" spans="1:53" x14ac:dyDescent="0.15">
      <c r="A41" s="9"/>
      <c r="B41" s="10"/>
      <c r="C41" s="137"/>
      <c r="D41" s="22" t="s">
        <v>7</v>
      </c>
      <c r="E41" s="28"/>
      <c r="F41" s="28"/>
      <c r="G41" s="28"/>
      <c r="H41" s="28"/>
      <c r="I41" s="28"/>
      <c r="J41" s="28"/>
      <c r="K41" s="28"/>
      <c r="L41" s="28"/>
      <c r="M41" s="28"/>
      <c r="N41" s="28"/>
      <c r="O41" s="28"/>
      <c r="P41" s="28"/>
      <c r="Q41" s="28"/>
      <c r="R41" s="28"/>
      <c r="S41" s="28"/>
      <c r="T41" s="28"/>
      <c r="U41" s="28"/>
      <c r="V41" s="28"/>
      <c r="W41" s="28"/>
      <c r="X41" s="28"/>
      <c r="Y41" s="28"/>
      <c r="Z41" s="28"/>
      <c r="AA41" s="28"/>
      <c r="AB41" s="28"/>
      <c r="AC41" s="28"/>
      <c r="AD41" s="28"/>
      <c r="AE41" s="28"/>
      <c r="AF41" s="28"/>
      <c r="AG41" s="28"/>
      <c r="AH41" s="28"/>
      <c r="AI41" s="28"/>
      <c r="AJ41" s="28"/>
      <c r="AK41" s="28"/>
      <c r="AL41" s="28"/>
      <c r="AM41" s="28"/>
      <c r="AN41" s="28"/>
      <c r="AO41" s="28"/>
      <c r="AP41" s="30"/>
      <c r="AQ41" s="30"/>
      <c r="AR41" s="5">
        <v>0.6</v>
      </c>
      <c r="AS41" s="5">
        <v>0.4</v>
      </c>
      <c r="AU41" s="51"/>
      <c r="AV41" s="52"/>
      <c r="AW41" s="54"/>
      <c r="AY41" s="59">
        <f t="shared" si="7"/>
        <v>0</v>
      </c>
      <c r="AZ41" s="59">
        <f t="shared" si="8"/>
        <v>0</v>
      </c>
      <c r="BA41" s="59">
        <f t="shared" si="8"/>
        <v>0.6</v>
      </c>
    </row>
    <row r="42" spans="1:53" x14ac:dyDescent="0.15">
      <c r="A42" s="9"/>
      <c r="B42" s="10"/>
      <c r="C42" s="137"/>
      <c r="D42" s="22" t="s">
        <v>8</v>
      </c>
      <c r="E42" s="28"/>
      <c r="F42" s="28"/>
      <c r="G42" s="28"/>
      <c r="H42" s="28"/>
      <c r="I42" s="28"/>
      <c r="J42" s="28"/>
      <c r="K42" s="28"/>
      <c r="L42" s="28"/>
      <c r="M42" s="28"/>
      <c r="N42" s="28"/>
      <c r="O42" s="28"/>
      <c r="P42" s="28"/>
      <c r="Q42" s="28"/>
      <c r="R42" s="28"/>
      <c r="S42" s="28"/>
      <c r="T42" s="28"/>
      <c r="U42" s="28"/>
      <c r="V42" s="28"/>
      <c r="W42" s="28"/>
      <c r="X42" s="28"/>
      <c r="Y42" s="28"/>
      <c r="Z42" s="28"/>
      <c r="AA42" s="28"/>
      <c r="AB42" s="28"/>
      <c r="AC42" s="28"/>
      <c r="AD42" s="28"/>
      <c r="AE42" s="28"/>
      <c r="AF42" s="28"/>
      <c r="AG42" s="28"/>
      <c r="AH42" s="28"/>
      <c r="AI42" s="28"/>
      <c r="AJ42" s="28"/>
      <c r="AK42" s="28"/>
      <c r="AL42" s="28"/>
      <c r="AM42" s="28"/>
      <c r="AN42" s="28"/>
      <c r="AO42" s="28"/>
      <c r="AP42" s="30"/>
      <c r="AQ42" s="30"/>
      <c r="AR42" s="5">
        <v>11.2</v>
      </c>
      <c r="AS42" s="5">
        <v>10.8</v>
      </c>
      <c r="AU42" s="51"/>
      <c r="AV42" s="52"/>
      <c r="AW42" s="54"/>
      <c r="AY42" s="59">
        <f t="shared" si="7"/>
        <v>0</v>
      </c>
      <c r="AZ42" s="59">
        <f t="shared" si="8"/>
        <v>0</v>
      </c>
      <c r="BA42" s="59">
        <f t="shared" si="8"/>
        <v>11.2</v>
      </c>
    </row>
    <row r="43" spans="1:53" x14ac:dyDescent="0.15">
      <c r="A43" s="9"/>
      <c r="B43" s="10"/>
      <c r="C43" s="137"/>
      <c r="D43" s="22" t="s">
        <v>9</v>
      </c>
      <c r="E43" s="28"/>
      <c r="F43" s="28"/>
      <c r="G43" s="28"/>
      <c r="H43" s="28"/>
      <c r="I43" s="28"/>
      <c r="J43" s="28"/>
      <c r="K43" s="28"/>
      <c r="L43" s="28"/>
      <c r="M43" s="28"/>
      <c r="N43" s="28"/>
      <c r="O43" s="28"/>
      <c r="P43" s="28"/>
      <c r="Q43" s="28"/>
      <c r="R43" s="28"/>
      <c r="S43" s="28"/>
      <c r="T43" s="28"/>
      <c r="U43" s="28"/>
      <c r="V43" s="28"/>
      <c r="W43" s="28"/>
      <c r="X43" s="28"/>
      <c r="Y43" s="28"/>
      <c r="Z43" s="28"/>
      <c r="AA43" s="28"/>
      <c r="AB43" s="28"/>
      <c r="AC43" s="28"/>
      <c r="AD43" s="28"/>
      <c r="AE43" s="28"/>
      <c r="AF43" s="28"/>
      <c r="AG43" s="28"/>
      <c r="AH43" s="28"/>
      <c r="AI43" s="28"/>
      <c r="AJ43" s="28"/>
      <c r="AK43" s="28"/>
      <c r="AL43" s="28"/>
      <c r="AM43" s="28"/>
      <c r="AN43" s="28"/>
      <c r="AO43" s="28"/>
      <c r="AP43" s="30"/>
      <c r="AQ43" s="30"/>
      <c r="AR43" s="5">
        <v>9</v>
      </c>
      <c r="AS43" s="5">
        <v>6.9</v>
      </c>
      <c r="AU43" s="51"/>
      <c r="AV43" s="52"/>
      <c r="AW43" s="54"/>
      <c r="AY43" s="59">
        <f t="shared" si="7"/>
        <v>0</v>
      </c>
      <c r="AZ43" s="59">
        <f t="shared" si="8"/>
        <v>0</v>
      </c>
      <c r="BA43" s="59">
        <f t="shared" si="8"/>
        <v>9</v>
      </c>
    </row>
    <row r="44" spans="1:53" x14ac:dyDescent="0.15">
      <c r="A44" s="9"/>
      <c r="B44" s="10"/>
      <c r="C44" s="137"/>
      <c r="D44" s="22" t="s">
        <v>10</v>
      </c>
      <c r="E44" s="28"/>
      <c r="F44" s="28"/>
      <c r="G44" s="28"/>
      <c r="H44" s="28"/>
      <c r="I44" s="28"/>
      <c r="J44" s="28"/>
      <c r="K44" s="28"/>
      <c r="L44" s="28"/>
      <c r="M44" s="28"/>
      <c r="N44" s="28"/>
      <c r="O44" s="28"/>
      <c r="P44" s="28"/>
      <c r="Q44" s="28"/>
      <c r="R44" s="28"/>
      <c r="S44" s="28"/>
      <c r="T44" s="28"/>
      <c r="U44" s="28"/>
      <c r="V44" s="28"/>
      <c r="W44" s="28"/>
      <c r="X44" s="28"/>
      <c r="Y44" s="28"/>
      <c r="Z44" s="28"/>
      <c r="AA44" s="28"/>
      <c r="AB44" s="28"/>
      <c r="AC44" s="28"/>
      <c r="AD44" s="28"/>
      <c r="AE44" s="28"/>
      <c r="AF44" s="28"/>
      <c r="AG44" s="28"/>
      <c r="AH44" s="28"/>
      <c r="AI44" s="28"/>
      <c r="AJ44" s="28"/>
      <c r="AK44" s="28"/>
      <c r="AL44" s="28"/>
      <c r="AM44" s="28"/>
      <c r="AN44" s="28"/>
      <c r="AO44" s="28"/>
      <c r="AP44" s="30"/>
      <c r="AQ44" s="30"/>
      <c r="AR44" s="5">
        <v>2.8</v>
      </c>
      <c r="AS44" s="5">
        <v>4.3</v>
      </c>
      <c r="AU44" s="51"/>
      <c r="AV44" s="52"/>
      <c r="AW44" s="54"/>
      <c r="AY44" s="59">
        <f t="shared" si="7"/>
        <v>0</v>
      </c>
      <c r="AZ44" s="59">
        <f t="shared" si="8"/>
        <v>0</v>
      </c>
      <c r="BA44" s="59">
        <f t="shared" si="8"/>
        <v>2.8</v>
      </c>
    </row>
    <row r="45" spans="1:53" ht="14.25" thickBot="1" x14ac:dyDescent="0.2">
      <c r="A45" s="9"/>
      <c r="B45" s="10"/>
      <c r="C45" s="138"/>
      <c r="D45" s="24" t="s">
        <v>11</v>
      </c>
      <c r="E45" s="29"/>
      <c r="F45" s="29"/>
      <c r="G45" s="29"/>
      <c r="H45" s="29"/>
      <c r="I45" s="29"/>
      <c r="J45" s="29"/>
      <c r="K45" s="29"/>
      <c r="L45" s="29"/>
      <c r="M45" s="29"/>
      <c r="N45" s="29"/>
      <c r="O45" s="29"/>
      <c r="P45" s="29"/>
      <c r="Q45" s="29"/>
      <c r="R45" s="29"/>
      <c r="S45" s="29"/>
      <c r="T45" s="29"/>
      <c r="U45" s="29"/>
      <c r="V45" s="29"/>
      <c r="W45" s="29"/>
      <c r="X45" s="29"/>
      <c r="Y45" s="29"/>
      <c r="Z45" s="29"/>
      <c r="AA45" s="29"/>
      <c r="AB45" s="29"/>
      <c r="AC45" s="29"/>
      <c r="AD45" s="29"/>
      <c r="AE45" s="29"/>
      <c r="AF45" s="29"/>
      <c r="AG45" s="29"/>
      <c r="AH45" s="29"/>
      <c r="AI45" s="29"/>
      <c r="AJ45" s="29"/>
      <c r="AK45" s="29"/>
      <c r="AL45" s="29"/>
      <c r="AM45" s="29"/>
      <c r="AN45" s="29"/>
      <c r="AO45" s="29"/>
      <c r="AP45" s="31"/>
      <c r="AQ45" s="31"/>
      <c r="AR45" s="7">
        <v>2.8</v>
      </c>
      <c r="AS45" s="7">
        <v>4.3</v>
      </c>
      <c r="AU45" s="51"/>
      <c r="AV45" s="52"/>
      <c r="AW45" s="55"/>
      <c r="AY45" s="59">
        <f t="shared" si="7"/>
        <v>0</v>
      </c>
      <c r="AZ45" s="59">
        <f t="shared" si="8"/>
        <v>0</v>
      </c>
      <c r="BA45" s="59">
        <f t="shared" si="8"/>
        <v>2.8</v>
      </c>
    </row>
    <row r="46" spans="1:53" x14ac:dyDescent="0.15">
      <c r="A46" s="9"/>
      <c r="B46" s="10"/>
      <c r="C46" s="136" t="s">
        <v>18</v>
      </c>
      <c r="D46" s="23" t="s">
        <v>6</v>
      </c>
      <c r="E46" s="26">
        <f t="shared" ref="E46:AI46" si="51">SUM(E47:E48)</f>
        <v>0</v>
      </c>
      <c r="F46" s="26">
        <f t="shared" si="51"/>
        <v>0</v>
      </c>
      <c r="G46" s="26">
        <f t="shared" si="51"/>
        <v>0</v>
      </c>
      <c r="H46" s="26">
        <f t="shared" si="51"/>
        <v>0</v>
      </c>
      <c r="I46" s="26">
        <f t="shared" si="51"/>
        <v>0</v>
      </c>
      <c r="J46" s="26">
        <f t="shared" si="51"/>
        <v>0</v>
      </c>
      <c r="K46" s="26">
        <f t="shared" si="51"/>
        <v>0</v>
      </c>
      <c r="L46" s="26">
        <f t="shared" si="51"/>
        <v>0</v>
      </c>
      <c r="M46" s="26">
        <f t="shared" si="51"/>
        <v>0</v>
      </c>
      <c r="N46" s="26">
        <f t="shared" si="51"/>
        <v>0</v>
      </c>
      <c r="O46" s="26">
        <f t="shared" si="51"/>
        <v>0</v>
      </c>
      <c r="P46" s="26">
        <f t="shared" si="51"/>
        <v>0</v>
      </c>
      <c r="Q46" s="26">
        <f t="shared" si="51"/>
        <v>0</v>
      </c>
      <c r="R46" s="26">
        <f t="shared" si="51"/>
        <v>0</v>
      </c>
      <c r="S46" s="26">
        <f t="shared" si="51"/>
        <v>0</v>
      </c>
      <c r="T46" s="26">
        <f t="shared" si="51"/>
        <v>0</v>
      </c>
      <c r="U46" s="26">
        <f t="shared" si="51"/>
        <v>0</v>
      </c>
      <c r="V46" s="26">
        <f t="shared" si="51"/>
        <v>0</v>
      </c>
      <c r="W46" s="26">
        <f t="shared" si="51"/>
        <v>0</v>
      </c>
      <c r="X46" s="26">
        <f t="shared" si="51"/>
        <v>0</v>
      </c>
      <c r="Y46" s="26">
        <f t="shared" si="51"/>
        <v>0</v>
      </c>
      <c r="Z46" s="26">
        <f t="shared" si="51"/>
        <v>0</v>
      </c>
      <c r="AA46" s="26">
        <f t="shared" si="51"/>
        <v>0</v>
      </c>
      <c r="AB46" s="26">
        <f t="shared" si="51"/>
        <v>0</v>
      </c>
      <c r="AC46" s="26">
        <f t="shared" si="51"/>
        <v>0</v>
      </c>
      <c r="AD46" s="26">
        <f t="shared" si="51"/>
        <v>0</v>
      </c>
      <c r="AE46" s="26">
        <f t="shared" si="51"/>
        <v>0</v>
      </c>
      <c r="AF46" s="26">
        <f t="shared" si="51"/>
        <v>0</v>
      </c>
      <c r="AG46" s="26">
        <f t="shared" si="51"/>
        <v>0</v>
      </c>
      <c r="AH46" s="26">
        <f t="shared" si="51"/>
        <v>0</v>
      </c>
      <c r="AI46" s="26">
        <f t="shared" si="51"/>
        <v>0</v>
      </c>
      <c r="AJ46" s="26">
        <f t="shared" ref="AJ46:AK46" si="52">SUM(AJ47:AJ48)</f>
        <v>0</v>
      </c>
      <c r="AK46" s="26">
        <f t="shared" si="52"/>
        <v>0</v>
      </c>
      <c r="AL46" s="26">
        <f t="shared" ref="AL46" si="53">SUM(AL47:AL48)</f>
        <v>0</v>
      </c>
      <c r="AM46" s="26">
        <f t="shared" ref="AM46" si="54">SUM(AM47:AM48)</f>
        <v>0</v>
      </c>
      <c r="AN46" s="26">
        <f t="shared" ref="AN46" si="55">SUM(AN47:AN48)</f>
        <v>0</v>
      </c>
      <c r="AO46" s="26">
        <f t="shared" ref="AO46" si="56">SUM(AO47:AO48)</f>
        <v>0</v>
      </c>
      <c r="AP46" s="27">
        <f t="shared" ref="AP46" si="57">SUM(AP47:AP48)</f>
        <v>0</v>
      </c>
      <c r="AQ46" s="27">
        <f t="shared" ref="AQ46" si="58">SUM(AQ47:AQ48)</f>
        <v>0</v>
      </c>
      <c r="AR46" s="3">
        <v>278</v>
      </c>
      <c r="AS46" s="3">
        <v>254.2</v>
      </c>
      <c r="AU46" s="51"/>
      <c r="AV46" s="52"/>
      <c r="AW46" s="121" t="s">
        <v>330</v>
      </c>
      <c r="AY46" s="59">
        <f t="shared" si="7"/>
        <v>0</v>
      </c>
      <c r="AZ46" s="59">
        <f t="shared" si="8"/>
        <v>0</v>
      </c>
      <c r="BA46" s="59">
        <f t="shared" si="8"/>
        <v>278</v>
      </c>
    </row>
    <row r="47" spans="1:53" x14ac:dyDescent="0.15">
      <c r="A47" s="9"/>
      <c r="B47" s="10"/>
      <c r="C47" s="137"/>
      <c r="D47" s="22" t="s">
        <v>7</v>
      </c>
      <c r="E47" s="28"/>
      <c r="F47" s="28"/>
      <c r="G47" s="28"/>
      <c r="H47" s="28"/>
      <c r="I47" s="28"/>
      <c r="J47" s="28"/>
      <c r="K47" s="28"/>
      <c r="L47" s="28"/>
      <c r="M47" s="28"/>
      <c r="N47" s="28"/>
      <c r="O47" s="28"/>
      <c r="P47" s="28"/>
      <c r="Q47" s="28"/>
      <c r="R47" s="28"/>
      <c r="S47" s="28"/>
      <c r="T47" s="28"/>
      <c r="U47" s="28"/>
      <c r="V47" s="28"/>
      <c r="W47" s="28"/>
      <c r="X47" s="28"/>
      <c r="Y47" s="28"/>
      <c r="Z47" s="28"/>
      <c r="AA47" s="28"/>
      <c r="AB47" s="28"/>
      <c r="AC47" s="28"/>
      <c r="AD47" s="28"/>
      <c r="AE47" s="28"/>
      <c r="AF47" s="28"/>
      <c r="AG47" s="28"/>
      <c r="AH47" s="28"/>
      <c r="AI47" s="28"/>
      <c r="AJ47" s="28"/>
      <c r="AK47" s="28"/>
      <c r="AL47" s="28"/>
      <c r="AM47" s="28"/>
      <c r="AN47" s="28"/>
      <c r="AO47" s="28"/>
      <c r="AP47" s="30"/>
      <c r="AQ47" s="30"/>
      <c r="AR47" s="5">
        <v>99.8</v>
      </c>
      <c r="AS47" s="5">
        <v>120.8</v>
      </c>
      <c r="AU47" s="51"/>
      <c r="AV47" s="52"/>
      <c r="AW47" s="122"/>
      <c r="AY47" s="59">
        <f t="shared" si="7"/>
        <v>0</v>
      </c>
      <c r="AZ47" s="59">
        <f t="shared" si="8"/>
        <v>0</v>
      </c>
      <c r="BA47" s="59">
        <f t="shared" si="8"/>
        <v>99.8</v>
      </c>
    </row>
    <row r="48" spans="1:53" x14ac:dyDescent="0.15">
      <c r="A48" s="9"/>
      <c r="B48" s="10"/>
      <c r="C48" s="137"/>
      <c r="D48" s="22" t="s">
        <v>8</v>
      </c>
      <c r="E48" s="28"/>
      <c r="F48" s="28"/>
      <c r="G48" s="28"/>
      <c r="H48" s="28"/>
      <c r="I48" s="28"/>
      <c r="J48" s="28"/>
      <c r="K48" s="28"/>
      <c r="L48" s="28"/>
      <c r="M48" s="28"/>
      <c r="N48" s="28"/>
      <c r="O48" s="28"/>
      <c r="P48" s="28"/>
      <c r="Q48" s="28"/>
      <c r="R48" s="28"/>
      <c r="S48" s="28"/>
      <c r="T48" s="28"/>
      <c r="U48" s="28"/>
      <c r="V48" s="28"/>
      <c r="W48" s="28"/>
      <c r="X48" s="28"/>
      <c r="Y48" s="28"/>
      <c r="Z48" s="28"/>
      <c r="AA48" s="28"/>
      <c r="AB48" s="28"/>
      <c r="AC48" s="28"/>
      <c r="AD48" s="28"/>
      <c r="AE48" s="28"/>
      <c r="AF48" s="28"/>
      <c r="AG48" s="28"/>
      <c r="AH48" s="28"/>
      <c r="AI48" s="28"/>
      <c r="AJ48" s="28"/>
      <c r="AK48" s="28"/>
      <c r="AL48" s="28"/>
      <c r="AM48" s="28"/>
      <c r="AN48" s="28"/>
      <c r="AO48" s="28"/>
      <c r="AP48" s="30"/>
      <c r="AQ48" s="30"/>
      <c r="AR48" s="5">
        <v>178.2</v>
      </c>
      <c r="AS48" s="5">
        <v>133.4</v>
      </c>
      <c r="AU48" s="51"/>
      <c r="AV48" s="56"/>
      <c r="AW48" s="122"/>
      <c r="AY48" s="59">
        <f t="shared" si="7"/>
        <v>0</v>
      </c>
      <c r="AZ48" s="59">
        <f t="shared" si="8"/>
        <v>0</v>
      </c>
      <c r="BA48" s="59">
        <f t="shared" si="8"/>
        <v>178.2</v>
      </c>
    </row>
    <row r="49" spans="1:53" x14ac:dyDescent="0.15">
      <c r="A49" s="9"/>
      <c r="B49" s="10"/>
      <c r="C49" s="137"/>
      <c r="D49" s="22" t="s">
        <v>9</v>
      </c>
      <c r="E49" s="28"/>
      <c r="F49" s="28"/>
      <c r="G49" s="28"/>
      <c r="H49" s="28"/>
      <c r="I49" s="28"/>
      <c r="J49" s="28"/>
      <c r="K49" s="28"/>
      <c r="L49" s="28"/>
      <c r="M49" s="28"/>
      <c r="N49" s="28"/>
      <c r="O49" s="28"/>
      <c r="P49" s="28"/>
      <c r="Q49" s="28"/>
      <c r="R49" s="28"/>
      <c r="S49" s="28"/>
      <c r="T49" s="28"/>
      <c r="U49" s="28"/>
      <c r="V49" s="28"/>
      <c r="W49" s="28"/>
      <c r="X49" s="28"/>
      <c r="Y49" s="28"/>
      <c r="Z49" s="28"/>
      <c r="AA49" s="28"/>
      <c r="AB49" s="28"/>
      <c r="AC49" s="28"/>
      <c r="AD49" s="28"/>
      <c r="AE49" s="28"/>
      <c r="AF49" s="28"/>
      <c r="AG49" s="28"/>
      <c r="AH49" s="28"/>
      <c r="AI49" s="28"/>
      <c r="AJ49" s="28"/>
      <c r="AK49" s="28"/>
      <c r="AL49" s="28"/>
      <c r="AM49" s="28"/>
      <c r="AN49" s="28"/>
      <c r="AO49" s="28"/>
      <c r="AP49" s="30"/>
      <c r="AQ49" s="30"/>
      <c r="AR49" s="5">
        <v>214.7</v>
      </c>
      <c r="AS49" s="5">
        <v>203.7</v>
      </c>
      <c r="AU49" s="51"/>
      <c r="AV49" s="56"/>
      <c r="AW49" s="122"/>
      <c r="AY49" s="59">
        <f t="shared" si="7"/>
        <v>0</v>
      </c>
      <c r="AZ49" s="59">
        <f t="shared" si="8"/>
        <v>0</v>
      </c>
      <c r="BA49" s="59">
        <f t="shared" si="8"/>
        <v>214.7</v>
      </c>
    </row>
    <row r="50" spans="1:53" x14ac:dyDescent="0.15">
      <c r="A50" s="9"/>
      <c r="B50" s="10"/>
      <c r="C50" s="137"/>
      <c r="D50" s="22" t="s">
        <v>10</v>
      </c>
      <c r="E50" s="28"/>
      <c r="F50" s="28"/>
      <c r="G50" s="28"/>
      <c r="H50" s="28"/>
      <c r="I50" s="28"/>
      <c r="J50" s="28"/>
      <c r="K50" s="28"/>
      <c r="L50" s="28"/>
      <c r="M50" s="28"/>
      <c r="N50" s="28"/>
      <c r="O50" s="28"/>
      <c r="P50" s="28"/>
      <c r="Q50" s="28"/>
      <c r="R50" s="28"/>
      <c r="S50" s="28"/>
      <c r="T50" s="28"/>
      <c r="U50" s="28"/>
      <c r="V50" s="28"/>
      <c r="W50" s="28"/>
      <c r="X50" s="28"/>
      <c r="Y50" s="28"/>
      <c r="Z50" s="28"/>
      <c r="AA50" s="28"/>
      <c r="AB50" s="28"/>
      <c r="AC50" s="28"/>
      <c r="AD50" s="28"/>
      <c r="AE50" s="28"/>
      <c r="AF50" s="28"/>
      <c r="AG50" s="28"/>
      <c r="AH50" s="28"/>
      <c r="AI50" s="28"/>
      <c r="AJ50" s="28"/>
      <c r="AK50" s="28"/>
      <c r="AL50" s="28"/>
      <c r="AM50" s="28"/>
      <c r="AN50" s="28"/>
      <c r="AO50" s="28"/>
      <c r="AP50" s="30"/>
      <c r="AQ50" s="30"/>
      <c r="AR50" s="5">
        <v>63.3</v>
      </c>
      <c r="AS50" s="5">
        <v>50.5</v>
      </c>
      <c r="AU50" s="51"/>
      <c r="AV50" s="56"/>
      <c r="AW50" s="122"/>
      <c r="AY50" s="59">
        <f t="shared" si="7"/>
        <v>0</v>
      </c>
      <c r="AZ50" s="59">
        <f t="shared" si="8"/>
        <v>0</v>
      </c>
      <c r="BA50" s="59">
        <f t="shared" si="8"/>
        <v>63.3</v>
      </c>
    </row>
    <row r="51" spans="1:53" ht="14.25" thickBot="1" x14ac:dyDescent="0.2">
      <c r="A51" s="9"/>
      <c r="B51" s="10"/>
      <c r="C51" s="138"/>
      <c r="D51" s="24" t="s">
        <v>11</v>
      </c>
      <c r="E51" s="29"/>
      <c r="F51" s="29"/>
      <c r="G51" s="29"/>
      <c r="H51" s="29"/>
      <c r="I51" s="29"/>
      <c r="J51" s="29"/>
      <c r="K51" s="29"/>
      <c r="L51" s="29"/>
      <c r="M51" s="29"/>
      <c r="N51" s="29"/>
      <c r="O51" s="29"/>
      <c r="P51" s="29"/>
      <c r="Q51" s="29"/>
      <c r="R51" s="29"/>
      <c r="S51" s="29"/>
      <c r="T51" s="29"/>
      <c r="U51" s="29"/>
      <c r="V51" s="29"/>
      <c r="W51" s="29"/>
      <c r="X51" s="29"/>
      <c r="Y51" s="29"/>
      <c r="Z51" s="29"/>
      <c r="AA51" s="29"/>
      <c r="AB51" s="29"/>
      <c r="AC51" s="29"/>
      <c r="AD51" s="29"/>
      <c r="AE51" s="29"/>
      <c r="AF51" s="29"/>
      <c r="AG51" s="29"/>
      <c r="AH51" s="29"/>
      <c r="AI51" s="29"/>
      <c r="AJ51" s="29"/>
      <c r="AK51" s="29"/>
      <c r="AL51" s="29"/>
      <c r="AM51" s="29"/>
      <c r="AN51" s="29"/>
      <c r="AO51" s="29"/>
      <c r="AP51" s="31"/>
      <c r="AQ51" s="31"/>
      <c r="AR51" s="7">
        <v>63.3</v>
      </c>
      <c r="AS51" s="7">
        <v>50.5</v>
      </c>
      <c r="AU51" s="51"/>
      <c r="AV51" s="56"/>
      <c r="AW51" s="123"/>
      <c r="AY51" s="59">
        <f t="shared" si="7"/>
        <v>0</v>
      </c>
      <c r="AZ51" s="59">
        <f t="shared" si="8"/>
        <v>0</v>
      </c>
      <c r="BA51" s="59">
        <f t="shared" si="8"/>
        <v>63.3</v>
      </c>
    </row>
    <row r="52" spans="1:53" x14ac:dyDescent="0.15">
      <c r="A52" s="9"/>
      <c r="B52" s="10"/>
      <c r="C52" s="136" t="s">
        <v>19</v>
      </c>
      <c r="D52" s="23" t="s">
        <v>6</v>
      </c>
      <c r="E52" s="26">
        <f t="shared" ref="E52:AI52" si="59">SUM(E53:E54)</f>
        <v>0</v>
      </c>
      <c r="F52" s="26">
        <f t="shared" si="59"/>
        <v>0</v>
      </c>
      <c r="G52" s="26">
        <f t="shared" si="59"/>
        <v>0</v>
      </c>
      <c r="H52" s="26">
        <f t="shared" si="59"/>
        <v>0</v>
      </c>
      <c r="I52" s="26">
        <f t="shared" si="59"/>
        <v>0</v>
      </c>
      <c r="J52" s="26">
        <f t="shared" si="59"/>
        <v>0</v>
      </c>
      <c r="K52" s="26">
        <f t="shared" si="59"/>
        <v>0</v>
      </c>
      <c r="L52" s="26">
        <f t="shared" si="59"/>
        <v>0</v>
      </c>
      <c r="M52" s="26">
        <f t="shared" si="59"/>
        <v>0</v>
      </c>
      <c r="N52" s="26">
        <f t="shared" si="59"/>
        <v>0</v>
      </c>
      <c r="O52" s="26">
        <f t="shared" si="59"/>
        <v>0</v>
      </c>
      <c r="P52" s="26">
        <f t="shared" si="59"/>
        <v>0</v>
      </c>
      <c r="Q52" s="26">
        <f t="shared" si="59"/>
        <v>0</v>
      </c>
      <c r="R52" s="26">
        <f t="shared" si="59"/>
        <v>0</v>
      </c>
      <c r="S52" s="26">
        <f t="shared" si="59"/>
        <v>0</v>
      </c>
      <c r="T52" s="26">
        <f t="shared" si="59"/>
        <v>0</v>
      </c>
      <c r="U52" s="26">
        <f t="shared" si="59"/>
        <v>0</v>
      </c>
      <c r="V52" s="26">
        <f t="shared" si="59"/>
        <v>0</v>
      </c>
      <c r="W52" s="26">
        <f t="shared" si="59"/>
        <v>0</v>
      </c>
      <c r="X52" s="26">
        <f t="shared" si="59"/>
        <v>0</v>
      </c>
      <c r="Y52" s="26">
        <f t="shared" si="59"/>
        <v>0</v>
      </c>
      <c r="Z52" s="26">
        <f t="shared" si="59"/>
        <v>0</v>
      </c>
      <c r="AA52" s="26">
        <f t="shared" si="59"/>
        <v>0</v>
      </c>
      <c r="AB52" s="26">
        <f t="shared" si="59"/>
        <v>0</v>
      </c>
      <c r="AC52" s="26">
        <f t="shared" si="59"/>
        <v>0</v>
      </c>
      <c r="AD52" s="26">
        <f t="shared" si="59"/>
        <v>0</v>
      </c>
      <c r="AE52" s="26">
        <f t="shared" si="59"/>
        <v>0</v>
      </c>
      <c r="AF52" s="26">
        <f t="shared" si="59"/>
        <v>0</v>
      </c>
      <c r="AG52" s="26">
        <f t="shared" si="59"/>
        <v>0</v>
      </c>
      <c r="AH52" s="26">
        <f t="shared" si="59"/>
        <v>0</v>
      </c>
      <c r="AI52" s="26">
        <f t="shared" si="59"/>
        <v>0</v>
      </c>
      <c r="AJ52" s="26">
        <f t="shared" ref="AJ52:AK52" si="60">SUM(AJ53:AJ54)</f>
        <v>0</v>
      </c>
      <c r="AK52" s="26">
        <f t="shared" si="60"/>
        <v>0</v>
      </c>
      <c r="AL52" s="26">
        <f t="shared" ref="AL52" si="61">SUM(AL53:AL54)</f>
        <v>0</v>
      </c>
      <c r="AM52" s="26">
        <f t="shared" ref="AM52" si="62">SUM(AM53:AM54)</f>
        <v>0</v>
      </c>
      <c r="AN52" s="26">
        <f t="shared" ref="AN52" si="63">SUM(AN53:AN54)</f>
        <v>0</v>
      </c>
      <c r="AO52" s="26">
        <f t="shared" ref="AO52" si="64">SUM(AO53:AO54)</f>
        <v>0</v>
      </c>
      <c r="AP52" s="27">
        <f t="shared" ref="AP52" si="65">SUM(AP53:AP54)</f>
        <v>0</v>
      </c>
      <c r="AQ52" s="27">
        <f t="shared" ref="AQ52" si="66">SUM(AQ53:AQ54)</f>
        <v>0</v>
      </c>
      <c r="AR52" s="3">
        <v>420.9</v>
      </c>
      <c r="AS52" s="3">
        <v>373.8</v>
      </c>
      <c r="AU52" s="51"/>
      <c r="AV52" s="56"/>
      <c r="AW52" s="121" t="s">
        <v>331</v>
      </c>
      <c r="AY52" s="59">
        <f t="shared" si="7"/>
        <v>0</v>
      </c>
      <c r="AZ52" s="59">
        <f t="shared" si="8"/>
        <v>0</v>
      </c>
      <c r="BA52" s="59">
        <f t="shared" si="8"/>
        <v>420.9</v>
      </c>
    </row>
    <row r="53" spans="1:53" x14ac:dyDescent="0.15">
      <c r="A53" s="9"/>
      <c r="B53" s="10"/>
      <c r="C53" s="137"/>
      <c r="D53" s="22" t="s">
        <v>7</v>
      </c>
      <c r="E53" s="28"/>
      <c r="F53" s="28"/>
      <c r="G53" s="28"/>
      <c r="H53" s="28"/>
      <c r="I53" s="28"/>
      <c r="J53" s="28"/>
      <c r="K53" s="28"/>
      <c r="L53" s="28"/>
      <c r="M53" s="28"/>
      <c r="N53" s="28"/>
      <c r="O53" s="28"/>
      <c r="P53" s="28"/>
      <c r="Q53" s="28"/>
      <c r="R53" s="28"/>
      <c r="S53" s="28"/>
      <c r="T53" s="28"/>
      <c r="U53" s="28"/>
      <c r="V53" s="28"/>
      <c r="W53" s="28"/>
      <c r="X53" s="28"/>
      <c r="Y53" s="28"/>
      <c r="Z53" s="28"/>
      <c r="AA53" s="28"/>
      <c r="AB53" s="28"/>
      <c r="AC53" s="28"/>
      <c r="AD53" s="28"/>
      <c r="AE53" s="28"/>
      <c r="AF53" s="28"/>
      <c r="AG53" s="28"/>
      <c r="AH53" s="28"/>
      <c r="AI53" s="28"/>
      <c r="AJ53" s="28"/>
      <c r="AK53" s="28"/>
      <c r="AL53" s="28"/>
      <c r="AM53" s="28"/>
      <c r="AN53" s="28"/>
      <c r="AO53" s="28"/>
      <c r="AP53" s="30"/>
      <c r="AQ53" s="30"/>
      <c r="AR53" s="5">
        <v>11.4</v>
      </c>
      <c r="AS53" s="5">
        <v>7.2</v>
      </c>
      <c r="AU53" s="51"/>
      <c r="AV53" s="56"/>
      <c r="AW53" s="122"/>
      <c r="AY53" s="59">
        <f t="shared" si="7"/>
        <v>0</v>
      </c>
      <c r="AZ53" s="59">
        <f t="shared" si="8"/>
        <v>0</v>
      </c>
      <c r="BA53" s="59">
        <f t="shared" si="8"/>
        <v>11.4</v>
      </c>
    </row>
    <row r="54" spans="1:53" x14ac:dyDescent="0.15">
      <c r="A54" s="9"/>
      <c r="B54" s="10"/>
      <c r="C54" s="137"/>
      <c r="D54" s="22" t="s">
        <v>8</v>
      </c>
      <c r="E54" s="28"/>
      <c r="F54" s="28"/>
      <c r="G54" s="28"/>
      <c r="H54" s="28"/>
      <c r="I54" s="28"/>
      <c r="J54" s="28"/>
      <c r="K54" s="28"/>
      <c r="L54" s="28"/>
      <c r="M54" s="28"/>
      <c r="N54" s="28"/>
      <c r="O54" s="28"/>
      <c r="P54" s="28"/>
      <c r="Q54" s="28"/>
      <c r="R54" s="28"/>
      <c r="S54" s="28"/>
      <c r="T54" s="28"/>
      <c r="U54" s="28"/>
      <c r="V54" s="28"/>
      <c r="W54" s="28"/>
      <c r="X54" s="28"/>
      <c r="Y54" s="28"/>
      <c r="Z54" s="28"/>
      <c r="AA54" s="28"/>
      <c r="AB54" s="28"/>
      <c r="AC54" s="28"/>
      <c r="AD54" s="28"/>
      <c r="AE54" s="28"/>
      <c r="AF54" s="28"/>
      <c r="AG54" s="28"/>
      <c r="AH54" s="28"/>
      <c r="AI54" s="28"/>
      <c r="AJ54" s="28"/>
      <c r="AK54" s="28"/>
      <c r="AL54" s="28"/>
      <c r="AM54" s="28"/>
      <c r="AN54" s="28"/>
      <c r="AO54" s="28"/>
      <c r="AP54" s="30"/>
      <c r="AQ54" s="30"/>
      <c r="AR54" s="5">
        <v>409.5</v>
      </c>
      <c r="AS54" s="5">
        <v>366.6</v>
      </c>
      <c r="AU54" s="51"/>
      <c r="AV54" s="56"/>
      <c r="AW54" s="122"/>
      <c r="AY54" s="59">
        <f t="shared" si="7"/>
        <v>0</v>
      </c>
      <c r="AZ54" s="59">
        <f t="shared" si="8"/>
        <v>0</v>
      </c>
      <c r="BA54" s="59">
        <f t="shared" si="8"/>
        <v>409.5</v>
      </c>
    </row>
    <row r="55" spans="1:53" x14ac:dyDescent="0.15">
      <c r="A55" s="9"/>
      <c r="B55" s="10"/>
      <c r="C55" s="137"/>
      <c r="D55" s="22" t="s">
        <v>9</v>
      </c>
      <c r="E55" s="28"/>
      <c r="F55" s="28"/>
      <c r="G55" s="28"/>
      <c r="H55" s="28"/>
      <c r="I55" s="28"/>
      <c r="J55" s="28"/>
      <c r="K55" s="28"/>
      <c r="L55" s="28"/>
      <c r="M55" s="28"/>
      <c r="N55" s="28"/>
      <c r="O55" s="28"/>
      <c r="P55" s="28"/>
      <c r="Q55" s="28"/>
      <c r="R55" s="28"/>
      <c r="S55" s="28"/>
      <c r="T55" s="28"/>
      <c r="U55" s="28"/>
      <c r="V55" s="28"/>
      <c r="W55" s="28"/>
      <c r="X55" s="28"/>
      <c r="Y55" s="28"/>
      <c r="Z55" s="28"/>
      <c r="AA55" s="28"/>
      <c r="AB55" s="28"/>
      <c r="AC55" s="28"/>
      <c r="AD55" s="28"/>
      <c r="AE55" s="28"/>
      <c r="AF55" s="28"/>
      <c r="AG55" s="28"/>
      <c r="AH55" s="28"/>
      <c r="AI55" s="28"/>
      <c r="AJ55" s="28"/>
      <c r="AK55" s="28"/>
      <c r="AL55" s="28"/>
      <c r="AM55" s="28"/>
      <c r="AN55" s="28"/>
      <c r="AO55" s="28"/>
      <c r="AP55" s="30"/>
      <c r="AQ55" s="30"/>
      <c r="AR55" s="5">
        <v>406.9</v>
      </c>
      <c r="AS55" s="5">
        <v>354.8</v>
      </c>
      <c r="AU55" s="51"/>
      <c r="AV55" s="56"/>
      <c r="AW55" s="122"/>
      <c r="AY55" s="59">
        <f t="shared" si="7"/>
        <v>0</v>
      </c>
      <c r="AZ55" s="59">
        <f t="shared" si="8"/>
        <v>0</v>
      </c>
      <c r="BA55" s="59">
        <f t="shared" si="8"/>
        <v>406.9</v>
      </c>
    </row>
    <row r="56" spans="1:53" x14ac:dyDescent="0.15">
      <c r="A56" s="9"/>
      <c r="B56" s="10"/>
      <c r="C56" s="137"/>
      <c r="D56" s="22" t="s">
        <v>10</v>
      </c>
      <c r="E56" s="28"/>
      <c r="F56" s="28"/>
      <c r="G56" s="28"/>
      <c r="H56" s="28"/>
      <c r="I56" s="28"/>
      <c r="J56" s="28"/>
      <c r="K56" s="28"/>
      <c r="L56" s="28"/>
      <c r="M56" s="28"/>
      <c r="N56" s="28"/>
      <c r="O56" s="28"/>
      <c r="P56" s="28"/>
      <c r="Q56" s="28"/>
      <c r="R56" s="28"/>
      <c r="S56" s="28"/>
      <c r="T56" s="28"/>
      <c r="U56" s="28"/>
      <c r="V56" s="28"/>
      <c r="W56" s="28"/>
      <c r="X56" s="28"/>
      <c r="Y56" s="28"/>
      <c r="Z56" s="28"/>
      <c r="AA56" s="28"/>
      <c r="AB56" s="28"/>
      <c r="AC56" s="28"/>
      <c r="AD56" s="28"/>
      <c r="AE56" s="28"/>
      <c r="AF56" s="28"/>
      <c r="AG56" s="28"/>
      <c r="AH56" s="28"/>
      <c r="AI56" s="28"/>
      <c r="AJ56" s="28"/>
      <c r="AK56" s="28"/>
      <c r="AL56" s="28"/>
      <c r="AM56" s="28"/>
      <c r="AN56" s="28"/>
      <c r="AO56" s="28"/>
      <c r="AP56" s="30"/>
      <c r="AQ56" s="30"/>
      <c r="AR56" s="5">
        <v>14</v>
      </c>
      <c r="AS56" s="5">
        <v>19</v>
      </c>
      <c r="AU56" s="51"/>
      <c r="AV56" s="56"/>
      <c r="AW56" s="122"/>
      <c r="AY56" s="59">
        <f t="shared" si="7"/>
        <v>0</v>
      </c>
      <c r="AZ56" s="59">
        <f t="shared" si="8"/>
        <v>0</v>
      </c>
      <c r="BA56" s="59">
        <f t="shared" si="8"/>
        <v>14</v>
      </c>
    </row>
    <row r="57" spans="1:53" ht="14.25" thickBot="1" x14ac:dyDescent="0.2">
      <c r="A57" s="9"/>
      <c r="B57" s="11"/>
      <c r="C57" s="138"/>
      <c r="D57" s="24" t="s">
        <v>11</v>
      </c>
      <c r="E57" s="29"/>
      <c r="F57" s="29"/>
      <c r="G57" s="29"/>
      <c r="H57" s="29"/>
      <c r="I57" s="29"/>
      <c r="J57" s="29"/>
      <c r="K57" s="29"/>
      <c r="L57" s="29"/>
      <c r="M57" s="29"/>
      <c r="N57" s="29"/>
      <c r="O57" s="29"/>
      <c r="P57" s="29"/>
      <c r="Q57" s="29"/>
      <c r="R57" s="29"/>
      <c r="S57" s="29"/>
      <c r="T57" s="29"/>
      <c r="U57" s="29"/>
      <c r="V57" s="29"/>
      <c r="W57" s="29"/>
      <c r="X57" s="29"/>
      <c r="Y57" s="29"/>
      <c r="Z57" s="29"/>
      <c r="AA57" s="29"/>
      <c r="AB57" s="29"/>
      <c r="AC57" s="29"/>
      <c r="AD57" s="29"/>
      <c r="AE57" s="29"/>
      <c r="AF57" s="29"/>
      <c r="AG57" s="29"/>
      <c r="AH57" s="29"/>
      <c r="AI57" s="29"/>
      <c r="AJ57" s="29"/>
      <c r="AK57" s="29"/>
      <c r="AL57" s="29"/>
      <c r="AM57" s="29"/>
      <c r="AN57" s="29"/>
      <c r="AO57" s="29"/>
      <c r="AP57" s="31"/>
      <c r="AQ57" s="31"/>
      <c r="AR57" s="7">
        <v>2.5</v>
      </c>
      <c r="AS57" s="7">
        <v>20.8</v>
      </c>
      <c r="AU57" s="51"/>
      <c r="AV57" s="56"/>
      <c r="AW57" s="123"/>
      <c r="AY57" s="59">
        <f t="shared" si="7"/>
        <v>0</v>
      </c>
      <c r="AZ57" s="59">
        <f t="shared" si="8"/>
        <v>0</v>
      </c>
      <c r="BA57" s="59">
        <f t="shared" si="8"/>
        <v>2.5</v>
      </c>
    </row>
    <row r="58" spans="1:53" x14ac:dyDescent="0.15">
      <c r="A58" s="9"/>
      <c r="B58" s="9"/>
      <c r="C58" s="133" t="s">
        <v>297</v>
      </c>
      <c r="D58" s="23" t="s">
        <v>6</v>
      </c>
      <c r="E58" s="26">
        <f t="shared" ref="E58:AI58" si="67">SUM(E59:E60)-SUM(E61:E62)</f>
        <v>0</v>
      </c>
      <c r="F58" s="26">
        <f t="shared" si="67"/>
        <v>0</v>
      </c>
      <c r="G58" s="26">
        <f t="shared" si="67"/>
        <v>0</v>
      </c>
      <c r="H58" s="26">
        <f t="shared" si="67"/>
        <v>0</v>
      </c>
      <c r="I58" s="26">
        <f t="shared" si="67"/>
        <v>0</v>
      </c>
      <c r="J58" s="26">
        <f t="shared" si="67"/>
        <v>0</v>
      </c>
      <c r="K58" s="26">
        <f t="shared" si="67"/>
        <v>0</v>
      </c>
      <c r="L58" s="26">
        <f t="shared" si="67"/>
        <v>0</v>
      </c>
      <c r="M58" s="26">
        <f t="shared" si="67"/>
        <v>0</v>
      </c>
      <c r="N58" s="26">
        <f t="shared" si="67"/>
        <v>0</v>
      </c>
      <c r="O58" s="26">
        <f t="shared" si="67"/>
        <v>0</v>
      </c>
      <c r="P58" s="26">
        <f t="shared" si="67"/>
        <v>0</v>
      </c>
      <c r="Q58" s="26">
        <f t="shared" si="67"/>
        <v>0</v>
      </c>
      <c r="R58" s="26">
        <f t="shared" si="67"/>
        <v>0</v>
      </c>
      <c r="S58" s="26">
        <f t="shared" si="67"/>
        <v>0</v>
      </c>
      <c r="T58" s="26">
        <f t="shared" si="67"/>
        <v>0</v>
      </c>
      <c r="U58" s="26">
        <f t="shared" si="67"/>
        <v>0</v>
      </c>
      <c r="V58" s="26">
        <f t="shared" si="67"/>
        <v>0</v>
      </c>
      <c r="W58" s="26">
        <f t="shared" si="67"/>
        <v>0</v>
      </c>
      <c r="X58" s="26">
        <f t="shared" si="67"/>
        <v>0</v>
      </c>
      <c r="Y58" s="26">
        <f t="shared" si="67"/>
        <v>0</v>
      </c>
      <c r="Z58" s="26">
        <f t="shared" si="67"/>
        <v>0</v>
      </c>
      <c r="AA58" s="26">
        <f t="shared" si="67"/>
        <v>0</v>
      </c>
      <c r="AB58" s="26">
        <f t="shared" si="67"/>
        <v>210</v>
      </c>
      <c r="AC58" s="26">
        <f t="shared" si="67"/>
        <v>0</v>
      </c>
      <c r="AD58" s="26">
        <f t="shared" si="67"/>
        <v>0</v>
      </c>
      <c r="AE58" s="26">
        <f t="shared" si="67"/>
        <v>0</v>
      </c>
      <c r="AF58" s="26">
        <f t="shared" si="67"/>
        <v>0</v>
      </c>
      <c r="AG58" s="26">
        <f t="shared" si="67"/>
        <v>10000</v>
      </c>
      <c r="AH58" s="26">
        <f t="shared" si="67"/>
        <v>0</v>
      </c>
      <c r="AI58" s="26">
        <f t="shared" si="67"/>
        <v>0</v>
      </c>
      <c r="AJ58" s="26">
        <f t="shared" ref="AJ58:AK58" si="68">SUM(AJ59:AJ60)-SUM(AJ61:AJ62)</f>
        <v>0</v>
      </c>
      <c r="AK58" s="26">
        <f t="shared" si="68"/>
        <v>0</v>
      </c>
      <c r="AL58" s="26">
        <f t="shared" ref="AL58" si="69">SUM(AL59:AL60)-SUM(AL61:AL62)</f>
        <v>0</v>
      </c>
      <c r="AM58" s="26">
        <f t="shared" ref="AM58" si="70">SUM(AM59:AM60)-SUM(AM61:AM62)</f>
        <v>0</v>
      </c>
      <c r="AN58" s="26">
        <f t="shared" ref="AN58" si="71">SUM(AN59:AN60)-SUM(AN61:AN62)</f>
        <v>0</v>
      </c>
      <c r="AO58" s="26">
        <f t="shared" ref="AO58" si="72">SUM(AO59:AO60)-SUM(AO61:AO62)</f>
        <v>0</v>
      </c>
      <c r="AP58" s="27">
        <f t="shared" ref="AP58" si="73">SUM(AP59:AP60)-SUM(AP61:AP62)</f>
        <v>0</v>
      </c>
      <c r="AQ58" s="27">
        <f t="shared" ref="AQ58" si="74">SUM(AQ59:AQ60)-SUM(AQ61:AQ62)</f>
        <v>0</v>
      </c>
      <c r="AR58" s="3">
        <v>2758.9</v>
      </c>
      <c r="AS58" s="3">
        <v>2417.3000000000002</v>
      </c>
      <c r="AU58" s="51"/>
      <c r="AV58" s="56"/>
      <c r="AW58" s="53" t="s">
        <v>332</v>
      </c>
      <c r="AY58" s="27">
        <f>SUM(AY59:AY60)</f>
        <v>2745.7</v>
      </c>
      <c r="AZ58" s="27">
        <f>SUM(AZ59:AZ60)</f>
        <v>2868</v>
      </c>
      <c r="BA58" s="27">
        <f>SUM(BA59:BA60)</f>
        <v>2758.9</v>
      </c>
    </row>
    <row r="59" spans="1:53" x14ac:dyDescent="0.15">
      <c r="A59" s="9"/>
      <c r="B59" s="10"/>
      <c r="C59" s="134"/>
      <c r="D59" s="22" t="s">
        <v>7</v>
      </c>
      <c r="E59" s="28"/>
      <c r="F59" s="28"/>
      <c r="G59" s="28"/>
      <c r="H59" s="28">
        <v>90680</v>
      </c>
      <c r="I59" s="28">
        <v>132069</v>
      </c>
      <c r="J59" s="28">
        <v>138534</v>
      </c>
      <c r="K59" s="28">
        <v>231255</v>
      </c>
      <c r="L59" s="28">
        <v>312553</v>
      </c>
      <c r="M59" s="28">
        <v>554667</v>
      </c>
      <c r="N59" s="28">
        <v>602294</v>
      </c>
      <c r="O59" s="28">
        <v>547860</v>
      </c>
      <c r="P59" s="28">
        <v>630904</v>
      </c>
      <c r="Q59" s="28">
        <v>644255</v>
      </c>
      <c r="R59" s="28">
        <v>709806</v>
      </c>
      <c r="S59" s="28">
        <v>759592</v>
      </c>
      <c r="T59" s="28">
        <v>706229</v>
      </c>
      <c r="U59" s="28">
        <v>669724</v>
      </c>
      <c r="V59" s="28">
        <v>618140</v>
      </c>
      <c r="W59" s="28">
        <v>660621</v>
      </c>
      <c r="X59" s="28">
        <v>709247</v>
      </c>
      <c r="Y59" s="28">
        <v>621463</v>
      </c>
      <c r="Z59" s="28">
        <v>637993</v>
      </c>
      <c r="AA59" s="28">
        <v>602318</v>
      </c>
      <c r="AB59" s="28">
        <v>578833</v>
      </c>
      <c r="AC59" s="28">
        <v>794357</v>
      </c>
      <c r="AD59" s="28">
        <v>881181</v>
      </c>
      <c r="AE59" s="28">
        <v>872319</v>
      </c>
      <c r="AF59" s="28">
        <v>957744</v>
      </c>
      <c r="AG59" s="28">
        <v>1007116</v>
      </c>
      <c r="AH59" s="28">
        <v>1043920</v>
      </c>
      <c r="AI59" s="28">
        <v>1188002</v>
      </c>
      <c r="AJ59" s="28">
        <v>1376369</v>
      </c>
      <c r="AK59" s="28">
        <v>1386084</v>
      </c>
      <c r="AL59" s="28">
        <v>1269854</v>
      </c>
      <c r="AM59" s="28">
        <v>1379103</v>
      </c>
      <c r="AN59" s="28">
        <v>1621092</v>
      </c>
      <c r="AO59" s="28">
        <v>1552969</v>
      </c>
      <c r="AP59" s="30">
        <v>1465.1</v>
      </c>
      <c r="AQ59" s="30">
        <v>1523.6</v>
      </c>
      <c r="AR59" s="5">
        <v>1569.7</v>
      </c>
      <c r="AS59" s="5">
        <v>1373.4</v>
      </c>
      <c r="AU59" s="51"/>
      <c r="AV59" s="56"/>
      <c r="AW59" s="54"/>
      <c r="AY59" s="59">
        <f t="shared" si="7"/>
        <v>1465.1</v>
      </c>
      <c r="AZ59" s="59">
        <f t="shared" si="8"/>
        <v>1523.6</v>
      </c>
      <c r="BA59" s="59">
        <f t="shared" si="8"/>
        <v>1569.7</v>
      </c>
    </row>
    <row r="60" spans="1:53" x14ac:dyDescent="0.15">
      <c r="A60" s="9"/>
      <c r="B60" s="10"/>
      <c r="C60" s="134"/>
      <c r="D60" s="22" t="s">
        <v>8</v>
      </c>
      <c r="E60" s="28"/>
      <c r="F60" s="28"/>
      <c r="G60" s="28"/>
      <c r="H60" s="28">
        <v>465333</v>
      </c>
      <c r="I60" s="28">
        <v>617913</v>
      </c>
      <c r="J60" s="28">
        <v>660380</v>
      </c>
      <c r="K60" s="28">
        <v>552678</v>
      </c>
      <c r="L60" s="28">
        <v>710031</v>
      </c>
      <c r="M60" s="28">
        <v>584117</v>
      </c>
      <c r="N60" s="28">
        <v>625807</v>
      </c>
      <c r="O60" s="28">
        <v>838891</v>
      </c>
      <c r="P60" s="28">
        <v>960882</v>
      </c>
      <c r="Q60" s="28">
        <v>1060040</v>
      </c>
      <c r="R60" s="28">
        <v>1262244</v>
      </c>
      <c r="S60" s="28">
        <v>1311213</v>
      </c>
      <c r="T60" s="28">
        <v>1279010</v>
      </c>
      <c r="U60" s="28">
        <v>1320391</v>
      </c>
      <c r="V60" s="28">
        <v>1292431</v>
      </c>
      <c r="W60" s="28">
        <v>1448880</v>
      </c>
      <c r="X60" s="28">
        <v>1481448</v>
      </c>
      <c r="Y60" s="28">
        <v>1431233</v>
      </c>
      <c r="Z60" s="28">
        <v>1382492</v>
      </c>
      <c r="AA60" s="28">
        <v>1460952</v>
      </c>
      <c r="AB60" s="28">
        <v>1403007</v>
      </c>
      <c r="AC60" s="28">
        <v>1239036</v>
      </c>
      <c r="AD60" s="28">
        <v>1254225</v>
      </c>
      <c r="AE60" s="28">
        <v>1267964</v>
      </c>
      <c r="AF60" s="28">
        <v>1418466</v>
      </c>
      <c r="AG60" s="28">
        <v>1545339</v>
      </c>
      <c r="AH60" s="28">
        <v>1577831</v>
      </c>
      <c r="AI60" s="28">
        <v>1577979</v>
      </c>
      <c r="AJ60" s="28">
        <v>1596360</v>
      </c>
      <c r="AK60" s="28">
        <v>1504346</v>
      </c>
      <c r="AL60" s="28">
        <v>1452831</v>
      </c>
      <c r="AM60" s="28">
        <v>1437718</v>
      </c>
      <c r="AN60" s="28">
        <v>1219797</v>
      </c>
      <c r="AO60" s="28">
        <v>1356185</v>
      </c>
      <c r="AP60" s="30">
        <v>1280.5999999999999</v>
      </c>
      <c r="AQ60" s="30">
        <v>1344.4</v>
      </c>
      <c r="AR60" s="5">
        <v>1189.2</v>
      </c>
      <c r="AS60" s="5">
        <v>1043.9000000000001</v>
      </c>
      <c r="AU60" s="51"/>
      <c r="AV60" s="56"/>
      <c r="AW60" s="54"/>
      <c r="AY60" s="59">
        <f t="shared" si="7"/>
        <v>1280.5999999999999</v>
      </c>
      <c r="AZ60" s="59">
        <f t="shared" si="8"/>
        <v>1344.4</v>
      </c>
      <c r="BA60" s="59">
        <f t="shared" si="8"/>
        <v>1189.2</v>
      </c>
    </row>
    <row r="61" spans="1:53" x14ac:dyDescent="0.15">
      <c r="A61" s="9"/>
      <c r="B61" s="10"/>
      <c r="C61" s="134"/>
      <c r="D61" s="22" t="s">
        <v>9</v>
      </c>
      <c r="E61" s="28"/>
      <c r="F61" s="28"/>
      <c r="G61" s="28"/>
      <c r="H61" s="28">
        <v>499549</v>
      </c>
      <c r="I61" s="28">
        <v>680894</v>
      </c>
      <c r="J61" s="28">
        <v>721084</v>
      </c>
      <c r="K61" s="28">
        <v>688420</v>
      </c>
      <c r="L61" s="28">
        <v>925139</v>
      </c>
      <c r="M61" s="28">
        <v>1031171</v>
      </c>
      <c r="N61" s="28">
        <v>1105528</v>
      </c>
      <c r="O61" s="28">
        <v>1267061</v>
      </c>
      <c r="P61" s="28">
        <v>1411523</v>
      </c>
      <c r="Q61" s="28">
        <v>1514056</v>
      </c>
      <c r="R61" s="28">
        <v>1754979</v>
      </c>
      <c r="S61" s="28">
        <v>1847225</v>
      </c>
      <c r="T61" s="28">
        <v>1793404</v>
      </c>
      <c r="U61" s="28">
        <v>1802489</v>
      </c>
      <c r="V61" s="28">
        <v>1723460</v>
      </c>
      <c r="W61" s="28">
        <v>1902578</v>
      </c>
      <c r="X61" s="28">
        <v>1976202</v>
      </c>
      <c r="Y61" s="28">
        <v>1838079</v>
      </c>
      <c r="Z61" s="28">
        <v>1800861</v>
      </c>
      <c r="AA61" s="28">
        <v>1842682</v>
      </c>
      <c r="AB61" s="28">
        <v>1760885</v>
      </c>
      <c r="AC61" s="28">
        <v>1807550</v>
      </c>
      <c r="AD61" s="28">
        <v>1907053</v>
      </c>
      <c r="AE61" s="28">
        <v>1910925</v>
      </c>
      <c r="AF61" s="28">
        <v>2128904</v>
      </c>
      <c r="AG61" s="28">
        <v>2282043</v>
      </c>
      <c r="AH61" s="28">
        <v>2358782</v>
      </c>
      <c r="AI61" s="28">
        <v>2463404</v>
      </c>
      <c r="AJ61" s="28">
        <v>2646613</v>
      </c>
      <c r="AK61" s="28">
        <v>2582452</v>
      </c>
      <c r="AL61" s="28">
        <v>2437631</v>
      </c>
      <c r="AM61" s="28">
        <v>2530997</v>
      </c>
      <c r="AN61" s="28">
        <v>2546549</v>
      </c>
      <c r="AO61" s="28">
        <v>2617500</v>
      </c>
      <c r="AP61" s="30">
        <v>2475.6999999999998</v>
      </c>
      <c r="AQ61" s="30">
        <v>2626.7</v>
      </c>
      <c r="AR61" s="5">
        <v>2579.1</v>
      </c>
      <c r="AS61" s="5">
        <v>2262.8000000000002</v>
      </c>
      <c r="AU61" s="51"/>
      <c r="AV61" s="56"/>
      <c r="AW61" s="54"/>
      <c r="AY61" s="59">
        <f t="shared" si="7"/>
        <v>2475.6999999999998</v>
      </c>
      <c r="AZ61" s="59">
        <f t="shared" si="8"/>
        <v>2626.7</v>
      </c>
      <c r="BA61" s="59">
        <f t="shared" si="8"/>
        <v>2579.1</v>
      </c>
    </row>
    <row r="62" spans="1:53" x14ac:dyDescent="0.15">
      <c r="A62" s="9"/>
      <c r="B62" s="10"/>
      <c r="C62" s="134"/>
      <c r="D62" s="22" t="s">
        <v>10</v>
      </c>
      <c r="E62" s="28"/>
      <c r="F62" s="28"/>
      <c r="G62" s="28"/>
      <c r="H62" s="28">
        <v>56464</v>
      </c>
      <c r="I62" s="28">
        <v>69088</v>
      </c>
      <c r="J62" s="28">
        <v>77830</v>
      </c>
      <c r="K62" s="28">
        <v>95513</v>
      </c>
      <c r="L62" s="28">
        <v>97445</v>
      </c>
      <c r="M62" s="28">
        <v>107613</v>
      </c>
      <c r="N62" s="28">
        <v>122573</v>
      </c>
      <c r="O62" s="28">
        <v>119690</v>
      </c>
      <c r="P62" s="28">
        <v>180263</v>
      </c>
      <c r="Q62" s="28">
        <v>190239</v>
      </c>
      <c r="R62" s="28">
        <v>217071</v>
      </c>
      <c r="S62" s="28">
        <v>223580</v>
      </c>
      <c r="T62" s="28">
        <v>191835</v>
      </c>
      <c r="U62" s="28">
        <v>187626</v>
      </c>
      <c r="V62" s="28">
        <v>187111</v>
      </c>
      <c r="W62" s="28">
        <v>206923</v>
      </c>
      <c r="X62" s="28">
        <v>214493</v>
      </c>
      <c r="Y62" s="28">
        <v>214617</v>
      </c>
      <c r="Z62" s="28">
        <v>219624</v>
      </c>
      <c r="AA62" s="28">
        <v>220588</v>
      </c>
      <c r="AB62" s="28">
        <v>220745</v>
      </c>
      <c r="AC62" s="28">
        <v>225843</v>
      </c>
      <c r="AD62" s="28">
        <v>228353</v>
      </c>
      <c r="AE62" s="28">
        <v>229358</v>
      </c>
      <c r="AF62" s="28">
        <v>247306</v>
      </c>
      <c r="AG62" s="28">
        <v>260412</v>
      </c>
      <c r="AH62" s="28">
        <v>262969</v>
      </c>
      <c r="AI62" s="28">
        <v>302577</v>
      </c>
      <c r="AJ62" s="28">
        <v>326116</v>
      </c>
      <c r="AK62" s="28">
        <v>307978</v>
      </c>
      <c r="AL62" s="28">
        <v>285054</v>
      </c>
      <c r="AM62" s="28">
        <v>285824</v>
      </c>
      <c r="AN62" s="28">
        <v>294340</v>
      </c>
      <c r="AO62" s="28">
        <v>291654</v>
      </c>
      <c r="AP62" s="30">
        <v>270</v>
      </c>
      <c r="AQ62" s="30">
        <v>241.3</v>
      </c>
      <c r="AR62" s="5">
        <v>179.8</v>
      </c>
      <c r="AS62" s="5">
        <v>154.5</v>
      </c>
      <c r="AU62" s="51"/>
      <c r="AV62" s="56"/>
      <c r="AW62" s="54"/>
      <c r="AY62" s="59">
        <f t="shared" si="7"/>
        <v>270</v>
      </c>
      <c r="AZ62" s="59">
        <f t="shared" si="8"/>
        <v>241.3</v>
      </c>
      <c r="BA62" s="59">
        <f t="shared" si="8"/>
        <v>179.8</v>
      </c>
    </row>
    <row r="63" spans="1:53" ht="14.25" thickBot="1" x14ac:dyDescent="0.2">
      <c r="A63" s="12"/>
      <c r="B63" s="13"/>
      <c r="C63" s="135"/>
      <c r="D63" s="24" t="s">
        <v>11</v>
      </c>
      <c r="E63" s="29"/>
      <c r="F63" s="29"/>
      <c r="G63" s="29"/>
      <c r="H63" s="29"/>
      <c r="I63" s="29">
        <v>207264</v>
      </c>
      <c r="J63" s="29">
        <v>88736</v>
      </c>
      <c r="K63" s="29">
        <v>112845</v>
      </c>
      <c r="L63" s="29">
        <v>98460</v>
      </c>
      <c r="M63" s="29">
        <v>112799</v>
      </c>
      <c r="N63" s="29">
        <v>126964</v>
      </c>
      <c r="O63" s="29">
        <v>124075</v>
      </c>
      <c r="P63" s="29">
        <v>181334</v>
      </c>
      <c r="Q63" s="29">
        <v>191587</v>
      </c>
      <c r="R63" s="29">
        <v>219971</v>
      </c>
      <c r="S63" s="29">
        <v>223995</v>
      </c>
      <c r="T63" s="29">
        <v>192611</v>
      </c>
      <c r="U63" s="29">
        <v>188055</v>
      </c>
      <c r="V63" s="29">
        <v>187488</v>
      </c>
      <c r="W63" s="29">
        <v>207431</v>
      </c>
      <c r="X63" s="29">
        <v>214931</v>
      </c>
      <c r="Y63" s="29">
        <v>214819</v>
      </c>
      <c r="Z63" s="29">
        <v>220786</v>
      </c>
      <c r="AA63" s="29">
        <v>221162</v>
      </c>
      <c r="AB63" s="29">
        <v>221681</v>
      </c>
      <c r="AC63" s="29">
        <v>226771</v>
      </c>
      <c r="AD63" s="29">
        <v>229711</v>
      </c>
      <c r="AE63" s="29">
        <f>AE62</f>
        <v>229358</v>
      </c>
      <c r="AF63" s="29">
        <f>AF62</f>
        <v>247306</v>
      </c>
      <c r="AG63" s="29">
        <v>260412</v>
      </c>
      <c r="AH63" s="29">
        <v>262969</v>
      </c>
      <c r="AI63" s="29">
        <v>302577</v>
      </c>
      <c r="AJ63" s="29">
        <v>326116</v>
      </c>
      <c r="AK63" s="29">
        <v>307978</v>
      </c>
      <c r="AL63" s="29">
        <v>285054</v>
      </c>
      <c r="AM63" s="29">
        <v>285824</v>
      </c>
      <c r="AN63" s="29">
        <v>294340</v>
      </c>
      <c r="AO63" s="29">
        <v>291654</v>
      </c>
      <c r="AP63" s="31">
        <v>270</v>
      </c>
      <c r="AQ63" s="31">
        <v>241.3</v>
      </c>
      <c r="AR63" s="7">
        <v>179.8</v>
      </c>
      <c r="AS63" s="7">
        <v>154.5</v>
      </c>
      <c r="AU63" s="51"/>
      <c r="AV63" s="52"/>
      <c r="AW63" s="55"/>
      <c r="AY63" s="59">
        <f t="shared" si="7"/>
        <v>270</v>
      </c>
      <c r="AZ63" s="59">
        <f t="shared" si="8"/>
        <v>241.3</v>
      </c>
      <c r="BA63" s="59">
        <f t="shared" si="8"/>
        <v>179.8</v>
      </c>
    </row>
    <row r="64" spans="1:53" x14ac:dyDescent="0.15">
      <c r="A64" s="9"/>
      <c r="B64" s="38"/>
      <c r="C64" s="133" t="s">
        <v>302</v>
      </c>
      <c r="D64" s="23" t="s">
        <v>6</v>
      </c>
      <c r="E64" s="26">
        <f t="shared" ref="E64:AF64" si="75">SUM(E65:E66)-SUM(E67:E68)</f>
        <v>0</v>
      </c>
      <c r="F64" s="26">
        <f t="shared" si="75"/>
        <v>0</v>
      </c>
      <c r="G64" s="26">
        <f t="shared" si="75"/>
        <v>0</v>
      </c>
      <c r="H64" s="26">
        <f t="shared" si="75"/>
        <v>0</v>
      </c>
      <c r="I64" s="26">
        <f t="shared" si="75"/>
        <v>0</v>
      </c>
      <c r="J64" s="26">
        <f t="shared" si="75"/>
        <v>0</v>
      </c>
      <c r="K64" s="26">
        <f t="shared" si="75"/>
        <v>0</v>
      </c>
      <c r="L64" s="26">
        <f t="shared" si="75"/>
        <v>0</v>
      </c>
      <c r="M64" s="26">
        <f t="shared" si="75"/>
        <v>0</v>
      </c>
      <c r="N64" s="26">
        <f t="shared" si="75"/>
        <v>10</v>
      </c>
      <c r="O64" s="26">
        <f t="shared" si="75"/>
        <v>0</v>
      </c>
      <c r="P64" s="26">
        <f t="shared" si="75"/>
        <v>0</v>
      </c>
      <c r="Q64" s="26">
        <f t="shared" si="75"/>
        <v>0</v>
      </c>
      <c r="R64" s="26">
        <f t="shared" si="75"/>
        <v>0</v>
      </c>
      <c r="S64" s="26">
        <f t="shared" si="75"/>
        <v>0</v>
      </c>
      <c r="T64" s="26">
        <f t="shared" si="75"/>
        <v>0</v>
      </c>
      <c r="U64" s="26">
        <f t="shared" si="75"/>
        <v>324000</v>
      </c>
      <c r="V64" s="26">
        <f t="shared" si="75"/>
        <v>0</v>
      </c>
      <c r="W64" s="26">
        <f t="shared" si="75"/>
        <v>0</v>
      </c>
      <c r="X64" s="26">
        <f t="shared" si="75"/>
        <v>0</v>
      </c>
      <c r="Y64" s="26">
        <f t="shared" si="75"/>
        <v>0</v>
      </c>
      <c r="Z64" s="26">
        <f t="shared" si="75"/>
        <v>0</v>
      </c>
      <c r="AA64" s="26">
        <f t="shared" si="75"/>
        <v>0</v>
      </c>
      <c r="AB64" s="26">
        <f t="shared" si="75"/>
        <v>0</v>
      </c>
      <c r="AC64" s="26">
        <f t="shared" si="75"/>
        <v>0</v>
      </c>
      <c r="AD64" s="26">
        <f t="shared" si="75"/>
        <v>0</v>
      </c>
      <c r="AE64" s="26">
        <f t="shared" si="75"/>
        <v>0</v>
      </c>
      <c r="AF64" s="26">
        <f t="shared" si="75"/>
        <v>0</v>
      </c>
      <c r="AG64" s="37"/>
      <c r="AH64" s="37"/>
      <c r="AI64" s="37"/>
      <c r="AJ64" s="37"/>
      <c r="AK64" s="37"/>
      <c r="AL64" s="37"/>
      <c r="AM64" s="37"/>
      <c r="AN64" s="37"/>
      <c r="AO64" s="37"/>
      <c r="AP64" s="36"/>
      <c r="AQ64" s="36"/>
      <c r="AR64" s="14"/>
      <c r="AS64" s="14"/>
      <c r="AU64" s="51"/>
      <c r="AV64" s="52"/>
      <c r="AW64" s="121" t="s">
        <v>333</v>
      </c>
      <c r="AY64" s="59">
        <f>AP70</f>
        <v>0</v>
      </c>
      <c r="AZ64" s="59">
        <f>AQ70</f>
        <v>0</v>
      </c>
      <c r="BA64" s="59">
        <f>AR70</f>
        <v>91.5</v>
      </c>
    </row>
    <row r="65" spans="1:53" x14ac:dyDescent="0.15">
      <c r="A65" s="9"/>
      <c r="B65" s="38"/>
      <c r="C65" s="134"/>
      <c r="D65" s="22" t="s">
        <v>7</v>
      </c>
      <c r="E65" s="28"/>
      <c r="F65" s="28"/>
      <c r="G65" s="28"/>
      <c r="H65" s="28"/>
      <c r="I65" s="28">
        <v>469</v>
      </c>
      <c r="J65" s="28">
        <v>638</v>
      </c>
      <c r="K65" s="28">
        <v>1127</v>
      </c>
      <c r="L65" s="28">
        <v>2003</v>
      </c>
      <c r="M65" s="28">
        <v>2148</v>
      </c>
      <c r="N65" s="28">
        <v>6488</v>
      </c>
      <c r="O65" s="28">
        <v>7936</v>
      </c>
      <c r="P65" s="28">
        <v>9630</v>
      </c>
      <c r="Q65" s="28">
        <v>17843</v>
      </c>
      <c r="R65" s="28">
        <v>19983</v>
      </c>
      <c r="S65" s="28">
        <v>15641</v>
      </c>
      <c r="T65" s="28">
        <v>11968</v>
      </c>
      <c r="U65" s="28">
        <v>7528</v>
      </c>
      <c r="V65" s="28">
        <v>6918</v>
      </c>
      <c r="W65" s="28">
        <v>5139</v>
      </c>
      <c r="X65" s="28">
        <v>5908</v>
      </c>
      <c r="Y65" s="28">
        <v>5902</v>
      </c>
      <c r="Z65" s="28">
        <v>6993</v>
      </c>
      <c r="AA65" s="39">
        <f>6758+2182</f>
        <v>8940</v>
      </c>
      <c r="AB65" s="28">
        <v>12027</v>
      </c>
      <c r="AC65" s="28">
        <v>13971</v>
      </c>
      <c r="AD65" s="28">
        <v>69105</v>
      </c>
      <c r="AE65" s="28">
        <v>49348</v>
      </c>
      <c r="AF65" s="28">
        <v>61240</v>
      </c>
      <c r="AG65" s="37"/>
      <c r="AH65" s="37"/>
      <c r="AI65" s="37"/>
      <c r="AJ65" s="37"/>
      <c r="AK65" s="37"/>
      <c r="AL65" s="37"/>
      <c r="AM65" s="37"/>
      <c r="AN65" s="37"/>
      <c r="AO65" s="37"/>
      <c r="AP65" s="36"/>
      <c r="AQ65" s="36"/>
      <c r="AR65" s="14"/>
      <c r="AS65" s="14"/>
      <c r="AU65" s="51"/>
      <c r="AV65" s="52"/>
      <c r="AW65" s="122"/>
      <c r="AY65" s="59">
        <f t="shared" ref="AY65:BA65" si="76">AP71</f>
        <v>0</v>
      </c>
      <c r="AZ65" s="59">
        <f t="shared" si="76"/>
        <v>0</v>
      </c>
      <c r="BA65" s="59">
        <f t="shared" si="76"/>
        <v>1.3</v>
      </c>
    </row>
    <row r="66" spans="1:53" x14ac:dyDescent="0.15">
      <c r="A66" s="9"/>
      <c r="B66" s="38"/>
      <c r="C66" s="134"/>
      <c r="D66" s="22" t="s">
        <v>8</v>
      </c>
      <c r="E66" s="28"/>
      <c r="F66" s="28"/>
      <c r="G66" s="28"/>
      <c r="H66" s="28"/>
      <c r="I66" s="28">
        <v>27307</v>
      </c>
      <c r="J66" s="28">
        <v>21898</v>
      </c>
      <c r="K66" s="28">
        <v>68019</v>
      </c>
      <c r="L66" s="28">
        <v>82230</v>
      </c>
      <c r="M66" s="28">
        <v>92028</v>
      </c>
      <c r="N66" s="28">
        <v>154193</v>
      </c>
      <c r="O66" s="28">
        <v>160877</v>
      </c>
      <c r="P66" s="28">
        <v>169357</v>
      </c>
      <c r="Q66" s="28">
        <v>319517</v>
      </c>
      <c r="R66" s="28">
        <v>357859</v>
      </c>
      <c r="S66" s="28">
        <v>369758</v>
      </c>
      <c r="T66" s="28">
        <v>361155</v>
      </c>
      <c r="U66" s="28">
        <v>371985</v>
      </c>
      <c r="V66" s="28">
        <v>371823</v>
      </c>
      <c r="W66" s="28">
        <v>291405</v>
      </c>
      <c r="X66" s="28">
        <v>356757</v>
      </c>
      <c r="Y66" s="28">
        <v>415343</v>
      </c>
      <c r="Z66" s="28">
        <v>393976</v>
      </c>
      <c r="AA66" s="28">
        <v>391994</v>
      </c>
      <c r="AB66" s="28">
        <v>413580</v>
      </c>
      <c r="AC66" s="28">
        <v>369778</v>
      </c>
      <c r="AD66" s="28">
        <v>348446</v>
      </c>
      <c r="AE66" s="28">
        <v>391506</v>
      </c>
      <c r="AF66" s="28">
        <v>438900</v>
      </c>
      <c r="AG66" s="37"/>
      <c r="AH66" s="37"/>
      <c r="AI66" s="37"/>
      <c r="AJ66" s="37"/>
      <c r="AK66" s="37"/>
      <c r="AL66" s="37"/>
      <c r="AM66" s="37"/>
      <c r="AN66" s="37"/>
      <c r="AO66" s="37"/>
      <c r="AP66" s="36"/>
      <c r="AQ66" s="36"/>
      <c r="AR66" s="14"/>
      <c r="AS66" s="14"/>
      <c r="AU66" s="51"/>
      <c r="AV66" s="52"/>
      <c r="AW66" s="122"/>
      <c r="AY66" s="59">
        <f t="shared" ref="AY66:BA66" si="77">AP72</f>
        <v>0</v>
      </c>
      <c r="AZ66" s="59">
        <f t="shared" si="77"/>
        <v>0</v>
      </c>
      <c r="BA66" s="59">
        <f t="shared" si="77"/>
        <v>90.2</v>
      </c>
    </row>
    <row r="67" spans="1:53" x14ac:dyDescent="0.15">
      <c r="A67" s="9"/>
      <c r="B67" s="38"/>
      <c r="C67" s="134"/>
      <c r="D67" s="22" t="s">
        <v>9</v>
      </c>
      <c r="E67" s="28"/>
      <c r="F67" s="28"/>
      <c r="G67" s="28"/>
      <c r="H67" s="28"/>
      <c r="I67" s="28">
        <v>23857</v>
      </c>
      <c r="J67" s="28">
        <v>21413</v>
      </c>
      <c r="K67" s="28">
        <v>62096</v>
      </c>
      <c r="L67" s="28">
        <v>78491</v>
      </c>
      <c r="M67" s="28">
        <v>88138</v>
      </c>
      <c r="N67" s="28">
        <v>148313</v>
      </c>
      <c r="O67" s="28">
        <v>154792</v>
      </c>
      <c r="P67" s="28">
        <v>162962</v>
      </c>
      <c r="Q67" s="28">
        <v>309483</v>
      </c>
      <c r="R67" s="28">
        <v>346619</v>
      </c>
      <c r="S67" s="28">
        <v>359340</v>
      </c>
      <c r="T67" s="28">
        <v>350785</v>
      </c>
      <c r="U67" s="28">
        <v>35671</v>
      </c>
      <c r="V67" s="28">
        <v>362243</v>
      </c>
      <c r="W67" s="28">
        <v>291324</v>
      </c>
      <c r="X67" s="28">
        <v>355978</v>
      </c>
      <c r="Y67" s="28">
        <v>413312</v>
      </c>
      <c r="Z67" s="28">
        <v>392608</v>
      </c>
      <c r="AA67" s="28">
        <v>392649</v>
      </c>
      <c r="AB67" s="28">
        <v>422336</v>
      </c>
      <c r="AC67" s="28">
        <v>381248</v>
      </c>
      <c r="AD67" s="28">
        <v>415512</v>
      </c>
      <c r="AE67" s="28">
        <v>438041</v>
      </c>
      <c r="AF67" s="28">
        <v>494296</v>
      </c>
      <c r="AG67" s="37"/>
      <c r="AH67" s="37"/>
      <c r="AI67" s="37"/>
      <c r="AJ67" s="37"/>
      <c r="AK67" s="37"/>
      <c r="AL67" s="37"/>
      <c r="AM67" s="37"/>
      <c r="AN67" s="37"/>
      <c r="AO67" s="37"/>
      <c r="AP67" s="36"/>
      <c r="AQ67" s="36"/>
      <c r="AR67" s="14"/>
      <c r="AS67" s="14"/>
      <c r="AU67" s="51"/>
      <c r="AV67" s="52"/>
      <c r="AW67" s="122"/>
      <c r="AY67" s="59">
        <f t="shared" ref="AY67:BA67" si="78">AP73</f>
        <v>0</v>
      </c>
      <c r="AZ67" s="59">
        <f t="shared" si="78"/>
        <v>0</v>
      </c>
      <c r="BA67" s="59">
        <f t="shared" si="78"/>
        <v>86.8</v>
      </c>
    </row>
    <row r="68" spans="1:53" x14ac:dyDescent="0.15">
      <c r="A68" s="9"/>
      <c r="B68" s="38"/>
      <c r="C68" s="134"/>
      <c r="D68" s="22" t="s">
        <v>10</v>
      </c>
      <c r="E68" s="28"/>
      <c r="F68" s="28"/>
      <c r="G68" s="28"/>
      <c r="H68" s="28"/>
      <c r="I68" s="28">
        <v>3919</v>
      </c>
      <c r="J68" s="28">
        <v>1123</v>
      </c>
      <c r="K68" s="28">
        <v>7050</v>
      </c>
      <c r="L68" s="28">
        <v>5742</v>
      </c>
      <c r="M68" s="28">
        <v>6038</v>
      </c>
      <c r="N68" s="28">
        <v>12358</v>
      </c>
      <c r="O68" s="28">
        <v>14021</v>
      </c>
      <c r="P68" s="28">
        <v>16025</v>
      </c>
      <c r="Q68" s="28">
        <v>27877</v>
      </c>
      <c r="R68" s="28">
        <v>31223</v>
      </c>
      <c r="S68" s="28">
        <v>26059</v>
      </c>
      <c r="T68" s="28">
        <v>22338</v>
      </c>
      <c r="U68" s="28">
        <v>19842</v>
      </c>
      <c r="V68" s="28">
        <v>16498</v>
      </c>
      <c r="W68" s="28">
        <v>5220</v>
      </c>
      <c r="X68" s="28">
        <v>6687</v>
      </c>
      <c r="Y68" s="28">
        <v>7933</v>
      </c>
      <c r="Z68" s="28">
        <v>8361</v>
      </c>
      <c r="AA68" s="28">
        <v>8285</v>
      </c>
      <c r="AB68" s="28">
        <v>3271</v>
      </c>
      <c r="AC68" s="28">
        <v>2501</v>
      </c>
      <c r="AD68" s="28">
        <v>2039</v>
      </c>
      <c r="AE68" s="28">
        <v>2813</v>
      </c>
      <c r="AF68" s="28">
        <v>5844</v>
      </c>
      <c r="AG68" s="37"/>
      <c r="AH68" s="37"/>
      <c r="AI68" s="37"/>
      <c r="AJ68" s="37"/>
      <c r="AK68" s="37"/>
      <c r="AL68" s="37"/>
      <c r="AM68" s="37"/>
      <c r="AN68" s="37"/>
      <c r="AO68" s="37"/>
      <c r="AP68" s="36"/>
      <c r="AQ68" s="36"/>
      <c r="AR68" s="14"/>
      <c r="AS68" s="14"/>
      <c r="AU68" s="51"/>
      <c r="AV68" s="52"/>
      <c r="AW68" s="122"/>
      <c r="AY68" s="59">
        <f t="shared" ref="AY68:BA68" si="79">AP74</f>
        <v>0</v>
      </c>
      <c r="AZ68" s="59">
        <f t="shared" si="79"/>
        <v>0</v>
      </c>
      <c r="BA68" s="59">
        <f t="shared" si="79"/>
        <v>4.7</v>
      </c>
    </row>
    <row r="69" spans="1:53" ht="14.25" thickBot="1" x14ac:dyDescent="0.2">
      <c r="A69" s="9"/>
      <c r="B69" s="38"/>
      <c r="C69" s="135"/>
      <c r="D69" s="24" t="s">
        <v>11</v>
      </c>
      <c r="E69" s="29"/>
      <c r="F69" s="29"/>
      <c r="G69" s="29"/>
      <c r="H69" s="29"/>
      <c r="I69" s="29">
        <v>11757</v>
      </c>
      <c r="J69" s="29">
        <v>1087</v>
      </c>
      <c r="K69" s="29">
        <v>7114</v>
      </c>
      <c r="L69" s="29">
        <v>5805</v>
      </c>
      <c r="M69" s="29">
        <v>6336</v>
      </c>
      <c r="N69" s="29">
        <v>12572</v>
      </c>
      <c r="O69" s="29">
        <v>14459</v>
      </c>
      <c r="P69" s="29">
        <v>16181</v>
      </c>
      <c r="Q69" s="29">
        <v>28510</v>
      </c>
      <c r="R69" s="29">
        <v>31931</v>
      </c>
      <c r="S69" s="29">
        <v>26272</v>
      </c>
      <c r="T69" s="29">
        <v>22495</v>
      </c>
      <c r="U69" s="29">
        <v>19985</v>
      </c>
      <c r="V69" s="29">
        <v>16612</v>
      </c>
      <c r="W69" s="29">
        <v>5335</v>
      </c>
      <c r="X69" s="29">
        <v>6914</v>
      </c>
      <c r="Y69" s="29">
        <v>8088</v>
      </c>
      <c r="Z69" s="29">
        <v>8478</v>
      </c>
      <c r="AA69" s="29">
        <v>8550</v>
      </c>
      <c r="AB69" s="29">
        <v>3363</v>
      </c>
      <c r="AC69" s="29">
        <v>2584</v>
      </c>
      <c r="AD69" s="29">
        <v>2163</v>
      </c>
      <c r="AE69" s="29">
        <f>AE68</f>
        <v>2813</v>
      </c>
      <c r="AF69" s="29">
        <f>AF68</f>
        <v>5844</v>
      </c>
      <c r="AG69" s="37"/>
      <c r="AH69" s="37"/>
      <c r="AI69" s="37"/>
      <c r="AJ69" s="37"/>
      <c r="AK69" s="37"/>
      <c r="AL69" s="37"/>
      <c r="AM69" s="37"/>
      <c r="AN69" s="37"/>
      <c r="AO69" s="37"/>
      <c r="AP69" s="36"/>
      <c r="AQ69" s="36"/>
      <c r="AR69" s="14"/>
      <c r="AS69" s="14"/>
      <c r="AU69" s="51"/>
      <c r="AV69" s="52"/>
      <c r="AW69" s="123"/>
      <c r="AY69" s="59">
        <f t="shared" ref="AY69:BA69" si="80">AP75</f>
        <v>0</v>
      </c>
      <c r="AZ69" s="59">
        <f t="shared" si="80"/>
        <v>0</v>
      </c>
      <c r="BA69" s="59">
        <f t="shared" si="80"/>
        <v>4.7</v>
      </c>
    </row>
    <row r="70" spans="1:53" x14ac:dyDescent="0.15">
      <c r="A70" s="9"/>
      <c r="B70" s="10"/>
      <c r="C70" s="136" t="s">
        <v>20</v>
      </c>
      <c r="D70" s="23" t="s">
        <v>6</v>
      </c>
      <c r="E70" s="26">
        <f t="shared" ref="E70:AI70" si="81">SUM(E71:E72)</f>
        <v>0</v>
      </c>
      <c r="F70" s="26">
        <f t="shared" si="81"/>
        <v>0</v>
      </c>
      <c r="G70" s="26">
        <f t="shared" si="81"/>
        <v>0</v>
      </c>
      <c r="H70" s="26">
        <f t="shared" si="81"/>
        <v>0</v>
      </c>
      <c r="I70" s="26">
        <f t="shared" si="81"/>
        <v>0</v>
      </c>
      <c r="J70" s="26">
        <f t="shared" si="81"/>
        <v>0</v>
      </c>
      <c r="K70" s="26">
        <f t="shared" si="81"/>
        <v>0</v>
      </c>
      <c r="L70" s="26">
        <f t="shared" si="81"/>
        <v>0</v>
      </c>
      <c r="M70" s="26">
        <f t="shared" si="81"/>
        <v>0</v>
      </c>
      <c r="N70" s="26">
        <f t="shared" si="81"/>
        <v>0</v>
      </c>
      <c r="O70" s="26">
        <f t="shared" si="81"/>
        <v>0</v>
      </c>
      <c r="P70" s="26">
        <f t="shared" si="81"/>
        <v>0</v>
      </c>
      <c r="Q70" s="26">
        <f t="shared" si="81"/>
        <v>0</v>
      </c>
      <c r="R70" s="26">
        <f t="shared" si="81"/>
        <v>0</v>
      </c>
      <c r="S70" s="26">
        <f t="shared" si="81"/>
        <v>0</v>
      </c>
      <c r="T70" s="26">
        <f t="shared" si="81"/>
        <v>0</v>
      </c>
      <c r="U70" s="26">
        <f t="shared" si="81"/>
        <v>0</v>
      </c>
      <c r="V70" s="26">
        <f t="shared" si="81"/>
        <v>0</v>
      </c>
      <c r="W70" s="26">
        <f t="shared" si="81"/>
        <v>0</v>
      </c>
      <c r="X70" s="26">
        <f t="shared" si="81"/>
        <v>0</v>
      </c>
      <c r="Y70" s="26">
        <f t="shared" si="81"/>
        <v>0</v>
      </c>
      <c r="Z70" s="26">
        <f t="shared" si="81"/>
        <v>0</v>
      </c>
      <c r="AA70" s="26">
        <f t="shared" si="81"/>
        <v>0</v>
      </c>
      <c r="AB70" s="26">
        <f t="shared" si="81"/>
        <v>0</v>
      </c>
      <c r="AC70" s="26">
        <f t="shared" si="81"/>
        <v>0</v>
      </c>
      <c r="AD70" s="26">
        <f t="shared" si="81"/>
        <v>0</v>
      </c>
      <c r="AE70" s="26">
        <f t="shared" si="81"/>
        <v>0</v>
      </c>
      <c r="AF70" s="26">
        <f t="shared" si="81"/>
        <v>0</v>
      </c>
      <c r="AG70" s="26">
        <f t="shared" si="81"/>
        <v>0</v>
      </c>
      <c r="AH70" s="26">
        <f t="shared" si="81"/>
        <v>0</v>
      </c>
      <c r="AI70" s="26">
        <f t="shared" si="81"/>
        <v>0</v>
      </c>
      <c r="AJ70" s="26">
        <f t="shared" ref="AJ70:AK70" si="82">SUM(AJ71:AJ72)</f>
        <v>0</v>
      </c>
      <c r="AK70" s="26">
        <f t="shared" si="82"/>
        <v>0</v>
      </c>
      <c r="AL70" s="26">
        <f t="shared" ref="AL70" si="83">SUM(AL71:AL72)</f>
        <v>0</v>
      </c>
      <c r="AM70" s="26">
        <f t="shared" ref="AM70" si="84">SUM(AM71:AM72)</f>
        <v>0</v>
      </c>
      <c r="AN70" s="26">
        <f t="shared" ref="AN70" si="85">SUM(AN71:AN72)</f>
        <v>0</v>
      </c>
      <c r="AO70" s="26">
        <f t="shared" ref="AO70" si="86">SUM(AO71:AO72)</f>
        <v>0</v>
      </c>
      <c r="AP70" s="27">
        <f t="shared" ref="AP70" si="87">SUM(AP71:AP72)</f>
        <v>0</v>
      </c>
      <c r="AQ70" s="27">
        <f t="shared" ref="AQ70" si="88">SUM(AQ71:AQ72)</f>
        <v>0</v>
      </c>
      <c r="AR70" s="3">
        <v>91.5</v>
      </c>
      <c r="AS70" s="3">
        <v>86.5</v>
      </c>
      <c r="AU70" s="51"/>
      <c r="AV70" s="52"/>
      <c r="AW70" s="121" t="s">
        <v>334</v>
      </c>
      <c r="AY70" s="27">
        <f>SUM(AY71:AY72)</f>
        <v>312</v>
      </c>
      <c r="AZ70" s="27">
        <f>SUM(AZ71:AZ72)</f>
        <v>319.3</v>
      </c>
      <c r="BA70" s="27">
        <f>SUM(BA71:BA72)</f>
        <v>443.90000000000003</v>
      </c>
    </row>
    <row r="71" spans="1:53" x14ac:dyDescent="0.15">
      <c r="A71" s="9" t="s">
        <v>21</v>
      </c>
      <c r="B71" s="10" t="s">
        <v>22</v>
      </c>
      <c r="C71" s="137"/>
      <c r="D71" s="22" t="s">
        <v>7</v>
      </c>
      <c r="E71" s="28"/>
      <c r="F71" s="28"/>
      <c r="G71" s="28"/>
      <c r="H71" s="28"/>
      <c r="I71" s="28"/>
      <c r="J71" s="28"/>
      <c r="K71" s="28"/>
      <c r="L71" s="28"/>
      <c r="M71" s="28"/>
      <c r="N71" s="28"/>
      <c r="O71" s="28"/>
      <c r="P71" s="28"/>
      <c r="Q71" s="28"/>
      <c r="R71" s="28"/>
      <c r="S71" s="28"/>
      <c r="T71" s="28"/>
      <c r="U71" s="28"/>
      <c r="V71" s="28"/>
      <c r="W71" s="28"/>
      <c r="X71" s="28"/>
      <c r="Y71" s="28"/>
      <c r="Z71" s="28"/>
      <c r="AA71" s="28"/>
      <c r="AB71" s="28"/>
      <c r="AC71" s="28"/>
      <c r="AD71" s="28"/>
      <c r="AE71" s="28"/>
      <c r="AF71" s="28"/>
      <c r="AG71" s="28"/>
      <c r="AH71" s="28"/>
      <c r="AI71" s="28"/>
      <c r="AJ71" s="28"/>
      <c r="AK71" s="28"/>
      <c r="AL71" s="28"/>
      <c r="AM71" s="28"/>
      <c r="AN71" s="28"/>
      <c r="AO71" s="28"/>
      <c r="AP71" s="30"/>
      <c r="AQ71" s="30"/>
      <c r="AR71" s="5">
        <v>1.3</v>
      </c>
      <c r="AS71" s="5">
        <v>0.9</v>
      </c>
      <c r="AU71" s="51"/>
      <c r="AV71" s="52"/>
      <c r="AW71" s="122"/>
      <c r="AY71" s="59">
        <f t="shared" ref="AY71:BA71" si="89">AP83</f>
        <v>55.5</v>
      </c>
      <c r="AZ71" s="59">
        <f t="shared" si="89"/>
        <v>63.3</v>
      </c>
      <c r="BA71" s="59">
        <f t="shared" si="89"/>
        <v>105.3</v>
      </c>
    </row>
    <row r="72" spans="1:53" x14ac:dyDescent="0.15">
      <c r="A72" s="9"/>
      <c r="B72" s="10"/>
      <c r="C72" s="137"/>
      <c r="D72" s="22" t="s">
        <v>8</v>
      </c>
      <c r="E72" s="28"/>
      <c r="F72" s="28"/>
      <c r="G72" s="28"/>
      <c r="H72" s="28"/>
      <c r="I72" s="28"/>
      <c r="J72" s="28"/>
      <c r="K72" s="28"/>
      <c r="L72" s="28"/>
      <c r="M72" s="28"/>
      <c r="N72" s="28"/>
      <c r="O72" s="28"/>
      <c r="P72" s="28"/>
      <c r="Q72" s="28"/>
      <c r="R72" s="28"/>
      <c r="S72" s="28"/>
      <c r="T72" s="28"/>
      <c r="U72" s="28"/>
      <c r="V72" s="28"/>
      <c r="W72" s="28"/>
      <c r="X72" s="28"/>
      <c r="Y72" s="28"/>
      <c r="Z72" s="28"/>
      <c r="AA72" s="28"/>
      <c r="AB72" s="28"/>
      <c r="AC72" s="28"/>
      <c r="AD72" s="28"/>
      <c r="AE72" s="28"/>
      <c r="AF72" s="28"/>
      <c r="AG72" s="28"/>
      <c r="AH72" s="28"/>
      <c r="AI72" s="28"/>
      <c r="AJ72" s="28"/>
      <c r="AK72" s="28"/>
      <c r="AL72" s="28"/>
      <c r="AM72" s="28"/>
      <c r="AN72" s="28"/>
      <c r="AO72" s="28"/>
      <c r="AP72" s="30"/>
      <c r="AQ72" s="30"/>
      <c r="AR72" s="5">
        <v>90.2</v>
      </c>
      <c r="AS72" s="5">
        <v>85.6</v>
      </c>
      <c r="AU72" s="51"/>
      <c r="AV72" s="52"/>
      <c r="AW72" s="122"/>
      <c r="AY72" s="59">
        <f t="shared" ref="AY72:BA72" si="90">AP84</f>
        <v>256.5</v>
      </c>
      <c r="AZ72" s="59">
        <f t="shared" si="90"/>
        <v>256</v>
      </c>
      <c r="BA72" s="59">
        <f t="shared" si="90"/>
        <v>338.6</v>
      </c>
    </row>
    <row r="73" spans="1:53" x14ac:dyDescent="0.15">
      <c r="A73" s="9"/>
      <c r="B73" s="10"/>
      <c r="C73" s="137"/>
      <c r="D73" s="22" t="s">
        <v>9</v>
      </c>
      <c r="E73" s="28"/>
      <c r="F73" s="28"/>
      <c r="G73" s="28"/>
      <c r="H73" s="28"/>
      <c r="I73" s="28"/>
      <c r="J73" s="28"/>
      <c r="K73" s="28"/>
      <c r="L73" s="28"/>
      <c r="M73" s="28"/>
      <c r="N73" s="28"/>
      <c r="O73" s="28"/>
      <c r="P73" s="28"/>
      <c r="Q73" s="28"/>
      <c r="R73" s="28"/>
      <c r="S73" s="28"/>
      <c r="T73" s="28"/>
      <c r="U73" s="28"/>
      <c r="V73" s="28"/>
      <c r="W73" s="28"/>
      <c r="X73" s="28"/>
      <c r="Y73" s="28"/>
      <c r="Z73" s="28"/>
      <c r="AA73" s="28"/>
      <c r="AB73" s="28"/>
      <c r="AC73" s="28"/>
      <c r="AD73" s="28"/>
      <c r="AE73" s="28"/>
      <c r="AF73" s="28"/>
      <c r="AG73" s="28"/>
      <c r="AH73" s="28"/>
      <c r="AI73" s="28"/>
      <c r="AJ73" s="28"/>
      <c r="AK73" s="28"/>
      <c r="AL73" s="28"/>
      <c r="AM73" s="28"/>
      <c r="AN73" s="28"/>
      <c r="AO73" s="28"/>
      <c r="AP73" s="30"/>
      <c r="AQ73" s="30"/>
      <c r="AR73" s="5">
        <v>86.8</v>
      </c>
      <c r="AS73" s="5">
        <v>82.3</v>
      </c>
      <c r="AU73" s="51"/>
      <c r="AV73" s="52"/>
      <c r="AW73" s="122"/>
      <c r="AY73" s="59">
        <f t="shared" ref="AY73:BA73" si="91">AP85</f>
        <v>302.7</v>
      </c>
      <c r="AZ73" s="59">
        <f t="shared" si="91"/>
        <v>310.60000000000002</v>
      </c>
      <c r="BA73" s="59">
        <f t="shared" si="91"/>
        <v>437</v>
      </c>
    </row>
    <row r="74" spans="1:53" x14ac:dyDescent="0.15">
      <c r="A74" s="9"/>
      <c r="B74" s="10"/>
      <c r="C74" s="137"/>
      <c r="D74" s="22" t="s">
        <v>10</v>
      </c>
      <c r="E74" s="28"/>
      <c r="F74" s="28"/>
      <c r="G74" s="28"/>
      <c r="H74" s="28"/>
      <c r="I74" s="28"/>
      <c r="J74" s="28"/>
      <c r="K74" s="28"/>
      <c r="L74" s="28"/>
      <c r="M74" s="28"/>
      <c r="N74" s="28"/>
      <c r="O74" s="28"/>
      <c r="P74" s="28"/>
      <c r="Q74" s="28"/>
      <c r="R74" s="28"/>
      <c r="S74" s="28"/>
      <c r="T74" s="28"/>
      <c r="U74" s="28"/>
      <c r="V74" s="28"/>
      <c r="W74" s="28"/>
      <c r="X74" s="28"/>
      <c r="Y74" s="28"/>
      <c r="Z74" s="28"/>
      <c r="AA74" s="28"/>
      <c r="AB74" s="28"/>
      <c r="AC74" s="28"/>
      <c r="AD74" s="28"/>
      <c r="AE74" s="28"/>
      <c r="AF74" s="28"/>
      <c r="AG74" s="28"/>
      <c r="AH74" s="28"/>
      <c r="AI74" s="28"/>
      <c r="AJ74" s="28"/>
      <c r="AK74" s="28"/>
      <c r="AL74" s="28"/>
      <c r="AM74" s="28"/>
      <c r="AN74" s="28"/>
      <c r="AO74" s="28"/>
      <c r="AP74" s="30"/>
      <c r="AQ74" s="30"/>
      <c r="AR74" s="5">
        <v>4.7</v>
      </c>
      <c r="AS74" s="5">
        <v>4.2</v>
      </c>
      <c r="AU74" s="51"/>
      <c r="AV74" s="52"/>
      <c r="AW74" s="122"/>
      <c r="AY74" s="59">
        <f t="shared" ref="AY74:BA74" si="92">AP86</f>
        <v>9.3000000000000007</v>
      </c>
      <c r="AZ74" s="59">
        <f t="shared" si="92"/>
        <v>8.6999999999999993</v>
      </c>
      <c r="BA74" s="59">
        <f t="shared" si="92"/>
        <v>6.9</v>
      </c>
    </row>
    <row r="75" spans="1:53" ht="14.25" thickBot="1" x14ac:dyDescent="0.2">
      <c r="A75" s="9"/>
      <c r="B75" s="10"/>
      <c r="C75" s="138"/>
      <c r="D75" s="24" t="s">
        <v>11</v>
      </c>
      <c r="E75" s="29"/>
      <c r="F75" s="29"/>
      <c r="G75" s="29"/>
      <c r="H75" s="29"/>
      <c r="I75" s="29"/>
      <c r="J75" s="29"/>
      <c r="K75" s="29"/>
      <c r="L75" s="29"/>
      <c r="M75" s="29"/>
      <c r="N75" s="29"/>
      <c r="O75" s="29"/>
      <c r="P75" s="29"/>
      <c r="Q75" s="29"/>
      <c r="R75" s="29"/>
      <c r="S75" s="29"/>
      <c r="T75" s="29"/>
      <c r="U75" s="29"/>
      <c r="V75" s="29"/>
      <c r="W75" s="29"/>
      <c r="X75" s="29"/>
      <c r="Y75" s="29"/>
      <c r="Z75" s="29"/>
      <c r="AA75" s="29"/>
      <c r="AB75" s="29"/>
      <c r="AC75" s="29"/>
      <c r="AD75" s="29"/>
      <c r="AE75" s="29"/>
      <c r="AF75" s="29"/>
      <c r="AG75" s="29"/>
      <c r="AH75" s="29"/>
      <c r="AI75" s="29"/>
      <c r="AJ75" s="29"/>
      <c r="AK75" s="29"/>
      <c r="AL75" s="29"/>
      <c r="AM75" s="29"/>
      <c r="AN75" s="29"/>
      <c r="AO75" s="29"/>
      <c r="AP75" s="31"/>
      <c r="AQ75" s="31"/>
      <c r="AR75" s="7">
        <v>4.7</v>
      </c>
      <c r="AS75" s="7">
        <v>4.2</v>
      </c>
      <c r="AU75" s="51"/>
      <c r="AV75" s="52"/>
      <c r="AW75" s="123"/>
      <c r="AY75" s="59">
        <f t="shared" ref="AY75:BA75" si="93">AP87</f>
        <v>9.3000000000000007</v>
      </c>
      <c r="AZ75" s="59">
        <f t="shared" si="93"/>
        <v>0</v>
      </c>
      <c r="BA75" s="59">
        <f t="shared" si="93"/>
        <v>6.9</v>
      </c>
    </row>
    <row r="76" spans="1:53" x14ac:dyDescent="0.15">
      <c r="A76" s="9"/>
      <c r="B76" s="10"/>
      <c r="C76" s="133" t="s">
        <v>324</v>
      </c>
      <c r="D76" s="23" t="s">
        <v>6</v>
      </c>
      <c r="E76" s="26">
        <f t="shared" ref="E76:X76" si="94">SUM(E77:E78)-SUM(E79:E80)</f>
        <v>0</v>
      </c>
      <c r="F76" s="26">
        <f t="shared" si="94"/>
        <v>0</v>
      </c>
      <c r="G76" s="26">
        <f t="shared" si="94"/>
        <v>0</v>
      </c>
      <c r="H76" s="26">
        <f t="shared" si="94"/>
        <v>0</v>
      </c>
      <c r="I76" s="26">
        <f t="shared" si="94"/>
        <v>0</v>
      </c>
      <c r="J76" s="26">
        <f t="shared" si="94"/>
        <v>0</v>
      </c>
      <c r="K76" s="26">
        <f t="shared" si="94"/>
        <v>0</v>
      </c>
      <c r="L76" s="26">
        <f t="shared" si="94"/>
        <v>0</v>
      </c>
      <c r="M76" s="26">
        <f t="shared" si="94"/>
        <v>0</v>
      </c>
      <c r="N76" s="26">
        <f t="shared" si="94"/>
        <v>0</v>
      </c>
      <c r="O76" s="26">
        <f t="shared" si="94"/>
        <v>0</v>
      </c>
      <c r="P76" s="26">
        <f t="shared" si="94"/>
        <v>0</v>
      </c>
      <c r="Q76" s="26">
        <f t="shared" si="94"/>
        <v>0</v>
      </c>
      <c r="R76" s="26">
        <f t="shared" si="94"/>
        <v>0</v>
      </c>
      <c r="S76" s="26">
        <f t="shared" si="94"/>
        <v>0</v>
      </c>
      <c r="T76" s="26">
        <f t="shared" si="94"/>
        <v>0</v>
      </c>
      <c r="U76" s="26">
        <f t="shared" si="94"/>
        <v>0</v>
      </c>
      <c r="V76" s="26">
        <f t="shared" si="94"/>
        <v>0</v>
      </c>
      <c r="W76" s="26">
        <f t="shared" si="94"/>
        <v>0</v>
      </c>
      <c r="X76" s="26">
        <f t="shared" si="94"/>
        <v>0</v>
      </c>
      <c r="Y76" s="37"/>
      <c r="Z76" s="37"/>
      <c r="AA76" s="37"/>
      <c r="AB76" s="37"/>
      <c r="AC76" s="37"/>
      <c r="AD76" s="37"/>
      <c r="AE76" s="37"/>
      <c r="AF76" s="37"/>
      <c r="AG76" s="37"/>
      <c r="AH76" s="37"/>
      <c r="AI76" s="37"/>
      <c r="AJ76" s="37"/>
      <c r="AK76" s="37"/>
      <c r="AL76" s="37"/>
      <c r="AM76" s="37"/>
      <c r="AN76" s="37"/>
      <c r="AO76" s="37"/>
      <c r="AP76" s="36"/>
      <c r="AQ76" s="36"/>
      <c r="AR76" s="14"/>
      <c r="AS76" s="14"/>
      <c r="AU76" s="51"/>
      <c r="AV76" s="52"/>
      <c r="AW76" s="121" t="s">
        <v>335</v>
      </c>
      <c r="AY76" s="27">
        <f>SUM(AY77:AY78)</f>
        <v>236.60000000000002</v>
      </c>
      <c r="AZ76" s="27">
        <f>SUM(AZ77:AZ78)</f>
        <v>238.2</v>
      </c>
      <c r="BA76" s="27">
        <f>SUM(BA77:BA78)</f>
        <v>292</v>
      </c>
    </row>
    <row r="77" spans="1:53" x14ac:dyDescent="0.15">
      <c r="A77" s="9"/>
      <c r="B77" s="10"/>
      <c r="C77" s="134"/>
      <c r="D77" s="22" t="s">
        <v>7</v>
      </c>
      <c r="E77" s="28"/>
      <c r="F77" s="28"/>
      <c r="G77" s="28"/>
      <c r="H77" s="28">
        <v>32250</v>
      </c>
      <c r="I77" s="28">
        <v>28075</v>
      </c>
      <c r="J77" s="28">
        <v>49890</v>
      </c>
      <c r="K77" s="28">
        <v>82134</v>
      </c>
      <c r="L77" s="28">
        <v>127424</v>
      </c>
      <c r="M77" s="28">
        <v>114880</v>
      </c>
      <c r="N77" s="28">
        <v>189000</v>
      </c>
      <c r="O77" s="28">
        <v>228870</v>
      </c>
      <c r="P77" s="28">
        <v>282323</v>
      </c>
      <c r="Q77" s="28">
        <v>192329</v>
      </c>
      <c r="R77" s="28">
        <v>260151</v>
      </c>
      <c r="S77" s="28">
        <v>274095</v>
      </c>
      <c r="T77" s="28">
        <v>207133</v>
      </c>
      <c r="U77" s="28">
        <v>196928</v>
      </c>
      <c r="V77" s="28">
        <v>141111</v>
      </c>
      <c r="W77" s="28">
        <v>169110</v>
      </c>
      <c r="X77" s="28">
        <v>184471</v>
      </c>
      <c r="Y77" s="37"/>
      <c r="Z77" s="37"/>
      <c r="AA77" s="37"/>
      <c r="AB77" s="37"/>
      <c r="AC77" s="37"/>
      <c r="AD77" s="37"/>
      <c r="AE77" s="37"/>
      <c r="AF77" s="37"/>
      <c r="AG77" s="37"/>
      <c r="AH77" s="37"/>
      <c r="AI77" s="37"/>
      <c r="AJ77" s="37"/>
      <c r="AK77" s="37"/>
      <c r="AL77" s="37"/>
      <c r="AM77" s="37"/>
      <c r="AN77" s="37"/>
      <c r="AO77" s="37"/>
      <c r="AP77" s="36"/>
      <c r="AQ77" s="36"/>
      <c r="AR77" s="14"/>
      <c r="AS77" s="14"/>
      <c r="AU77" s="51"/>
      <c r="AV77" s="52"/>
      <c r="AW77" s="122"/>
      <c r="AY77" s="59">
        <f t="shared" ref="AY77:BA77" si="95">AP89</f>
        <v>61.7</v>
      </c>
      <c r="AZ77" s="59">
        <f t="shared" si="95"/>
        <v>71.5</v>
      </c>
      <c r="BA77" s="59">
        <f t="shared" si="95"/>
        <v>91.5</v>
      </c>
    </row>
    <row r="78" spans="1:53" x14ac:dyDescent="0.15">
      <c r="A78" s="9"/>
      <c r="B78" s="10"/>
      <c r="C78" s="134"/>
      <c r="D78" s="22" t="s">
        <v>8</v>
      </c>
      <c r="E78" s="28"/>
      <c r="F78" s="28"/>
      <c r="G78" s="28"/>
      <c r="H78" s="28">
        <v>79450</v>
      </c>
      <c r="I78" s="28">
        <v>148216</v>
      </c>
      <c r="J78" s="28">
        <v>128732</v>
      </c>
      <c r="K78" s="28">
        <v>238368</v>
      </c>
      <c r="L78" s="28">
        <v>320224</v>
      </c>
      <c r="M78" s="28">
        <v>421806</v>
      </c>
      <c r="N78" s="28">
        <v>490779</v>
      </c>
      <c r="O78" s="28">
        <v>461495</v>
      </c>
      <c r="P78" s="28">
        <v>587627</v>
      </c>
      <c r="Q78" s="28">
        <v>481159</v>
      </c>
      <c r="R78" s="28">
        <v>553020</v>
      </c>
      <c r="S78" s="28">
        <v>585905</v>
      </c>
      <c r="T78" s="28">
        <v>483309</v>
      </c>
      <c r="U78" s="28">
        <v>525126</v>
      </c>
      <c r="V78" s="28">
        <v>510368</v>
      </c>
      <c r="W78" s="28">
        <v>518475</v>
      </c>
      <c r="X78" s="28">
        <v>534214</v>
      </c>
      <c r="Y78" s="37"/>
      <c r="Z78" s="37"/>
      <c r="AA78" s="37"/>
      <c r="AB78" s="37"/>
      <c r="AC78" s="37"/>
      <c r="AD78" s="37"/>
      <c r="AE78" s="37"/>
      <c r="AF78" s="37"/>
      <c r="AG78" s="37"/>
      <c r="AH78" s="37"/>
      <c r="AI78" s="37"/>
      <c r="AJ78" s="37"/>
      <c r="AK78" s="37"/>
      <c r="AL78" s="37"/>
      <c r="AM78" s="37"/>
      <c r="AN78" s="37"/>
      <c r="AO78" s="37"/>
      <c r="AP78" s="36"/>
      <c r="AQ78" s="36"/>
      <c r="AR78" s="14"/>
      <c r="AS78" s="14"/>
      <c r="AU78" s="51"/>
      <c r="AV78" s="52"/>
      <c r="AW78" s="122"/>
      <c r="AY78" s="59">
        <f t="shared" ref="AY78:BA78" si="96">AP90</f>
        <v>174.9</v>
      </c>
      <c r="AZ78" s="59">
        <f t="shared" si="96"/>
        <v>166.7</v>
      </c>
      <c r="BA78" s="59">
        <f t="shared" si="96"/>
        <v>200.5</v>
      </c>
    </row>
    <row r="79" spans="1:53" x14ac:dyDescent="0.15">
      <c r="A79" s="9"/>
      <c r="B79" s="10"/>
      <c r="C79" s="134"/>
      <c r="D79" s="22" t="s">
        <v>9</v>
      </c>
      <c r="E79" s="28"/>
      <c r="F79" s="28"/>
      <c r="G79" s="28"/>
      <c r="H79" s="28">
        <v>89060</v>
      </c>
      <c r="I79" s="28">
        <v>147222</v>
      </c>
      <c r="J79" s="28">
        <v>149692</v>
      </c>
      <c r="K79" s="28">
        <v>226802</v>
      </c>
      <c r="L79" s="28">
        <v>420733</v>
      </c>
      <c r="M79" s="28">
        <v>483883</v>
      </c>
      <c r="N79" s="28">
        <v>432717</v>
      </c>
      <c r="O79" s="28">
        <v>457485</v>
      </c>
      <c r="P79" s="28">
        <v>566688</v>
      </c>
      <c r="Q79" s="28">
        <v>514171</v>
      </c>
      <c r="R79" s="28">
        <v>526603</v>
      </c>
      <c r="S79" s="28">
        <v>561855</v>
      </c>
      <c r="T79" s="28">
        <v>600020</v>
      </c>
      <c r="U79" s="28">
        <v>547240</v>
      </c>
      <c r="V79" s="28">
        <v>583995</v>
      </c>
      <c r="W79" s="28">
        <v>612929</v>
      </c>
      <c r="X79" s="28">
        <v>628358</v>
      </c>
      <c r="Y79" s="37"/>
      <c r="Z79" s="37"/>
      <c r="AA79" s="37"/>
      <c r="AB79" s="37"/>
      <c r="AC79" s="37"/>
      <c r="AD79" s="37"/>
      <c r="AE79" s="37"/>
      <c r="AF79" s="37"/>
      <c r="AG79" s="37"/>
      <c r="AH79" s="37"/>
      <c r="AI79" s="37"/>
      <c r="AJ79" s="37"/>
      <c r="AK79" s="37"/>
      <c r="AL79" s="37"/>
      <c r="AM79" s="37"/>
      <c r="AN79" s="37"/>
      <c r="AO79" s="37"/>
      <c r="AP79" s="36"/>
      <c r="AQ79" s="36"/>
      <c r="AR79" s="14"/>
      <c r="AS79" s="14"/>
      <c r="AU79" s="51"/>
      <c r="AV79" s="52"/>
      <c r="AW79" s="122"/>
      <c r="AY79" s="59">
        <f t="shared" ref="AY79:BA79" si="97">AP91</f>
        <v>222.5</v>
      </c>
      <c r="AZ79" s="59">
        <f t="shared" si="97"/>
        <v>217.1</v>
      </c>
      <c r="BA79" s="59">
        <f t="shared" si="97"/>
        <v>271.60000000000002</v>
      </c>
    </row>
    <row r="80" spans="1:53" x14ac:dyDescent="0.15">
      <c r="A80" s="9"/>
      <c r="B80" s="10"/>
      <c r="C80" s="134"/>
      <c r="D80" s="22" t="s">
        <v>10</v>
      </c>
      <c r="E80" s="28"/>
      <c r="F80" s="28"/>
      <c r="G80" s="28"/>
      <c r="H80" s="28">
        <v>22640</v>
      </c>
      <c r="I80" s="28">
        <v>29069</v>
      </c>
      <c r="J80" s="28">
        <v>28930</v>
      </c>
      <c r="K80" s="28">
        <v>93700</v>
      </c>
      <c r="L80" s="28">
        <v>26915</v>
      </c>
      <c r="M80" s="28">
        <v>52803</v>
      </c>
      <c r="N80" s="28">
        <v>247062</v>
      </c>
      <c r="O80" s="28">
        <v>232880</v>
      </c>
      <c r="P80" s="28">
        <v>303262</v>
      </c>
      <c r="Q80" s="28">
        <v>159317</v>
      </c>
      <c r="R80" s="28">
        <v>286568</v>
      </c>
      <c r="S80" s="28">
        <v>298145</v>
      </c>
      <c r="T80" s="28">
        <v>90422</v>
      </c>
      <c r="U80" s="28">
        <v>174814</v>
      </c>
      <c r="V80" s="28">
        <v>67484</v>
      </c>
      <c r="W80" s="28">
        <v>74656</v>
      </c>
      <c r="X80" s="28">
        <v>90327</v>
      </c>
      <c r="Y80" s="37"/>
      <c r="Z80" s="37"/>
      <c r="AA80" s="37"/>
      <c r="AB80" s="37"/>
      <c r="AC80" s="37"/>
      <c r="AD80" s="37"/>
      <c r="AE80" s="37"/>
      <c r="AF80" s="37"/>
      <c r="AG80" s="37"/>
      <c r="AH80" s="37"/>
      <c r="AI80" s="37"/>
      <c r="AJ80" s="37"/>
      <c r="AK80" s="37"/>
      <c r="AL80" s="37"/>
      <c r="AM80" s="37"/>
      <c r="AN80" s="37"/>
      <c r="AO80" s="37"/>
      <c r="AP80" s="36"/>
      <c r="AQ80" s="36"/>
      <c r="AR80" s="14"/>
      <c r="AS80" s="14"/>
      <c r="AU80" s="51"/>
      <c r="AV80" s="52"/>
      <c r="AW80" s="122"/>
      <c r="AY80" s="59">
        <f t="shared" ref="AY80:BA80" si="98">AP92</f>
        <v>14.1</v>
      </c>
      <c r="AZ80" s="59">
        <f t="shared" si="98"/>
        <v>21.1</v>
      </c>
      <c r="BA80" s="59">
        <f t="shared" si="98"/>
        <v>20.399999999999999</v>
      </c>
    </row>
    <row r="81" spans="1:53" ht="14.25" thickBot="1" x14ac:dyDescent="0.2">
      <c r="A81" s="9"/>
      <c r="B81" s="10"/>
      <c r="C81" s="135"/>
      <c r="D81" s="24" t="s">
        <v>11</v>
      </c>
      <c r="E81" s="29"/>
      <c r="F81" s="29"/>
      <c r="G81" s="29"/>
      <c r="H81" s="29"/>
      <c r="I81" s="29">
        <v>34562</v>
      </c>
      <c r="J81" s="29">
        <v>29720</v>
      </c>
      <c r="K81" s="29">
        <v>95920</v>
      </c>
      <c r="L81" s="29">
        <v>28745</v>
      </c>
      <c r="M81" s="29">
        <v>53664</v>
      </c>
      <c r="N81" s="29">
        <f t="shared" ref="N81:T81" si="99">N80</f>
        <v>247062</v>
      </c>
      <c r="O81" s="29">
        <f t="shared" si="99"/>
        <v>232880</v>
      </c>
      <c r="P81" s="29">
        <f t="shared" si="99"/>
        <v>303262</v>
      </c>
      <c r="Q81" s="29">
        <f t="shared" si="99"/>
        <v>159317</v>
      </c>
      <c r="R81" s="29">
        <f t="shared" si="99"/>
        <v>286568</v>
      </c>
      <c r="S81" s="29">
        <f t="shared" si="99"/>
        <v>298145</v>
      </c>
      <c r="T81" s="29">
        <f t="shared" si="99"/>
        <v>90422</v>
      </c>
      <c r="U81" s="29">
        <v>176197</v>
      </c>
      <c r="V81" s="29">
        <v>59652</v>
      </c>
      <c r="W81" s="29">
        <v>109673</v>
      </c>
      <c r="X81" s="29">
        <v>126785</v>
      </c>
      <c r="Y81" s="37"/>
      <c r="Z81" s="37"/>
      <c r="AA81" s="37"/>
      <c r="AB81" s="37"/>
      <c r="AC81" s="37"/>
      <c r="AD81" s="37"/>
      <c r="AE81" s="37"/>
      <c r="AF81" s="37"/>
      <c r="AG81" s="37"/>
      <c r="AH81" s="37"/>
      <c r="AI81" s="37"/>
      <c r="AJ81" s="37"/>
      <c r="AK81" s="37"/>
      <c r="AL81" s="37"/>
      <c r="AM81" s="37"/>
      <c r="AN81" s="37"/>
      <c r="AO81" s="37"/>
      <c r="AP81" s="36"/>
      <c r="AQ81" s="36"/>
      <c r="AR81" s="14"/>
      <c r="AS81" s="14"/>
      <c r="AU81" s="51"/>
      <c r="AV81" s="52"/>
      <c r="AW81" s="123"/>
      <c r="AY81" s="59">
        <f t="shared" ref="AY81:BA81" si="100">AP93</f>
        <v>14.2</v>
      </c>
      <c r="AZ81" s="59">
        <f t="shared" si="100"/>
        <v>22.3</v>
      </c>
      <c r="BA81" s="59">
        <f t="shared" si="100"/>
        <v>21.9</v>
      </c>
    </row>
    <row r="82" spans="1:53" x14ac:dyDescent="0.15">
      <c r="A82" s="9"/>
      <c r="B82" s="10"/>
      <c r="C82" s="133" t="s">
        <v>309</v>
      </c>
      <c r="D82" s="23" t="s">
        <v>6</v>
      </c>
      <c r="E82" s="26">
        <f t="shared" ref="E82:AI82" si="101">SUM(E83:E84)-SUM(E85:E86)</f>
        <v>0</v>
      </c>
      <c r="F82" s="26">
        <f t="shared" si="101"/>
        <v>0</v>
      </c>
      <c r="G82" s="26">
        <f t="shared" si="101"/>
        <v>0</v>
      </c>
      <c r="H82" s="26">
        <f t="shared" si="101"/>
        <v>0</v>
      </c>
      <c r="I82" s="26">
        <f t="shared" si="101"/>
        <v>0</v>
      </c>
      <c r="J82" s="26">
        <f t="shared" si="101"/>
        <v>0</v>
      </c>
      <c r="K82" s="26">
        <f t="shared" si="101"/>
        <v>0</v>
      </c>
      <c r="L82" s="26">
        <f t="shared" si="101"/>
        <v>0</v>
      </c>
      <c r="M82" s="26">
        <f t="shared" si="101"/>
        <v>0</v>
      </c>
      <c r="N82" s="26">
        <f t="shared" si="101"/>
        <v>0</v>
      </c>
      <c r="O82" s="26">
        <f t="shared" si="101"/>
        <v>0</v>
      </c>
      <c r="P82" s="26">
        <f t="shared" si="101"/>
        <v>0</v>
      </c>
      <c r="Q82" s="26">
        <f t="shared" si="101"/>
        <v>0</v>
      </c>
      <c r="R82" s="26">
        <f t="shared" si="101"/>
        <v>0</v>
      </c>
      <c r="S82" s="26">
        <f t="shared" si="101"/>
        <v>0</v>
      </c>
      <c r="T82" s="26">
        <f t="shared" si="101"/>
        <v>0</v>
      </c>
      <c r="U82" s="26">
        <f t="shared" si="101"/>
        <v>0</v>
      </c>
      <c r="V82" s="26">
        <f t="shared" si="101"/>
        <v>0</v>
      </c>
      <c r="W82" s="26">
        <f t="shared" si="101"/>
        <v>0</v>
      </c>
      <c r="X82" s="26">
        <f t="shared" si="101"/>
        <v>0</v>
      </c>
      <c r="Y82" s="26">
        <f t="shared" si="101"/>
        <v>0</v>
      </c>
      <c r="Z82" s="26">
        <f t="shared" si="101"/>
        <v>0</v>
      </c>
      <c r="AA82" s="26">
        <f t="shared" si="101"/>
        <v>0</v>
      </c>
      <c r="AB82" s="26">
        <f t="shared" si="101"/>
        <v>0</v>
      </c>
      <c r="AC82" s="26">
        <f t="shared" si="101"/>
        <v>0</v>
      </c>
      <c r="AD82" s="26">
        <f t="shared" si="101"/>
        <v>0</v>
      </c>
      <c r="AE82" s="26">
        <f t="shared" si="101"/>
        <v>0</v>
      </c>
      <c r="AF82" s="26">
        <f t="shared" si="101"/>
        <v>0</v>
      </c>
      <c r="AG82" s="26">
        <f t="shared" si="101"/>
        <v>0</v>
      </c>
      <c r="AH82" s="26">
        <f t="shared" si="101"/>
        <v>0</v>
      </c>
      <c r="AI82" s="26">
        <f t="shared" si="101"/>
        <v>0</v>
      </c>
      <c r="AJ82" s="26">
        <f t="shared" ref="AJ82:AK82" si="102">SUM(AJ83:AJ84)-SUM(AJ85:AJ86)</f>
        <v>0</v>
      </c>
      <c r="AK82" s="26">
        <f t="shared" si="102"/>
        <v>0</v>
      </c>
      <c r="AL82" s="26">
        <f t="shared" ref="AL82" si="103">SUM(AL83:AL84)-SUM(AL85:AL86)</f>
        <v>0</v>
      </c>
      <c r="AM82" s="26">
        <f t="shared" ref="AM82" si="104">SUM(AM83:AM84)-SUM(AM85:AM86)</f>
        <v>0</v>
      </c>
      <c r="AN82" s="26">
        <f t="shared" ref="AN82" si="105">SUM(AN83:AN84)-SUM(AN85:AN86)</f>
        <v>0</v>
      </c>
      <c r="AO82" s="26">
        <f t="shared" ref="AO82" si="106">SUM(AO83:AO84)-SUM(AO85:AO86)</f>
        <v>0</v>
      </c>
      <c r="AP82" s="27">
        <f t="shared" ref="AP82" si="107">SUM(AP83:AP84)-SUM(AP85:AP86)</f>
        <v>0</v>
      </c>
      <c r="AQ82" s="27">
        <f t="shared" ref="AQ82" si="108">SUM(AQ83:AQ84)-SUM(AQ85:AQ86)</f>
        <v>0</v>
      </c>
      <c r="AR82" s="3">
        <v>443.9</v>
      </c>
      <c r="AS82" s="3">
        <v>402.6</v>
      </c>
      <c r="AU82" s="51"/>
      <c r="AV82" s="52"/>
      <c r="AW82" s="121" t="s">
        <v>336</v>
      </c>
      <c r="AY82" s="59">
        <f t="shared" ref="AY82:BA82" si="109">AP94</f>
        <v>0</v>
      </c>
      <c r="AZ82" s="59">
        <f t="shared" si="109"/>
        <v>0</v>
      </c>
      <c r="BA82" s="59">
        <f t="shared" si="109"/>
        <v>176.9</v>
      </c>
    </row>
    <row r="83" spans="1:53" x14ac:dyDescent="0.15">
      <c r="A83" s="9"/>
      <c r="B83" s="10"/>
      <c r="C83" s="134"/>
      <c r="D83" s="22" t="s">
        <v>7</v>
      </c>
      <c r="E83" s="28"/>
      <c r="F83" s="28"/>
      <c r="G83" s="28"/>
      <c r="H83" s="28"/>
      <c r="I83" s="28"/>
      <c r="J83" s="28"/>
      <c r="K83" s="28"/>
      <c r="L83" s="28"/>
      <c r="M83" s="28"/>
      <c r="N83" s="28"/>
      <c r="O83" s="28"/>
      <c r="P83" s="28"/>
      <c r="Q83" s="28"/>
      <c r="R83" s="28"/>
      <c r="S83" s="28"/>
      <c r="T83" s="28"/>
      <c r="U83" s="28"/>
      <c r="V83" s="28"/>
      <c r="W83" s="28"/>
      <c r="X83" s="28"/>
      <c r="Y83" s="28">
        <v>128141</v>
      </c>
      <c r="Z83" s="28">
        <v>105300</v>
      </c>
      <c r="AA83" s="28">
        <v>104420</v>
      </c>
      <c r="AB83" s="28">
        <v>114849</v>
      </c>
      <c r="AC83" s="28">
        <v>121700</v>
      </c>
      <c r="AD83" s="28">
        <v>82183</v>
      </c>
      <c r="AE83" s="28">
        <v>77020</v>
      </c>
      <c r="AF83" s="28">
        <v>58888</v>
      </c>
      <c r="AG83" s="28">
        <v>68300</v>
      </c>
      <c r="AH83" s="28">
        <v>74500</v>
      </c>
      <c r="AI83" s="28">
        <v>127605</v>
      </c>
      <c r="AJ83" s="28">
        <v>138018</v>
      </c>
      <c r="AK83" s="28">
        <v>121668</v>
      </c>
      <c r="AL83" s="28">
        <v>90460</v>
      </c>
      <c r="AM83" s="28">
        <v>97415</v>
      </c>
      <c r="AN83" s="28">
        <v>79226</v>
      </c>
      <c r="AO83" s="28">
        <v>130509</v>
      </c>
      <c r="AP83" s="30">
        <v>55.5</v>
      </c>
      <c r="AQ83" s="30">
        <v>63.3</v>
      </c>
      <c r="AR83" s="5">
        <v>105.3</v>
      </c>
      <c r="AS83" s="5">
        <v>80.599999999999994</v>
      </c>
      <c r="AU83" s="51"/>
      <c r="AV83" s="52"/>
      <c r="AW83" s="122"/>
      <c r="AY83" s="59">
        <f t="shared" ref="AY83:BA83" si="110">AP95</f>
        <v>0</v>
      </c>
      <c r="AZ83" s="59">
        <f t="shared" si="110"/>
        <v>0</v>
      </c>
      <c r="BA83" s="59">
        <f t="shared" si="110"/>
        <v>3.6</v>
      </c>
    </row>
    <row r="84" spans="1:53" x14ac:dyDescent="0.15">
      <c r="A84" s="9"/>
      <c r="B84" s="10"/>
      <c r="C84" s="134"/>
      <c r="D84" s="22" t="s">
        <v>8</v>
      </c>
      <c r="E84" s="28"/>
      <c r="F84" s="28"/>
      <c r="G84" s="28"/>
      <c r="H84" s="28"/>
      <c r="I84" s="28"/>
      <c r="J84" s="28"/>
      <c r="K84" s="28"/>
      <c r="L84" s="28"/>
      <c r="M84" s="28"/>
      <c r="N84" s="28"/>
      <c r="O84" s="28"/>
      <c r="P84" s="28"/>
      <c r="Q84" s="28"/>
      <c r="R84" s="28"/>
      <c r="S84" s="28"/>
      <c r="T84" s="28"/>
      <c r="U84" s="28"/>
      <c r="V84" s="28"/>
      <c r="W84" s="28"/>
      <c r="X84" s="28"/>
      <c r="Y84" s="28">
        <v>382123</v>
      </c>
      <c r="Z84" s="28">
        <v>391954</v>
      </c>
      <c r="AA84" s="28">
        <v>384420</v>
      </c>
      <c r="AB84" s="28">
        <v>337219</v>
      </c>
      <c r="AC84" s="28">
        <v>293643</v>
      </c>
      <c r="AD84" s="28">
        <v>279515</v>
      </c>
      <c r="AE84" s="28">
        <v>261305</v>
      </c>
      <c r="AF84" s="28">
        <v>269824</v>
      </c>
      <c r="AG84" s="28">
        <v>265900</v>
      </c>
      <c r="AH84" s="28">
        <v>279200</v>
      </c>
      <c r="AI84" s="28">
        <v>250395</v>
      </c>
      <c r="AJ84" s="28">
        <v>253482</v>
      </c>
      <c r="AK84" s="28">
        <v>238532</v>
      </c>
      <c r="AL84" s="28">
        <v>215640</v>
      </c>
      <c r="AM84" s="28">
        <v>295985</v>
      </c>
      <c r="AN84" s="28">
        <v>290574</v>
      </c>
      <c r="AO84" s="28">
        <v>581603</v>
      </c>
      <c r="AP84" s="30">
        <v>256.5</v>
      </c>
      <c r="AQ84" s="30">
        <v>256</v>
      </c>
      <c r="AR84" s="5">
        <v>338.6</v>
      </c>
      <c r="AS84" s="5">
        <v>322</v>
      </c>
      <c r="AU84" s="51"/>
      <c r="AV84" s="52"/>
      <c r="AW84" s="122"/>
      <c r="AY84" s="59">
        <f t="shared" ref="AY84:BA84" si="111">AP96</f>
        <v>0</v>
      </c>
      <c r="AZ84" s="59">
        <f t="shared" si="111"/>
        <v>0</v>
      </c>
      <c r="BA84" s="59">
        <f t="shared" si="111"/>
        <v>173.3</v>
      </c>
    </row>
    <row r="85" spans="1:53" x14ac:dyDescent="0.15">
      <c r="A85" s="9"/>
      <c r="B85" s="10"/>
      <c r="C85" s="134"/>
      <c r="D85" s="22" t="s">
        <v>9</v>
      </c>
      <c r="E85" s="28"/>
      <c r="F85" s="28"/>
      <c r="G85" s="28"/>
      <c r="H85" s="28"/>
      <c r="I85" s="28"/>
      <c r="J85" s="28"/>
      <c r="K85" s="28"/>
      <c r="L85" s="28"/>
      <c r="M85" s="28"/>
      <c r="N85" s="28"/>
      <c r="O85" s="28"/>
      <c r="P85" s="28"/>
      <c r="Q85" s="28"/>
      <c r="R85" s="28"/>
      <c r="S85" s="28"/>
      <c r="T85" s="28"/>
      <c r="U85" s="28"/>
      <c r="V85" s="28"/>
      <c r="W85" s="28"/>
      <c r="X85" s="28"/>
      <c r="Y85" s="28">
        <v>432601</v>
      </c>
      <c r="Z85" s="28">
        <v>443722</v>
      </c>
      <c r="AA85" s="28">
        <v>435508</v>
      </c>
      <c r="AB85" s="28">
        <v>414928</v>
      </c>
      <c r="AC85" s="28">
        <v>381128</v>
      </c>
      <c r="AD85" s="28">
        <v>319449</v>
      </c>
      <c r="AE85" s="28">
        <v>298165</v>
      </c>
      <c r="AF85" s="28">
        <v>289686</v>
      </c>
      <c r="AG85" s="28">
        <v>292288</v>
      </c>
      <c r="AH85" s="28">
        <v>307839</v>
      </c>
      <c r="AI85" s="28">
        <v>322066</v>
      </c>
      <c r="AJ85" s="28">
        <v>341237</v>
      </c>
      <c r="AK85" s="28">
        <v>326315</v>
      </c>
      <c r="AL85" s="28">
        <v>278263</v>
      </c>
      <c r="AM85" s="28">
        <v>362340</v>
      </c>
      <c r="AN85" s="28">
        <v>343700</v>
      </c>
      <c r="AO85" s="28">
        <v>651533</v>
      </c>
      <c r="AP85" s="30">
        <v>302.7</v>
      </c>
      <c r="AQ85" s="30">
        <v>310.60000000000002</v>
      </c>
      <c r="AR85" s="5">
        <v>437</v>
      </c>
      <c r="AS85" s="5">
        <v>397.7</v>
      </c>
      <c r="AU85" s="51"/>
      <c r="AV85" s="52"/>
      <c r="AW85" s="122"/>
      <c r="AY85" s="59">
        <f t="shared" ref="AY85:BA85" si="112">AP97</f>
        <v>0</v>
      </c>
      <c r="AZ85" s="59">
        <f t="shared" si="112"/>
        <v>0</v>
      </c>
      <c r="BA85" s="59">
        <f t="shared" si="112"/>
        <v>158.69999999999999</v>
      </c>
    </row>
    <row r="86" spans="1:53" x14ac:dyDescent="0.15">
      <c r="A86" s="9"/>
      <c r="B86" s="10"/>
      <c r="C86" s="134"/>
      <c r="D86" s="22" t="s">
        <v>10</v>
      </c>
      <c r="E86" s="28"/>
      <c r="F86" s="28"/>
      <c r="G86" s="28"/>
      <c r="H86" s="28"/>
      <c r="I86" s="28"/>
      <c r="J86" s="28"/>
      <c r="K86" s="28"/>
      <c r="L86" s="28"/>
      <c r="M86" s="28"/>
      <c r="N86" s="28"/>
      <c r="O86" s="28"/>
      <c r="P86" s="28"/>
      <c r="Q86" s="28"/>
      <c r="R86" s="28"/>
      <c r="S86" s="28"/>
      <c r="T86" s="28"/>
      <c r="U86" s="28"/>
      <c r="V86" s="28"/>
      <c r="W86" s="28"/>
      <c r="X86" s="28"/>
      <c r="Y86" s="28">
        <v>77663</v>
      </c>
      <c r="Z86" s="28">
        <v>53532</v>
      </c>
      <c r="AA86" s="28">
        <v>53332</v>
      </c>
      <c r="AB86" s="28">
        <v>37140</v>
      </c>
      <c r="AC86" s="28">
        <v>34215</v>
      </c>
      <c r="AD86" s="28">
        <v>42249</v>
      </c>
      <c r="AE86" s="28">
        <v>40160</v>
      </c>
      <c r="AF86" s="28">
        <v>39026</v>
      </c>
      <c r="AG86" s="28">
        <v>41912</v>
      </c>
      <c r="AH86" s="28">
        <v>45861</v>
      </c>
      <c r="AI86" s="28">
        <v>55934</v>
      </c>
      <c r="AJ86" s="28">
        <v>50263</v>
      </c>
      <c r="AK86" s="28">
        <v>33885</v>
      </c>
      <c r="AL86" s="28">
        <v>27837</v>
      </c>
      <c r="AM86" s="28">
        <v>31060</v>
      </c>
      <c r="AN86" s="28">
        <v>26100</v>
      </c>
      <c r="AO86" s="28">
        <v>60579</v>
      </c>
      <c r="AP86" s="30">
        <v>9.3000000000000007</v>
      </c>
      <c r="AQ86" s="30">
        <v>8.6999999999999993</v>
      </c>
      <c r="AR86" s="5">
        <v>6.9</v>
      </c>
      <c r="AS86" s="5">
        <v>4.9000000000000004</v>
      </c>
      <c r="AU86" s="51"/>
      <c r="AV86" s="52"/>
      <c r="AW86" s="122"/>
      <c r="AY86" s="59">
        <f t="shared" ref="AY86:BA86" si="113">AP98</f>
        <v>0</v>
      </c>
      <c r="AZ86" s="59">
        <f t="shared" si="113"/>
        <v>0</v>
      </c>
      <c r="BA86" s="59">
        <f t="shared" si="113"/>
        <v>18.2</v>
      </c>
    </row>
    <row r="87" spans="1:53" ht="14.25" thickBot="1" x14ac:dyDescent="0.2">
      <c r="A87" s="9"/>
      <c r="B87" s="10"/>
      <c r="C87" s="135"/>
      <c r="D87" s="24" t="s">
        <v>11</v>
      </c>
      <c r="E87" s="29"/>
      <c r="F87" s="29"/>
      <c r="G87" s="29"/>
      <c r="H87" s="29"/>
      <c r="I87" s="29"/>
      <c r="J87" s="29"/>
      <c r="K87" s="29"/>
      <c r="L87" s="29"/>
      <c r="M87" s="29"/>
      <c r="N87" s="29"/>
      <c r="O87" s="29"/>
      <c r="P87" s="29"/>
      <c r="Q87" s="29"/>
      <c r="R87" s="29"/>
      <c r="S87" s="29"/>
      <c r="T87" s="29"/>
      <c r="U87" s="29"/>
      <c r="V87" s="29"/>
      <c r="W87" s="29"/>
      <c r="X87" s="29"/>
      <c r="Y87" s="29">
        <v>103040</v>
      </c>
      <c r="Z87" s="29">
        <v>71385</v>
      </c>
      <c r="AA87" s="29">
        <v>76365</v>
      </c>
      <c r="AB87" s="29">
        <v>47783</v>
      </c>
      <c r="AC87" s="29">
        <v>44331</v>
      </c>
      <c r="AD87" s="29">
        <v>43690</v>
      </c>
      <c r="AE87" s="29">
        <v>43623</v>
      </c>
      <c r="AF87" s="29">
        <v>41706</v>
      </c>
      <c r="AG87" s="29">
        <v>45684</v>
      </c>
      <c r="AH87" s="29">
        <v>48848</v>
      </c>
      <c r="AI87" s="29">
        <v>59566</v>
      </c>
      <c r="AJ87" s="29">
        <v>53411</v>
      </c>
      <c r="AK87" s="29">
        <v>34792</v>
      </c>
      <c r="AL87" s="29">
        <v>28034</v>
      </c>
      <c r="AM87" s="29">
        <v>31815</v>
      </c>
      <c r="AN87" s="29">
        <v>30461</v>
      </c>
      <c r="AO87" s="29">
        <v>61763</v>
      </c>
      <c r="AP87" s="31">
        <v>9.3000000000000007</v>
      </c>
      <c r="AQ87" s="31"/>
      <c r="AR87" s="7">
        <v>6.9</v>
      </c>
      <c r="AS87" s="7">
        <v>4.9000000000000004</v>
      </c>
      <c r="AU87" s="51"/>
      <c r="AV87" s="52"/>
      <c r="AW87" s="123"/>
      <c r="AY87" s="59">
        <f t="shared" ref="AY87:BA87" si="114">AP99</f>
        <v>0</v>
      </c>
      <c r="AZ87" s="59">
        <f t="shared" si="114"/>
        <v>0</v>
      </c>
      <c r="BA87" s="59">
        <f t="shared" si="114"/>
        <v>58.1</v>
      </c>
    </row>
    <row r="88" spans="1:53" x14ac:dyDescent="0.15">
      <c r="A88" s="9"/>
      <c r="B88" s="10"/>
      <c r="C88" s="133" t="s">
        <v>273</v>
      </c>
      <c r="D88" s="23" t="s">
        <v>6</v>
      </c>
      <c r="E88" s="26">
        <f t="shared" ref="E88:AI88" si="115">SUM(E89:E90)-SUM(E91:E92)</f>
        <v>0</v>
      </c>
      <c r="F88" s="26">
        <f t="shared" si="115"/>
        <v>0</v>
      </c>
      <c r="G88" s="26">
        <f t="shared" si="115"/>
        <v>0</v>
      </c>
      <c r="H88" s="26">
        <f t="shared" si="115"/>
        <v>0</v>
      </c>
      <c r="I88" s="26">
        <f t="shared" si="115"/>
        <v>0</v>
      </c>
      <c r="J88" s="26">
        <f t="shared" si="115"/>
        <v>0</v>
      </c>
      <c r="K88" s="26">
        <f t="shared" si="115"/>
        <v>0</v>
      </c>
      <c r="L88" s="26">
        <f t="shared" si="115"/>
        <v>0</v>
      </c>
      <c r="M88" s="26">
        <f t="shared" si="115"/>
        <v>0</v>
      </c>
      <c r="N88" s="26">
        <f t="shared" si="115"/>
        <v>0</v>
      </c>
      <c r="O88" s="26">
        <f t="shared" si="115"/>
        <v>0</v>
      </c>
      <c r="P88" s="26">
        <f t="shared" si="115"/>
        <v>0</v>
      </c>
      <c r="Q88" s="26">
        <f t="shared" si="115"/>
        <v>0</v>
      </c>
      <c r="R88" s="26">
        <f t="shared" si="115"/>
        <v>0</v>
      </c>
      <c r="S88" s="26">
        <f t="shared" si="115"/>
        <v>0</v>
      </c>
      <c r="T88" s="26">
        <f t="shared" si="115"/>
        <v>0</v>
      </c>
      <c r="U88" s="26">
        <f t="shared" si="115"/>
        <v>0</v>
      </c>
      <c r="V88" s="26">
        <f t="shared" si="115"/>
        <v>0</v>
      </c>
      <c r="W88" s="26">
        <f t="shared" si="115"/>
        <v>0</v>
      </c>
      <c r="X88" s="26">
        <f t="shared" si="115"/>
        <v>0</v>
      </c>
      <c r="Y88" s="26">
        <f t="shared" si="115"/>
        <v>0</v>
      </c>
      <c r="Z88" s="26">
        <f t="shared" si="115"/>
        <v>0</v>
      </c>
      <c r="AA88" s="26">
        <f t="shared" si="115"/>
        <v>0</v>
      </c>
      <c r="AB88" s="26">
        <f t="shared" si="115"/>
        <v>0</v>
      </c>
      <c r="AC88" s="26">
        <f t="shared" si="115"/>
        <v>0</v>
      </c>
      <c r="AD88" s="26">
        <f t="shared" si="115"/>
        <v>0</v>
      </c>
      <c r="AE88" s="26">
        <f t="shared" si="115"/>
        <v>0</v>
      </c>
      <c r="AF88" s="26">
        <f t="shared" si="115"/>
        <v>0</v>
      </c>
      <c r="AG88" s="26">
        <f t="shared" si="115"/>
        <v>0</v>
      </c>
      <c r="AH88" s="26">
        <f t="shared" si="115"/>
        <v>0</v>
      </c>
      <c r="AI88" s="26">
        <f t="shared" si="115"/>
        <v>0</v>
      </c>
      <c r="AJ88" s="26">
        <f t="shared" ref="AJ88:AK88" si="116">SUM(AJ89:AJ90)-SUM(AJ91:AJ92)</f>
        <v>0</v>
      </c>
      <c r="AK88" s="26">
        <f t="shared" si="116"/>
        <v>0</v>
      </c>
      <c r="AL88" s="26">
        <f t="shared" ref="AL88" si="117">SUM(AL89:AL90)-SUM(AL91:AL92)</f>
        <v>0</v>
      </c>
      <c r="AM88" s="26">
        <f t="shared" ref="AM88" si="118">SUM(AM89:AM90)-SUM(AM91:AM92)</f>
        <v>0</v>
      </c>
      <c r="AN88" s="26">
        <f t="shared" ref="AN88" si="119">SUM(AN89:AN90)-SUM(AN91:AN92)</f>
        <v>0</v>
      </c>
      <c r="AO88" s="26">
        <f t="shared" ref="AO88" si="120">SUM(AO89:AO90)-SUM(AO91:AO92)</f>
        <v>0</v>
      </c>
      <c r="AP88" s="27">
        <f t="shared" ref="AP88" si="121">SUM(AP89:AP90)-SUM(AP91:AP92)</f>
        <v>0</v>
      </c>
      <c r="AQ88" s="27">
        <f t="shared" ref="AQ88" si="122">SUM(AQ89:AQ90)-SUM(AQ91:AQ92)</f>
        <v>0</v>
      </c>
      <c r="AR88" s="3">
        <v>292</v>
      </c>
      <c r="AS88" s="3">
        <v>299.5</v>
      </c>
      <c r="AU88" s="51"/>
      <c r="AV88" s="52"/>
      <c r="AW88" s="53" t="s">
        <v>24</v>
      </c>
      <c r="AY88" s="59">
        <f t="shared" ref="AY88:AY105" si="123">AP100</f>
        <v>0</v>
      </c>
      <c r="AZ88" s="59">
        <f t="shared" ref="AZ88:BA105" si="124">AQ100</f>
        <v>0</v>
      </c>
      <c r="BA88" s="59">
        <f t="shared" si="124"/>
        <v>341.2</v>
      </c>
    </row>
    <row r="89" spans="1:53" x14ac:dyDescent="0.15">
      <c r="A89" s="9"/>
      <c r="B89" s="10"/>
      <c r="C89" s="134"/>
      <c r="D89" s="22" t="s">
        <v>7</v>
      </c>
      <c r="E89" s="28"/>
      <c r="F89" s="28"/>
      <c r="G89" s="28"/>
      <c r="H89" s="28"/>
      <c r="I89" s="28"/>
      <c r="J89" s="28"/>
      <c r="K89" s="28"/>
      <c r="L89" s="28"/>
      <c r="M89" s="28"/>
      <c r="N89" s="28"/>
      <c r="O89" s="28"/>
      <c r="P89" s="28"/>
      <c r="Q89" s="28"/>
      <c r="R89" s="28"/>
      <c r="S89" s="28"/>
      <c r="T89" s="28"/>
      <c r="U89" s="28"/>
      <c r="V89" s="28"/>
      <c r="W89" s="28"/>
      <c r="X89" s="28"/>
      <c r="Y89" s="28">
        <v>47613</v>
      </c>
      <c r="Z89" s="28">
        <v>47580</v>
      </c>
      <c r="AA89" s="28">
        <v>43065</v>
      </c>
      <c r="AB89" s="28">
        <v>29893</v>
      </c>
      <c r="AC89" s="28">
        <v>34375</v>
      </c>
      <c r="AD89" s="28">
        <v>39189</v>
      </c>
      <c r="AE89" s="28">
        <v>45068</v>
      </c>
      <c r="AF89" s="28">
        <v>49576</v>
      </c>
      <c r="AG89" s="28">
        <v>54505</v>
      </c>
      <c r="AH89" s="28">
        <v>56018</v>
      </c>
      <c r="AI89" s="28">
        <v>57980</v>
      </c>
      <c r="AJ89" s="28">
        <v>58251</v>
      </c>
      <c r="AK89" s="28">
        <v>56402</v>
      </c>
      <c r="AL89" s="28">
        <v>47941</v>
      </c>
      <c r="AM89" s="28">
        <v>66619</v>
      </c>
      <c r="AN89" s="28">
        <v>73589</v>
      </c>
      <c r="AO89" s="28">
        <v>69932</v>
      </c>
      <c r="AP89" s="30">
        <v>61.7</v>
      </c>
      <c r="AQ89" s="30">
        <v>71.5</v>
      </c>
      <c r="AR89" s="5">
        <v>91.5</v>
      </c>
      <c r="AS89" s="5">
        <v>86.9</v>
      </c>
      <c r="AU89" s="51"/>
      <c r="AV89" s="52"/>
      <c r="AW89" s="54"/>
      <c r="AY89" s="59">
        <f t="shared" si="123"/>
        <v>0</v>
      </c>
      <c r="AZ89" s="59">
        <f t="shared" si="124"/>
        <v>0</v>
      </c>
      <c r="BA89" s="59">
        <f t="shared" si="124"/>
        <v>16.3</v>
      </c>
    </row>
    <row r="90" spans="1:53" x14ac:dyDescent="0.15">
      <c r="A90" s="9"/>
      <c r="B90" s="10"/>
      <c r="C90" s="134"/>
      <c r="D90" s="22" t="s">
        <v>8</v>
      </c>
      <c r="E90" s="28"/>
      <c r="F90" s="28"/>
      <c r="G90" s="28"/>
      <c r="H90" s="28"/>
      <c r="I90" s="28"/>
      <c r="J90" s="28"/>
      <c r="K90" s="28"/>
      <c r="L90" s="28"/>
      <c r="M90" s="28"/>
      <c r="N90" s="28"/>
      <c r="O90" s="28"/>
      <c r="P90" s="28"/>
      <c r="Q90" s="28"/>
      <c r="R90" s="28"/>
      <c r="S90" s="28"/>
      <c r="T90" s="28"/>
      <c r="U90" s="28"/>
      <c r="V90" s="28"/>
      <c r="W90" s="28"/>
      <c r="X90" s="28"/>
      <c r="Y90" s="28">
        <v>134200</v>
      </c>
      <c r="Z90" s="28">
        <v>134225</v>
      </c>
      <c r="AA90" s="28">
        <v>132486</v>
      </c>
      <c r="AB90" s="28">
        <v>136771</v>
      </c>
      <c r="AC90" s="28">
        <v>157284</v>
      </c>
      <c r="AD90" s="28">
        <v>179002</v>
      </c>
      <c r="AE90" s="28">
        <v>205853</v>
      </c>
      <c r="AF90" s="28">
        <v>226440</v>
      </c>
      <c r="AG90" s="28">
        <v>249084</v>
      </c>
      <c r="AH90" s="28">
        <v>261434</v>
      </c>
      <c r="AI90" s="28">
        <v>270381</v>
      </c>
      <c r="AJ90" s="28">
        <v>271190</v>
      </c>
      <c r="AK90" s="28">
        <v>262435</v>
      </c>
      <c r="AL90" s="28">
        <v>223071</v>
      </c>
      <c r="AM90" s="28">
        <v>266495</v>
      </c>
      <c r="AN90" s="28">
        <v>294359</v>
      </c>
      <c r="AO90" s="28">
        <v>281560</v>
      </c>
      <c r="AP90" s="30">
        <v>174.9</v>
      </c>
      <c r="AQ90" s="30">
        <v>166.7</v>
      </c>
      <c r="AR90" s="5">
        <v>200.5</v>
      </c>
      <c r="AS90" s="5">
        <v>212.6</v>
      </c>
      <c r="AU90" s="51"/>
      <c r="AV90" s="52"/>
      <c r="AW90" s="54"/>
      <c r="AY90" s="59">
        <f t="shared" si="123"/>
        <v>0</v>
      </c>
      <c r="AZ90" s="59">
        <f t="shared" si="124"/>
        <v>0</v>
      </c>
      <c r="BA90" s="59">
        <f t="shared" si="124"/>
        <v>324.89999999999998</v>
      </c>
    </row>
    <row r="91" spans="1:53" x14ac:dyDescent="0.15">
      <c r="A91" s="9"/>
      <c r="B91" s="10"/>
      <c r="C91" s="134"/>
      <c r="D91" s="22" t="s">
        <v>9</v>
      </c>
      <c r="E91" s="28"/>
      <c r="F91" s="28"/>
      <c r="G91" s="28"/>
      <c r="H91" s="28"/>
      <c r="I91" s="28"/>
      <c r="J91" s="28"/>
      <c r="K91" s="28"/>
      <c r="L91" s="28"/>
      <c r="M91" s="28"/>
      <c r="N91" s="28"/>
      <c r="O91" s="28"/>
      <c r="P91" s="28"/>
      <c r="Q91" s="28"/>
      <c r="R91" s="28"/>
      <c r="S91" s="28"/>
      <c r="T91" s="28"/>
      <c r="U91" s="28"/>
      <c r="V91" s="28"/>
      <c r="W91" s="28"/>
      <c r="X91" s="28"/>
      <c r="Y91" s="28">
        <v>164845</v>
      </c>
      <c r="Z91" s="28">
        <v>165816</v>
      </c>
      <c r="AA91" s="28">
        <v>158837</v>
      </c>
      <c r="AB91" s="28">
        <v>154217</v>
      </c>
      <c r="AC91" s="28">
        <v>174281</v>
      </c>
      <c r="AD91" s="28">
        <v>174554</v>
      </c>
      <c r="AE91" s="28">
        <v>200735</v>
      </c>
      <c r="AF91" s="28">
        <v>220813</v>
      </c>
      <c r="AG91" s="28">
        <v>242869</v>
      </c>
      <c r="AH91" s="28">
        <v>254508</v>
      </c>
      <c r="AI91" s="28">
        <v>263361</v>
      </c>
      <c r="AJ91" s="28">
        <v>264211</v>
      </c>
      <c r="AK91" s="28">
        <v>255702</v>
      </c>
      <c r="AL91" s="28">
        <v>217347</v>
      </c>
      <c r="AM91" s="28">
        <v>283017</v>
      </c>
      <c r="AN91" s="28">
        <v>326833</v>
      </c>
      <c r="AO91" s="28">
        <v>310805</v>
      </c>
      <c r="AP91" s="30">
        <v>222.5</v>
      </c>
      <c r="AQ91" s="30">
        <v>217.1</v>
      </c>
      <c r="AR91" s="5">
        <v>271.60000000000002</v>
      </c>
      <c r="AS91" s="5">
        <v>277.2</v>
      </c>
      <c r="AU91" s="51"/>
      <c r="AV91" s="52"/>
      <c r="AW91" s="54"/>
      <c r="AY91" s="59">
        <f t="shared" si="123"/>
        <v>0</v>
      </c>
      <c r="AZ91" s="59">
        <f t="shared" si="124"/>
        <v>0</v>
      </c>
      <c r="BA91" s="59">
        <f t="shared" si="124"/>
        <v>303.2</v>
      </c>
    </row>
    <row r="92" spans="1:53" x14ac:dyDescent="0.15">
      <c r="A92" s="9"/>
      <c r="B92" s="10"/>
      <c r="C92" s="134"/>
      <c r="D92" s="22" t="s">
        <v>10</v>
      </c>
      <c r="E92" s="28"/>
      <c r="F92" s="28"/>
      <c r="G92" s="28"/>
      <c r="H92" s="28"/>
      <c r="I92" s="28"/>
      <c r="J92" s="28"/>
      <c r="K92" s="28"/>
      <c r="L92" s="28"/>
      <c r="M92" s="28"/>
      <c r="N92" s="28"/>
      <c r="O92" s="28"/>
      <c r="P92" s="28"/>
      <c r="Q92" s="28"/>
      <c r="R92" s="28"/>
      <c r="S92" s="28"/>
      <c r="T92" s="28"/>
      <c r="U92" s="28"/>
      <c r="V92" s="28"/>
      <c r="W92" s="28"/>
      <c r="X92" s="28"/>
      <c r="Y92" s="28">
        <v>16968</v>
      </c>
      <c r="Z92" s="28">
        <v>15989</v>
      </c>
      <c r="AA92" s="28">
        <v>16714</v>
      </c>
      <c r="AB92" s="28">
        <v>12447</v>
      </c>
      <c r="AC92" s="28">
        <v>17378</v>
      </c>
      <c r="AD92" s="28">
        <v>43637</v>
      </c>
      <c r="AE92" s="28">
        <v>50186</v>
      </c>
      <c r="AF92" s="28">
        <v>55203</v>
      </c>
      <c r="AG92" s="28">
        <v>60720</v>
      </c>
      <c r="AH92" s="28">
        <v>62944</v>
      </c>
      <c r="AI92" s="28">
        <v>65000</v>
      </c>
      <c r="AJ92" s="28">
        <v>65230</v>
      </c>
      <c r="AK92" s="28">
        <v>63135</v>
      </c>
      <c r="AL92" s="28">
        <v>53665</v>
      </c>
      <c r="AM92" s="28">
        <v>50097</v>
      </c>
      <c r="AN92" s="28">
        <v>41115</v>
      </c>
      <c r="AO92" s="28">
        <v>40687</v>
      </c>
      <c r="AP92" s="30">
        <v>14.1</v>
      </c>
      <c r="AQ92" s="30">
        <v>21.1</v>
      </c>
      <c r="AR92" s="5">
        <v>20.399999999999999</v>
      </c>
      <c r="AS92" s="5">
        <v>22.3</v>
      </c>
      <c r="AU92" s="51"/>
      <c r="AV92" s="52"/>
      <c r="AW92" s="54"/>
      <c r="AY92" s="59">
        <f t="shared" si="123"/>
        <v>0</v>
      </c>
      <c r="AZ92" s="59">
        <f t="shared" si="124"/>
        <v>0</v>
      </c>
      <c r="BA92" s="59">
        <f t="shared" si="124"/>
        <v>38</v>
      </c>
    </row>
    <row r="93" spans="1:53" ht="14.25" thickBot="1" x14ac:dyDescent="0.2">
      <c r="A93" s="9"/>
      <c r="B93" s="10"/>
      <c r="C93" s="135"/>
      <c r="D93" s="24" t="s">
        <v>11</v>
      </c>
      <c r="E93" s="29"/>
      <c r="F93" s="29"/>
      <c r="G93" s="29"/>
      <c r="H93" s="29"/>
      <c r="I93" s="29"/>
      <c r="J93" s="29"/>
      <c r="K93" s="29"/>
      <c r="L93" s="29"/>
      <c r="M93" s="29"/>
      <c r="N93" s="29"/>
      <c r="O93" s="29"/>
      <c r="P93" s="29"/>
      <c r="Q93" s="29"/>
      <c r="R93" s="29"/>
      <c r="S93" s="29"/>
      <c r="T93" s="29"/>
      <c r="U93" s="29"/>
      <c r="V93" s="29"/>
      <c r="W93" s="29"/>
      <c r="X93" s="29"/>
      <c r="Y93" s="29">
        <v>19356</v>
      </c>
      <c r="Z93" s="29">
        <v>17857</v>
      </c>
      <c r="AA93" s="29">
        <v>18407</v>
      </c>
      <c r="AB93" s="29">
        <v>12912</v>
      </c>
      <c r="AC93" s="29">
        <v>17835</v>
      </c>
      <c r="AD93" s="29"/>
      <c r="AE93" s="29">
        <v>57714</v>
      </c>
      <c r="AF93" s="29">
        <v>61341</v>
      </c>
      <c r="AG93" s="29">
        <v>66791</v>
      </c>
      <c r="AH93" s="29">
        <v>69098</v>
      </c>
      <c r="AI93" s="29">
        <v>70726</v>
      </c>
      <c r="AJ93" s="29">
        <v>65881</v>
      </c>
      <c r="AK93" s="29">
        <v>63765</v>
      </c>
      <c r="AL93" s="29">
        <v>53966</v>
      </c>
      <c r="AM93" s="29">
        <v>50097</v>
      </c>
      <c r="AN93" s="29">
        <v>41205</v>
      </c>
      <c r="AO93" s="29">
        <v>41094</v>
      </c>
      <c r="AP93" s="31">
        <v>14.2</v>
      </c>
      <c r="AQ93" s="31">
        <v>22.3</v>
      </c>
      <c r="AR93" s="7">
        <v>21.9</v>
      </c>
      <c r="AS93" s="7">
        <v>23</v>
      </c>
      <c r="AU93" s="51"/>
      <c r="AV93" s="52"/>
      <c r="AW93" s="55"/>
      <c r="AY93" s="59">
        <f t="shared" si="123"/>
        <v>0</v>
      </c>
      <c r="AZ93" s="59">
        <f t="shared" si="124"/>
        <v>0</v>
      </c>
      <c r="BA93" s="59">
        <f t="shared" si="124"/>
        <v>38</v>
      </c>
    </row>
    <row r="94" spans="1:53" x14ac:dyDescent="0.15">
      <c r="A94" s="9"/>
      <c r="B94" s="10"/>
      <c r="C94" s="136" t="s">
        <v>23</v>
      </c>
      <c r="D94" s="23" t="s">
        <v>6</v>
      </c>
      <c r="E94" s="26">
        <f t="shared" ref="E94:AI94" si="125">SUM(E95:E96)</f>
        <v>0</v>
      </c>
      <c r="F94" s="26">
        <f t="shared" si="125"/>
        <v>0</v>
      </c>
      <c r="G94" s="26">
        <f t="shared" si="125"/>
        <v>0</v>
      </c>
      <c r="H94" s="26">
        <f t="shared" si="125"/>
        <v>0</v>
      </c>
      <c r="I94" s="26">
        <f t="shared" si="125"/>
        <v>0</v>
      </c>
      <c r="J94" s="26">
        <f t="shared" si="125"/>
        <v>0</v>
      </c>
      <c r="K94" s="26">
        <f t="shared" si="125"/>
        <v>0</v>
      </c>
      <c r="L94" s="26">
        <f t="shared" si="125"/>
        <v>0</v>
      </c>
      <c r="M94" s="26">
        <f t="shared" si="125"/>
        <v>0</v>
      </c>
      <c r="N94" s="26">
        <f t="shared" si="125"/>
        <v>0</v>
      </c>
      <c r="O94" s="26">
        <f t="shared" si="125"/>
        <v>0</v>
      </c>
      <c r="P94" s="26">
        <f t="shared" si="125"/>
        <v>0</v>
      </c>
      <c r="Q94" s="26">
        <f t="shared" si="125"/>
        <v>0</v>
      </c>
      <c r="R94" s="26">
        <f t="shared" si="125"/>
        <v>0</v>
      </c>
      <c r="S94" s="26">
        <f t="shared" si="125"/>
        <v>0</v>
      </c>
      <c r="T94" s="26">
        <f t="shared" si="125"/>
        <v>0</v>
      </c>
      <c r="U94" s="26">
        <f t="shared" si="125"/>
        <v>0</v>
      </c>
      <c r="V94" s="26">
        <f t="shared" si="125"/>
        <v>0</v>
      </c>
      <c r="W94" s="26">
        <f t="shared" si="125"/>
        <v>0</v>
      </c>
      <c r="X94" s="26">
        <f t="shared" si="125"/>
        <v>0</v>
      </c>
      <c r="Y94" s="26">
        <f t="shared" si="125"/>
        <v>0</v>
      </c>
      <c r="Z94" s="26">
        <f t="shared" si="125"/>
        <v>0</v>
      </c>
      <c r="AA94" s="26">
        <f t="shared" si="125"/>
        <v>0</v>
      </c>
      <c r="AB94" s="26">
        <f t="shared" si="125"/>
        <v>0</v>
      </c>
      <c r="AC94" s="26">
        <f t="shared" si="125"/>
        <v>0</v>
      </c>
      <c r="AD94" s="26">
        <f t="shared" si="125"/>
        <v>0</v>
      </c>
      <c r="AE94" s="26">
        <f t="shared" si="125"/>
        <v>0</v>
      </c>
      <c r="AF94" s="26">
        <f t="shared" si="125"/>
        <v>0</v>
      </c>
      <c r="AG94" s="26">
        <f t="shared" si="125"/>
        <v>0</v>
      </c>
      <c r="AH94" s="26">
        <f t="shared" si="125"/>
        <v>0</v>
      </c>
      <c r="AI94" s="26">
        <f t="shared" si="125"/>
        <v>0</v>
      </c>
      <c r="AJ94" s="26">
        <f t="shared" ref="AJ94:AK94" si="126">SUM(AJ95:AJ96)</f>
        <v>0</v>
      </c>
      <c r="AK94" s="26">
        <f t="shared" si="126"/>
        <v>0</v>
      </c>
      <c r="AL94" s="26">
        <f t="shared" ref="AL94" si="127">SUM(AL95:AL96)</f>
        <v>0</v>
      </c>
      <c r="AM94" s="26">
        <f t="shared" ref="AM94" si="128">SUM(AM95:AM96)</f>
        <v>0</v>
      </c>
      <c r="AN94" s="26">
        <f t="shared" ref="AN94" si="129">SUM(AN95:AN96)</f>
        <v>0</v>
      </c>
      <c r="AO94" s="26">
        <f t="shared" ref="AO94" si="130">SUM(AO95:AO96)</f>
        <v>0</v>
      </c>
      <c r="AP94" s="27">
        <f t="shared" ref="AP94" si="131">SUM(AP95:AP96)</f>
        <v>0</v>
      </c>
      <c r="AQ94" s="27">
        <f t="shared" ref="AQ94" si="132">SUM(AQ95:AQ96)</f>
        <v>0</v>
      </c>
      <c r="AR94" s="3">
        <v>176.9</v>
      </c>
      <c r="AS94" s="3">
        <v>137.6</v>
      </c>
      <c r="AU94" s="51"/>
      <c r="AV94" s="52"/>
      <c r="AW94" s="121" t="s">
        <v>337</v>
      </c>
      <c r="AY94" s="59">
        <f t="shared" si="123"/>
        <v>0</v>
      </c>
      <c r="AZ94" s="59">
        <f t="shared" si="124"/>
        <v>0</v>
      </c>
      <c r="BA94" s="59">
        <f t="shared" si="124"/>
        <v>88.5</v>
      </c>
    </row>
    <row r="95" spans="1:53" x14ac:dyDescent="0.15">
      <c r="A95" s="9"/>
      <c r="B95" s="10"/>
      <c r="C95" s="137"/>
      <c r="D95" s="22" t="s">
        <v>7</v>
      </c>
      <c r="E95" s="28"/>
      <c r="F95" s="28"/>
      <c r="G95" s="28"/>
      <c r="H95" s="28"/>
      <c r="I95" s="28"/>
      <c r="J95" s="28"/>
      <c r="K95" s="28"/>
      <c r="L95" s="28"/>
      <c r="M95" s="28"/>
      <c r="N95" s="28"/>
      <c r="O95" s="28"/>
      <c r="P95" s="28"/>
      <c r="Q95" s="28"/>
      <c r="R95" s="28"/>
      <c r="S95" s="28"/>
      <c r="T95" s="28"/>
      <c r="U95" s="28"/>
      <c r="V95" s="28"/>
      <c r="W95" s="28"/>
      <c r="X95" s="28"/>
      <c r="Y95" s="28"/>
      <c r="Z95" s="28"/>
      <c r="AA95" s="28"/>
      <c r="AB95" s="28"/>
      <c r="AC95" s="28"/>
      <c r="AD95" s="28"/>
      <c r="AE95" s="28"/>
      <c r="AF95" s="28"/>
      <c r="AG95" s="28"/>
      <c r="AH95" s="28"/>
      <c r="AI95" s="28"/>
      <c r="AJ95" s="28"/>
      <c r="AK95" s="28"/>
      <c r="AL95" s="28"/>
      <c r="AM95" s="28"/>
      <c r="AN95" s="28"/>
      <c r="AO95" s="28"/>
      <c r="AP95" s="30"/>
      <c r="AQ95" s="30"/>
      <c r="AR95" s="5">
        <v>3.6</v>
      </c>
      <c r="AS95" s="5">
        <v>2.9</v>
      </c>
      <c r="AU95" s="51"/>
      <c r="AV95" s="52"/>
      <c r="AW95" s="122"/>
      <c r="AY95" s="59">
        <f t="shared" si="123"/>
        <v>0</v>
      </c>
      <c r="AZ95" s="59">
        <f t="shared" si="124"/>
        <v>0</v>
      </c>
      <c r="BA95" s="59">
        <f t="shared" si="124"/>
        <v>9.8000000000000007</v>
      </c>
    </row>
    <row r="96" spans="1:53" x14ac:dyDescent="0.15">
      <c r="A96" s="9"/>
      <c r="B96" s="10"/>
      <c r="C96" s="137"/>
      <c r="D96" s="22" t="s">
        <v>8</v>
      </c>
      <c r="E96" s="28"/>
      <c r="F96" s="28"/>
      <c r="G96" s="28"/>
      <c r="H96" s="28"/>
      <c r="I96" s="28"/>
      <c r="J96" s="28"/>
      <c r="K96" s="28"/>
      <c r="L96" s="28"/>
      <c r="M96" s="28"/>
      <c r="N96" s="28"/>
      <c r="O96" s="28"/>
      <c r="P96" s="28"/>
      <c r="Q96" s="28"/>
      <c r="R96" s="28"/>
      <c r="S96" s="28"/>
      <c r="T96" s="28"/>
      <c r="U96" s="28"/>
      <c r="V96" s="28"/>
      <c r="W96" s="28"/>
      <c r="X96" s="28"/>
      <c r="Y96" s="28"/>
      <c r="Z96" s="28"/>
      <c r="AA96" s="28"/>
      <c r="AB96" s="28"/>
      <c r="AC96" s="28"/>
      <c r="AD96" s="28"/>
      <c r="AE96" s="28"/>
      <c r="AF96" s="28"/>
      <c r="AG96" s="28"/>
      <c r="AH96" s="28"/>
      <c r="AI96" s="28"/>
      <c r="AJ96" s="28"/>
      <c r="AK96" s="28"/>
      <c r="AL96" s="28"/>
      <c r="AM96" s="28"/>
      <c r="AN96" s="28"/>
      <c r="AO96" s="28"/>
      <c r="AP96" s="30"/>
      <c r="AQ96" s="30"/>
      <c r="AR96" s="5">
        <v>173.3</v>
      </c>
      <c r="AS96" s="5">
        <v>134.69999999999999</v>
      </c>
      <c r="AU96" s="51"/>
      <c r="AV96" s="52"/>
      <c r="AW96" s="122"/>
      <c r="AY96" s="59">
        <f t="shared" si="123"/>
        <v>0</v>
      </c>
      <c r="AZ96" s="59">
        <f t="shared" si="124"/>
        <v>0</v>
      </c>
      <c r="BA96" s="59">
        <f t="shared" si="124"/>
        <v>78.7</v>
      </c>
    </row>
    <row r="97" spans="1:53" x14ac:dyDescent="0.15">
      <c r="A97" s="9"/>
      <c r="B97" s="10"/>
      <c r="C97" s="137"/>
      <c r="D97" s="22" t="s">
        <v>9</v>
      </c>
      <c r="E97" s="28"/>
      <c r="F97" s="28"/>
      <c r="G97" s="28"/>
      <c r="H97" s="28"/>
      <c r="I97" s="28"/>
      <c r="J97" s="28"/>
      <c r="K97" s="28"/>
      <c r="L97" s="28"/>
      <c r="M97" s="28"/>
      <c r="N97" s="28"/>
      <c r="O97" s="28"/>
      <c r="P97" s="28"/>
      <c r="Q97" s="28"/>
      <c r="R97" s="28"/>
      <c r="S97" s="28"/>
      <c r="T97" s="28"/>
      <c r="U97" s="28"/>
      <c r="V97" s="28"/>
      <c r="W97" s="28"/>
      <c r="X97" s="28"/>
      <c r="Y97" s="28"/>
      <c r="Z97" s="28"/>
      <c r="AA97" s="28"/>
      <c r="AB97" s="28"/>
      <c r="AC97" s="28"/>
      <c r="AD97" s="28"/>
      <c r="AE97" s="28"/>
      <c r="AF97" s="28"/>
      <c r="AG97" s="28"/>
      <c r="AH97" s="28"/>
      <c r="AI97" s="28"/>
      <c r="AJ97" s="28"/>
      <c r="AK97" s="28"/>
      <c r="AL97" s="28"/>
      <c r="AM97" s="28"/>
      <c r="AN97" s="28"/>
      <c r="AO97" s="28"/>
      <c r="AP97" s="30"/>
      <c r="AQ97" s="30"/>
      <c r="AR97" s="5">
        <v>158.69999999999999</v>
      </c>
      <c r="AS97" s="5">
        <v>122.6</v>
      </c>
      <c r="AU97" s="51"/>
      <c r="AV97" s="52"/>
      <c r="AW97" s="122"/>
      <c r="AY97" s="59">
        <f t="shared" si="123"/>
        <v>0</v>
      </c>
      <c r="AZ97" s="59">
        <f t="shared" si="124"/>
        <v>0</v>
      </c>
      <c r="BA97" s="59">
        <f t="shared" si="124"/>
        <v>88.5</v>
      </c>
    </row>
    <row r="98" spans="1:53" x14ac:dyDescent="0.15">
      <c r="A98" s="9"/>
      <c r="B98" s="10"/>
      <c r="C98" s="137"/>
      <c r="D98" s="22" t="s">
        <v>10</v>
      </c>
      <c r="E98" s="28"/>
      <c r="F98" s="28"/>
      <c r="G98" s="28"/>
      <c r="H98" s="28"/>
      <c r="I98" s="28"/>
      <c r="J98" s="28"/>
      <c r="K98" s="28"/>
      <c r="L98" s="28"/>
      <c r="M98" s="28"/>
      <c r="N98" s="28"/>
      <c r="O98" s="28"/>
      <c r="P98" s="28"/>
      <c r="Q98" s="28"/>
      <c r="R98" s="28"/>
      <c r="S98" s="28"/>
      <c r="T98" s="28"/>
      <c r="U98" s="28"/>
      <c r="V98" s="28"/>
      <c r="W98" s="28"/>
      <c r="X98" s="28"/>
      <c r="Y98" s="28"/>
      <c r="Z98" s="28"/>
      <c r="AA98" s="28"/>
      <c r="AB98" s="28"/>
      <c r="AC98" s="28"/>
      <c r="AD98" s="28"/>
      <c r="AE98" s="28"/>
      <c r="AF98" s="28"/>
      <c r="AG98" s="28"/>
      <c r="AH98" s="28"/>
      <c r="AI98" s="28"/>
      <c r="AJ98" s="28"/>
      <c r="AK98" s="28"/>
      <c r="AL98" s="28"/>
      <c r="AM98" s="28"/>
      <c r="AN98" s="28"/>
      <c r="AO98" s="28"/>
      <c r="AP98" s="30"/>
      <c r="AQ98" s="30"/>
      <c r="AR98" s="5">
        <v>18.2</v>
      </c>
      <c r="AS98" s="5">
        <v>15</v>
      </c>
      <c r="AU98" s="51"/>
      <c r="AV98" s="52"/>
      <c r="AW98" s="122"/>
      <c r="AY98" s="59">
        <f t="shared" si="123"/>
        <v>0</v>
      </c>
      <c r="AZ98" s="59">
        <f t="shared" si="124"/>
        <v>0</v>
      </c>
      <c r="BA98" s="59">
        <f t="shared" si="124"/>
        <v>0</v>
      </c>
    </row>
    <row r="99" spans="1:53" ht="14.25" thickBot="1" x14ac:dyDescent="0.2">
      <c r="A99" s="9"/>
      <c r="B99" s="10"/>
      <c r="C99" s="138"/>
      <c r="D99" s="24" t="s">
        <v>11</v>
      </c>
      <c r="E99" s="29"/>
      <c r="F99" s="29"/>
      <c r="G99" s="29"/>
      <c r="H99" s="29"/>
      <c r="I99" s="29"/>
      <c r="J99" s="29"/>
      <c r="K99" s="29"/>
      <c r="L99" s="29"/>
      <c r="M99" s="29"/>
      <c r="N99" s="29"/>
      <c r="O99" s="29"/>
      <c r="P99" s="29"/>
      <c r="Q99" s="29"/>
      <c r="R99" s="29"/>
      <c r="S99" s="29"/>
      <c r="T99" s="29"/>
      <c r="U99" s="29"/>
      <c r="V99" s="29"/>
      <c r="W99" s="29"/>
      <c r="X99" s="29"/>
      <c r="Y99" s="29"/>
      <c r="Z99" s="29"/>
      <c r="AA99" s="29"/>
      <c r="AB99" s="29"/>
      <c r="AC99" s="29"/>
      <c r="AD99" s="29"/>
      <c r="AE99" s="29"/>
      <c r="AF99" s="29"/>
      <c r="AG99" s="29"/>
      <c r="AH99" s="29"/>
      <c r="AI99" s="29"/>
      <c r="AJ99" s="29"/>
      <c r="AK99" s="29"/>
      <c r="AL99" s="29"/>
      <c r="AM99" s="29"/>
      <c r="AN99" s="29"/>
      <c r="AO99" s="29"/>
      <c r="AP99" s="31"/>
      <c r="AQ99" s="31"/>
      <c r="AR99" s="7">
        <v>58.1</v>
      </c>
      <c r="AS99" s="7">
        <v>15</v>
      </c>
      <c r="AU99" s="51"/>
      <c r="AV99" s="52"/>
      <c r="AW99" s="123"/>
      <c r="AY99" s="59">
        <f t="shared" si="123"/>
        <v>0</v>
      </c>
      <c r="AZ99" s="59">
        <f t="shared" si="124"/>
        <v>0</v>
      </c>
      <c r="BA99" s="59">
        <f t="shared" si="124"/>
        <v>0</v>
      </c>
    </row>
    <row r="100" spans="1:53" x14ac:dyDescent="0.15">
      <c r="A100" s="9"/>
      <c r="B100" s="10"/>
      <c r="C100" s="136" t="s">
        <v>24</v>
      </c>
      <c r="D100" s="23" t="s">
        <v>6</v>
      </c>
      <c r="E100" s="26">
        <f t="shared" ref="E100:AI100" si="133">SUM(E101:E102)</f>
        <v>0</v>
      </c>
      <c r="F100" s="26">
        <f t="shared" si="133"/>
        <v>0</v>
      </c>
      <c r="G100" s="26">
        <f t="shared" si="133"/>
        <v>0</v>
      </c>
      <c r="H100" s="26">
        <f t="shared" si="133"/>
        <v>0</v>
      </c>
      <c r="I100" s="26">
        <f t="shared" si="133"/>
        <v>0</v>
      </c>
      <c r="J100" s="26">
        <f t="shared" si="133"/>
        <v>0</v>
      </c>
      <c r="K100" s="26">
        <f t="shared" si="133"/>
        <v>0</v>
      </c>
      <c r="L100" s="26">
        <f t="shared" si="133"/>
        <v>0</v>
      </c>
      <c r="M100" s="26">
        <f t="shared" si="133"/>
        <v>0</v>
      </c>
      <c r="N100" s="26">
        <f t="shared" si="133"/>
        <v>0</v>
      </c>
      <c r="O100" s="26">
        <f t="shared" si="133"/>
        <v>0</v>
      </c>
      <c r="P100" s="26">
        <f t="shared" si="133"/>
        <v>0</v>
      </c>
      <c r="Q100" s="26">
        <f t="shared" si="133"/>
        <v>0</v>
      </c>
      <c r="R100" s="26">
        <f t="shared" si="133"/>
        <v>0</v>
      </c>
      <c r="S100" s="26">
        <f t="shared" si="133"/>
        <v>0</v>
      </c>
      <c r="T100" s="26">
        <f t="shared" si="133"/>
        <v>0</v>
      </c>
      <c r="U100" s="26">
        <f t="shared" si="133"/>
        <v>0</v>
      </c>
      <c r="V100" s="26">
        <f t="shared" si="133"/>
        <v>0</v>
      </c>
      <c r="W100" s="26">
        <f t="shared" si="133"/>
        <v>0</v>
      </c>
      <c r="X100" s="26">
        <f t="shared" si="133"/>
        <v>0</v>
      </c>
      <c r="Y100" s="26">
        <f t="shared" si="133"/>
        <v>0</v>
      </c>
      <c r="Z100" s="26">
        <f t="shared" si="133"/>
        <v>0</v>
      </c>
      <c r="AA100" s="26">
        <f t="shared" si="133"/>
        <v>0</v>
      </c>
      <c r="AB100" s="26">
        <f t="shared" si="133"/>
        <v>0</v>
      </c>
      <c r="AC100" s="26">
        <f t="shared" si="133"/>
        <v>0</v>
      </c>
      <c r="AD100" s="26">
        <f t="shared" si="133"/>
        <v>0</v>
      </c>
      <c r="AE100" s="26">
        <f t="shared" si="133"/>
        <v>0</v>
      </c>
      <c r="AF100" s="26">
        <f t="shared" si="133"/>
        <v>0</v>
      </c>
      <c r="AG100" s="26">
        <f t="shared" si="133"/>
        <v>0</v>
      </c>
      <c r="AH100" s="26">
        <f t="shared" si="133"/>
        <v>0</v>
      </c>
      <c r="AI100" s="26">
        <f t="shared" si="133"/>
        <v>0</v>
      </c>
      <c r="AJ100" s="26">
        <f t="shared" ref="AJ100:AK100" si="134">SUM(AJ101:AJ102)</f>
        <v>0</v>
      </c>
      <c r="AK100" s="26">
        <f t="shared" si="134"/>
        <v>0</v>
      </c>
      <c r="AL100" s="26">
        <f t="shared" ref="AL100" si="135">SUM(AL101:AL102)</f>
        <v>0</v>
      </c>
      <c r="AM100" s="26">
        <f t="shared" ref="AM100" si="136">SUM(AM101:AM102)</f>
        <v>0</v>
      </c>
      <c r="AN100" s="26">
        <f t="shared" ref="AN100" si="137">SUM(AN101:AN102)</f>
        <v>0</v>
      </c>
      <c r="AO100" s="26">
        <f t="shared" ref="AO100" si="138">SUM(AO101:AO102)</f>
        <v>0</v>
      </c>
      <c r="AP100" s="27">
        <f t="shared" ref="AP100" si="139">SUM(AP101:AP102)</f>
        <v>0</v>
      </c>
      <c r="AQ100" s="27">
        <f t="shared" ref="AQ100" si="140">SUM(AQ101:AQ102)</f>
        <v>0</v>
      </c>
      <c r="AR100" s="3">
        <v>341.2</v>
      </c>
      <c r="AS100" s="3">
        <v>309.7</v>
      </c>
      <c r="AU100" s="51"/>
      <c r="AV100" s="52"/>
      <c r="AW100" s="121" t="s">
        <v>338</v>
      </c>
      <c r="AY100" s="27">
        <f>SUM(AY101:AY102)</f>
        <v>726.40000000000009</v>
      </c>
      <c r="AZ100" s="27">
        <f>SUM(AZ101:AZ102)</f>
        <v>785.9</v>
      </c>
      <c r="BA100" s="27">
        <f>SUM(BA101:BA102)</f>
        <v>852.4</v>
      </c>
    </row>
    <row r="101" spans="1:53" x14ac:dyDescent="0.15">
      <c r="A101" s="9"/>
      <c r="B101" s="10"/>
      <c r="C101" s="137"/>
      <c r="D101" s="22" t="s">
        <v>7</v>
      </c>
      <c r="E101" s="28"/>
      <c r="F101" s="28"/>
      <c r="G101" s="28"/>
      <c r="H101" s="28"/>
      <c r="I101" s="28"/>
      <c r="J101" s="28"/>
      <c r="K101" s="28"/>
      <c r="L101" s="28"/>
      <c r="M101" s="28"/>
      <c r="N101" s="28"/>
      <c r="O101" s="28"/>
      <c r="P101" s="28"/>
      <c r="Q101" s="28"/>
      <c r="R101" s="28"/>
      <c r="S101" s="28"/>
      <c r="T101" s="28"/>
      <c r="U101" s="28"/>
      <c r="V101" s="28"/>
      <c r="W101" s="28"/>
      <c r="X101" s="28"/>
      <c r="Y101" s="28"/>
      <c r="Z101" s="28"/>
      <c r="AA101" s="28"/>
      <c r="AB101" s="28"/>
      <c r="AC101" s="28"/>
      <c r="AD101" s="28"/>
      <c r="AE101" s="28"/>
      <c r="AF101" s="28"/>
      <c r="AG101" s="28"/>
      <c r="AH101" s="28"/>
      <c r="AI101" s="28"/>
      <c r="AJ101" s="28"/>
      <c r="AK101" s="28"/>
      <c r="AL101" s="28"/>
      <c r="AM101" s="28"/>
      <c r="AN101" s="28"/>
      <c r="AO101" s="28"/>
      <c r="AP101" s="30"/>
      <c r="AQ101" s="30"/>
      <c r="AR101" s="5">
        <v>16.3</v>
      </c>
      <c r="AS101" s="5">
        <v>29.5</v>
      </c>
      <c r="AU101" s="51"/>
      <c r="AV101" s="52"/>
      <c r="AW101" s="122"/>
      <c r="AY101" s="59">
        <f t="shared" si="123"/>
        <v>97.7</v>
      </c>
      <c r="AZ101" s="59">
        <f t="shared" si="124"/>
        <v>83.4</v>
      </c>
      <c r="BA101" s="59">
        <f t="shared" si="124"/>
        <v>84.4</v>
      </c>
    </row>
    <row r="102" spans="1:53" x14ac:dyDescent="0.15">
      <c r="A102" s="9"/>
      <c r="B102" s="10"/>
      <c r="C102" s="137"/>
      <c r="D102" s="22" t="s">
        <v>8</v>
      </c>
      <c r="E102" s="28"/>
      <c r="F102" s="28"/>
      <c r="G102" s="28"/>
      <c r="H102" s="28"/>
      <c r="I102" s="28"/>
      <c r="J102" s="28"/>
      <c r="K102" s="28"/>
      <c r="L102" s="28"/>
      <c r="M102" s="28"/>
      <c r="N102" s="28"/>
      <c r="O102" s="28"/>
      <c r="P102" s="28"/>
      <c r="Q102" s="28"/>
      <c r="R102" s="28"/>
      <c r="S102" s="28"/>
      <c r="T102" s="28"/>
      <c r="U102" s="28"/>
      <c r="V102" s="28"/>
      <c r="W102" s="28"/>
      <c r="X102" s="28"/>
      <c r="Y102" s="28"/>
      <c r="Z102" s="28"/>
      <c r="AA102" s="28"/>
      <c r="AB102" s="28"/>
      <c r="AC102" s="28"/>
      <c r="AD102" s="28"/>
      <c r="AE102" s="28"/>
      <c r="AF102" s="28"/>
      <c r="AG102" s="28"/>
      <c r="AH102" s="28"/>
      <c r="AI102" s="28"/>
      <c r="AJ102" s="28"/>
      <c r="AK102" s="28"/>
      <c r="AL102" s="28"/>
      <c r="AM102" s="28"/>
      <c r="AN102" s="28"/>
      <c r="AO102" s="28"/>
      <c r="AP102" s="30"/>
      <c r="AQ102" s="30"/>
      <c r="AR102" s="5">
        <v>324.89999999999998</v>
      </c>
      <c r="AS102" s="5">
        <v>280.2</v>
      </c>
      <c r="AU102" s="51" t="s">
        <v>339</v>
      </c>
      <c r="AV102" s="52" t="s">
        <v>22</v>
      </c>
      <c r="AW102" s="122"/>
      <c r="AY102" s="59">
        <f t="shared" si="123"/>
        <v>628.70000000000005</v>
      </c>
      <c r="AZ102" s="59">
        <f t="shared" si="124"/>
        <v>702.5</v>
      </c>
      <c r="BA102" s="59">
        <f t="shared" si="124"/>
        <v>768</v>
      </c>
    </row>
    <row r="103" spans="1:53" x14ac:dyDescent="0.15">
      <c r="A103" s="9"/>
      <c r="B103" s="10"/>
      <c r="C103" s="137"/>
      <c r="D103" s="22" t="s">
        <v>9</v>
      </c>
      <c r="E103" s="28"/>
      <c r="F103" s="28"/>
      <c r="G103" s="28"/>
      <c r="H103" s="28"/>
      <c r="I103" s="28"/>
      <c r="J103" s="28"/>
      <c r="K103" s="28"/>
      <c r="L103" s="28"/>
      <c r="M103" s="28"/>
      <c r="N103" s="28"/>
      <c r="O103" s="28"/>
      <c r="P103" s="28"/>
      <c r="Q103" s="28"/>
      <c r="R103" s="28"/>
      <c r="S103" s="28"/>
      <c r="T103" s="28"/>
      <c r="U103" s="28"/>
      <c r="V103" s="28"/>
      <c r="W103" s="28"/>
      <c r="X103" s="28"/>
      <c r="Y103" s="28"/>
      <c r="Z103" s="28"/>
      <c r="AA103" s="28"/>
      <c r="AB103" s="28"/>
      <c r="AC103" s="28"/>
      <c r="AD103" s="28"/>
      <c r="AE103" s="28"/>
      <c r="AF103" s="28"/>
      <c r="AG103" s="28"/>
      <c r="AH103" s="28"/>
      <c r="AI103" s="28"/>
      <c r="AJ103" s="28"/>
      <c r="AK103" s="28"/>
      <c r="AL103" s="28"/>
      <c r="AM103" s="28"/>
      <c r="AN103" s="28"/>
      <c r="AO103" s="28"/>
      <c r="AP103" s="30"/>
      <c r="AQ103" s="30"/>
      <c r="AR103" s="5">
        <v>303.2</v>
      </c>
      <c r="AS103" s="5">
        <v>254.3</v>
      </c>
      <c r="AU103" s="51"/>
      <c r="AV103" s="52"/>
      <c r="AW103" s="122"/>
      <c r="AY103" s="59">
        <f t="shared" si="123"/>
        <v>638.5</v>
      </c>
      <c r="AZ103" s="59">
        <f t="shared" si="124"/>
        <v>692.4</v>
      </c>
      <c r="BA103" s="59">
        <f t="shared" si="124"/>
        <v>755.5</v>
      </c>
    </row>
    <row r="104" spans="1:53" x14ac:dyDescent="0.15">
      <c r="A104" s="9"/>
      <c r="B104" s="10"/>
      <c r="C104" s="137"/>
      <c r="D104" s="22" t="s">
        <v>10</v>
      </c>
      <c r="E104" s="28"/>
      <c r="F104" s="28"/>
      <c r="G104" s="28"/>
      <c r="H104" s="28"/>
      <c r="I104" s="28"/>
      <c r="J104" s="28"/>
      <c r="K104" s="28"/>
      <c r="L104" s="28"/>
      <c r="M104" s="28"/>
      <c r="N104" s="28"/>
      <c r="O104" s="28"/>
      <c r="P104" s="28"/>
      <c r="Q104" s="28"/>
      <c r="R104" s="28"/>
      <c r="S104" s="28"/>
      <c r="T104" s="28"/>
      <c r="U104" s="28"/>
      <c r="V104" s="28"/>
      <c r="W104" s="28"/>
      <c r="X104" s="28"/>
      <c r="Y104" s="28"/>
      <c r="Z104" s="28"/>
      <c r="AA104" s="28"/>
      <c r="AB104" s="28"/>
      <c r="AC104" s="28"/>
      <c r="AD104" s="28"/>
      <c r="AE104" s="28"/>
      <c r="AF104" s="28"/>
      <c r="AG104" s="28"/>
      <c r="AH104" s="28"/>
      <c r="AI104" s="28"/>
      <c r="AJ104" s="28"/>
      <c r="AK104" s="28"/>
      <c r="AL104" s="28"/>
      <c r="AM104" s="28"/>
      <c r="AN104" s="28"/>
      <c r="AO104" s="28"/>
      <c r="AP104" s="30"/>
      <c r="AQ104" s="30"/>
      <c r="AR104" s="5">
        <v>38</v>
      </c>
      <c r="AS104" s="5">
        <v>55.4</v>
      </c>
      <c r="AU104" s="51"/>
      <c r="AV104" s="52"/>
      <c r="AW104" s="122"/>
      <c r="AY104" s="59">
        <f t="shared" si="123"/>
        <v>87.9</v>
      </c>
      <c r="AZ104" s="59">
        <f t="shared" si="124"/>
        <v>93.5</v>
      </c>
      <c r="BA104" s="59">
        <f t="shared" si="124"/>
        <v>96.9</v>
      </c>
    </row>
    <row r="105" spans="1:53" ht="14.25" thickBot="1" x14ac:dyDescent="0.2">
      <c r="A105" s="9"/>
      <c r="B105" s="10"/>
      <c r="C105" s="138"/>
      <c r="D105" s="24" t="s">
        <v>11</v>
      </c>
      <c r="E105" s="29"/>
      <c r="F105" s="29"/>
      <c r="G105" s="29"/>
      <c r="H105" s="29"/>
      <c r="I105" s="29"/>
      <c r="J105" s="29"/>
      <c r="K105" s="29"/>
      <c r="L105" s="29"/>
      <c r="M105" s="29"/>
      <c r="N105" s="29"/>
      <c r="O105" s="29"/>
      <c r="P105" s="29"/>
      <c r="Q105" s="29"/>
      <c r="R105" s="29"/>
      <c r="S105" s="29"/>
      <c r="T105" s="29"/>
      <c r="U105" s="29"/>
      <c r="V105" s="29"/>
      <c r="W105" s="29"/>
      <c r="X105" s="29"/>
      <c r="Y105" s="29"/>
      <c r="Z105" s="29"/>
      <c r="AA105" s="29"/>
      <c r="AB105" s="29"/>
      <c r="AC105" s="29"/>
      <c r="AD105" s="29"/>
      <c r="AE105" s="29"/>
      <c r="AF105" s="29"/>
      <c r="AG105" s="29"/>
      <c r="AH105" s="29"/>
      <c r="AI105" s="29"/>
      <c r="AJ105" s="29"/>
      <c r="AK105" s="29"/>
      <c r="AL105" s="29"/>
      <c r="AM105" s="29"/>
      <c r="AN105" s="29"/>
      <c r="AO105" s="29"/>
      <c r="AP105" s="31"/>
      <c r="AQ105" s="31"/>
      <c r="AR105" s="7">
        <v>38</v>
      </c>
      <c r="AS105" s="7">
        <v>55.4</v>
      </c>
      <c r="AU105" s="51"/>
      <c r="AV105" s="52"/>
      <c r="AW105" s="123"/>
      <c r="AY105" s="59">
        <f t="shared" si="123"/>
        <v>92.5</v>
      </c>
      <c r="AZ105" s="59">
        <f t="shared" si="124"/>
        <v>98.7</v>
      </c>
      <c r="BA105" s="59">
        <f t="shared" si="124"/>
        <v>104.1</v>
      </c>
    </row>
    <row r="106" spans="1:53" x14ac:dyDescent="0.15">
      <c r="A106" s="9"/>
      <c r="B106" s="10"/>
      <c r="C106" s="136" t="s">
        <v>25</v>
      </c>
      <c r="D106" s="23" t="s">
        <v>6</v>
      </c>
      <c r="E106" s="26">
        <f t="shared" ref="E106:AI106" si="141">SUM(E107:E108)</f>
        <v>0</v>
      </c>
      <c r="F106" s="26">
        <f t="shared" si="141"/>
        <v>0</v>
      </c>
      <c r="G106" s="26">
        <f t="shared" si="141"/>
        <v>0</v>
      </c>
      <c r="H106" s="26">
        <f t="shared" si="141"/>
        <v>0</v>
      </c>
      <c r="I106" s="26">
        <f t="shared" si="141"/>
        <v>0</v>
      </c>
      <c r="J106" s="26">
        <f t="shared" si="141"/>
        <v>0</v>
      </c>
      <c r="K106" s="26">
        <f t="shared" si="141"/>
        <v>0</v>
      </c>
      <c r="L106" s="26">
        <f t="shared" si="141"/>
        <v>0</v>
      </c>
      <c r="M106" s="26">
        <f t="shared" si="141"/>
        <v>0</v>
      </c>
      <c r="N106" s="26">
        <f t="shared" si="141"/>
        <v>0</v>
      </c>
      <c r="O106" s="26">
        <f t="shared" si="141"/>
        <v>0</v>
      </c>
      <c r="P106" s="26">
        <f t="shared" si="141"/>
        <v>0</v>
      </c>
      <c r="Q106" s="26">
        <f t="shared" si="141"/>
        <v>0</v>
      </c>
      <c r="R106" s="26">
        <f t="shared" si="141"/>
        <v>0</v>
      </c>
      <c r="S106" s="26">
        <f t="shared" si="141"/>
        <v>0</v>
      </c>
      <c r="T106" s="26">
        <f t="shared" si="141"/>
        <v>0</v>
      </c>
      <c r="U106" s="26">
        <f t="shared" si="141"/>
        <v>0</v>
      </c>
      <c r="V106" s="26">
        <f t="shared" si="141"/>
        <v>0</v>
      </c>
      <c r="W106" s="26">
        <f t="shared" si="141"/>
        <v>0</v>
      </c>
      <c r="X106" s="26">
        <f t="shared" si="141"/>
        <v>0</v>
      </c>
      <c r="Y106" s="26">
        <f t="shared" si="141"/>
        <v>0</v>
      </c>
      <c r="Z106" s="26">
        <f t="shared" si="141"/>
        <v>0</v>
      </c>
      <c r="AA106" s="26">
        <f t="shared" si="141"/>
        <v>0</v>
      </c>
      <c r="AB106" s="26">
        <f t="shared" si="141"/>
        <v>0</v>
      </c>
      <c r="AC106" s="26">
        <f t="shared" si="141"/>
        <v>0</v>
      </c>
      <c r="AD106" s="26">
        <f t="shared" si="141"/>
        <v>0</v>
      </c>
      <c r="AE106" s="26">
        <f t="shared" si="141"/>
        <v>0</v>
      </c>
      <c r="AF106" s="26">
        <f t="shared" si="141"/>
        <v>0</v>
      </c>
      <c r="AG106" s="26">
        <f t="shared" si="141"/>
        <v>0</v>
      </c>
      <c r="AH106" s="26">
        <f t="shared" si="141"/>
        <v>0</v>
      </c>
      <c r="AI106" s="26">
        <f t="shared" si="141"/>
        <v>0</v>
      </c>
      <c r="AJ106" s="26">
        <f t="shared" ref="AJ106:AK106" si="142">SUM(AJ107:AJ108)</f>
        <v>0</v>
      </c>
      <c r="AK106" s="26">
        <f t="shared" si="142"/>
        <v>0</v>
      </c>
      <c r="AL106" s="26">
        <f t="shared" ref="AL106" si="143">SUM(AL107:AL108)</f>
        <v>0</v>
      </c>
      <c r="AM106" s="26">
        <f t="shared" ref="AM106" si="144">SUM(AM107:AM108)</f>
        <v>0</v>
      </c>
      <c r="AN106" s="26">
        <f t="shared" ref="AN106" si="145">SUM(AN107:AN108)</f>
        <v>0</v>
      </c>
      <c r="AO106" s="26">
        <f t="shared" ref="AO106" si="146">SUM(AO107:AO108)</f>
        <v>0</v>
      </c>
      <c r="AP106" s="27">
        <f t="shared" ref="AP106" si="147">SUM(AP107:AP108)</f>
        <v>0</v>
      </c>
      <c r="AQ106" s="27">
        <f t="shared" ref="AQ106" si="148">SUM(AQ107:AQ108)</f>
        <v>0</v>
      </c>
      <c r="AR106" s="3">
        <v>88.5</v>
      </c>
      <c r="AS106" s="3">
        <v>99.6</v>
      </c>
      <c r="AU106" s="51"/>
      <c r="AV106" s="52"/>
      <c r="AW106" s="121" t="s">
        <v>340</v>
      </c>
      <c r="AY106" s="27">
        <f>SUM(AY107:AY108)</f>
        <v>191</v>
      </c>
      <c r="AZ106" s="27">
        <f>SUM(AZ107:AZ108)</f>
        <v>195.1</v>
      </c>
      <c r="BA106" s="27">
        <f>SUM(BA107:BA108)</f>
        <v>166</v>
      </c>
    </row>
    <row r="107" spans="1:53" x14ac:dyDescent="0.15">
      <c r="A107" s="9"/>
      <c r="B107" s="10"/>
      <c r="C107" s="137"/>
      <c r="D107" s="22" t="s">
        <v>7</v>
      </c>
      <c r="E107" s="28"/>
      <c r="F107" s="28"/>
      <c r="G107" s="28"/>
      <c r="H107" s="28"/>
      <c r="I107" s="28"/>
      <c r="J107" s="28"/>
      <c r="K107" s="28"/>
      <c r="L107" s="28"/>
      <c r="M107" s="28"/>
      <c r="N107" s="28"/>
      <c r="O107" s="28"/>
      <c r="P107" s="28"/>
      <c r="Q107" s="28"/>
      <c r="R107" s="28"/>
      <c r="S107" s="28"/>
      <c r="T107" s="28"/>
      <c r="U107" s="28"/>
      <c r="V107" s="28"/>
      <c r="W107" s="28"/>
      <c r="X107" s="28"/>
      <c r="Y107" s="28"/>
      <c r="Z107" s="28"/>
      <c r="AA107" s="28"/>
      <c r="AB107" s="28"/>
      <c r="AC107" s="28"/>
      <c r="AD107" s="28"/>
      <c r="AE107" s="28"/>
      <c r="AF107" s="28"/>
      <c r="AG107" s="28"/>
      <c r="AH107" s="28"/>
      <c r="AI107" s="28"/>
      <c r="AJ107" s="28"/>
      <c r="AK107" s="28"/>
      <c r="AL107" s="28"/>
      <c r="AM107" s="28"/>
      <c r="AN107" s="28"/>
      <c r="AO107" s="28"/>
      <c r="AP107" s="30"/>
      <c r="AQ107" s="30"/>
      <c r="AR107" s="5">
        <v>9.8000000000000007</v>
      </c>
      <c r="AS107" s="5">
        <v>11.4</v>
      </c>
      <c r="AU107" s="51"/>
      <c r="AV107" s="52"/>
      <c r="AW107" s="122"/>
      <c r="AY107" s="59">
        <f t="shared" ref="AY107:AY111" si="149">AP119</f>
        <v>15.7</v>
      </c>
      <c r="AZ107" s="59">
        <f t="shared" ref="AZ107:BA111" si="150">AQ119</f>
        <v>15.6</v>
      </c>
      <c r="BA107" s="59">
        <f t="shared" si="150"/>
        <v>28.3</v>
      </c>
    </row>
    <row r="108" spans="1:53" x14ac:dyDescent="0.15">
      <c r="A108" s="9"/>
      <c r="B108" s="10"/>
      <c r="C108" s="137"/>
      <c r="D108" s="22" t="s">
        <v>8</v>
      </c>
      <c r="E108" s="28"/>
      <c r="F108" s="28"/>
      <c r="G108" s="28"/>
      <c r="H108" s="28"/>
      <c r="I108" s="28"/>
      <c r="J108" s="28"/>
      <c r="K108" s="28"/>
      <c r="L108" s="28"/>
      <c r="M108" s="28"/>
      <c r="N108" s="28"/>
      <c r="O108" s="28"/>
      <c r="P108" s="28"/>
      <c r="Q108" s="28"/>
      <c r="R108" s="28"/>
      <c r="S108" s="28"/>
      <c r="T108" s="28"/>
      <c r="U108" s="28"/>
      <c r="V108" s="28"/>
      <c r="W108" s="28"/>
      <c r="X108" s="28"/>
      <c r="Y108" s="28"/>
      <c r="Z108" s="28"/>
      <c r="AA108" s="28"/>
      <c r="AB108" s="28"/>
      <c r="AC108" s="28"/>
      <c r="AD108" s="28"/>
      <c r="AE108" s="28"/>
      <c r="AF108" s="28"/>
      <c r="AG108" s="28"/>
      <c r="AH108" s="28"/>
      <c r="AI108" s="28"/>
      <c r="AJ108" s="28"/>
      <c r="AK108" s="28"/>
      <c r="AL108" s="28"/>
      <c r="AM108" s="28"/>
      <c r="AN108" s="28"/>
      <c r="AO108" s="28"/>
      <c r="AP108" s="30"/>
      <c r="AQ108" s="30"/>
      <c r="AR108" s="5">
        <v>78.7</v>
      </c>
      <c r="AS108" s="5">
        <v>88.2</v>
      </c>
      <c r="AU108" s="51"/>
      <c r="AV108" s="56"/>
      <c r="AW108" s="122"/>
      <c r="AY108" s="59">
        <f t="shared" si="149"/>
        <v>175.3</v>
      </c>
      <c r="AZ108" s="59">
        <f t="shared" si="150"/>
        <v>179.5</v>
      </c>
      <c r="BA108" s="59">
        <f t="shared" si="150"/>
        <v>137.69999999999999</v>
      </c>
    </row>
    <row r="109" spans="1:53" x14ac:dyDescent="0.15">
      <c r="A109" s="9"/>
      <c r="B109" s="10"/>
      <c r="C109" s="137"/>
      <c r="D109" s="22" t="s">
        <v>9</v>
      </c>
      <c r="E109" s="28"/>
      <c r="F109" s="28"/>
      <c r="G109" s="28"/>
      <c r="H109" s="28"/>
      <c r="I109" s="28"/>
      <c r="J109" s="28"/>
      <c r="K109" s="28"/>
      <c r="L109" s="28"/>
      <c r="M109" s="28"/>
      <c r="N109" s="28"/>
      <c r="O109" s="28"/>
      <c r="P109" s="28"/>
      <c r="Q109" s="28"/>
      <c r="R109" s="28"/>
      <c r="S109" s="28"/>
      <c r="T109" s="28"/>
      <c r="U109" s="28"/>
      <c r="V109" s="28"/>
      <c r="W109" s="28"/>
      <c r="X109" s="28"/>
      <c r="Y109" s="28"/>
      <c r="Z109" s="28"/>
      <c r="AA109" s="28"/>
      <c r="AB109" s="28"/>
      <c r="AC109" s="28"/>
      <c r="AD109" s="28"/>
      <c r="AE109" s="28"/>
      <c r="AF109" s="28"/>
      <c r="AG109" s="28"/>
      <c r="AH109" s="28"/>
      <c r="AI109" s="28"/>
      <c r="AJ109" s="28"/>
      <c r="AK109" s="28"/>
      <c r="AL109" s="28"/>
      <c r="AM109" s="28"/>
      <c r="AN109" s="28"/>
      <c r="AO109" s="28"/>
      <c r="AP109" s="30"/>
      <c r="AQ109" s="30"/>
      <c r="AR109" s="5">
        <v>88.5</v>
      </c>
      <c r="AS109" s="5">
        <v>99.6</v>
      </c>
      <c r="AU109" s="51"/>
      <c r="AV109" s="56"/>
      <c r="AW109" s="122"/>
      <c r="AY109" s="59">
        <f t="shared" si="149"/>
        <v>175</v>
      </c>
      <c r="AZ109" s="59">
        <f t="shared" si="150"/>
        <v>179.5</v>
      </c>
      <c r="BA109" s="59">
        <f t="shared" si="150"/>
        <v>153.4</v>
      </c>
    </row>
    <row r="110" spans="1:53" x14ac:dyDescent="0.15">
      <c r="A110" s="9"/>
      <c r="B110" s="10"/>
      <c r="C110" s="137"/>
      <c r="D110" s="22" t="s">
        <v>10</v>
      </c>
      <c r="E110" s="28"/>
      <c r="F110" s="28"/>
      <c r="G110" s="28"/>
      <c r="H110" s="28"/>
      <c r="I110" s="28"/>
      <c r="J110" s="28"/>
      <c r="K110" s="28"/>
      <c r="L110" s="28"/>
      <c r="M110" s="28"/>
      <c r="N110" s="28"/>
      <c r="O110" s="28"/>
      <c r="P110" s="28"/>
      <c r="Q110" s="28"/>
      <c r="R110" s="28"/>
      <c r="S110" s="28"/>
      <c r="T110" s="28"/>
      <c r="U110" s="28"/>
      <c r="V110" s="28"/>
      <c r="W110" s="28"/>
      <c r="X110" s="28"/>
      <c r="Y110" s="28"/>
      <c r="Z110" s="28"/>
      <c r="AA110" s="28"/>
      <c r="AB110" s="28"/>
      <c r="AC110" s="28"/>
      <c r="AD110" s="28"/>
      <c r="AE110" s="28"/>
      <c r="AF110" s="28"/>
      <c r="AG110" s="28"/>
      <c r="AH110" s="28"/>
      <c r="AI110" s="28"/>
      <c r="AJ110" s="28"/>
      <c r="AK110" s="28"/>
      <c r="AL110" s="28"/>
      <c r="AM110" s="28"/>
      <c r="AN110" s="28"/>
      <c r="AO110" s="28"/>
      <c r="AP110" s="30"/>
      <c r="AQ110" s="30"/>
      <c r="AR110" s="5">
        <v>0</v>
      </c>
      <c r="AS110" s="5">
        <v>0</v>
      </c>
      <c r="AU110" s="51"/>
      <c r="AV110" s="56"/>
      <c r="AW110" s="122"/>
      <c r="AY110" s="59">
        <f t="shared" si="149"/>
        <v>16</v>
      </c>
      <c r="AZ110" s="59">
        <f t="shared" si="150"/>
        <v>15.6</v>
      </c>
      <c r="BA110" s="59">
        <f t="shared" si="150"/>
        <v>12.6</v>
      </c>
    </row>
    <row r="111" spans="1:53" ht="14.25" thickBot="1" x14ac:dyDescent="0.2">
      <c r="A111" s="9"/>
      <c r="B111" s="10"/>
      <c r="C111" s="138"/>
      <c r="D111" s="24" t="s">
        <v>11</v>
      </c>
      <c r="E111" s="29"/>
      <c r="F111" s="29"/>
      <c r="G111" s="29"/>
      <c r="H111" s="29"/>
      <c r="I111" s="29"/>
      <c r="J111" s="29"/>
      <c r="K111" s="29"/>
      <c r="L111" s="29"/>
      <c r="M111" s="29"/>
      <c r="N111" s="29"/>
      <c r="O111" s="29"/>
      <c r="P111" s="29"/>
      <c r="Q111" s="29"/>
      <c r="R111" s="29"/>
      <c r="S111" s="29"/>
      <c r="T111" s="29"/>
      <c r="U111" s="29"/>
      <c r="V111" s="29"/>
      <c r="W111" s="29"/>
      <c r="X111" s="29"/>
      <c r="Y111" s="29"/>
      <c r="Z111" s="29"/>
      <c r="AA111" s="29"/>
      <c r="AB111" s="29"/>
      <c r="AC111" s="29"/>
      <c r="AD111" s="29"/>
      <c r="AE111" s="29"/>
      <c r="AF111" s="29"/>
      <c r="AG111" s="29"/>
      <c r="AH111" s="29"/>
      <c r="AI111" s="29"/>
      <c r="AJ111" s="29"/>
      <c r="AK111" s="29"/>
      <c r="AL111" s="29"/>
      <c r="AM111" s="29"/>
      <c r="AN111" s="29"/>
      <c r="AO111" s="29"/>
      <c r="AP111" s="31"/>
      <c r="AQ111" s="31"/>
      <c r="AR111" s="7">
        <v>0</v>
      </c>
      <c r="AS111" s="7">
        <v>0</v>
      </c>
      <c r="AU111" s="51"/>
      <c r="AV111" s="56"/>
      <c r="AW111" s="123"/>
      <c r="AY111" s="59">
        <f t="shared" si="149"/>
        <v>20.3</v>
      </c>
      <c r="AZ111" s="59">
        <f t="shared" si="150"/>
        <v>20.100000000000001</v>
      </c>
      <c r="BA111" s="59">
        <f t="shared" si="150"/>
        <v>21</v>
      </c>
    </row>
    <row r="112" spans="1:53" x14ac:dyDescent="0.15">
      <c r="A112" s="9"/>
      <c r="B112" s="10"/>
      <c r="C112" s="133" t="s">
        <v>26</v>
      </c>
      <c r="D112" s="23" t="s">
        <v>6</v>
      </c>
      <c r="E112" s="26">
        <f t="shared" ref="E112:AI112" si="151">SUM(E113:E114)-SUM(E115:E116)</f>
        <v>0</v>
      </c>
      <c r="F112" s="26">
        <f t="shared" si="151"/>
        <v>0</v>
      </c>
      <c r="G112" s="26">
        <f t="shared" si="151"/>
        <v>0</v>
      </c>
      <c r="H112" s="26">
        <f t="shared" si="151"/>
        <v>0</v>
      </c>
      <c r="I112" s="26">
        <f t="shared" si="151"/>
        <v>0</v>
      </c>
      <c r="J112" s="26">
        <f t="shared" si="151"/>
        <v>0</v>
      </c>
      <c r="K112" s="26">
        <f t="shared" si="151"/>
        <v>0</v>
      </c>
      <c r="L112" s="26">
        <f t="shared" si="151"/>
        <v>0</v>
      </c>
      <c r="M112" s="26">
        <f t="shared" si="151"/>
        <v>0</v>
      </c>
      <c r="N112" s="26">
        <f t="shared" si="151"/>
        <v>0</v>
      </c>
      <c r="O112" s="26">
        <f t="shared" si="151"/>
        <v>0</v>
      </c>
      <c r="P112" s="26">
        <f t="shared" si="151"/>
        <v>0</v>
      </c>
      <c r="Q112" s="26">
        <f t="shared" si="151"/>
        <v>0</v>
      </c>
      <c r="R112" s="26">
        <f t="shared" si="151"/>
        <v>0</v>
      </c>
      <c r="S112" s="26">
        <f t="shared" si="151"/>
        <v>0</v>
      </c>
      <c r="T112" s="26">
        <f t="shared" si="151"/>
        <v>0</v>
      </c>
      <c r="U112" s="26">
        <f t="shared" si="151"/>
        <v>0</v>
      </c>
      <c r="V112" s="26">
        <f t="shared" si="151"/>
        <v>0</v>
      </c>
      <c r="W112" s="26">
        <f t="shared" si="151"/>
        <v>0</v>
      </c>
      <c r="X112" s="26">
        <f t="shared" si="151"/>
        <v>0</v>
      </c>
      <c r="Y112" s="26">
        <f t="shared" si="151"/>
        <v>0</v>
      </c>
      <c r="Z112" s="26">
        <f t="shared" si="151"/>
        <v>0</v>
      </c>
      <c r="AA112" s="26">
        <f t="shared" si="151"/>
        <v>0</v>
      </c>
      <c r="AB112" s="26">
        <f t="shared" si="151"/>
        <v>0</v>
      </c>
      <c r="AC112" s="26">
        <f t="shared" si="151"/>
        <v>0</v>
      </c>
      <c r="AD112" s="26">
        <f t="shared" si="151"/>
        <v>0</v>
      </c>
      <c r="AE112" s="26">
        <f t="shared" si="151"/>
        <v>0</v>
      </c>
      <c r="AF112" s="26">
        <f t="shared" si="151"/>
        <v>0</v>
      </c>
      <c r="AG112" s="26">
        <f t="shared" si="151"/>
        <v>0</v>
      </c>
      <c r="AH112" s="26">
        <f t="shared" si="151"/>
        <v>0</v>
      </c>
      <c r="AI112" s="26">
        <f t="shared" si="151"/>
        <v>0</v>
      </c>
      <c r="AJ112" s="26">
        <f t="shared" ref="AJ112:AK112" si="152">SUM(AJ113:AJ114)-SUM(AJ115:AJ116)</f>
        <v>0</v>
      </c>
      <c r="AK112" s="26">
        <f t="shared" si="152"/>
        <v>0</v>
      </c>
      <c r="AL112" s="26">
        <f t="shared" ref="AL112" si="153">SUM(AL113:AL114)-SUM(AL115:AL116)</f>
        <v>0</v>
      </c>
      <c r="AM112" s="26">
        <f t="shared" ref="AM112" si="154">SUM(AM113:AM114)-SUM(AM115:AM116)</f>
        <v>0</v>
      </c>
      <c r="AN112" s="26">
        <f t="shared" ref="AN112" si="155">SUM(AN113:AN114)-SUM(AN115:AN116)</f>
        <v>0</v>
      </c>
      <c r="AO112" s="26">
        <f t="shared" ref="AO112" si="156">SUM(AO113:AO114)-SUM(AO115:AO116)</f>
        <v>0</v>
      </c>
      <c r="AP112" s="27">
        <f t="shared" ref="AP112" si="157">SUM(AP113:AP114)-SUM(AP115:AP116)</f>
        <v>0</v>
      </c>
      <c r="AQ112" s="27">
        <f t="shared" ref="AQ112" si="158">SUM(AQ113:AQ114)-SUM(AQ115:AQ116)</f>
        <v>0</v>
      </c>
      <c r="AR112" s="3">
        <v>852.4</v>
      </c>
      <c r="AS112" s="3">
        <v>804.8</v>
      </c>
      <c r="AU112" s="51"/>
      <c r="AV112" s="56"/>
      <c r="AW112" s="121" t="s">
        <v>341</v>
      </c>
      <c r="AY112" s="27">
        <f>SUM(AY113:AY114)</f>
        <v>144.5</v>
      </c>
      <c r="AZ112" s="27">
        <f>SUM(AZ113:AZ114)</f>
        <v>156.69999999999999</v>
      </c>
      <c r="BA112" s="27">
        <f>SUM(BA113:BA114)</f>
        <v>138.6</v>
      </c>
    </row>
    <row r="113" spans="1:53" x14ac:dyDescent="0.15">
      <c r="A113" s="9"/>
      <c r="B113" s="10"/>
      <c r="C113" s="134"/>
      <c r="D113" s="22" t="s">
        <v>7</v>
      </c>
      <c r="E113" s="28"/>
      <c r="F113" s="28"/>
      <c r="G113" s="28"/>
      <c r="H113" s="28"/>
      <c r="I113" s="28"/>
      <c r="J113" s="28"/>
      <c r="K113" s="28"/>
      <c r="L113" s="28"/>
      <c r="M113" s="28"/>
      <c r="N113" s="28"/>
      <c r="O113" s="28"/>
      <c r="P113" s="28"/>
      <c r="Q113" s="28"/>
      <c r="R113" s="28"/>
      <c r="S113" s="28"/>
      <c r="T113" s="28"/>
      <c r="U113" s="28"/>
      <c r="V113" s="28"/>
      <c r="W113" s="28">
        <v>5897</v>
      </c>
      <c r="X113" s="28">
        <v>5303</v>
      </c>
      <c r="Y113" s="28">
        <v>5353</v>
      </c>
      <c r="Z113" s="28">
        <v>9712</v>
      </c>
      <c r="AA113" s="28">
        <v>5860</v>
      </c>
      <c r="AB113" s="28">
        <v>6025</v>
      </c>
      <c r="AC113" s="28">
        <v>6595</v>
      </c>
      <c r="AD113" s="28">
        <v>6870</v>
      </c>
      <c r="AE113" s="28">
        <v>28711</v>
      </c>
      <c r="AF113" s="28">
        <v>53204</v>
      </c>
      <c r="AG113" s="28">
        <v>59270</v>
      </c>
      <c r="AH113" s="28">
        <v>61915</v>
      </c>
      <c r="AI113" s="28">
        <v>70525</v>
      </c>
      <c r="AJ113" s="28">
        <v>76705</v>
      </c>
      <c r="AK113" s="28">
        <v>81166</v>
      </c>
      <c r="AL113" s="28">
        <v>94801</v>
      </c>
      <c r="AM113" s="28">
        <v>132196</v>
      </c>
      <c r="AN113" s="28">
        <v>155402</v>
      </c>
      <c r="AO113" s="28">
        <v>119928</v>
      </c>
      <c r="AP113" s="30">
        <v>97.7</v>
      </c>
      <c r="AQ113" s="30">
        <v>83.4</v>
      </c>
      <c r="AR113" s="5">
        <v>84.4</v>
      </c>
      <c r="AS113" s="5">
        <v>45.3</v>
      </c>
      <c r="AU113" s="51"/>
      <c r="AV113" s="56"/>
      <c r="AW113" s="122"/>
      <c r="AY113" s="59">
        <f t="shared" ref="AY113:BA117" si="159">AP161</f>
        <v>8.6</v>
      </c>
      <c r="AZ113" s="59">
        <f t="shared" si="159"/>
        <v>17.7</v>
      </c>
      <c r="BA113" s="59">
        <f t="shared" si="159"/>
        <v>15.9</v>
      </c>
    </row>
    <row r="114" spans="1:53" x14ac:dyDescent="0.15">
      <c r="A114" s="9"/>
      <c r="B114" s="10"/>
      <c r="C114" s="134"/>
      <c r="D114" s="22" t="s">
        <v>8</v>
      </c>
      <c r="E114" s="28"/>
      <c r="F114" s="28"/>
      <c r="G114" s="28"/>
      <c r="H114" s="28"/>
      <c r="I114" s="28"/>
      <c r="J114" s="28"/>
      <c r="K114" s="28"/>
      <c r="L114" s="28"/>
      <c r="M114" s="28"/>
      <c r="N114" s="28"/>
      <c r="O114" s="28"/>
      <c r="P114" s="28"/>
      <c r="Q114" s="28"/>
      <c r="R114" s="28"/>
      <c r="S114" s="28"/>
      <c r="T114" s="28"/>
      <c r="U114" s="28"/>
      <c r="V114" s="28"/>
      <c r="W114" s="28">
        <v>238610</v>
      </c>
      <c r="X114" s="28">
        <v>230572</v>
      </c>
      <c r="Y114" s="28">
        <v>235435</v>
      </c>
      <c r="Z114" s="28">
        <v>191328</v>
      </c>
      <c r="AA114" s="28">
        <v>166098</v>
      </c>
      <c r="AB114" s="28">
        <v>168894</v>
      </c>
      <c r="AC114" s="28">
        <v>177322</v>
      </c>
      <c r="AD114" s="28">
        <v>185962</v>
      </c>
      <c r="AE114" s="28">
        <v>241309</v>
      </c>
      <c r="AF114" s="28">
        <v>311997</v>
      </c>
      <c r="AG114" s="28">
        <v>372730</v>
      </c>
      <c r="AH114" s="28">
        <v>389883</v>
      </c>
      <c r="AI114" s="28">
        <v>481525</v>
      </c>
      <c r="AJ114" s="28">
        <v>617300</v>
      </c>
      <c r="AK114" s="28">
        <v>642930</v>
      </c>
      <c r="AL114" s="28">
        <v>609837</v>
      </c>
      <c r="AM114" s="28">
        <v>565755</v>
      </c>
      <c r="AN114" s="28">
        <v>573892</v>
      </c>
      <c r="AO114" s="28">
        <v>574751</v>
      </c>
      <c r="AP114" s="30">
        <v>628.70000000000005</v>
      </c>
      <c r="AQ114" s="30">
        <v>702.5</v>
      </c>
      <c r="AR114" s="5">
        <v>768</v>
      </c>
      <c r="AS114" s="5">
        <v>759.5</v>
      </c>
      <c r="AU114" s="51"/>
      <c r="AV114" s="56"/>
      <c r="AW114" s="122"/>
      <c r="AY114" s="59">
        <f t="shared" si="159"/>
        <v>135.9</v>
      </c>
      <c r="AZ114" s="59">
        <f t="shared" si="159"/>
        <v>139</v>
      </c>
      <c r="BA114" s="59">
        <f t="shared" si="159"/>
        <v>122.7</v>
      </c>
    </row>
    <row r="115" spans="1:53" x14ac:dyDescent="0.15">
      <c r="A115" s="9"/>
      <c r="B115" s="10"/>
      <c r="C115" s="134"/>
      <c r="D115" s="22" t="s">
        <v>9</v>
      </c>
      <c r="E115" s="28"/>
      <c r="F115" s="28"/>
      <c r="G115" s="28"/>
      <c r="H115" s="28"/>
      <c r="I115" s="28"/>
      <c r="J115" s="28"/>
      <c r="K115" s="28"/>
      <c r="L115" s="28"/>
      <c r="M115" s="28"/>
      <c r="N115" s="28"/>
      <c r="O115" s="28"/>
      <c r="P115" s="28"/>
      <c r="Q115" s="28"/>
      <c r="R115" s="28"/>
      <c r="S115" s="28"/>
      <c r="T115" s="28"/>
      <c r="U115" s="28"/>
      <c r="V115" s="28"/>
      <c r="W115" s="28">
        <v>146725</v>
      </c>
      <c r="X115" s="28">
        <v>233736</v>
      </c>
      <c r="Y115" s="28">
        <v>234563</v>
      </c>
      <c r="Z115" s="28">
        <v>184904</v>
      </c>
      <c r="AA115" s="28">
        <v>163284</v>
      </c>
      <c r="AB115" s="28">
        <v>166110</v>
      </c>
      <c r="AC115" s="28">
        <v>174031</v>
      </c>
      <c r="AD115" s="28">
        <v>181039</v>
      </c>
      <c r="AE115" s="28">
        <v>235760</v>
      </c>
      <c r="AF115" s="28">
        <v>326819</v>
      </c>
      <c r="AG115" s="28">
        <v>385335</v>
      </c>
      <c r="AH115" s="28">
        <v>401757</v>
      </c>
      <c r="AI115" s="28">
        <v>490306</v>
      </c>
      <c r="AJ115" s="28">
        <v>627941</v>
      </c>
      <c r="AK115" s="28">
        <v>658342</v>
      </c>
      <c r="AL115" s="28">
        <v>630068</v>
      </c>
      <c r="AM115" s="28">
        <v>635738</v>
      </c>
      <c r="AN115" s="28">
        <v>621517</v>
      </c>
      <c r="AO115" s="28">
        <v>612503</v>
      </c>
      <c r="AP115" s="30">
        <v>638.5</v>
      </c>
      <c r="AQ115" s="30">
        <v>692.4</v>
      </c>
      <c r="AR115" s="5">
        <v>755.5</v>
      </c>
      <c r="AS115" s="5">
        <v>708.6</v>
      </c>
      <c r="AU115" s="51"/>
      <c r="AV115" s="56"/>
      <c r="AW115" s="122"/>
      <c r="AY115" s="59">
        <f t="shared" si="159"/>
        <v>107.2</v>
      </c>
      <c r="AZ115" s="59">
        <f t="shared" si="159"/>
        <v>116.4</v>
      </c>
      <c r="BA115" s="59">
        <f t="shared" si="159"/>
        <v>103.9</v>
      </c>
    </row>
    <row r="116" spans="1:53" x14ac:dyDescent="0.15">
      <c r="A116" s="9"/>
      <c r="B116" s="10"/>
      <c r="C116" s="134"/>
      <c r="D116" s="22" t="s">
        <v>10</v>
      </c>
      <c r="E116" s="28"/>
      <c r="F116" s="28"/>
      <c r="G116" s="28"/>
      <c r="H116" s="28"/>
      <c r="I116" s="28"/>
      <c r="J116" s="28"/>
      <c r="K116" s="28"/>
      <c r="L116" s="28"/>
      <c r="M116" s="28"/>
      <c r="N116" s="28"/>
      <c r="O116" s="28"/>
      <c r="P116" s="28"/>
      <c r="Q116" s="28"/>
      <c r="R116" s="28"/>
      <c r="S116" s="28"/>
      <c r="T116" s="28"/>
      <c r="U116" s="28"/>
      <c r="V116" s="28"/>
      <c r="W116" s="28">
        <v>97782</v>
      </c>
      <c r="X116" s="28">
        <v>2139</v>
      </c>
      <c r="Y116" s="28">
        <v>6225</v>
      </c>
      <c r="Z116" s="28">
        <v>16136</v>
      </c>
      <c r="AA116" s="28">
        <v>8674</v>
      </c>
      <c r="AB116" s="28">
        <v>8809</v>
      </c>
      <c r="AC116" s="28">
        <v>9886</v>
      </c>
      <c r="AD116" s="28">
        <v>11793</v>
      </c>
      <c r="AE116" s="28">
        <v>34260</v>
      </c>
      <c r="AF116" s="28">
        <v>38382</v>
      </c>
      <c r="AG116" s="28">
        <v>46665</v>
      </c>
      <c r="AH116" s="28">
        <v>50041</v>
      </c>
      <c r="AI116" s="28">
        <v>61744</v>
      </c>
      <c r="AJ116" s="28">
        <v>66064</v>
      </c>
      <c r="AK116" s="28">
        <v>65754</v>
      </c>
      <c r="AL116" s="28">
        <v>74570</v>
      </c>
      <c r="AM116" s="28">
        <v>62213</v>
      </c>
      <c r="AN116" s="28">
        <v>107777</v>
      </c>
      <c r="AO116" s="28">
        <v>82176</v>
      </c>
      <c r="AP116" s="30">
        <v>87.9</v>
      </c>
      <c r="AQ116" s="30">
        <v>93.5</v>
      </c>
      <c r="AR116" s="5">
        <v>96.9</v>
      </c>
      <c r="AS116" s="5">
        <v>96.2</v>
      </c>
      <c r="AU116" s="51"/>
      <c r="AV116" s="56"/>
      <c r="AW116" s="122"/>
      <c r="AY116" s="59">
        <f t="shared" si="159"/>
        <v>37.299999999999997</v>
      </c>
      <c r="AZ116" s="59">
        <f t="shared" si="159"/>
        <v>40.299999999999997</v>
      </c>
      <c r="BA116" s="59">
        <f t="shared" si="159"/>
        <v>34.700000000000003</v>
      </c>
    </row>
    <row r="117" spans="1:53" ht="14.25" thickBot="1" x14ac:dyDescent="0.2">
      <c r="A117" s="9"/>
      <c r="B117" s="10"/>
      <c r="C117" s="135"/>
      <c r="D117" s="24" t="s">
        <v>11</v>
      </c>
      <c r="E117" s="29"/>
      <c r="F117" s="29"/>
      <c r="G117" s="29"/>
      <c r="H117" s="29"/>
      <c r="I117" s="29"/>
      <c r="J117" s="29"/>
      <c r="K117" s="29"/>
      <c r="L117" s="29"/>
      <c r="M117" s="29"/>
      <c r="N117" s="29"/>
      <c r="O117" s="29"/>
      <c r="P117" s="29"/>
      <c r="Q117" s="29"/>
      <c r="R117" s="29"/>
      <c r="S117" s="29"/>
      <c r="T117" s="29"/>
      <c r="U117" s="29"/>
      <c r="V117" s="29"/>
      <c r="W117" s="29">
        <v>98786</v>
      </c>
      <c r="X117" s="29">
        <v>6726</v>
      </c>
      <c r="Y117" s="29">
        <v>9591</v>
      </c>
      <c r="Z117" s="29">
        <v>18263</v>
      </c>
      <c r="AA117" s="29">
        <v>10523</v>
      </c>
      <c r="AB117" s="29">
        <v>9823</v>
      </c>
      <c r="AC117" s="29">
        <v>10167</v>
      </c>
      <c r="AD117" s="29">
        <v>12045</v>
      </c>
      <c r="AE117" s="29">
        <v>39385</v>
      </c>
      <c r="AF117" s="29">
        <v>55220</v>
      </c>
      <c r="AG117" s="29">
        <v>50667</v>
      </c>
      <c r="AH117" s="29"/>
      <c r="AI117" s="29">
        <v>66334</v>
      </c>
      <c r="AJ117" s="29">
        <v>70656</v>
      </c>
      <c r="AK117" s="29">
        <v>70413</v>
      </c>
      <c r="AL117" s="29">
        <v>84895</v>
      </c>
      <c r="AM117" s="29">
        <v>64596</v>
      </c>
      <c r="AN117" s="29">
        <v>110409</v>
      </c>
      <c r="AO117" s="29">
        <v>111345</v>
      </c>
      <c r="AP117" s="31">
        <v>92.5</v>
      </c>
      <c r="AQ117" s="31">
        <v>98.7</v>
      </c>
      <c r="AR117" s="7">
        <v>104.1</v>
      </c>
      <c r="AS117" s="7">
        <v>110.1</v>
      </c>
      <c r="AU117" s="51"/>
      <c r="AV117" s="56"/>
      <c r="AW117" s="123"/>
      <c r="AY117" s="59">
        <f t="shared" si="159"/>
        <v>39.5</v>
      </c>
      <c r="AZ117" s="59">
        <f t="shared" si="159"/>
        <v>42.2</v>
      </c>
      <c r="BA117" s="59">
        <f t="shared" si="159"/>
        <v>36.299999999999997</v>
      </c>
    </row>
    <row r="118" spans="1:53" x14ac:dyDescent="0.15">
      <c r="A118" s="9"/>
      <c r="B118" s="9"/>
      <c r="C118" s="145" t="s">
        <v>27</v>
      </c>
      <c r="D118" s="23" t="s">
        <v>6</v>
      </c>
      <c r="E118" s="26">
        <f t="shared" ref="E118:AI118" si="160">SUM(E119:E120)-SUM(E121:E122)</f>
        <v>0</v>
      </c>
      <c r="F118" s="26">
        <f t="shared" si="160"/>
        <v>0</v>
      </c>
      <c r="G118" s="26">
        <f t="shared" si="160"/>
        <v>0</v>
      </c>
      <c r="H118" s="26">
        <f t="shared" si="160"/>
        <v>0</v>
      </c>
      <c r="I118" s="26">
        <f t="shared" si="160"/>
        <v>0</v>
      </c>
      <c r="J118" s="26">
        <f t="shared" si="160"/>
        <v>0</v>
      </c>
      <c r="K118" s="26">
        <f t="shared" si="160"/>
        <v>0</v>
      </c>
      <c r="L118" s="26">
        <f t="shared" si="160"/>
        <v>0</v>
      </c>
      <c r="M118" s="26">
        <f t="shared" si="160"/>
        <v>0</v>
      </c>
      <c r="N118" s="26">
        <f t="shared" si="160"/>
        <v>0</v>
      </c>
      <c r="O118" s="26">
        <f t="shared" si="160"/>
        <v>0</v>
      </c>
      <c r="P118" s="26">
        <f t="shared" si="160"/>
        <v>0</v>
      </c>
      <c r="Q118" s="26">
        <f t="shared" si="160"/>
        <v>0</v>
      </c>
      <c r="R118" s="26">
        <f t="shared" si="160"/>
        <v>0</v>
      </c>
      <c r="S118" s="26">
        <f t="shared" si="160"/>
        <v>0</v>
      </c>
      <c r="T118" s="26">
        <f t="shared" si="160"/>
        <v>0</v>
      </c>
      <c r="U118" s="26">
        <f t="shared" si="160"/>
        <v>0</v>
      </c>
      <c r="V118" s="26">
        <f t="shared" si="160"/>
        <v>0</v>
      </c>
      <c r="W118" s="26">
        <f t="shared" si="160"/>
        <v>0</v>
      </c>
      <c r="X118" s="26">
        <f t="shared" si="160"/>
        <v>0</v>
      </c>
      <c r="Y118" s="26">
        <f t="shared" si="160"/>
        <v>0</v>
      </c>
      <c r="Z118" s="26">
        <f t="shared" si="160"/>
        <v>0</v>
      </c>
      <c r="AA118" s="26">
        <f t="shared" si="160"/>
        <v>0</v>
      </c>
      <c r="AB118" s="26">
        <f t="shared" si="160"/>
        <v>0</v>
      </c>
      <c r="AC118" s="26">
        <f t="shared" si="160"/>
        <v>0</v>
      </c>
      <c r="AD118" s="26">
        <f t="shared" si="160"/>
        <v>0</v>
      </c>
      <c r="AE118" s="26">
        <f t="shared" si="160"/>
        <v>0</v>
      </c>
      <c r="AF118" s="26">
        <f t="shared" si="160"/>
        <v>0</v>
      </c>
      <c r="AG118" s="26">
        <f t="shared" si="160"/>
        <v>0</v>
      </c>
      <c r="AH118" s="26">
        <f t="shared" si="160"/>
        <v>0</v>
      </c>
      <c r="AI118" s="26">
        <f t="shared" si="160"/>
        <v>0</v>
      </c>
      <c r="AJ118" s="26">
        <f t="shared" ref="AJ118:AK118" si="161">SUM(AJ119:AJ120)-SUM(AJ121:AJ122)</f>
        <v>0</v>
      </c>
      <c r="AK118" s="26">
        <f t="shared" si="161"/>
        <v>0</v>
      </c>
      <c r="AL118" s="26">
        <f t="shared" ref="AL118" si="162">SUM(AL119:AL120)-SUM(AL121:AL122)</f>
        <v>0</v>
      </c>
      <c r="AM118" s="26">
        <f t="shared" ref="AM118" si="163">SUM(AM119:AM120)-SUM(AM121:AM122)</f>
        <v>0</v>
      </c>
      <c r="AN118" s="26">
        <f t="shared" ref="AN118" si="164">SUM(AN119:AN120)-SUM(AN121:AN122)</f>
        <v>0</v>
      </c>
      <c r="AO118" s="26">
        <f t="shared" ref="AO118" si="165">SUM(AO119:AO120)-SUM(AO121:AO122)</f>
        <v>0</v>
      </c>
      <c r="AP118" s="27">
        <f t="shared" ref="AP118" si="166">SUM(AP119:AP120)-SUM(AP121:AP122)</f>
        <v>0</v>
      </c>
      <c r="AQ118" s="27">
        <f t="shared" ref="AQ118" si="167">SUM(AQ119:AQ120)-SUM(AQ121:AQ122)</f>
        <v>0</v>
      </c>
      <c r="AR118" s="3">
        <v>166</v>
      </c>
      <c r="AS118" s="3">
        <v>188</v>
      </c>
      <c r="AU118" s="51"/>
      <c r="AV118" s="56"/>
      <c r="AW118" s="53" t="s">
        <v>28</v>
      </c>
      <c r="AY118" s="59">
        <f t="shared" ref="AY118:BA123" si="168">AP124</f>
        <v>0</v>
      </c>
      <c r="AZ118" s="59">
        <f t="shared" si="168"/>
        <v>0</v>
      </c>
      <c r="BA118" s="59">
        <f t="shared" si="168"/>
        <v>1202.0999999999999</v>
      </c>
    </row>
    <row r="119" spans="1:53" x14ac:dyDescent="0.15">
      <c r="A119" s="9"/>
      <c r="B119" s="9"/>
      <c r="C119" s="146"/>
      <c r="D119" s="22" t="s">
        <v>7</v>
      </c>
      <c r="E119" s="28"/>
      <c r="F119" s="28"/>
      <c r="G119" s="28"/>
      <c r="H119" s="28"/>
      <c r="I119" s="28"/>
      <c r="J119" s="28"/>
      <c r="K119" s="28"/>
      <c r="L119" s="28"/>
      <c r="M119" s="28"/>
      <c r="N119" s="28"/>
      <c r="O119" s="28"/>
      <c r="P119" s="28"/>
      <c r="Q119" s="28"/>
      <c r="R119" s="28"/>
      <c r="S119" s="28"/>
      <c r="T119" s="28"/>
      <c r="U119" s="28"/>
      <c r="V119" s="28"/>
      <c r="W119" s="28"/>
      <c r="X119" s="28"/>
      <c r="Y119" s="28"/>
      <c r="Z119" s="28"/>
      <c r="AA119" s="28"/>
      <c r="AB119" s="28"/>
      <c r="AC119" s="28"/>
      <c r="AD119" s="28"/>
      <c r="AE119" s="28"/>
      <c r="AF119" s="28"/>
      <c r="AG119" s="28"/>
      <c r="AH119" s="28"/>
      <c r="AI119" s="28"/>
      <c r="AJ119" s="28"/>
      <c r="AK119" s="28"/>
      <c r="AL119" s="28"/>
      <c r="AM119" s="28"/>
      <c r="AN119" s="28"/>
      <c r="AO119" s="28"/>
      <c r="AP119" s="30">
        <v>15.7</v>
      </c>
      <c r="AQ119" s="30">
        <v>15.6</v>
      </c>
      <c r="AR119" s="5">
        <v>28.3</v>
      </c>
      <c r="AS119" s="5">
        <v>48.4</v>
      </c>
      <c r="AU119" s="51"/>
      <c r="AV119" s="56"/>
      <c r="AW119" s="54"/>
      <c r="AY119" s="59">
        <f t="shared" si="168"/>
        <v>0</v>
      </c>
      <c r="AZ119" s="59">
        <f t="shared" si="168"/>
        <v>0</v>
      </c>
      <c r="BA119" s="59">
        <f t="shared" si="168"/>
        <v>402.9</v>
      </c>
    </row>
    <row r="120" spans="1:53" x14ac:dyDescent="0.15">
      <c r="A120" s="9"/>
      <c r="B120" s="10"/>
      <c r="C120" s="146"/>
      <c r="D120" s="22" t="s">
        <v>8</v>
      </c>
      <c r="E120" s="28"/>
      <c r="F120" s="28"/>
      <c r="G120" s="28"/>
      <c r="H120" s="28"/>
      <c r="I120" s="28"/>
      <c r="J120" s="28"/>
      <c r="K120" s="28"/>
      <c r="L120" s="28"/>
      <c r="M120" s="28"/>
      <c r="N120" s="28"/>
      <c r="O120" s="28"/>
      <c r="P120" s="28"/>
      <c r="Q120" s="28"/>
      <c r="R120" s="28"/>
      <c r="S120" s="28"/>
      <c r="T120" s="28"/>
      <c r="U120" s="28"/>
      <c r="V120" s="28"/>
      <c r="W120" s="28"/>
      <c r="X120" s="28"/>
      <c r="Y120" s="28"/>
      <c r="Z120" s="28"/>
      <c r="AA120" s="28"/>
      <c r="AB120" s="28"/>
      <c r="AC120" s="28"/>
      <c r="AD120" s="28"/>
      <c r="AE120" s="28"/>
      <c r="AF120" s="28"/>
      <c r="AG120" s="28"/>
      <c r="AH120" s="28"/>
      <c r="AI120" s="28"/>
      <c r="AJ120" s="28"/>
      <c r="AK120" s="28"/>
      <c r="AL120" s="28"/>
      <c r="AM120" s="28"/>
      <c r="AN120" s="28"/>
      <c r="AO120" s="28"/>
      <c r="AP120" s="30">
        <v>175.3</v>
      </c>
      <c r="AQ120" s="30">
        <v>179.5</v>
      </c>
      <c r="AR120" s="5">
        <v>137.69999999999999</v>
      </c>
      <c r="AS120" s="5">
        <v>139.6</v>
      </c>
      <c r="AU120" s="51"/>
      <c r="AV120" s="56"/>
      <c r="AW120" s="54"/>
      <c r="AY120" s="59">
        <f t="shared" si="168"/>
        <v>0</v>
      </c>
      <c r="AZ120" s="59">
        <f t="shared" si="168"/>
        <v>0</v>
      </c>
      <c r="BA120" s="59">
        <f t="shared" si="168"/>
        <v>799.2</v>
      </c>
    </row>
    <row r="121" spans="1:53" x14ac:dyDescent="0.15">
      <c r="A121" s="9"/>
      <c r="B121" s="10"/>
      <c r="C121" s="146"/>
      <c r="D121" s="22" t="s">
        <v>9</v>
      </c>
      <c r="E121" s="28"/>
      <c r="F121" s="28"/>
      <c r="G121" s="28"/>
      <c r="H121" s="28"/>
      <c r="I121" s="28"/>
      <c r="J121" s="28"/>
      <c r="K121" s="28"/>
      <c r="L121" s="28"/>
      <c r="M121" s="28"/>
      <c r="N121" s="28"/>
      <c r="O121" s="28"/>
      <c r="P121" s="28"/>
      <c r="Q121" s="28"/>
      <c r="R121" s="28"/>
      <c r="S121" s="28"/>
      <c r="T121" s="28"/>
      <c r="U121" s="28"/>
      <c r="V121" s="28"/>
      <c r="W121" s="28"/>
      <c r="X121" s="28"/>
      <c r="Y121" s="28"/>
      <c r="Z121" s="28"/>
      <c r="AA121" s="28"/>
      <c r="AB121" s="28"/>
      <c r="AC121" s="28"/>
      <c r="AD121" s="28"/>
      <c r="AE121" s="28"/>
      <c r="AF121" s="28"/>
      <c r="AG121" s="28"/>
      <c r="AH121" s="28"/>
      <c r="AI121" s="28"/>
      <c r="AJ121" s="28"/>
      <c r="AK121" s="28"/>
      <c r="AL121" s="28"/>
      <c r="AM121" s="28"/>
      <c r="AN121" s="28"/>
      <c r="AO121" s="28"/>
      <c r="AP121" s="30">
        <v>175</v>
      </c>
      <c r="AQ121" s="30">
        <v>179.5</v>
      </c>
      <c r="AR121" s="5">
        <v>153.4</v>
      </c>
      <c r="AS121" s="5">
        <v>175.2</v>
      </c>
      <c r="AU121" s="51"/>
      <c r="AV121" s="56"/>
      <c r="AW121" s="54"/>
      <c r="AY121" s="59">
        <f t="shared" si="168"/>
        <v>0</v>
      </c>
      <c r="AZ121" s="59">
        <f t="shared" si="168"/>
        <v>0</v>
      </c>
      <c r="BA121" s="59">
        <f t="shared" si="168"/>
        <v>1173.7</v>
      </c>
    </row>
    <row r="122" spans="1:53" x14ac:dyDescent="0.15">
      <c r="A122" s="9"/>
      <c r="B122" s="10"/>
      <c r="C122" s="146"/>
      <c r="D122" s="22" t="s">
        <v>10</v>
      </c>
      <c r="E122" s="28"/>
      <c r="F122" s="28"/>
      <c r="G122" s="28"/>
      <c r="H122" s="28"/>
      <c r="I122" s="28"/>
      <c r="J122" s="28"/>
      <c r="K122" s="28"/>
      <c r="L122" s="28"/>
      <c r="M122" s="28"/>
      <c r="N122" s="28"/>
      <c r="O122" s="28"/>
      <c r="P122" s="28"/>
      <c r="Q122" s="28"/>
      <c r="R122" s="28"/>
      <c r="S122" s="28"/>
      <c r="T122" s="28"/>
      <c r="U122" s="28"/>
      <c r="V122" s="28"/>
      <c r="W122" s="28"/>
      <c r="X122" s="28"/>
      <c r="Y122" s="28"/>
      <c r="Z122" s="28"/>
      <c r="AA122" s="28"/>
      <c r="AB122" s="28"/>
      <c r="AC122" s="28"/>
      <c r="AD122" s="28"/>
      <c r="AE122" s="28"/>
      <c r="AF122" s="28"/>
      <c r="AG122" s="28"/>
      <c r="AH122" s="28"/>
      <c r="AI122" s="28"/>
      <c r="AJ122" s="28"/>
      <c r="AK122" s="28"/>
      <c r="AL122" s="28"/>
      <c r="AM122" s="28"/>
      <c r="AN122" s="28"/>
      <c r="AO122" s="28"/>
      <c r="AP122" s="30">
        <v>16</v>
      </c>
      <c r="AQ122" s="30">
        <v>15.6</v>
      </c>
      <c r="AR122" s="5">
        <v>12.6</v>
      </c>
      <c r="AS122" s="5">
        <v>12.8</v>
      </c>
      <c r="AU122" s="51"/>
      <c r="AV122" s="52"/>
      <c r="AW122" s="54"/>
      <c r="AY122" s="59">
        <f t="shared" si="168"/>
        <v>0</v>
      </c>
      <c r="AZ122" s="59">
        <f t="shared" si="168"/>
        <v>0</v>
      </c>
      <c r="BA122" s="59">
        <f t="shared" si="168"/>
        <v>28.4</v>
      </c>
    </row>
    <row r="123" spans="1:53" ht="14.25" thickBot="1" x14ac:dyDescent="0.2">
      <c r="A123" s="9"/>
      <c r="B123" s="9"/>
      <c r="C123" s="157"/>
      <c r="D123" s="24" t="s">
        <v>11</v>
      </c>
      <c r="E123" s="29"/>
      <c r="F123" s="29"/>
      <c r="G123" s="29"/>
      <c r="H123" s="29"/>
      <c r="I123" s="29"/>
      <c r="J123" s="29"/>
      <c r="K123" s="29"/>
      <c r="L123" s="29"/>
      <c r="M123" s="29"/>
      <c r="N123" s="29"/>
      <c r="O123" s="29"/>
      <c r="P123" s="29"/>
      <c r="Q123" s="29"/>
      <c r="R123" s="29"/>
      <c r="S123" s="29"/>
      <c r="T123" s="29"/>
      <c r="U123" s="29"/>
      <c r="V123" s="29"/>
      <c r="W123" s="29"/>
      <c r="X123" s="29"/>
      <c r="Y123" s="29"/>
      <c r="Z123" s="29"/>
      <c r="AA123" s="29"/>
      <c r="AB123" s="29"/>
      <c r="AC123" s="29"/>
      <c r="AD123" s="29"/>
      <c r="AE123" s="29"/>
      <c r="AF123" s="29"/>
      <c r="AG123" s="29"/>
      <c r="AH123" s="29"/>
      <c r="AI123" s="29"/>
      <c r="AJ123" s="29"/>
      <c r="AK123" s="29"/>
      <c r="AL123" s="29"/>
      <c r="AM123" s="29"/>
      <c r="AN123" s="29"/>
      <c r="AO123" s="29"/>
      <c r="AP123" s="31">
        <v>20.3</v>
      </c>
      <c r="AQ123" s="31">
        <v>20.100000000000001</v>
      </c>
      <c r="AR123" s="7">
        <v>21</v>
      </c>
      <c r="AS123" s="7">
        <v>17.7</v>
      </c>
      <c r="AU123" s="51"/>
      <c r="AV123" s="56"/>
      <c r="AW123" s="55"/>
      <c r="AY123" s="59">
        <f t="shared" si="168"/>
        <v>0</v>
      </c>
      <c r="AZ123" s="59">
        <f t="shared" si="168"/>
        <v>0</v>
      </c>
      <c r="BA123" s="59">
        <f t="shared" si="168"/>
        <v>53.8</v>
      </c>
    </row>
    <row r="124" spans="1:53" x14ac:dyDescent="0.15">
      <c r="A124" s="9"/>
      <c r="B124" s="9"/>
      <c r="C124" s="137" t="s">
        <v>28</v>
      </c>
      <c r="D124" s="23" t="s">
        <v>6</v>
      </c>
      <c r="E124" s="26">
        <f t="shared" ref="E124:AI124" si="169">SUM(E125:E126)</f>
        <v>0</v>
      </c>
      <c r="F124" s="26">
        <f t="shared" si="169"/>
        <v>0</v>
      </c>
      <c r="G124" s="26">
        <f t="shared" si="169"/>
        <v>0</v>
      </c>
      <c r="H124" s="26">
        <f t="shared" si="169"/>
        <v>0</v>
      </c>
      <c r="I124" s="26">
        <f t="shared" si="169"/>
        <v>0</v>
      </c>
      <c r="J124" s="26">
        <f t="shared" si="169"/>
        <v>0</v>
      </c>
      <c r="K124" s="26">
        <f t="shared" si="169"/>
        <v>0</v>
      </c>
      <c r="L124" s="26">
        <f t="shared" si="169"/>
        <v>0</v>
      </c>
      <c r="M124" s="26">
        <f t="shared" si="169"/>
        <v>0</v>
      </c>
      <c r="N124" s="26">
        <f t="shared" si="169"/>
        <v>0</v>
      </c>
      <c r="O124" s="26">
        <f t="shared" si="169"/>
        <v>0</v>
      </c>
      <c r="P124" s="26">
        <f t="shared" si="169"/>
        <v>0</v>
      </c>
      <c r="Q124" s="26">
        <f t="shared" si="169"/>
        <v>0</v>
      </c>
      <c r="R124" s="26">
        <f t="shared" si="169"/>
        <v>0</v>
      </c>
      <c r="S124" s="26">
        <f t="shared" si="169"/>
        <v>0</v>
      </c>
      <c r="T124" s="26">
        <f t="shared" si="169"/>
        <v>0</v>
      </c>
      <c r="U124" s="26">
        <f t="shared" si="169"/>
        <v>0</v>
      </c>
      <c r="V124" s="26">
        <f t="shared" si="169"/>
        <v>0</v>
      </c>
      <c r="W124" s="26">
        <f t="shared" si="169"/>
        <v>0</v>
      </c>
      <c r="X124" s="26">
        <f t="shared" si="169"/>
        <v>0</v>
      </c>
      <c r="Y124" s="26">
        <f t="shared" si="169"/>
        <v>0</v>
      </c>
      <c r="Z124" s="26">
        <f t="shared" si="169"/>
        <v>0</v>
      </c>
      <c r="AA124" s="26">
        <f t="shared" si="169"/>
        <v>0</v>
      </c>
      <c r="AB124" s="26">
        <f t="shared" si="169"/>
        <v>0</v>
      </c>
      <c r="AC124" s="26">
        <f t="shared" si="169"/>
        <v>0</v>
      </c>
      <c r="AD124" s="26">
        <f t="shared" si="169"/>
        <v>0</v>
      </c>
      <c r="AE124" s="26">
        <f t="shared" si="169"/>
        <v>0</v>
      </c>
      <c r="AF124" s="26">
        <f t="shared" si="169"/>
        <v>0</v>
      </c>
      <c r="AG124" s="26">
        <f t="shared" si="169"/>
        <v>0</v>
      </c>
      <c r="AH124" s="26">
        <f t="shared" si="169"/>
        <v>0</v>
      </c>
      <c r="AI124" s="26">
        <f t="shared" si="169"/>
        <v>0</v>
      </c>
      <c r="AJ124" s="26">
        <f t="shared" ref="AJ124:AK124" si="170">SUM(AJ125:AJ126)</f>
        <v>0</v>
      </c>
      <c r="AK124" s="26">
        <f t="shared" si="170"/>
        <v>0</v>
      </c>
      <c r="AL124" s="26">
        <f t="shared" ref="AL124" si="171">SUM(AL125:AL126)</f>
        <v>0</v>
      </c>
      <c r="AM124" s="26">
        <f t="shared" ref="AM124" si="172">SUM(AM125:AM126)</f>
        <v>0</v>
      </c>
      <c r="AN124" s="26">
        <f t="shared" ref="AN124" si="173">SUM(AN125:AN126)</f>
        <v>0</v>
      </c>
      <c r="AO124" s="26">
        <f t="shared" ref="AO124" si="174">SUM(AO125:AO126)</f>
        <v>0</v>
      </c>
      <c r="AP124" s="27">
        <f t="shared" ref="AP124" si="175">SUM(AP125:AP126)</f>
        <v>0</v>
      </c>
      <c r="AQ124" s="27">
        <f t="shared" ref="AQ124" si="176">SUM(AQ125:AQ126)</f>
        <v>0</v>
      </c>
      <c r="AR124" s="3">
        <v>1202.0999999999999</v>
      </c>
      <c r="AS124" s="3">
        <v>1009.8</v>
      </c>
      <c r="AU124" s="50"/>
      <c r="AV124" s="42" t="s">
        <v>29</v>
      </c>
      <c r="AW124" s="44"/>
      <c r="AY124" s="27">
        <f>SUM(AY125:AY126)</f>
        <v>1761</v>
      </c>
      <c r="AZ124" s="27">
        <f>SUM(AZ125:AZ126)</f>
        <v>1646.9</v>
      </c>
      <c r="BA124" s="27">
        <f>SUM(BA125:BA126)</f>
        <v>1676.8000000000002</v>
      </c>
    </row>
    <row r="125" spans="1:53" x14ac:dyDescent="0.15">
      <c r="A125" s="9"/>
      <c r="B125" s="10"/>
      <c r="C125" s="137"/>
      <c r="D125" s="22" t="s">
        <v>7</v>
      </c>
      <c r="E125" s="28"/>
      <c r="F125" s="28"/>
      <c r="G125" s="28"/>
      <c r="H125" s="28"/>
      <c r="I125" s="28"/>
      <c r="J125" s="28"/>
      <c r="K125" s="28"/>
      <c r="L125" s="28"/>
      <c r="M125" s="28"/>
      <c r="N125" s="28"/>
      <c r="O125" s="28"/>
      <c r="P125" s="28"/>
      <c r="Q125" s="28"/>
      <c r="R125" s="28"/>
      <c r="S125" s="28"/>
      <c r="T125" s="28"/>
      <c r="U125" s="28"/>
      <c r="V125" s="28"/>
      <c r="W125" s="28"/>
      <c r="X125" s="28"/>
      <c r="Y125" s="28"/>
      <c r="Z125" s="28"/>
      <c r="AA125" s="28"/>
      <c r="AB125" s="28"/>
      <c r="AC125" s="28"/>
      <c r="AD125" s="28"/>
      <c r="AE125" s="28"/>
      <c r="AF125" s="28"/>
      <c r="AG125" s="28"/>
      <c r="AH125" s="28"/>
      <c r="AI125" s="28"/>
      <c r="AJ125" s="28"/>
      <c r="AK125" s="28"/>
      <c r="AL125" s="28"/>
      <c r="AM125" s="28"/>
      <c r="AN125" s="28"/>
      <c r="AO125" s="28"/>
      <c r="AP125" s="30"/>
      <c r="AQ125" s="30"/>
      <c r="AR125" s="5">
        <v>402.9</v>
      </c>
      <c r="AS125" s="5">
        <v>345.4</v>
      </c>
      <c r="AU125" s="51"/>
      <c r="AV125" s="45"/>
      <c r="AW125" s="46"/>
      <c r="AY125" s="59">
        <f t="shared" ref="AY125:BA125" si="177">AP131</f>
        <v>314.2</v>
      </c>
      <c r="AZ125" s="59">
        <f t="shared" si="177"/>
        <v>295.10000000000002</v>
      </c>
      <c r="BA125" s="59">
        <f t="shared" si="177"/>
        <v>285.60000000000002</v>
      </c>
    </row>
    <row r="126" spans="1:53" x14ac:dyDescent="0.15">
      <c r="A126" s="9"/>
      <c r="B126" s="10"/>
      <c r="C126" s="137"/>
      <c r="D126" s="22" t="s">
        <v>8</v>
      </c>
      <c r="E126" s="28"/>
      <c r="F126" s="28"/>
      <c r="G126" s="28"/>
      <c r="H126" s="28"/>
      <c r="I126" s="28"/>
      <c r="J126" s="28"/>
      <c r="K126" s="28"/>
      <c r="L126" s="28"/>
      <c r="M126" s="28"/>
      <c r="N126" s="28"/>
      <c r="O126" s="28"/>
      <c r="P126" s="28"/>
      <c r="Q126" s="28"/>
      <c r="R126" s="28"/>
      <c r="S126" s="28"/>
      <c r="T126" s="28"/>
      <c r="U126" s="28"/>
      <c r="V126" s="28"/>
      <c r="W126" s="28"/>
      <c r="X126" s="28"/>
      <c r="Y126" s="28"/>
      <c r="Z126" s="28"/>
      <c r="AA126" s="28"/>
      <c r="AB126" s="28"/>
      <c r="AC126" s="28"/>
      <c r="AD126" s="28"/>
      <c r="AE126" s="28"/>
      <c r="AF126" s="28"/>
      <c r="AG126" s="28"/>
      <c r="AH126" s="28"/>
      <c r="AI126" s="28"/>
      <c r="AJ126" s="28"/>
      <c r="AK126" s="28"/>
      <c r="AL126" s="28"/>
      <c r="AM126" s="28"/>
      <c r="AN126" s="28"/>
      <c r="AO126" s="28"/>
      <c r="AP126" s="30"/>
      <c r="AQ126" s="30"/>
      <c r="AR126" s="5">
        <v>799.2</v>
      </c>
      <c r="AS126" s="5">
        <v>664.4</v>
      </c>
      <c r="AU126" s="51" t="s">
        <v>30</v>
      </c>
      <c r="AV126" s="45"/>
      <c r="AW126" s="46"/>
      <c r="AY126" s="59">
        <f t="shared" ref="AY126:BA126" si="178">AP132</f>
        <v>1446.8</v>
      </c>
      <c r="AZ126" s="59">
        <f t="shared" si="178"/>
        <v>1351.8</v>
      </c>
      <c r="BA126" s="59">
        <f t="shared" si="178"/>
        <v>1391.2</v>
      </c>
    </row>
    <row r="127" spans="1:53" x14ac:dyDescent="0.15">
      <c r="A127" s="9"/>
      <c r="B127" s="10"/>
      <c r="C127" s="137"/>
      <c r="D127" s="22" t="s">
        <v>9</v>
      </c>
      <c r="E127" s="28"/>
      <c r="F127" s="28"/>
      <c r="G127" s="28"/>
      <c r="H127" s="28"/>
      <c r="I127" s="28"/>
      <c r="J127" s="28"/>
      <c r="K127" s="28"/>
      <c r="L127" s="28"/>
      <c r="M127" s="28"/>
      <c r="N127" s="28"/>
      <c r="O127" s="28"/>
      <c r="P127" s="28"/>
      <c r="Q127" s="28"/>
      <c r="R127" s="28"/>
      <c r="S127" s="28"/>
      <c r="T127" s="28"/>
      <c r="U127" s="28"/>
      <c r="V127" s="28"/>
      <c r="W127" s="28"/>
      <c r="X127" s="28"/>
      <c r="Y127" s="28"/>
      <c r="Z127" s="28"/>
      <c r="AA127" s="28"/>
      <c r="AB127" s="28"/>
      <c r="AC127" s="28"/>
      <c r="AD127" s="28"/>
      <c r="AE127" s="28"/>
      <c r="AF127" s="28"/>
      <c r="AG127" s="28"/>
      <c r="AH127" s="28"/>
      <c r="AI127" s="28"/>
      <c r="AJ127" s="28"/>
      <c r="AK127" s="28"/>
      <c r="AL127" s="28"/>
      <c r="AM127" s="28"/>
      <c r="AN127" s="28"/>
      <c r="AO127" s="28"/>
      <c r="AP127" s="30"/>
      <c r="AQ127" s="30"/>
      <c r="AR127" s="5">
        <v>1173.7</v>
      </c>
      <c r="AS127" s="5">
        <v>981.5</v>
      </c>
      <c r="AU127" s="51"/>
      <c r="AV127" s="45"/>
      <c r="AW127" s="46"/>
      <c r="AY127" s="59">
        <f t="shared" ref="AY127:BA127" si="179">AP133</f>
        <v>1459.5</v>
      </c>
      <c r="AZ127" s="59">
        <f t="shared" si="179"/>
        <v>1375.2</v>
      </c>
      <c r="BA127" s="59">
        <f t="shared" si="179"/>
        <v>1375.4</v>
      </c>
    </row>
    <row r="128" spans="1:53" x14ac:dyDescent="0.15">
      <c r="A128" s="9"/>
      <c r="B128" s="10"/>
      <c r="C128" s="137"/>
      <c r="D128" s="22" t="s">
        <v>10</v>
      </c>
      <c r="E128" s="28"/>
      <c r="F128" s="28"/>
      <c r="G128" s="28"/>
      <c r="H128" s="28"/>
      <c r="I128" s="28"/>
      <c r="J128" s="28"/>
      <c r="K128" s="28"/>
      <c r="L128" s="28"/>
      <c r="M128" s="28"/>
      <c r="N128" s="28"/>
      <c r="O128" s="28"/>
      <c r="P128" s="28"/>
      <c r="Q128" s="28"/>
      <c r="R128" s="28"/>
      <c r="S128" s="28"/>
      <c r="T128" s="28"/>
      <c r="U128" s="28"/>
      <c r="V128" s="28"/>
      <c r="W128" s="28"/>
      <c r="X128" s="28"/>
      <c r="Y128" s="28"/>
      <c r="Z128" s="28"/>
      <c r="AA128" s="28"/>
      <c r="AB128" s="28"/>
      <c r="AC128" s="28"/>
      <c r="AD128" s="28"/>
      <c r="AE128" s="28"/>
      <c r="AF128" s="28"/>
      <c r="AG128" s="28"/>
      <c r="AH128" s="28"/>
      <c r="AI128" s="28"/>
      <c r="AJ128" s="28"/>
      <c r="AK128" s="28"/>
      <c r="AL128" s="28"/>
      <c r="AM128" s="28"/>
      <c r="AN128" s="28"/>
      <c r="AO128" s="28"/>
      <c r="AP128" s="30"/>
      <c r="AQ128" s="30"/>
      <c r="AR128" s="5">
        <v>28.4</v>
      </c>
      <c r="AS128" s="5">
        <v>28.3</v>
      </c>
      <c r="AU128" s="51"/>
      <c r="AV128" s="45"/>
      <c r="AW128" s="46"/>
      <c r="AY128" s="59">
        <f t="shared" ref="AY128:BA128" si="180">AP134</f>
        <v>301.5</v>
      </c>
      <c r="AZ128" s="59">
        <f t="shared" si="180"/>
        <v>271.7</v>
      </c>
      <c r="BA128" s="59">
        <f t="shared" si="180"/>
        <v>301.39999999999998</v>
      </c>
    </row>
    <row r="129" spans="1:53" ht="14.25" thickBot="1" x14ac:dyDescent="0.2">
      <c r="A129" s="12"/>
      <c r="B129" s="13"/>
      <c r="C129" s="138"/>
      <c r="D129" s="24" t="s">
        <v>11</v>
      </c>
      <c r="E129" s="29"/>
      <c r="F129" s="29"/>
      <c r="G129" s="29"/>
      <c r="H129" s="29"/>
      <c r="I129" s="29"/>
      <c r="J129" s="29"/>
      <c r="K129" s="29"/>
      <c r="L129" s="29"/>
      <c r="M129" s="29"/>
      <c r="N129" s="29"/>
      <c r="O129" s="29"/>
      <c r="P129" s="29"/>
      <c r="Q129" s="29"/>
      <c r="R129" s="29"/>
      <c r="S129" s="29"/>
      <c r="T129" s="29"/>
      <c r="U129" s="29"/>
      <c r="V129" s="29"/>
      <c r="W129" s="29"/>
      <c r="X129" s="29"/>
      <c r="Y129" s="29"/>
      <c r="Z129" s="29"/>
      <c r="AA129" s="29"/>
      <c r="AB129" s="29"/>
      <c r="AC129" s="29"/>
      <c r="AD129" s="29"/>
      <c r="AE129" s="29"/>
      <c r="AF129" s="29"/>
      <c r="AG129" s="29"/>
      <c r="AH129" s="29"/>
      <c r="AI129" s="29"/>
      <c r="AJ129" s="29"/>
      <c r="AK129" s="29"/>
      <c r="AL129" s="29"/>
      <c r="AM129" s="29"/>
      <c r="AN129" s="29"/>
      <c r="AO129" s="29"/>
      <c r="AP129" s="31"/>
      <c r="AQ129" s="31"/>
      <c r="AR129" s="7">
        <v>53.8</v>
      </c>
      <c r="AS129" s="7">
        <v>57.5</v>
      </c>
      <c r="AU129" s="51"/>
      <c r="AV129" s="47"/>
      <c r="AW129" s="49"/>
      <c r="AY129" s="59">
        <f t="shared" ref="AY129:BA129" si="181">AP135</f>
        <v>350.2</v>
      </c>
      <c r="AZ129" s="59">
        <f t="shared" si="181"/>
        <v>362.3</v>
      </c>
      <c r="BA129" s="59">
        <f t="shared" si="181"/>
        <v>373</v>
      </c>
    </row>
    <row r="130" spans="1:53" x14ac:dyDescent="0.15">
      <c r="A130" s="8"/>
      <c r="B130" s="139" t="s">
        <v>29</v>
      </c>
      <c r="C130" s="140"/>
      <c r="D130" s="23" t="s">
        <v>6</v>
      </c>
      <c r="E130" s="26">
        <f t="shared" ref="E130:AI130" si="182">SUM(E131:E132)-SUM(E133:E134)</f>
        <v>0</v>
      </c>
      <c r="F130" s="26">
        <f t="shared" si="182"/>
        <v>0</v>
      </c>
      <c r="G130" s="26">
        <f t="shared" si="182"/>
        <v>0</v>
      </c>
      <c r="H130" s="26">
        <f t="shared" si="182"/>
        <v>0</v>
      </c>
      <c r="I130" s="26">
        <f t="shared" si="182"/>
        <v>0</v>
      </c>
      <c r="J130" s="26">
        <f t="shared" si="182"/>
        <v>0</v>
      </c>
      <c r="K130" s="26">
        <f t="shared" si="182"/>
        <v>0</v>
      </c>
      <c r="L130" s="26">
        <f t="shared" si="182"/>
        <v>0</v>
      </c>
      <c r="M130" s="26">
        <f t="shared" si="182"/>
        <v>0</v>
      </c>
      <c r="N130" s="26">
        <f t="shared" si="182"/>
        <v>0</v>
      </c>
      <c r="O130" s="26">
        <f t="shared" si="182"/>
        <v>0</v>
      </c>
      <c r="P130" s="26">
        <f t="shared" si="182"/>
        <v>0</v>
      </c>
      <c r="Q130" s="26">
        <f t="shared" si="182"/>
        <v>0</v>
      </c>
      <c r="R130" s="26">
        <f t="shared" si="182"/>
        <v>0</v>
      </c>
      <c r="S130" s="26">
        <f t="shared" si="182"/>
        <v>0</v>
      </c>
      <c r="T130" s="26">
        <f t="shared" si="182"/>
        <v>0</v>
      </c>
      <c r="U130" s="26">
        <f t="shared" si="182"/>
        <v>0</v>
      </c>
      <c r="V130" s="26">
        <f t="shared" si="182"/>
        <v>0</v>
      </c>
      <c r="W130" s="26">
        <f t="shared" si="182"/>
        <v>0</v>
      </c>
      <c r="X130" s="26">
        <f t="shared" si="182"/>
        <v>0</v>
      </c>
      <c r="Y130" s="26">
        <f t="shared" si="182"/>
        <v>0</v>
      </c>
      <c r="Z130" s="26">
        <f t="shared" si="182"/>
        <v>0</v>
      </c>
      <c r="AA130" s="26">
        <f t="shared" si="182"/>
        <v>0</v>
      </c>
      <c r="AB130" s="26">
        <f t="shared" si="182"/>
        <v>0</v>
      </c>
      <c r="AC130" s="26">
        <f t="shared" si="182"/>
        <v>0</v>
      </c>
      <c r="AD130" s="26">
        <f t="shared" si="182"/>
        <v>0</v>
      </c>
      <c r="AE130" s="26">
        <f t="shared" si="182"/>
        <v>0</v>
      </c>
      <c r="AF130" s="26">
        <f t="shared" si="182"/>
        <v>0</v>
      </c>
      <c r="AG130" s="26">
        <f t="shared" si="182"/>
        <v>0</v>
      </c>
      <c r="AH130" s="26">
        <f t="shared" si="182"/>
        <v>0</v>
      </c>
      <c r="AI130" s="26">
        <f t="shared" si="182"/>
        <v>0</v>
      </c>
      <c r="AJ130" s="26">
        <f t="shared" ref="AJ130:AK130" si="183">SUM(AJ131:AJ132)-SUM(AJ133:AJ134)</f>
        <v>0</v>
      </c>
      <c r="AK130" s="26">
        <f t="shared" si="183"/>
        <v>0</v>
      </c>
      <c r="AL130" s="26">
        <f t="shared" ref="AL130" si="184">SUM(AL131:AL132)-SUM(AL133:AL134)</f>
        <v>0</v>
      </c>
      <c r="AM130" s="26">
        <f t="shared" ref="AM130" si="185">SUM(AM131:AM132)-SUM(AM133:AM134)</f>
        <v>0</v>
      </c>
      <c r="AN130" s="26">
        <f t="shared" ref="AN130" si="186">SUM(AN131:AN132)-SUM(AN133:AN134)</f>
        <v>100</v>
      </c>
      <c r="AO130" s="26">
        <f t="shared" ref="AO130" si="187">SUM(AO131:AO132)-SUM(AO133:AO134)</f>
        <v>0</v>
      </c>
      <c r="AP130" s="27">
        <f t="shared" ref="AP130" si="188">SUM(AP131:AP132)-SUM(AP133:AP134)</f>
        <v>0</v>
      </c>
      <c r="AQ130" s="27">
        <f t="shared" ref="AQ130" si="189">SUM(AQ131:AQ132)-SUM(AQ133:AQ134)</f>
        <v>0</v>
      </c>
      <c r="AR130" s="3">
        <v>1676.8</v>
      </c>
      <c r="AS130" s="3">
        <v>1612</v>
      </c>
      <c r="AU130" s="51"/>
      <c r="AV130" s="52"/>
      <c r="AW130" s="53" t="s">
        <v>31</v>
      </c>
      <c r="AY130" s="27">
        <f>SUM(AY131:AY132)</f>
        <v>591</v>
      </c>
      <c r="AZ130" s="27">
        <f>SUM(AZ131:AZ132)</f>
        <v>546.5</v>
      </c>
      <c r="BA130" s="27">
        <f>SUM(BA131:BA132)</f>
        <v>553.6</v>
      </c>
    </row>
    <row r="131" spans="1:53" x14ac:dyDescent="0.15">
      <c r="A131" s="9"/>
      <c r="B131" s="141"/>
      <c r="C131" s="142"/>
      <c r="D131" s="22" t="s">
        <v>7</v>
      </c>
      <c r="E131" s="28"/>
      <c r="F131" s="28"/>
      <c r="G131" s="28"/>
      <c r="H131" s="28"/>
      <c r="I131" s="28"/>
      <c r="J131" s="28"/>
      <c r="K131" s="28"/>
      <c r="L131" s="28"/>
      <c r="M131" s="28"/>
      <c r="N131" s="28"/>
      <c r="O131" s="28"/>
      <c r="P131" s="28"/>
      <c r="Q131" s="28"/>
      <c r="R131" s="28"/>
      <c r="S131" s="28"/>
      <c r="T131" s="28"/>
      <c r="U131" s="28"/>
      <c r="V131" s="28"/>
      <c r="W131" s="28"/>
      <c r="X131" s="28"/>
      <c r="Y131" s="28"/>
      <c r="Z131" s="28"/>
      <c r="AA131" s="28"/>
      <c r="AB131" s="28"/>
      <c r="AC131" s="28"/>
      <c r="AD131" s="28"/>
      <c r="AE131" s="28"/>
      <c r="AF131" s="28"/>
      <c r="AG131" s="28"/>
      <c r="AH131" s="28">
        <v>201622</v>
      </c>
      <c r="AI131" s="28">
        <v>258896</v>
      </c>
      <c r="AJ131" s="28">
        <v>235960</v>
      </c>
      <c r="AK131" s="28">
        <v>232929</v>
      </c>
      <c r="AL131" s="28">
        <v>117196</v>
      </c>
      <c r="AM131" s="28">
        <v>166010</v>
      </c>
      <c r="AN131" s="28">
        <v>286220</v>
      </c>
      <c r="AO131" s="28">
        <v>288175</v>
      </c>
      <c r="AP131" s="30">
        <v>314.2</v>
      </c>
      <c r="AQ131" s="30">
        <v>295.10000000000002</v>
      </c>
      <c r="AR131" s="5">
        <v>285.60000000000002</v>
      </c>
      <c r="AS131" s="5">
        <v>314.8</v>
      </c>
      <c r="AU131" s="51"/>
      <c r="AV131" s="52"/>
      <c r="AW131" s="54"/>
      <c r="AY131" s="59">
        <f t="shared" ref="AY131:BA131" si="190">AP137</f>
        <v>187.6</v>
      </c>
      <c r="AZ131" s="59">
        <f t="shared" si="190"/>
        <v>161</v>
      </c>
      <c r="BA131" s="59">
        <f t="shared" si="190"/>
        <v>165.4</v>
      </c>
    </row>
    <row r="132" spans="1:53" x14ac:dyDescent="0.15">
      <c r="A132" s="9" t="s">
        <v>30</v>
      </c>
      <c r="B132" s="141"/>
      <c r="C132" s="142"/>
      <c r="D132" s="22" t="s">
        <v>8</v>
      </c>
      <c r="E132" s="28"/>
      <c r="F132" s="28"/>
      <c r="G132" s="28"/>
      <c r="H132" s="28"/>
      <c r="I132" s="28"/>
      <c r="J132" s="28"/>
      <c r="K132" s="28"/>
      <c r="L132" s="28"/>
      <c r="M132" s="28"/>
      <c r="N132" s="28"/>
      <c r="O132" s="28"/>
      <c r="P132" s="28"/>
      <c r="Q132" s="28"/>
      <c r="R132" s="28"/>
      <c r="S132" s="28"/>
      <c r="T132" s="28"/>
      <c r="U132" s="28"/>
      <c r="V132" s="28"/>
      <c r="W132" s="28"/>
      <c r="X132" s="28"/>
      <c r="Y132" s="28"/>
      <c r="Z132" s="28"/>
      <c r="AA132" s="28"/>
      <c r="AB132" s="28"/>
      <c r="AC132" s="28"/>
      <c r="AD132" s="28"/>
      <c r="AE132" s="28"/>
      <c r="AF132" s="28"/>
      <c r="AG132" s="28"/>
      <c r="AH132" s="28">
        <v>1273604</v>
      </c>
      <c r="AI132" s="28">
        <v>1386600</v>
      </c>
      <c r="AJ132" s="28">
        <v>1446824</v>
      </c>
      <c r="AK132" s="28">
        <v>1632800</v>
      </c>
      <c r="AL132" s="28">
        <v>1030318</v>
      </c>
      <c r="AM132" s="28">
        <v>1493100</v>
      </c>
      <c r="AN132" s="28">
        <v>1314890</v>
      </c>
      <c r="AO132" s="28">
        <v>1422998</v>
      </c>
      <c r="AP132" s="30">
        <v>1446.8</v>
      </c>
      <c r="AQ132" s="30">
        <v>1351.8</v>
      </c>
      <c r="AR132" s="5">
        <v>1391.2</v>
      </c>
      <c r="AS132" s="5">
        <v>1297.2</v>
      </c>
      <c r="AU132" s="51"/>
      <c r="AV132" s="52"/>
      <c r="AW132" s="54"/>
      <c r="AY132" s="59">
        <f t="shared" ref="AY132:BA132" si="191">AP138</f>
        <v>403.4</v>
      </c>
      <c r="AZ132" s="59">
        <f t="shared" si="191"/>
        <v>385.5</v>
      </c>
      <c r="BA132" s="59">
        <f t="shared" si="191"/>
        <v>388.2</v>
      </c>
    </row>
    <row r="133" spans="1:53" x14ac:dyDescent="0.15">
      <c r="A133" s="9"/>
      <c r="B133" s="141"/>
      <c r="C133" s="142"/>
      <c r="D133" s="22" t="s">
        <v>9</v>
      </c>
      <c r="E133" s="28"/>
      <c r="F133" s="28"/>
      <c r="G133" s="28"/>
      <c r="H133" s="28"/>
      <c r="I133" s="28"/>
      <c r="J133" s="28"/>
      <c r="K133" s="28"/>
      <c r="L133" s="28"/>
      <c r="M133" s="28"/>
      <c r="N133" s="28"/>
      <c r="O133" s="28"/>
      <c r="P133" s="28"/>
      <c r="Q133" s="28"/>
      <c r="R133" s="28"/>
      <c r="S133" s="28"/>
      <c r="T133" s="28"/>
      <c r="U133" s="28"/>
      <c r="V133" s="28"/>
      <c r="W133" s="28"/>
      <c r="X133" s="28"/>
      <c r="Y133" s="28"/>
      <c r="Z133" s="28"/>
      <c r="AA133" s="28"/>
      <c r="AB133" s="28"/>
      <c r="AC133" s="28"/>
      <c r="AD133" s="28"/>
      <c r="AE133" s="28"/>
      <c r="AF133" s="28"/>
      <c r="AG133" s="28"/>
      <c r="AH133" s="28">
        <v>1027237</v>
      </c>
      <c r="AI133" s="28">
        <v>1096260</v>
      </c>
      <c r="AJ133" s="28">
        <v>1160146</v>
      </c>
      <c r="AK133" s="28">
        <v>1357321</v>
      </c>
      <c r="AL133" s="28">
        <v>884708</v>
      </c>
      <c r="AM133" s="28">
        <v>1329209</v>
      </c>
      <c r="AN133" s="28">
        <v>1267787</v>
      </c>
      <c r="AO133" s="28">
        <v>1360606</v>
      </c>
      <c r="AP133" s="30">
        <v>1459.5</v>
      </c>
      <c r="AQ133" s="30">
        <v>1375.2</v>
      </c>
      <c r="AR133" s="5">
        <v>1375.4</v>
      </c>
      <c r="AS133" s="5">
        <v>1355.6</v>
      </c>
      <c r="AU133" s="51"/>
      <c r="AV133" s="52"/>
      <c r="AW133" s="54"/>
      <c r="AY133" s="59">
        <f t="shared" ref="AY133:BA133" si="192">AP139</f>
        <v>503</v>
      </c>
      <c r="AZ133" s="59">
        <f t="shared" si="192"/>
        <v>491.8</v>
      </c>
      <c r="BA133" s="59">
        <f t="shared" si="192"/>
        <v>472.1</v>
      </c>
    </row>
    <row r="134" spans="1:53" x14ac:dyDescent="0.15">
      <c r="A134" s="9"/>
      <c r="B134" s="141"/>
      <c r="C134" s="142"/>
      <c r="D134" s="22" t="s">
        <v>10</v>
      </c>
      <c r="E134" s="28"/>
      <c r="F134" s="28"/>
      <c r="G134" s="28"/>
      <c r="H134" s="28"/>
      <c r="I134" s="28"/>
      <c r="J134" s="28"/>
      <c r="K134" s="28"/>
      <c r="L134" s="28"/>
      <c r="M134" s="28"/>
      <c r="N134" s="28"/>
      <c r="O134" s="28"/>
      <c r="P134" s="28"/>
      <c r="Q134" s="28"/>
      <c r="R134" s="28"/>
      <c r="S134" s="28"/>
      <c r="T134" s="28"/>
      <c r="U134" s="28"/>
      <c r="V134" s="28"/>
      <c r="W134" s="28"/>
      <c r="X134" s="28"/>
      <c r="Y134" s="28"/>
      <c r="Z134" s="28"/>
      <c r="AA134" s="28"/>
      <c r="AB134" s="28"/>
      <c r="AC134" s="28"/>
      <c r="AD134" s="28"/>
      <c r="AE134" s="28"/>
      <c r="AF134" s="28"/>
      <c r="AG134" s="28"/>
      <c r="AH134" s="28">
        <v>447989</v>
      </c>
      <c r="AI134" s="28">
        <v>549236</v>
      </c>
      <c r="AJ134" s="28">
        <v>522638</v>
      </c>
      <c r="AK134" s="28">
        <v>508408</v>
      </c>
      <c r="AL134" s="28">
        <v>262806</v>
      </c>
      <c r="AM134" s="28">
        <v>329901</v>
      </c>
      <c r="AN134" s="28">
        <v>333223</v>
      </c>
      <c r="AO134" s="28">
        <v>350567</v>
      </c>
      <c r="AP134" s="30">
        <v>301.5</v>
      </c>
      <c r="AQ134" s="30">
        <v>271.7</v>
      </c>
      <c r="AR134" s="5">
        <v>301.39999999999998</v>
      </c>
      <c r="AS134" s="5">
        <v>256.39999999999998</v>
      </c>
      <c r="AT134" s="33">
        <f>AR140+AR176+AR188+AR194</f>
        <v>202.70000000000002</v>
      </c>
      <c r="AU134" s="51"/>
      <c r="AV134" s="52"/>
      <c r="AW134" s="54"/>
      <c r="AY134" s="59">
        <f t="shared" ref="AY134:BA134" si="193">AP140</f>
        <v>88</v>
      </c>
      <c r="AZ134" s="59">
        <f t="shared" si="193"/>
        <v>54.7</v>
      </c>
      <c r="BA134" s="59">
        <f t="shared" si="193"/>
        <v>81.5</v>
      </c>
    </row>
    <row r="135" spans="1:53" ht="14.25" thickBot="1" x14ac:dyDescent="0.2">
      <c r="A135" s="9"/>
      <c r="B135" s="143"/>
      <c r="C135" s="144"/>
      <c r="D135" s="24" t="s">
        <v>11</v>
      </c>
      <c r="E135" s="29"/>
      <c r="F135" s="29"/>
      <c r="G135" s="29"/>
      <c r="H135" s="29"/>
      <c r="I135" s="29"/>
      <c r="J135" s="29"/>
      <c r="K135" s="29"/>
      <c r="L135" s="29"/>
      <c r="M135" s="29"/>
      <c r="N135" s="29"/>
      <c r="O135" s="29"/>
      <c r="P135" s="29"/>
      <c r="Q135" s="29"/>
      <c r="R135" s="29"/>
      <c r="S135" s="29"/>
      <c r="T135" s="29"/>
      <c r="U135" s="29"/>
      <c r="V135" s="29"/>
      <c r="W135" s="29"/>
      <c r="X135" s="29"/>
      <c r="Y135" s="29"/>
      <c r="Z135" s="29"/>
      <c r="AA135" s="29"/>
      <c r="AB135" s="29"/>
      <c r="AC135" s="29"/>
      <c r="AD135" s="29"/>
      <c r="AE135" s="29"/>
      <c r="AF135" s="29"/>
      <c r="AG135" s="29"/>
      <c r="AH135" s="29">
        <v>563757</v>
      </c>
      <c r="AI135" s="29">
        <v>675689</v>
      </c>
      <c r="AJ135" s="29">
        <v>644345</v>
      </c>
      <c r="AK135" s="29">
        <v>622240</v>
      </c>
      <c r="AL135" s="29">
        <v>322669</v>
      </c>
      <c r="AM135" s="29">
        <v>412808</v>
      </c>
      <c r="AN135" s="29">
        <v>413804</v>
      </c>
      <c r="AO135" s="29">
        <v>439125</v>
      </c>
      <c r="AP135" s="31">
        <v>350.2</v>
      </c>
      <c r="AQ135" s="31">
        <v>362.3</v>
      </c>
      <c r="AR135" s="7">
        <v>373</v>
      </c>
      <c r="AS135" s="7">
        <v>321</v>
      </c>
      <c r="AU135" s="51"/>
      <c r="AV135" s="52"/>
      <c r="AW135" s="55"/>
      <c r="AY135" s="59">
        <f t="shared" ref="AY135:BA135" si="194">AP141</f>
        <v>87</v>
      </c>
      <c r="AZ135" s="59">
        <f t="shared" si="194"/>
        <v>98</v>
      </c>
      <c r="BA135" s="59">
        <f t="shared" si="194"/>
        <v>111.2</v>
      </c>
    </row>
    <row r="136" spans="1:53" x14ac:dyDescent="0.15">
      <c r="A136" s="9"/>
      <c r="B136" s="10"/>
      <c r="C136" s="133" t="s">
        <v>31</v>
      </c>
      <c r="D136" s="23" t="s">
        <v>6</v>
      </c>
      <c r="E136" s="26">
        <f t="shared" ref="E136:AI136" si="195">SUM(E137:E138)-SUM(E139:E140)</f>
        <v>0</v>
      </c>
      <c r="F136" s="26">
        <f t="shared" si="195"/>
        <v>0</v>
      </c>
      <c r="G136" s="26">
        <f t="shared" si="195"/>
        <v>0</v>
      </c>
      <c r="H136" s="26">
        <f t="shared" si="195"/>
        <v>0</v>
      </c>
      <c r="I136" s="26">
        <f t="shared" si="195"/>
        <v>0</v>
      </c>
      <c r="J136" s="26">
        <f t="shared" si="195"/>
        <v>0</v>
      </c>
      <c r="K136" s="26">
        <f t="shared" si="195"/>
        <v>0</v>
      </c>
      <c r="L136" s="26">
        <f t="shared" si="195"/>
        <v>0</v>
      </c>
      <c r="M136" s="26">
        <f t="shared" si="195"/>
        <v>0</v>
      </c>
      <c r="N136" s="26">
        <f t="shared" si="195"/>
        <v>0</v>
      </c>
      <c r="O136" s="26">
        <f t="shared" si="195"/>
        <v>0</v>
      </c>
      <c r="P136" s="26">
        <f t="shared" si="195"/>
        <v>0</v>
      </c>
      <c r="Q136" s="26">
        <f t="shared" si="195"/>
        <v>0</v>
      </c>
      <c r="R136" s="26">
        <f t="shared" si="195"/>
        <v>0</v>
      </c>
      <c r="S136" s="26">
        <f t="shared" si="195"/>
        <v>0</v>
      </c>
      <c r="T136" s="26">
        <f t="shared" si="195"/>
        <v>0</v>
      </c>
      <c r="U136" s="26">
        <f t="shared" si="195"/>
        <v>0</v>
      </c>
      <c r="V136" s="26">
        <f t="shared" si="195"/>
        <v>0</v>
      </c>
      <c r="W136" s="26">
        <f t="shared" si="195"/>
        <v>0</v>
      </c>
      <c r="X136" s="26">
        <f t="shared" si="195"/>
        <v>0</v>
      </c>
      <c r="Y136" s="26">
        <f t="shared" si="195"/>
        <v>0</v>
      </c>
      <c r="Z136" s="26">
        <f t="shared" si="195"/>
        <v>0</v>
      </c>
      <c r="AA136" s="26">
        <f t="shared" si="195"/>
        <v>0</v>
      </c>
      <c r="AB136" s="26">
        <f t="shared" si="195"/>
        <v>0</v>
      </c>
      <c r="AC136" s="26">
        <f t="shared" si="195"/>
        <v>0</v>
      </c>
      <c r="AD136" s="26">
        <f t="shared" si="195"/>
        <v>0</v>
      </c>
      <c r="AE136" s="26">
        <f t="shared" si="195"/>
        <v>0</v>
      </c>
      <c r="AF136" s="26">
        <f t="shared" si="195"/>
        <v>0</v>
      </c>
      <c r="AG136" s="26">
        <f t="shared" si="195"/>
        <v>0</v>
      </c>
      <c r="AH136" s="26">
        <f t="shared" si="195"/>
        <v>0</v>
      </c>
      <c r="AI136" s="26">
        <f t="shared" si="195"/>
        <v>0</v>
      </c>
      <c r="AJ136" s="26">
        <f t="shared" ref="AJ136:AK136" si="196">SUM(AJ137:AJ138)-SUM(AJ139:AJ140)</f>
        <v>0</v>
      </c>
      <c r="AK136" s="26">
        <f t="shared" si="196"/>
        <v>0</v>
      </c>
      <c r="AL136" s="26">
        <f t="shared" ref="AL136" si="197">SUM(AL137:AL138)-SUM(AL139:AL140)</f>
        <v>0</v>
      </c>
      <c r="AM136" s="26">
        <f t="shared" ref="AM136" si="198">SUM(AM137:AM138)-SUM(AM139:AM140)</f>
        <v>0</v>
      </c>
      <c r="AN136" s="26">
        <f t="shared" ref="AN136" si="199">SUM(AN137:AN138)-SUM(AN139:AN140)</f>
        <v>0</v>
      </c>
      <c r="AO136" s="26">
        <f t="shared" ref="AO136" si="200">SUM(AO137:AO138)-SUM(AO139:AO140)</f>
        <v>0</v>
      </c>
      <c r="AP136" s="27">
        <f t="shared" ref="AP136" si="201">SUM(AP137:AP138)-SUM(AP139:AP140)</f>
        <v>0</v>
      </c>
      <c r="AQ136" s="27">
        <f t="shared" ref="AQ136" si="202">SUM(AQ137:AQ138)-SUM(AQ139:AQ140)</f>
        <v>0</v>
      </c>
      <c r="AR136" s="3">
        <v>553.6</v>
      </c>
      <c r="AS136" s="3">
        <v>538.29999999999995</v>
      </c>
      <c r="AU136" s="51"/>
      <c r="AV136" s="52"/>
      <c r="AW136" s="53" t="s">
        <v>32</v>
      </c>
      <c r="AY136" s="59">
        <f t="shared" ref="AY136:BA136" si="203">AP142</f>
        <v>0</v>
      </c>
      <c r="AZ136" s="59">
        <f t="shared" si="203"/>
        <v>0</v>
      </c>
      <c r="BA136" s="59">
        <f t="shared" si="203"/>
        <v>79.599999999999994</v>
      </c>
    </row>
    <row r="137" spans="1:53" x14ac:dyDescent="0.15">
      <c r="A137" s="9"/>
      <c r="B137" s="10"/>
      <c r="C137" s="134"/>
      <c r="D137" s="22" t="s">
        <v>7</v>
      </c>
      <c r="E137" s="28"/>
      <c r="F137" s="28"/>
      <c r="G137" s="28"/>
      <c r="H137" s="28">
        <v>296</v>
      </c>
      <c r="I137" s="28">
        <v>675</v>
      </c>
      <c r="J137" s="28">
        <v>7624</v>
      </c>
      <c r="K137" s="28">
        <v>6690</v>
      </c>
      <c r="L137" s="28">
        <v>13273</v>
      </c>
      <c r="M137" s="28">
        <v>10080</v>
      </c>
      <c r="N137" s="28">
        <v>11989</v>
      </c>
      <c r="O137" s="28">
        <v>12612</v>
      </c>
      <c r="P137" s="28">
        <v>17970</v>
      </c>
      <c r="Q137" s="28">
        <v>20980</v>
      </c>
      <c r="R137" s="28">
        <v>20606</v>
      </c>
      <c r="S137" s="28">
        <v>25634</v>
      </c>
      <c r="T137" s="28">
        <v>34006</v>
      </c>
      <c r="U137" s="28">
        <v>46944</v>
      </c>
      <c r="V137" s="28">
        <v>114178</v>
      </c>
      <c r="W137" s="28">
        <v>182105</v>
      </c>
      <c r="X137" s="28">
        <v>196496</v>
      </c>
      <c r="Y137" s="28">
        <v>95086</v>
      </c>
      <c r="Z137" s="28">
        <v>93953</v>
      </c>
      <c r="AA137" s="28">
        <v>91374</v>
      </c>
      <c r="AB137" s="28">
        <v>80696</v>
      </c>
      <c r="AC137" s="28">
        <v>107022</v>
      </c>
      <c r="AD137" s="28">
        <v>111360</v>
      </c>
      <c r="AE137" s="28">
        <v>112732</v>
      </c>
      <c r="AF137" s="28">
        <v>119147</v>
      </c>
      <c r="AG137" s="28">
        <v>122205</v>
      </c>
      <c r="AH137" s="28">
        <v>143682</v>
      </c>
      <c r="AI137" s="28">
        <v>195536</v>
      </c>
      <c r="AJ137" s="28">
        <v>168590</v>
      </c>
      <c r="AK137" s="28">
        <v>165490</v>
      </c>
      <c r="AL137" s="28">
        <v>81585</v>
      </c>
      <c r="AM137" s="28">
        <v>103849</v>
      </c>
      <c r="AN137" s="28">
        <v>246909</v>
      </c>
      <c r="AO137" s="28">
        <v>248512</v>
      </c>
      <c r="AP137" s="30">
        <v>187.6</v>
      </c>
      <c r="AQ137" s="30">
        <v>161</v>
      </c>
      <c r="AR137" s="5">
        <v>165.4</v>
      </c>
      <c r="AS137" s="5">
        <v>206.5</v>
      </c>
      <c r="AU137" s="51"/>
      <c r="AV137" s="52"/>
      <c r="AW137" s="54"/>
      <c r="AY137" s="59">
        <f t="shared" ref="AY137:BA137" si="204">AP143</f>
        <v>0</v>
      </c>
      <c r="AZ137" s="59">
        <f t="shared" si="204"/>
        <v>0</v>
      </c>
      <c r="BA137" s="59">
        <f t="shared" si="204"/>
        <v>26.1</v>
      </c>
    </row>
    <row r="138" spans="1:53" x14ac:dyDescent="0.15">
      <c r="A138" s="9"/>
      <c r="B138" s="10"/>
      <c r="C138" s="134"/>
      <c r="D138" s="22" t="s">
        <v>8</v>
      </c>
      <c r="E138" s="28"/>
      <c r="F138" s="28"/>
      <c r="G138" s="28"/>
      <c r="H138" s="28">
        <v>356438</v>
      </c>
      <c r="I138" s="28">
        <v>362575</v>
      </c>
      <c r="J138" s="28">
        <v>381765</v>
      </c>
      <c r="K138" s="28">
        <v>377469</v>
      </c>
      <c r="L138" s="28">
        <v>406137</v>
      </c>
      <c r="M138" s="28">
        <v>364601</v>
      </c>
      <c r="N138" s="28">
        <v>333962</v>
      </c>
      <c r="O138" s="28">
        <v>298542</v>
      </c>
      <c r="P138" s="28">
        <v>302239</v>
      </c>
      <c r="Q138" s="28">
        <v>353665</v>
      </c>
      <c r="R138" s="28">
        <v>391504</v>
      </c>
      <c r="S138" s="28">
        <v>419457</v>
      </c>
      <c r="T138" s="28">
        <v>413927</v>
      </c>
      <c r="U138" s="28">
        <v>424013</v>
      </c>
      <c r="V138" s="28">
        <v>452740</v>
      </c>
      <c r="W138" s="28">
        <v>425579</v>
      </c>
      <c r="X138" s="28">
        <v>445419</v>
      </c>
      <c r="Y138" s="28">
        <v>554268</v>
      </c>
      <c r="Z138" s="28">
        <v>487261</v>
      </c>
      <c r="AA138" s="28">
        <v>517857</v>
      </c>
      <c r="AB138" s="28">
        <v>482302</v>
      </c>
      <c r="AC138" s="28">
        <v>481270</v>
      </c>
      <c r="AD138" s="28">
        <v>500616</v>
      </c>
      <c r="AE138" s="28">
        <v>631914</v>
      </c>
      <c r="AF138" s="28">
        <v>526827</v>
      </c>
      <c r="AG138" s="28">
        <v>554312</v>
      </c>
      <c r="AH138" s="28">
        <v>543868</v>
      </c>
      <c r="AI138" s="28">
        <v>610886</v>
      </c>
      <c r="AJ138" s="28">
        <v>614014</v>
      </c>
      <c r="AK138" s="28">
        <v>581367</v>
      </c>
      <c r="AL138" s="28">
        <v>448360</v>
      </c>
      <c r="AM138" s="28">
        <v>563623</v>
      </c>
      <c r="AN138" s="28">
        <v>421485</v>
      </c>
      <c r="AO138" s="28">
        <v>397093</v>
      </c>
      <c r="AP138" s="30">
        <v>403.4</v>
      </c>
      <c r="AQ138" s="30">
        <v>385.5</v>
      </c>
      <c r="AR138" s="5">
        <v>388.2</v>
      </c>
      <c r="AS138" s="5">
        <v>331.8</v>
      </c>
      <c r="AU138" s="51"/>
      <c r="AV138" s="52"/>
      <c r="AW138" s="54"/>
      <c r="AY138" s="59">
        <f t="shared" ref="AY138:BA138" si="205">AP144</f>
        <v>0</v>
      </c>
      <c r="AZ138" s="59">
        <f t="shared" si="205"/>
        <v>0</v>
      </c>
      <c r="BA138" s="59">
        <f t="shared" si="205"/>
        <v>53.5</v>
      </c>
    </row>
    <row r="139" spans="1:53" x14ac:dyDescent="0.15">
      <c r="A139" s="9"/>
      <c r="B139" s="10"/>
      <c r="C139" s="134"/>
      <c r="D139" s="22" t="s">
        <v>9</v>
      </c>
      <c r="E139" s="28"/>
      <c r="F139" s="28"/>
      <c r="G139" s="28"/>
      <c r="H139" s="28">
        <v>350299</v>
      </c>
      <c r="I139" s="28">
        <v>347975</v>
      </c>
      <c r="J139" s="28">
        <v>316982</v>
      </c>
      <c r="K139" s="28">
        <v>316725</v>
      </c>
      <c r="L139" s="28">
        <v>349750</v>
      </c>
      <c r="M139" s="28">
        <v>308816</v>
      </c>
      <c r="N139" s="28">
        <v>283851</v>
      </c>
      <c r="O139" s="28">
        <v>241839</v>
      </c>
      <c r="P139" s="28">
        <v>249469</v>
      </c>
      <c r="Q139" s="28">
        <v>292190</v>
      </c>
      <c r="R139" s="28">
        <v>329685</v>
      </c>
      <c r="S139" s="28">
        <v>355396</v>
      </c>
      <c r="T139" s="28">
        <v>358729</v>
      </c>
      <c r="U139" s="28">
        <v>371050</v>
      </c>
      <c r="V139" s="28">
        <v>447852</v>
      </c>
      <c r="W139" s="28">
        <v>458722</v>
      </c>
      <c r="X139" s="28">
        <v>489835</v>
      </c>
      <c r="Y139" s="28">
        <v>472038</v>
      </c>
      <c r="Z139" s="28">
        <v>416452</v>
      </c>
      <c r="AA139" s="28">
        <v>436018</v>
      </c>
      <c r="AB139" s="28">
        <v>412919</v>
      </c>
      <c r="AC139" s="28">
        <v>423114</v>
      </c>
      <c r="AD139" s="28">
        <v>440002</v>
      </c>
      <c r="AE139" s="28">
        <v>529653</v>
      </c>
      <c r="AF139" s="28">
        <v>488011</v>
      </c>
      <c r="AG139" s="28">
        <v>487757</v>
      </c>
      <c r="AH139" s="28">
        <v>494040</v>
      </c>
      <c r="AI139" s="28">
        <v>580912</v>
      </c>
      <c r="AJ139" s="28">
        <v>565932</v>
      </c>
      <c r="AK139" s="28">
        <v>550509</v>
      </c>
      <c r="AL139" s="28">
        <v>419104</v>
      </c>
      <c r="AM139" s="28">
        <v>528756</v>
      </c>
      <c r="AN139" s="28">
        <v>552640</v>
      </c>
      <c r="AO139" s="28">
        <v>526022</v>
      </c>
      <c r="AP139" s="30">
        <v>503</v>
      </c>
      <c r="AQ139" s="30">
        <v>491.8</v>
      </c>
      <c r="AR139" s="5">
        <v>472.1</v>
      </c>
      <c r="AS139" s="5">
        <v>497.8</v>
      </c>
      <c r="AU139" s="51"/>
      <c r="AV139" s="52"/>
      <c r="AW139" s="54"/>
      <c r="AY139" s="59">
        <f t="shared" ref="AY139:BA139" si="206">AP145</f>
        <v>0</v>
      </c>
      <c r="AZ139" s="59">
        <f t="shared" si="206"/>
        <v>0</v>
      </c>
      <c r="BA139" s="59">
        <f t="shared" si="206"/>
        <v>71.8</v>
      </c>
    </row>
    <row r="140" spans="1:53" x14ac:dyDescent="0.15">
      <c r="A140" s="9"/>
      <c r="B140" s="10"/>
      <c r="C140" s="134"/>
      <c r="D140" s="22" t="s">
        <v>10</v>
      </c>
      <c r="E140" s="28"/>
      <c r="F140" s="28"/>
      <c r="G140" s="28"/>
      <c r="H140" s="28">
        <v>6435</v>
      </c>
      <c r="I140" s="28">
        <v>15275</v>
      </c>
      <c r="J140" s="28">
        <v>72407</v>
      </c>
      <c r="K140" s="28">
        <v>67434</v>
      </c>
      <c r="L140" s="28">
        <v>69660</v>
      </c>
      <c r="M140" s="28">
        <v>65865</v>
      </c>
      <c r="N140" s="28">
        <v>62100</v>
      </c>
      <c r="O140" s="28">
        <v>69315</v>
      </c>
      <c r="P140" s="28">
        <v>70740</v>
      </c>
      <c r="Q140" s="28">
        <v>82455</v>
      </c>
      <c r="R140" s="28">
        <v>82425</v>
      </c>
      <c r="S140" s="28">
        <v>89695</v>
      </c>
      <c r="T140" s="28">
        <v>89204</v>
      </c>
      <c r="U140" s="28">
        <v>99907</v>
      </c>
      <c r="V140" s="28">
        <v>119066</v>
      </c>
      <c r="W140" s="28">
        <v>148962</v>
      </c>
      <c r="X140" s="28">
        <v>152080</v>
      </c>
      <c r="Y140" s="28">
        <v>177316</v>
      </c>
      <c r="Z140" s="28">
        <v>164762</v>
      </c>
      <c r="AA140" s="28">
        <v>173213</v>
      </c>
      <c r="AB140" s="28">
        <v>150079</v>
      </c>
      <c r="AC140" s="28">
        <v>165178</v>
      </c>
      <c r="AD140" s="28">
        <v>171974</v>
      </c>
      <c r="AE140" s="28">
        <v>214993</v>
      </c>
      <c r="AF140" s="28">
        <v>157963</v>
      </c>
      <c r="AG140" s="28">
        <v>188760</v>
      </c>
      <c r="AH140" s="28">
        <v>193510</v>
      </c>
      <c r="AI140" s="28">
        <v>225510</v>
      </c>
      <c r="AJ140" s="28">
        <v>216672</v>
      </c>
      <c r="AK140" s="28">
        <v>196348</v>
      </c>
      <c r="AL140" s="28">
        <v>110841</v>
      </c>
      <c r="AM140" s="28">
        <v>138716</v>
      </c>
      <c r="AN140" s="28">
        <v>115754</v>
      </c>
      <c r="AO140" s="28">
        <v>119583</v>
      </c>
      <c r="AP140" s="30">
        <v>88</v>
      </c>
      <c r="AQ140" s="30">
        <v>54.7</v>
      </c>
      <c r="AR140" s="5">
        <v>81.5</v>
      </c>
      <c r="AS140" s="5">
        <v>40.5</v>
      </c>
      <c r="AU140" s="51"/>
      <c r="AV140" s="52"/>
      <c r="AW140" s="54"/>
      <c r="AY140" s="59">
        <f t="shared" ref="AY140:BA140" si="207">AP146</f>
        <v>0</v>
      </c>
      <c r="AZ140" s="59">
        <f t="shared" si="207"/>
        <v>0</v>
      </c>
      <c r="BA140" s="59">
        <f t="shared" si="207"/>
        <v>7.8</v>
      </c>
    </row>
    <row r="141" spans="1:53" ht="14.25" thickBot="1" x14ac:dyDescent="0.2">
      <c r="A141" s="9"/>
      <c r="B141" s="10"/>
      <c r="C141" s="135"/>
      <c r="D141" s="24" t="s">
        <v>11</v>
      </c>
      <c r="E141" s="29"/>
      <c r="F141" s="29"/>
      <c r="G141" s="29"/>
      <c r="H141" s="29"/>
      <c r="I141" s="29">
        <f t="shared" ref="I141:P141" si="208">I140</f>
        <v>15275</v>
      </c>
      <c r="J141" s="29">
        <f t="shared" si="208"/>
        <v>72407</v>
      </c>
      <c r="K141" s="29">
        <f t="shared" si="208"/>
        <v>67434</v>
      </c>
      <c r="L141" s="29">
        <f t="shared" si="208"/>
        <v>69660</v>
      </c>
      <c r="M141" s="29">
        <f t="shared" si="208"/>
        <v>65865</v>
      </c>
      <c r="N141" s="29">
        <f t="shared" si="208"/>
        <v>62100</v>
      </c>
      <c r="O141" s="29">
        <f t="shared" si="208"/>
        <v>69315</v>
      </c>
      <c r="P141" s="29">
        <f t="shared" si="208"/>
        <v>70740</v>
      </c>
      <c r="Q141" s="29">
        <v>82464</v>
      </c>
      <c r="R141" s="29">
        <v>123639</v>
      </c>
      <c r="S141" s="29">
        <v>149991</v>
      </c>
      <c r="T141" s="29">
        <v>150533</v>
      </c>
      <c r="U141" s="29">
        <v>121199</v>
      </c>
      <c r="V141" s="29">
        <v>184489</v>
      </c>
      <c r="W141" s="29">
        <v>251402</v>
      </c>
      <c r="X141" s="29">
        <v>247143</v>
      </c>
      <c r="Y141" s="29">
        <v>235913</v>
      </c>
      <c r="Z141" s="29">
        <v>247140</v>
      </c>
      <c r="AA141" s="29">
        <v>274045</v>
      </c>
      <c r="AB141" s="29">
        <v>223889</v>
      </c>
      <c r="AC141" s="29">
        <v>246581</v>
      </c>
      <c r="AD141" s="29">
        <v>256716</v>
      </c>
      <c r="AE141" s="29">
        <v>360771</v>
      </c>
      <c r="AF141" s="29">
        <v>285051</v>
      </c>
      <c r="AG141" s="29">
        <v>281204</v>
      </c>
      <c r="AH141" s="29">
        <v>288272</v>
      </c>
      <c r="AI141" s="29">
        <v>330142</v>
      </c>
      <c r="AJ141" s="29">
        <v>316340</v>
      </c>
      <c r="AK141" s="29">
        <v>289520</v>
      </c>
      <c r="AL141" s="29">
        <v>160645</v>
      </c>
      <c r="AM141" s="29">
        <v>202033</v>
      </c>
      <c r="AN141" s="29">
        <v>173632</v>
      </c>
      <c r="AO141" s="29">
        <v>178823</v>
      </c>
      <c r="AP141" s="31">
        <v>87</v>
      </c>
      <c r="AQ141" s="31">
        <v>98</v>
      </c>
      <c r="AR141" s="7">
        <v>111.2</v>
      </c>
      <c r="AS141" s="7">
        <v>58.5</v>
      </c>
      <c r="AU141" s="51"/>
      <c r="AV141" s="52"/>
      <c r="AW141" s="55"/>
      <c r="AY141" s="59">
        <f t="shared" ref="AY141:BA141" si="209">AP147</f>
        <v>0</v>
      </c>
      <c r="AZ141" s="59">
        <f t="shared" si="209"/>
        <v>0</v>
      </c>
      <c r="BA141" s="59">
        <f t="shared" si="209"/>
        <v>12</v>
      </c>
    </row>
    <row r="142" spans="1:53" x14ac:dyDescent="0.15">
      <c r="A142" s="9"/>
      <c r="B142" s="10"/>
      <c r="C142" s="136" t="s">
        <v>32</v>
      </c>
      <c r="D142" s="23" t="s">
        <v>6</v>
      </c>
      <c r="E142" s="26">
        <f t="shared" ref="E142:AI142" si="210">SUM(E143:E144)</f>
        <v>0</v>
      </c>
      <c r="F142" s="26">
        <f t="shared" si="210"/>
        <v>0</v>
      </c>
      <c r="G142" s="26">
        <f t="shared" si="210"/>
        <v>0</v>
      </c>
      <c r="H142" s="26">
        <f t="shared" si="210"/>
        <v>0</v>
      </c>
      <c r="I142" s="26">
        <f t="shared" si="210"/>
        <v>0</v>
      </c>
      <c r="J142" s="26">
        <f t="shared" si="210"/>
        <v>0</v>
      </c>
      <c r="K142" s="26">
        <f t="shared" si="210"/>
        <v>0</v>
      </c>
      <c r="L142" s="26">
        <f t="shared" si="210"/>
        <v>0</v>
      </c>
      <c r="M142" s="26">
        <f t="shared" si="210"/>
        <v>0</v>
      </c>
      <c r="N142" s="26">
        <f t="shared" si="210"/>
        <v>0</v>
      </c>
      <c r="O142" s="26">
        <f t="shared" si="210"/>
        <v>0</v>
      </c>
      <c r="P142" s="26">
        <f t="shared" si="210"/>
        <v>0</v>
      </c>
      <c r="Q142" s="26">
        <f t="shared" si="210"/>
        <v>0</v>
      </c>
      <c r="R142" s="26">
        <f t="shared" si="210"/>
        <v>0</v>
      </c>
      <c r="S142" s="26">
        <f t="shared" si="210"/>
        <v>0</v>
      </c>
      <c r="T142" s="26">
        <f t="shared" si="210"/>
        <v>0</v>
      </c>
      <c r="U142" s="26">
        <f t="shared" si="210"/>
        <v>0</v>
      </c>
      <c r="V142" s="26">
        <f t="shared" si="210"/>
        <v>0</v>
      </c>
      <c r="W142" s="26">
        <f t="shared" si="210"/>
        <v>0</v>
      </c>
      <c r="X142" s="26">
        <f t="shared" si="210"/>
        <v>0</v>
      </c>
      <c r="Y142" s="26">
        <f t="shared" si="210"/>
        <v>0</v>
      </c>
      <c r="Z142" s="26">
        <f t="shared" si="210"/>
        <v>0</v>
      </c>
      <c r="AA142" s="26">
        <f t="shared" si="210"/>
        <v>0</v>
      </c>
      <c r="AB142" s="26">
        <f t="shared" si="210"/>
        <v>0</v>
      </c>
      <c r="AC142" s="26">
        <f t="shared" si="210"/>
        <v>0</v>
      </c>
      <c r="AD142" s="26">
        <f t="shared" si="210"/>
        <v>0</v>
      </c>
      <c r="AE142" s="26">
        <f t="shared" si="210"/>
        <v>0</v>
      </c>
      <c r="AF142" s="26">
        <f t="shared" si="210"/>
        <v>0</v>
      </c>
      <c r="AG142" s="26">
        <f t="shared" si="210"/>
        <v>0</v>
      </c>
      <c r="AH142" s="26">
        <f t="shared" si="210"/>
        <v>0</v>
      </c>
      <c r="AI142" s="26">
        <f t="shared" si="210"/>
        <v>0</v>
      </c>
      <c r="AJ142" s="26">
        <f t="shared" ref="AJ142:AK142" si="211">SUM(AJ143:AJ144)</f>
        <v>0</v>
      </c>
      <c r="AK142" s="26">
        <f t="shared" si="211"/>
        <v>0</v>
      </c>
      <c r="AL142" s="26">
        <f t="shared" ref="AL142" si="212">SUM(AL143:AL144)</f>
        <v>0</v>
      </c>
      <c r="AM142" s="26">
        <f t="shared" ref="AM142" si="213">SUM(AM143:AM144)</f>
        <v>0</v>
      </c>
      <c r="AN142" s="26">
        <f t="shared" ref="AN142" si="214">SUM(AN143:AN144)</f>
        <v>0</v>
      </c>
      <c r="AO142" s="26">
        <f t="shared" ref="AO142" si="215">SUM(AO143:AO144)</f>
        <v>0</v>
      </c>
      <c r="AP142" s="27">
        <f t="shared" ref="AP142" si="216">SUM(AP143:AP144)</f>
        <v>0</v>
      </c>
      <c r="AQ142" s="27">
        <f t="shared" ref="AQ142" si="217">SUM(AQ143:AQ144)</f>
        <v>0</v>
      </c>
      <c r="AR142" s="3">
        <v>79.599999999999994</v>
      </c>
      <c r="AS142" s="3">
        <v>78.8</v>
      </c>
      <c r="AU142" s="51"/>
      <c r="AV142" s="52"/>
      <c r="AW142" s="53" t="s">
        <v>33</v>
      </c>
      <c r="AY142" s="59">
        <f t="shared" ref="AY142:BA142" si="218">AP148</f>
        <v>0</v>
      </c>
      <c r="AZ142" s="59">
        <f t="shared" si="218"/>
        <v>0</v>
      </c>
      <c r="BA142" s="59">
        <f t="shared" si="218"/>
        <v>151.4</v>
      </c>
    </row>
    <row r="143" spans="1:53" x14ac:dyDescent="0.15">
      <c r="A143" s="9"/>
      <c r="B143" s="10"/>
      <c r="C143" s="137"/>
      <c r="D143" s="22" t="s">
        <v>7</v>
      </c>
      <c r="E143" s="28"/>
      <c r="F143" s="28"/>
      <c r="G143" s="28"/>
      <c r="H143" s="28"/>
      <c r="I143" s="28"/>
      <c r="J143" s="28"/>
      <c r="K143" s="28"/>
      <c r="L143" s="28"/>
      <c r="M143" s="28"/>
      <c r="N143" s="28"/>
      <c r="O143" s="28"/>
      <c r="P143" s="28"/>
      <c r="Q143" s="28"/>
      <c r="R143" s="28"/>
      <c r="S143" s="28"/>
      <c r="T143" s="28"/>
      <c r="U143" s="28"/>
      <c r="V143" s="28"/>
      <c r="W143" s="28"/>
      <c r="X143" s="28"/>
      <c r="Y143" s="28"/>
      <c r="Z143" s="28"/>
      <c r="AA143" s="28"/>
      <c r="AB143" s="28"/>
      <c r="AC143" s="28"/>
      <c r="AD143" s="28"/>
      <c r="AE143" s="28"/>
      <c r="AF143" s="28"/>
      <c r="AG143" s="28"/>
      <c r="AH143" s="28"/>
      <c r="AI143" s="28"/>
      <c r="AJ143" s="28"/>
      <c r="AK143" s="28"/>
      <c r="AL143" s="28"/>
      <c r="AM143" s="28"/>
      <c r="AN143" s="28"/>
      <c r="AO143" s="28"/>
      <c r="AP143" s="30"/>
      <c r="AQ143" s="30"/>
      <c r="AR143" s="5">
        <v>26.1</v>
      </c>
      <c r="AS143" s="5">
        <v>21.6</v>
      </c>
      <c r="AU143" s="51"/>
      <c r="AV143" s="52"/>
      <c r="AW143" s="54"/>
      <c r="AY143" s="59">
        <f t="shared" ref="AY143:BA143" si="219">AP149</f>
        <v>0</v>
      </c>
      <c r="AZ143" s="59">
        <f t="shared" si="219"/>
        <v>0</v>
      </c>
      <c r="BA143" s="59">
        <f t="shared" si="219"/>
        <v>1.8</v>
      </c>
    </row>
    <row r="144" spans="1:53" x14ac:dyDescent="0.15">
      <c r="A144" s="9"/>
      <c r="B144" s="10"/>
      <c r="C144" s="137"/>
      <c r="D144" s="22" t="s">
        <v>8</v>
      </c>
      <c r="E144" s="28"/>
      <c r="F144" s="28"/>
      <c r="G144" s="28"/>
      <c r="H144" s="28"/>
      <c r="I144" s="28"/>
      <c r="J144" s="28"/>
      <c r="K144" s="28"/>
      <c r="L144" s="28"/>
      <c r="M144" s="28"/>
      <c r="N144" s="28"/>
      <c r="O144" s="28"/>
      <c r="P144" s="28"/>
      <c r="Q144" s="28"/>
      <c r="R144" s="28"/>
      <c r="S144" s="28"/>
      <c r="T144" s="28"/>
      <c r="U144" s="28"/>
      <c r="V144" s="28"/>
      <c r="W144" s="28"/>
      <c r="X144" s="28"/>
      <c r="Y144" s="28"/>
      <c r="Z144" s="28"/>
      <c r="AA144" s="28"/>
      <c r="AB144" s="28"/>
      <c r="AC144" s="28"/>
      <c r="AD144" s="28"/>
      <c r="AE144" s="28"/>
      <c r="AF144" s="28"/>
      <c r="AG144" s="28"/>
      <c r="AH144" s="28"/>
      <c r="AI144" s="28"/>
      <c r="AJ144" s="28"/>
      <c r="AK144" s="28"/>
      <c r="AL144" s="28"/>
      <c r="AM144" s="28"/>
      <c r="AN144" s="28"/>
      <c r="AO144" s="28"/>
      <c r="AP144" s="30"/>
      <c r="AQ144" s="30"/>
      <c r="AR144" s="5">
        <v>53.5</v>
      </c>
      <c r="AS144" s="5">
        <v>57.2</v>
      </c>
      <c r="AU144" s="51"/>
      <c r="AV144" s="52"/>
      <c r="AW144" s="54"/>
      <c r="AY144" s="59">
        <f t="shared" ref="AY144:BA144" si="220">AP150</f>
        <v>0</v>
      </c>
      <c r="AZ144" s="59">
        <f t="shared" si="220"/>
        <v>0</v>
      </c>
      <c r="BA144" s="59">
        <f t="shared" si="220"/>
        <v>149.6</v>
      </c>
    </row>
    <row r="145" spans="1:53" x14ac:dyDescent="0.15">
      <c r="A145" s="9"/>
      <c r="B145" s="10"/>
      <c r="C145" s="137"/>
      <c r="D145" s="22" t="s">
        <v>9</v>
      </c>
      <c r="E145" s="28"/>
      <c r="F145" s="28"/>
      <c r="G145" s="28"/>
      <c r="H145" s="28"/>
      <c r="I145" s="28"/>
      <c r="J145" s="28"/>
      <c r="K145" s="28"/>
      <c r="L145" s="28"/>
      <c r="M145" s="28"/>
      <c r="N145" s="28"/>
      <c r="O145" s="28"/>
      <c r="P145" s="28"/>
      <c r="Q145" s="28"/>
      <c r="R145" s="28"/>
      <c r="S145" s="28"/>
      <c r="T145" s="28"/>
      <c r="U145" s="28"/>
      <c r="V145" s="28"/>
      <c r="W145" s="28"/>
      <c r="X145" s="28"/>
      <c r="Y145" s="28"/>
      <c r="Z145" s="28"/>
      <c r="AA145" s="28"/>
      <c r="AB145" s="28"/>
      <c r="AC145" s="28"/>
      <c r="AD145" s="28"/>
      <c r="AE145" s="28"/>
      <c r="AF145" s="28"/>
      <c r="AG145" s="28"/>
      <c r="AH145" s="28"/>
      <c r="AI145" s="28"/>
      <c r="AJ145" s="28"/>
      <c r="AK145" s="28"/>
      <c r="AL145" s="28"/>
      <c r="AM145" s="28"/>
      <c r="AN145" s="28"/>
      <c r="AO145" s="28"/>
      <c r="AP145" s="30"/>
      <c r="AQ145" s="30"/>
      <c r="AR145" s="5">
        <v>71.8</v>
      </c>
      <c r="AS145" s="5">
        <v>71.099999999999994</v>
      </c>
      <c r="AU145" s="51"/>
      <c r="AV145" s="52"/>
      <c r="AW145" s="54"/>
      <c r="AY145" s="59">
        <f t="shared" ref="AY145:BA145" si="221">AP151</f>
        <v>0</v>
      </c>
      <c r="AZ145" s="59">
        <f t="shared" si="221"/>
        <v>0</v>
      </c>
      <c r="BA145" s="59">
        <f t="shared" si="221"/>
        <v>137.80000000000001</v>
      </c>
    </row>
    <row r="146" spans="1:53" x14ac:dyDescent="0.15">
      <c r="A146" s="9"/>
      <c r="B146" s="10"/>
      <c r="C146" s="137"/>
      <c r="D146" s="22" t="s">
        <v>10</v>
      </c>
      <c r="E146" s="28"/>
      <c r="F146" s="28"/>
      <c r="G146" s="28"/>
      <c r="H146" s="28"/>
      <c r="I146" s="28"/>
      <c r="J146" s="28"/>
      <c r="K146" s="28"/>
      <c r="L146" s="28"/>
      <c r="M146" s="28"/>
      <c r="N146" s="28"/>
      <c r="O146" s="28"/>
      <c r="P146" s="28"/>
      <c r="Q146" s="28"/>
      <c r="R146" s="28"/>
      <c r="S146" s="28"/>
      <c r="T146" s="28"/>
      <c r="U146" s="28"/>
      <c r="V146" s="28"/>
      <c r="W146" s="28"/>
      <c r="X146" s="28"/>
      <c r="Y146" s="28"/>
      <c r="Z146" s="28"/>
      <c r="AA146" s="28"/>
      <c r="AB146" s="28"/>
      <c r="AC146" s="28"/>
      <c r="AD146" s="28"/>
      <c r="AE146" s="28"/>
      <c r="AF146" s="28"/>
      <c r="AG146" s="28"/>
      <c r="AH146" s="28"/>
      <c r="AI146" s="28"/>
      <c r="AJ146" s="28"/>
      <c r="AK146" s="28"/>
      <c r="AL146" s="28"/>
      <c r="AM146" s="28"/>
      <c r="AN146" s="28"/>
      <c r="AO146" s="28"/>
      <c r="AP146" s="30"/>
      <c r="AQ146" s="30"/>
      <c r="AR146" s="5">
        <v>7.8</v>
      </c>
      <c r="AS146" s="5">
        <v>7.7</v>
      </c>
      <c r="AU146" s="51"/>
      <c r="AV146" s="52"/>
      <c r="AW146" s="54"/>
      <c r="AY146" s="59">
        <f t="shared" ref="AY146:BA146" si="222">AP152</f>
        <v>0</v>
      </c>
      <c r="AZ146" s="59">
        <f t="shared" si="222"/>
        <v>0</v>
      </c>
      <c r="BA146" s="59">
        <f t="shared" si="222"/>
        <v>13.6</v>
      </c>
    </row>
    <row r="147" spans="1:53" ht="14.25" thickBot="1" x14ac:dyDescent="0.2">
      <c r="A147" s="9"/>
      <c r="B147" s="10"/>
      <c r="C147" s="138"/>
      <c r="D147" s="24" t="s">
        <v>11</v>
      </c>
      <c r="E147" s="29"/>
      <c r="F147" s="29"/>
      <c r="G147" s="29"/>
      <c r="H147" s="29"/>
      <c r="I147" s="29"/>
      <c r="J147" s="29"/>
      <c r="K147" s="29"/>
      <c r="L147" s="29"/>
      <c r="M147" s="29"/>
      <c r="N147" s="29"/>
      <c r="O147" s="29"/>
      <c r="P147" s="29"/>
      <c r="Q147" s="29"/>
      <c r="R147" s="29"/>
      <c r="S147" s="29"/>
      <c r="T147" s="29"/>
      <c r="U147" s="29"/>
      <c r="V147" s="29"/>
      <c r="W147" s="29"/>
      <c r="X147" s="29"/>
      <c r="Y147" s="29"/>
      <c r="Z147" s="29"/>
      <c r="AA147" s="29"/>
      <c r="AB147" s="29"/>
      <c r="AC147" s="29"/>
      <c r="AD147" s="29"/>
      <c r="AE147" s="29"/>
      <c r="AF147" s="29"/>
      <c r="AG147" s="29"/>
      <c r="AH147" s="29"/>
      <c r="AI147" s="29"/>
      <c r="AJ147" s="29"/>
      <c r="AK147" s="29"/>
      <c r="AL147" s="29"/>
      <c r="AM147" s="29"/>
      <c r="AN147" s="29"/>
      <c r="AO147" s="29"/>
      <c r="AP147" s="31"/>
      <c r="AQ147" s="31"/>
      <c r="AR147" s="7">
        <v>12</v>
      </c>
      <c r="AS147" s="7">
        <v>13.3</v>
      </c>
      <c r="AU147" s="51"/>
      <c r="AV147" s="52"/>
      <c r="AW147" s="55"/>
      <c r="AY147" s="59">
        <f t="shared" ref="AY147:BA147" si="223">AP153</f>
        <v>0</v>
      </c>
      <c r="AZ147" s="59">
        <f t="shared" si="223"/>
        <v>0</v>
      </c>
      <c r="BA147" s="59">
        <f t="shared" si="223"/>
        <v>27.1</v>
      </c>
    </row>
    <row r="148" spans="1:53" x14ac:dyDescent="0.15">
      <c r="A148" s="9"/>
      <c r="B148" s="10"/>
      <c r="C148" s="136" t="s">
        <v>33</v>
      </c>
      <c r="D148" s="23" t="s">
        <v>6</v>
      </c>
      <c r="E148" s="26">
        <f t="shared" ref="E148:AI148" si="224">SUM(E149:E150)</f>
        <v>0</v>
      </c>
      <c r="F148" s="26">
        <f t="shared" si="224"/>
        <v>0</v>
      </c>
      <c r="G148" s="26">
        <f t="shared" si="224"/>
        <v>0</v>
      </c>
      <c r="H148" s="26">
        <f t="shared" si="224"/>
        <v>0</v>
      </c>
      <c r="I148" s="26">
        <f t="shared" si="224"/>
        <v>0</v>
      </c>
      <c r="J148" s="26">
        <f t="shared" si="224"/>
        <v>0</v>
      </c>
      <c r="K148" s="26">
        <f t="shared" si="224"/>
        <v>0</v>
      </c>
      <c r="L148" s="26">
        <f t="shared" si="224"/>
        <v>0</v>
      </c>
      <c r="M148" s="26">
        <f t="shared" si="224"/>
        <v>0</v>
      </c>
      <c r="N148" s="26">
        <f t="shared" si="224"/>
        <v>0</v>
      </c>
      <c r="O148" s="26">
        <f t="shared" si="224"/>
        <v>0</v>
      </c>
      <c r="P148" s="26">
        <f t="shared" si="224"/>
        <v>0</v>
      </c>
      <c r="Q148" s="26">
        <f t="shared" si="224"/>
        <v>0</v>
      </c>
      <c r="R148" s="26">
        <f t="shared" si="224"/>
        <v>0</v>
      </c>
      <c r="S148" s="26">
        <f t="shared" si="224"/>
        <v>0</v>
      </c>
      <c r="T148" s="26">
        <f t="shared" si="224"/>
        <v>0</v>
      </c>
      <c r="U148" s="26">
        <f t="shared" si="224"/>
        <v>0</v>
      </c>
      <c r="V148" s="26">
        <f t="shared" si="224"/>
        <v>0</v>
      </c>
      <c r="W148" s="26">
        <f t="shared" si="224"/>
        <v>0</v>
      </c>
      <c r="X148" s="26">
        <f t="shared" si="224"/>
        <v>0</v>
      </c>
      <c r="Y148" s="26">
        <f t="shared" si="224"/>
        <v>0</v>
      </c>
      <c r="Z148" s="26">
        <f t="shared" si="224"/>
        <v>0</v>
      </c>
      <c r="AA148" s="26">
        <f t="shared" si="224"/>
        <v>0</v>
      </c>
      <c r="AB148" s="26">
        <f t="shared" si="224"/>
        <v>0</v>
      </c>
      <c r="AC148" s="26">
        <f t="shared" si="224"/>
        <v>0</v>
      </c>
      <c r="AD148" s="26">
        <f t="shared" si="224"/>
        <v>0</v>
      </c>
      <c r="AE148" s="26">
        <f t="shared" si="224"/>
        <v>0</v>
      </c>
      <c r="AF148" s="26">
        <f t="shared" si="224"/>
        <v>0</v>
      </c>
      <c r="AG148" s="26">
        <f t="shared" si="224"/>
        <v>0</v>
      </c>
      <c r="AH148" s="26">
        <f t="shared" si="224"/>
        <v>0</v>
      </c>
      <c r="AI148" s="26">
        <f t="shared" si="224"/>
        <v>0</v>
      </c>
      <c r="AJ148" s="26">
        <f t="shared" ref="AJ148:AK148" si="225">SUM(AJ149:AJ150)</f>
        <v>0</v>
      </c>
      <c r="AK148" s="26">
        <f t="shared" si="225"/>
        <v>0</v>
      </c>
      <c r="AL148" s="26">
        <f t="shared" ref="AL148" si="226">SUM(AL149:AL150)</f>
        <v>0</v>
      </c>
      <c r="AM148" s="26">
        <f t="shared" ref="AM148" si="227">SUM(AM149:AM150)</f>
        <v>0</v>
      </c>
      <c r="AN148" s="26">
        <f t="shared" ref="AN148" si="228">SUM(AN149:AN150)</f>
        <v>0</v>
      </c>
      <c r="AO148" s="26">
        <f t="shared" ref="AO148" si="229">SUM(AO149:AO150)</f>
        <v>0</v>
      </c>
      <c r="AP148" s="27">
        <f t="shared" ref="AP148" si="230">SUM(AP149:AP150)</f>
        <v>0</v>
      </c>
      <c r="AQ148" s="27">
        <f t="shared" ref="AQ148" si="231">SUM(AQ149:AQ150)</f>
        <v>0</v>
      </c>
      <c r="AR148" s="3">
        <v>151.4</v>
      </c>
      <c r="AS148" s="3">
        <v>152.5</v>
      </c>
      <c r="AU148" s="51"/>
      <c r="AV148" s="52"/>
      <c r="AW148" s="53" t="s">
        <v>34</v>
      </c>
      <c r="AY148" s="59">
        <f t="shared" ref="AY148:BA148" si="232">AP154</f>
        <v>0</v>
      </c>
      <c r="AZ148" s="59">
        <f t="shared" si="232"/>
        <v>0</v>
      </c>
      <c r="BA148" s="59">
        <f t="shared" si="232"/>
        <v>267.8</v>
      </c>
    </row>
    <row r="149" spans="1:53" x14ac:dyDescent="0.15">
      <c r="A149" s="9"/>
      <c r="B149" s="10"/>
      <c r="C149" s="137"/>
      <c r="D149" s="22" t="s">
        <v>7</v>
      </c>
      <c r="E149" s="28"/>
      <c r="F149" s="28"/>
      <c r="G149" s="28"/>
      <c r="H149" s="28"/>
      <c r="I149" s="28"/>
      <c r="J149" s="28"/>
      <c r="K149" s="28"/>
      <c r="L149" s="28"/>
      <c r="M149" s="28"/>
      <c r="N149" s="28"/>
      <c r="O149" s="28"/>
      <c r="P149" s="28"/>
      <c r="Q149" s="28"/>
      <c r="R149" s="28"/>
      <c r="S149" s="28"/>
      <c r="T149" s="28"/>
      <c r="U149" s="28"/>
      <c r="V149" s="28"/>
      <c r="W149" s="28"/>
      <c r="X149" s="28"/>
      <c r="Y149" s="28"/>
      <c r="Z149" s="28"/>
      <c r="AA149" s="28"/>
      <c r="AB149" s="28"/>
      <c r="AC149" s="28"/>
      <c r="AD149" s="28"/>
      <c r="AE149" s="28"/>
      <c r="AF149" s="28"/>
      <c r="AG149" s="28"/>
      <c r="AH149" s="28"/>
      <c r="AI149" s="28"/>
      <c r="AJ149" s="28"/>
      <c r="AK149" s="28"/>
      <c r="AL149" s="28"/>
      <c r="AM149" s="28"/>
      <c r="AN149" s="28"/>
      <c r="AO149" s="28"/>
      <c r="AP149" s="30"/>
      <c r="AQ149" s="30"/>
      <c r="AR149" s="5">
        <v>1.8</v>
      </c>
      <c r="AS149" s="5">
        <v>7.6</v>
      </c>
      <c r="AU149" s="51"/>
      <c r="AV149" s="52"/>
      <c r="AW149" s="54"/>
      <c r="AY149" s="59">
        <f t="shared" ref="AY149:BA149" si="233">AP155</f>
        <v>0</v>
      </c>
      <c r="AZ149" s="59">
        <f t="shared" si="233"/>
        <v>0</v>
      </c>
      <c r="BA149" s="59">
        <f t="shared" si="233"/>
        <v>47.7</v>
      </c>
    </row>
    <row r="150" spans="1:53" x14ac:dyDescent="0.15">
      <c r="A150" s="9"/>
      <c r="B150" s="10"/>
      <c r="C150" s="137"/>
      <c r="D150" s="22" t="s">
        <v>8</v>
      </c>
      <c r="E150" s="28"/>
      <c r="F150" s="28"/>
      <c r="G150" s="28"/>
      <c r="H150" s="28"/>
      <c r="I150" s="28"/>
      <c r="J150" s="28"/>
      <c r="K150" s="28"/>
      <c r="L150" s="28"/>
      <c r="M150" s="28"/>
      <c r="N150" s="28"/>
      <c r="O150" s="28"/>
      <c r="P150" s="28"/>
      <c r="Q150" s="28"/>
      <c r="R150" s="28"/>
      <c r="S150" s="28"/>
      <c r="T150" s="28"/>
      <c r="U150" s="28"/>
      <c r="V150" s="28"/>
      <c r="W150" s="28"/>
      <c r="X150" s="28"/>
      <c r="Y150" s="28"/>
      <c r="Z150" s="28"/>
      <c r="AA150" s="28"/>
      <c r="AB150" s="28"/>
      <c r="AC150" s="28"/>
      <c r="AD150" s="28"/>
      <c r="AE150" s="28"/>
      <c r="AF150" s="28"/>
      <c r="AG150" s="28"/>
      <c r="AH150" s="28"/>
      <c r="AI150" s="28"/>
      <c r="AJ150" s="28"/>
      <c r="AK150" s="28"/>
      <c r="AL150" s="28"/>
      <c r="AM150" s="28"/>
      <c r="AN150" s="28"/>
      <c r="AO150" s="28"/>
      <c r="AP150" s="30"/>
      <c r="AQ150" s="30"/>
      <c r="AR150" s="5">
        <v>149.6</v>
      </c>
      <c r="AS150" s="5">
        <v>144.9</v>
      </c>
      <c r="AU150" s="51"/>
      <c r="AV150" s="52"/>
      <c r="AW150" s="54"/>
      <c r="AY150" s="59">
        <f t="shared" ref="AY150:BA150" si="234">AP156</f>
        <v>0</v>
      </c>
      <c r="AZ150" s="59">
        <f t="shared" si="234"/>
        <v>0</v>
      </c>
      <c r="BA150" s="59">
        <f t="shared" si="234"/>
        <v>220.1</v>
      </c>
    </row>
    <row r="151" spans="1:53" x14ac:dyDescent="0.15">
      <c r="A151" s="9"/>
      <c r="B151" s="10"/>
      <c r="C151" s="137"/>
      <c r="D151" s="22" t="s">
        <v>9</v>
      </c>
      <c r="E151" s="28"/>
      <c r="F151" s="28"/>
      <c r="G151" s="28"/>
      <c r="H151" s="28"/>
      <c r="I151" s="28"/>
      <c r="J151" s="28"/>
      <c r="K151" s="28"/>
      <c r="L151" s="28"/>
      <c r="M151" s="28"/>
      <c r="N151" s="28"/>
      <c r="O151" s="28"/>
      <c r="P151" s="28"/>
      <c r="Q151" s="28"/>
      <c r="R151" s="28"/>
      <c r="S151" s="28"/>
      <c r="T151" s="28"/>
      <c r="U151" s="28"/>
      <c r="V151" s="28"/>
      <c r="W151" s="28"/>
      <c r="X151" s="28"/>
      <c r="Y151" s="28"/>
      <c r="Z151" s="28"/>
      <c r="AA151" s="28"/>
      <c r="AB151" s="28"/>
      <c r="AC151" s="28"/>
      <c r="AD151" s="28"/>
      <c r="AE151" s="28"/>
      <c r="AF151" s="28"/>
      <c r="AG151" s="28"/>
      <c r="AH151" s="28"/>
      <c r="AI151" s="28"/>
      <c r="AJ151" s="28"/>
      <c r="AK151" s="28"/>
      <c r="AL151" s="28"/>
      <c r="AM151" s="28"/>
      <c r="AN151" s="28"/>
      <c r="AO151" s="28"/>
      <c r="AP151" s="30"/>
      <c r="AQ151" s="30"/>
      <c r="AR151" s="5">
        <v>137.80000000000001</v>
      </c>
      <c r="AS151" s="5">
        <v>135.4</v>
      </c>
      <c r="AU151" s="51"/>
      <c r="AV151" s="52"/>
      <c r="AW151" s="54"/>
      <c r="AY151" s="59">
        <f t="shared" ref="AY151:BA151" si="235">AP157</f>
        <v>0</v>
      </c>
      <c r="AZ151" s="59">
        <f t="shared" si="235"/>
        <v>0</v>
      </c>
      <c r="BA151" s="59">
        <f t="shared" si="235"/>
        <v>252</v>
      </c>
    </row>
    <row r="152" spans="1:53" x14ac:dyDescent="0.15">
      <c r="A152" s="9"/>
      <c r="B152" s="10"/>
      <c r="C152" s="137"/>
      <c r="D152" s="22" t="s">
        <v>10</v>
      </c>
      <c r="E152" s="28"/>
      <c r="F152" s="28"/>
      <c r="G152" s="28"/>
      <c r="H152" s="28"/>
      <c r="I152" s="28"/>
      <c r="J152" s="28"/>
      <c r="K152" s="28"/>
      <c r="L152" s="28"/>
      <c r="M152" s="28"/>
      <c r="N152" s="28"/>
      <c r="O152" s="28"/>
      <c r="P152" s="28"/>
      <c r="Q152" s="28"/>
      <c r="R152" s="28"/>
      <c r="S152" s="28"/>
      <c r="T152" s="28"/>
      <c r="U152" s="28"/>
      <c r="V152" s="28"/>
      <c r="W152" s="28"/>
      <c r="X152" s="28"/>
      <c r="Y152" s="28"/>
      <c r="Z152" s="28"/>
      <c r="AA152" s="28"/>
      <c r="AB152" s="28"/>
      <c r="AC152" s="28"/>
      <c r="AD152" s="28"/>
      <c r="AE152" s="28"/>
      <c r="AF152" s="28"/>
      <c r="AG152" s="28"/>
      <c r="AH152" s="28"/>
      <c r="AI152" s="28"/>
      <c r="AJ152" s="28"/>
      <c r="AK152" s="28"/>
      <c r="AL152" s="28"/>
      <c r="AM152" s="28"/>
      <c r="AN152" s="28"/>
      <c r="AO152" s="28"/>
      <c r="AP152" s="30"/>
      <c r="AQ152" s="30"/>
      <c r="AR152" s="5">
        <v>13.6</v>
      </c>
      <c r="AS152" s="5">
        <v>17.100000000000001</v>
      </c>
      <c r="AU152" s="51"/>
      <c r="AV152" s="52"/>
      <c r="AW152" s="54"/>
      <c r="AY152" s="59">
        <f t="shared" ref="AY152:BA152" si="236">AP158</f>
        <v>0</v>
      </c>
      <c r="AZ152" s="59">
        <f t="shared" si="236"/>
        <v>0</v>
      </c>
      <c r="BA152" s="59">
        <f t="shared" si="236"/>
        <v>15.8</v>
      </c>
    </row>
    <row r="153" spans="1:53" ht="14.25" thickBot="1" x14ac:dyDescent="0.2">
      <c r="A153" s="9"/>
      <c r="B153" s="10"/>
      <c r="C153" s="138"/>
      <c r="D153" s="24" t="s">
        <v>11</v>
      </c>
      <c r="E153" s="29"/>
      <c r="F153" s="29"/>
      <c r="G153" s="29"/>
      <c r="H153" s="29"/>
      <c r="I153" s="29"/>
      <c r="J153" s="29"/>
      <c r="K153" s="29"/>
      <c r="L153" s="29"/>
      <c r="M153" s="29"/>
      <c r="N153" s="29"/>
      <c r="O153" s="29"/>
      <c r="P153" s="29"/>
      <c r="Q153" s="29"/>
      <c r="R153" s="29"/>
      <c r="S153" s="29"/>
      <c r="T153" s="29"/>
      <c r="U153" s="29"/>
      <c r="V153" s="29"/>
      <c r="W153" s="29"/>
      <c r="X153" s="29"/>
      <c r="Y153" s="29"/>
      <c r="Z153" s="29"/>
      <c r="AA153" s="29"/>
      <c r="AB153" s="29"/>
      <c r="AC153" s="29"/>
      <c r="AD153" s="29"/>
      <c r="AE153" s="29"/>
      <c r="AF153" s="29"/>
      <c r="AG153" s="29"/>
      <c r="AH153" s="29"/>
      <c r="AI153" s="29"/>
      <c r="AJ153" s="29"/>
      <c r="AK153" s="29"/>
      <c r="AL153" s="29"/>
      <c r="AM153" s="29"/>
      <c r="AN153" s="29"/>
      <c r="AO153" s="29"/>
      <c r="AP153" s="31"/>
      <c r="AQ153" s="31"/>
      <c r="AR153" s="7">
        <v>27.1</v>
      </c>
      <c r="AS153" s="7">
        <v>34.4</v>
      </c>
      <c r="AU153" s="51"/>
      <c r="AV153" s="52"/>
      <c r="AW153" s="55"/>
      <c r="AY153" s="59">
        <f t="shared" ref="AY153:BA153" si="237">AP159</f>
        <v>0</v>
      </c>
      <c r="AZ153" s="59">
        <f t="shared" si="237"/>
        <v>0</v>
      </c>
      <c r="BA153" s="59">
        <f t="shared" si="237"/>
        <v>17.5</v>
      </c>
    </row>
    <row r="154" spans="1:53" x14ac:dyDescent="0.15">
      <c r="A154" s="9"/>
      <c r="B154" s="10"/>
      <c r="C154" s="136" t="s">
        <v>34</v>
      </c>
      <c r="D154" s="23" t="s">
        <v>6</v>
      </c>
      <c r="E154" s="26">
        <f t="shared" ref="E154:AI154" si="238">SUM(E155:E156)</f>
        <v>0</v>
      </c>
      <c r="F154" s="26">
        <f t="shared" si="238"/>
        <v>0</v>
      </c>
      <c r="G154" s="26">
        <f t="shared" si="238"/>
        <v>0</v>
      </c>
      <c r="H154" s="26">
        <f t="shared" si="238"/>
        <v>0</v>
      </c>
      <c r="I154" s="26">
        <f t="shared" si="238"/>
        <v>0</v>
      </c>
      <c r="J154" s="26">
        <f t="shared" si="238"/>
        <v>0</v>
      </c>
      <c r="K154" s="26">
        <f t="shared" si="238"/>
        <v>0</v>
      </c>
      <c r="L154" s="26">
        <f t="shared" si="238"/>
        <v>0</v>
      </c>
      <c r="M154" s="26">
        <f t="shared" si="238"/>
        <v>0</v>
      </c>
      <c r="N154" s="26">
        <f t="shared" si="238"/>
        <v>0</v>
      </c>
      <c r="O154" s="26">
        <f t="shared" si="238"/>
        <v>0</v>
      </c>
      <c r="P154" s="26">
        <f t="shared" si="238"/>
        <v>0</v>
      </c>
      <c r="Q154" s="26">
        <f t="shared" si="238"/>
        <v>0</v>
      </c>
      <c r="R154" s="26">
        <f t="shared" si="238"/>
        <v>0</v>
      </c>
      <c r="S154" s="26">
        <f t="shared" si="238"/>
        <v>0</v>
      </c>
      <c r="T154" s="26">
        <f t="shared" si="238"/>
        <v>0</v>
      </c>
      <c r="U154" s="26">
        <f t="shared" si="238"/>
        <v>0</v>
      </c>
      <c r="V154" s="26">
        <f t="shared" si="238"/>
        <v>0</v>
      </c>
      <c r="W154" s="26">
        <f t="shared" si="238"/>
        <v>0</v>
      </c>
      <c r="X154" s="26">
        <f t="shared" si="238"/>
        <v>0</v>
      </c>
      <c r="Y154" s="26">
        <f t="shared" si="238"/>
        <v>0</v>
      </c>
      <c r="Z154" s="26">
        <f t="shared" si="238"/>
        <v>0</v>
      </c>
      <c r="AA154" s="26">
        <f t="shared" si="238"/>
        <v>0</v>
      </c>
      <c r="AB154" s="26">
        <f t="shared" si="238"/>
        <v>0</v>
      </c>
      <c r="AC154" s="26">
        <f t="shared" si="238"/>
        <v>0</v>
      </c>
      <c r="AD154" s="26">
        <f t="shared" si="238"/>
        <v>0</v>
      </c>
      <c r="AE154" s="26">
        <f t="shared" si="238"/>
        <v>0</v>
      </c>
      <c r="AF154" s="26">
        <f t="shared" si="238"/>
        <v>0</v>
      </c>
      <c r="AG154" s="26">
        <f t="shared" si="238"/>
        <v>0</v>
      </c>
      <c r="AH154" s="26">
        <f t="shared" si="238"/>
        <v>0</v>
      </c>
      <c r="AI154" s="26">
        <f t="shared" si="238"/>
        <v>0</v>
      </c>
      <c r="AJ154" s="26">
        <f t="shared" ref="AJ154:AK154" si="239">SUM(AJ155:AJ156)</f>
        <v>0</v>
      </c>
      <c r="AK154" s="26">
        <f t="shared" si="239"/>
        <v>0</v>
      </c>
      <c r="AL154" s="26">
        <f t="shared" ref="AL154" si="240">SUM(AL155:AL156)</f>
        <v>0</v>
      </c>
      <c r="AM154" s="26">
        <f t="shared" ref="AM154" si="241">SUM(AM155:AM156)</f>
        <v>0</v>
      </c>
      <c r="AN154" s="26">
        <f t="shared" ref="AN154" si="242">SUM(AN155:AN156)</f>
        <v>0</v>
      </c>
      <c r="AO154" s="26">
        <f t="shared" ref="AO154" si="243">SUM(AO155:AO156)</f>
        <v>0</v>
      </c>
      <c r="AP154" s="27">
        <f t="shared" ref="AP154" si="244">SUM(AP155:AP156)</f>
        <v>0</v>
      </c>
      <c r="AQ154" s="27">
        <f t="shared" ref="AQ154" si="245">SUM(AQ155:AQ156)</f>
        <v>0</v>
      </c>
      <c r="AR154" s="3">
        <v>267.8</v>
      </c>
      <c r="AS154" s="3">
        <v>249.6</v>
      </c>
      <c r="AU154" s="51"/>
      <c r="AV154" s="52"/>
      <c r="AW154" s="121" t="s">
        <v>342</v>
      </c>
      <c r="AY154" s="59">
        <f t="shared" ref="AY154:BA154" si="246">AP166</f>
        <v>0</v>
      </c>
      <c r="AZ154" s="59">
        <f t="shared" si="246"/>
        <v>0</v>
      </c>
      <c r="BA154" s="59">
        <f t="shared" si="246"/>
        <v>65.099999999999994</v>
      </c>
    </row>
    <row r="155" spans="1:53" x14ac:dyDescent="0.15">
      <c r="A155" s="9"/>
      <c r="B155" s="10"/>
      <c r="C155" s="137"/>
      <c r="D155" s="22" t="s">
        <v>7</v>
      </c>
      <c r="E155" s="28"/>
      <c r="F155" s="28"/>
      <c r="G155" s="28"/>
      <c r="H155" s="28"/>
      <c r="I155" s="28"/>
      <c r="J155" s="28"/>
      <c r="K155" s="28"/>
      <c r="L155" s="28"/>
      <c r="M155" s="28"/>
      <c r="N155" s="28"/>
      <c r="O155" s="28"/>
      <c r="P155" s="28"/>
      <c r="Q155" s="28"/>
      <c r="R155" s="28"/>
      <c r="S155" s="28"/>
      <c r="T155" s="28"/>
      <c r="U155" s="28"/>
      <c r="V155" s="28"/>
      <c r="W155" s="28"/>
      <c r="X155" s="28"/>
      <c r="Y155" s="28"/>
      <c r="Z155" s="28"/>
      <c r="AA155" s="28"/>
      <c r="AB155" s="28"/>
      <c r="AC155" s="28"/>
      <c r="AD155" s="28"/>
      <c r="AE155" s="28"/>
      <c r="AF155" s="28"/>
      <c r="AG155" s="28"/>
      <c r="AH155" s="28"/>
      <c r="AI155" s="28"/>
      <c r="AJ155" s="28"/>
      <c r="AK155" s="28"/>
      <c r="AL155" s="28"/>
      <c r="AM155" s="28"/>
      <c r="AN155" s="28"/>
      <c r="AO155" s="28"/>
      <c r="AP155" s="30"/>
      <c r="AQ155" s="30"/>
      <c r="AR155" s="5">
        <v>47.7</v>
      </c>
      <c r="AS155" s="5">
        <v>44.6</v>
      </c>
      <c r="AU155" s="51"/>
      <c r="AV155" s="52"/>
      <c r="AW155" s="122"/>
      <c r="AY155" s="59">
        <f t="shared" ref="AY155:BA155" si="247">AP167</f>
        <v>0</v>
      </c>
      <c r="AZ155" s="59">
        <f t="shared" si="247"/>
        <v>0</v>
      </c>
      <c r="BA155" s="59">
        <f t="shared" si="247"/>
        <v>1.2</v>
      </c>
    </row>
    <row r="156" spans="1:53" x14ac:dyDescent="0.15">
      <c r="A156" s="9"/>
      <c r="B156" s="10"/>
      <c r="C156" s="137"/>
      <c r="D156" s="22" t="s">
        <v>8</v>
      </c>
      <c r="E156" s="28"/>
      <c r="F156" s="28"/>
      <c r="G156" s="28"/>
      <c r="H156" s="28"/>
      <c r="I156" s="28"/>
      <c r="J156" s="28"/>
      <c r="K156" s="28"/>
      <c r="L156" s="28"/>
      <c r="M156" s="28"/>
      <c r="N156" s="28"/>
      <c r="O156" s="28"/>
      <c r="P156" s="28"/>
      <c r="Q156" s="28"/>
      <c r="R156" s="28"/>
      <c r="S156" s="28"/>
      <c r="T156" s="28"/>
      <c r="U156" s="28"/>
      <c r="V156" s="28"/>
      <c r="W156" s="28"/>
      <c r="X156" s="28"/>
      <c r="Y156" s="28"/>
      <c r="Z156" s="28"/>
      <c r="AA156" s="28"/>
      <c r="AB156" s="28"/>
      <c r="AC156" s="28"/>
      <c r="AD156" s="28"/>
      <c r="AE156" s="28"/>
      <c r="AF156" s="28"/>
      <c r="AG156" s="28"/>
      <c r="AH156" s="28"/>
      <c r="AI156" s="28"/>
      <c r="AJ156" s="28"/>
      <c r="AK156" s="28"/>
      <c r="AL156" s="28"/>
      <c r="AM156" s="28"/>
      <c r="AN156" s="28"/>
      <c r="AO156" s="28"/>
      <c r="AP156" s="30"/>
      <c r="AQ156" s="30"/>
      <c r="AR156" s="5">
        <v>220.1</v>
      </c>
      <c r="AS156" s="5">
        <v>205</v>
      </c>
      <c r="AU156" s="51"/>
      <c r="AV156" s="52"/>
      <c r="AW156" s="122"/>
      <c r="AY156" s="59">
        <f t="shared" ref="AY156:BA156" si="248">AP168</f>
        <v>0</v>
      </c>
      <c r="AZ156" s="59">
        <f t="shared" si="248"/>
        <v>0</v>
      </c>
      <c r="BA156" s="59">
        <f t="shared" si="248"/>
        <v>63.9</v>
      </c>
    </row>
    <row r="157" spans="1:53" x14ac:dyDescent="0.15">
      <c r="A157" s="9"/>
      <c r="B157" s="10"/>
      <c r="C157" s="137"/>
      <c r="D157" s="22" t="s">
        <v>9</v>
      </c>
      <c r="E157" s="28"/>
      <c r="F157" s="28"/>
      <c r="G157" s="28"/>
      <c r="H157" s="28"/>
      <c r="I157" s="28"/>
      <c r="J157" s="28"/>
      <c r="K157" s="28"/>
      <c r="L157" s="28"/>
      <c r="M157" s="28"/>
      <c r="N157" s="28"/>
      <c r="O157" s="28"/>
      <c r="P157" s="28"/>
      <c r="Q157" s="28"/>
      <c r="R157" s="28"/>
      <c r="S157" s="28"/>
      <c r="T157" s="28"/>
      <c r="U157" s="28"/>
      <c r="V157" s="28"/>
      <c r="W157" s="28"/>
      <c r="X157" s="28"/>
      <c r="Y157" s="28"/>
      <c r="Z157" s="28"/>
      <c r="AA157" s="28"/>
      <c r="AB157" s="28"/>
      <c r="AC157" s="28"/>
      <c r="AD157" s="28"/>
      <c r="AE157" s="28"/>
      <c r="AF157" s="28"/>
      <c r="AG157" s="28"/>
      <c r="AH157" s="28"/>
      <c r="AI157" s="28"/>
      <c r="AJ157" s="28"/>
      <c r="AK157" s="28"/>
      <c r="AL157" s="28"/>
      <c r="AM157" s="28"/>
      <c r="AN157" s="28"/>
      <c r="AO157" s="28"/>
      <c r="AP157" s="30"/>
      <c r="AQ157" s="30"/>
      <c r="AR157" s="5">
        <v>252</v>
      </c>
      <c r="AS157" s="5">
        <v>234.5</v>
      </c>
      <c r="AU157" s="51"/>
      <c r="AV157" s="52"/>
      <c r="AW157" s="122"/>
      <c r="AY157" s="59">
        <f t="shared" ref="AY157:BA157" si="249">AP169</f>
        <v>0</v>
      </c>
      <c r="AZ157" s="59">
        <f t="shared" si="249"/>
        <v>0</v>
      </c>
      <c r="BA157" s="59">
        <f t="shared" si="249"/>
        <v>48.2</v>
      </c>
    </row>
    <row r="158" spans="1:53" x14ac:dyDescent="0.15">
      <c r="A158" s="9"/>
      <c r="B158" s="10"/>
      <c r="C158" s="137"/>
      <c r="D158" s="22" t="s">
        <v>10</v>
      </c>
      <c r="E158" s="28"/>
      <c r="F158" s="28"/>
      <c r="G158" s="28"/>
      <c r="H158" s="28"/>
      <c r="I158" s="28"/>
      <c r="J158" s="28"/>
      <c r="K158" s="28"/>
      <c r="L158" s="28"/>
      <c r="M158" s="28"/>
      <c r="N158" s="28"/>
      <c r="O158" s="28"/>
      <c r="P158" s="28"/>
      <c r="Q158" s="28"/>
      <c r="R158" s="28"/>
      <c r="S158" s="28"/>
      <c r="T158" s="28"/>
      <c r="U158" s="28"/>
      <c r="V158" s="28"/>
      <c r="W158" s="28"/>
      <c r="X158" s="28"/>
      <c r="Y158" s="28"/>
      <c r="Z158" s="28"/>
      <c r="AA158" s="28"/>
      <c r="AB158" s="28"/>
      <c r="AC158" s="28"/>
      <c r="AD158" s="28"/>
      <c r="AE158" s="28"/>
      <c r="AF158" s="28"/>
      <c r="AG158" s="28"/>
      <c r="AH158" s="28"/>
      <c r="AI158" s="28"/>
      <c r="AJ158" s="28"/>
      <c r="AK158" s="28"/>
      <c r="AL158" s="28"/>
      <c r="AM158" s="28"/>
      <c r="AN158" s="28"/>
      <c r="AO158" s="28"/>
      <c r="AP158" s="30"/>
      <c r="AQ158" s="30"/>
      <c r="AR158" s="5">
        <v>15.8</v>
      </c>
      <c r="AS158" s="5">
        <v>15.1</v>
      </c>
      <c r="AU158" s="51"/>
      <c r="AV158" s="52"/>
      <c r="AW158" s="122"/>
      <c r="AY158" s="59">
        <f t="shared" ref="AY158:BA158" si="250">AP170</f>
        <v>0</v>
      </c>
      <c r="AZ158" s="59">
        <f t="shared" si="250"/>
        <v>0</v>
      </c>
      <c r="BA158" s="59">
        <f t="shared" si="250"/>
        <v>16.899999999999999</v>
      </c>
    </row>
    <row r="159" spans="1:53" ht="14.25" thickBot="1" x14ac:dyDescent="0.2">
      <c r="A159" s="9"/>
      <c r="B159" s="10"/>
      <c r="C159" s="138"/>
      <c r="D159" s="24" t="s">
        <v>11</v>
      </c>
      <c r="E159" s="29"/>
      <c r="F159" s="29"/>
      <c r="G159" s="29"/>
      <c r="H159" s="29"/>
      <c r="I159" s="29"/>
      <c r="J159" s="29"/>
      <c r="K159" s="29"/>
      <c r="L159" s="29"/>
      <c r="M159" s="29"/>
      <c r="N159" s="29"/>
      <c r="O159" s="29"/>
      <c r="P159" s="29"/>
      <c r="Q159" s="29"/>
      <c r="R159" s="29"/>
      <c r="S159" s="29"/>
      <c r="T159" s="29"/>
      <c r="U159" s="29"/>
      <c r="V159" s="29"/>
      <c r="W159" s="29"/>
      <c r="X159" s="29"/>
      <c r="Y159" s="29"/>
      <c r="Z159" s="29"/>
      <c r="AA159" s="29"/>
      <c r="AB159" s="29"/>
      <c r="AC159" s="29"/>
      <c r="AD159" s="29"/>
      <c r="AE159" s="29"/>
      <c r="AF159" s="29"/>
      <c r="AG159" s="29"/>
      <c r="AH159" s="29"/>
      <c r="AI159" s="29"/>
      <c r="AJ159" s="29"/>
      <c r="AK159" s="29"/>
      <c r="AL159" s="29"/>
      <c r="AM159" s="29"/>
      <c r="AN159" s="29"/>
      <c r="AO159" s="29"/>
      <c r="AP159" s="31"/>
      <c r="AQ159" s="31"/>
      <c r="AR159" s="7">
        <v>17.5</v>
      </c>
      <c r="AS159" s="7">
        <v>15.9</v>
      </c>
      <c r="AU159" s="51"/>
      <c r="AV159" s="52"/>
      <c r="AW159" s="123"/>
      <c r="AY159" s="59">
        <f t="shared" ref="AY159:BA159" si="251">AP171</f>
        <v>0</v>
      </c>
      <c r="AZ159" s="59">
        <f t="shared" si="251"/>
        <v>0</v>
      </c>
      <c r="BA159" s="59">
        <f t="shared" si="251"/>
        <v>16.899999999999999</v>
      </c>
    </row>
    <row r="160" spans="1:53" x14ac:dyDescent="0.15">
      <c r="A160" s="9"/>
      <c r="B160" s="10"/>
      <c r="C160" s="133" t="s">
        <v>35</v>
      </c>
      <c r="D160" s="23" t="s">
        <v>6</v>
      </c>
      <c r="E160" s="26">
        <f t="shared" ref="E160:AI160" si="252">SUM(E161:E162)-SUM(E163:E164)</f>
        <v>0</v>
      </c>
      <c r="F160" s="26">
        <f t="shared" si="252"/>
        <v>0</v>
      </c>
      <c r="G160" s="26">
        <f t="shared" si="252"/>
        <v>0</v>
      </c>
      <c r="H160" s="26">
        <f t="shared" si="252"/>
        <v>0</v>
      </c>
      <c r="I160" s="26">
        <f t="shared" si="252"/>
        <v>0</v>
      </c>
      <c r="J160" s="26">
        <f t="shared" si="252"/>
        <v>0</v>
      </c>
      <c r="K160" s="26">
        <f t="shared" si="252"/>
        <v>0</v>
      </c>
      <c r="L160" s="26">
        <f t="shared" si="252"/>
        <v>0</v>
      </c>
      <c r="M160" s="26">
        <f t="shared" si="252"/>
        <v>0</v>
      </c>
      <c r="N160" s="26">
        <f t="shared" si="252"/>
        <v>0</v>
      </c>
      <c r="O160" s="26">
        <f t="shared" si="252"/>
        <v>0</v>
      </c>
      <c r="P160" s="26">
        <f t="shared" si="252"/>
        <v>0</v>
      </c>
      <c r="Q160" s="26">
        <f t="shared" si="252"/>
        <v>0</v>
      </c>
      <c r="R160" s="26">
        <f t="shared" si="252"/>
        <v>0</v>
      </c>
      <c r="S160" s="26">
        <f t="shared" si="252"/>
        <v>0</v>
      </c>
      <c r="T160" s="26">
        <f t="shared" si="252"/>
        <v>0</v>
      </c>
      <c r="U160" s="26">
        <f t="shared" si="252"/>
        <v>0</v>
      </c>
      <c r="V160" s="26">
        <f t="shared" si="252"/>
        <v>0</v>
      </c>
      <c r="W160" s="26">
        <f t="shared" si="252"/>
        <v>0</v>
      </c>
      <c r="X160" s="26">
        <f t="shared" si="252"/>
        <v>0</v>
      </c>
      <c r="Y160" s="26">
        <f t="shared" si="252"/>
        <v>0</v>
      </c>
      <c r="Z160" s="26">
        <f t="shared" si="252"/>
        <v>0</v>
      </c>
      <c r="AA160" s="26">
        <f t="shared" si="252"/>
        <v>0</v>
      </c>
      <c r="AB160" s="26">
        <f t="shared" si="252"/>
        <v>0</v>
      </c>
      <c r="AC160" s="26">
        <f t="shared" si="252"/>
        <v>0</v>
      </c>
      <c r="AD160" s="26">
        <f t="shared" si="252"/>
        <v>0</v>
      </c>
      <c r="AE160" s="26">
        <f t="shared" si="252"/>
        <v>0</v>
      </c>
      <c r="AF160" s="26">
        <f t="shared" si="252"/>
        <v>0</v>
      </c>
      <c r="AG160" s="26">
        <f t="shared" si="252"/>
        <v>0</v>
      </c>
      <c r="AH160" s="26">
        <f t="shared" si="252"/>
        <v>0</v>
      </c>
      <c r="AI160" s="26">
        <f t="shared" si="252"/>
        <v>0</v>
      </c>
      <c r="AJ160" s="26">
        <f t="shared" ref="AJ160:AK160" si="253">SUM(AJ161:AJ162)-SUM(AJ163:AJ164)</f>
        <v>0</v>
      </c>
      <c r="AK160" s="26">
        <f t="shared" si="253"/>
        <v>0</v>
      </c>
      <c r="AL160" s="26">
        <f t="shared" ref="AL160" si="254">SUM(AL161:AL162)-SUM(AL163:AL164)</f>
        <v>0</v>
      </c>
      <c r="AM160" s="26">
        <f t="shared" ref="AM160" si="255">SUM(AM161:AM162)-SUM(AM163:AM164)</f>
        <v>0</v>
      </c>
      <c r="AN160" s="26">
        <f t="shared" ref="AN160" si="256">SUM(AN161:AN162)-SUM(AN163:AN164)</f>
        <v>0</v>
      </c>
      <c r="AO160" s="26">
        <f t="shared" ref="AO160" si="257">SUM(AO161:AO162)-SUM(AO163:AO164)</f>
        <v>0</v>
      </c>
      <c r="AP160" s="27">
        <f t="shared" ref="AP160" si="258">SUM(AP161:AP162)-SUM(AP163:AP164)</f>
        <v>0</v>
      </c>
      <c r="AQ160" s="27">
        <f t="shared" ref="AQ160" si="259">SUM(AQ161:AQ162)-SUM(AQ163:AQ164)</f>
        <v>0</v>
      </c>
      <c r="AR160" s="3">
        <v>138.6</v>
      </c>
      <c r="AS160" s="3">
        <v>127.8</v>
      </c>
      <c r="AU160" s="51"/>
      <c r="AV160" s="52"/>
      <c r="AW160" s="115" t="s">
        <v>37</v>
      </c>
      <c r="AY160" s="27">
        <f>SUM(AY161:AY162)</f>
        <v>48.6</v>
      </c>
      <c r="AZ160" s="27">
        <f>SUM(AZ161:AZ162)</f>
        <v>52.1</v>
      </c>
      <c r="BA160" s="27">
        <f>SUM(BA161:BA162)</f>
        <v>51.8</v>
      </c>
    </row>
    <row r="161" spans="1:53" x14ac:dyDescent="0.15">
      <c r="A161" s="9"/>
      <c r="B161" s="10"/>
      <c r="C161" s="134"/>
      <c r="D161" s="22" t="s">
        <v>7</v>
      </c>
      <c r="E161" s="28"/>
      <c r="F161" s="28"/>
      <c r="G161" s="28"/>
      <c r="H161" s="28"/>
      <c r="I161" s="28"/>
      <c r="J161" s="28"/>
      <c r="K161" s="28"/>
      <c r="L161" s="28"/>
      <c r="M161" s="28"/>
      <c r="N161" s="28"/>
      <c r="O161" s="28"/>
      <c r="P161" s="28"/>
      <c r="Q161" s="28"/>
      <c r="R161" s="28"/>
      <c r="S161" s="28"/>
      <c r="T161" s="28"/>
      <c r="U161" s="28"/>
      <c r="V161" s="28">
        <v>23426</v>
      </c>
      <c r="W161" s="28">
        <v>31037</v>
      </c>
      <c r="X161" s="28">
        <v>25996</v>
      </c>
      <c r="Y161" s="28">
        <v>28281</v>
      </c>
      <c r="Z161" s="28">
        <v>29620</v>
      </c>
      <c r="AA161" s="28">
        <v>38118</v>
      </c>
      <c r="AB161" s="28">
        <v>37349</v>
      </c>
      <c r="AC161" s="28">
        <v>37669</v>
      </c>
      <c r="AD161" s="28">
        <v>37990</v>
      </c>
      <c r="AE161" s="28">
        <v>38160</v>
      </c>
      <c r="AF161" s="28">
        <v>36466</v>
      </c>
      <c r="AG161" s="28">
        <v>36244</v>
      </c>
      <c r="AH161" s="28">
        <v>37830</v>
      </c>
      <c r="AI161" s="28">
        <v>38136</v>
      </c>
      <c r="AJ161" s="28">
        <v>39443</v>
      </c>
      <c r="AK161" s="28">
        <v>1821</v>
      </c>
      <c r="AL161" s="28">
        <v>24360</v>
      </c>
      <c r="AM161" s="28">
        <v>40995</v>
      </c>
      <c r="AN161" s="28">
        <v>19974</v>
      </c>
      <c r="AO161" s="28">
        <v>20751</v>
      </c>
      <c r="AP161" s="30">
        <v>8.6</v>
      </c>
      <c r="AQ161" s="30">
        <v>17.7</v>
      </c>
      <c r="AR161" s="5">
        <v>15.9</v>
      </c>
      <c r="AS161" s="5">
        <v>14.5</v>
      </c>
      <c r="AU161" s="51"/>
      <c r="AV161" s="52"/>
      <c r="AW161" s="116"/>
      <c r="AY161" s="59">
        <f t="shared" ref="AY161:AY165" si="260">AP173</f>
        <v>5.0999999999999996</v>
      </c>
      <c r="AZ161" s="59">
        <f t="shared" ref="AZ161:BA165" si="261">AQ173</f>
        <v>6.1</v>
      </c>
      <c r="BA161" s="59">
        <f t="shared" si="261"/>
        <v>4.5</v>
      </c>
    </row>
    <row r="162" spans="1:53" x14ac:dyDescent="0.15">
      <c r="A162" s="9"/>
      <c r="B162" s="10"/>
      <c r="C162" s="134"/>
      <c r="D162" s="22" t="s">
        <v>8</v>
      </c>
      <c r="E162" s="28"/>
      <c r="F162" s="28"/>
      <c r="G162" s="28"/>
      <c r="H162" s="28"/>
      <c r="I162" s="28"/>
      <c r="J162" s="28"/>
      <c r="K162" s="28"/>
      <c r="L162" s="28"/>
      <c r="M162" s="28"/>
      <c r="N162" s="28"/>
      <c r="O162" s="28"/>
      <c r="P162" s="28"/>
      <c r="Q162" s="28"/>
      <c r="R162" s="28"/>
      <c r="S162" s="28"/>
      <c r="T162" s="28"/>
      <c r="U162" s="28"/>
      <c r="V162" s="28">
        <v>201527</v>
      </c>
      <c r="W162" s="28">
        <v>221798</v>
      </c>
      <c r="X162" s="28">
        <v>248901</v>
      </c>
      <c r="Y162" s="28">
        <v>247244</v>
      </c>
      <c r="Z162" s="28">
        <v>248080</v>
      </c>
      <c r="AA162" s="28">
        <v>246089</v>
      </c>
      <c r="AB162" s="28">
        <v>238643</v>
      </c>
      <c r="AC162" s="28">
        <v>262460</v>
      </c>
      <c r="AD162" s="28">
        <v>263640</v>
      </c>
      <c r="AE162" s="28">
        <v>264990</v>
      </c>
      <c r="AF162" s="28">
        <v>257574</v>
      </c>
      <c r="AG162" s="28">
        <v>259191</v>
      </c>
      <c r="AH162" s="28">
        <v>270297</v>
      </c>
      <c r="AI162" s="28">
        <v>272416</v>
      </c>
      <c r="AJ162" s="28">
        <v>284081</v>
      </c>
      <c r="AK162" s="28">
        <v>228176</v>
      </c>
      <c r="AL162" s="28">
        <v>173324</v>
      </c>
      <c r="AM162" s="28">
        <v>186184</v>
      </c>
      <c r="AN162" s="28">
        <v>171045</v>
      </c>
      <c r="AO162" s="28">
        <v>162084</v>
      </c>
      <c r="AP162" s="30">
        <v>135.9</v>
      </c>
      <c r="AQ162" s="30">
        <v>139</v>
      </c>
      <c r="AR162" s="5">
        <v>122.7</v>
      </c>
      <c r="AS162" s="5">
        <v>113.3</v>
      </c>
      <c r="AU162" s="51"/>
      <c r="AV162" s="52"/>
      <c r="AW162" s="116"/>
      <c r="AY162" s="59">
        <f t="shared" si="260"/>
        <v>43.5</v>
      </c>
      <c r="AZ162" s="59">
        <f t="shared" si="261"/>
        <v>46</v>
      </c>
      <c r="BA162" s="59">
        <f t="shared" si="261"/>
        <v>47.3</v>
      </c>
    </row>
    <row r="163" spans="1:53" x14ac:dyDescent="0.15">
      <c r="A163" s="9"/>
      <c r="B163" s="10"/>
      <c r="C163" s="134"/>
      <c r="D163" s="22" t="s">
        <v>9</v>
      </c>
      <c r="E163" s="28"/>
      <c r="F163" s="28"/>
      <c r="G163" s="28"/>
      <c r="H163" s="28"/>
      <c r="I163" s="28"/>
      <c r="J163" s="28"/>
      <c r="K163" s="28"/>
      <c r="L163" s="28"/>
      <c r="M163" s="28"/>
      <c r="N163" s="28"/>
      <c r="O163" s="28"/>
      <c r="P163" s="28"/>
      <c r="Q163" s="28"/>
      <c r="R163" s="28"/>
      <c r="S163" s="28"/>
      <c r="T163" s="28"/>
      <c r="U163" s="28"/>
      <c r="V163" s="28">
        <v>190539</v>
      </c>
      <c r="W163" s="28">
        <v>210878</v>
      </c>
      <c r="X163" s="28">
        <v>224129</v>
      </c>
      <c r="Y163" s="28">
        <v>224605</v>
      </c>
      <c r="Z163" s="28">
        <v>224759</v>
      </c>
      <c r="AA163" s="28">
        <v>243377</v>
      </c>
      <c r="AB163" s="28">
        <v>236374</v>
      </c>
      <c r="AC163" s="28">
        <v>255806</v>
      </c>
      <c r="AD163" s="28">
        <v>256630</v>
      </c>
      <c r="AE163" s="28">
        <v>258090</v>
      </c>
      <c r="AF163" s="28">
        <v>249560</v>
      </c>
      <c r="AG163" s="28">
        <v>253206</v>
      </c>
      <c r="AH163" s="28">
        <v>258969</v>
      </c>
      <c r="AI163" s="28">
        <v>248018</v>
      </c>
      <c r="AJ163" s="28">
        <v>258061</v>
      </c>
      <c r="AK163" s="28">
        <v>206626</v>
      </c>
      <c r="AL163" s="28">
        <v>157911</v>
      </c>
      <c r="AM163" s="28">
        <v>179602</v>
      </c>
      <c r="AN163" s="28">
        <v>138032</v>
      </c>
      <c r="AO163" s="28">
        <v>118860</v>
      </c>
      <c r="AP163" s="30">
        <v>107.2</v>
      </c>
      <c r="AQ163" s="30">
        <v>116.4</v>
      </c>
      <c r="AR163" s="5">
        <v>103.9</v>
      </c>
      <c r="AS163" s="5">
        <v>95.4</v>
      </c>
      <c r="AU163" s="51"/>
      <c r="AV163" s="52"/>
      <c r="AW163" s="116"/>
      <c r="AY163" s="59">
        <f t="shared" si="260"/>
        <v>0.6</v>
      </c>
      <c r="AZ163" s="59">
        <f t="shared" si="261"/>
        <v>0.7</v>
      </c>
      <c r="BA163" s="59">
        <f t="shared" si="261"/>
        <v>0.5</v>
      </c>
    </row>
    <row r="164" spans="1:53" x14ac:dyDescent="0.15">
      <c r="A164" s="9"/>
      <c r="B164" s="10"/>
      <c r="C164" s="134"/>
      <c r="D164" s="22" t="s">
        <v>10</v>
      </c>
      <c r="E164" s="28"/>
      <c r="F164" s="28"/>
      <c r="G164" s="28"/>
      <c r="H164" s="28"/>
      <c r="I164" s="28"/>
      <c r="J164" s="28"/>
      <c r="K164" s="28"/>
      <c r="L164" s="28"/>
      <c r="M164" s="28"/>
      <c r="N164" s="28"/>
      <c r="O164" s="28"/>
      <c r="P164" s="28"/>
      <c r="Q164" s="28"/>
      <c r="R164" s="28"/>
      <c r="S164" s="28"/>
      <c r="T164" s="28"/>
      <c r="U164" s="28"/>
      <c r="V164" s="28">
        <v>34414</v>
      </c>
      <c r="W164" s="28">
        <v>41957</v>
      </c>
      <c r="X164" s="28">
        <v>50768</v>
      </c>
      <c r="Y164" s="28">
        <v>50920</v>
      </c>
      <c r="Z164" s="28">
        <v>52941</v>
      </c>
      <c r="AA164" s="28">
        <v>40830</v>
      </c>
      <c r="AB164" s="28">
        <v>39618</v>
      </c>
      <c r="AC164" s="28">
        <v>44323</v>
      </c>
      <c r="AD164" s="28">
        <v>45000</v>
      </c>
      <c r="AE164" s="28">
        <v>45060</v>
      </c>
      <c r="AF164" s="28">
        <v>44480</v>
      </c>
      <c r="AG164" s="28">
        <v>42229</v>
      </c>
      <c r="AH164" s="28">
        <v>49158</v>
      </c>
      <c r="AI164" s="28">
        <v>62534</v>
      </c>
      <c r="AJ164" s="28">
        <v>65463</v>
      </c>
      <c r="AK164" s="28">
        <v>23371</v>
      </c>
      <c r="AL164" s="28">
        <v>39773</v>
      </c>
      <c r="AM164" s="28">
        <v>47577</v>
      </c>
      <c r="AN164" s="28">
        <v>52987</v>
      </c>
      <c r="AO164" s="28">
        <v>63975</v>
      </c>
      <c r="AP164" s="30">
        <v>37.299999999999997</v>
      </c>
      <c r="AQ164" s="30">
        <v>40.299999999999997</v>
      </c>
      <c r="AR164" s="5">
        <v>34.700000000000003</v>
      </c>
      <c r="AS164" s="5">
        <v>32.4</v>
      </c>
      <c r="AU164" s="51"/>
      <c r="AV164" s="52"/>
      <c r="AW164" s="116"/>
      <c r="AY164" s="59">
        <f t="shared" si="260"/>
        <v>48</v>
      </c>
      <c r="AZ164" s="59">
        <f t="shared" si="261"/>
        <v>51.4</v>
      </c>
      <c r="BA164" s="59">
        <f t="shared" si="261"/>
        <v>51.3</v>
      </c>
    </row>
    <row r="165" spans="1:53" ht="14.25" thickBot="1" x14ac:dyDescent="0.2">
      <c r="A165" s="9"/>
      <c r="B165" s="10"/>
      <c r="C165" s="135"/>
      <c r="D165" s="24" t="s">
        <v>11</v>
      </c>
      <c r="E165" s="29"/>
      <c r="F165" s="29"/>
      <c r="G165" s="29"/>
      <c r="H165" s="29"/>
      <c r="I165" s="29"/>
      <c r="J165" s="29"/>
      <c r="K165" s="29"/>
      <c r="L165" s="29"/>
      <c r="M165" s="29"/>
      <c r="N165" s="29"/>
      <c r="O165" s="29"/>
      <c r="P165" s="29"/>
      <c r="Q165" s="29"/>
      <c r="R165" s="29"/>
      <c r="S165" s="29"/>
      <c r="T165" s="29"/>
      <c r="U165" s="29"/>
      <c r="V165" s="29">
        <v>38940</v>
      </c>
      <c r="W165" s="29">
        <v>46152</v>
      </c>
      <c r="X165" s="29">
        <v>56164</v>
      </c>
      <c r="Y165" s="29">
        <v>55743</v>
      </c>
      <c r="Z165" s="29">
        <v>57880</v>
      </c>
      <c r="AA165" s="29">
        <v>43455</v>
      </c>
      <c r="AB165" s="29">
        <v>42553</v>
      </c>
      <c r="AC165" s="29">
        <v>38735</v>
      </c>
      <c r="AD165" s="29">
        <v>49110</v>
      </c>
      <c r="AE165" s="29">
        <v>48930</v>
      </c>
      <c r="AF165" s="29">
        <v>48345</v>
      </c>
      <c r="AG165" s="29">
        <v>45886</v>
      </c>
      <c r="AH165" s="29">
        <v>52354</v>
      </c>
      <c r="AI165" s="29">
        <v>66490</v>
      </c>
      <c r="AJ165" s="29">
        <v>69566</v>
      </c>
      <c r="AK165" s="29">
        <v>23430</v>
      </c>
      <c r="AL165" s="29">
        <v>42207</v>
      </c>
      <c r="AM165" s="29">
        <v>51869</v>
      </c>
      <c r="AN165" s="29">
        <v>55419</v>
      </c>
      <c r="AO165" s="29">
        <v>71340</v>
      </c>
      <c r="AP165" s="31">
        <v>39.5</v>
      </c>
      <c r="AQ165" s="31">
        <v>42.2</v>
      </c>
      <c r="AR165" s="7">
        <v>36.299999999999997</v>
      </c>
      <c r="AS165" s="7">
        <v>34.1</v>
      </c>
      <c r="AU165" s="51"/>
      <c r="AV165" s="52"/>
      <c r="AW165" s="117"/>
      <c r="AY165" s="59">
        <f t="shared" si="260"/>
        <v>50.9</v>
      </c>
      <c r="AZ165" s="59">
        <f t="shared" si="261"/>
        <v>54.8</v>
      </c>
      <c r="BA165" s="59">
        <f t="shared" si="261"/>
        <v>54.4</v>
      </c>
    </row>
    <row r="166" spans="1:53" x14ac:dyDescent="0.15">
      <c r="A166" s="9"/>
      <c r="B166" s="10"/>
      <c r="C166" s="136" t="s">
        <v>36</v>
      </c>
      <c r="D166" s="23" t="s">
        <v>6</v>
      </c>
      <c r="E166" s="26">
        <f t="shared" ref="E166:AI166" si="262">SUM(E167:E168)</f>
        <v>0</v>
      </c>
      <c r="F166" s="26">
        <f t="shared" si="262"/>
        <v>0</v>
      </c>
      <c r="G166" s="26">
        <f t="shared" si="262"/>
        <v>0</v>
      </c>
      <c r="H166" s="26">
        <f t="shared" si="262"/>
        <v>0</v>
      </c>
      <c r="I166" s="26">
        <f t="shared" si="262"/>
        <v>0</v>
      </c>
      <c r="J166" s="26">
        <f t="shared" si="262"/>
        <v>0</v>
      </c>
      <c r="K166" s="26">
        <f t="shared" si="262"/>
        <v>0</v>
      </c>
      <c r="L166" s="26">
        <f t="shared" si="262"/>
        <v>0</v>
      </c>
      <c r="M166" s="26">
        <f t="shared" si="262"/>
        <v>0</v>
      </c>
      <c r="N166" s="26">
        <f t="shared" si="262"/>
        <v>0</v>
      </c>
      <c r="O166" s="26">
        <f t="shared" si="262"/>
        <v>0</v>
      </c>
      <c r="P166" s="26">
        <f t="shared" si="262"/>
        <v>0</v>
      </c>
      <c r="Q166" s="26">
        <f t="shared" si="262"/>
        <v>0</v>
      </c>
      <c r="R166" s="26">
        <f t="shared" si="262"/>
        <v>0</v>
      </c>
      <c r="S166" s="26">
        <f t="shared" si="262"/>
        <v>0</v>
      </c>
      <c r="T166" s="26">
        <f t="shared" si="262"/>
        <v>0</v>
      </c>
      <c r="U166" s="26">
        <f t="shared" si="262"/>
        <v>0</v>
      </c>
      <c r="V166" s="26">
        <f t="shared" si="262"/>
        <v>0</v>
      </c>
      <c r="W166" s="26">
        <f t="shared" si="262"/>
        <v>0</v>
      </c>
      <c r="X166" s="26">
        <f t="shared" si="262"/>
        <v>0</v>
      </c>
      <c r="Y166" s="26">
        <f t="shared" si="262"/>
        <v>0</v>
      </c>
      <c r="Z166" s="26">
        <f t="shared" si="262"/>
        <v>0</v>
      </c>
      <c r="AA166" s="26">
        <f t="shared" si="262"/>
        <v>0</v>
      </c>
      <c r="AB166" s="26">
        <f t="shared" si="262"/>
        <v>0</v>
      </c>
      <c r="AC166" s="26">
        <f t="shared" si="262"/>
        <v>0</v>
      </c>
      <c r="AD166" s="26">
        <f t="shared" si="262"/>
        <v>0</v>
      </c>
      <c r="AE166" s="26">
        <f t="shared" si="262"/>
        <v>0</v>
      </c>
      <c r="AF166" s="26">
        <f t="shared" si="262"/>
        <v>0</v>
      </c>
      <c r="AG166" s="26">
        <f t="shared" si="262"/>
        <v>0</v>
      </c>
      <c r="AH166" s="26">
        <f t="shared" si="262"/>
        <v>0</v>
      </c>
      <c r="AI166" s="26">
        <f t="shared" si="262"/>
        <v>0</v>
      </c>
      <c r="AJ166" s="26">
        <f t="shared" ref="AJ166:AK166" si="263">SUM(AJ167:AJ168)</f>
        <v>0</v>
      </c>
      <c r="AK166" s="26">
        <f t="shared" si="263"/>
        <v>0</v>
      </c>
      <c r="AL166" s="26">
        <f t="shared" ref="AL166" si="264">SUM(AL167:AL168)</f>
        <v>0</v>
      </c>
      <c r="AM166" s="26">
        <f t="shared" ref="AM166" si="265">SUM(AM167:AM168)</f>
        <v>0</v>
      </c>
      <c r="AN166" s="26">
        <f t="shared" ref="AN166" si="266">SUM(AN167:AN168)</f>
        <v>0</v>
      </c>
      <c r="AO166" s="26">
        <f t="shared" ref="AO166" si="267">SUM(AO167:AO168)</f>
        <v>0</v>
      </c>
      <c r="AP166" s="27">
        <f t="shared" ref="AP166" si="268">SUM(AP167:AP168)</f>
        <v>0</v>
      </c>
      <c r="AQ166" s="27">
        <f t="shared" ref="AQ166" si="269">SUM(AQ167:AQ168)</f>
        <v>0</v>
      </c>
      <c r="AR166" s="3">
        <v>65.099999999999994</v>
      </c>
      <c r="AS166" s="3">
        <v>58.5</v>
      </c>
      <c r="AU166" s="51"/>
      <c r="AV166" s="52"/>
      <c r="AW166" s="121" t="s">
        <v>343</v>
      </c>
      <c r="AY166" s="27">
        <f>SUM(AY167:AY168)</f>
        <v>142.10000000000002</v>
      </c>
      <c r="AZ166" s="27">
        <f>SUM(AZ167:AZ168)</f>
        <v>120.89999999999999</v>
      </c>
      <c r="BA166" s="27">
        <f>SUM(BA167:BA168)</f>
        <v>136.19999999999999</v>
      </c>
    </row>
    <row r="167" spans="1:53" x14ac:dyDescent="0.15">
      <c r="A167" s="9"/>
      <c r="B167" s="10"/>
      <c r="C167" s="137"/>
      <c r="D167" s="22" t="s">
        <v>7</v>
      </c>
      <c r="E167" s="28"/>
      <c r="F167" s="28"/>
      <c r="G167" s="28"/>
      <c r="H167" s="28"/>
      <c r="I167" s="28"/>
      <c r="J167" s="28"/>
      <c r="K167" s="28"/>
      <c r="L167" s="28"/>
      <c r="M167" s="28"/>
      <c r="N167" s="28"/>
      <c r="O167" s="28"/>
      <c r="P167" s="28"/>
      <c r="Q167" s="28"/>
      <c r="R167" s="28"/>
      <c r="S167" s="28"/>
      <c r="T167" s="28"/>
      <c r="U167" s="28"/>
      <c r="V167" s="28"/>
      <c r="W167" s="28"/>
      <c r="X167" s="28"/>
      <c r="Y167" s="28"/>
      <c r="Z167" s="28"/>
      <c r="AA167" s="28"/>
      <c r="AB167" s="28"/>
      <c r="AC167" s="28"/>
      <c r="AD167" s="28"/>
      <c r="AE167" s="28"/>
      <c r="AF167" s="28"/>
      <c r="AG167" s="28"/>
      <c r="AH167" s="28"/>
      <c r="AI167" s="28"/>
      <c r="AJ167" s="28"/>
      <c r="AK167" s="28"/>
      <c r="AL167" s="28"/>
      <c r="AM167" s="28"/>
      <c r="AN167" s="28"/>
      <c r="AO167" s="28"/>
      <c r="AP167" s="30"/>
      <c r="AQ167" s="30"/>
      <c r="AR167" s="5">
        <v>1.2</v>
      </c>
      <c r="AS167" s="5">
        <v>1.6</v>
      </c>
      <c r="AU167" s="51"/>
      <c r="AV167" s="52"/>
      <c r="AW167" s="122"/>
      <c r="AY167" s="59">
        <f t="shared" ref="AY167:BA167" si="270">AP185</f>
        <v>7.3</v>
      </c>
      <c r="AZ167" s="59">
        <f t="shared" si="270"/>
        <v>4.0999999999999996</v>
      </c>
      <c r="BA167" s="59">
        <f t="shared" si="270"/>
        <v>16.399999999999999</v>
      </c>
    </row>
    <row r="168" spans="1:53" x14ac:dyDescent="0.15">
      <c r="A168" s="9"/>
      <c r="B168" s="10"/>
      <c r="C168" s="137"/>
      <c r="D168" s="22" t="s">
        <v>8</v>
      </c>
      <c r="E168" s="28"/>
      <c r="F168" s="28"/>
      <c r="G168" s="28"/>
      <c r="H168" s="28"/>
      <c r="I168" s="28"/>
      <c r="J168" s="28"/>
      <c r="K168" s="28"/>
      <c r="L168" s="28"/>
      <c r="M168" s="28"/>
      <c r="N168" s="28"/>
      <c r="O168" s="28"/>
      <c r="P168" s="28"/>
      <c r="Q168" s="28"/>
      <c r="R168" s="28"/>
      <c r="S168" s="28"/>
      <c r="T168" s="28"/>
      <c r="U168" s="28"/>
      <c r="V168" s="28"/>
      <c r="W168" s="28"/>
      <c r="X168" s="28"/>
      <c r="Y168" s="28"/>
      <c r="Z168" s="28"/>
      <c r="AA168" s="28"/>
      <c r="AB168" s="28"/>
      <c r="AC168" s="28"/>
      <c r="AD168" s="28"/>
      <c r="AE168" s="28"/>
      <c r="AF168" s="28"/>
      <c r="AG168" s="28"/>
      <c r="AH168" s="28"/>
      <c r="AI168" s="28"/>
      <c r="AJ168" s="28"/>
      <c r="AK168" s="28"/>
      <c r="AL168" s="28"/>
      <c r="AM168" s="28"/>
      <c r="AN168" s="28"/>
      <c r="AO168" s="28"/>
      <c r="AP168" s="30"/>
      <c r="AQ168" s="30"/>
      <c r="AR168" s="5">
        <v>63.9</v>
      </c>
      <c r="AS168" s="5">
        <v>56.9</v>
      </c>
      <c r="AU168" s="51"/>
      <c r="AV168" s="52"/>
      <c r="AW168" s="122"/>
      <c r="AY168" s="59">
        <f t="shared" ref="AY168:BA168" si="271">AP186</f>
        <v>134.80000000000001</v>
      </c>
      <c r="AZ168" s="59">
        <f t="shared" si="271"/>
        <v>116.8</v>
      </c>
      <c r="BA168" s="59">
        <f t="shared" si="271"/>
        <v>119.8</v>
      </c>
    </row>
    <row r="169" spans="1:53" x14ac:dyDescent="0.15">
      <c r="A169" s="9"/>
      <c r="B169" s="10"/>
      <c r="C169" s="137"/>
      <c r="D169" s="22" t="s">
        <v>9</v>
      </c>
      <c r="E169" s="28"/>
      <c r="F169" s="28"/>
      <c r="G169" s="28"/>
      <c r="H169" s="28"/>
      <c r="I169" s="28"/>
      <c r="J169" s="28"/>
      <c r="K169" s="28"/>
      <c r="L169" s="28"/>
      <c r="M169" s="28"/>
      <c r="N169" s="28"/>
      <c r="O169" s="28"/>
      <c r="P169" s="28"/>
      <c r="Q169" s="28"/>
      <c r="R169" s="28"/>
      <c r="S169" s="28"/>
      <c r="T169" s="28"/>
      <c r="U169" s="28"/>
      <c r="V169" s="28"/>
      <c r="W169" s="28"/>
      <c r="X169" s="28"/>
      <c r="Y169" s="28"/>
      <c r="Z169" s="28"/>
      <c r="AA169" s="28"/>
      <c r="AB169" s="28"/>
      <c r="AC169" s="28"/>
      <c r="AD169" s="28"/>
      <c r="AE169" s="28"/>
      <c r="AF169" s="28"/>
      <c r="AG169" s="28"/>
      <c r="AH169" s="28"/>
      <c r="AI169" s="28"/>
      <c r="AJ169" s="28"/>
      <c r="AK169" s="28"/>
      <c r="AL169" s="28"/>
      <c r="AM169" s="28"/>
      <c r="AN169" s="28"/>
      <c r="AO169" s="28"/>
      <c r="AP169" s="30"/>
      <c r="AQ169" s="30"/>
      <c r="AR169" s="5">
        <v>48.2</v>
      </c>
      <c r="AS169" s="5">
        <v>44.8</v>
      </c>
      <c r="AU169" s="51"/>
      <c r="AV169" s="52"/>
      <c r="AW169" s="122"/>
      <c r="AY169" s="59">
        <f t="shared" ref="AY169:BA169" si="272">AP187</f>
        <v>108.9</v>
      </c>
      <c r="AZ169" s="59">
        <f t="shared" si="272"/>
        <v>92.5</v>
      </c>
      <c r="BA169" s="59">
        <f t="shared" si="272"/>
        <v>112.3</v>
      </c>
    </row>
    <row r="170" spans="1:53" x14ac:dyDescent="0.15">
      <c r="A170" s="9"/>
      <c r="B170" s="10"/>
      <c r="C170" s="137"/>
      <c r="D170" s="22" t="s">
        <v>10</v>
      </c>
      <c r="E170" s="28"/>
      <c r="F170" s="28"/>
      <c r="G170" s="28"/>
      <c r="H170" s="28"/>
      <c r="I170" s="28"/>
      <c r="J170" s="28"/>
      <c r="K170" s="28"/>
      <c r="L170" s="28"/>
      <c r="M170" s="28"/>
      <c r="N170" s="28"/>
      <c r="O170" s="28"/>
      <c r="P170" s="28"/>
      <c r="Q170" s="28"/>
      <c r="R170" s="28"/>
      <c r="S170" s="28"/>
      <c r="T170" s="28"/>
      <c r="U170" s="28"/>
      <c r="V170" s="28"/>
      <c r="W170" s="28"/>
      <c r="X170" s="28"/>
      <c r="Y170" s="28"/>
      <c r="Z170" s="28"/>
      <c r="AA170" s="28"/>
      <c r="AB170" s="28"/>
      <c r="AC170" s="28"/>
      <c r="AD170" s="28"/>
      <c r="AE170" s="28"/>
      <c r="AF170" s="28"/>
      <c r="AG170" s="28"/>
      <c r="AH170" s="28"/>
      <c r="AI170" s="28"/>
      <c r="AJ170" s="28"/>
      <c r="AK170" s="28"/>
      <c r="AL170" s="28"/>
      <c r="AM170" s="28"/>
      <c r="AN170" s="28"/>
      <c r="AO170" s="28"/>
      <c r="AP170" s="30"/>
      <c r="AQ170" s="30"/>
      <c r="AR170" s="5">
        <v>16.899999999999999</v>
      </c>
      <c r="AS170" s="5">
        <v>13.7</v>
      </c>
      <c r="AU170" s="51"/>
      <c r="AV170" s="52"/>
      <c r="AW170" s="122"/>
      <c r="AY170" s="59">
        <f t="shared" ref="AY170:BA170" si="273">AP188</f>
        <v>33.200000000000003</v>
      </c>
      <c r="AZ170" s="59">
        <f t="shared" si="273"/>
        <v>28.4</v>
      </c>
      <c r="BA170" s="59">
        <f t="shared" si="273"/>
        <v>23.9</v>
      </c>
    </row>
    <row r="171" spans="1:53" ht="14.25" thickBot="1" x14ac:dyDescent="0.2">
      <c r="A171" s="9"/>
      <c r="B171" s="10"/>
      <c r="C171" s="138"/>
      <c r="D171" s="24" t="s">
        <v>11</v>
      </c>
      <c r="E171" s="29"/>
      <c r="F171" s="29"/>
      <c r="G171" s="29"/>
      <c r="H171" s="29"/>
      <c r="I171" s="29"/>
      <c r="J171" s="29"/>
      <c r="K171" s="29"/>
      <c r="L171" s="29"/>
      <c r="M171" s="29"/>
      <c r="N171" s="29"/>
      <c r="O171" s="29"/>
      <c r="P171" s="29"/>
      <c r="Q171" s="29"/>
      <c r="R171" s="29"/>
      <c r="S171" s="29"/>
      <c r="T171" s="29"/>
      <c r="U171" s="29"/>
      <c r="V171" s="29"/>
      <c r="W171" s="29"/>
      <c r="X171" s="29"/>
      <c r="Y171" s="29"/>
      <c r="Z171" s="29"/>
      <c r="AA171" s="29"/>
      <c r="AB171" s="29"/>
      <c r="AC171" s="29"/>
      <c r="AD171" s="29"/>
      <c r="AE171" s="29"/>
      <c r="AF171" s="29"/>
      <c r="AG171" s="29"/>
      <c r="AH171" s="29"/>
      <c r="AI171" s="29"/>
      <c r="AJ171" s="29"/>
      <c r="AK171" s="29"/>
      <c r="AL171" s="29"/>
      <c r="AM171" s="29"/>
      <c r="AN171" s="29"/>
      <c r="AO171" s="29"/>
      <c r="AP171" s="31"/>
      <c r="AQ171" s="31"/>
      <c r="AR171" s="7">
        <v>16.899999999999999</v>
      </c>
      <c r="AS171" s="7">
        <v>13.7</v>
      </c>
      <c r="AU171" s="51"/>
      <c r="AV171" s="56"/>
      <c r="AW171" s="123"/>
      <c r="AY171" s="59">
        <f t="shared" ref="AY171:BA171" si="274">AP189</f>
        <v>35.200000000000003</v>
      </c>
      <c r="AZ171" s="59">
        <f t="shared" si="274"/>
        <v>40.4</v>
      </c>
      <c r="BA171" s="59">
        <f t="shared" si="274"/>
        <v>28.6</v>
      </c>
    </row>
    <row r="172" spans="1:53" x14ac:dyDescent="0.15">
      <c r="A172" s="9"/>
      <c r="B172" s="10"/>
      <c r="C172" s="133" t="s">
        <v>37</v>
      </c>
      <c r="D172" s="23" t="s">
        <v>6</v>
      </c>
      <c r="E172" s="26">
        <f t="shared" ref="E172:AI172" si="275">SUM(E173:E174)-SUM(E175:E176)</f>
        <v>0</v>
      </c>
      <c r="F172" s="26">
        <f t="shared" si="275"/>
        <v>0</v>
      </c>
      <c r="G172" s="26">
        <f t="shared" si="275"/>
        <v>0</v>
      </c>
      <c r="H172" s="26">
        <f t="shared" si="275"/>
        <v>0</v>
      </c>
      <c r="I172" s="26">
        <f t="shared" si="275"/>
        <v>0</v>
      </c>
      <c r="J172" s="26">
        <f t="shared" si="275"/>
        <v>0</v>
      </c>
      <c r="K172" s="26">
        <f t="shared" si="275"/>
        <v>0</v>
      </c>
      <c r="L172" s="26">
        <f t="shared" si="275"/>
        <v>0</v>
      </c>
      <c r="M172" s="26">
        <f t="shared" si="275"/>
        <v>20</v>
      </c>
      <c r="N172" s="26">
        <f t="shared" si="275"/>
        <v>0</v>
      </c>
      <c r="O172" s="26">
        <f t="shared" si="275"/>
        <v>0</v>
      </c>
      <c r="P172" s="26">
        <f t="shared" si="275"/>
        <v>0</v>
      </c>
      <c r="Q172" s="26">
        <f t="shared" si="275"/>
        <v>0</v>
      </c>
      <c r="R172" s="26">
        <f t="shared" si="275"/>
        <v>0</v>
      </c>
      <c r="S172" s="26">
        <f t="shared" si="275"/>
        <v>0</v>
      </c>
      <c r="T172" s="26">
        <f t="shared" si="275"/>
        <v>0</v>
      </c>
      <c r="U172" s="26">
        <f t="shared" si="275"/>
        <v>0</v>
      </c>
      <c r="V172" s="26">
        <f t="shared" si="275"/>
        <v>0</v>
      </c>
      <c r="W172" s="26">
        <f t="shared" si="275"/>
        <v>0</v>
      </c>
      <c r="X172" s="26">
        <f t="shared" si="275"/>
        <v>0</v>
      </c>
      <c r="Y172" s="26">
        <f t="shared" si="275"/>
        <v>0</v>
      </c>
      <c r="Z172" s="26">
        <f t="shared" si="275"/>
        <v>0</v>
      </c>
      <c r="AA172" s="26">
        <f t="shared" si="275"/>
        <v>0</v>
      </c>
      <c r="AB172" s="26">
        <f t="shared" si="275"/>
        <v>0</v>
      </c>
      <c r="AC172" s="26">
        <f t="shared" si="275"/>
        <v>0</v>
      </c>
      <c r="AD172" s="26">
        <f t="shared" si="275"/>
        <v>0</v>
      </c>
      <c r="AE172" s="26">
        <f t="shared" si="275"/>
        <v>0</v>
      </c>
      <c r="AF172" s="26">
        <f t="shared" si="275"/>
        <v>0</v>
      </c>
      <c r="AG172" s="26">
        <f t="shared" si="275"/>
        <v>0</v>
      </c>
      <c r="AH172" s="26">
        <f t="shared" si="275"/>
        <v>0</v>
      </c>
      <c r="AI172" s="26">
        <f t="shared" si="275"/>
        <v>0</v>
      </c>
      <c r="AJ172" s="26">
        <f t="shared" ref="AJ172:AK172" si="276">SUM(AJ173:AJ174)-SUM(AJ175:AJ176)</f>
        <v>0</v>
      </c>
      <c r="AK172" s="26">
        <f t="shared" si="276"/>
        <v>0</v>
      </c>
      <c r="AL172" s="26">
        <f t="shared" ref="AL172" si="277">SUM(AL173:AL174)-SUM(AL175:AL176)</f>
        <v>0</v>
      </c>
      <c r="AM172" s="26">
        <f t="shared" ref="AM172" si="278">SUM(AM173:AM174)-SUM(AM175:AM176)</f>
        <v>0</v>
      </c>
      <c r="AN172" s="26">
        <f t="shared" ref="AN172" si="279">SUM(AN173:AN174)-SUM(AN175:AN176)</f>
        <v>0</v>
      </c>
      <c r="AO172" s="26">
        <f t="shared" ref="AO172" si="280">SUM(AO173:AO174)-SUM(AO175:AO176)</f>
        <v>0</v>
      </c>
      <c r="AP172" s="27">
        <f t="shared" ref="AP172" si="281">SUM(AP173:AP174)-SUM(AP175:AP176)</f>
        <v>0</v>
      </c>
      <c r="AQ172" s="27">
        <f t="shared" ref="AQ172" si="282">SUM(AQ173:AQ174)-SUM(AQ175:AQ176)</f>
        <v>0</v>
      </c>
      <c r="AR172" s="3">
        <v>51.8</v>
      </c>
      <c r="AS172" s="3">
        <v>52.4</v>
      </c>
      <c r="AU172" s="51"/>
      <c r="AV172" s="52"/>
      <c r="AW172" s="121" t="s">
        <v>344</v>
      </c>
      <c r="AY172" s="27">
        <f>SUM(AY173:AY174)</f>
        <v>124.7</v>
      </c>
      <c r="AZ172" s="27">
        <f>SUM(AZ173:AZ174)</f>
        <v>109</v>
      </c>
      <c r="BA172" s="27">
        <f>SUM(BA173:BA174)</f>
        <v>116.7</v>
      </c>
    </row>
    <row r="173" spans="1:53" x14ac:dyDescent="0.15">
      <c r="A173" s="9"/>
      <c r="B173" s="10"/>
      <c r="C173" s="134"/>
      <c r="D173" s="22" t="s">
        <v>7</v>
      </c>
      <c r="E173" s="28"/>
      <c r="F173" s="28"/>
      <c r="G173" s="28"/>
      <c r="H173" s="28">
        <v>66</v>
      </c>
      <c r="I173" s="28">
        <v>460</v>
      </c>
      <c r="J173" s="28">
        <v>910</v>
      </c>
      <c r="K173" s="28">
        <v>2936</v>
      </c>
      <c r="L173" s="28">
        <v>3117</v>
      </c>
      <c r="M173" s="28">
        <v>3398</v>
      </c>
      <c r="N173" s="28">
        <v>6361</v>
      </c>
      <c r="O173" s="28">
        <v>10758</v>
      </c>
      <c r="P173" s="28">
        <v>54280</v>
      </c>
      <c r="Q173" s="28">
        <v>31454</v>
      </c>
      <c r="R173" s="28">
        <v>29712</v>
      </c>
      <c r="S173" s="28">
        <v>12486</v>
      </c>
      <c r="T173" s="28">
        <v>16545</v>
      </c>
      <c r="U173" s="28">
        <v>13150</v>
      </c>
      <c r="V173" s="28">
        <v>9529</v>
      </c>
      <c r="W173" s="28">
        <v>12178</v>
      </c>
      <c r="X173" s="28">
        <v>12674</v>
      </c>
      <c r="Y173" s="28">
        <v>12624</v>
      </c>
      <c r="Z173" s="28">
        <v>14173</v>
      </c>
      <c r="AA173" s="28">
        <v>18035</v>
      </c>
      <c r="AB173" s="28">
        <v>14221</v>
      </c>
      <c r="AC173" s="28">
        <v>18859</v>
      </c>
      <c r="AD173" s="28">
        <v>18594</v>
      </c>
      <c r="AE173" s="28">
        <v>13175</v>
      </c>
      <c r="AF173" s="28">
        <v>13117</v>
      </c>
      <c r="AG173" s="28">
        <v>16014</v>
      </c>
      <c r="AH173" s="28">
        <v>13740</v>
      </c>
      <c r="AI173" s="28">
        <v>17820</v>
      </c>
      <c r="AJ173" s="28">
        <v>18788</v>
      </c>
      <c r="AK173" s="28">
        <v>17796</v>
      </c>
      <c r="AL173" s="28">
        <v>6023</v>
      </c>
      <c r="AM173" s="28">
        <v>4061</v>
      </c>
      <c r="AN173" s="28">
        <v>3404</v>
      </c>
      <c r="AO173" s="28">
        <v>4200</v>
      </c>
      <c r="AP173" s="30">
        <v>5.0999999999999996</v>
      </c>
      <c r="AQ173" s="30">
        <v>6.1</v>
      </c>
      <c r="AR173" s="5">
        <v>4.5</v>
      </c>
      <c r="AS173" s="5">
        <v>5.9</v>
      </c>
      <c r="AU173" s="51"/>
      <c r="AV173" s="52"/>
      <c r="AW173" s="122"/>
      <c r="AY173" s="59">
        <f t="shared" ref="AY173:BA173" si="283">AP191</f>
        <v>5.9</v>
      </c>
      <c r="AZ173" s="59">
        <f t="shared" si="283"/>
        <v>4.5999999999999996</v>
      </c>
      <c r="BA173" s="59">
        <f t="shared" si="283"/>
        <v>5.7</v>
      </c>
    </row>
    <row r="174" spans="1:53" x14ac:dyDescent="0.15">
      <c r="A174" s="9"/>
      <c r="B174" s="10"/>
      <c r="C174" s="134"/>
      <c r="D174" s="22" t="s">
        <v>8</v>
      </c>
      <c r="E174" s="28"/>
      <c r="F174" s="28"/>
      <c r="G174" s="28"/>
      <c r="H174" s="28">
        <v>324</v>
      </c>
      <c r="I174" s="28">
        <v>1710</v>
      </c>
      <c r="J174" s="28">
        <v>2430</v>
      </c>
      <c r="K174" s="28">
        <v>7016</v>
      </c>
      <c r="L174" s="28">
        <v>14592</v>
      </c>
      <c r="M174" s="28">
        <v>15883</v>
      </c>
      <c r="N174" s="28">
        <v>16272</v>
      </c>
      <c r="O174" s="28">
        <v>34694</v>
      </c>
      <c r="P174" s="28">
        <v>13576</v>
      </c>
      <c r="Q174" s="28">
        <v>43615</v>
      </c>
      <c r="R174" s="28">
        <v>51255</v>
      </c>
      <c r="S174" s="28">
        <v>75424</v>
      </c>
      <c r="T174" s="28">
        <v>58638</v>
      </c>
      <c r="U174" s="28">
        <v>74713</v>
      </c>
      <c r="V174" s="28">
        <v>77833</v>
      </c>
      <c r="W174" s="28">
        <v>97393</v>
      </c>
      <c r="X174" s="28">
        <v>107047</v>
      </c>
      <c r="Y174" s="28">
        <v>103458</v>
      </c>
      <c r="Z174" s="28">
        <v>99055</v>
      </c>
      <c r="AA174" s="28">
        <v>111918</v>
      </c>
      <c r="AB174" s="28">
        <v>90447</v>
      </c>
      <c r="AC174" s="28">
        <v>99038</v>
      </c>
      <c r="AD174" s="28">
        <v>104951</v>
      </c>
      <c r="AE174" s="28">
        <v>111139</v>
      </c>
      <c r="AF174" s="28">
        <v>120192</v>
      </c>
      <c r="AG174" s="28">
        <v>121902</v>
      </c>
      <c r="AH174" s="28">
        <v>135117</v>
      </c>
      <c r="AI174" s="28">
        <v>160627</v>
      </c>
      <c r="AJ174" s="28">
        <v>156436</v>
      </c>
      <c r="AK174" s="28">
        <v>142062</v>
      </c>
      <c r="AL174" s="28">
        <v>48402</v>
      </c>
      <c r="AM174" s="28">
        <v>42640</v>
      </c>
      <c r="AN174" s="28">
        <v>42929</v>
      </c>
      <c r="AO174" s="28">
        <v>43026</v>
      </c>
      <c r="AP174" s="30">
        <v>43.5</v>
      </c>
      <c r="AQ174" s="30">
        <v>46</v>
      </c>
      <c r="AR174" s="5">
        <v>47.3</v>
      </c>
      <c r="AS174" s="5">
        <v>46.5</v>
      </c>
      <c r="AU174" s="51"/>
      <c r="AV174" s="52"/>
      <c r="AW174" s="122"/>
      <c r="AY174" s="59">
        <f t="shared" ref="AY174:BA174" si="284">AP192</f>
        <v>118.8</v>
      </c>
      <c r="AZ174" s="59">
        <f t="shared" si="284"/>
        <v>104.4</v>
      </c>
      <c r="BA174" s="59">
        <f t="shared" si="284"/>
        <v>111</v>
      </c>
    </row>
    <row r="175" spans="1:53" x14ac:dyDescent="0.15">
      <c r="A175" s="9"/>
      <c r="B175" s="10"/>
      <c r="C175" s="134"/>
      <c r="D175" s="22" t="s">
        <v>9</v>
      </c>
      <c r="E175" s="28"/>
      <c r="F175" s="28"/>
      <c r="G175" s="28"/>
      <c r="H175" s="28">
        <v>0</v>
      </c>
      <c r="I175" s="28">
        <v>490</v>
      </c>
      <c r="J175" s="28">
        <v>473</v>
      </c>
      <c r="K175" s="28">
        <v>2458</v>
      </c>
      <c r="L175" s="28">
        <v>2500</v>
      </c>
      <c r="M175" s="28">
        <v>1375</v>
      </c>
      <c r="N175" s="28">
        <v>3856</v>
      </c>
      <c r="O175" s="28">
        <v>40</v>
      </c>
      <c r="P175" s="28">
        <v>2741</v>
      </c>
      <c r="Q175" s="28">
        <v>0</v>
      </c>
      <c r="R175" s="28">
        <v>3924</v>
      </c>
      <c r="S175" s="28">
        <v>2600</v>
      </c>
      <c r="T175" s="28">
        <v>550</v>
      </c>
      <c r="U175" s="28">
        <v>2820</v>
      </c>
      <c r="V175" s="28">
        <v>2795</v>
      </c>
      <c r="W175" s="28">
        <v>3761</v>
      </c>
      <c r="X175" s="28">
        <v>3999</v>
      </c>
      <c r="Y175" s="28">
        <v>2647</v>
      </c>
      <c r="Z175" s="28">
        <v>3109</v>
      </c>
      <c r="AA175" s="28">
        <v>3506</v>
      </c>
      <c r="AB175" s="28">
        <v>2309</v>
      </c>
      <c r="AC175" s="28">
        <v>3248</v>
      </c>
      <c r="AD175" s="28">
        <v>3781</v>
      </c>
      <c r="AE175" s="28">
        <v>4205</v>
      </c>
      <c r="AF175" s="28">
        <v>4335</v>
      </c>
      <c r="AG175" s="28">
        <v>1809</v>
      </c>
      <c r="AH175" s="28">
        <v>1770</v>
      </c>
      <c r="AI175" s="28">
        <v>1807</v>
      </c>
      <c r="AJ175" s="28">
        <v>1952</v>
      </c>
      <c r="AK175" s="28">
        <v>2008</v>
      </c>
      <c r="AL175" s="28">
        <v>543</v>
      </c>
      <c r="AM175" s="28">
        <v>466</v>
      </c>
      <c r="AN175" s="28">
        <v>484</v>
      </c>
      <c r="AO175" s="28">
        <v>573</v>
      </c>
      <c r="AP175" s="30">
        <v>0.6</v>
      </c>
      <c r="AQ175" s="30">
        <v>0.7</v>
      </c>
      <c r="AR175" s="5">
        <v>0.5</v>
      </c>
      <c r="AS175" s="5">
        <v>0.7</v>
      </c>
      <c r="AU175" s="51"/>
      <c r="AV175" s="52"/>
      <c r="AW175" s="122"/>
      <c r="AY175" s="59">
        <f t="shared" ref="AY175:BA175" si="285">AP193</f>
        <v>97.3</v>
      </c>
      <c r="AZ175" s="59">
        <f t="shared" si="285"/>
        <v>80.400000000000006</v>
      </c>
      <c r="BA175" s="59">
        <f t="shared" si="285"/>
        <v>70.7</v>
      </c>
    </row>
    <row r="176" spans="1:53" x14ac:dyDescent="0.15">
      <c r="A176" s="9"/>
      <c r="B176" s="10"/>
      <c r="C176" s="134"/>
      <c r="D176" s="22" t="s">
        <v>10</v>
      </c>
      <c r="E176" s="28"/>
      <c r="F176" s="28"/>
      <c r="G176" s="28"/>
      <c r="H176" s="28">
        <v>390</v>
      </c>
      <c r="I176" s="28">
        <v>1680</v>
      </c>
      <c r="J176" s="28">
        <v>2867</v>
      </c>
      <c r="K176" s="28">
        <v>7494</v>
      </c>
      <c r="L176" s="28">
        <v>15209</v>
      </c>
      <c r="M176" s="28">
        <v>17886</v>
      </c>
      <c r="N176" s="28">
        <v>18777</v>
      </c>
      <c r="O176" s="28">
        <v>45412</v>
      </c>
      <c r="P176" s="28">
        <v>65115</v>
      </c>
      <c r="Q176" s="28">
        <v>75069</v>
      </c>
      <c r="R176" s="28">
        <v>77043</v>
      </c>
      <c r="S176" s="28">
        <v>85310</v>
      </c>
      <c r="T176" s="28">
        <v>74633</v>
      </c>
      <c r="U176" s="28">
        <v>85043</v>
      </c>
      <c r="V176" s="28">
        <v>84567</v>
      </c>
      <c r="W176" s="28">
        <v>105810</v>
      </c>
      <c r="X176" s="28">
        <v>115722</v>
      </c>
      <c r="Y176" s="28">
        <v>113435</v>
      </c>
      <c r="Z176" s="28">
        <v>110119</v>
      </c>
      <c r="AA176" s="28">
        <v>126447</v>
      </c>
      <c r="AB176" s="28">
        <v>102359</v>
      </c>
      <c r="AC176" s="28">
        <v>114649</v>
      </c>
      <c r="AD176" s="28">
        <v>119764</v>
      </c>
      <c r="AE176" s="28">
        <v>120109</v>
      </c>
      <c r="AF176" s="28">
        <v>128974</v>
      </c>
      <c r="AG176" s="28">
        <v>136107</v>
      </c>
      <c r="AH176" s="28">
        <v>147087</v>
      </c>
      <c r="AI176" s="28">
        <v>176640</v>
      </c>
      <c r="AJ176" s="28">
        <v>173272</v>
      </c>
      <c r="AK176" s="28">
        <v>157850</v>
      </c>
      <c r="AL176" s="28">
        <v>53882</v>
      </c>
      <c r="AM176" s="28">
        <v>46235</v>
      </c>
      <c r="AN176" s="28">
        <v>45849</v>
      </c>
      <c r="AO176" s="28">
        <v>46653</v>
      </c>
      <c r="AP176" s="30">
        <v>48</v>
      </c>
      <c r="AQ176" s="30">
        <v>51.4</v>
      </c>
      <c r="AR176" s="5">
        <v>51.3</v>
      </c>
      <c r="AS176" s="5">
        <v>51.7</v>
      </c>
      <c r="AU176" s="51"/>
      <c r="AV176" s="52"/>
      <c r="AW176" s="122"/>
      <c r="AY176" s="59">
        <f t="shared" ref="AY176:BA176" si="286">AP194</f>
        <v>27.4</v>
      </c>
      <c r="AZ176" s="59">
        <f t="shared" si="286"/>
        <v>28.6</v>
      </c>
      <c r="BA176" s="59">
        <f t="shared" si="286"/>
        <v>46</v>
      </c>
    </row>
    <row r="177" spans="1:53" ht="14.25" thickBot="1" x14ac:dyDescent="0.2">
      <c r="A177" s="9"/>
      <c r="B177" s="10"/>
      <c r="C177" s="135"/>
      <c r="D177" s="24" t="s">
        <v>11</v>
      </c>
      <c r="E177" s="29"/>
      <c r="F177" s="29"/>
      <c r="G177" s="29"/>
      <c r="H177" s="29"/>
      <c r="I177" s="29">
        <v>2750</v>
      </c>
      <c r="J177" s="29">
        <v>3278</v>
      </c>
      <c r="K177" s="29">
        <f>K176</f>
        <v>7494</v>
      </c>
      <c r="L177" s="29">
        <f>L176</f>
        <v>15209</v>
      </c>
      <c r="M177" s="29">
        <f>M176</f>
        <v>17886</v>
      </c>
      <c r="N177" s="29">
        <f>N176</f>
        <v>18777</v>
      </c>
      <c r="O177" s="29">
        <v>54486</v>
      </c>
      <c r="P177" s="29">
        <f>P176</f>
        <v>65115</v>
      </c>
      <c r="Q177" s="29">
        <v>89215</v>
      </c>
      <c r="R177" s="29">
        <f>R176</f>
        <v>77043</v>
      </c>
      <c r="S177" s="29">
        <v>88410</v>
      </c>
      <c r="T177" s="29">
        <v>103278</v>
      </c>
      <c r="U177" s="29">
        <v>127564</v>
      </c>
      <c r="V177" s="29">
        <v>131042</v>
      </c>
      <c r="W177" s="29">
        <v>145950</v>
      </c>
      <c r="X177" s="29">
        <v>150662</v>
      </c>
      <c r="Y177" s="29">
        <v>149008</v>
      </c>
      <c r="Z177" s="29">
        <v>143864</v>
      </c>
      <c r="AA177" s="29">
        <v>145021</v>
      </c>
      <c r="AB177" s="29">
        <v>118082</v>
      </c>
      <c r="AC177" s="29">
        <v>129569</v>
      </c>
      <c r="AD177" s="29">
        <v>133986</v>
      </c>
      <c r="AE177" s="29">
        <v>135371</v>
      </c>
      <c r="AF177" s="29">
        <v>145183</v>
      </c>
      <c r="AG177" s="29">
        <v>148048</v>
      </c>
      <c r="AH177" s="29">
        <v>155986</v>
      </c>
      <c r="AI177" s="29">
        <v>185842</v>
      </c>
      <c r="AJ177" s="29">
        <v>182320</v>
      </c>
      <c r="AK177" s="29">
        <v>166139</v>
      </c>
      <c r="AL177" s="29">
        <v>57737</v>
      </c>
      <c r="AM177" s="29">
        <v>49352</v>
      </c>
      <c r="AN177" s="29">
        <v>48735</v>
      </c>
      <c r="AO177" s="29">
        <v>49704</v>
      </c>
      <c r="AP177" s="31">
        <v>50.9</v>
      </c>
      <c r="AQ177" s="31">
        <v>54.8</v>
      </c>
      <c r="AR177" s="7">
        <v>54.4</v>
      </c>
      <c r="AS177" s="7">
        <v>54.9</v>
      </c>
      <c r="AU177" s="51"/>
      <c r="AV177" s="52"/>
      <c r="AW177" s="123"/>
      <c r="AY177" s="59">
        <f t="shared" ref="AY177:BA177" si="287">AP195</f>
        <v>38.6</v>
      </c>
      <c r="AZ177" s="59">
        <f t="shared" si="287"/>
        <v>37.1</v>
      </c>
      <c r="BA177" s="59">
        <f t="shared" si="287"/>
        <v>57.7</v>
      </c>
    </row>
    <row r="178" spans="1:53" x14ac:dyDescent="0.15">
      <c r="A178" s="9"/>
      <c r="B178" s="10"/>
      <c r="C178" s="133" t="s">
        <v>311</v>
      </c>
      <c r="D178" s="23" t="s">
        <v>6</v>
      </c>
      <c r="E178" s="26">
        <f t="shared" ref="E178:W178" si="288">SUM(E179:E180)-SUM(E181:E182)</f>
        <v>0</v>
      </c>
      <c r="F178" s="26">
        <f t="shared" si="288"/>
        <v>0</v>
      </c>
      <c r="G178" s="26">
        <f t="shared" si="288"/>
        <v>0</v>
      </c>
      <c r="H178" s="26">
        <f t="shared" si="288"/>
        <v>0</v>
      </c>
      <c r="I178" s="26">
        <f t="shared" si="288"/>
        <v>0</v>
      </c>
      <c r="J178" s="26">
        <f t="shared" si="288"/>
        <v>0</v>
      </c>
      <c r="K178" s="26">
        <f t="shared" si="288"/>
        <v>0</v>
      </c>
      <c r="L178" s="26">
        <f t="shared" si="288"/>
        <v>0</v>
      </c>
      <c r="M178" s="26">
        <f t="shared" si="288"/>
        <v>0</v>
      </c>
      <c r="N178" s="26">
        <f t="shared" si="288"/>
        <v>0</v>
      </c>
      <c r="O178" s="26">
        <f t="shared" si="288"/>
        <v>0</v>
      </c>
      <c r="P178" s="26">
        <f t="shared" si="288"/>
        <v>0</v>
      </c>
      <c r="Q178" s="26">
        <f t="shared" si="288"/>
        <v>0</v>
      </c>
      <c r="R178" s="26">
        <f t="shared" si="288"/>
        <v>0</v>
      </c>
      <c r="S178" s="26">
        <f t="shared" si="288"/>
        <v>0</v>
      </c>
      <c r="T178" s="26">
        <f t="shared" si="288"/>
        <v>0</v>
      </c>
      <c r="U178" s="26">
        <f t="shared" si="288"/>
        <v>0</v>
      </c>
      <c r="V178" s="26">
        <f t="shared" si="288"/>
        <v>0</v>
      </c>
      <c r="W178" s="26">
        <f t="shared" si="288"/>
        <v>100</v>
      </c>
      <c r="X178" s="26">
        <f t="shared" ref="X178" si="289">SUM(X179:X180)-SUM(X181:X182)</f>
        <v>0</v>
      </c>
      <c r="Y178" s="37"/>
      <c r="Z178" s="37"/>
      <c r="AA178" s="37"/>
      <c r="AB178" s="37"/>
      <c r="AC178" s="37"/>
      <c r="AD178" s="37"/>
      <c r="AE178" s="37"/>
      <c r="AF178" s="37"/>
      <c r="AG178" s="37"/>
      <c r="AH178" s="37"/>
      <c r="AI178" s="37"/>
      <c r="AJ178" s="37"/>
      <c r="AK178" s="37"/>
      <c r="AL178" s="37"/>
      <c r="AM178" s="37"/>
      <c r="AN178" s="37"/>
      <c r="AO178" s="37"/>
      <c r="AP178" s="36"/>
      <c r="AQ178" s="36"/>
      <c r="AR178" s="14"/>
      <c r="AS178" s="14"/>
      <c r="AU178" s="51"/>
      <c r="AV178" s="52"/>
      <c r="AW178" s="53" t="s">
        <v>39</v>
      </c>
      <c r="AY178" s="59">
        <f t="shared" ref="AY178:BA178" si="290">AP196</f>
        <v>0</v>
      </c>
      <c r="AZ178" s="59">
        <f t="shared" si="290"/>
        <v>0</v>
      </c>
      <c r="BA178" s="59">
        <f t="shared" si="290"/>
        <v>116</v>
      </c>
    </row>
    <row r="179" spans="1:53" x14ac:dyDescent="0.15">
      <c r="A179" s="9"/>
      <c r="B179" s="10"/>
      <c r="C179" s="134"/>
      <c r="D179" s="22" t="s">
        <v>7</v>
      </c>
      <c r="E179" s="28"/>
      <c r="F179" s="28"/>
      <c r="G179" s="28"/>
      <c r="H179" s="28"/>
      <c r="I179" s="28"/>
      <c r="J179" s="28"/>
      <c r="K179" s="28"/>
      <c r="L179" s="28"/>
      <c r="M179" s="28"/>
      <c r="N179" s="28"/>
      <c r="O179" s="28"/>
      <c r="P179" s="28"/>
      <c r="Q179" s="28"/>
      <c r="R179" s="28"/>
      <c r="S179" s="28"/>
      <c r="T179" s="28"/>
      <c r="U179" s="28"/>
      <c r="V179" s="28">
        <v>5496</v>
      </c>
      <c r="W179" s="28">
        <v>7723</v>
      </c>
      <c r="X179" s="28">
        <v>10336</v>
      </c>
      <c r="Y179" s="37"/>
      <c r="Z179" s="37"/>
      <c r="AA179" s="37"/>
      <c r="AB179" s="37"/>
      <c r="AC179" s="37"/>
      <c r="AD179" s="37"/>
      <c r="AE179" s="37"/>
      <c r="AF179" s="37"/>
      <c r="AG179" s="37"/>
      <c r="AH179" s="37"/>
      <c r="AI179" s="37"/>
      <c r="AJ179" s="37"/>
      <c r="AK179" s="37"/>
      <c r="AL179" s="37"/>
      <c r="AM179" s="37"/>
      <c r="AN179" s="37"/>
      <c r="AO179" s="37"/>
      <c r="AP179" s="36"/>
      <c r="AQ179" s="36"/>
      <c r="AR179" s="14"/>
      <c r="AS179" s="14"/>
      <c r="AU179" s="51"/>
      <c r="AV179" s="52"/>
      <c r="AW179" s="54"/>
      <c r="AY179" s="59">
        <f t="shared" ref="AY179:BA179" si="291">AP197</f>
        <v>0</v>
      </c>
      <c r="AZ179" s="59">
        <f t="shared" si="291"/>
        <v>0</v>
      </c>
      <c r="BA179" s="59">
        <f t="shared" si="291"/>
        <v>0.9</v>
      </c>
    </row>
    <row r="180" spans="1:53" x14ac:dyDescent="0.15">
      <c r="A180" s="9"/>
      <c r="B180" s="10"/>
      <c r="C180" s="134"/>
      <c r="D180" s="22" t="s">
        <v>8</v>
      </c>
      <c r="E180" s="28"/>
      <c r="F180" s="28"/>
      <c r="G180" s="28"/>
      <c r="H180" s="28"/>
      <c r="I180" s="28"/>
      <c r="J180" s="28"/>
      <c r="K180" s="28"/>
      <c r="L180" s="28"/>
      <c r="M180" s="28"/>
      <c r="N180" s="28"/>
      <c r="O180" s="28"/>
      <c r="P180" s="28"/>
      <c r="Q180" s="28"/>
      <c r="R180" s="28"/>
      <c r="S180" s="28"/>
      <c r="T180" s="28"/>
      <c r="U180" s="28"/>
      <c r="V180" s="28">
        <v>138927</v>
      </c>
      <c r="W180" s="28">
        <v>147103</v>
      </c>
      <c r="X180" s="28">
        <v>151116</v>
      </c>
      <c r="Y180" s="37"/>
      <c r="Z180" s="37"/>
      <c r="AA180" s="37"/>
      <c r="AB180" s="37"/>
      <c r="AC180" s="37"/>
      <c r="AD180" s="37"/>
      <c r="AE180" s="37"/>
      <c r="AF180" s="37"/>
      <c r="AG180" s="37"/>
      <c r="AH180" s="37"/>
      <c r="AI180" s="37"/>
      <c r="AJ180" s="37"/>
      <c r="AK180" s="37"/>
      <c r="AL180" s="37"/>
      <c r="AM180" s="37"/>
      <c r="AN180" s="37"/>
      <c r="AO180" s="37"/>
      <c r="AP180" s="36"/>
      <c r="AQ180" s="36"/>
      <c r="AR180" s="14"/>
      <c r="AS180" s="14"/>
      <c r="AU180" s="51" t="s">
        <v>339</v>
      </c>
      <c r="AV180" s="52" t="s">
        <v>40</v>
      </c>
      <c r="AW180" s="54"/>
      <c r="AY180" s="59">
        <f t="shared" ref="AY180:BA180" si="292">AP198</f>
        <v>0</v>
      </c>
      <c r="AZ180" s="59">
        <f t="shared" si="292"/>
        <v>0</v>
      </c>
      <c r="BA180" s="59">
        <f t="shared" si="292"/>
        <v>115.1</v>
      </c>
    </row>
    <row r="181" spans="1:53" x14ac:dyDescent="0.15">
      <c r="A181" s="9"/>
      <c r="B181" s="10"/>
      <c r="C181" s="134"/>
      <c r="D181" s="22" t="s">
        <v>9</v>
      </c>
      <c r="E181" s="28"/>
      <c r="F181" s="28"/>
      <c r="G181" s="28"/>
      <c r="H181" s="28"/>
      <c r="I181" s="28"/>
      <c r="J181" s="28"/>
      <c r="K181" s="28"/>
      <c r="L181" s="28"/>
      <c r="M181" s="28"/>
      <c r="N181" s="28"/>
      <c r="O181" s="28"/>
      <c r="P181" s="28"/>
      <c r="Q181" s="28"/>
      <c r="R181" s="28"/>
      <c r="S181" s="28"/>
      <c r="T181" s="28"/>
      <c r="U181" s="28"/>
      <c r="V181" s="28">
        <v>119391</v>
      </c>
      <c r="W181" s="28">
        <v>122905</v>
      </c>
      <c r="X181" s="28">
        <v>129338</v>
      </c>
      <c r="Y181" s="37"/>
      <c r="Z181" s="37"/>
      <c r="AA181" s="37"/>
      <c r="AB181" s="37"/>
      <c r="AC181" s="37"/>
      <c r="AD181" s="37"/>
      <c r="AE181" s="37"/>
      <c r="AF181" s="37"/>
      <c r="AG181" s="37"/>
      <c r="AH181" s="37"/>
      <c r="AI181" s="37"/>
      <c r="AJ181" s="37"/>
      <c r="AK181" s="37"/>
      <c r="AL181" s="37"/>
      <c r="AM181" s="37"/>
      <c r="AN181" s="37"/>
      <c r="AO181" s="37"/>
      <c r="AP181" s="36"/>
      <c r="AQ181" s="36"/>
      <c r="AR181" s="14"/>
      <c r="AS181" s="14"/>
      <c r="AU181" s="51"/>
      <c r="AV181" s="52"/>
      <c r="AW181" s="54"/>
      <c r="AY181" s="59">
        <f t="shared" ref="AY181:BA181" si="293">AP199</f>
        <v>0</v>
      </c>
      <c r="AZ181" s="59">
        <f t="shared" si="293"/>
        <v>0</v>
      </c>
      <c r="BA181" s="59">
        <f t="shared" si="293"/>
        <v>106.1</v>
      </c>
    </row>
    <row r="182" spans="1:53" x14ac:dyDescent="0.15">
      <c r="A182" s="9"/>
      <c r="B182" s="10"/>
      <c r="C182" s="134"/>
      <c r="D182" s="22" t="s">
        <v>10</v>
      </c>
      <c r="E182" s="28"/>
      <c r="F182" s="28"/>
      <c r="G182" s="28"/>
      <c r="H182" s="28"/>
      <c r="I182" s="28"/>
      <c r="J182" s="28"/>
      <c r="K182" s="28"/>
      <c r="L182" s="28"/>
      <c r="M182" s="28"/>
      <c r="N182" s="28"/>
      <c r="O182" s="28"/>
      <c r="P182" s="28"/>
      <c r="Q182" s="28"/>
      <c r="R182" s="28"/>
      <c r="S182" s="28"/>
      <c r="T182" s="28"/>
      <c r="U182" s="28"/>
      <c r="V182" s="28">
        <v>25032</v>
      </c>
      <c r="W182" s="28">
        <v>31821</v>
      </c>
      <c r="X182" s="28">
        <v>32114</v>
      </c>
      <c r="Y182" s="37"/>
      <c r="Z182" s="37"/>
      <c r="AA182" s="37"/>
      <c r="AB182" s="37"/>
      <c r="AC182" s="37"/>
      <c r="AD182" s="37"/>
      <c r="AE182" s="37"/>
      <c r="AF182" s="37"/>
      <c r="AG182" s="37"/>
      <c r="AH182" s="37"/>
      <c r="AI182" s="37"/>
      <c r="AJ182" s="37"/>
      <c r="AK182" s="37"/>
      <c r="AL182" s="37"/>
      <c r="AM182" s="37"/>
      <c r="AN182" s="37"/>
      <c r="AO182" s="37"/>
      <c r="AP182" s="36"/>
      <c r="AQ182" s="36"/>
      <c r="AR182" s="14"/>
      <c r="AS182" s="14"/>
      <c r="AU182" s="51"/>
      <c r="AV182" s="52"/>
      <c r="AW182" s="54"/>
      <c r="AY182" s="59">
        <f t="shared" ref="AY182:BA182" si="294">AP200</f>
        <v>0</v>
      </c>
      <c r="AZ182" s="59">
        <f t="shared" si="294"/>
        <v>0</v>
      </c>
      <c r="BA182" s="59">
        <f t="shared" si="294"/>
        <v>9.9</v>
      </c>
    </row>
    <row r="183" spans="1:53" ht="14.25" thickBot="1" x14ac:dyDescent="0.2">
      <c r="A183" s="9"/>
      <c r="B183" s="10"/>
      <c r="C183" s="135"/>
      <c r="D183" s="24" t="s">
        <v>11</v>
      </c>
      <c r="E183" s="29"/>
      <c r="F183" s="29"/>
      <c r="G183" s="29"/>
      <c r="H183" s="29"/>
      <c r="I183" s="29"/>
      <c r="J183" s="29"/>
      <c r="K183" s="29"/>
      <c r="L183" s="29"/>
      <c r="M183" s="29"/>
      <c r="N183" s="29"/>
      <c r="O183" s="29"/>
      <c r="P183" s="29"/>
      <c r="Q183" s="29"/>
      <c r="R183" s="29"/>
      <c r="S183" s="29"/>
      <c r="T183" s="29"/>
      <c r="U183" s="29"/>
      <c r="V183" s="29">
        <v>36121</v>
      </c>
      <c r="W183" s="29"/>
      <c r="X183" s="29">
        <v>48933</v>
      </c>
      <c r="Y183" s="37"/>
      <c r="Z183" s="37"/>
      <c r="AA183" s="37"/>
      <c r="AB183" s="37"/>
      <c r="AC183" s="37"/>
      <c r="AD183" s="37"/>
      <c r="AE183" s="37"/>
      <c r="AF183" s="37"/>
      <c r="AG183" s="37"/>
      <c r="AH183" s="37"/>
      <c r="AI183" s="37"/>
      <c r="AJ183" s="37"/>
      <c r="AK183" s="37"/>
      <c r="AL183" s="37"/>
      <c r="AM183" s="37"/>
      <c r="AN183" s="37"/>
      <c r="AO183" s="37"/>
      <c r="AP183" s="36"/>
      <c r="AQ183" s="36"/>
      <c r="AR183" s="14"/>
      <c r="AS183" s="14"/>
      <c r="AU183" s="57"/>
      <c r="AV183" s="58"/>
      <c r="AW183" s="55"/>
      <c r="AY183" s="59">
        <f t="shared" ref="AY183:BA183" si="295">AP201</f>
        <v>0</v>
      </c>
      <c r="AZ183" s="59">
        <f t="shared" si="295"/>
        <v>0</v>
      </c>
      <c r="BA183" s="59">
        <f t="shared" si="295"/>
        <v>11.3</v>
      </c>
    </row>
    <row r="184" spans="1:53" x14ac:dyDescent="0.15">
      <c r="A184" s="9"/>
      <c r="B184" s="10"/>
      <c r="C184" s="133" t="s">
        <v>312</v>
      </c>
      <c r="D184" s="23" t="s">
        <v>6</v>
      </c>
      <c r="E184" s="26">
        <f t="shared" ref="E184:AI184" si="296">SUM(E185:E186)-SUM(E187:E188)</f>
        <v>0</v>
      </c>
      <c r="F184" s="26">
        <f t="shared" si="296"/>
        <v>0</v>
      </c>
      <c r="G184" s="26">
        <f t="shared" si="296"/>
        <v>0</v>
      </c>
      <c r="H184" s="26">
        <f t="shared" si="296"/>
        <v>0</v>
      </c>
      <c r="I184" s="26">
        <f t="shared" si="296"/>
        <v>0</v>
      </c>
      <c r="J184" s="26">
        <f t="shared" si="296"/>
        <v>0</v>
      </c>
      <c r="K184" s="26">
        <f t="shared" si="296"/>
        <v>0</v>
      </c>
      <c r="L184" s="26">
        <f t="shared" si="296"/>
        <v>0</v>
      </c>
      <c r="M184" s="26">
        <f t="shared" si="296"/>
        <v>0</v>
      </c>
      <c r="N184" s="26">
        <f t="shared" si="296"/>
        <v>0</v>
      </c>
      <c r="O184" s="26">
        <f t="shared" si="296"/>
        <v>0</v>
      </c>
      <c r="P184" s="26">
        <f t="shared" si="296"/>
        <v>0</v>
      </c>
      <c r="Q184" s="26">
        <f t="shared" si="296"/>
        <v>0</v>
      </c>
      <c r="R184" s="26">
        <f t="shared" si="296"/>
        <v>0</v>
      </c>
      <c r="S184" s="26">
        <f t="shared" si="296"/>
        <v>0</v>
      </c>
      <c r="T184" s="26">
        <f t="shared" si="296"/>
        <v>0</v>
      </c>
      <c r="U184" s="26">
        <f t="shared" si="296"/>
        <v>0</v>
      </c>
      <c r="V184" s="26">
        <f t="shared" si="296"/>
        <v>0</v>
      </c>
      <c r="W184" s="26">
        <f t="shared" si="296"/>
        <v>0</v>
      </c>
      <c r="X184" s="26">
        <f t="shared" si="296"/>
        <v>0</v>
      </c>
      <c r="Y184" s="26">
        <f t="shared" si="296"/>
        <v>0</v>
      </c>
      <c r="Z184" s="26">
        <f t="shared" si="296"/>
        <v>0</v>
      </c>
      <c r="AA184" s="26">
        <f t="shared" si="296"/>
        <v>0</v>
      </c>
      <c r="AB184" s="26">
        <f t="shared" si="296"/>
        <v>0</v>
      </c>
      <c r="AC184" s="26">
        <f t="shared" si="296"/>
        <v>900</v>
      </c>
      <c r="AD184" s="26">
        <f t="shared" si="296"/>
        <v>0</v>
      </c>
      <c r="AE184" s="26">
        <f t="shared" si="296"/>
        <v>0</v>
      </c>
      <c r="AF184" s="26">
        <f t="shared" si="296"/>
        <v>0</v>
      </c>
      <c r="AG184" s="26">
        <f t="shared" si="296"/>
        <v>0</v>
      </c>
      <c r="AH184" s="26">
        <f t="shared" si="296"/>
        <v>0</v>
      </c>
      <c r="AI184" s="26">
        <f t="shared" si="296"/>
        <v>0</v>
      </c>
      <c r="AJ184" s="26">
        <f t="shared" ref="AJ184:AK184" si="297">SUM(AJ185:AJ186)-SUM(AJ187:AJ188)</f>
        <v>0</v>
      </c>
      <c r="AK184" s="26">
        <f t="shared" si="297"/>
        <v>0</v>
      </c>
      <c r="AL184" s="26">
        <f t="shared" ref="AL184" si="298">SUM(AL185:AL186)-SUM(AL187:AL188)</f>
        <v>0</v>
      </c>
      <c r="AM184" s="26">
        <f t="shared" ref="AM184" si="299">SUM(AM185:AM186)-SUM(AM187:AM188)</f>
        <v>0</v>
      </c>
      <c r="AN184" s="26">
        <f t="shared" ref="AN184" si="300">SUM(AN185:AN186)-SUM(AN187:AN188)</f>
        <v>0</v>
      </c>
      <c r="AO184" s="26">
        <f t="shared" ref="AO184" si="301">SUM(AO185:AO186)-SUM(AO187:AO188)</f>
        <v>0</v>
      </c>
      <c r="AP184" s="27">
        <f t="shared" ref="AP184" si="302">SUM(AP185:AP186)-SUM(AP187:AP188)</f>
        <v>0</v>
      </c>
      <c r="AQ184" s="27">
        <f t="shared" ref="AQ184" si="303">SUM(AQ185:AQ186)-SUM(AQ187:AQ188)</f>
        <v>0</v>
      </c>
      <c r="AR184" s="3">
        <v>136.19999999999999</v>
      </c>
      <c r="AS184" s="3">
        <v>121.2</v>
      </c>
      <c r="AU184" s="42" t="s">
        <v>41</v>
      </c>
      <c r="AV184" s="43"/>
      <c r="AW184" s="44"/>
      <c r="AY184" s="27">
        <f>SUM(AY185:AY186)</f>
        <v>75963.8</v>
      </c>
      <c r="AZ184" s="27">
        <f>SUM(AZ185:AZ186)</f>
        <v>77530.899999999994</v>
      </c>
      <c r="BA184" s="27">
        <f>SUM(BA185:BA186)</f>
        <v>80885.8</v>
      </c>
    </row>
    <row r="185" spans="1:53" x14ac:dyDescent="0.15">
      <c r="A185" s="9"/>
      <c r="B185" s="10"/>
      <c r="C185" s="134"/>
      <c r="D185" s="22" t="s">
        <v>7</v>
      </c>
      <c r="E185" s="28"/>
      <c r="F185" s="28"/>
      <c r="G185" s="28"/>
      <c r="H185" s="28"/>
      <c r="I185" s="28"/>
      <c r="J185" s="28"/>
      <c r="K185" s="28"/>
      <c r="L185" s="28"/>
      <c r="M185" s="28"/>
      <c r="N185" s="28"/>
      <c r="O185" s="28"/>
      <c r="P185" s="28"/>
      <c r="Q185" s="28"/>
      <c r="R185" s="28"/>
      <c r="S185" s="28"/>
      <c r="T185" s="28"/>
      <c r="U185" s="28"/>
      <c r="V185" s="28"/>
      <c r="W185" s="28"/>
      <c r="X185" s="28"/>
      <c r="Y185" s="28">
        <v>2210</v>
      </c>
      <c r="Z185" s="28">
        <v>2277</v>
      </c>
      <c r="AA185" s="28">
        <v>2119</v>
      </c>
      <c r="AB185" s="28">
        <v>2262</v>
      </c>
      <c r="AC185" s="28">
        <v>2439</v>
      </c>
      <c r="AD185" s="28">
        <v>1903</v>
      </c>
      <c r="AE185" s="28">
        <v>1824</v>
      </c>
      <c r="AF185" s="28">
        <v>1604</v>
      </c>
      <c r="AG185" s="28">
        <v>1889</v>
      </c>
      <c r="AH185" s="28">
        <v>2597</v>
      </c>
      <c r="AI185" s="28">
        <v>3425</v>
      </c>
      <c r="AJ185" s="28">
        <v>4820</v>
      </c>
      <c r="AK185" s="28">
        <v>6825</v>
      </c>
      <c r="AL185" s="28">
        <v>1235</v>
      </c>
      <c r="AM185" s="28">
        <v>5126</v>
      </c>
      <c r="AN185" s="28">
        <v>11598</v>
      </c>
      <c r="AO185" s="28">
        <v>6428</v>
      </c>
      <c r="AP185" s="30">
        <v>7.3</v>
      </c>
      <c r="AQ185" s="30">
        <v>4.0999999999999996</v>
      </c>
      <c r="AR185" s="5">
        <v>16.399999999999999</v>
      </c>
      <c r="AS185" s="5">
        <v>5.0999999999999996</v>
      </c>
      <c r="AU185" s="45"/>
      <c r="AV185"/>
      <c r="AW185" s="46"/>
      <c r="AY185" s="59">
        <f t="shared" ref="AY185:BA185" si="304">AP203</f>
        <v>19945.900000000001</v>
      </c>
      <c r="AZ185" s="59">
        <f t="shared" si="304"/>
        <v>20490.099999999999</v>
      </c>
      <c r="BA185" s="59">
        <f t="shared" si="304"/>
        <v>21974</v>
      </c>
    </row>
    <row r="186" spans="1:53" x14ac:dyDescent="0.15">
      <c r="A186" s="9"/>
      <c r="B186" s="10"/>
      <c r="C186" s="134"/>
      <c r="D186" s="22" t="s">
        <v>8</v>
      </c>
      <c r="E186" s="28"/>
      <c r="F186" s="28"/>
      <c r="G186" s="28"/>
      <c r="H186" s="28"/>
      <c r="I186" s="28"/>
      <c r="J186" s="28"/>
      <c r="K186" s="28"/>
      <c r="L186" s="28"/>
      <c r="M186" s="28"/>
      <c r="N186" s="28"/>
      <c r="O186" s="28"/>
      <c r="P186" s="28"/>
      <c r="Q186" s="28"/>
      <c r="R186" s="28"/>
      <c r="S186" s="28"/>
      <c r="T186" s="28"/>
      <c r="U186" s="28"/>
      <c r="V186" s="28"/>
      <c r="W186" s="28"/>
      <c r="X186" s="28"/>
      <c r="Y186" s="28">
        <v>87725</v>
      </c>
      <c r="Z186" s="28">
        <v>88597</v>
      </c>
      <c r="AA186" s="28">
        <v>89127</v>
      </c>
      <c r="AB186" s="28">
        <v>86090</v>
      </c>
      <c r="AC186" s="28">
        <v>93975</v>
      </c>
      <c r="AD186" s="28">
        <v>99642</v>
      </c>
      <c r="AE186" s="28">
        <v>92078</v>
      </c>
      <c r="AF186" s="28">
        <v>99790</v>
      </c>
      <c r="AG186" s="28">
        <v>110249</v>
      </c>
      <c r="AH186" s="28">
        <v>120662</v>
      </c>
      <c r="AI186" s="28">
        <v>128772</v>
      </c>
      <c r="AJ186" s="28">
        <v>163396</v>
      </c>
      <c r="AK186" s="28">
        <v>193469</v>
      </c>
      <c r="AL186" s="28">
        <v>70325</v>
      </c>
      <c r="AM186" s="28">
        <v>193624</v>
      </c>
      <c r="AN186" s="28">
        <v>282978</v>
      </c>
      <c r="AO186" s="28">
        <v>159941</v>
      </c>
      <c r="AP186" s="30">
        <v>134.80000000000001</v>
      </c>
      <c r="AQ186" s="30">
        <v>116.8</v>
      </c>
      <c r="AR186" s="5">
        <v>119.8</v>
      </c>
      <c r="AS186" s="5">
        <v>116.1</v>
      </c>
      <c r="AU186" s="45"/>
      <c r="AV186"/>
      <c r="AW186" s="46"/>
      <c r="AY186" s="59">
        <f t="shared" ref="AY186:BA186" si="305">AP204</f>
        <v>56017.9</v>
      </c>
      <c r="AZ186" s="59">
        <f t="shared" si="305"/>
        <v>57040.800000000003</v>
      </c>
      <c r="BA186" s="59">
        <f t="shared" si="305"/>
        <v>58911.8</v>
      </c>
    </row>
    <row r="187" spans="1:53" x14ac:dyDescent="0.15">
      <c r="A187" s="9"/>
      <c r="B187" s="10"/>
      <c r="C187" s="134"/>
      <c r="D187" s="22" t="s">
        <v>9</v>
      </c>
      <c r="E187" s="28"/>
      <c r="F187" s="28"/>
      <c r="G187" s="28"/>
      <c r="H187" s="28"/>
      <c r="I187" s="28"/>
      <c r="J187" s="28"/>
      <c r="K187" s="28"/>
      <c r="L187" s="28"/>
      <c r="M187" s="28"/>
      <c r="N187" s="28"/>
      <c r="O187" s="28"/>
      <c r="P187" s="28"/>
      <c r="Q187" s="28"/>
      <c r="R187" s="28"/>
      <c r="S187" s="28"/>
      <c r="T187" s="28"/>
      <c r="U187" s="28"/>
      <c r="V187" s="28"/>
      <c r="W187" s="28"/>
      <c r="X187" s="28"/>
      <c r="Y187" s="28">
        <v>66680</v>
      </c>
      <c r="Z187" s="28">
        <v>68830</v>
      </c>
      <c r="AA187" s="28">
        <v>69306</v>
      </c>
      <c r="AB187" s="28">
        <v>65306</v>
      </c>
      <c r="AC187" s="28">
        <v>69576</v>
      </c>
      <c r="AD187" s="28">
        <v>78235</v>
      </c>
      <c r="AE187" s="28">
        <v>78171</v>
      </c>
      <c r="AF187" s="28">
        <v>83673</v>
      </c>
      <c r="AG187" s="28">
        <v>92959</v>
      </c>
      <c r="AH187" s="28">
        <v>99688</v>
      </c>
      <c r="AI187" s="28">
        <v>84690</v>
      </c>
      <c r="AJ187" s="28">
        <v>142173</v>
      </c>
      <c r="AK187" s="28">
        <v>172312</v>
      </c>
      <c r="AL187" s="28">
        <v>65243</v>
      </c>
      <c r="AM187" s="28">
        <v>167675</v>
      </c>
      <c r="AN187" s="28">
        <v>226688</v>
      </c>
      <c r="AO187" s="28">
        <v>130072</v>
      </c>
      <c r="AP187" s="30">
        <v>108.9</v>
      </c>
      <c r="AQ187" s="30">
        <v>92.5</v>
      </c>
      <c r="AR187" s="5">
        <v>112.3</v>
      </c>
      <c r="AS187" s="5">
        <v>101.9</v>
      </c>
      <c r="AU187" s="45"/>
      <c r="AV187"/>
      <c r="AW187" s="46"/>
      <c r="AY187" s="59">
        <f t="shared" ref="AY187:BA187" si="306">AP205</f>
        <v>62226.8</v>
      </c>
      <c r="AZ187" s="59">
        <f t="shared" si="306"/>
        <v>63582.7</v>
      </c>
      <c r="BA187" s="59">
        <f t="shared" si="306"/>
        <v>66659.199999999997</v>
      </c>
    </row>
    <row r="188" spans="1:53" x14ac:dyDescent="0.15">
      <c r="A188" s="9"/>
      <c r="B188" s="10"/>
      <c r="C188" s="134"/>
      <c r="D188" s="22" t="s">
        <v>10</v>
      </c>
      <c r="E188" s="28"/>
      <c r="F188" s="28"/>
      <c r="G188" s="28"/>
      <c r="H188" s="28"/>
      <c r="I188" s="28"/>
      <c r="J188" s="28"/>
      <c r="K188" s="28"/>
      <c r="L188" s="28"/>
      <c r="M188" s="28"/>
      <c r="N188" s="28"/>
      <c r="O188" s="28"/>
      <c r="P188" s="28"/>
      <c r="Q188" s="28"/>
      <c r="R188" s="28"/>
      <c r="S188" s="28"/>
      <c r="T188" s="28"/>
      <c r="U188" s="28"/>
      <c r="V188" s="28"/>
      <c r="W188" s="28"/>
      <c r="X188" s="28"/>
      <c r="Y188" s="28">
        <v>23255</v>
      </c>
      <c r="Z188" s="28">
        <v>22044</v>
      </c>
      <c r="AA188" s="28">
        <v>21940</v>
      </c>
      <c r="AB188" s="28">
        <v>23046</v>
      </c>
      <c r="AC188" s="28">
        <v>25938</v>
      </c>
      <c r="AD188" s="28">
        <v>23310</v>
      </c>
      <c r="AE188" s="28">
        <v>15731</v>
      </c>
      <c r="AF188" s="28">
        <v>17721</v>
      </c>
      <c r="AG188" s="28">
        <v>19179</v>
      </c>
      <c r="AH188" s="28">
        <v>23571</v>
      </c>
      <c r="AI188" s="28">
        <v>47507</v>
      </c>
      <c r="AJ188" s="28">
        <v>26043</v>
      </c>
      <c r="AK188" s="28">
        <v>27982</v>
      </c>
      <c r="AL188" s="28">
        <v>6317</v>
      </c>
      <c r="AM188" s="28">
        <v>31075</v>
      </c>
      <c r="AN188" s="28">
        <v>67888</v>
      </c>
      <c r="AO188" s="28">
        <v>36297</v>
      </c>
      <c r="AP188" s="30">
        <v>33.200000000000003</v>
      </c>
      <c r="AQ188" s="30">
        <v>28.4</v>
      </c>
      <c r="AR188" s="5">
        <v>23.9</v>
      </c>
      <c r="AS188" s="5">
        <v>19.3</v>
      </c>
      <c r="AU188" s="45"/>
      <c r="AV188"/>
      <c r="AW188" s="46"/>
      <c r="AY188" s="59">
        <f t="shared" ref="AY188:BA188" si="307">AP206</f>
        <v>13737</v>
      </c>
      <c r="AZ188" s="59">
        <f t="shared" si="307"/>
        <v>13948.2</v>
      </c>
      <c r="BA188" s="59">
        <f t="shared" si="307"/>
        <v>14226.6</v>
      </c>
    </row>
    <row r="189" spans="1:53" ht="14.25" thickBot="1" x14ac:dyDescent="0.2">
      <c r="A189" s="9"/>
      <c r="B189" s="11"/>
      <c r="C189" s="135"/>
      <c r="D189" s="24" t="s">
        <v>11</v>
      </c>
      <c r="E189" s="29"/>
      <c r="F189" s="29"/>
      <c r="G189" s="29"/>
      <c r="H189" s="29"/>
      <c r="I189" s="29"/>
      <c r="J189" s="29"/>
      <c r="K189" s="29"/>
      <c r="L189" s="29"/>
      <c r="M189" s="29"/>
      <c r="N189" s="29"/>
      <c r="O189" s="29"/>
      <c r="P189" s="29"/>
      <c r="Q189" s="29"/>
      <c r="R189" s="29"/>
      <c r="S189" s="29"/>
      <c r="T189" s="29"/>
      <c r="U189" s="29"/>
      <c r="V189" s="29"/>
      <c r="W189" s="29"/>
      <c r="X189" s="29"/>
      <c r="Y189" s="29">
        <v>29789</v>
      </c>
      <c r="Z189" s="29">
        <v>28654</v>
      </c>
      <c r="AA189" s="29">
        <v>28517</v>
      </c>
      <c r="AB189" s="29">
        <v>29956</v>
      </c>
      <c r="AC189" s="29">
        <v>33714</v>
      </c>
      <c r="AD189" s="29">
        <v>30301</v>
      </c>
      <c r="AE189" s="29">
        <v>20445</v>
      </c>
      <c r="AF189" s="29">
        <v>21933</v>
      </c>
      <c r="AG189" s="29">
        <v>20954</v>
      </c>
      <c r="AH189" s="29">
        <v>25108</v>
      </c>
      <c r="AI189" s="29">
        <v>48274</v>
      </c>
      <c r="AJ189" s="29">
        <v>26509</v>
      </c>
      <c r="AK189" s="29">
        <v>28695</v>
      </c>
      <c r="AL189" s="29">
        <v>6700</v>
      </c>
      <c r="AM189" s="29">
        <v>32336</v>
      </c>
      <c r="AN189" s="29">
        <v>85273</v>
      </c>
      <c r="AO189" s="29">
        <v>39939</v>
      </c>
      <c r="AP189" s="31">
        <v>35.200000000000003</v>
      </c>
      <c r="AQ189" s="31">
        <v>40.4</v>
      </c>
      <c r="AR189" s="7">
        <v>28.6</v>
      </c>
      <c r="AS189" s="7">
        <v>23.2</v>
      </c>
      <c r="AU189" s="47"/>
      <c r="AV189" s="48"/>
      <c r="AW189" s="49"/>
      <c r="AY189" s="59">
        <f t="shared" ref="AY189:BA189" si="308">AP207</f>
        <v>17629.599999999999</v>
      </c>
      <c r="AZ189" s="59">
        <f t="shared" si="308"/>
        <v>17959.8</v>
      </c>
      <c r="BA189" s="59">
        <f t="shared" si="308"/>
        <v>18330.2</v>
      </c>
    </row>
    <row r="190" spans="1:53" x14ac:dyDescent="0.15">
      <c r="A190" s="9"/>
      <c r="B190" s="9"/>
      <c r="C190" s="133" t="s">
        <v>38</v>
      </c>
      <c r="D190" s="23" t="s">
        <v>6</v>
      </c>
      <c r="E190" s="26">
        <f t="shared" ref="E190:AI190" si="309">SUM(E191:E192)-SUM(E193:E194)</f>
        <v>0</v>
      </c>
      <c r="F190" s="26">
        <f t="shared" si="309"/>
        <v>0</v>
      </c>
      <c r="G190" s="26">
        <f t="shared" si="309"/>
        <v>0</v>
      </c>
      <c r="H190" s="26">
        <f t="shared" si="309"/>
        <v>0</v>
      </c>
      <c r="I190" s="26">
        <f t="shared" si="309"/>
        <v>0</v>
      </c>
      <c r="J190" s="26">
        <f t="shared" si="309"/>
        <v>0</v>
      </c>
      <c r="K190" s="26">
        <f t="shared" si="309"/>
        <v>0</v>
      </c>
      <c r="L190" s="26">
        <f t="shared" si="309"/>
        <v>0</v>
      </c>
      <c r="M190" s="26">
        <f t="shared" si="309"/>
        <v>0</v>
      </c>
      <c r="N190" s="26">
        <f t="shared" si="309"/>
        <v>0</v>
      </c>
      <c r="O190" s="26">
        <f t="shared" si="309"/>
        <v>0</v>
      </c>
      <c r="P190" s="26">
        <f t="shared" si="309"/>
        <v>0</v>
      </c>
      <c r="Q190" s="26">
        <f t="shared" si="309"/>
        <v>0</v>
      </c>
      <c r="R190" s="26">
        <f t="shared" si="309"/>
        <v>0</v>
      </c>
      <c r="S190" s="26">
        <f t="shared" si="309"/>
        <v>0</v>
      </c>
      <c r="T190" s="26">
        <f t="shared" si="309"/>
        <v>0</v>
      </c>
      <c r="U190" s="26">
        <f t="shared" si="309"/>
        <v>0</v>
      </c>
      <c r="V190" s="26">
        <f t="shared" si="309"/>
        <v>0</v>
      </c>
      <c r="W190" s="26">
        <f t="shared" si="309"/>
        <v>0</v>
      </c>
      <c r="X190" s="26">
        <f t="shared" si="309"/>
        <v>0</v>
      </c>
      <c r="Y190" s="26">
        <f t="shared" si="309"/>
        <v>0</v>
      </c>
      <c r="Z190" s="26">
        <f t="shared" si="309"/>
        <v>0</v>
      </c>
      <c r="AA190" s="26">
        <f t="shared" si="309"/>
        <v>0</v>
      </c>
      <c r="AB190" s="26">
        <f t="shared" si="309"/>
        <v>0</v>
      </c>
      <c r="AC190" s="26">
        <f t="shared" si="309"/>
        <v>0</v>
      </c>
      <c r="AD190" s="26">
        <f t="shared" si="309"/>
        <v>0</v>
      </c>
      <c r="AE190" s="26">
        <f t="shared" si="309"/>
        <v>0</v>
      </c>
      <c r="AF190" s="26">
        <f t="shared" si="309"/>
        <v>0</v>
      </c>
      <c r="AG190" s="26">
        <f t="shared" si="309"/>
        <v>0</v>
      </c>
      <c r="AH190" s="26">
        <f t="shared" si="309"/>
        <v>0</v>
      </c>
      <c r="AI190" s="26">
        <f t="shared" si="309"/>
        <v>0</v>
      </c>
      <c r="AJ190" s="26">
        <f t="shared" ref="AJ190:AK190" si="310">SUM(AJ191:AJ192)-SUM(AJ193:AJ194)</f>
        <v>0</v>
      </c>
      <c r="AK190" s="26">
        <f t="shared" si="310"/>
        <v>0</v>
      </c>
      <c r="AL190" s="26">
        <f t="shared" ref="AL190" si="311">SUM(AL191:AL192)-SUM(AL193:AL194)</f>
        <v>0</v>
      </c>
      <c r="AM190" s="26">
        <f t="shared" ref="AM190" si="312">SUM(AM191:AM192)-SUM(AM193:AM194)</f>
        <v>0</v>
      </c>
      <c r="AN190" s="26">
        <f t="shared" ref="AN190" si="313">SUM(AN191:AN192)-SUM(AN193:AN194)</f>
        <v>0</v>
      </c>
      <c r="AO190" s="26">
        <f t="shared" ref="AO190" si="314">SUM(AO191:AO192)-SUM(AO193:AO194)</f>
        <v>0</v>
      </c>
      <c r="AP190" s="27">
        <f t="shared" ref="AP190" si="315">SUM(AP191:AP192)-SUM(AP193:AP194)</f>
        <v>0</v>
      </c>
      <c r="AQ190" s="27">
        <f t="shared" ref="AQ190" si="316">SUM(AQ191:AQ192)-SUM(AQ193:AQ194)</f>
        <v>0</v>
      </c>
      <c r="AR190" s="3">
        <v>116.7</v>
      </c>
      <c r="AS190" s="3">
        <v>123</v>
      </c>
      <c r="AU190" s="50"/>
      <c r="AV190" s="42" t="s">
        <v>42</v>
      </c>
      <c r="AW190" s="44"/>
      <c r="AY190" s="27">
        <f>SUM(AY191:AY192)</f>
        <v>20242.900000000001</v>
      </c>
      <c r="AZ190" s="27">
        <f>SUM(AZ191:AZ192)</f>
        <v>20321.599999999999</v>
      </c>
      <c r="BA190" s="27">
        <f>SUM(BA191:BA192)</f>
        <v>20632.5</v>
      </c>
    </row>
    <row r="191" spans="1:53" x14ac:dyDescent="0.15">
      <c r="A191" s="9"/>
      <c r="B191" s="10"/>
      <c r="C191" s="134"/>
      <c r="D191" s="22" t="s">
        <v>7</v>
      </c>
      <c r="E191" s="28"/>
      <c r="F191" s="28"/>
      <c r="G191" s="28"/>
      <c r="H191" s="28"/>
      <c r="I191" s="28"/>
      <c r="J191" s="28"/>
      <c r="K191" s="28"/>
      <c r="L191" s="28"/>
      <c r="M191" s="28"/>
      <c r="N191" s="28"/>
      <c r="O191" s="28"/>
      <c r="P191" s="28"/>
      <c r="Q191" s="28"/>
      <c r="R191" s="28"/>
      <c r="S191" s="28"/>
      <c r="T191" s="28"/>
      <c r="U191" s="28"/>
      <c r="V191" s="28"/>
      <c r="W191" s="28"/>
      <c r="X191" s="28"/>
      <c r="Y191" s="28">
        <v>8120</v>
      </c>
      <c r="Z191" s="28">
        <v>7560</v>
      </c>
      <c r="AA191" s="28">
        <v>8630</v>
      </c>
      <c r="AB191" s="28">
        <v>7750</v>
      </c>
      <c r="AC191" s="28">
        <v>7790</v>
      </c>
      <c r="AD191" s="28">
        <v>6750</v>
      </c>
      <c r="AE191" s="28">
        <v>3100</v>
      </c>
      <c r="AF191" s="28">
        <v>2020</v>
      </c>
      <c r="AG191" s="28">
        <v>2310</v>
      </c>
      <c r="AH191" s="28">
        <v>2350</v>
      </c>
      <c r="AI191" s="28">
        <v>2460</v>
      </c>
      <c r="AJ191" s="28">
        <v>2630</v>
      </c>
      <c r="AK191" s="28">
        <v>2660</v>
      </c>
      <c r="AL191" s="28">
        <v>305</v>
      </c>
      <c r="AM191" s="28">
        <v>3560</v>
      </c>
      <c r="AN191" s="28">
        <v>3480</v>
      </c>
      <c r="AO191" s="28">
        <v>3930</v>
      </c>
      <c r="AP191" s="30">
        <v>5.9</v>
      </c>
      <c r="AQ191" s="30">
        <v>4.5999999999999996</v>
      </c>
      <c r="AR191" s="5">
        <v>5.7</v>
      </c>
      <c r="AS191" s="5">
        <v>6.1</v>
      </c>
      <c r="AU191" s="51"/>
      <c r="AV191" s="45"/>
      <c r="AW191" s="46"/>
      <c r="AY191" s="59">
        <f t="shared" ref="AY191:AY219" si="317">AP209</f>
        <v>6251.1</v>
      </c>
      <c r="AZ191" s="59">
        <f t="shared" ref="AZ191:BA219" si="318">AQ209</f>
        <v>6249.5</v>
      </c>
      <c r="BA191" s="59">
        <f t="shared" si="318"/>
        <v>6478.5</v>
      </c>
    </row>
    <row r="192" spans="1:53" x14ac:dyDescent="0.15">
      <c r="A192" s="9"/>
      <c r="B192" s="10"/>
      <c r="C192" s="134"/>
      <c r="D192" s="22" t="s">
        <v>8</v>
      </c>
      <c r="E192" s="28"/>
      <c r="F192" s="28"/>
      <c r="G192" s="28"/>
      <c r="H192" s="28"/>
      <c r="I192" s="28"/>
      <c r="J192" s="28"/>
      <c r="K192" s="28"/>
      <c r="L192" s="28"/>
      <c r="M192" s="28"/>
      <c r="N192" s="28"/>
      <c r="O192" s="28"/>
      <c r="P192" s="28"/>
      <c r="Q192" s="28"/>
      <c r="R192" s="28"/>
      <c r="S192" s="28"/>
      <c r="T192" s="28"/>
      <c r="U192" s="28"/>
      <c r="V192" s="28"/>
      <c r="W192" s="28"/>
      <c r="X192" s="28"/>
      <c r="Y192" s="28">
        <v>73580</v>
      </c>
      <c r="Z192" s="28">
        <v>73440</v>
      </c>
      <c r="AA192" s="28">
        <v>80870</v>
      </c>
      <c r="AB192" s="28">
        <v>75450</v>
      </c>
      <c r="AC192" s="28">
        <v>75770</v>
      </c>
      <c r="AD192" s="28">
        <v>73050</v>
      </c>
      <c r="AE192" s="28">
        <v>70800</v>
      </c>
      <c r="AF192" s="28">
        <v>68280</v>
      </c>
      <c r="AG192" s="28">
        <v>71990</v>
      </c>
      <c r="AH192" s="28">
        <v>73250</v>
      </c>
      <c r="AI192" s="28">
        <v>74940</v>
      </c>
      <c r="AJ192" s="28">
        <v>78850</v>
      </c>
      <c r="AK192" s="28">
        <v>81040</v>
      </c>
      <c r="AL192" s="28">
        <v>48905</v>
      </c>
      <c r="AM192" s="28">
        <v>88610</v>
      </c>
      <c r="AN192" s="28">
        <v>117590</v>
      </c>
      <c r="AO192" s="28">
        <v>173420</v>
      </c>
      <c r="AP192" s="30">
        <v>118.8</v>
      </c>
      <c r="AQ192" s="30">
        <v>104.4</v>
      </c>
      <c r="AR192" s="5">
        <v>111</v>
      </c>
      <c r="AS192" s="5">
        <v>116.9</v>
      </c>
      <c r="AU192" s="51"/>
      <c r="AV192" s="45"/>
      <c r="AW192" s="46"/>
      <c r="AY192" s="59">
        <f t="shared" si="317"/>
        <v>13991.8</v>
      </c>
      <c r="AZ192" s="59">
        <f t="shared" si="318"/>
        <v>14072.1</v>
      </c>
      <c r="BA192" s="59">
        <f t="shared" si="318"/>
        <v>14154</v>
      </c>
    </row>
    <row r="193" spans="1:53" x14ac:dyDescent="0.15">
      <c r="A193" s="9"/>
      <c r="B193" s="10"/>
      <c r="C193" s="134"/>
      <c r="D193" s="22" t="s">
        <v>9</v>
      </c>
      <c r="E193" s="28"/>
      <c r="F193" s="28"/>
      <c r="G193" s="28"/>
      <c r="H193" s="28"/>
      <c r="I193" s="28"/>
      <c r="J193" s="28"/>
      <c r="K193" s="28"/>
      <c r="L193" s="28"/>
      <c r="M193" s="28"/>
      <c r="N193" s="28"/>
      <c r="O193" s="28"/>
      <c r="P193" s="28"/>
      <c r="Q193" s="28"/>
      <c r="R193" s="28"/>
      <c r="S193" s="28"/>
      <c r="T193" s="28"/>
      <c r="U193" s="28"/>
      <c r="V193" s="28"/>
      <c r="W193" s="28"/>
      <c r="X193" s="28"/>
      <c r="Y193" s="28">
        <v>71740</v>
      </c>
      <c r="Z193" s="28">
        <v>70290</v>
      </c>
      <c r="AA193" s="28">
        <v>75990</v>
      </c>
      <c r="AB193" s="28">
        <v>70950</v>
      </c>
      <c r="AC193" s="28">
        <v>69850</v>
      </c>
      <c r="AD193" s="28">
        <v>67670</v>
      </c>
      <c r="AE193" s="28">
        <v>63640</v>
      </c>
      <c r="AF193" s="28">
        <v>60470</v>
      </c>
      <c r="AG193" s="28">
        <v>63830</v>
      </c>
      <c r="AH193" s="28">
        <v>64910</v>
      </c>
      <c r="AI193" s="28">
        <v>65940</v>
      </c>
      <c r="AJ193" s="28">
        <v>69840</v>
      </c>
      <c r="AK193" s="28">
        <v>71890</v>
      </c>
      <c r="AL193" s="28">
        <v>45970</v>
      </c>
      <c r="AM193" s="28">
        <v>74770</v>
      </c>
      <c r="AN193" s="28">
        <v>92730</v>
      </c>
      <c r="AO193" s="28">
        <v>143430</v>
      </c>
      <c r="AP193" s="30">
        <v>97.3</v>
      </c>
      <c r="AQ193" s="30">
        <v>80.400000000000006</v>
      </c>
      <c r="AR193" s="5">
        <v>70.7</v>
      </c>
      <c r="AS193" s="5">
        <v>72.400000000000006</v>
      </c>
      <c r="AU193" s="51"/>
      <c r="AV193" s="45"/>
      <c r="AW193" s="46"/>
      <c r="AY193" s="59">
        <f t="shared" si="317"/>
        <v>13682.5</v>
      </c>
      <c r="AZ193" s="59">
        <f t="shared" si="318"/>
        <v>13765.7</v>
      </c>
      <c r="BA193" s="59">
        <f t="shared" si="318"/>
        <v>13941.1</v>
      </c>
    </row>
    <row r="194" spans="1:53" x14ac:dyDescent="0.15">
      <c r="A194" s="9"/>
      <c r="B194" s="10"/>
      <c r="C194" s="134"/>
      <c r="D194" s="22" t="s">
        <v>10</v>
      </c>
      <c r="E194" s="28"/>
      <c r="F194" s="28"/>
      <c r="G194" s="28"/>
      <c r="H194" s="28"/>
      <c r="I194" s="28"/>
      <c r="J194" s="28"/>
      <c r="K194" s="28"/>
      <c r="L194" s="28"/>
      <c r="M194" s="28"/>
      <c r="N194" s="28"/>
      <c r="O194" s="28"/>
      <c r="P194" s="28"/>
      <c r="Q194" s="28"/>
      <c r="R194" s="28"/>
      <c r="S194" s="28"/>
      <c r="T194" s="28"/>
      <c r="U194" s="28"/>
      <c r="V194" s="28"/>
      <c r="W194" s="28"/>
      <c r="X194" s="28"/>
      <c r="Y194" s="28">
        <v>9960</v>
      </c>
      <c r="Z194" s="28">
        <v>10710</v>
      </c>
      <c r="AA194" s="28">
        <v>13510</v>
      </c>
      <c r="AB194" s="28">
        <v>12250</v>
      </c>
      <c r="AC194" s="28">
        <v>13710</v>
      </c>
      <c r="AD194" s="28">
        <v>12130</v>
      </c>
      <c r="AE194" s="28">
        <v>10260</v>
      </c>
      <c r="AF194" s="28">
        <v>9830</v>
      </c>
      <c r="AG194" s="28">
        <v>10470</v>
      </c>
      <c r="AH194" s="28">
        <v>10690</v>
      </c>
      <c r="AI194" s="28">
        <v>11460</v>
      </c>
      <c r="AJ194" s="28">
        <v>11640</v>
      </c>
      <c r="AK194" s="28">
        <v>11810</v>
      </c>
      <c r="AL194" s="28">
        <v>3240</v>
      </c>
      <c r="AM194" s="28">
        <v>17400</v>
      </c>
      <c r="AN194" s="28">
        <v>28340</v>
      </c>
      <c r="AO194" s="28">
        <v>33920</v>
      </c>
      <c r="AP194" s="30">
        <v>27.4</v>
      </c>
      <c r="AQ194" s="30">
        <v>28.6</v>
      </c>
      <c r="AR194" s="5">
        <v>46</v>
      </c>
      <c r="AS194" s="5">
        <v>50.6</v>
      </c>
      <c r="AU194" s="51"/>
      <c r="AV194" s="45"/>
      <c r="AW194" s="46"/>
      <c r="AY194" s="59">
        <f t="shared" si="317"/>
        <v>6560.4</v>
      </c>
      <c r="AZ194" s="59">
        <f t="shared" si="318"/>
        <v>6555.9</v>
      </c>
      <c r="BA194" s="59">
        <f t="shared" si="318"/>
        <v>6691.4</v>
      </c>
    </row>
    <row r="195" spans="1:53" ht="14.25" thickBot="1" x14ac:dyDescent="0.2">
      <c r="A195" s="9"/>
      <c r="B195" s="12"/>
      <c r="C195" s="135"/>
      <c r="D195" s="24" t="s">
        <v>11</v>
      </c>
      <c r="E195" s="29"/>
      <c r="F195" s="29"/>
      <c r="G195" s="29"/>
      <c r="H195" s="29"/>
      <c r="I195" s="29"/>
      <c r="J195" s="29"/>
      <c r="K195" s="29"/>
      <c r="L195" s="29"/>
      <c r="M195" s="29"/>
      <c r="N195" s="29"/>
      <c r="O195" s="29"/>
      <c r="P195" s="29"/>
      <c r="Q195" s="29"/>
      <c r="R195" s="29"/>
      <c r="S195" s="29"/>
      <c r="T195" s="29"/>
      <c r="U195" s="29"/>
      <c r="V195" s="29"/>
      <c r="W195" s="29"/>
      <c r="X195" s="29"/>
      <c r="Y195" s="29">
        <v>23741</v>
      </c>
      <c r="Z195" s="29">
        <v>22150</v>
      </c>
      <c r="AA195" s="29">
        <v>26993</v>
      </c>
      <c r="AB195" s="29">
        <v>24480</v>
      </c>
      <c r="AC195" s="29">
        <v>25040</v>
      </c>
      <c r="AD195" s="29">
        <v>21690</v>
      </c>
      <c r="AE195" s="29">
        <v>14320</v>
      </c>
      <c r="AF195" s="29">
        <v>13790</v>
      </c>
      <c r="AG195" s="29">
        <v>14860</v>
      </c>
      <c r="AH195" s="29">
        <v>15130</v>
      </c>
      <c r="AI195" s="29">
        <v>16230</v>
      </c>
      <c r="AJ195" s="29">
        <v>16750</v>
      </c>
      <c r="AK195" s="29">
        <v>16660</v>
      </c>
      <c r="AL195" s="29">
        <v>4420</v>
      </c>
      <c r="AM195" s="29">
        <v>28320</v>
      </c>
      <c r="AN195" s="29">
        <v>42760</v>
      </c>
      <c r="AO195" s="29">
        <v>49180</v>
      </c>
      <c r="AP195" s="31">
        <v>38.6</v>
      </c>
      <c r="AQ195" s="31">
        <v>37.1</v>
      </c>
      <c r="AR195" s="7">
        <v>57.7</v>
      </c>
      <c r="AS195" s="7">
        <v>63.4</v>
      </c>
      <c r="AU195" s="51"/>
      <c r="AV195" s="47"/>
      <c r="AW195" s="49"/>
      <c r="AY195" s="59">
        <f t="shared" si="317"/>
        <v>9678.5</v>
      </c>
      <c r="AZ195" s="59">
        <f t="shared" si="318"/>
        <v>9696.4</v>
      </c>
      <c r="BA195" s="59">
        <f t="shared" si="318"/>
        <v>9886.2000000000007</v>
      </c>
    </row>
    <row r="196" spans="1:53" x14ac:dyDescent="0.15">
      <c r="A196" s="15"/>
      <c r="B196" s="8"/>
      <c r="C196" s="136" t="s">
        <v>39</v>
      </c>
      <c r="D196" s="23" t="s">
        <v>6</v>
      </c>
      <c r="E196" s="26">
        <f t="shared" ref="E196:AI196" si="319">SUM(E197:E198)</f>
        <v>0</v>
      </c>
      <c r="F196" s="26">
        <f t="shared" si="319"/>
        <v>0</v>
      </c>
      <c r="G196" s="26">
        <f t="shared" si="319"/>
        <v>0</v>
      </c>
      <c r="H196" s="26">
        <f t="shared" si="319"/>
        <v>0</v>
      </c>
      <c r="I196" s="26">
        <f t="shared" si="319"/>
        <v>0</v>
      </c>
      <c r="J196" s="26">
        <f t="shared" si="319"/>
        <v>0</v>
      </c>
      <c r="K196" s="26">
        <f t="shared" si="319"/>
        <v>0</v>
      </c>
      <c r="L196" s="26">
        <f t="shared" si="319"/>
        <v>0</v>
      </c>
      <c r="M196" s="26">
        <f t="shared" si="319"/>
        <v>0</v>
      </c>
      <c r="N196" s="26">
        <f t="shared" si="319"/>
        <v>0</v>
      </c>
      <c r="O196" s="26">
        <f t="shared" si="319"/>
        <v>0</v>
      </c>
      <c r="P196" s="26">
        <f t="shared" si="319"/>
        <v>0</v>
      </c>
      <c r="Q196" s="26">
        <f t="shared" si="319"/>
        <v>0</v>
      </c>
      <c r="R196" s="26">
        <f t="shared" si="319"/>
        <v>0</v>
      </c>
      <c r="S196" s="26">
        <f t="shared" si="319"/>
        <v>0</v>
      </c>
      <c r="T196" s="26">
        <f t="shared" si="319"/>
        <v>0</v>
      </c>
      <c r="U196" s="26">
        <f t="shared" si="319"/>
        <v>0</v>
      </c>
      <c r="V196" s="26">
        <f t="shared" si="319"/>
        <v>0</v>
      </c>
      <c r="W196" s="26">
        <f t="shared" si="319"/>
        <v>0</v>
      </c>
      <c r="X196" s="26">
        <f t="shared" si="319"/>
        <v>0</v>
      </c>
      <c r="Y196" s="26">
        <f t="shared" si="319"/>
        <v>0</v>
      </c>
      <c r="Z196" s="26">
        <f t="shared" si="319"/>
        <v>0</v>
      </c>
      <c r="AA196" s="26">
        <f t="shared" si="319"/>
        <v>0</v>
      </c>
      <c r="AB196" s="26">
        <f t="shared" si="319"/>
        <v>0</v>
      </c>
      <c r="AC196" s="26">
        <f t="shared" si="319"/>
        <v>0</v>
      </c>
      <c r="AD196" s="26">
        <f t="shared" si="319"/>
        <v>0</v>
      </c>
      <c r="AE196" s="26">
        <f t="shared" si="319"/>
        <v>0</v>
      </c>
      <c r="AF196" s="26">
        <f t="shared" si="319"/>
        <v>0</v>
      </c>
      <c r="AG196" s="26">
        <f t="shared" si="319"/>
        <v>0</v>
      </c>
      <c r="AH196" s="26">
        <f t="shared" si="319"/>
        <v>0</v>
      </c>
      <c r="AI196" s="26">
        <f t="shared" si="319"/>
        <v>0</v>
      </c>
      <c r="AJ196" s="26">
        <f t="shared" ref="AJ196:AK196" si="320">SUM(AJ197:AJ198)</f>
        <v>0</v>
      </c>
      <c r="AK196" s="26">
        <f t="shared" si="320"/>
        <v>0</v>
      </c>
      <c r="AL196" s="26">
        <f t="shared" ref="AL196" si="321">SUM(AL197:AL198)</f>
        <v>0</v>
      </c>
      <c r="AM196" s="26">
        <f t="shared" ref="AM196" si="322">SUM(AM197:AM198)</f>
        <v>0</v>
      </c>
      <c r="AN196" s="26">
        <f t="shared" ref="AN196" si="323">SUM(AN197:AN198)</f>
        <v>0</v>
      </c>
      <c r="AO196" s="26">
        <f t="shared" ref="AO196" si="324">SUM(AO197:AO198)</f>
        <v>0</v>
      </c>
      <c r="AP196" s="27">
        <f t="shared" ref="AP196" si="325">SUM(AP197:AP198)</f>
        <v>0</v>
      </c>
      <c r="AQ196" s="27">
        <f t="shared" ref="AQ196" si="326">SUM(AQ197:AQ198)</f>
        <v>0</v>
      </c>
      <c r="AR196" s="3">
        <v>116</v>
      </c>
      <c r="AS196" s="3">
        <v>109.9</v>
      </c>
      <c r="AU196" s="51"/>
      <c r="AV196" s="52"/>
      <c r="AW196" s="121" t="s">
        <v>345</v>
      </c>
      <c r="AY196" s="27">
        <f>SUM(AY197:AY198)</f>
        <v>10638.400000000001</v>
      </c>
      <c r="AZ196" s="27">
        <f>SUM(AZ197:AZ198)</f>
        <v>10566</v>
      </c>
      <c r="BA196" s="27">
        <f>SUM(BA197:BA198)</f>
        <v>10739.4</v>
      </c>
    </row>
    <row r="197" spans="1:53" x14ac:dyDescent="0.15">
      <c r="A197" s="9" t="s">
        <v>21</v>
      </c>
      <c r="B197" s="9" t="s">
        <v>40</v>
      </c>
      <c r="C197" s="137"/>
      <c r="D197" s="22" t="s">
        <v>7</v>
      </c>
      <c r="E197" s="28"/>
      <c r="F197" s="28"/>
      <c r="G197" s="28"/>
      <c r="H197" s="28"/>
      <c r="I197" s="28"/>
      <c r="J197" s="28"/>
      <c r="K197" s="28"/>
      <c r="L197" s="28"/>
      <c r="M197" s="28"/>
      <c r="N197" s="28"/>
      <c r="O197" s="28"/>
      <c r="P197" s="28"/>
      <c r="Q197" s="28"/>
      <c r="R197" s="28"/>
      <c r="S197" s="28"/>
      <c r="T197" s="28"/>
      <c r="U197" s="28"/>
      <c r="V197" s="28"/>
      <c r="W197" s="28"/>
      <c r="X197" s="28"/>
      <c r="Y197" s="28"/>
      <c r="Z197" s="28"/>
      <c r="AA197" s="28"/>
      <c r="AB197" s="28"/>
      <c r="AC197" s="28"/>
      <c r="AD197" s="28"/>
      <c r="AE197" s="28"/>
      <c r="AF197" s="28"/>
      <c r="AG197" s="28"/>
      <c r="AH197" s="28"/>
      <c r="AI197" s="28"/>
      <c r="AJ197" s="28"/>
      <c r="AK197" s="28"/>
      <c r="AL197" s="28"/>
      <c r="AM197" s="28"/>
      <c r="AN197" s="28"/>
      <c r="AO197" s="28"/>
      <c r="AP197" s="30"/>
      <c r="AQ197" s="30"/>
      <c r="AR197" s="5">
        <v>0.9</v>
      </c>
      <c r="AS197" s="5">
        <v>1.3</v>
      </c>
      <c r="AU197" s="51"/>
      <c r="AV197" s="52"/>
      <c r="AW197" s="122"/>
      <c r="AY197" s="59">
        <f t="shared" si="317"/>
        <v>4963.8</v>
      </c>
      <c r="AZ197" s="59">
        <f t="shared" si="318"/>
        <v>5046.5</v>
      </c>
      <c r="BA197" s="59">
        <f t="shared" si="318"/>
        <v>5131.2</v>
      </c>
    </row>
    <row r="198" spans="1:53" x14ac:dyDescent="0.15">
      <c r="A198" s="9"/>
      <c r="B198" s="10"/>
      <c r="C198" s="137"/>
      <c r="D198" s="22" t="s">
        <v>8</v>
      </c>
      <c r="E198" s="28"/>
      <c r="F198" s="28"/>
      <c r="G198" s="28"/>
      <c r="H198" s="28"/>
      <c r="I198" s="28"/>
      <c r="J198" s="28"/>
      <c r="K198" s="28"/>
      <c r="L198" s="28"/>
      <c r="M198" s="28"/>
      <c r="N198" s="28"/>
      <c r="O198" s="28"/>
      <c r="P198" s="28"/>
      <c r="Q198" s="28"/>
      <c r="R198" s="28"/>
      <c r="S198" s="28"/>
      <c r="T198" s="28"/>
      <c r="U198" s="28"/>
      <c r="V198" s="28"/>
      <c r="W198" s="28"/>
      <c r="X198" s="28"/>
      <c r="Y198" s="28"/>
      <c r="Z198" s="28"/>
      <c r="AA198" s="28"/>
      <c r="AB198" s="28"/>
      <c r="AC198" s="28"/>
      <c r="AD198" s="28"/>
      <c r="AE198" s="28"/>
      <c r="AF198" s="28"/>
      <c r="AG198" s="28"/>
      <c r="AH198" s="28"/>
      <c r="AI198" s="28"/>
      <c r="AJ198" s="28"/>
      <c r="AK198" s="28"/>
      <c r="AL198" s="28"/>
      <c r="AM198" s="28"/>
      <c r="AN198" s="28"/>
      <c r="AO198" s="28"/>
      <c r="AP198" s="30"/>
      <c r="AQ198" s="30"/>
      <c r="AR198" s="5">
        <v>115.1</v>
      </c>
      <c r="AS198" s="5">
        <v>108.6</v>
      </c>
      <c r="AU198" s="51"/>
      <c r="AV198" s="52"/>
      <c r="AW198" s="122"/>
      <c r="AY198" s="59">
        <f t="shared" si="317"/>
        <v>5674.6</v>
      </c>
      <c r="AZ198" s="59">
        <f t="shared" si="318"/>
        <v>5519.5</v>
      </c>
      <c r="BA198" s="59">
        <f t="shared" si="318"/>
        <v>5608.2</v>
      </c>
    </row>
    <row r="199" spans="1:53" x14ac:dyDescent="0.15">
      <c r="A199" s="9"/>
      <c r="B199" s="10"/>
      <c r="C199" s="137"/>
      <c r="D199" s="22" t="s">
        <v>9</v>
      </c>
      <c r="E199" s="28"/>
      <c r="F199" s="28"/>
      <c r="G199" s="28"/>
      <c r="H199" s="28"/>
      <c r="I199" s="28"/>
      <c r="J199" s="28"/>
      <c r="K199" s="28"/>
      <c r="L199" s="28"/>
      <c r="M199" s="28"/>
      <c r="N199" s="28"/>
      <c r="O199" s="28"/>
      <c r="P199" s="28"/>
      <c r="Q199" s="28"/>
      <c r="R199" s="28"/>
      <c r="S199" s="28"/>
      <c r="T199" s="28"/>
      <c r="U199" s="28"/>
      <c r="V199" s="28"/>
      <c r="W199" s="28"/>
      <c r="X199" s="28"/>
      <c r="Y199" s="28"/>
      <c r="Z199" s="28"/>
      <c r="AA199" s="28"/>
      <c r="AB199" s="28"/>
      <c r="AC199" s="28"/>
      <c r="AD199" s="28"/>
      <c r="AE199" s="28"/>
      <c r="AF199" s="28"/>
      <c r="AG199" s="28"/>
      <c r="AH199" s="28"/>
      <c r="AI199" s="28"/>
      <c r="AJ199" s="28"/>
      <c r="AK199" s="28"/>
      <c r="AL199" s="28"/>
      <c r="AM199" s="28"/>
      <c r="AN199" s="28"/>
      <c r="AO199" s="28"/>
      <c r="AP199" s="30"/>
      <c r="AQ199" s="30"/>
      <c r="AR199" s="5">
        <v>106.1</v>
      </c>
      <c r="AS199" s="5">
        <v>101.6</v>
      </c>
      <c r="AU199" s="51"/>
      <c r="AV199" s="52"/>
      <c r="AW199" s="122"/>
      <c r="AY199" s="59">
        <f t="shared" si="317"/>
        <v>6280.8</v>
      </c>
      <c r="AZ199" s="59">
        <f t="shared" si="318"/>
        <v>6176.1</v>
      </c>
      <c r="BA199" s="59">
        <f t="shared" si="318"/>
        <v>6247.6</v>
      </c>
    </row>
    <row r="200" spans="1:53" x14ac:dyDescent="0.15">
      <c r="A200" s="9"/>
      <c r="B200" s="10"/>
      <c r="C200" s="137"/>
      <c r="D200" s="22" t="s">
        <v>10</v>
      </c>
      <c r="E200" s="28"/>
      <c r="F200" s="28"/>
      <c r="G200" s="28"/>
      <c r="H200" s="28"/>
      <c r="I200" s="28"/>
      <c r="J200" s="28"/>
      <c r="K200" s="28"/>
      <c r="L200" s="28"/>
      <c r="M200" s="28"/>
      <c r="N200" s="28"/>
      <c r="O200" s="28"/>
      <c r="P200" s="28"/>
      <c r="Q200" s="28"/>
      <c r="R200" s="28"/>
      <c r="S200" s="28"/>
      <c r="T200" s="28"/>
      <c r="U200" s="28"/>
      <c r="V200" s="28"/>
      <c r="W200" s="28"/>
      <c r="X200" s="28"/>
      <c r="Y200" s="28"/>
      <c r="Z200" s="28"/>
      <c r="AA200" s="28"/>
      <c r="AB200" s="28"/>
      <c r="AC200" s="28"/>
      <c r="AD200" s="28"/>
      <c r="AE200" s="28"/>
      <c r="AF200" s="28"/>
      <c r="AG200" s="28"/>
      <c r="AH200" s="28"/>
      <c r="AI200" s="28"/>
      <c r="AJ200" s="28"/>
      <c r="AK200" s="28"/>
      <c r="AL200" s="28"/>
      <c r="AM200" s="28"/>
      <c r="AN200" s="28"/>
      <c r="AO200" s="28"/>
      <c r="AP200" s="30"/>
      <c r="AQ200" s="30"/>
      <c r="AR200" s="5">
        <v>9.9</v>
      </c>
      <c r="AS200" s="5">
        <v>8.3000000000000007</v>
      </c>
      <c r="AU200" s="51"/>
      <c r="AV200" s="52"/>
      <c r="AW200" s="122"/>
      <c r="AY200" s="59">
        <f t="shared" si="317"/>
        <v>4357.6000000000004</v>
      </c>
      <c r="AZ200" s="59">
        <f t="shared" si="318"/>
        <v>4389.8999999999996</v>
      </c>
      <c r="BA200" s="59">
        <f t="shared" si="318"/>
        <v>4491.8</v>
      </c>
    </row>
    <row r="201" spans="1:53" ht="14.25" thickBot="1" x14ac:dyDescent="0.2">
      <c r="A201" s="12"/>
      <c r="B201" s="13"/>
      <c r="C201" s="138"/>
      <c r="D201" s="24" t="s">
        <v>11</v>
      </c>
      <c r="E201" s="29"/>
      <c r="F201" s="29"/>
      <c r="G201" s="29"/>
      <c r="H201" s="29"/>
      <c r="I201" s="29"/>
      <c r="J201" s="29"/>
      <c r="K201" s="29"/>
      <c r="L201" s="29"/>
      <c r="M201" s="29"/>
      <c r="N201" s="29"/>
      <c r="O201" s="29"/>
      <c r="P201" s="29"/>
      <c r="Q201" s="29"/>
      <c r="R201" s="29"/>
      <c r="S201" s="29"/>
      <c r="T201" s="29"/>
      <c r="U201" s="29"/>
      <c r="V201" s="29"/>
      <c r="W201" s="29"/>
      <c r="X201" s="29"/>
      <c r="Y201" s="29"/>
      <c r="Z201" s="29"/>
      <c r="AA201" s="29"/>
      <c r="AB201" s="29"/>
      <c r="AC201" s="29"/>
      <c r="AD201" s="29"/>
      <c r="AE201" s="29"/>
      <c r="AF201" s="29"/>
      <c r="AG201" s="29"/>
      <c r="AH201" s="29"/>
      <c r="AI201" s="29"/>
      <c r="AJ201" s="29"/>
      <c r="AK201" s="29"/>
      <c r="AL201" s="29"/>
      <c r="AM201" s="29"/>
      <c r="AN201" s="29"/>
      <c r="AO201" s="29"/>
      <c r="AP201" s="31"/>
      <c r="AQ201" s="31"/>
      <c r="AR201" s="7">
        <v>11.3</v>
      </c>
      <c r="AS201" s="7">
        <v>9.6</v>
      </c>
      <c r="AU201" s="51"/>
      <c r="AV201" s="52"/>
      <c r="AW201" s="123"/>
      <c r="AY201" s="59">
        <f t="shared" si="317"/>
        <v>7255.9</v>
      </c>
      <c r="AZ201" s="59">
        <f t="shared" si="318"/>
        <v>7315.8</v>
      </c>
      <c r="BA201" s="59">
        <f t="shared" si="318"/>
        <v>7487.8</v>
      </c>
    </row>
    <row r="202" spans="1:53" x14ac:dyDescent="0.15">
      <c r="A202" s="148" t="s">
        <v>41</v>
      </c>
      <c r="B202" s="149"/>
      <c r="C202" s="150"/>
      <c r="D202" s="23" t="s">
        <v>6</v>
      </c>
      <c r="E202" s="26"/>
      <c r="F202" s="26"/>
      <c r="G202" s="26"/>
      <c r="H202" s="26">
        <f t="shared" ref="H202" si="327">SUM(H203:H204)-SUM(H205:H206)</f>
        <v>0</v>
      </c>
      <c r="I202" s="26"/>
      <c r="J202" s="26"/>
      <c r="K202" s="26"/>
      <c r="L202" s="26"/>
      <c r="M202" s="26"/>
      <c r="N202" s="26"/>
      <c r="O202" s="26"/>
      <c r="P202" s="26"/>
      <c r="Q202" s="26"/>
      <c r="R202" s="26"/>
      <c r="S202" s="26"/>
      <c r="T202" s="26"/>
      <c r="U202" s="26"/>
      <c r="V202" s="26"/>
      <c r="W202" s="26"/>
      <c r="X202" s="26"/>
      <c r="Y202" s="26"/>
      <c r="Z202" s="26"/>
      <c r="AA202" s="26"/>
      <c r="AB202" s="26"/>
      <c r="AC202" s="26"/>
      <c r="AD202" s="26"/>
      <c r="AE202" s="26"/>
      <c r="AF202" s="26"/>
      <c r="AG202" s="26"/>
      <c r="AH202" s="26"/>
      <c r="AI202" s="26"/>
      <c r="AJ202" s="26"/>
      <c r="AK202" s="26"/>
      <c r="AL202" s="26"/>
      <c r="AM202" s="26"/>
      <c r="AN202" s="26"/>
      <c r="AO202" s="26"/>
      <c r="AP202" s="27">
        <f t="shared" ref="AP202:AQ202" si="328">SUM(AP203:AP204)-SUM(AP205:AP206)</f>
        <v>0</v>
      </c>
      <c r="AQ202" s="27">
        <f t="shared" si="328"/>
        <v>0</v>
      </c>
      <c r="AR202" s="3">
        <v>80885.8</v>
      </c>
      <c r="AS202" s="3">
        <v>72451.100000000006</v>
      </c>
      <c r="AU202" s="51"/>
      <c r="AV202" s="52"/>
      <c r="AW202" s="121" t="s">
        <v>43</v>
      </c>
      <c r="AY202" s="27">
        <f>SUM(AY203:AY204)</f>
        <v>2467.6999999999998</v>
      </c>
      <c r="AZ202" s="27">
        <f>SUM(AZ203:AZ204)</f>
        <v>2514.9</v>
      </c>
      <c r="BA202" s="27">
        <f>SUM(BA203:BA204)</f>
        <v>2565.3000000000002</v>
      </c>
    </row>
    <row r="203" spans="1:53" x14ac:dyDescent="0.15">
      <c r="A203" s="151"/>
      <c r="B203" s="152"/>
      <c r="C203" s="153"/>
      <c r="D203" s="22" t="s">
        <v>7</v>
      </c>
      <c r="E203" s="28"/>
      <c r="F203" s="28"/>
      <c r="G203" s="28"/>
      <c r="H203" s="28">
        <v>2810989</v>
      </c>
      <c r="I203" s="28"/>
      <c r="J203" s="28"/>
      <c r="K203" s="28"/>
      <c r="L203" s="28"/>
      <c r="M203" s="28"/>
      <c r="N203" s="28"/>
      <c r="O203" s="28"/>
      <c r="P203" s="28"/>
      <c r="Q203" s="28"/>
      <c r="R203" s="28"/>
      <c r="S203" s="28"/>
      <c r="T203" s="28"/>
      <c r="U203" s="28"/>
      <c r="V203" s="28"/>
      <c r="W203" s="28"/>
      <c r="X203" s="28"/>
      <c r="Y203" s="28"/>
      <c r="Z203" s="28"/>
      <c r="AA203" s="28"/>
      <c r="AB203" s="28"/>
      <c r="AC203" s="28"/>
      <c r="AD203" s="28"/>
      <c r="AE203" s="28"/>
      <c r="AF203" s="28"/>
      <c r="AG203" s="28"/>
      <c r="AH203" s="28"/>
      <c r="AI203" s="28"/>
      <c r="AJ203" s="28"/>
      <c r="AK203" s="28"/>
      <c r="AL203" s="28"/>
      <c r="AM203" s="28"/>
      <c r="AN203" s="28"/>
      <c r="AO203" s="28"/>
      <c r="AP203" s="5">
        <v>19945.900000000001</v>
      </c>
      <c r="AQ203" s="5">
        <v>20490.099999999999</v>
      </c>
      <c r="AR203" s="5">
        <v>21974</v>
      </c>
      <c r="AS203" s="5">
        <v>17020</v>
      </c>
      <c r="AU203" s="51"/>
      <c r="AV203" s="52"/>
      <c r="AW203" s="122"/>
      <c r="AY203" s="59">
        <f t="shared" si="317"/>
        <v>720.3</v>
      </c>
      <c r="AZ203" s="59">
        <f t="shared" si="318"/>
        <v>722.1</v>
      </c>
      <c r="BA203" s="59">
        <f t="shared" si="318"/>
        <v>753.2</v>
      </c>
    </row>
    <row r="204" spans="1:53" x14ac:dyDescent="0.15">
      <c r="A204" s="151"/>
      <c r="B204" s="152"/>
      <c r="C204" s="153"/>
      <c r="D204" s="22" t="s">
        <v>8</v>
      </c>
      <c r="E204" s="28"/>
      <c r="F204" s="28"/>
      <c r="G204" s="28"/>
      <c r="H204" s="28">
        <v>8085685</v>
      </c>
      <c r="I204" s="28"/>
      <c r="J204" s="28"/>
      <c r="K204" s="28"/>
      <c r="L204" s="28"/>
      <c r="M204" s="28"/>
      <c r="N204" s="28"/>
      <c r="O204" s="28"/>
      <c r="P204" s="28"/>
      <c r="Q204" s="28"/>
      <c r="R204" s="28"/>
      <c r="S204" s="28"/>
      <c r="T204" s="28"/>
      <c r="U204" s="28"/>
      <c r="V204" s="28"/>
      <c r="W204" s="28"/>
      <c r="X204" s="28"/>
      <c r="Y204" s="28"/>
      <c r="Z204" s="28"/>
      <c r="AA204" s="28"/>
      <c r="AB204" s="28"/>
      <c r="AC204" s="28"/>
      <c r="AD204" s="28"/>
      <c r="AE204" s="28"/>
      <c r="AF204" s="28"/>
      <c r="AG204" s="28"/>
      <c r="AH204" s="28"/>
      <c r="AI204" s="28"/>
      <c r="AJ204" s="28"/>
      <c r="AK204" s="28"/>
      <c r="AL204" s="28"/>
      <c r="AM204" s="28"/>
      <c r="AN204" s="28"/>
      <c r="AO204" s="28"/>
      <c r="AP204" s="5">
        <v>56017.9</v>
      </c>
      <c r="AQ204" s="5">
        <v>57040.800000000003</v>
      </c>
      <c r="AR204" s="5">
        <v>58911.8</v>
      </c>
      <c r="AS204" s="5">
        <v>55431.1</v>
      </c>
      <c r="AU204" s="51"/>
      <c r="AV204" s="52"/>
      <c r="AW204" s="122"/>
      <c r="AY204" s="59">
        <f t="shared" si="317"/>
        <v>1747.4</v>
      </c>
      <c r="AZ204" s="59">
        <f t="shared" si="318"/>
        <v>1792.8</v>
      </c>
      <c r="BA204" s="59">
        <f t="shared" si="318"/>
        <v>1812.1</v>
      </c>
    </row>
    <row r="205" spans="1:53" x14ac:dyDescent="0.15">
      <c r="A205" s="151"/>
      <c r="B205" s="152"/>
      <c r="C205" s="153"/>
      <c r="D205" s="22" t="s">
        <v>9</v>
      </c>
      <c r="E205" s="28"/>
      <c r="F205" s="28"/>
      <c r="G205" s="28"/>
      <c r="H205" s="28">
        <v>5749438</v>
      </c>
      <c r="I205" s="28"/>
      <c r="J205" s="28"/>
      <c r="K205" s="28"/>
      <c r="L205" s="28"/>
      <c r="M205" s="28"/>
      <c r="N205" s="28"/>
      <c r="O205" s="28"/>
      <c r="P205" s="28"/>
      <c r="Q205" s="28"/>
      <c r="R205" s="28"/>
      <c r="S205" s="28"/>
      <c r="T205" s="28"/>
      <c r="U205" s="28"/>
      <c r="V205" s="28"/>
      <c r="W205" s="28"/>
      <c r="X205" s="28"/>
      <c r="Y205" s="28"/>
      <c r="Z205" s="28"/>
      <c r="AA205" s="28"/>
      <c r="AB205" s="28"/>
      <c r="AC205" s="28"/>
      <c r="AD205" s="28"/>
      <c r="AE205" s="28"/>
      <c r="AF205" s="28"/>
      <c r="AG205" s="28"/>
      <c r="AH205" s="28"/>
      <c r="AI205" s="28"/>
      <c r="AJ205" s="28"/>
      <c r="AK205" s="28"/>
      <c r="AL205" s="28"/>
      <c r="AM205" s="28"/>
      <c r="AN205" s="28"/>
      <c r="AO205" s="28"/>
      <c r="AP205" s="5">
        <v>62226.8</v>
      </c>
      <c r="AQ205" s="5">
        <v>63582.7</v>
      </c>
      <c r="AR205" s="5">
        <v>66659.199999999997</v>
      </c>
      <c r="AS205" s="5">
        <v>59541</v>
      </c>
      <c r="AU205" s="51"/>
      <c r="AV205" s="52"/>
      <c r="AW205" s="122"/>
      <c r="AY205" s="59">
        <f t="shared" si="317"/>
        <v>733</v>
      </c>
      <c r="AZ205" s="59">
        <f t="shared" si="318"/>
        <v>777.8</v>
      </c>
      <c r="BA205" s="59">
        <f t="shared" si="318"/>
        <v>793.2</v>
      </c>
    </row>
    <row r="206" spans="1:53" x14ac:dyDescent="0.15">
      <c r="A206" s="151"/>
      <c r="B206" s="152"/>
      <c r="C206" s="153"/>
      <c r="D206" s="22" t="s">
        <v>10</v>
      </c>
      <c r="E206" s="28"/>
      <c r="F206" s="28"/>
      <c r="G206" s="28"/>
      <c r="H206" s="28">
        <v>5147236</v>
      </c>
      <c r="I206" s="28"/>
      <c r="J206" s="28"/>
      <c r="K206" s="28"/>
      <c r="L206" s="28"/>
      <c r="M206" s="28"/>
      <c r="N206" s="28"/>
      <c r="O206" s="28"/>
      <c r="P206" s="28"/>
      <c r="Q206" s="28"/>
      <c r="R206" s="28"/>
      <c r="S206" s="28"/>
      <c r="T206" s="28"/>
      <c r="U206" s="28"/>
      <c r="V206" s="28"/>
      <c r="W206" s="28"/>
      <c r="X206" s="28"/>
      <c r="Y206" s="28"/>
      <c r="Z206" s="28"/>
      <c r="AA206" s="28"/>
      <c r="AB206" s="28"/>
      <c r="AC206" s="28"/>
      <c r="AD206" s="28"/>
      <c r="AE206" s="28"/>
      <c r="AF206" s="28"/>
      <c r="AG206" s="28"/>
      <c r="AH206" s="28"/>
      <c r="AI206" s="28"/>
      <c r="AJ206" s="28"/>
      <c r="AK206" s="28"/>
      <c r="AL206" s="28"/>
      <c r="AM206" s="28"/>
      <c r="AN206" s="28"/>
      <c r="AO206" s="28"/>
      <c r="AP206" s="5">
        <v>13737</v>
      </c>
      <c r="AQ206" s="5">
        <v>13948.2</v>
      </c>
      <c r="AR206" s="5">
        <v>14226.6</v>
      </c>
      <c r="AS206" s="5">
        <v>12910.1</v>
      </c>
      <c r="AU206" s="51"/>
      <c r="AV206" s="52"/>
      <c r="AW206" s="122"/>
      <c r="AY206" s="59">
        <f t="shared" si="317"/>
        <v>1734.7</v>
      </c>
      <c r="AZ206" s="59">
        <f t="shared" si="318"/>
        <v>1737.1</v>
      </c>
      <c r="BA206" s="59">
        <f t="shared" si="318"/>
        <v>1772.1</v>
      </c>
    </row>
    <row r="207" spans="1:53" ht="14.25" thickBot="1" x14ac:dyDescent="0.2">
      <c r="A207" s="154"/>
      <c r="B207" s="155"/>
      <c r="C207" s="156"/>
      <c r="D207" s="24" t="s">
        <v>11</v>
      </c>
      <c r="E207" s="29"/>
      <c r="F207" s="29"/>
      <c r="G207" s="29"/>
      <c r="H207" s="29"/>
      <c r="I207" s="29"/>
      <c r="J207" s="29"/>
      <c r="K207" s="29"/>
      <c r="L207" s="29"/>
      <c r="M207" s="29"/>
      <c r="N207" s="29"/>
      <c r="O207" s="29"/>
      <c r="P207" s="29"/>
      <c r="Q207" s="29"/>
      <c r="R207" s="29"/>
      <c r="S207" s="29"/>
      <c r="T207" s="29"/>
      <c r="U207" s="29"/>
      <c r="V207" s="29"/>
      <c r="W207" s="29"/>
      <c r="X207" s="29"/>
      <c r="Y207" s="29"/>
      <c r="Z207" s="29"/>
      <c r="AA207" s="29"/>
      <c r="AB207" s="29"/>
      <c r="AC207" s="29"/>
      <c r="AD207" s="29"/>
      <c r="AE207" s="29"/>
      <c r="AF207" s="29"/>
      <c r="AG207" s="29"/>
      <c r="AH207" s="29"/>
      <c r="AI207" s="29"/>
      <c r="AJ207" s="29"/>
      <c r="AK207" s="29"/>
      <c r="AL207" s="29"/>
      <c r="AM207" s="29"/>
      <c r="AN207" s="29"/>
      <c r="AO207" s="29"/>
      <c r="AP207" s="7">
        <v>17629.599999999999</v>
      </c>
      <c r="AQ207" s="7">
        <v>17959.8</v>
      </c>
      <c r="AR207" s="7">
        <v>18330.2</v>
      </c>
      <c r="AS207" s="7">
        <v>16943.3</v>
      </c>
      <c r="AU207" s="51"/>
      <c r="AV207" s="52"/>
      <c r="AW207" s="123"/>
      <c r="AY207" s="59">
        <f t="shared" si="317"/>
        <v>1890.7</v>
      </c>
      <c r="AZ207" s="59">
        <f t="shared" si="318"/>
        <v>1894</v>
      </c>
      <c r="BA207" s="59">
        <f t="shared" si="318"/>
        <v>1930.5</v>
      </c>
    </row>
    <row r="208" spans="1:53" x14ac:dyDescent="0.15">
      <c r="A208" s="8"/>
      <c r="B208" s="139" t="s">
        <v>42</v>
      </c>
      <c r="C208" s="140"/>
      <c r="D208" s="23" t="s">
        <v>6</v>
      </c>
      <c r="E208" s="26">
        <f t="shared" ref="E208:AI208" si="329">SUM(E209:E210)-SUM(E211:E212)</f>
        <v>0</v>
      </c>
      <c r="F208" s="26">
        <f t="shared" si="329"/>
        <v>0</v>
      </c>
      <c r="G208" s="26">
        <f t="shared" si="329"/>
        <v>0</v>
      </c>
      <c r="H208" s="26">
        <f t="shared" si="329"/>
        <v>0</v>
      </c>
      <c r="I208" s="26">
        <f t="shared" si="329"/>
        <v>0</v>
      </c>
      <c r="J208" s="26">
        <f t="shared" si="329"/>
        <v>0</v>
      </c>
      <c r="K208" s="26">
        <f t="shared" si="329"/>
        <v>0</v>
      </c>
      <c r="L208" s="26">
        <f t="shared" si="329"/>
        <v>0</v>
      </c>
      <c r="M208" s="26">
        <f t="shared" si="329"/>
        <v>0</v>
      </c>
      <c r="N208" s="26">
        <f t="shared" si="329"/>
        <v>0</v>
      </c>
      <c r="O208" s="26">
        <f t="shared" si="329"/>
        <v>0</v>
      </c>
      <c r="P208" s="26">
        <f t="shared" si="329"/>
        <v>0</v>
      </c>
      <c r="Q208" s="26">
        <f t="shared" si="329"/>
        <v>0</v>
      </c>
      <c r="R208" s="26">
        <f t="shared" si="329"/>
        <v>0</v>
      </c>
      <c r="S208" s="26">
        <f t="shared" si="329"/>
        <v>0</v>
      </c>
      <c r="T208" s="26">
        <f t="shared" si="329"/>
        <v>0</v>
      </c>
      <c r="U208" s="26">
        <f t="shared" si="329"/>
        <v>0</v>
      </c>
      <c r="V208" s="26">
        <f t="shared" si="329"/>
        <v>0</v>
      </c>
      <c r="W208" s="26">
        <f t="shared" si="329"/>
        <v>0</v>
      </c>
      <c r="X208" s="26">
        <f t="shared" si="329"/>
        <v>0</v>
      </c>
      <c r="Y208" s="26">
        <f t="shared" si="329"/>
        <v>0</v>
      </c>
      <c r="Z208" s="26">
        <f t="shared" si="329"/>
        <v>0</v>
      </c>
      <c r="AA208" s="26">
        <f t="shared" si="329"/>
        <v>0</v>
      </c>
      <c r="AB208" s="26">
        <f t="shared" si="329"/>
        <v>0</v>
      </c>
      <c r="AC208" s="26">
        <f t="shared" si="329"/>
        <v>0</v>
      </c>
      <c r="AD208" s="26">
        <f t="shared" si="329"/>
        <v>0</v>
      </c>
      <c r="AE208" s="26">
        <f t="shared" si="329"/>
        <v>0</v>
      </c>
      <c r="AF208" s="26">
        <f t="shared" si="329"/>
        <v>0</v>
      </c>
      <c r="AG208" s="26">
        <f t="shared" si="329"/>
        <v>0</v>
      </c>
      <c r="AH208" s="26">
        <f t="shared" si="329"/>
        <v>0</v>
      </c>
      <c r="AI208" s="26">
        <f t="shared" si="329"/>
        <v>0</v>
      </c>
      <c r="AJ208" s="26">
        <f t="shared" ref="AJ208:AK208" si="330">SUM(AJ209:AJ210)-SUM(AJ211:AJ212)</f>
        <v>0</v>
      </c>
      <c r="AK208" s="26">
        <f t="shared" si="330"/>
        <v>0</v>
      </c>
      <c r="AL208" s="26">
        <f t="shared" ref="AL208" si="331">SUM(AL209:AL210)-SUM(AL211:AL212)</f>
        <v>0</v>
      </c>
      <c r="AM208" s="26">
        <f t="shared" ref="AM208" si="332">SUM(AM209:AM210)-SUM(AM211:AM212)</f>
        <v>0</v>
      </c>
      <c r="AN208" s="26">
        <f t="shared" ref="AN208" si="333">SUM(AN209:AN210)-SUM(AN211:AN212)</f>
        <v>0</v>
      </c>
      <c r="AO208" s="26">
        <f t="shared" ref="AO208" si="334">SUM(AO209:AO210)-SUM(AO211:AO212)</f>
        <v>0</v>
      </c>
      <c r="AP208" s="27">
        <f t="shared" ref="AP208" si="335">SUM(AP209:AP210)-SUM(AP211:AP212)</f>
        <v>0</v>
      </c>
      <c r="AQ208" s="27">
        <f t="shared" ref="AQ208" si="336">SUM(AQ209:AQ210)-SUM(AQ211:AQ212)</f>
        <v>0</v>
      </c>
      <c r="AR208" s="3">
        <v>20632.5</v>
      </c>
      <c r="AS208" s="3">
        <v>19966</v>
      </c>
      <c r="AU208" s="51"/>
      <c r="AV208" s="52"/>
      <c r="AW208" s="53" t="s">
        <v>44</v>
      </c>
      <c r="AY208" s="59">
        <f t="shared" si="317"/>
        <v>0</v>
      </c>
      <c r="AZ208" s="59">
        <f t="shared" si="318"/>
        <v>0</v>
      </c>
      <c r="BA208" s="59">
        <f t="shared" si="318"/>
        <v>718.7</v>
      </c>
    </row>
    <row r="209" spans="1:53" x14ac:dyDescent="0.15">
      <c r="A209" s="9"/>
      <c r="B209" s="141"/>
      <c r="C209" s="142"/>
      <c r="D209" s="22" t="s">
        <v>7</v>
      </c>
      <c r="E209" s="28"/>
      <c r="F209" s="28"/>
      <c r="G209" s="28"/>
      <c r="H209" s="28"/>
      <c r="I209" s="28"/>
      <c r="J209" s="28"/>
      <c r="K209" s="28"/>
      <c r="L209" s="28"/>
      <c r="M209" s="28"/>
      <c r="N209" s="28"/>
      <c r="O209" s="28"/>
      <c r="P209" s="28"/>
      <c r="Q209" s="28"/>
      <c r="R209" s="28"/>
      <c r="S209" s="28"/>
      <c r="T209" s="28"/>
      <c r="U209" s="28"/>
      <c r="V209" s="28"/>
      <c r="W209" s="28"/>
      <c r="X209" s="28"/>
      <c r="Y209" s="28"/>
      <c r="Z209" s="28"/>
      <c r="AA209" s="28"/>
      <c r="AB209" s="28"/>
      <c r="AC209" s="28"/>
      <c r="AD209" s="28"/>
      <c r="AE209" s="28"/>
      <c r="AF209" s="28"/>
      <c r="AG209" s="28"/>
      <c r="AH209" s="28">
        <v>4995080</v>
      </c>
      <c r="AI209" s="28">
        <v>5419328</v>
      </c>
      <c r="AJ209" s="28">
        <v>5725498</v>
      </c>
      <c r="AK209" s="28">
        <v>5681333</v>
      </c>
      <c r="AL209" s="28">
        <v>5391844</v>
      </c>
      <c r="AM209" s="28">
        <v>5631863</v>
      </c>
      <c r="AN209" s="28">
        <v>5795777</v>
      </c>
      <c r="AO209" s="28">
        <v>5974114</v>
      </c>
      <c r="AP209" s="5">
        <v>6251.1</v>
      </c>
      <c r="AQ209" s="5">
        <v>6249.5</v>
      </c>
      <c r="AR209" s="5">
        <v>6478.5</v>
      </c>
      <c r="AS209" s="5">
        <v>6138.9</v>
      </c>
      <c r="AU209" s="51"/>
      <c r="AV209" s="52"/>
      <c r="AW209" s="54"/>
      <c r="AY209" s="59">
        <f t="shared" si="317"/>
        <v>0</v>
      </c>
      <c r="AZ209" s="59">
        <f t="shared" si="318"/>
        <v>0</v>
      </c>
      <c r="BA209" s="59">
        <f t="shared" si="318"/>
        <v>10.5</v>
      </c>
    </row>
    <row r="210" spans="1:53" x14ac:dyDescent="0.15">
      <c r="A210" s="9"/>
      <c r="B210" s="141"/>
      <c r="C210" s="142"/>
      <c r="D210" s="22" t="s">
        <v>8</v>
      </c>
      <c r="E210" s="28"/>
      <c r="F210" s="28"/>
      <c r="G210" s="28"/>
      <c r="H210" s="28"/>
      <c r="I210" s="28"/>
      <c r="J210" s="28"/>
      <c r="K210" s="28"/>
      <c r="L210" s="28"/>
      <c r="M210" s="28"/>
      <c r="N210" s="28"/>
      <c r="O210" s="28"/>
      <c r="P210" s="28"/>
      <c r="Q210" s="28"/>
      <c r="R210" s="28"/>
      <c r="S210" s="28"/>
      <c r="T210" s="28"/>
      <c r="U210" s="28"/>
      <c r="V210" s="28"/>
      <c r="W210" s="28"/>
      <c r="X210" s="28"/>
      <c r="Y210" s="28"/>
      <c r="Z210" s="28"/>
      <c r="AA210" s="28"/>
      <c r="AB210" s="28"/>
      <c r="AC210" s="28"/>
      <c r="AD210" s="28"/>
      <c r="AE210" s="28"/>
      <c r="AF210" s="28"/>
      <c r="AG210" s="28"/>
      <c r="AH210" s="28">
        <v>13090788</v>
      </c>
      <c r="AI210" s="28">
        <v>13402210</v>
      </c>
      <c r="AJ210" s="28">
        <v>13472183</v>
      </c>
      <c r="AK210" s="28">
        <v>12131513</v>
      </c>
      <c r="AL210" s="28">
        <v>11772082</v>
      </c>
      <c r="AM210" s="28">
        <v>12290805</v>
      </c>
      <c r="AN210" s="28">
        <v>12296235</v>
      </c>
      <c r="AO210" s="28">
        <v>12404778</v>
      </c>
      <c r="AP210" s="5">
        <v>13991.8</v>
      </c>
      <c r="AQ210" s="5">
        <v>14072.1</v>
      </c>
      <c r="AR210" s="5">
        <v>14154</v>
      </c>
      <c r="AS210" s="5">
        <v>13827.1</v>
      </c>
      <c r="AU210" s="51"/>
      <c r="AV210" s="52"/>
      <c r="AW210" s="54"/>
      <c r="AY210" s="59">
        <f t="shared" si="317"/>
        <v>0</v>
      </c>
      <c r="AZ210" s="59">
        <f t="shared" si="318"/>
        <v>0</v>
      </c>
      <c r="BA210" s="59">
        <f t="shared" si="318"/>
        <v>708.2</v>
      </c>
    </row>
    <row r="211" spans="1:53" x14ac:dyDescent="0.15">
      <c r="A211" s="9"/>
      <c r="B211" s="141"/>
      <c r="C211" s="142"/>
      <c r="D211" s="22" t="s">
        <v>9</v>
      </c>
      <c r="E211" s="28"/>
      <c r="F211" s="28"/>
      <c r="G211" s="28"/>
      <c r="H211" s="28"/>
      <c r="I211" s="28"/>
      <c r="J211" s="28"/>
      <c r="K211" s="28"/>
      <c r="L211" s="28"/>
      <c r="M211" s="28"/>
      <c r="N211" s="28"/>
      <c r="O211" s="28"/>
      <c r="P211" s="28"/>
      <c r="Q211" s="28"/>
      <c r="R211" s="28"/>
      <c r="S211" s="28"/>
      <c r="T211" s="28"/>
      <c r="U211" s="28"/>
      <c r="V211" s="28"/>
      <c r="W211" s="28"/>
      <c r="X211" s="28"/>
      <c r="Y211" s="28"/>
      <c r="Z211" s="28"/>
      <c r="AA211" s="28"/>
      <c r="AB211" s="28"/>
      <c r="AC211" s="28"/>
      <c r="AD211" s="28"/>
      <c r="AE211" s="28"/>
      <c r="AF211" s="28"/>
      <c r="AG211" s="28"/>
      <c r="AH211" s="28">
        <v>12682729</v>
      </c>
      <c r="AI211" s="28">
        <v>13068675</v>
      </c>
      <c r="AJ211" s="28">
        <v>13288691</v>
      </c>
      <c r="AK211" s="28">
        <v>11918364</v>
      </c>
      <c r="AL211" s="28">
        <v>11515074</v>
      </c>
      <c r="AM211" s="28">
        <v>12150368</v>
      </c>
      <c r="AN211" s="28">
        <v>12138247</v>
      </c>
      <c r="AO211" s="28">
        <v>12218623</v>
      </c>
      <c r="AP211" s="5">
        <v>13682.5</v>
      </c>
      <c r="AQ211" s="5">
        <v>13765.7</v>
      </c>
      <c r="AR211" s="5">
        <v>13941.1</v>
      </c>
      <c r="AS211" s="5">
        <v>13664.7</v>
      </c>
      <c r="AU211" s="51"/>
      <c r="AV211" s="52"/>
      <c r="AW211" s="54"/>
      <c r="AY211" s="59">
        <f t="shared" si="317"/>
        <v>0</v>
      </c>
      <c r="AZ211" s="59">
        <f t="shared" si="318"/>
        <v>0</v>
      </c>
      <c r="BA211" s="59">
        <f t="shared" si="318"/>
        <v>713.8</v>
      </c>
    </row>
    <row r="212" spans="1:53" x14ac:dyDescent="0.15">
      <c r="A212" s="9"/>
      <c r="B212" s="141"/>
      <c r="C212" s="142"/>
      <c r="D212" s="22" t="s">
        <v>10</v>
      </c>
      <c r="E212" s="28"/>
      <c r="F212" s="28"/>
      <c r="G212" s="28"/>
      <c r="H212" s="28"/>
      <c r="I212" s="28"/>
      <c r="J212" s="28"/>
      <c r="K212" s="28"/>
      <c r="L212" s="28"/>
      <c r="M212" s="28"/>
      <c r="N212" s="28"/>
      <c r="O212" s="28"/>
      <c r="P212" s="28"/>
      <c r="Q212" s="28"/>
      <c r="R212" s="28"/>
      <c r="S212" s="28"/>
      <c r="T212" s="28"/>
      <c r="U212" s="28"/>
      <c r="V212" s="28"/>
      <c r="W212" s="28"/>
      <c r="X212" s="28"/>
      <c r="Y212" s="28"/>
      <c r="Z212" s="28"/>
      <c r="AA212" s="28"/>
      <c r="AB212" s="28"/>
      <c r="AC212" s="28"/>
      <c r="AD212" s="28"/>
      <c r="AE212" s="28"/>
      <c r="AF212" s="28"/>
      <c r="AG212" s="28"/>
      <c r="AH212" s="28">
        <v>5403139</v>
      </c>
      <c r="AI212" s="28">
        <v>5752863</v>
      </c>
      <c r="AJ212" s="28">
        <v>5908990</v>
      </c>
      <c r="AK212" s="28">
        <v>5894482</v>
      </c>
      <c r="AL212" s="28">
        <v>5648852</v>
      </c>
      <c r="AM212" s="28">
        <v>5772300</v>
      </c>
      <c r="AN212" s="28">
        <v>5953765</v>
      </c>
      <c r="AO212" s="28">
        <v>6160269</v>
      </c>
      <c r="AP212" s="5">
        <v>6560.4</v>
      </c>
      <c r="AQ212" s="5">
        <v>6555.9</v>
      </c>
      <c r="AR212" s="5">
        <v>6691.4</v>
      </c>
      <c r="AS212" s="5">
        <v>6301.3</v>
      </c>
      <c r="AU212" s="51"/>
      <c r="AV212" s="52"/>
      <c r="AW212" s="54"/>
      <c r="AY212" s="59">
        <f t="shared" si="317"/>
        <v>0</v>
      </c>
      <c r="AZ212" s="59">
        <f t="shared" si="318"/>
        <v>0</v>
      </c>
      <c r="BA212" s="59">
        <f t="shared" si="318"/>
        <v>4.9000000000000004</v>
      </c>
    </row>
    <row r="213" spans="1:53" ht="14.25" thickBot="1" x14ac:dyDescent="0.2">
      <c r="A213" s="9"/>
      <c r="B213" s="143"/>
      <c r="C213" s="144"/>
      <c r="D213" s="24" t="s">
        <v>11</v>
      </c>
      <c r="E213" s="29"/>
      <c r="F213" s="29"/>
      <c r="G213" s="29"/>
      <c r="H213" s="29"/>
      <c r="I213" s="29"/>
      <c r="J213" s="29"/>
      <c r="K213" s="29"/>
      <c r="L213" s="29"/>
      <c r="M213" s="29"/>
      <c r="N213" s="29"/>
      <c r="O213" s="29"/>
      <c r="P213" s="29"/>
      <c r="Q213" s="29"/>
      <c r="R213" s="29"/>
      <c r="S213" s="29"/>
      <c r="T213" s="29"/>
      <c r="U213" s="29"/>
      <c r="V213" s="29"/>
      <c r="W213" s="29"/>
      <c r="X213" s="29"/>
      <c r="Y213" s="29"/>
      <c r="Z213" s="29"/>
      <c r="AA213" s="29"/>
      <c r="AB213" s="29"/>
      <c r="AC213" s="29"/>
      <c r="AD213" s="29"/>
      <c r="AE213" s="29"/>
      <c r="AF213" s="29"/>
      <c r="AG213" s="29"/>
      <c r="AH213" s="29">
        <v>6815689</v>
      </c>
      <c r="AI213" s="29">
        <v>7231875</v>
      </c>
      <c r="AJ213" s="29">
        <v>7779800</v>
      </c>
      <c r="AK213" s="29">
        <v>7796312</v>
      </c>
      <c r="AL213" s="29">
        <v>7485037</v>
      </c>
      <c r="AM213" s="29">
        <v>7896759</v>
      </c>
      <c r="AN213" s="29">
        <v>8147345</v>
      </c>
      <c r="AO213" s="29">
        <v>9155395</v>
      </c>
      <c r="AP213" s="7">
        <v>9678.5</v>
      </c>
      <c r="AQ213" s="7">
        <v>9696.4</v>
      </c>
      <c r="AR213" s="7">
        <v>9886.2000000000007</v>
      </c>
      <c r="AS213" s="7">
        <v>9331.1</v>
      </c>
      <c r="AU213" s="51"/>
      <c r="AV213" s="52"/>
      <c r="AW213" s="55"/>
      <c r="AY213" s="59">
        <f t="shared" si="317"/>
        <v>0</v>
      </c>
      <c r="AZ213" s="59">
        <f t="shared" si="318"/>
        <v>0</v>
      </c>
      <c r="BA213" s="59">
        <f t="shared" si="318"/>
        <v>7.4</v>
      </c>
    </row>
    <row r="214" spans="1:53" x14ac:dyDescent="0.15">
      <c r="A214" s="9"/>
      <c r="B214" s="10"/>
      <c r="C214" s="133" t="s">
        <v>190</v>
      </c>
      <c r="D214" s="23" t="s">
        <v>6</v>
      </c>
      <c r="E214" s="26">
        <f t="shared" ref="E214:AI214" si="337">SUM(E215:E216)-SUM(E217:E218)</f>
        <v>0</v>
      </c>
      <c r="F214" s="26">
        <f t="shared" si="337"/>
        <v>0</v>
      </c>
      <c r="G214" s="26">
        <f t="shared" si="337"/>
        <v>0</v>
      </c>
      <c r="H214" s="26">
        <f t="shared" si="337"/>
        <v>2601259</v>
      </c>
      <c r="I214" s="26">
        <f t="shared" si="337"/>
        <v>0</v>
      </c>
      <c r="J214" s="26">
        <f t="shared" si="337"/>
        <v>0</v>
      </c>
      <c r="K214" s="26">
        <f t="shared" si="337"/>
        <v>0</v>
      </c>
      <c r="L214" s="26">
        <f t="shared" si="337"/>
        <v>0</v>
      </c>
      <c r="M214" s="26">
        <f t="shared" si="337"/>
        <v>0</v>
      </c>
      <c r="N214" s="26">
        <f t="shared" si="337"/>
        <v>0</v>
      </c>
      <c r="O214" s="26">
        <f t="shared" si="337"/>
        <v>0</v>
      </c>
      <c r="P214" s="26">
        <f t="shared" si="337"/>
        <v>0</v>
      </c>
      <c r="Q214" s="26">
        <f t="shared" si="337"/>
        <v>0</v>
      </c>
      <c r="R214" s="26">
        <f t="shared" si="337"/>
        <v>0</v>
      </c>
      <c r="S214" s="26">
        <f t="shared" si="337"/>
        <v>0</v>
      </c>
      <c r="T214" s="26">
        <f t="shared" si="337"/>
        <v>0</v>
      </c>
      <c r="U214" s="26">
        <f t="shared" si="337"/>
        <v>0</v>
      </c>
      <c r="V214" s="26">
        <f t="shared" si="337"/>
        <v>0</v>
      </c>
      <c r="W214" s="26">
        <f t="shared" si="337"/>
        <v>0</v>
      </c>
      <c r="X214" s="26">
        <f t="shared" si="337"/>
        <v>0</v>
      </c>
      <c r="Y214" s="26">
        <f t="shared" si="337"/>
        <v>0</v>
      </c>
      <c r="Z214" s="26">
        <f t="shared" si="337"/>
        <v>0</v>
      </c>
      <c r="AA214" s="26">
        <f t="shared" si="337"/>
        <v>0</v>
      </c>
      <c r="AB214" s="26">
        <f t="shared" si="337"/>
        <v>0</v>
      </c>
      <c r="AC214" s="26">
        <f t="shared" si="337"/>
        <v>0</v>
      </c>
      <c r="AD214" s="26">
        <f t="shared" si="337"/>
        <v>0</v>
      </c>
      <c r="AE214" s="26">
        <f t="shared" si="337"/>
        <v>0</v>
      </c>
      <c r="AF214" s="26">
        <f t="shared" si="337"/>
        <v>0</v>
      </c>
      <c r="AG214" s="26">
        <f t="shared" si="337"/>
        <v>0</v>
      </c>
      <c r="AH214" s="26">
        <f t="shared" si="337"/>
        <v>0</v>
      </c>
      <c r="AI214" s="26">
        <f t="shared" si="337"/>
        <v>0</v>
      </c>
      <c r="AJ214" s="26">
        <f t="shared" ref="AJ214:AK214" si="338">SUM(AJ215:AJ216)-SUM(AJ217:AJ218)</f>
        <v>0</v>
      </c>
      <c r="AK214" s="26">
        <f t="shared" si="338"/>
        <v>0</v>
      </c>
      <c r="AL214" s="26">
        <f t="shared" ref="AL214" si="339">SUM(AL215:AL216)-SUM(AL217:AL218)</f>
        <v>0</v>
      </c>
      <c r="AM214" s="26">
        <f t="shared" ref="AM214" si="340">SUM(AM215:AM216)-SUM(AM217:AM218)</f>
        <v>0</v>
      </c>
      <c r="AN214" s="26">
        <f t="shared" ref="AN214" si="341">SUM(AN215:AN216)-SUM(AN217:AN218)</f>
        <v>0</v>
      </c>
      <c r="AO214" s="26">
        <f t="shared" ref="AO214" si="342">SUM(AO215:AO216)-SUM(AO217:AO218)</f>
        <v>0</v>
      </c>
      <c r="AP214" s="27">
        <f t="shared" ref="AP214" si="343">SUM(AP215:AP216)-SUM(AP217:AP218)</f>
        <v>0</v>
      </c>
      <c r="AQ214" s="27">
        <f t="shared" ref="AQ214" si="344">SUM(AQ215:AQ216)-SUM(AQ217:AQ218)</f>
        <v>0</v>
      </c>
      <c r="AR214" s="3">
        <v>10739.4</v>
      </c>
      <c r="AS214" s="3">
        <v>10533.5</v>
      </c>
      <c r="AU214" s="51"/>
      <c r="AV214" s="52"/>
      <c r="AW214" s="53" t="s">
        <v>346</v>
      </c>
      <c r="AY214" s="27">
        <f>SUM(AY215:AY216)</f>
        <v>2021.1</v>
      </c>
      <c r="AZ214" s="27">
        <f>SUM(AZ215:AZ216)</f>
        <v>1992.3</v>
      </c>
      <c r="BA214" s="27">
        <f>SUM(BA215:BA216)</f>
        <v>2008.1</v>
      </c>
    </row>
    <row r="215" spans="1:53" x14ac:dyDescent="0.15">
      <c r="A215" s="9"/>
      <c r="B215" s="10"/>
      <c r="C215" s="134"/>
      <c r="D215" s="22" t="s">
        <v>7</v>
      </c>
      <c r="E215" s="28"/>
      <c r="F215" s="28"/>
      <c r="G215" s="28"/>
      <c r="H215" s="28">
        <v>910446</v>
      </c>
      <c r="I215" s="28">
        <v>819421</v>
      </c>
      <c r="J215" s="28">
        <v>918197</v>
      </c>
      <c r="K215" s="28">
        <v>966524</v>
      </c>
      <c r="L215" s="28">
        <v>1087672</v>
      </c>
      <c r="M215" s="28">
        <v>1499840</v>
      </c>
      <c r="N215" s="28">
        <v>1532853</v>
      </c>
      <c r="O215" s="28">
        <v>1678063</v>
      </c>
      <c r="P215" s="28">
        <v>2200085</v>
      </c>
      <c r="Q215" s="28">
        <v>2579707</v>
      </c>
      <c r="R215" s="28">
        <v>2901672</v>
      </c>
      <c r="S215" s="28">
        <v>3375087</v>
      </c>
      <c r="T215" s="28">
        <v>3078837</v>
      </c>
      <c r="U215" s="28">
        <v>3156490</v>
      </c>
      <c r="V215" s="28">
        <v>2616686</v>
      </c>
      <c r="W215" s="28">
        <v>2712922</v>
      </c>
      <c r="X215" s="28">
        <v>2847818</v>
      </c>
      <c r="Y215" s="28">
        <v>2751856</v>
      </c>
      <c r="Z215" s="28">
        <v>2519248</v>
      </c>
      <c r="AA215" s="28">
        <v>2564857</v>
      </c>
      <c r="AB215" s="28">
        <v>2525052</v>
      </c>
      <c r="AC215" s="28">
        <v>2642674</v>
      </c>
      <c r="AD215" s="28">
        <v>2704716</v>
      </c>
      <c r="AE215" s="28">
        <v>2760780</v>
      </c>
      <c r="AF215" s="28">
        <v>3266520</v>
      </c>
      <c r="AG215" s="28">
        <v>3566439</v>
      </c>
      <c r="AH215" s="28">
        <v>3921250</v>
      </c>
      <c r="AI215" s="28">
        <v>4292704</v>
      </c>
      <c r="AJ215" s="28">
        <v>4537828</v>
      </c>
      <c r="AK215" s="28">
        <v>4504696</v>
      </c>
      <c r="AL215" s="28">
        <v>4333118</v>
      </c>
      <c r="AM215" s="28">
        <v>4457110</v>
      </c>
      <c r="AN215" s="28">
        <v>4663958</v>
      </c>
      <c r="AO215" s="28">
        <v>4762034</v>
      </c>
      <c r="AP215" s="30">
        <v>4963.8</v>
      </c>
      <c r="AQ215" s="30">
        <v>5046.5</v>
      </c>
      <c r="AR215" s="30">
        <v>5131.2</v>
      </c>
      <c r="AS215" s="30">
        <v>4925.2</v>
      </c>
      <c r="AU215" s="51"/>
      <c r="AV215" s="52"/>
      <c r="AW215" s="54"/>
      <c r="AY215" s="59">
        <f t="shared" si="317"/>
        <v>309.39999999999998</v>
      </c>
      <c r="AZ215" s="59">
        <f t="shared" si="318"/>
        <v>229</v>
      </c>
      <c r="BA215" s="59">
        <f t="shared" si="318"/>
        <v>297.5</v>
      </c>
    </row>
    <row r="216" spans="1:53" x14ac:dyDescent="0.15">
      <c r="A216" s="9"/>
      <c r="B216" s="10"/>
      <c r="C216" s="134"/>
      <c r="D216" s="22" t="s">
        <v>8</v>
      </c>
      <c r="E216" s="28"/>
      <c r="F216" s="28"/>
      <c r="G216" s="28"/>
      <c r="H216" s="28">
        <v>1690813</v>
      </c>
      <c r="I216" s="28">
        <v>1911963</v>
      </c>
      <c r="J216" s="28">
        <v>2142467</v>
      </c>
      <c r="K216" s="28">
        <v>2464900</v>
      </c>
      <c r="L216" s="28">
        <v>2662460</v>
      </c>
      <c r="M216" s="28">
        <v>2920550</v>
      </c>
      <c r="N216" s="28">
        <v>3125956</v>
      </c>
      <c r="O216" s="28">
        <v>3305008</v>
      </c>
      <c r="P216" s="28">
        <v>3778629</v>
      </c>
      <c r="Q216" s="28">
        <v>3675997</v>
      </c>
      <c r="R216" s="28">
        <v>3950214</v>
      </c>
      <c r="S216" s="28">
        <v>4180518</v>
      </c>
      <c r="T216" s="28">
        <v>4058605</v>
      </c>
      <c r="U216" s="28">
        <v>4089717</v>
      </c>
      <c r="V216" s="28">
        <v>4088917</v>
      </c>
      <c r="W216" s="28">
        <v>4241305</v>
      </c>
      <c r="X216" s="28">
        <v>4291303</v>
      </c>
      <c r="Y216" s="28">
        <v>4298040</v>
      </c>
      <c r="Z216" s="28">
        <v>4396733</v>
      </c>
      <c r="AA216" s="28">
        <v>4810819</v>
      </c>
      <c r="AB216" s="28">
        <v>4600392</v>
      </c>
      <c r="AC216" s="28">
        <v>4797630</v>
      </c>
      <c r="AD216" s="28">
        <v>4612292</v>
      </c>
      <c r="AE216" s="28">
        <v>5010852</v>
      </c>
      <c r="AF216" s="28">
        <v>5167012</v>
      </c>
      <c r="AG216" s="28">
        <v>5329288</v>
      </c>
      <c r="AH216" s="28">
        <v>5594701</v>
      </c>
      <c r="AI216" s="28">
        <v>5885172</v>
      </c>
      <c r="AJ216" s="28">
        <v>6104220</v>
      </c>
      <c r="AK216" s="28">
        <v>5771622</v>
      </c>
      <c r="AL216" s="28">
        <v>5399699</v>
      </c>
      <c r="AM216" s="28">
        <v>5560750</v>
      </c>
      <c r="AN216" s="28">
        <v>5676252</v>
      </c>
      <c r="AO216" s="28">
        <v>5846055</v>
      </c>
      <c r="AP216" s="30">
        <v>5674.6</v>
      </c>
      <c r="AQ216" s="30">
        <v>5519.5</v>
      </c>
      <c r="AR216" s="30">
        <v>5608.2</v>
      </c>
      <c r="AS216" s="30">
        <v>5608.3</v>
      </c>
      <c r="AU216" s="51"/>
      <c r="AV216" s="52"/>
      <c r="AW216" s="54"/>
      <c r="AY216" s="59">
        <f t="shared" si="317"/>
        <v>1711.7</v>
      </c>
      <c r="AZ216" s="59">
        <f t="shared" si="318"/>
        <v>1763.3</v>
      </c>
      <c r="BA216" s="59">
        <f t="shared" si="318"/>
        <v>1710.6</v>
      </c>
    </row>
    <row r="217" spans="1:53" x14ac:dyDescent="0.15">
      <c r="A217" s="9"/>
      <c r="B217" s="10"/>
      <c r="C217" s="134"/>
      <c r="D217" s="22" t="s">
        <v>9</v>
      </c>
      <c r="E217" s="28"/>
      <c r="F217" s="28"/>
      <c r="G217" s="28"/>
      <c r="H217" s="28"/>
      <c r="I217" s="28">
        <v>901360</v>
      </c>
      <c r="J217" s="28">
        <v>1163047</v>
      </c>
      <c r="K217" s="28">
        <v>1452251</v>
      </c>
      <c r="L217" s="28">
        <v>1425085</v>
      </c>
      <c r="M217" s="28">
        <v>2174717</v>
      </c>
      <c r="N217" s="28">
        <v>2723611</v>
      </c>
      <c r="O217" s="28">
        <v>2962224</v>
      </c>
      <c r="P217" s="28">
        <v>3883292</v>
      </c>
      <c r="Q217" s="28">
        <v>4125683</v>
      </c>
      <c r="R217" s="28">
        <v>4522382</v>
      </c>
      <c r="S217" s="28">
        <v>4710178</v>
      </c>
      <c r="T217" s="28">
        <v>4869697</v>
      </c>
      <c r="U217" s="28">
        <v>4883940</v>
      </c>
      <c r="V217" s="28">
        <v>4464769</v>
      </c>
      <c r="W217" s="28">
        <v>4657367</v>
      </c>
      <c r="X217" s="28">
        <v>4757855</v>
      </c>
      <c r="Y217" s="28">
        <v>4729997</v>
      </c>
      <c r="Z217" s="28">
        <v>4515167</v>
      </c>
      <c r="AA217" s="28">
        <v>4753336</v>
      </c>
      <c r="AB217" s="28">
        <v>4587653</v>
      </c>
      <c r="AC217" s="28">
        <v>4824518</v>
      </c>
      <c r="AD217" s="28">
        <v>4599389</v>
      </c>
      <c r="AE217" s="28">
        <v>4945114</v>
      </c>
      <c r="AF217" s="28">
        <v>5326633</v>
      </c>
      <c r="AG217" s="28">
        <v>5534372</v>
      </c>
      <c r="AH217" s="28">
        <v>5900831</v>
      </c>
      <c r="AI217" s="28">
        <v>6294953</v>
      </c>
      <c r="AJ217" s="28">
        <v>6660009</v>
      </c>
      <c r="AK217" s="28">
        <v>6252793</v>
      </c>
      <c r="AL217" s="28">
        <v>5869656</v>
      </c>
      <c r="AM217" s="28">
        <v>5993812</v>
      </c>
      <c r="AN217" s="28">
        <v>6186785</v>
      </c>
      <c r="AO217" s="28">
        <v>6328279</v>
      </c>
      <c r="AP217" s="30">
        <v>6280.8</v>
      </c>
      <c r="AQ217" s="30">
        <v>6176.1</v>
      </c>
      <c r="AR217" s="30">
        <v>6247.6</v>
      </c>
      <c r="AS217" s="30">
        <v>6286.8</v>
      </c>
      <c r="AU217" s="51"/>
      <c r="AV217" s="52"/>
      <c r="AW217" s="54"/>
      <c r="AY217" s="59">
        <f t="shared" si="317"/>
        <v>1826.6</v>
      </c>
      <c r="AZ217" s="59">
        <f t="shared" si="318"/>
        <v>1822</v>
      </c>
      <c r="BA217" s="59">
        <f t="shared" si="318"/>
        <v>1855.8</v>
      </c>
    </row>
    <row r="218" spans="1:53" x14ac:dyDescent="0.15">
      <c r="A218" s="9"/>
      <c r="B218" s="10"/>
      <c r="C218" s="134"/>
      <c r="D218" s="22" t="s">
        <v>10</v>
      </c>
      <c r="E218" s="28"/>
      <c r="F218" s="28"/>
      <c r="G218" s="28"/>
      <c r="H218" s="28"/>
      <c r="I218" s="28">
        <v>1830024</v>
      </c>
      <c r="J218" s="28">
        <v>1897617</v>
      </c>
      <c r="K218" s="28">
        <v>1979173</v>
      </c>
      <c r="L218" s="28">
        <v>2325047</v>
      </c>
      <c r="M218" s="28">
        <v>2245673</v>
      </c>
      <c r="N218" s="28">
        <v>1935198</v>
      </c>
      <c r="O218" s="28">
        <v>2020847</v>
      </c>
      <c r="P218" s="28">
        <v>2095422</v>
      </c>
      <c r="Q218" s="28">
        <v>2130021</v>
      </c>
      <c r="R218" s="28">
        <v>2329504</v>
      </c>
      <c r="S218" s="28">
        <v>2845427</v>
      </c>
      <c r="T218" s="28">
        <v>2267745</v>
      </c>
      <c r="U218" s="28">
        <v>2362267</v>
      </c>
      <c r="V218" s="28">
        <v>2240834</v>
      </c>
      <c r="W218" s="28">
        <v>2296860</v>
      </c>
      <c r="X218" s="28">
        <v>2381266</v>
      </c>
      <c r="Y218" s="28">
        <v>2319899</v>
      </c>
      <c r="Z218" s="28">
        <v>2400814</v>
      </c>
      <c r="AA218" s="28">
        <v>2622340</v>
      </c>
      <c r="AB218" s="28">
        <v>2537791</v>
      </c>
      <c r="AC218" s="28">
        <v>2615786</v>
      </c>
      <c r="AD218" s="28">
        <v>2717619</v>
      </c>
      <c r="AE218" s="28">
        <v>2826518</v>
      </c>
      <c r="AF218" s="28">
        <v>3106899</v>
      </c>
      <c r="AG218" s="28">
        <v>3361355</v>
      </c>
      <c r="AH218" s="28">
        <v>3615120</v>
      </c>
      <c r="AI218" s="28">
        <v>3882923</v>
      </c>
      <c r="AJ218" s="28">
        <v>3982039</v>
      </c>
      <c r="AK218" s="28">
        <v>4023525</v>
      </c>
      <c r="AL218" s="28">
        <v>3863161</v>
      </c>
      <c r="AM218" s="28">
        <v>4024048</v>
      </c>
      <c r="AN218" s="28">
        <v>4153425</v>
      </c>
      <c r="AO218" s="28">
        <v>4279810</v>
      </c>
      <c r="AP218" s="30">
        <v>4357.6000000000004</v>
      </c>
      <c r="AQ218" s="30">
        <v>4389.8999999999996</v>
      </c>
      <c r="AR218" s="30">
        <v>4491.8</v>
      </c>
      <c r="AS218" s="30">
        <v>4246.6000000000004</v>
      </c>
      <c r="AU218" s="51"/>
      <c r="AV218" s="52"/>
      <c r="AW218" s="54"/>
      <c r="AY218" s="59">
        <f t="shared" si="317"/>
        <v>194.5</v>
      </c>
      <c r="AZ218" s="59">
        <f t="shared" si="318"/>
        <v>170.3</v>
      </c>
      <c r="BA218" s="59">
        <f t="shared" si="318"/>
        <v>152.30000000000001</v>
      </c>
    </row>
    <row r="219" spans="1:53" ht="14.25" thickBot="1" x14ac:dyDescent="0.2">
      <c r="A219" s="9"/>
      <c r="B219" s="10"/>
      <c r="C219" s="135"/>
      <c r="D219" s="24" t="s">
        <v>11</v>
      </c>
      <c r="E219" s="29"/>
      <c r="F219" s="29"/>
      <c r="G219" s="29"/>
      <c r="H219" s="29"/>
      <c r="I219" s="29">
        <f>I218</f>
        <v>1830024</v>
      </c>
      <c r="J219" s="29">
        <f>J218</f>
        <v>1897617</v>
      </c>
      <c r="K219" s="29">
        <v>2185624</v>
      </c>
      <c r="L219" s="29">
        <v>2681375</v>
      </c>
      <c r="M219" s="29">
        <v>2311277</v>
      </c>
      <c r="N219" s="29">
        <v>2014774</v>
      </c>
      <c r="O219" s="29">
        <v>2143493</v>
      </c>
      <c r="P219" s="29">
        <v>2253088</v>
      </c>
      <c r="Q219" s="29">
        <v>2477991</v>
      </c>
      <c r="R219" s="29">
        <v>2699934</v>
      </c>
      <c r="S219" s="29">
        <v>3245493</v>
      </c>
      <c r="T219" s="29">
        <v>2608589</v>
      </c>
      <c r="U219" s="29">
        <v>2717830</v>
      </c>
      <c r="V219" s="29">
        <v>2581166</v>
      </c>
      <c r="W219" s="29">
        <v>2646862</v>
      </c>
      <c r="X219" s="29">
        <v>2744301</v>
      </c>
      <c r="Y219" s="29">
        <v>2674856</v>
      </c>
      <c r="Z219" s="29">
        <v>2763958</v>
      </c>
      <c r="AA219" s="29">
        <v>3024235</v>
      </c>
      <c r="AB219" s="29">
        <v>2926429</v>
      </c>
      <c r="AC219" s="29">
        <v>3019981</v>
      </c>
      <c r="AD219" s="29">
        <v>3132712</v>
      </c>
      <c r="AE219" s="29">
        <v>3257778</v>
      </c>
      <c r="AF219" s="29">
        <f>AF218</f>
        <v>3106899</v>
      </c>
      <c r="AG219" s="29">
        <v>3361355</v>
      </c>
      <c r="AH219" s="29">
        <v>5019700</v>
      </c>
      <c r="AI219" s="29">
        <v>5338982</v>
      </c>
      <c r="AJ219" s="29">
        <v>5827512</v>
      </c>
      <c r="AK219" s="29">
        <v>5896936</v>
      </c>
      <c r="AL219" s="29">
        <v>5674521</v>
      </c>
      <c r="AM219" s="29">
        <v>5909261</v>
      </c>
      <c r="AN219" s="29">
        <v>6108226</v>
      </c>
      <c r="AO219" s="29">
        <v>7123240</v>
      </c>
      <c r="AP219" s="31">
        <v>7255.9</v>
      </c>
      <c r="AQ219" s="31">
        <v>7315.8</v>
      </c>
      <c r="AR219" s="31">
        <v>7487.8</v>
      </c>
      <c r="AS219" s="31">
        <v>7077.2</v>
      </c>
      <c r="AU219" s="51"/>
      <c r="AV219" s="52"/>
      <c r="AW219" s="55"/>
      <c r="AY219" s="59">
        <f t="shared" si="317"/>
        <v>241.1</v>
      </c>
      <c r="AZ219" s="59">
        <f t="shared" si="318"/>
        <v>211.2</v>
      </c>
      <c r="BA219" s="59">
        <f t="shared" si="318"/>
        <v>188.9</v>
      </c>
    </row>
    <row r="220" spans="1:53" x14ac:dyDescent="0.15">
      <c r="A220" s="9"/>
      <c r="B220" s="10"/>
      <c r="C220" s="133" t="s">
        <v>43</v>
      </c>
      <c r="D220" s="23" t="s">
        <v>6</v>
      </c>
      <c r="E220" s="26">
        <f t="shared" ref="E220:AI220" si="345">SUM(E221:E222)-SUM(E223:E224)</f>
        <v>0</v>
      </c>
      <c r="F220" s="26">
        <f t="shared" si="345"/>
        <v>0</v>
      </c>
      <c r="G220" s="26">
        <f t="shared" si="345"/>
        <v>0</v>
      </c>
      <c r="H220" s="26">
        <f t="shared" si="345"/>
        <v>1413960</v>
      </c>
      <c r="I220" s="26">
        <f t="shared" si="345"/>
        <v>0</v>
      </c>
      <c r="J220" s="26">
        <f t="shared" si="345"/>
        <v>0</v>
      </c>
      <c r="K220" s="26">
        <f t="shared" si="345"/>
        <v>0</v>
      </c>
      <c r="L220" s="26">
        <f t="shared" si="345"/>
        <v>0</v>
      </c>
      <c r="M220" s="26">
        <f t="shared" si="345"/>
        <v>0</v>
      </c>
      <c r="N220" s="26">
        <f t="shared" si="345"/>
        <v>0</v>
      </c>
      <c r="O220" s="26">
        <f t="shared" si="345"/>
        <v>0</v>
      </c>
      <c r="P220" s="26">
        <f t="shared" si="345"/>
        <v>0</v>
      </c>
      <c r="Q220" s="26">
        <f t="shared" si="345"/>
        <v>0</v>
      </c>
      <c r="R220" s="26">
        <f t="shared" si="345"/>
        <v>0</v>
      </c>
      <c r="S220" s="26">
        <f t="shared" si="345"/>
        <v>0</v>
      </c>
      <c r="T220" s="26">
        <f t="shared" si="345"/>
        <v>0</v>
      </c>
      <c r="U220" s="26">
        <f t="shared" si="345"/>
        <v>0</v>
      </c>
      <c r="V220" s="26">
        <f t="shared" si="345"/>
        <v>0</v>
      </c>
      <c r="W220" s="26">
        <f t="shared" si="345"/>
        <v>0</v>
      </c>
      <c r="X220" s="26">
        <f t="shared" si="345"/>
        <v>0</v>
      </c>
      <c r="Y220" s="26">
        <f t="shared" si="345"/>
        <v>0</v>
      </c>
      <c r="Z220" s="26">
        <f t="shared" si="345"/>
        <v>0</v>
      </c>
      <c r="AA220" s="26">
        <f t="shared" si="345"/>
        <v>0</v>
      </c>
      <c r="AB220" s="26">
        <f t="shared" si="345"/>
        <v>0</v>
      </c>
      <c r="AC220" s="26">
        <f t="shared" si="345"/>
        <v>0</v>
      </c>
      <c r="AD220" s="26">
        <f t="shared" si="345"/>
        <v>0</v>
      </c>
      <c r="AE220" s="26">
        <f t="shared" si="345"/>
        <v>10000</v>
      </c>
      <c r="AF220" s="26">
        <f t="shared" si="345"/>
        <v>0</v>
      </c>
      <c r="AG220" s="26">
        <f t="shared" si="345"/>
        <v>0</v>
      </c>
      <c r="AH220" s="26">
        <f t="shared" si="345"/>
        <v>0</v>
      </c>
      <c r="AI220" s="26">
        <f t="shared" si="345"/>
        <v>0</v>
      </c>
      <c r="AJ220" s="26">
        <f t="shared" ref="AJ220:AK220" si="346">SUM(AJ221:AJ222)-SUM(AJ223:AJ224)</f>
        <v>0</v>
      </c>
      <c r="AK220" s="26">
        <f t="shared" si="346"/>
        <v>0</v>
      </c>
      <c r="AL220" s="26">
        <f t="shared" ref="AL220" si="347">SUM(AL221:AL222)-SUM(AL223:AL224)</f>
        <v>0</v>
      </c>
      <c r="AM220" s="26">
        <f t="shared" ref="AM220" si="348">SUM(AM221:AM222)-SUM(AM223:AM224)</f>
        <v>0</v>
      </c>
      <c r="AN220" s="26">
        <f t="shared" ref="AN220" si="349">SUM(AN221:AN222)-SUM(AN223:AN224)</f>
        <v>0</v>
      </c>
      <c r="AO220" s="26">
        <f t="shared" ref="AO220" si="350">SUM(AO221:AO222)-SUM(AO223:AO224)</f>
        <v>0</v>
      </c>
      <c r="AP220" s="27">
        <f t="shared" ref="AP220" si="351">SUM(AP221:AP222)-SUM(AP223:AP224)</f>
        <v>0</v>
      </c>
      <c r="AQ220" s="27">
        <f t="shared" ref="AQ220" si="352">SUM(AQ221:AQ222)-SUM(AQ223:AQ224)</f>
        <v>0</v>
      </c>
      <c r="AR220" s="3">
        <v>2565.3000000000002</v>
      </c>
      <c r="AS220" s="3">
        <v>2517.3000000000002</v>
      </c>
      <c r="AU220" s="51"/>
      <c r="AV220" s="52"/>
      <c r="AW220" s="53" t="s">
        <v>45</v>
      </c>
      <c r="AY220" s="59">
        <f t="shared" ref="AY220:AY261" si="353">AP238</f>
        <v>0</v>
      </c>
      <c r="AZ220" s="59">
        <f t="shared" ref="AZ220:BA261" si="354">AQ238</f>
        <v>0</v>
      </c>
      <c r="BA220" s="59">
        <f t="shared" si="354"/>
        <v>391.8</v>
      </c>
    </row>
    <row r="221" spans="1:53" x14ac:dyDescent="0.15">
      <c r="A221" s="9"/>
      <c r="B221" s="10"/>
      <c r="C221" s="134"/>
      <c r="D221" s="22" t="s">
        <v>7</v>
      </c>
      <c r="E221" s="28"/>
      <c r="F221" s="28"/>
      <c r="G221" s="28"/>
      <c r="H221" s="28">
        <v>494881</v>
      </c>
      <c r="I221" s="28">
        <v>505746</v>
      </c>
      <c r="J221" s="28">
        <v>514664</v>
      </c>
      <c r="K221" s="28">
        <v>545609</v>
      </c>
      <c r="L221" s="28">
        <v>557635</v>
      </c>
      <c r="M221" s="28">
        <v>646432</v>
      </c>
      <c r="N221" s="28">
        <v>715117</v>
      </c>
      <c r="O221" s="28">
        <v>676862</v>
      </c>
      <c r="P221" s="28">
        <v>831367</v>
      </c>
      <c r="Q221" s="28">
        <v>1077584</v>
      </c>
      <c r="R221" s="28">
        <v>1188433</v>
      </c>
      <c r="S221" s="28">
        <v>1141811</v>
      </c>
      <c r="T221" s="28">
        <v>855056</v>
      </c>
      <c r="U221" s="28">
        <v>882764</v>
      </c>
      <c r="V221" s="28">
        <v>557472</v>
      </c>
      <c r="W221" s="28">
        <v>557200</v>
      </c>
      <c r="X221" s="28">
        <v>582404</v>
      </c>
      <c r="Y221" s="28">
        <v>548368</v>
      </c>
      <c r="Z221" s="28">
        <v>514889</v>
      </c>
      <c r="AA221" s="28">
        <v>516358</v>
      </c>
      <c r="AB221" s="28">
        <v>497993</v>
      </c>
      <c r="AC221" s="28">
        <v>508347</v>
      </c>
      <c r="AD221" s="28">
        <v>499065</v>
      </c>
      <c r="AE221" s="28">
        <v>550391</v>
      </c>
      <c r="AF221" s="28">
        <v>625962</v>
      </c>
      <c r="AG221" s="28">
        <v>628699</v>
      </c>
      <c r="AH221" s="28">
        <v>646763</v>
      </c>
      <c r="AI221" s="28">
        <v>685457</v>
      </c>
      <c r="AJ221" s="28">
        <v>704497</v>
      </c>
      <c r="AK221" s="28">
        <v>693896</v>
      </c>
      <c r="AL221" s="28">
        <v>646341</v>
      </c>
      <c r="AM221" s="28">
        <v>634077</v>
      </c>
      <c r="AN221" s="28">
        <v>679728</v>
      </c>
      <c r="AO221" s="28">
        <v>711511</v>
      </c>
      <c r="AP221" s="30">
        <v>720.3</v>
      </c>
      <c r="AQ221" s="30">
        <v>722.1</v>
      </c>
      <c r="AR221" s="5">
        <v>753.2</v>
      </c>
      <c r="AS221" s="5">
        <v>731.5</v>
      </c>
      <c r="AU221" s="51"/>
      <c r="AV221" s="52"/>
      <c r="AW221" s="54"/>
      <c r="AY221" s="59">
        <f t="shared" si="353"/>
        <v>0</v>
      </c>
      <c r="AZ221" s="59">
        <f t="shared" si="354"/>
        <v>0</v>
      </c>
      <c r="BA221" s="59">
        <f t="shared" si="354"/>
        <v>141.19999999999999</v>
      </c>
    </row>
    <row r="222" spans="1:53" x14ac:dyDescent="0.15">
      <c r="A222" s="9"/>
      <c r="B222" s="10"/>
      <c r="C222" s="134"/>
      <c r="D222" s="22" t="s">
        <v>8</v>
      </c>
      <c r="E222" s="28"/>
      <c r="F222" s="28"/>
      <c r="G222" s="28"/>
      <c r="H222" s="28">
        <v>919079</v>
      </c>
      <c r="I222" s="28">
        <v>939259</v>
      </c>
      <c r="J222" s="28">
        <v>1070545</v>
      </c>
      <c r="K222" s="28">
        <v>1235207</v>
      </c>
      <c r="L222" s="28">
        <v>1321929</v>
      </c>
      <c r="M222" s="28">
        <v>1487177</v>
      </c>
      <c r="N222" s="28">
        <v>1503743</v>
      </c>
      <c r="O222" s="28">
        <v>1657985</v>
      </c>
      <c r="P222" s="28">
        <v>1796724</v>
      </c>
      <c r="Q222" s="28">
        <v>1578608</v>
      </c>
      <c r="R222" s="28">
        <v>1573660</v>
      </c>
      <c r="S222" s="28">
        <v>1512561</v>
      </c>
      <c r="T222" s="28">
        <v>1532926</v>
      </c>
      <c r="U222" s="28">
        <v>1573978</v>
      </c>
      <c r="V222" s="28">
        <v>1235435</v>
      </c>
      <c r="W222" s="28">
        <v>1328325</v>
      </c>
      <c r="X222" s="28">
        <v>1378499</v>
      </c>
      <c r="Y222" s="28">
        <v>1371994</v>
      </c>
      <c r="Z222" s="28">
        <v>1354167</v>
      </c>
      <c r="AA222" s="28">
        <v>1397920</v>
      </c>
      <c r="AB222" s="28">
        <v>1357350</v>
      </c>
      <c r="AC222" s="28">
        <v>1375397</v>
      </c>
      <c r="AD222" s="28">
        <v>1373465</v>
      </c>
      <c r="AE222" s="28">
        <v>1482955</v>
      </c>
      <c r="AF222" s="28">
        <v>1601560</v>
      </c>
      <c r="AG222" s="28">
        <v>1601955</v>
      </c>
      <c r="AH222" s="28">
        <v>1684217</v>
      </c>
      <c r="AI222" s="28">
        <v>1770182</v>
      </c>
      <c r="AJ222" s="28">
        <v>1830235</v>
      </c>
      <c r="AK222" s="28">
        <v>1766080</v>
      </c>
      <c r="AL222" s="28">
        <v>1666564</v>
      </c>
      <c r="AM222" s="28">
        <v>1681944</v>
      </c>
      <c r="AN222" s="28">
        <v>1676546</v>
      </c>
      <c r="AO222" s="28">
        <v>1734313</v>
      </c>
      <c r="AP222" s="30">
        <v>1747.4</v>
      </c>
      <c r="AQ222" s="30">
        <v>1792.8</v>
      </c>
      <c r="AR222" s="5">
        <v>1812.1</v>
      </c>
      <c r="AS222" s="5">
        <v>1785.8</v>
      </c>
      <c r="AU222" s="51"/>
      <c r="AV222" s="52"/>
      <c r="AW222" s="54"/>
      <c r="AY222" s="59">
        <f t="shared" si="353"/>
        <v>0</v>
      </c>
      <c r="AZ222" s="59">
        <f t="shared" si="354"/>
        <v>0</v>
      </c>
      <c r="BA222" s="59">
        <f t="shared" si="354"/>
        <v>250.6</v>
      </c>
    </row>
    <row r="223" spans="1:53" x14ac:dyDescent="0.15">
      <c r="A223" s="9"/>
      <c r="B223" s="10"/>
      <c r="C223" s="134"/>
      <c r="D223" s="22" t="s">
        <v>9</v>
      </c>
      <c r="E223" s="28"/>
      <c r="F223" s="28"/>
      <c r="G223" s="28"/>
      <c r="H223" s="28"/>
      <c r="I223" s="28">
        <v>306201</v>
      </c>
      <c r="J223" s="28">
        <v>414545</v>
      </c>
      <c r="K223" s="28">
        <v>548135</v>
      </c>
      <c r="L223" s="28">
        <v>580526</v>
      </c>
      <c r="M223" s="28">
        <v>885351</v>
      </c>
      <c r="N223" s="28">
        <v>1277214</v>
      </c>
      <c r="O223" s="28">
        <v>1301539</v>
      </c>
      <c r="P223" s="28">
        <v>1569752</v>
      </c>
      <c r="Q223" s="28">
        <v>1618743</v>
      </c>
      <c r="R223" s="28">
        <v>1690742</v>
      </c>
      <c r="S223" s="28">
        <v>1587763</v>
      </c>
      <c r="T223" s="28">
        <v>1452778</v>
      </c>
      <c r="U223" s="28">
        <v>1477510</v>
      </c>
      <c r="V223" s="28">
        <v>809654</v>
      </c>
      <c r="W223" s="28">
        <v>819403</v>
      </c>
      <c r="X223" s="28">
        <v>835739</v>
      </c>
      <c r="Y223" s="28">
        <v>819126</v>
      </c>
      <c r="Z223" s="28">
        <v>814647</v>
      </c>
      <c r="AA223" s="28">
        <v>803287</v>
      </c>
      <c r="AB223" s="28">
        <v>769166</v>
      </c>
      <c r="AC223" s="28">
        <v>743823</v>
      </c>
      <c r="AD223" s="28">
        <v>674299</v>
      </c>
      <c r="AE223" s="28">
        <v>735848</v>
      </c>
      <c r="AF223" s="28">
        <v>807289</v>
      </c>
      <c r="AG223" s="28">
        <v>826755</v>
      </c>
      <c r="AH223" s="28">
        <v>874740</v>
      </c>
      <c r="AI223" s="28">
        <v>911805</v>
      </c>
      <c r="AJ223" s="28">
        <v>922239</v>
      </c>
      <c r="AK223" s="28">
        <v>849913</v>
      </c>
      <c r="AL223" s="28">
        <v>782466</v>
      </c>
      <c r="AM223" s="28">
        <v>833614</v>
      </c>
      <c r="AN223" s="28">
        <v>878712</v>
      </c>
      <c r="AO223" s="28">
        <v>896477</v>
      </c>
      <c r="AP223" s="30">
        <v>733</v>
      </c>
      <c r="AQ223" s="30">
        <v>777.8</v>
      </c>
      <c r="AR223" s="5">
        <v>793.2</v>
      </c>
      <c r="AS223" s="5">
        <v>854.2</v>
      </c>
      <c r="AU223" s="51"/>
      <c r="AV223" s="52"/>
      <c r="AW223" s="54"/>
      <c r="AY223" s="59">
        <f t="shared" si="353"/>
        <v>0</v>
      </c>
      <c r="AZ223" s="59">
        <f t="shared" si="354"/>
        <v>0</v>
      </c>
      <c r="BA223" s="59">
        <f t="shared" si="354"/>
        <v>380.6</v>
      </c>
    </row>
    <row r="224" spans="1:53" x14ac:dyDescent="0.15">
      <c r="A224" s="9"/>
      <c r="B224" s="10"/>
      <c r="C224" s="134"/>
      <c r="D224" s="22" t="s">
        <v>10</v>
      </c>
      <c r="E224" s="28"/>
      <c r="F224" s="28"/>
      <c r="G224" s="28"/>
      <c r="H224" s="28"/>
      <c r="I224" s="28">
        <v>1138804</v>
      </c>
      <c r="J224" s="28">
        <v>1170664</v>
      </c>
      <c r="K224" s="28">
        <v>1232681</v>
      </c>
      <c r="L224" s="28">
        <v>1299038</v>
      </c>
      <c r="M224" s="28">
        <v>1248258</v>
      </c>
      <c r="N224" s="28">
        <v>941646</v>
      </c>
      <c r="O224" s="28">
        <v>1033308</v>
      </c>
      <c r="P224" s="28">
        <v>1058339</v>
      </c>
      <c r="Q224" s="28">
        <v>1037449</v>
      </c>
      <c r="R224" s="28">
        <v>1071351</v>
      </c>
      <c r="S224" s="28">
        <v>1066609</v>
      </c>
      <c r="T224" s="28">
        <v>935204</v>
      </c>
      <c r="U224" s="28">
        <v>979232</v>
      </c>
      <c r="V224" s="28">
        <v>983253</v>
      </c>
      <c r="W224" s="28">
        <v>1066122</v>
      </c>
      <c r="X224" s="28">
        <v>1125164</v>
      </c>
      <c r="Y224" s="28">
        <v>1101236</v>
      </c>
      <c r="Z224" s="28">
        <v>1054409</v>
      </c>
      <c r="AA224" s="28">
        <v>1110991</v>
      </c>
      <c r="AB224" s="28">
        <v>1086177</v>
      </c>
      <c r="AC224" s="28">
        <v>1139921</v>
      </c>
      <c r="AD224" s="28">
        <v>1198231</v>
      </c>
      <c r="AE224" s="28">
        <v>1287498</v>
      </c>
      <c r="AF224" s="28">
        <v>1420233</v>
      </c>
      <c r="AG224" s="28">
        <v>1403899</v>
      </c>
      <c r="AH224" s="28">
        <v>1456240</v>
      </c>
      <c r="AI224" s="28">
        <v>1543834</v>
      </c>
      <c r="AJ224" s="28">
        <v>1612493</v>
      </c>
      <c r="AK224" s="28">
        <v>1610063</v>
      </c>
      <c r="AL224" s="28">
        <v>1530439</v>
      </c>
      <c r="AM224" s="28">
        <v>1482407</v>
      </c>
      <c r="AN224" s="28">
        <v>1477562</v>
      </c>
      <c r="AO224" s="28">
        <v>1549347</v>
      </c>
      <c r="AP224" s="30">
        <v>1734.7</v>
      </c>
      <c r="AQ224" s="30">
        <v>1737.1</v>
      </c>
      <c r="AR224" s="5">
        <v>1772.1</v>
      </c>
      <c r="AS224" s="5">
        <v>1663.1</v>
      </c>
      <c r="AU224" s="51"/>
      <c r="AV224" s="52"/>
      <c r="AW224" s="54"/>
      <c r="AY224" s="59">
        <f t="shared" si="353"/>
        <v>0</v>
      </c>
      <c r="AZ224" s="59">
        <f t="shared" si="354"/>
        <v>0</v>
      </c>
      <c r="BA224" s="59">
        <f t="shared" si="354"/>
        <v>11.2</v>
      </c>
    </row>
    <row r="225" spans="1:53" ht="14.25" thickBot="1" x14ac:dyDescent="0.2">
      <c r="A225" s="9"/>
      <c r="B225" s="10"/>
      <c r="C225" s="135"/>
      <c r="D225" s="24" t="s">
        <v>11</v>
      </c>
      <c r="E225" s="29"/>
      <c r="F225" s="29"/>
      <c r="G225" s="29"/>
      <c r="H225" s="29"/>
      <c r="I225" s="29">
        <f>I224</f>
        <v>1138804</v>
      </c>
      <c r="J225" s="29">
        <f>J224</f>
        <v>1170664</v>
      </c>
      <c r="K225" s="29">
        <v>1352280</v>
      </c>
      <c r="L225" s="29">
        <v>1582306</v>
      </c>
      <c r="M225" s="29">
        <v>1307136</v>
      </c>
      <c r="N225" s="29">
        <v>1065918</v>
      </c>
      <c r="O225" s="29">
        <v>1168040</v>
      </c>
      <c r="P225" s="29">
        <v>1093741</v>
      </c>
      <c r="Q225" s="29">
        <v>1244970</v>
      </c>
      <c r="R225" s="29">
        <v>1285616</v>
      </c>
      <c r="S225" s="29">
        <v>1173266</v>
      </c>
      <c r="T225" s="29">
        <v>1074698</v>
      </c>
      <c r="U225" s="29">
        <v>1026118</v>
      </c>
      <c r="V225" s="29">
        <v>1113987</v>
      </c>
      <c r="W225" s="29">
        <v>1229251</v>
      </c>
      <c r="X225" s="29">
        <v>1287798</v>
      </c>
      <c r="Y225" s="29">
        <v>1259334</v>
      </c>
      <c r="Z225" s="29">
        <v>1173326</v>
      </c>
      <c r="AA225" s="29">
        <v>1236612</v>
      </c>
      <c r="AB225" s="29">
        <v>1206744</v>
      </c>
      <c r="AC225" s="29">
        <v>1268357</v>
      </c>
      <c r="AD225" s="29">
        <v>1333503</v>
      </c>
      <c r="AE225" s="29">
        <v>1371789</v>
      </c>
      <c r="AF225" s="29">
        <f>AF224</f>
        <v>1420233</v>
      </c>
      <c r="AG225" s="29">
        <f>AG224</f>
        <v>1403899</v>
      </c>
      <c r="AH225" s="29">
        <v>1456240</v>
      </c>
      <c r="AI225" s="29">
        <v>1560484</v>
      </c>
      <c r="AJ225" s="29">
        <v>1629458</v>
      </c>
      <c r="AK225" s="29">
        <v>1626743</v>
      </c>
      <c r="AL225" s="29">
        <v>1546587</v>
      </c>
      <c r="AM225" s="29">
        <v>1712000</v>
      </c>
      <c r="AN225" s="29">
        <v>1706426</v>
      </c>
      <c r="AO225" s="29">
        <v>1691192</v>
      </c>
      <c r="AP225" s="31">
        <v>1890.7</v>
      </c>
      <c r="AQ225" s="31">
        <v>1894</v>
      </c>
      <c r="AR225" s="7">
        <v>1930.5</v>
      </c>
      <c r="AS225" s="7">
        <v>1812</v>
      </c>
      <c r="AU225" s="51"/>
      <c r="AV225" s="52"/>
      <c r="AW225" s="55"/>
      <c r="AY225" s="59">
        <f t="shared" si="353"/>
        <v>0</v>
      </c>
      <c r="AZ225" s="59">
        <f t="shared" si="354"/>
        <v>0</v>
      </c>
      <c r="BA225" s="59">
        <f t="shared" si="354"/>
        <v>11.7</v>
      </c>
    </row>
    <row r="226" spans="1:53" x14ac:dyDescent="0.15">
      <c r="A226" s="9"/>
      <c r="B226" s="10"/>
      <c r="C226" s="136" t="s">
        <v>44</v>
      </c>
      <c r="D226" s="23" t="s">
        <v>6</v>
      </c>
      <c r="E226" s="26">
        <f t="shared" ref="E226:AI226" si="355">SUM(E227:E228)</f>
        <v>0</v>
      </c>
      <c r="F226" s="26">
        <f t="shared" si="355"/>
        <v>0</v>
      </c>
      <c r="G226" s="26">
        <f t="shared" si="355"/>
        <v>0</v>
      </c>
      <c r="H226" s="26">
        <f t="shared" ref="H226" si="356">SUM(H227:H228)-SUM(H229:H230)</f>
        <v>0</v>
      </c>
      <c r="I226" s="26">
        <f t="shared" si="355"/>
        <v>0</v>
      </c>
      <c r="J226" s="26">
        <f t="shared" si="355"/>
        <v>0</v>
      </c>
      <c r="K226" s="26">
        <f t="shared" si="355"/>
        <v>0</v>
      </c>
      <c r="L226" s="26">
        <f t="shared" si="355"/>
        <v>0</v>
      </c>
      <c r="M226" s="26">
        <f t="shared" si="355"/>
        <v>0</v>
      </c>
      <c r="N226" s="26">
        <f t="shared" si="355"/>
        <v>0</v>
      </c>
      <c r="O226" s="26">
        <f t="shared" si="355"/>
        <v>0</v>
      </c>
      <c r="P226" s="26">
        <f t="shared" si="355"/>
        <v>0</v>
      </c>
      <c r="Q226" s="26">
        <f t="shared" si="355"/>
        <v>0</v>
      </c>
      <c r="R226" s="26">
        <f t="shared" si="355"/>
        <v>0</v>
      </c>
      <c r="S226" s="26">
        <f t="shared" si="355"/>
        <v>0</v>
      </c>
      <c r="T226" s="26">
        <f t="shared" si="355"/>
        <v>0</v>
      </c>
      <c r="U226" s="26">
        <f t="shared" si="355"/>
        <v>0</v>
      </c>
      <c r="V226" s="26">
        <f t="shared" si="355"/>
        <v>0</v>
      </c>
      <c r="W226" s="26">
        <f t="shared" si="355"/>
        <v>0</v>
      </c>
      <c r="X226" s="26">
        <f t="shared" si="355"/>
        <v>0</v>
      </c>
      <c r="Y226" s="26">
        <f t="shared" si="355"/>
        <v>0</v>
      </c>
      <c r="Z226" s="26">
        <f t="shared" si="355"/>
        <v>0</v>
      </c>
      <c r="AA226" s="26">
        <f t="shared" si="355"/>
        <v>0</v>
      </c>
      <c r="AB226" s="26">
        <f t="shared" si="355"/>
        <v>0</v>
      </c>
      <c r="AC226" s="26">
        <f t="shared" si="355"/>
        <v>0</v>
      </c>
      <c r="AD226" s="26">
        <f t="shared" si="355"/>
        <v>0</v>
      </c>
      <c r="AE226" s="26">
        <f t="shared" si="355"/>
        <v>0</v>
      </c>
      <c r="AF226" s="26">
        <f t="shared" si="355"/>
        <v>0</v>
      </c>
      <c r="AG226" s="26">
        <f t="shared" si="355"/>
        <v>0</v>
      </c>
      <c r="AH226" s="26">
        <f t="shared" si="355"/>
        <v>0</v>
      </c>
      <c r="AI226" s="26">
        <f t="shared" si="355"/>
        <v>0</v>
      </c>
      <c r="AJ226" s="26">
        <f t="shared" ref="AJ226:AK226" si="357">SUM(AJ227:AJ228)</f>
        <v>0</v>
      </c>
      <c r="AK226" s="26">
        <f t="shared" si="357"/>
        <v>0</v>
      </c>
      <c r="AL226" s="26">
        <f t="shared" ref="AL226" si="358">SUM(AL227:AL228)</f>
        <v>0</v>
      </c>
      <c r="AM226" s="26">
        <f t="shared" ref="AM226" si="359">SUM(AM227:AM228)</f>
        <v>0</v>
      </c>
      <c r="AN226" s="26">
        <f t="shared" ref="AN226" si="360">SUM(AN227:AN228)</f>
        <v>0</v>
      </c>
      <c r="AO226" s="26">
        <f t="shared" ref="AO226" si="361">SUM(AO227:AO228)</f>
        <v>0</v>
      </c>
      <c r="AP226" s="27">
        <f t="shared" ref="AP226" si="362">SUM(AP227:AP228)</f>
        <v>0</v>
      </c>
      <c r="AQ226" s="27">
        <f t="shared" ref="AQ226" si="363">SUM(AQ227:AQ228)</f>
        <v>0</v>
      </c>
      <c r="AR226" s="3">
        <v>718.7</v>
      </c>
      <c r="AS226" s="3">
        <v>736</v>
      </c>
      <c r="AU226" s="51"/>
      <c r="AV226" s="52"/>
      <c r="AW226" s="53" t="s">
        <v>46</v>
      </c>
      <c r="AY226" s="59">
        <f t="shared" si="353"/>
        <v>0</v>
      </c>
      <c r="AZ226" s="59">
        <f t="shared" si="354"/>
        <v>0</v>
      </c>
      <c r="BA226" s="59">
        <f t="shared" si="354"/>
        <v>618.79999999999995</v>
      </c>
    </row>
    <row r="227" spans="1:53" x14ac:dyDescent="0.15">
      <c r="A227" s="9"/>
      <c r="B227" s="10"/>
      <c r="C227" s="137"/>
      <c r="D227" s="22" t="s">
        <v>7</v>
      </c>
      <c r="E227" s="28"/>
      <c r="F227" s="28"/>
      <c r="G227" s="28"/>
      <c r="H227" s="28">
        <v>4305</v>
      </c>
      <c r="I227" s="28"/>
      <c r="J227" s="28"/>
      <c r="K227" s="28"/>
      <c r="L227" s="28"/>
      <c r="M227" s="28"/>
      <c r="N227" s="28"/>
      <c r="O227" s="28"/>
      <c r="P227" s="28"/>
      <c r="Q227" s="28"/>
      <c r="R227" s="28"/>
      <c r="S227" s="28"/>
      <c r="T227" s="28"/>
      <c r="U227" s="28"/>
      <c r="V227" s="28"/>
      <c r="W227" s="28"/>
      <c r="X227" s="28"/>
      <c r="Y227" s="28"/>
      <c r="Z227" s="28"/>
      <c r="AA227" s="28"/>
      <c r="AB227" s="28"/>
      <c r="AC227" s="28"/>
      <c r="AD227" s="28"/>
      <c r="AE227" s="28"/>
      <c r="AF227" s="28"/>
      <c r="AG227" s="28"/>
      <c r="AH227" s="28"/>
      <c r="AI227" s="28"/>
      <c r="AJ227" s="28"/>
      <c r="AK227" s="28"/>
      <c r="AL227" s="28"/>
      <c r="AM227" s="28"/>
      <c r="AN227" s="28"/>
      <c r="AO227" s="28"/>
      <c r="AP227" s="30"/>
      <c r="AQ227" s="30"/>
      <c r="AR227" s="5">
        <v>10.5</v>
      </c>
      <c r="AS227" s="5">
        <v>6.5</v>
      </c>
      <c r="AU227" s="51"/>
      <c r="AV227" s="52"/>
      <c r="AW227" s="54"/>
      <c r="AY227" s="59">
        <f t="shared" si="353"/>
        <v>0</v>
      </c>
      <c r="AZ227" s="59">
        <f t="shared" si="354"/>
        <v>0</v>
      </c>
      <c r="BA227" s="59">
        <f t="shared" si="354"/>
        <v>92.6</v>
      </c>
    </row>
    <row r="228" spans="1:53" x14ac:dyDescent="0.15">
      <c r="A228" s="9"/>
      <c r="B228" s="10"/>
      <c r="C228" s="137"/>
      <c r="D228" s="22" t="s">
        <v>8</v>
      </c>
      <c r="E228" s="28"/>
      <c r="F228" s="28"/>
      <c r="G228" s="28"/>
      <c r="H228" s="28">
        <v>31577</v>
      </c>
      <c r="I228" s="28"/>
      <c r="J228" s="28"/>
      <c r="K228" s="28"/>
      <c r="L228" s="28"/>
      <c r="M228" s="28"/>
      <c r="N228" s="28"/>
      <c r="O228" s="28"/>
      <c r="P228" s="28"/>
      <c r="Q228" s="28"/>
      <c r="R228" s="28"/>
      <c r="S228" s="28"/>
      <c r="T228" s="28"/>
      <c r="U228" s="28"/>
      <c r="V228" s="28"/>
      <c r="W228" s="28"/>
      <c r="X228" s="28"/>
      <c r="Y228" s="28"/>
      <c r="Z228" s="28"/>
      <c r="AA228" s="28"/>
      <c r="AB228" s="28"/>
      <c r="AC228" s="28"/>
      <c r="AD228" s="28"/>
      <c r="AE228" s="28"/>
      <c r="AF228" s="28"/>
      <c r="AG228" s="28"/>
      <c r="AH228" s="28"/>
      <c r="AI228" s="28"/>
      <c r="AJ228" s="28"/>
      <c r="AK228" s="28"/>
      <c r="AL228" s="28"/>
      <c r="AM228" s="28"/>
      <c r="AN228" s="28"/>
      <c r="AO228" s="28"/>
      <c r="AP228" s="30"/>
      <c r="AQ228" s="30"/>
      <c r="AR228" s="5">
        <v>708.2</v>
      </c>
      <c r="AS228" s="5">
        <v>729.5</v>
      </c>
      <c r="AU228" s="51"/>
      <c r="AV228" s="52"/>
      <c r="AW228" s="54"/>
      <c r="AY228" s="59">
        <f t="shared" si="353"/>
        <v>0</v>
      </c>
      <c r="AZ228" s="59">
        <f t="shared" si="354"/>
        <v>0</v>
      </c>
      <c r="BA228" s="59">
        <f t="shared" si="354"/>
        <v>526.20000000000005</v>
      </c>
    </row>
    <row r="229" spans="1:53" x14ac:dyDescent="0.15">
      <c r="A229" s="9"/>
      <c r="B229" s="10"/>
      <c r="C229" s="137"/>
      <c r="D229" s="22" t="s">
        <v>9</v>
      </c>
      <c r="E229" s="28"/>
      <c r="F229" s="28"/>
      <c r="G229" s="28"/>
      <c r="H229" s="28">
        <v>35533</v>
      </c>
      <c r="I229" s="28"/>
      <c r="J229" s="28"/>
      <c r="K229" s="28"/>
      <c r="L229" s="28"/>
      <c r="M229" s="28"/>
      <c r="N229" s="28"/>
      <c r="O229" s="28"/>
      <c r="P229" s="28"/>
      <c r="Q229" s="28"/>
      <c r="R229" s="28"/>
      <c r="S229" s="28"/>
      <c r="T229" s="28"/>
      <c r="U229" s="28"/>
      <c r="V229" s="28"/>
      <c r="W229" s="28"/>
      <c r="X229" s="28"/>
      <c r="Y229" s="28"/>
      <c r="Z229" s="28"/>
      <c r="AA229" s="28"/>
      <c r="AB229" s="28"/>
      <c r="AC229" s="28"/>
      <c r="AD229" s="28"/>
      <c r="AE229" s="28"/>
      <c r="AF229" s="28"/>
      <c r="AG229" s="28"/>
      <c r="AH229" s="28"/>
      <c r="AI229" s="28"/>
      <c r="AJ229" s="28"/>
      <c r="AK229" s="28"/>
      <c r="AL229" s="28"/>
      <c r="AM229" s="28"/>
      <c r="AN229" s="28"/>
      <c r="AO229" s="28"/>
      <c r="AP229" s="30"/>
      <c r="AQ229" s="30"/>
      <c r="AR229" s="5">
        <v>713.8</v>
      </c>
      <c r="AS229" s="5">
        <v>731.3</v>
      </c>
      <c r="AU229" s="51"/>
      <c r="AV229" s="52"/>
      <c r="AW229" s="54"/>
      <c r="AY229" s="59">
        <f t="shared" si="353"/>
        <v>0</v>
      </c>
      <c r="AZ229" s="59">
        <f t="shared" si="354"/>
        <v>0</v>
      </c>
      <c r="BA229" s="59">
        <f t="shared" si="354"/>
        <v>553.6</v>
      </c>
    </row>
    <row r="230" spans="1:53" x14ac:dyDescent="0.15">
      <c r="A230" s="9"/>
      <c r="B230" s="10"/>
      <c r="C230" s="137"/>
      <c r="D230" s="22" t="s">
        <v>10</v>
      </c>
      <c r="E230" s="28"/>
      <c r="F230" s="28"/>
      <c r="G230" s="28"/>
      <c r="H230" s="28">
        <v>349</v>
      </c>
      <c r="I230" s="28"/>
      <c r="J230" s="28"/>
      <c r="K230" s="28"/>
      <c r="L230" s="28"/>
      <c r="M230" s="28"/>
      <c r="N230" s="28"/>
      <c r="O230" s="28"/>
      <c r="P230" s="28"/>
      <c r="Q230" s="28"/>
      <c r="R230" s="28"/>
      <c r="S230" s="28"/>
      <c r="T230" s="28"/>
      <c r="U230" s="28"/>
      <c r="V230" s="28"/>
      <c r="W230" s="28"/>
      <c r="X230" s="28"/>
      <c r="Y230" s="28"/>
      <c r="Z230" s="28"/>
      <c r="AA230" s="28"/>
      <c r="AB230" s="28"/>
      <c r="AC230" s="28"/>
      <c r="AD230" s="28"/>
      <c r="AE230" s="28"/>
      <c r="AF230" s="28"/>
      <c r="AG230" s="28"/>
      <c r="AH230" s="28"/>
      <c r="AI230" s="28"/>
      <c r="AJ230" s="28"/>
      <c r="AK230" s="28"/>
      <c r="AL230" s="28"/>
      <c r="AM230" s="28"/>
      <c r="AN230" s="28"/>
      <c r="AO230" s="28"/>
      <c r="AP230" s="30"/>
      <c r="AQ230" s="30"/>
      <c r="AR230" s="5">
        <v>4.9000000000000004</v>
      </c>
      <c r="AS230" s="5">
        <v>4.7</v>
      </c>
      <c r="AU230" s="51"/>
      <c r="AV230" s="52"/>
      <c r="AW230" s="54"/>
      <c r="AY230" s="59">
        <f t="shared" si="353"/>
        <v>0</v>
      </c>
      <c r="AZ230" s="59">
        <f t="shared" si="354"/>
        <v>0</v>
      </c>
      <c r="BA230" s="59">
        <f t="shared" si="354"/>
        <v>65.2</v>
      </c>
    </row>
    <row r="231" spans="1:53" ht="14.25" thickBot="1" x14ac:dyDescent="0.2">
      <c r="A231" s="9"/>
      <c r="B231" s="10"/>
      <c r="C231" s="138"/>
      <c r="D231" s="24" t="s">
        <v>11</v>
      </c>
      <c r="E231" s="29"/>
      <c r="F231" s="29"/>
      <c r="G231" s="29"/>
      <c r="H231" s="29"/>
      <c r="I231" s="29"/>
      <c r="J231" s="29"/>
      <c r="K231" s="29"/>
      <c r="L231" s="29"/>
      <c r="M231" s="29"/>
      <c r="N231" s="29"/>
      <c r="O231" s="29"/>
      <c r="P231" s="29"/>
      <c r="Q231" s="29"/>
      <c r="R231" s="29"/>
      <c r="S231" s="29"/>
      <c r="T231" s="29"/>
      <c r="U231" s="29"/>
      <c r="V231" s="29"/>
      <c r="W231" s="29"/>
      <c r="X231" s="29"/>
      <c r="Y231" s="29"/>
      <c r="Z231" s="29"/>
      <c r="AA231" s="29"/>
      <c r="AB231" s="29"/>
      <c r="AC231" s="29"/>
      <c r="AD231" s="29"/>
      <c r="AE231" s="29"/>
      <c r="AF231" s="29"/>
      <c r="AG231" s="29"/>
      <c r="AH231" s="29"/>
      <c r="AI231" s="29"/>
      <c r="AJ231" s="29"/>
      <c r="AK231" s="29"/>
      <c r="AL231" s="29"/>
      <c r="AM231" s="29"/>
      <c r="AN231" s="29"/>
      <c r="AO231" s="29"/>
      <c r="AP231" s="31"/>
      <c r="AQ231" s="31"/>
      <c r="AR231" s="7">
        <v>7.4</v>
      </c>
      <c r="AS231" s="7">
        <v>7.2</v>
      </c>
      <c r="AU231" s="51"/>
      <c r="AV231" s="52"/>
      <c r="AW231" s="55"/>
      <c r="AY231" s="59">
        <f t="shared" si="353"/>
        <v>0</v>
      </c>
      <c r="AZ231" s="59">
        <f t="shared" si="354"/>
        <v>0</v>
      </c>
      <c r="BA231" s="59">
        <f t="shared" si="354"/>
        <v>65.2</v>
      </c>
    </row>
    <row r="232" spans="1:53" x14ac:dyDescent="0.15">
      <c r="A232" s="9"/>
      <c r="B232" s="10"/>
      <c r="C232" s="133" t="s">
        <v>295</v>
      </c>
      <c r="D232" s="23" t="s">
        <v>6</v>
      </c>
      <c r="E232" s="26">
        <f t="shared" ref="E232:AI232" si="364">SUM(E233:E234)-SUM(E235:E236)</f>
        <v>0</v>
      </c>
      <c r="F232" s="26">
        <f t="shared" si="364"/>
        <v>0</v>
      </c>
      <c r="G232" s="26">
        <f t="shared" si="364"/>
        <v>0</v>
      </c>
      <c r="H232" s="26">
        <f t="shared" si="364"/>
        <v>0</v>
      </c>
      <c r="I232" s="26">
        <f t="shared" si="364"/>
        <v>0</v>
      </c>
      <c r="J232" s="26">
        <f t="shared" si="364"/>
        <v>0</v>
      </c>
      <c r="K232" s="26">
        <f t="shared" si="364"/>
        <v>0</v>
      </c>
      <c r="L232" s="26">
        <f t="shared" si="364"/>
        <v>0</v>
      </c>
      <c r="M232" s="26">
        <f t="shared" si="364"/>
        <v>0</v>
      </c>
      <c r="N232" s="26">
        <f t="shared" si="364"/>
        <v>0</v>
      </c>
      <c r="O232" s="26">
        <f t="shared" si="364"/>
        <v>0</v>
      </c>
      <c r="P232" s="26">
        <f t="shared" si="364"/>
        <v>0</v>
      </c>
      <c r="Q232" s="26">
        <f t="shared" si="364"/>
        <v>0</v>
      </c>
      <c r="R232" s="26">
        <f t="shared" si="364"/>
        <v>0</v>
      </c>
      <c r="S232" s="26">
        <f t="shared" si="364"/>
        <v>0</v>
      </c>
      <c r="T232" s="26">
        <f t="shared" si="364"/>
        <v>0</v>
      </c>
      <c r="U232" s="26">
        <f t="shared" si="364"/>
        <v>0</v>
      </c>
      <c r="V232" s="26">
        <f t="shared" si="364"/>
        <v>0</v>
      </c>
      <c r="W232" s="26">
        <f t="shared" si="364"/>
        <v>0</v>
      </c>
      <c r="X232" s="26">
        <f t="shared" si="364"/>
        <v>0</v>
      </c>
      <c r="Y232" s="26">
        <f t="shared" si="364"/>
        <v>0</v>
      </c>
      <c r="Z232" s="26">
        <f t="shared" si="364"/>
        <v>0</v>
      </c>
      <c r="AA232" s="26">
        <f t="shared" si="364"/>
        <v>0</v>
      </c>
      <c r="AB232" s="26">
        <f t="shared" si="364"/>
        <v>0</v>
      </c>
      <c r="AC232" s="26">
        <f t="shared" si="364"/>
        <v>0</v>
      </c>
      <c r="AD232" s="26">
        <f t="shared" si="364"/>
        <v>0</v>
      </c>
      <c r="AE232" s="26">
        <f t="shared" si="364"/>
        <v>0</v>
      </c>
      <c r="AF232" s="26">
        <f t="shared" si="364"/>
        <v>0</v>
      </c>
      <c r="AG232" s="26">
        <f t="shared" si="364"/>
        <v>0</v>
      </c>
      <c r="AH232" s="26">
        <f t="shared" si="364"/>
        <v>1000000</v>
      </c>
      <c r="AI232" s="26">
        <f t="shared" si="364"/>
        <v>0</v>
      </c>
      <c r="AJ232" s="26">
        <f t="shared" ref="AJ232:AK232" si="365">SUM(AJ233:AJ234)-SUM(AJ235:AJ236)</f>
        <v>0</v>
      </c>
      <c r="AK232" s="26">
        <f t="shared" si="365"/>
        <v>0</v>
      </c>
      <c r="AL232" s="26">
        <f t="shared" ref="AL232" si="366">SUM(AL233:AL234)-SUM(AL235:AL236)</f>
        <v>0</v>
      </c>
      <c r="AM232" s="26">
        <f t="shared" ref="AM232" si="367">SUM(AM233:AM234)-SUM(AM235:AM236)</f>
        <v>0</v>
      </c>
      <c r="AN232" s="26">
        <f t="shared" ref="AN232" si="368">SUM(AN233:AN234)-SUM(AN235:AN236)</f>
        <v>0</v>
      </c>
      <c r="AO232" s="26">
        <f t="shared" ref="AO232" si="369">SUM(AO233:AO234)-SUM(AO235:AO236)</f>
        <v>0</v>
      </c>
      <c r="AP232" s="27">
        <f t="shared" ref="AP232" si="370">SUM(AP233:AP234)-SUM(AP235:AP236)</f>
        <v>0</v>
      </c>
      <c r="AQ232" s="27">
        <f t="shared" ref="AQ232" si="371">SUM(AQ233:AQ234)-SUM(AQ235:AQ236)</f>
        <v>0</v>
      </c>
      <c r="AR232" s="3">
        <v>2008.1</v>
      </c>
      <c r="AS232" s="3">
        <v>1841.5</v>
      </c>
      <c r="AU232" s="51"/>
      <c r="AV232" s="52"/>
      <c r="AW232" s="121" t="s">
        <v>347</v>
      </c>
      <c r="AY232" s="59">
        <f t="shared" si="353"/>
        <v>0</v>
      </c>
      <c r="AZ232" s="59">
        <f t="shared" si="354"/>
        <v>0</v>
      </c>
      <c r="BA232" s="59">
        <f t="shared" si="354"/>
        <v>1229.4000000000001</v>
      </c>
    </row>
    <row r="233" spans="1:53" x14ac:dyDescent="0.15">
      <c r="A233" s="9"/>
      <c r="B233" s="10"/>
      <c r="C233" s="134"/>
      <c r="D233" s="22" t="s">
        <v>7</v>
      </c>
      <c r="E233" s="28"/>
      <c r="F233" s="28"/>
      <c r="G233" s="28"/>
      <c r="H233" s="28">
        <v>159212</v>
      </c>
      <c r="I233" s="28">
        <v>167172</v>
      </c>
      <c r="J233" s="28">
        <v>164337</v>
      </c>
      <c r="K233" s="28">
        <v>206881</v>
      </c>
      <c r="L233" s="28">
        <v>255580</v>
      </c>
      <c r="M233" s="28">
        <v>426532</v>
      </c>
      <c r="N233" s="28">
        <v>491959</v>
      </c>
      <c r="O233" s="28">
        <v>520120</v>
      </c>
      <c r="P233" s="28">
        <v>526537</v>
      </c>
      <c r="Q233" s="28">
        <v>520928</v>
      </c>
      <c r="R233" s="28">
        <v>600650</v>
      </c>
      <c r="S233" s="28">
        <v>606660</v>
      </c>
      <c r="T233" s="28">
        <v>358718</v>
      </c>
      <c r="U233" s="28">
        <v>367770</v>
      </c>
      <c r="V233" s="28">
        <v>365604</v>
      </c>
      <c r="W233" s="28">
        <v>445922</v>
      </c>
      <c r="X233" s="28">
        <v>380477</v>
      </c>
      <c r="Y233" s="28">
        <v>396920</v>
      </c>
      <c r="Z233" s="28">
        <v>389685</v>
      </c>
      <c r="AA233" s="28">
        <v>381015</v>
      </c>
      <c r="AB233" s="28">
        <v>373443</v>
      </c>
      <c r="AC233" s="28">
        <v>369512</v>
      </c>
      <c r="AD233" s="28">
        <v>358229</v>
      </c>
      <c r="AE233" s="28">
        <v>363034</v>
      </c>
      <c r="AF233" s="28">
        <v>372540</v>
      </c>
      <c r="AG233" s="28">
        <v>382315</v>
      </c>
      <c r="AH233" s="28">
        <v>391551</v>
      </c>
      <c r="AI233" s="28">
        <v>429920</v>
      </c>
      <c r="AJ233" s="28">
        <v>470473</v>
      </c>
      <c r="AK233" s="28">
        <v>472966</v>
      </c>
      <c r="AL233" s="28">
        <v>403977</v>
      </c>
      <c r="AM233" s="28">
        <v>408771</v>
      </c>
      <c r="AN233" s="28">
        <v>371001</v>
      </c>
      <c r="AO233" s="28">
        <v>385785</v>
      </c>
      <c r="AP233" s="30">
        <v>309.39999999999998</v>
      </c>
      <c r="AQ233" s="30">
        <v>229</v>
      </c>
      <c r="AR233" s="5">
        <v>297.5</v>
      </c>
      <c r="AS233" s="5">
        <v>265.7</v>
      </c>
      <c r="AU233" s="51"/>
      <c r="AV233" s="52"/>
      <c r="AW233" s="122"/>
      <c r="AY233" s="59">
        <f t="shared" si="353"/>
        <v>0</v>
      </c>
      <c r="AZ233" s="59">
        <f t="shared" si="354"/>
        <v>0</v>
      </c>
      <c r="BA233" s="59">
        <f t="shared" si="354"/>
        <v>37.4</v>
      </c>
    </row>
    <row r="234" spans="1:53" x14ac:dyDescent="0.15">
      <c r="A234" s="9"/>
      <c r="B234" s="10"/>
      <c r="C234" s="134"/>
      <c r="D234" s="22" t="s">
        <v>8</v>
      </c>
      <c r="E234" s="28"/>
      <c r="F234" s="28"/>
      <c r="G234" s="28"/>
      <c r="H234" s="28">
        <v>604263</v>
      </c>
      <c r="I234" s="28">
        <v>634475</v>
      </c>
      <c r="J234" s="28">
        <v>682259</v>
      </c>
      <c r="K234" s="28">
        <v>648389</v>
      </c>
      <c r="L234" s="28">
        <v>959165</v>
      </c>
      <c r="M234" s="28">
        <v>1111732</v>
      </c>
      <c r="N234" s="28">
        <v>1173564</v>
      </c>
      <c r="O234" s="28">
        <v>1157158</v>
      </c>
      <c r="P234" s="28">
        <v>1124354</v>
      </c>
      <c r="Q234" s="28">
        <v>1336437</v>
      </c>
      <c r="R234" s="28">
        <v>1584634</v>
      </c>
      <c r="S234" s="28">
        <v>1526176</v>
      </c>
      <c r="T234" s="28">
        <v>1750197</v>
      </c>
      <c r="U234" s="28">
        <v>1793447</v>
      </c>
      <c r="V234" s="28">
        <v>1925261</v>
      </c>
      <c r="W234" s="28">
        <v>1885906</v>
      </c>
      <c r="X234" s="28">
        <v>1996691</v>
      </c>
      <c r="Y234" s="28">
        <v>2077816</v>
      </c>
      <c r="Z234" s="28">
        <v>2016072</v>
      </c>
      <c r="AA234" s="28">
        <v>2173468</v>
      </c>
      <c r="AB234" s="28">
        <v>2148810</v>
      </c>
      <c r="AC234" s="28">
        <v>2242052</v>
      </c>
      <c r="AD234" s="28">
        <v>2339695</v>
      </c>
      <c r="AE234" s="28">
        <v>2277670</v>
      </c>
      <c r="AF234" s="28">
        <v>2346429</v>
      </c>
      <c r="AG234" s="28">
        <v>2412068</v>
      </c>
      <c r="AH234" s="28">
        <v>2474721</v>
      </c>
      <c r="AI234" s="28">
        <v>2489673</v>
      </c>
      <c r="AJ234" s="28">
        <v>2425071</v>
      </c>
      <c r="AK234" s="28">
        <v>2162898</v>
      </c>
      <c r="AL234" s="28">
        <v>2159187</v>
      </c>
      <c r="AM234" s="28">
        <v>2171425</v>
      </c>
      <c r="AN234" s="28">
        <v>2209038</v>
      </c>
      <c r="AO234" s="28">
        <v>2135218</v>
      </c>
      <c r="AP234" s="30">
        <v>1711.7</v>
      </c>
      <c r="AQ234" s="30">
        <v>1763.3</v>
      </c>
      <c r="AR234" s="5">
        <v>1710.6</v>
      </c>
      <c r="AS234" s="5">
        <v>1575.8</v>
      </c>
      <c r="AU234" s="51"/>
      <c r="AV234" s="52"/>
      <c r="AW234" s="122"/>
      <c r="AY234" s="59">
        <f t="shared" si="353"/>
        <v>0</v>
      </c>
      <c r="AZ234" s="59">
        <f t="shared" si="354"/>
        <v>0</v>
      </c>
      <c r="BA234" s="59">
        <f t="shared" si="354"/>
        <v>1192</v>
      </c>
    </row>
    <row r="235" spans="1:53" x14ac:dyDescent="0.15">
      <c r="A235" s="9"/>
      <c r="B235" s="10"/>
      <c r="C235" s="134"/>
      <c r="D235" s="22" t="s">
        <v>9</v>
      </c>
      <c r="E235" s="28"/>
      <c r="F235" s="28"/>
      <c r="G235" s="28"/>
      <c r="H235" s="28">
        <v>703125</v>
      </c>
      <c r="I235" s="28">
        <v>738280</v>
      </c>
      <c r="J235" s="28">
        <v>775197</v>
      </c>
      <c r="K235" s="28">
        <v>775511</v>
      </c>
      <c r="L235" s="28">
        <v>1123839</v>
      </c>
      <c r="M235" s="28">
        <v>1438945</v>
      </c>
      <c r="N235" s="28">
        <v>1561749</v>
      </c>
      <c r="O235" s="28">
        <v>1555511</v>
      </c>
      <c r="P235" s="28">
        <v>1531670</v>
      </c>
      <c r="Q235" s="28">
        <v>1705063</v>
      </c>
      <c r="R235" s="28">
        <v>2055111</v>
      </c>
      <c r="S235" s="28">
        <v>1995736</v>
      </c>
      <c r="T235" s="28">
        <v>1998623</v>
      </c>
      <c r="U235" s="28">
        <v>2048554</v>
      </c>
      <c r="V235" s="28">
        <v>2175159</v>
      </c>
      <c r="W235" s="28">
        <v>2208139</v>
      </c>
      <c r="X235" s="28">
        <v>2245390</v>
      </c>
      <c r="Y235" s="28">
        <v>2337138</v>
      </c>
      <c r="Z235" s="28">
        <v>2252232</v>
      </c>
      <c r="AA235" s="28">
        <v>2403634</v>
      </c>
      <c r="AB235" s="28">
        <v>2375199</v>
      </c>
      <c r="AC235" s="28">
        <v>2451096</v>
      </c>
      <c r="AD235" s="28">
        <v>2530043</v>
      </c>
      <c r="AE235" s="28">
        <v>2471458</v>
      </c>
      <c r="AF235" s="28">
        <v>2550438</v>
      </c>
      <c r="AG235" s="28">
        <v>2622521</v>
      </c>
      <c r="AH235" s="28">
        <v>1679000</v>
      </c>
      <c r="AI235" s="28">
        <v>2716908</v>
      </c>
      <c r="AJ235" s="28">
        <v>2687319</v>
      </c>
      <c r="AK235" s="28">
        <v>2437140</v>
      </c>
      <c r="AL235" s="28">
        <v>2360070</v>
      </c>
      <c r="AM235" s="28">
        <v>2372020</v>
      </c>
      <c r="AN235" s="28">
        <v>2369669</v>
      </c>
      <c r="AO235" s="28">
        <v>2321111</v>
      </c>
      <c r="AP235" s="30">
        <v>1826.6</v>
      </c>
      <c r="AQ235" s="30">
        <v>1822</v>
      </c>
      <c r="AR235" s="5">
        <v>1855.8</v>
      </c>
      <c r="AS235" s="5">
        <v>1694.3</v>
      </c>
      <c r="AU235" s="51"/>
      <c r="AV235" s="52"/>
      <c r="AW235" s="122"/>
      <c r="AY235" s="59">
        <f t="shared" si="353"/>
        <v>0</v>
      </c>
      <c r="AZ235" s="59">
        <f t="shared" si="354"/>
        <v>0</v>
      </c>
      <c r="BA235" s="59">
        <f t="shared" si="354"/>
        <v>1204.4000000000001</v>
      </c>
    </row>
    <row r="236" spans="1:53" x14ac:dyDescent="0.15">
      <c r="A236" s="9"/>
      <c r="B236" s="10"/>
      <c r="C236" s="134"/>
      <c r="D236" s="22" t="s">
        <v>10</v>
      </c>
      <c r="E236" s="28"/>
      <c r="F236" s="28"/>
      <c r="G236" s="28"/>
      <c r="H236" s="28">
        <v>60350</v>
      </c>
      <c r="I236" s="28">
        <v>63367</v>
      </c>
      <c r="J236" s="28">
        <v>71399</v>
      </c>
      <c r="K236" s="28">
        <v>79759</v>
      </c>
      <c r="L236" s="28">
        <v>90906</v>
      </c>
      <c r="M236" s="28">
        <v>99319</v>
      </c>
      <c r="N236" s="28">
        <v>103774</v>
      </c>
      <c r="O236" s="28">
        <v>121767</v>
      </c>
      <c r="P236" s="28">
        <v>119221</v>
      </c>
      <c r="Q236" s="28">
        <v>152302</v>
      </c>
      <c r="R236" s="28">
        <v>130173</v>
      </c>
      <c r="S236" s="28">
        <v>137100</v>
      </c>
      <c r="T236" s="28">
        <v>110292</v>
      </c>
      <c r="U236" s="28">
        <v>112663</v>
      </c>
      <c r="V236" s="28">
        <v>115706</v>
      </c>
      <c r="W236" s="28">
        <v>123689</v>
      </c>
      <c r="X236" s="28">
        <v>131778</v>
      </c>
      <c r="Y236" s="28">
        <v>137598</v>
      </c>
      <c r="Z236" s="28">
        <v>153525</v>
      </c>
      <c r="AA236" s="28">
        <v>150849</v>
      </c>
      <c r="AB236" s="28">
        <v>147054</v>
      </c>
      <c r="AC236" s="28">
        <v>160468</v>
      </c>
      <c r="AD236" s="28">
        <v>167881</v>
      </c>
      <c r="AE236" s="28">
        <v>169246</v>
      </c>
      <c r="AF236" s="28">
        <v>168531</v>
      </c>
      <c r="AG236" s="28">
        <v>171862</v>
      </c>
      <c r="AH236" s="28">
        <v>187272</v>
      </c>
      <c r="AI236" s="28">
        <v>202685</v>
      </c>
      <c r="AJ236" s="28">
        <v>208225</v>
      </c>
      <c r="AK236" s="28">
        <v>198724</v>
      </c>
      <c r="AL236" s="28">
        <v>203094</v>
      </c>
      <c r="AM236" s="28">
        <v>208176</v>
      </c>
      <c r="AN236" s="28">
        <v>210370</v>
      </c>
      <c r="AO236" s="28">
        <v>199892</v>
      </c>
      <c r="AP236" s="30">
        <v>194.5</v>
      </c>
      <c r="AQ236" s="30">
        <v>170.3</v>
      </c>
      <c r="AR236" s="5">
        <v>152.30000000000001</v>
      </c>
      <c r="AS236" s="5">
        <v>147.19999999999999</v>
      </c>
      <c r="AU236" s="51"/>
      <c r="AV236" s="56"/>
      <c r="AW236" s="122"/>
      <c r="AY236" s="59">
        <f t="shared" si="353"/>
        <v>0</v>
      </c>
      <c r="AZ236" s="59">
        <f t="shared" si="354"/>
        <v>0</v>
      </c>
      <c r="BA236" s="59">
        <f t="shared" si="354"/>
        <v>25</v>
      </c>
    </row>
    <row r="237" spans="1:53" ht="14.25" thickBot="1" x14ac:dyDescent="0.2">
      <c r="A237" s="9"/>
      <c r="B237" s="10"/>
      <c r="C237" s="135"/>
      <c r="D237" s="24" t="s">
        <v>11</v>
      </c>
      <c r="E237" s="29"/>
      <c r="F237" s="29"/>
      <c r="G237" s="29"/>
      <c r="H237" s="29"/>
      <c r="I237" s="29">
        <f>I236</f>
        <v>63367</v>
      </c>
      <c r="J237" s="29">
        <v>73468</v>
      </c>
      <c r="K237" s="29">
        <v>81338</v>
      </c>
      <c r="L237" s="29">
        <v>94458</v>
      </c>
      <c r="M237" s="29">
        <v>101585</v>
      </c>
      <c r="N237" s="29">
        <v>104930</v>
      </c>
      <c r="O237" s="29">
        <v>117840</v>
      </c>
      <c r="P237" s="29">
        <v>121748</v>
      </c>
      <c r="Q237" s="29">
        <v>155971</v>
      </c>
      <c r="R237" s="29">
        <v>181593</v>
      </c>
      <c r="S237" s="29">
        <v>161675</v>
      </c>
      <c r="T237" s="29">
        <v>112003</v>
      </c>
      <c r="U237" s="29">
        <v>114003</v>
      </c>
      <c r="V237" s="29">
        <v>116764</v>
      </c>
      <c r="W237" s="29">
        <v>125689</v>
      </c>
      <c r="X237" s="29">
        <v>133155</v>
      </c>
      <c r="Y237" s="29">
        <v>139497</v>
      </c>
      <c r="Z237" s="29">
        <v>276427</v>
      </c>
      <c r="AA237" s="29">
        <v>155368</v>
      </c>
      <c r="AB237" s="29">
        <v>151460</v>
      </c>
      <c r="AC237" s="29">
        <v>165276</v>
      </c>
      <c r="AD237" s="29">
        <v>172905</v>
      </c>
      <c r="AE237" s="29">
        <v>174325</v>
      </c>
      <c r="AF237" s="29">
        <v>173583</v>
      </c>
      <c r="AG237" s="29">
        <v>177017</v>
      </c>
      <c r="AH237" s="29">
        <v>192889</v>
      </c>
      <c r="AI237" s="29">
        <v>208765</v>
      </c>
      <c r="AJ237" s="29">
        <v>214468</v>
      </c>
      <c r="AK237" s="29">
        <v>204680</v>
      </c>
      <c r="AL237" s="29">
        <v>209180</v>
      </c>
      <c r="AM237" s="29">
        <v>214416</v>
      </c>
      <c r="AN237" s="29">
        <v>216675</v>
      </c>
      <c r="AO237" s="29">
        <v>205973</v>
      </c>
      <c r="AP237" s="31">
        <v>241.1</v>
      </c>
      <c r="AQ237" s="31">
        <v>211.2</v>
      </c>
      <c r="AR237" s="7">
        <v>188.9</v>
      </c>
      <c r="AS237" s="7">
        <v>182.5</v>
      </c>
      <c r="AU237" s="51"/>
      <c r="AV237" s="56"/>
      <c r="AW237" s="123"/>
      <c r="AY237" s="59">
        <f t="shared" si="353"/>
        <v>0</v>
      </c>
      <c r="AZ237" s="59">
        <f t="shared" si="354"/>
        <v>0</v>
      </c>
      <c r="BA237" s="59">
        <f t="shared" si="354"/>
        <v>25</v>
      </c>
    </row>
    <row r="238" spans="1:53" x14ac:dyDescent="0.15">
      <c r="A238" s="9"/>
      <c r="B238" s="10"/>
      <c r="C238" s="136" t="s">
        <v>45</v>
      </c>
      <c r="D238" s="23" t="s">
        <v>6</v>
      </c>
      <c r="E238" s="26">
        <f t="shared" ref="E238:AI238" si="372">SUM(E239:E240)</f>
        <v>0</v>
      </c>
      <c r="F238" s="26">
        <f t="shared" si="372"/>
        <v>0</v>
      </c>
      <c r="G238" s="26">
        <f t="shared" si="372"/>
        <v>0</v>
      </c>
      <c r="H238" s="26">
        <f t="shared" si="372"/>
        <v>0</v>
      </c>
      <c r="I238" s="26">
        <f t="shared" si="372"/>
        <v>0</v>
      </c>
      <c r="J238" s="26">
        <f t="shared" si="372"/>
        <v>0</v>
      </c>
      <c r="K238" s="26">
        <f t="shared" si="372"/>
        <v>0</v>
      </c>
      <c r="L238" s="26">
        <f t="shared" si="372"/>
        <v>0</v>
      </c>
      <c r="M238" s="26">
        <f t="shared" si="372"/>
        <v>0</v>
      </c>
      <c r="N238" s="26">
        <f t="shared" si="372"/>
        <v>0</v>
      </c>
      <c r="O238" s="26">
        <f t="shared" si="372"/>
        <v>0</v>
      </c>
      <c r="P238" s="26">
        <f t="shared" si="372"/>
        <v>0</v>
      </c>
      <c r="Q238" s="26">
        <f t="shared" si="372"/>
        <v>0</v>
      </c>
      <c r="R238" s="26">
        <f t="shared" si="372"/>
        <v>0</v>
      </c>
      <c r="S238" s="26">
        <f t="shared" si="372"/>
        <v>0</v>
      </c>
      <c r="T238" s="26">
        <f t="shared" si="372"/>
        <v>0</v>
      </c>
      <c r="U238" s="26">
        <f t="shared" si="372"/>
        <v>0</v>
      </c>
      <c r="V238" s="26">
        <f t="shared" si="372"/>
        <v>0</v>
      </c>
      <c r="W238" s="26">
        <f t="shared" si="372"/>
        <v>0</v>
      </c>
      <c r="X238" s="26">
        <f t="shared" si="372"/>
        <v>0</v>
      </c>
      <c r="Y238" s="26">
        <f t="shared" si="372"/>
        <v>0</v>
      </c>
      <c r="Z238" s="26">
        <f t="shared" si="372"/>
        <v>0</v>
      </c>
      <c r="AA238" s="26">
        <f t="shared" si="372"/>
        <v>0</v>
      </c>
      <c r="AB238" s="26">
        <f t="shared" si="372"/>
        <v>0</v>
      </c>
      <c r="AC238" s="26">
        <f t="shared" si="372"/>
        <v>0</v>
      </c>
      <c r="AD238" s="26">
        <f t="shared" si="372"/>
        <v>0</v>
      </c>
      <c r="AE238" s="26">
        <f t="shared" si="372"/>
        <v>0</v>
      </c>
      <c r="AF238" s="26">
        <f t="shared" si="372"/>
        <v>0</v>
      </c>
      <c r="AG238" s="26">
        <f t="shared" si="372"/>
        <v>0</v>
      </c>
      <c r="AH238" s="26">
        <f t="shared" si="372"/>
        <v>0</v>
      </c>
      <c r="AI238" s="26">
        <f t="shared" si="372"/>
        <v>0</v>
      </c>
      <c r="AJ238" s="26">
        <f t="shared" ref="AJ238:AK238" si="373">SUM(AJ239:AJ240)</f>
        <v>0</v>
      </c>
      <c r="AK238" s="26">
        <f t="shared" si="373"/>
        <v>0</v>
      </c>
      <c r="AL238" s="26">
        <f t="shared" ref="AL238" si="374">SUM(AL239:AL240)</f>
        <v>0</v>
      </c>
      <c r="AM238" s="26">
        <f t="shared" ref="AM238" si="375">SUM(AM239:AM240)</f>
        <v>0</v>
      </c>
      <c r="AN238" s="26">
        <f t="shared" ref="AN238" si="376">SUM(AN239:AN240)</f>
        <v>0</v>
      </c>
      <c r="AO238" s="26">
        <f t="shared" ref="AO238" si="377">SUM(AO239:AO240)</f>
        <v>0</v>
      </c>
      <c r="AP238" s="27">
        <f t="shared" ref="AP238" si="378">SUM(AP239:AP240)</f>
        <v>0</v>
      </c>
      <c r="AQ238" s="27">
        <f t="shared" ref="AQ238" si="379">SUM(AQ239:AQ240)</f>
        <v>0</v>
      </c>
      <c r="AR238" s="3">
        <v>391.8</v>
      </c>
      <c r="AS238" s="3">
        <v>400.8</v>
      </c>
      <c r="AU238" s="51"/>
      <c r="AV238" s="56"/>
      <c r="AW238" s="53" t="s">
        <v>48</v>
      </c>
      <c r="AY238" s="59">
        <f t="shared" si="353"/>
        <v>0</v>
      </c>
      <c r="AZ238" s="59">
        <f t="shared" si="354"/>
        <v>0</v>
      </c>
      <c r="BA238" s="59">
        <f t="shared" si="354"/>
        <v>839.1</v>
      </c>
    </row>
    <row r="239" spans="1:53" x14ac:dyDescent="0.15">
      <c r="A239" s="9"/>
      <c r="B239" s="10"/>
      <c r="C239" s="137"/>
      <c r="D239" s="22" t="s">
        <v>7</v>
      </c>
      <c r="E239" s="28"/>
      <c r="F239" s="28"/>
      <c r="G239" s="28"/>
      <c r="H239" s="28"/>
      <c r="I239" s="28"/>
      <c r="J239" s="28"/>
      <c r="K239" s="28"/>
      <c r="L239" s="28"/>
      <c r="M239" s="28"/>
      <c r="N239" s="28"/>
      <c r="O239" s="28"/>
      <c r="P239" s="28"/>
      <c r="Q239" s="28"/>
      <c r="R239" s="28"/>
      <c r="S239" s="28"/>
      <c r="T239" s="28"/>
      <c r="U239" s="28"/>
      <c r="V239" s="28"/>
      <c r="W239" s="28"/>
      <c r="X239" s="28"/>
      <c r="Y239" s="28"/>
      <c r="Z239" s="28"/>
      <c r="AA239" s="28"/>
      <c r="AB239" s="28"/>
      <c r="AC239" s="28"/>
      <c r="AD239" s="28"/>
      <c r="AE239" s="28"/>
      <c r="AF239" s="28"/>
      <c r="AG239" s="28"/>
      <c r="AH239" s="28"/>
      <c r="AI239" s="28"/>
      <c r="AJ239" s="28"/>
      <c r="AK239" s="28"/>
      <c r="AL239" s="28"/>
      <c r="AM239" s="28"/>
      <c r="AN239" s="28"/>
      <c r="AO239" s="28"/>
      <c r="AP239" s="30"/>
      <c r="AQ239" s="30"/>
      <c r="AR239" s="5">
        <v>141.19999999999999</v>
      </c>
      <c r="AS239" s="5">
        <v>103.3</v>
      </c>
      <c r="AU239" s="51"/>
      <c r="AV239" s="56"/>
      <c r="AW239" s="54"/>
      <c r="AY239" s="59">
        <f t="shared" si="353"/>
        <v>0</v>
      </c>
      <c r="AZ239" s="59">
        <f t="shared" si="354"/>
        <v>0</v>
      </c>
      <c r="BA239" s="59">
        <f t="shared" si="354"/>
        <v>4.2</v>
      </c>
    </row>
    <row r="240" spans="1:53" x14ac:dyDescent="0.15">
      <c r="A240" s="9"/>
      <c r="B240" s="10"/>
      <c r="C240" s="137"/>
      <c r="D240" s="22" t="s">
        <v>8</v>
      </c>
      <c r="E240" s="28"/>
      <c r="F240" s="28"/>
      <c r="G240" s="28"/>
      <c r="H240" s="28"/>
      <c r="I240" s="28"/>
      <c r="J240" s="28"/>
      <c r="K240" s="28"/>
      <c r="L240" s="28"/>
      <c r="M240" s="28"/>
      <c r="N240" s="28"/>
      <c r="O240" s="28"/>
      <c r="P240" s="28"/>
      <c r="Q240" s="28"/>
      <c r="R240" s="28"/>
      <c r="S240" s="28"/>
      <c r="T240" s="28"/>
      <c r="U240" s="28"/>
      <c r="V240" s="28"/>
      <c r="W240" s="28"/>
      <c r="X240" s="28"/>
      <c r="Y240" s="28"/>
      <c r="Z240" s="28"/>
      <c r="AA240" s="28"/>
      <c r="AB240" s="28"/>
      <c r="AC240" s="28"/>
      <c r="AD240" s="28"/>
      <c r="AE240" s="28"/>
      <c r="AF240" s="28"/>
      <c r="AG240" s="28"/>
      <c r="AH240" s="28"/>
      <c r="AI240" s="28"/>
      <c r="AJ240" s="28"/>
      <c r="AK240" s="28"/>
      <c r="AL240" s="28"/>
      <c r="AM240" s="28"/>
      <c r="AN240" s="28"/>
      <c r="AO240" s="28"/>
      <c r="AP240" s="30"/>
      <c r="AQ240" s="30"/>
      <c r="AR240" s="5">
        <v>250.6</v>
      </c>
      <c r="AS240" s="5">
        <v>297.5</v>
      </c>
      <c r="AU240" s="51"/>
      <c r="AV240" s="56"/>
      <c r="AW240" s="54"/>
      <c r="AY240" s="59">
        <f t="shared" si="353"/>
        <v>0</v>
      </c>
      <c r="AZ240" s="59">
        <f t="shared" si="354"/>
        <v>0</v>
      </c>
      <c r="BA240" s="59">
        <f t="shared" si="354"/>
        <v>834.9</v>
      </c>
    </row>
    <row r="241" spans="1:53" x14ac:dyDescent="0.15">
      <c r="A241" s="9"/>
      <c r="B241" s="10"/>
      <c r="C241" s="137"/>
      <c r="D241" s="22" t="s">
        <v>9</v>
      </c>
      <c r="E241" s="28"/>
      <c r="F241" s="28"/>
      <c r="G241" s="28"/>
      <c r="H241" s="28"/>
      <c r="I241" s="28"/>
      <c r="J241" s="28"/>
      <c r="K241" s="28"/>
      <c r="L241" s="28"/>
      <c r="M241" s="28"/>
      <c r="N241" s="28"/>
      <c r="O241" s="28"/>
      <c r="P241" s="28"/>
      <c r="Q241" s="28"/>
      <c r="R241" s="28"/>
      <c r="S241" s="28"/>
      <c r="T241" s="28"/>
      <c r="U241" s="28"/>
      <c r="V241" s="28"/>
      <c r="W241" s="28"/>
      <c r="X241" s="28"/>
      <c r="Y241" s="28"/>
      <c r="Z241" s="28"/>
      <c r="AA241" s="28"/>
      <c r="AB241" s="28"/>
      <c r="AC241" s="28"/>
      <c r="AD241" s="28"/>
      <c r="AE241" s="28"/>
      <c r="AF241" s="28"/>
      <c r="AG241" s="28"/>
      <c r="AH241" s="28"/>
      <c r="AI241" s="28"/>
      <c r="AJ241" s="28"/>
      <c r="AK241" s="28"/>
      <c r="AL241" s="28"/>
      <c r="AM241" s="28"/>
      <c r="AN241" s="28"/>
      <c r="AO241" s="28"/>
      <c r="AP241" s="30"/>
      <c r="AQ241" s="30"/>
      <c r="AR241" s="5">
        <v>380.6</v>
      </c>
      <c r="AS241" s="5">
        <v>387.4</v>
      </c>
      <c r="AU241" s="51"/>
      <c r="AV241" s="56"/>
      <c r="AW241" s="54"/>
      <c r="AY241" s="59">
        <f t="shared" si="353"/>
        <v>0</v>
      </c>
      <c r="AZ241" s="59">
        <f t="shared" si="354"/>
        <v>0</v>
      </c>
      <c r="BA241" s="59">
        <f t="shared" si="354"/>
        <v>806.7</v>
      </c>
    </row>
    <row r="242" spans="1:53" x14ac:dyDescent="0.15">
      <c r="A242" s="9"/>
      <c r="B242" s="10"/>
      <c r="C242" s="137"/>
      <c r="D242" s="22" t="s">
        <v>10</v>
      </c>
      <c r="E242" s="28"/>
      <c r="F242" s="28"/>
      <c r="G242" s="28"/>
      <c r="H242" s="28"/>
      <c r="I242" s="28"/>
      <c r="J242" s="28"/>
      <c r="K242" s="28"/>
      <c r="L242" s="28"/>
      <c r="M242" s="28"/>
      <c r="N242" s="28"/>
      <c r="O242" s="28"/>
      <c r="P242" s="28"/>
      <c r="Q242" s="28"/>
      <c r="R242" s="28"/>
      <c r="S242" s="28"/>
      <c r="T242" s="28"/>
      <c r="U242" s="28"/>
      <c r="V242" s="28"/>
      <c r="W242" s="28"/>
      <c r="X242" s="28"/>
      <c r="Y242" s="28"/>
      <c r="Z242" s="28"/>
      <c r="AA242" s="28"/>
      <c r="AB242" s="28"/>
      <c r="AC242" s="28"/>
      <c r="AD242" s="28"/>
      <c r="AE242" s="28"/>
      <c r="AF242" s="28"/>
      <c r="AG242" s="28"/>
      <c r="AH242" s="28"/>
      <c r="AI242" s="28"/>
      <c r="AJ242" s="28"/>
      <c r="AK242" s="28"/>
      <c r="AL242" s="28"/>
      <c r="AM242" s="28"/>
      <c r="AN242" s="28"/>
      <c r="AO242" s="28"/>
      <c r="AP242" s="30"/>
      <c r="AQ242" s="30"/>
      <c r="AR242" s="5">
        <v>11.2</v>
      </c>
      <c r="AS242" s="5">
        <v>13.4</v>
      </c>
      <c r="AU242" s="51"/>
      <c r="AV242" s="56"/>
      <c r="AW242" s="54"/>
      <c r="AY242" s="59">
        <f t="shared" si="353"/>
        <v>0</v>
      </c>
      <c r="AZ242" s="59">
        <f t="shared" si="354"/>
        <v>0</v>
      </c>
      <c r="BA242" s="59">
        <f t="shared" si="354"/>
        <v>32.4</v>
      </c>
    </row>
    <row r="243" spans="1:53" ht="14.25" thickBot="1" x14ac:dyDescent="0.2">
      <c r="A243" s="9"/>
      <c r="B243" s="10"/>
      <c r="C243" s="138"/>
      <c r="D243" s="24" t="s">
        <v>11</v>
      </c>
      <c r="E243" s="29"/>
      <c r="F243" s="29"/>
      <c r="G243" s="29"/>
      <c r="H243" s="29"/>
      <c r="I243" s="29"/>
      <c r="J243" s="29"/>
      <c r="K243" s="29"/>
      <c r="L243" s="29"/>
      <c r="M243" s="29"/>
      <c r="N243" s="29"/>
      <c r="O243" s="29"/>
      <c r="P243" s="29"/>
      <c r="Q243" s="29"/>
      <c r="R243" s="29"/>
      <c r="S243" s="29"/>
      <c r="T243" s="29"/>
      <c r="U243" s="29"/>
      <c r="V243" s="29"/>
      <c r="W243" s="29"/>
      <c r="X243" s="29"/>
      <c r="Y243" s="29"/>
      <c r="Z243" s="29"/>
      <c r="AA243" s="29"/>
      <c r="AB243" s="29"/>
      <c r="AC243" s="29"/>
      <c r="AD243" s="29"/>
      <c r="AE243" s="29"/>
      <c r="AF243" s="29"/>
      <c r="AG243" s="29"/>
      <c r="AH243" s="29"/>
      <c r="AI243" s="29"/>
      <c r="AJ243" s="29"/>
      <c r="AK243" s="29"/>
      <c r="AL243" s="29"/>
      <c r="AM243" s="29"/>
      <c r="AN243" s="29"/>
      <c r="AO243" s="29"/>
      <c r="AP243" s="31"/>
      <c r="AQ243" s="31"/>
      <c r="AR243" s="7">
        <v>11.7</v>
      </c>
      <c r="AS243" s="7">
        <v>14</v>
      </c>
      <c r="AU243" s="51"/>
      <c r="AV243" s="56"/>
      <c r="AW243" s="55"/>
      <c r="AY243" s="59">
        <f t="shared" si="353"/>
        <v>0</v>
      </c>
      <c r="AZ243" s="59">
        <f t="shared" si="354"/>
        <v>0</v>
      </c>
      <c r="BA243" s="59">
        <f t="shared" si="354"/>
        <v>32.4</v>
      </c>
    </row>
    <row r="244" spans="1:53" x14ac:dyDescent="0.15">
      <c r="A244" s="9"/>
      <c r="B244" s="10"/>
      <c r="C244" s="136" t="s">
        <v>46</v>
      </c>
      <c r="D244" s="23" t="s">
        <v>6</v>
      </c>
      <c r="E244" s="26">
        <f t="shared" ref="E244:AI244" si="380">SUM(E245:E246)</f>
        <v>0</v>
      </c>
      <c r="F244" s="26">
        <f t="shared" si="380"/>
        <v>0</v>
      </c>
      <c r="G244" s="26">
        <f t="shared" si="380"/>
        <v>0</v>
      </c>
      <c r="H244" s="26">
        <f t="shared" si="380"/>
        <v>0</v>
      </c>
      <c r="I244" s="26">
        <f t="shared" si="380"/>
        <v>0</v>
      </c>
      <c r="J244" s="26">
        <f t="shared" si="380"/>
        <v>0</v>
      </c>
      <c r="K244" s="26">
        <f t="shared" si="380"/>
        <v>0</v>
      </c>
      <c r="L244" s="26">
        <f t="shared" si="380"/>
        <v>0</v>
      </c>
      <c r="M244" s="26">
        <f t="shared" si="380"/>
        <v>0</v>
      </c>
      <c r="N244" s="26">
        <f t="shared" si="380"/>
        <v>0</v>
      </c>
      <c r="O244" s="26">
        <f t="shared" si="380"/>
        <v>0</v>
      </c>
      <c r="P244" s="26">
        <f t="shared" si="380"/>
        <v>0</v>
      </c>
      <c r="Q244" s="26">
        <f t="shared" si="380"/>
        <v>0</v>
      </c>
      <c r="R244" s="26">
        <f t="shared" si="380"/>
        <v>0</v>
      </c>
      <c r="S244" s="26">
        <f t="shared" si="380"/>
        <v>0</v>
      </c>
      <c r="T244" s="26">
        <f t="shared" si="380"/>
        <v>0</v>
      </c>
      <c r="U244" s="26">
        <f t="shared" si="380"/>
        <v>0</v>
      </c>
      <c r="V244" s="26">
        <f t="shared" si="380"/>
        <v>0</v>
      </c>
      <c r="W244" s="26">
        <f t="shared" si="380"/>
        <v>0</v>
      </c>
      <c r="X244" s="26">
        <f t="shared" si="380"/>
        <v>0</v>
      </c>
      <c r="Y244" s="26">
        <f t="shared" si="380"/>
        <v>0</v>
      </c>
      <c r="Z244" s="26">
        <f t="shared" si="380"/>
        <v>0</v>
      </c>
      <c r="AA244" s="26">
        <f t="shared" si="380"/>
        <v>0</v>
      </c>
      <c r="AB244" s="26">
        <f t="shared" si="380"/>
        <v>0</v>
      </c>
      <c r="AC244" s="26">
        <f t="shared" si="380"/>
        <v>0</v>
      </c>
      <c r="AD244" s="26">
        <f t="shared" si="380"/>
        <v>0</v>
      </c>
      <c r="AE244" s="26">
        <f t="shared" si="380"/>
        <v>0</v>
      </c>
      <c r="AF244" s="26">
        <f t="shared" si="380"/>
        <v>0</v>
      </c>
      <c r="AG244" s="26">
        <f t="shared" si="380"/>
        <v>0</v>
      </c>
      <c r="AH244" s="26">
        <f t="shared" si="380"/>
        <v>0</v>
      </c>
      <c r="AI244" s="26">
        <f t="shared" si="380"/>
        <v>0</v>
      </c>
      <c r="AJ244" s="26">
        <f t="shared" ref="AJ244:AK244" si="381">SUM(AJ245:AJ246)</f>
        <v>0</v>
      </c>
      <c r="AK244" s="26">
        <f t="shared" si="381"/>
        <v>0</v>
      </c>
      <c r="AL244" s="26">
        <f t="shared" ref="AL244" si="382">SUM(AL245:AL246)</f>
        <v>0</v>
      </c>
      <c r="AM244" s="26">
        <f t="shared" ref="AM244" si="383">SUM(AM245:AM246)</f>
        <v>0</v>
      </c>
      <c r="AN244" s="26">
        <f t="shared" ref="AN244" si="384">SUM(AN245:AN246)</f>
        <v>0</v>
      </c>
      <c r="AO244" s="26">
        <f t="shared" ref="AO244" si="385">SUM(AO245:AO246)</f>
        <v>0</v>
      </c>
      <c r="AP244" s="27">
        <f t="shared" ref="AP244" si="386">SUM(AP245:AP246)</f>
        <v>0</v>
      </c>
      <c r="AQ244" s="27">
        <f t="shared" ref="AQ244" si="387">SUM(AQ245:AQ246)</f>
        <v>0</v>
      </c>
      <c r="AR244" s="3">
        <v>618.79999999999995</v>
      </c>
      <c r="AS244" s="3">
        <v>585.9</v>
      </c>
      <c r="AU244" s="51"/>
      <c r="AV244" s="52"/>
      <c r="AW244" s="53" t="s">
        <v>49</v>
      </c>
      <c r="AY244" s="59">
        <f t="shared" si="353"/>
        <v>0</v>
      </c>
      <c r="AZ244" s="59">
        <f t="shared" si="354"/>
        <v>0</v>
      </c>
      <c r="BA244" s="59">
        <f t="shared" si="354"/>
        <v>375.8</v>
      </c>
    </row>
    <row r="245" spans="1:53" x14ac:dyDescent="0.15">
      <c r="A245" s="9"/>
      <c r="B245" s="10"/>
      <c r="C245" s="137"/>
      <c r="D245" s="22" t="s">
        <v>7</v>
      </c>
      <c r="E245" s="28"/>
      <c r="F245" s="28"/>
      <c r="G245" s="28"/>
      <c r="H245" s="28"/>
      <c r="I245" s="28"/>
      <c r="J245" s="28"/>
      <c r="K245" s="28"/>
      <c r="L245" s="28"/>
      <c r="M245" s="28"/>
      <c r="N245" s="28"/>
      <c r="O245" s="28"/>
      <c r="P245" s="28"/>
      <c r="Q245" s="28"/>
      <c r="R245" s="28"/>
      <c r="S245" s="28"/>
      <c r="T245" s="28"/>
      <c r="U245" s="28"/>
      <c r="V245" s="28"/>
      <c r="W245" s="28"/>
      <c r="X245" s="28"/>
      <c r="Y245" s="28"/>
      <c r="Z245" s="28"/>
      <c r="AA245" s="28"/>
      <c r="AB245" s="28"/>
      <c r="AC245" s="28"/>
      <c r="AD245" s="28"/>
      <c r="AE245" s="28"/>
      <c r="AF245" s="28"/>
      <c r="AG245" s="28"/>
      <c r="AH245" s="28"/>
      <c r="AI245" s="28"/>
      <c r="AJ245" s="28"/>
      <c r="AK245" s="28"/>
      <c r="AL245" s="28"/>
      <c r="AM245" s="28"/>
      <c r="AN245" s="28"/>
      <c r="AO245" s="28"/>
      <c r="AP245" s="30"/>
      <c r="AQ245" s="30"/>
      <c r="AR245" s="5">
        <v>92.6</v>
      </c>
      <c r="AS245" s="5">
        <v>82.5</v>
      </c>
      <c r="AU245" s="51"/>
      <c r="AV245" s="52"/>
      <c r="AW245" s="54"/>
      <c r="AY245" s="59">
        <f t="shared" si="353"/>
        <v>0</v>
      </c>
      <c r="AZ245" s="59">
        <f t="shared" si="354"/>
        <v>0</v>
      </c>
      <c r="BA245" s="59">
        <f t="shared" si="354"/>
        <v>0</v>
      </c>
    </row>
    <row r="246" spans="1:53" x14ac:dyDescent="0.15">
      <c r="A246" s="9"/>
      <c r="B246" s="10"/>
      <c r="C246" s="137"/>
      <c r="D246" s="22" t="s">
        <v>8</v>
      </c>
      <c r="E246" s="28"/>
      <c r="F246" s="28"/>
      <c r="G246" s="28"/>
      <c r="H246" s="28"/>
      <c r="I246" s="28"/>
      <c r="J246" s="28"/>
      <c r="K246" s="28"/>
      <c r="L246" s="28"/>
      <c r="M246" s="28"/>
      <c r="N246" s="28"/>
      <c r="O246" s="28"/>
      <c r="P246" s="28"/>
      <c r="Q246" s="28"/>
      <c r="R246" s="28"/>
      <c r="S246" s="28"/>
      <c r="T246" s="28"/>
      <c r="U246" s="28"/>
      <c r="V246" s="28"/>
      <c r="W246" s="28"/>
      <c r="X246" s="28"/>
      <c r="Y246" s="28"/>
      <c r="Z246" s="28"/>
      <c r="AA246" s="28"/>
      <c r="AB246" s="28"/>
      <c r="AC246" s="28"/>
      <c r="AD246" s="28"/>
      <c r="AE246" s="28"/>
      <c r="AF246" s="28"/>
      <c r="AG246" s="28"/>
      <c r="AH246" s="28"/>
      <c r="AI246" s="28"/>
      <c r="AJ246" s="28"/>
      <c r="AK246" s="28"/>
      <c r="AL246" s="28"/>
      <c r="AM246" s="28"/>
      <c r="AN246" s="28"/>
      <c r="AO246" s="28"/>
      <c r="AP246" s="30"/>
      <c r="AQ246" s="30"/>
      <c r="AR246" s="5">
        <v>526.20000000000005</v>
      </c>
      <c r="AS246" s="5">
        <v>503.4</v>
      </c>
      <c r="AU246" s="51" t="s">
        <v>348</v>
      </c>
      <c r="AV246" s="52" t="s">
        <v>51</v>
      </c>
      <c r="AW246" s="54"/>
      <c r="AY246" s="59">
        <f t="shared" si="353"/>
        <v>0</v>
      </c>
      <c r="AZ246" s="59">
        <f t="shared" si="354"/>
        <v>0</v>
      </c>
      <c r="BA246" s="59">
        <f t="shared" si="354"/>
        <v>375.8</v>
      </c>
    </row>
    <row r="247" spans="1:53" x14ac:dyDescent="0.15">
      <c r="A247" s="9"/>
      <c r="B247" s="10"/>
      <c r="C247" s="137"/>
      <c r="D247" s="22" t="s">
        <v>9</v>
      </c>
      <c r="E247" s="28"/>
      <c r="F247" s="28"/>
      <c r="G247" s="28"/>
      <c r="H247" s="28"/>
      <c r="I247" s="28"/>
      <c r="J247" s="28"/>
      <c r="K247" s="28"/>
      <c r="L247" s="28"/>
      <c r="M247" s="28"/>
      <c r="N247" s="28"/>
      <c r="O247" s="28"/>
      <c r="P247" s="28"/>
      <c r="Q247" s="28"/>
      <c r="R247" s="28"/>
      <c r="S247" s="28"/>
      <c r="T247" s="28"/>
      <c r="U247" s="28"/>
      <c r="V247" s="28"/>
      <c r="W247" s="28"/>
      <c r="X247" s="28"/>
      <c r="Y247" s="28"/>
      <c r="Z247" s="28"/>
      <c r="AA247" s="28"/>
      <c r="AB247" s="28"/>
      <c r="AC247" s="28"/>
      <c r="AD247" s="28"/>
      <c r="AE247" s="28"/>
      <c r="AF247" s="28"/>
      <c r="AG247" s="28"/>
      <c r="AH247" s="28"/>
      <c r="AI247" s="28"/>
      <c r="AJ247" s="28"/>
      <c r="AK247" s="28"/>
      <c r="AL247" s="28"/>
      <c r="AM247" s="28"/>
      <c r="AN247" s="28"/>
      <c r="AO247" s="28"/>
      <c r="AP247" s="30"/>
      <c r="AQ247" s="30"/>
      <c r="AR247" s="5">
        <v>553.6</v>
      </c>
      <c r="AS247" s="5">
        <v>527.1</v>
      </c>
      <c r="AU247" s="51"/>
      <c r="AV247" s="52"/>
      <c r="AW247" s="54"/>
      <c r="AY247" s="59">
        <f t="shared" si="353"/>
        <v>0</v>
      </c>
      <c r="AZ247" s="59">
        <f t="shared" si="354"/>
        <v>0</v>
      </c>
      <c r="BA247" s="59">
        <f t="shared" si="354"/>
        <v>360.1</v>
      </c>
    </row>
    <row r="248" spans="1:53" x14ac:dyDescent="0.15">
      <c r="A248" s="9"/>
      <c r="B248" s="10"/>
      <c r="C248" s="137"/>
      <c r="D248" s="22" t="s">
        <v>10</v>
      </c>
      <c r="E248" s="28"/>
      <c r="F248" s="28"/>
      <c r="G248" s="28"/>
      <c r="H248" s="28"/>
      <c r="I248" s="28"/>
      <c r="J248" s="28"/>
      <c r="K248" s="28"/>
      <c r="L248" s="28"/>
      <c r="M248" s="28"/>
      <c r="N248" s="28"/>
      <c r="O248" s="28"/>
      <c r="P248" s="28"/>
      <c r="Q248" s="28"/>
      <c r="R248" s="28"/>
      <c r="S248" s="28"/>
      <c r="T248" s="28"/>
      <c r="U248" s="28"/>
      <c r="V248" s="28"/>
      <c r="W248" s="28"/>
      <c r="X248" s="28"/>
      <c r="Y248" s="28"/>
      <c r="Z248" s="28"/>
      <c r="AA248" s="28"/>
      <c r="AB248" s="28"/>
      <c r="AC248" s="28"/>
      <c r="AD248" s="28"/>
      <c r="AE248" s="28"/>
      <c r="AF248" s="28"/>
      <c r="AG248" s="28"/>
      <c r="AH248" s="28"/>
      <c r="AI248" s="28"/>
      <c r="AJ248" s="28"/>
      <c r="AK248" s="28"/>
      <c r="AL248" s="28"/>
      <c r="AM248" s="28"/>
      <c r="AN248" s="28"/>
      <c r="AO248" s="28"/>
      <c r="AP248" s="30"/>
      <c r="AQ248" s="30"/>
      <c r="AR248" s="5">
        <v>65.2</v>
      </c>
      <c r="AS248" s="5">
        <v>58.8</v>
      </c>
      <c r="AU248" s="51"/>
      <c r="AV248" s="52"/>
      <c r="AW248" s="54"/>
      <c r="AY248" s="59">
        <f t="shared" si="353"/>
        <v>0</v>
      </c>
      <c r="AZ248" s="59">
        <f t="shared" si="354"/>
        <v>0</v>
      </c>
      <c r="BA248" s="59">
        <f t="shared" si="354"/>
        <v>15.7</v>
      </c>
    </row>
    <row r="249" spans="1:53" ht="14.25" thickBot="1" x14ac:dyDescent="0.2">
      <c r="A249" s="9"/>
      <c r="B249" s="10"/>
      <c r="C249" s="138"/>
      <c r="D249" s="24" t="s">
        <v>11</v>
      </c>
      <c r="E249" s="29"/>
      <c r="F249" s="29"/>
      <c r="G249" s="29"/>
      <c r="H249" s="29"/>
      <c r="I249" s="29"/>
      <c r="J249" s="29"/>
      <c r="K249" s="29"/>
      <c r="L249" s="29"/>
      <c r="M249" s="29"/>
      <c r="N249" s="29"/>
      <c r="O249" s="29"/>
      <c r="P249" s="29"/>
      <c r="Q249" s="29"/>
      <c r="R249" s="29"/>
      <c r="S249" s="29"/>
      <c r="T249" s="29"/>
      <c r="U249" s="29"/>
      <c r="V249" s="29"/>
      <c r="W249" s="29"/>
      <c r="X249" s="29"/>
      <c r="Y249" s="29"/>
      <c r="Z249" s="29"/>
      <c r="AA249" s="29"/>
      <c r="AB249" s="29"/>
      <c r="AC249" s="29"/>
      <c r="AD249" s="29"/>
      <c r="AE249" s="29"/>
      <c r="AF249" s="29"/>
      <c r="AG249" s="29"/>
      <c r="AH249" s="29"/>
      <c r="AI249" s="29"/>
      <c r="AJ249" s="29"/>
      <c r="AK249" s="29"/>
      <c r="AL249" s="29"/>
      <c r="AM249" s="29"/>
      <c r="AN249" s="29"/>
      <c r="AO249" s="29"/>
      <c r="AP249" s="31"/>
      <c r="AQ249" s="31"/>
      <c r="AR249" s="7">
        <v>65.2</v>
      </c>
      <c r="AS249" s="7">
        <v>69.900000000000006</v>
      </c>
      <c r="AU249" s="51"/>
      <c r="AV249" s="52"/>
      <c r="AW249" s="55"/>
      <c r="AY249" s="59">
        <f t="shared" si="353"/>
        <v>0</v>
      </c>
      <c r="AZ249" s="59">
        <f t="shared" si="354"/>
        <v>0</v>
      </c>
      <c r="BA249" s="59">
        <f t="shared" si="354"/>
        <v>16.5</v>
      </c>
    </row>
    <row r="250" spans="1:53" x14ac:dyDescent="0.15">
      <c r="A250" s="9"/>
      <c r="B250" s="10"/>
      <c r="C250" s="136" t="s">
        <v>47</v>
      </c>
      <c r="D250" s="23" t="s">
        <v>6</v>
      </c>
      <c r="E250" s="26">
        <f t="shared" ref="E250:AI250" si="388">SUM(E251:E252)</f>
        <v>0</v>
      </c>
      <c r="F250" s="26">
        <f t="shared" si="388"/>
        <v>0</v>
      </c>
      <c r="G250" s="26">
        <f t="shared" si="388"/>
        <v>0</v>
      </c>
      <c r="H250" s="26">
        <f t="shared" si="388"/>
        <v>0</v>
      </c>
      <c r="I250" s="26">
        <f t="shared" si="388"/>
        <v>0</v>
      </c>
      <c r="J250" s="26">
        <f t="shared" si="388"/>
        <v>0</v>
      </c>
      <c r="K250" s="26">
        <f t="shared" si="388"/>
        <v>0</v>
      </c>
      <c r="L250" s="26">
        <f t="shared" si="388"/>
        <v>0</v>
      </c>
      <c r="M250" s="26">
        <f t="shared" si="388"/>
        <v>0</v>
      </c>
      <c r="N250" s="26">
        <f t="shared" si="388"/>
        <v>0</v>
      </c>
      <c r="O250" s="26">
        <f t="shared" si="388"/>
        <v>0</v>
      </c>
      <c r="P250" s="26">
        <f t="shared" si="388"/>
        <v>0</v>
      </c>
      <c r="Q250" s="26">
        <f t="shared" si="388"/>
        <v>0</v>
      </c>
      <c r="R250" s="26">
        <f t="shared" si="388"/>
        <v>0</v>
      </c>
      <c r="S250" s="26">
        <f t="shared" si="388"/>
        <v>0</v>
      </c>
      <c r="T250" s="26">
        <f t="shared" si="388"/>
        <v>0</v>
      </c>
      <c r="U250" s="26">
        <f t="shared" si="388"/>
        <v>0</v>
      </c>
      <c r="V250" s="26">
        <f t="shared" si="388"/>
        <v>0</v>
      </c>
      <c r="W250" s="26">
        <f t="shared" si="388"/>
        <v>0</v>
      </c>
      <c r="X250" s="26">
        <f t="shared" si="388"/>
        <v>0</v>
      </c>
      <c r="Y250" s="26">
        <f t="shared" si="388"/>
        <v>0</v>
      </c>
      <c r="Z250" s="26">
        <f t="shared" si="388"/>
        <v>0</v>
      </c>
      <c r="AA250" s="26">
        <f t="shared" si="388"/>
        <v>0</v>
      </c>
      <c r="AB250" s="26">
        <f t="shared" si="388"/>
        <v>0</v>
      </c>
      <c r="AC250" s="26">
        <f t="shared" si="388"/>
        <v>0</v>
      </c>
      <c r="AD250" s="26">
        <f t="shared" si="388"/>
        <v>0</v>
      </c>
      <c r="AE250" s="26">
        <f t="shared" si="388"/>
        <v>0</v>
      </c>
      <c r="AF250" s="26">
        <f t="shared" si="388"/>
        <v>0</v>
      </c>
      <c r="AG250" s="26">
        <f t="shared" si="388"/>
        <v>0</v>
      </c>
      <c r="AH250" s="26">
        <f t="shared" si="388"/>
        <v>0</v>
      </c>
      <c r="AI250" s="26">
        <f t="shared" si="388"/>
        <v>0</v>
      </c>
      <c r="AJ250" s="26">
        <f t="shared" ref="AJ250:AK250" si="389">SUM(AJ251:AJ252)</f>
        <v>0</v>
      </c>
      <c r="AK250" s="26">
        <f t="shared" si="389"/>
        <v>0</v>
      </c>
      <c r="AL250" s="26">
        <f t="shared" ref="AL250" si="390">SUM(AL251:AL252)</f>
        <v>0</v>
      </c>
      <c r="AM250" s="26">
        <f t="shared" ref="AM250" si="391">SUM(AM251:AM252)</f>
        <v>0</v>
      </c>
      <c r="AN250" s="26">
        <f t="shared" ref="AN250" si="392">SUM(AN251:AN252)</f>
        <v>0</v>
      </c>
      <c r="AO250" s="26">
        <f t="shared" ref="AO250" si="393">SUM(AO251:AO252)</f>
        <v>0</v>
      </c>
      <c r="AP250" s="27">
        <f t="shared" ref="AP250" si="394">SUM(AP251:AP252)</f>
        <v>0</v>
      </c>
      <c r="AQ250" s="27">
        <f t="shared" ref="AQ250" si="395">SUM(AQ251:AQ252)</f>
        <v>0</v>
      </c>
      <c r="AR250" s="3">
        <v>1229.4000000000001</v>
      </c>
      <c r="AS250" s="3">
        <v>1169.7</v>
      </c>
      <c r="AU250" s="51"/>
      <c r="AV250" s="52"/>
      <c r="AW250" s="121" t="s">
        <v>349</v>
      </c>
      <c r="AY250" s="59">
        <f t="shared" si="353"/>
        <v>0</v>
      </c>
      <c r="AZ250" s="59">
        <f t="shared" si="354"/>
        <v>0</v>
      </c>
      <c r="BA250" s="59">
        <f t="shared" si="354"/>
        <v>576.9</v>
      </c>
    </row>
    <row r="251" spans="1:53" x14ac:dyDescent="0.15">
      <c r="A251" s="9"/>
      <c r="B251" s="10"/>
      <c r="C251" s="137"/>
      <c r="D251" s="22" t="s">
        <v>7</v>
      </c>
      <c r="E251" s="28"/>
      <c r="F251" s="28"/>
      <c r="G251" s="28"/>
      <c r="H251" s="28"/>
      <c r="I251" s="28"/>
      <c r="J251" s="28"/>
      <c r="K251" s="28"/>
      <c r="L251" s="28"/>
      <c r="M251" s="28"/>
      <c r="N251" s="28"/>
      <c r="O251" s="28"/>
      <c r="P251" s="28"/>
      <c r="Q251" s="28"/>
      <c r="R251" s="28"/>
      <c r="S251" s="28"/>
      <c r="T251" s="28"/>
      <c r="U251" s="28"/>
      <c r="V251" s="28"/>
      <c r="W251" s="28"/>
      <c r="X251" s="28"/>
      <c r="Y251" s="28"/>
      <c r="Z251" s="28"/>
      <c r="AA251" s="28"/>
      <c r="AB251" s="28"/>
      <c r="AC251" s="28"/>
      <c r="AD251" s="28"/>
      <c r="AE251" s="28"/>
      <c r="AF251" s="28"/>
      <c r="AG251" s="28"/>
      <c r="AH251" s="28"/>
      <c r="AI251" s="28"/>
      <c r="AJ251" s="28"/>
      <c r="AK251" s="28"/>
      <c r="AL251" s="28"/>
      <c r="AM251" s="28"/>
      <c r="AN251" s="28"/>
      <c r="AO251" s="28"/>
      <c r="AP251" s="30"/>
      <c r="AQ251" s="30"/>
      <c r="AR251" s="5">
        <v>37.4</v>
      </c>
      <c r="AS251" s="5">
        <v>11.8</v>
      </c>
      <c r="AU251" s="51"/>
      <c r="AV251" s="52"/>
      <c r="AW251" s="122"/>
      <c r="AY251" s="59">
        <f t="shared" si="353"/>
        <v>0</v>
      </c>
      <c r="AZ251" s="59">
        <f t="shared" si="354"/>
        <v>0</v>
      </c>
      <c r="BA251" s="59">
        <f t="shared" si="354"/>
        <v>5.7</v>
      </c>
    </row>
    <row r="252" spans="1:53" x14ac:dyDescent="0.15">
      <c r="A252" s="9"/>
      <c r="B252" s="10"/>
      <c r="C252" s="137"/>
      <c r="D252" s="22" t="s">
        <v>8</v>
      </c>
      <c r="E252" s="28"/>
      <c r="F252" s="28"/>
      <c r="G252" s="28"/>
      <c r="H252" s="28"/>
      <c r="I252" s="28"/>
      <c r="J252" s="28"/>
      <c r="K252" s="28"/>
      <c r="L252" s="28"/>
      <c r="M252" s="28"/>
      <c r="N252" s="28"/>
      <c r="O252" s="28"/>
      <c r="P252" s="28"/>
      <c r="Q252" s="28"/>
      <c r="R252" s="28"/>
      <c r="S252" s="28"/>
      <c r="T252" s="28"/>
      <c r="U252" s="28"/>
      <c r="V252" s="28"/>
      <c r="W252" s="28"/>
      <c r="X252" s="28"/>
      <c r="Y252" s="28"/>
      <c r="Z252" s="28"/>
      <c r="AA252" s="28"/>
      <c r="AB252" s="28"/>
      <c r="AC252" s="28"/>
      <c r="AD252" s="28"/>
      <c r="AE252" s="28"/>
      <c r="AF252" s="28"/>
      <c r="AG252" s="28"/>
      <c r="AH252" s="28"/>
      <c r="AI252" s="28"/>
      <c r="AJ252" s="28"/>
      <c r="AK252" s="28"/>
      <c r="AL252" s="28"/>
      <c r="AM252" s="28"/>
      <c r="AN252" s="28"/>
      <c r="AO252" s="28"/>
      <c r="AP252" s="30"/>
      <c r="AQ252" s="30"/>
      <c r="AR252" s="5">
        <v>1192</v>
      </c>
      <c r="AS252" s="5">
        <v>1157.9000000000001</v>
      </c>
      <c r="AU252" s="51"/>
      <c r="AV252" s="52"/>
      <c r="AW252" s="122"/>
      <c r="AY252" s="59">
        <f t="shared" si="353"/>
        <v>0</v>
      </c>
      <c r="AZ252" s="59">
        <f t="shared" si="354"/>
        <v>0</v>
      </c>
      <c r="BA252" s="59">
        <f t="shared" si="354"/>
        <v>571.20000000000005</v>
      </c>
    </row>
    <row r="253" spans="1:53" x14ac:dyDescent="0.15">
      <c r="A253" s="9"/>
      <c r="B253" s="10"/>
      <c r="C253" s="137"/>
      <c r="D253" s="22" t="s">
        <v>9</v>
      </c>
      <c r="E253" s="28"/>
      <c r="F253" s="28"/>
      <c r="G253" s="28"/>
      <c r="H253" s="28"/>
      <c r="I253" s="28"/>
      <c r="J253" s="28"/>
      <c r="K253" s="28"/>
      <c r="L253" s="28"/>
      <c r="M253" s="28"/>
      <c r="N253" s="28"/>
      <c r="O253" s="28"/>
      <c r="P253" s="28"/>
      <c r="Q253" s="28"/>
      <c r="R253" s="28"/>
      <c r="S253" s="28"/>
      <c r="T253" s="28"/>
      <c r="U253" s="28"/>
      <c r="V253" s="28"/>
      <c r="W253" s="28"/>
      <c r="X253" s="28"/>
      <c r="Y253" s="28"/>
      <c r="Z253" s="28"/>
      <c r="AA253" s="28"/>
      <c r="AB253" s="28"/>
      <c r="AC253" s="28"/>
      <c r="AD253" s="28"/>
      <c r="AE253" s="28"/>
      <c r="AF253" s="28"/>
      <c r="AG253" s="28"/>
      <c r="AH253" s="28"/>
      <c r="AI253" s="28"/>
      <c r="AJ253" s="28"/>
      <c r="AK253" s="28"/>
      <c r="AL253" s="28"/>
      <c r="AM253" s="28"/>
      <c r="AN253" s="28"/>
      <c r="AO253" s="28"/>
      <c r="AP253" s="30"/>
      <c r="AQ253" s="30"/>
      <c r="AR253" s="5">
        <v>1204.4000000000001</v>
      </c>
      <c r="AS253" s="5">
        <v>1145.7</v>
      </c>
      <c r="AU253" s="51"/>
      <c r="AV253" s="52"/>
      <c r="AW253" s="122"/>
      <c r="AY253" s="59">
        <f t="shared" si="353"/>
        <v>0</v>
      </c>
      <c r="AZ253" s="59">
        <f t="shared" si="354"/>
        <v>0</v>
      </c>
      <c r="BA253" s="59">
        <f t="shared" si="354"/>
        <v>571.9</v>
      </c>
    </row>
    <row r="254" spans="1:53" x14ac:dyDescent="0.15">
      <c r="A254" s="9"/>
      <c r="B254" s="10"/>
      <c r="C254" s="137"/>
      <c r="D254" s="22" t="s">
        <v>10</v>
      </c>
      <c r="E254" s="28"/>
      <c r="F254" s="28"/>
      <c r="G254" s="28"/>
      <c r="H254" s="28"/>
      <c r="I254" s="28"/>
      <c r="J254" s="28"/>
      <c r="K254" s="28"/>
      <c r="L254" s="28"/>
      <c r="M254" s="28"/>
      <c r="N254" s="28"/>
      <c r="O254" s="28"/>
      <c r="P254" s="28"/>
      <c r="Q254" s="28"/>
      <c r="R254" s="28"/>
      <c r="S254" s="28"/>
      <c r="T254" s="28"/>
      <c r="U254" s="28"/>
      <c r="V254" s="28"/>
      <c r="W254" s="28"/>
      <c r="X254" s="28"/>
      <c r="Y254" s="28"/>
      <c r="Z254" s="28"/>
      <c r="AA254" s="28"/>
      <c r="AB254" s="28"/>
      <c r="AC254" s="28"/>
      <c r="AD254" s="28"/>
      <c r="AE254" s="28"/>
      <c r="AF254" s="28"/>
      <c r="AG254" s="28"/>
      <c r="AH254" s="28"/>
      <c r="AI254" s="28"/>
      <c r="AJ254" s="28"/>
      <c r="AK254" s="28"/>
      <c r="AL254" s="28"/>
      <c r="AM254" s="28"/>
      <c r="AN254" s="28"/>
      <c r="AO254" s="28"/>
      <c r="AP254" s="30"/>
      <c r="AQ254" s="30"/>
      <c r="AR254" s="5">
        <v>25</v>
      </c>
      <c r="AS254" s="5">
        <v>24</v>
      </c>
      <c r="AU254" s="51"/>
      <c r="AV254" s="52"/>
      <c r="AW254" s="122"/>
      <c r="AY254" s="59">
        <f t="shared" si="353"/>
        <v>0</v>
      </c>
      <c r="AZ254" s="59">
        <f t="shared" si="354"/>
        <v>0</v>
      </c>
      <c r="BA254" s="59">
        <f t="shared" si="354"/>
        <v>5</v>
      </c>
    </row>
    <row r="255" spans="1:53" ht="14.25" thickBot="1" x14ac:dyDescent="0.2">
      <c r="A255" s="9"/>
      <c r="B255" s="11"/>
      <c r="C255" s="138"/>
      <c r="D255" s="24" t="s">
        <v>11</v>
      </c>
      <c r="E255" s="29"/>
      <c r="F255" s="29"/>
      <c r="G255" s="29"/>
      <c r="H255" s="29"/>
      <c r="I255" s="29"/>
      <c r="J255" s="29"/>
      <c r="K255" s="29"/>
      <c r="L255" s="29"/>
      <c r="M255" s="29"/>
      <c r="N255" s="29"/>
      <c r="O255" s="29"/>
      <c r="P255" s="29"/>
      <c r="Q255" s="29"/>
      <c r="R255" s="29"/>
      <c r="S255" s="29"/>
      <c r="T255" s="29"/>
      <c r="U255" s="29"/>
      <c r="V255" s="29"/>
      <c r="W255" s="29"/>
      <c r="X255" s="29"/>
      <c r="Y255" s="29"/>
      <c r="Z255" s="29"/>
      <c r="AA255" s="29"/>
      <c r="AB255" s="29"/>
      <c r="AC255" s="29"/>
      <c r="AD255" s="29"/>
      <c r="AE255" s="29"/>
      <c r="AF255" s="29"/>
      <c r="AG255" s="29"/>
      <c r="AH255" s="29"/>
      <c r="AI255" s="29"/>
      <c r="AJ255" s="29"/>
      <c r="AK255" s="29"/>
      <c r="AL255" s="29"/>
      <c r="AM255" s="29"/>
      <c r="AN255" s="29"/>
      <c r="AO255" s="29"/>
      <c r="AP255" s="31"/>
      <c r="AQ255" s="31"/>
      <c r="AR255" s="7">
        <v>25</v>
      </c>
      <c r="AS255" s="7">
        <v>24</v>
      </c>
      <c r="AU255" s="51"/>
      <c r="AV255" s="52"/>
      <c r="AW255" s="123"/>
      <c r="AY255" s="59">
        <f t="shared" si="353"/>
        <v>0</v>
      </c>
      <c r="AZ255" s="59">
        <f t="shared" si="354"/>
        <v>0</v>
      </c>
      <c r="BA255" s="59">
        <f t="shared" si="354"/>
        <v>5</v>
      </c>
    </row>
    <row r="256" spans="1:53" x14ac:dyDescent="0.15">
      <c r="A256" s="9"/>
      <c r="B256" s="9"/>
      <c r="C256" s="136" t="s">
        <v>48</v>
      </c>
      <c r="D256" s="23" t="s">
        <v>6</v>
      </c>
      <c r="E256" s="26">
        <f t="shared" ref="E256:AI256" si="396">SUM(E257:E258)</f>
        <v>0</v>
      </c>
      <c r="F256" s="26">
        <f t="shared" si="396"/>
        <v>0</v>
      </c>
      <c r="G256" s="26">
        <f t="shared" si="396"/>
        <v>0</v>
      </c>
      <c r="H256" s="26">
        <f t="shared" si="396"/>
        <v>0</v>
      </c>
      <c r="I256" s="26">
        <f t="shared" si="396"/>
        <v>0</v>
      </c>
      <c r="J256" s="26">
        <f t="shared" si="396"/>
        <v>0</v>
      </c>
      <c r="K256" s="26">
        <f t="shared" si="396"/>
        <v>0</v>
      </c>
      <c r="L256" s="26">
        <f t="shared" si="396"/>
        <v>0</v>
      </c>
      <c r="M256" s="26">
        <f t="shared" si="396"/>
        <v>0</v>
      </c>
      <c r="N256" s="26">
        <f t="shared" si="396"/>
        <v>0</v>
      </c>
      <c r="O256" s="26">
        <f t="shared" si="396"/>
        <v>0</v>
      </c>
      <c r="P256" s="26">
        <f t="shared" si="396"/>
        <v>0</v>
      </c>
      <c r="Q256" s="26">
        <f t="shared" si="396"/>
        <v>0</v>
      </c>
      <c r="R256" s="26">
        <f t="shared" si="396"/>
        <v>0</v>
      </c>
      <c r="S256" s="26">
        <f t="shared" si="396"/>
        <v>0</v>
      </c>
      <c r="T256" s="26">
        <f t="shared" si="396"/>
        <v>0</v>
      </c>
      <c r="U256" s="26">
        <f t="shared" si="396"/>
        <v>0</v>
      </c>
      <c r="V256" s="26">
        <f t="shared" si="396"/>
        <v>0</v>
      </c>
      <c r="W256" s="26">
        <f t="shared" si="396"/>
        <v>0</v>
      </c>
      <c r="X256" s="26">
        <f t="shared" si="396"/>
        <v>0</v>
      </c>
      <c r="Y256" s="26">
        <f t="shared" si="396"/>
        <v>0</v>
      </c>
      <c r="Z256" s="26">
        <f t="shared" si="396"/>
        <v>0</v>
      </c>
      <c r="AA256" s="26">
        <f t="shared" si="396"/>
        <v>0</v>
      </c>
      <c r="AB256" s="26">
        <f t="shared" si="396"/>
        <v>0</v>
      </c>
      <c r="AC256" s="26">
        <f t="shared" si="396"/>
        <v>0</v>
      </c>
      <c r="AD256" s="26">
        <f t="shared" si="396"/>
        <v>0</v>
      </c>
      <c r="AE256" s="26">
        <f t="shared" si="396"/>
        <v>0</v>
      </c>
      <c r="AF256" s="26">
        <f t="shared" si="396"/>
        <v>0</v>
      </c>
      <c r="AG256" s="26">
        <f t="shared" si="396"/>
        <v>0</v>
      </c>
      <c r="AH256" s="26">
        <f t="shared" si="396"/>
        <v>0</v>
      </c>
      <c r="AI256" s="26">
        <f t="shared" si="396"/>
        <v>0</v>
      </c>
      <c r="AJ256" s="26">
        <f t="shared" ref="AJ256:AK256" si="397">SUM(AJ257:AJ258)</f>
        <v>0</v>
      </c>
      <c r="AK256" s="26">
        <f t="shared" si="397"/>
        <v>0</v>
      </c>
      <c r="AL256" s="26">
        <f t="shared" ref="AL256" si="398">SUM(AL257:AL258)</f>
        <v>0</v>
      </c>
      <c r="AM256" s="26">
        <f t="shared" ref="AM256" si="399">SUM(AM257:AM258)</f>
        <v>0</v>
      </c>
      <c r="AN256" s="26">
        <f t="shared" ref="AN256" si="400">SUM(AN257:AN258)</f>
        <v>0</v>
      </c>
      <c r="AO256" s="26">
        <f t="shared" ref="AO256" si="401">SUM(AO257:AO258)</f>
        <v>0</v>
      </c>
      <c r="AP256" s="27">
        <f t="shared" ref="AP256" si="402">SUM(AP257:AP258)</f>
        <v>0</v>
      </c>
      <c r="AQ256" s="27">
        <f t="shared" ref="AQ256" si="403">SUM(AQ257:AQ258)</f>
        <v>0</v>
      </c>
      <c r="AR256" s="3">
        <v>839.1</v>
      </c>
      <c r="AS256" s="3">
        <v>805.6</v>
      </c>
      <c r="AU256" s="51"/>
      <c r="AV256" s="52"/>
      <c r="AW256" s="121" t="s">
        <v>350</v>
      </c>
      <c r="AY256" s="27">
        <f>SUM(AY257:AY258)</f>
        <v>517.69999999999993</v>
      </c>
      <c r="AZ256" s="27">
        <f>SUM(AZ257:AZ258)</f>
        <v>524.5</v>
      </c>
      <c r="BA256" s="27">
        <f>SUM(BA257:BA258)</f>
        <v>569.20000000000005</v>
      </c>
    </row>
    <row r="257" spans="1:53" x14ac:dyDescent="0.15">
      <c r="A257" s="9"/>
      <c r="B257" s="10"/>
      <c r="C257" s="137"/>
      <c r="D257" s="22" t="s">
        <v>7</v>
      </c>
      <c r="E257" s="28"/>
      <c r="F257" s="28"/>
      <c r="G257" s="28"/>
      <c r="H257" s="28"/>
      <c r="I257" s="28"/>
      <c r="J257" s="28"/>
      <c r="K257" s="28"/>
      <c r="L257" s="28"/>
      <c r="M257" s="28"/>
      <c r="N257" s="28"/>
      <c r="O257" s="28"/>
      <c r="P257" s="28"/>
      <c r="Q257" s="28"/>
      <c r="R257" s="28"/>
      <c r="S257" s="28"/>
      <c r="T257" s="28"/>
      <c r="U257" s="28"/>
      <c r="V257" s="28"/>
      <c r="W257" s="28"/>
      <c r="X257" s="28"/>
      <c r="Y257" s="28"/>
      <c r="Z257" s="28"/>
      <c r="AA257" s="28"/>
      <c r="AB257" s="28"/>
      <c r="AC257" s="28"/>
      <c r="AD257" s="28"/>
      <c r="AE257" s="28"/>
      <c r="AF257" s="28"/>
      <c r="AG257" s="28"/>
      <c r="AH257" s="28"/>
      <c r="AI257" s="28"/>
      <c r="AJ257" s="28"/>
      <c r="AK257" s="28"/>
      <c r="AL257" s="28"/>
      <c r="AM257" s="28"/>
      <c r="AN257" s="28"/>
      <c r="AO257" s="28"/>
      <c r="AP257" s="30"/>
      <c r="AQ257" s="30"/>
      <c r="AR257" s="5">
        <v>4.2</v>
      </c>
      <c r="AS257" s="5">
        <v>3.3</v>
      </c>
      <c r="AU257" s="51"/>
      <c r="AV257" s="52"/>
      <c r="AW257" s="122"/>
      <c r="AY257" s="59">
        <f t="shared" si="353"/>
        <v>3.8</v>
      </c>
      <c r="AZ257" s="59">
        <f t="shared" si="354"/>
        <v>4.0999999999999996</v>
      </c>
      <c r="BA257" s="59">
        <f t="shared" si="354"/>
        <v>5</v>
      </c>
    </row>
    <row r="258" spans="1:53" x14ac:dyDescent="0.15">
      <c r="A258" s="9"/>
      <c r="B258" s="10"/>
      <c r="C258" s="137"/>
      <c r="D258" s="22" t="s">
        <v>8</v>
      </c>
      <c r="E258" s="28"/>
      <c r="F258" s="28"/>
      <c r="G258" s="28"/>
      <c r="H258" s="28"/>
      <c r="I258" s="28"/>
      <c r="J258" s="28"/>
      <c r="K258" s="28"/>
      <c r="L258" s="28"/>
      <c r="M258" s="28"/>
      <c r="N258" s="28"/>
      <c r="O258" s="28"/>
      <c r="P258" s="28"/>
      <c r="Q258" s="28"/>
      <c r="R258" s="28"/>
      <c r="S258" s="28"/>
      <c r="T258" s="28"/>
      <c r="U258" s="28"/>
      <c r="V258" s="28"/>
      <c r="W258" s="28"/>
      <c r="X258" s="28"/>
      <c r="Y258" s="28"/>
      <c r="Z258" s="28"/>
      <c r="AA258" s="28"/>
      <c r="AB258" s="28"/>
      <c r="AC258" s="28"/>
      <c r="AD258" s="28"/>
      <c r="AE258" s="28"/>
      <c r="AF258" s="28"/>
      <c r="AG258" s="28"/>
      <c r="AH258" s="28"/>
      <c r="AI258" s="28"/>
      <c r="AJ258" s="28"/>
      <c r="AK258" s="28"/>
      <c r="AL258" s="28"/>
      <c r="AM258" s="28"/>
      <c r="AN258" s="28"/>
      <c r="AO258" s="28"/>
      <c r="AP258" s="30"/>
      <c r="AQ258" s="30"/>
      <c r="AR258" s="5">
        <v>834.9</v>
      </c>
      <c r="AS258" s="5">
        <v>802.3</v>
      </c>
      <c r="AU258" s="51"/>
      <c r="AV258" s="52"/>
      <c r="AW258" s="122"/>
      <c r="AY258" s="59">
        <f t="shared" si="353"/>
        <v>513.9</v>
      </c>
      <c r="AZ258" s="59">
        <f t="shared" si="354"/>
        <v>520.4</v>
      </c>
      <c r="BA258" s="59">
        <f t="shared" si="354"/>
        <v>564.20000000000005</v>
      </c>
    </row>
    <row r="259" spans="1:53" x14ac:dyDescent="0.15">
      <c r="A259" s="9"/>
      <c r="B259" s="10"/>
      <c r="C259" s="137"/>
      <c r="D259" s="22" t="s">
        <v>9</v>
      </c>
      <c r="E259" s="28"/>
      <c r="F259" s="28"/>
      <c r="G259" s="28"/>
      <c r="H259" s="28"/>
      <c r="I259" s="28"/>
      <c r="J259" s="28"/>
      <c r="K259" s="28"/>
      <c r="L259" s="28"/>
      <c r="M259" s="28"/>
      <c r="N259" s="28"/>
      <c r="O259" s="28"/>
      <c r="P259" s="28"/>
      <c r="Q259" s="28"/>
      <c r="R259" s="28"/>
      <c r="S259" s="28"/>
      <c r="T259" s="28"/>
      <c r="U259" s="28"/>
      <c r="V259" s="28"/>
      <c r="W259" s="28"/>
      <c r="X259" s="28"/>
      <c r="Y259" s="28"/>
      <c r="Z259" s="28"/>
      <c r="AA259" s="28"/>
      <c r="AB259" s="28"/>
      <c r="AC259" s="28"/>
      <c r="AD259" s="28"/>
      <c r="AE259" s="28"/>
      <c r="AF259" s="28"/>
      <c r="AG259" s="28"/>
      <c r="AH259" s="28"/>
      <c r="AI259" s="28"/>
      <c r="AJ259" s="28"/>
      <c r="AK259" s="28"/>
      <c r="AL259" s="28"/>
      <c r="AM259" s="28"/>
      <c r="AN259" s="28"/>
      <c r="AO259" s="28"/>
      <c r="AP259" s="30"/>
      <c r="AQ259" s="30"/>
      <c r="AR259" s="5">
        <v>806.7</v>
      </c>
      <c r="AS259" s="5">
        <v>786.4</v>
      </c>
      <c r="AU259" s="51"/>
      <c r="AV259" s="52"/>
      <c r="AW259" s="122"/>
      <c r="AY259" s="59">
        <f t="shared" si="353"/>
        <v>374.2</v>
      </c>
      <c r="AZ259" s="59">
        <f t="shared" si="354"/>
        <v>401.9</v>
      </c>
      <c r="BA259" s="59">
        <f t="shared" si="354"/>
        <v>453.4</v>
      </c>
    </row>
    <row r="260" spans="1:53" x14ac:dyDescent="0.15">
      <c r="A260" s="9"/>
      <c r="B260" s="10"/>
      <c r="C260" s="137"/>
      <c r="D260" s="22" t="s">
        <v>10</v>
      </c>
      <c r="E260" s="28"/>
      <c r="F260" s="28"/>
      <c r="G260" s="28"/>
      <c r="H260" s="28"/>
      <c r="I260" s="28"/>
      <c r="J260" s="28"/>
      <c r="K260" s="28"/>
      <c r="L260" s="28"/>
      <c r="M260" s="28"/>
      <c r="N260" s="28"/>
      <c r="O260" s="28"/>
      <c r="P260" s="28"/>
      <c r="Q260" s="28"/>
      <c r="R260" s="28"/>
      <c r="S260" s="28"/>
      <c r="T260" s="28"/>
      <c r="U260" s="28"/>
      <c r="V260" s="28"/>
      <c r="W260" s="28"/>
      <c r="X260" s="28"/>
      <c r="Y260" s="28"/>
      <c r="Z260" s="28"/>
      <c r="AA260" s="28"/>
      <c r="AB260" s="28"/>
      <c r="AC260" s="28"/>
      <c r="AD260" s="28"/>
      <c r="AE260" s="28"/>
      <c r="AF260" s="28"/>
      <c r="AG260" s="28"/>
      <c r="AH260" s="28"/>
      <c r="AI260" s="28"/>
      <c r="AJ260" s="28"/>
      <c r="AK260" s="28"/>
      <c r="AL260" s="28"/>
      <c r="AM260" s="28"/>
      <c r="AN260" s="28"/>
      <c r="AO260" s="28"/>
      <c r="AP260" s="30"/>
      <c r="AQ260" s="30"/>
      <c r="AR260" s="5">
        <v>32.4</v>
      </c>
      <c r="AS260" s="5">
        <v>19.3</v>
      </c>
      <c r="AU260" s="51"/>
      <c r="AV260" s="52"/>
      <c r="AW260" s="122"/>
      <c r="AY260" s="59">
        <f t="shared" si="353"/>
        <v>143.5</v>
      </c>
      <c r="AZ260" s="59">
        <f t="shared" si="354"/>
        <v>122.6</v>
      </c>
      <c r="BA260" s="59">
        <f t="shared" si="354"/>
        <v>115.8</v>
      </c>
    </row>
    <row r="261" spans="1:53" ht="14.25" thickBot="1" x14ac:dyDescent="0.2">
      <c r="A261" s="9"/>
      <c r="B261" s="12"/>
      <c r="C261" s="138"/>
      <c r="D261" s="24" t="s">
        <v>11</v>
      </c>
      <c r="E261" s="29"/>
      <c r="F261" s="29"/>
      <c r="G261" s="29"/>
      <c r="H261" s="29"/>
      <c r="I261" s="29"/>
      <c r="J261" s="29"/>
      <c r="K261" s="29"/>
      <c r="L261" s="29"/>
      <c r="M261" s="29"/>
      <c r="N261" s="29"/>
      <c r="O261" s="29"/>
      <c r="P261" s="29"/>
      <c r="Q261" s="29"/>
      <c r="R261" s="29"/>
      <c r="S261" s="29"/>
      <c r="T261" s="29"/>
      <c r="U261" s="29"/>
      <c r="V261" s="29"/>
      <c r="W261" s="29"/>
      <c r="X261" s="29"/>
      <c r="Y261" s="29"/>
      <c r="Z261" s="29"/>
      <c r="AA261" s="29"/>
      <c r="AB261" s="29"/>
      <c r="AC261" s="29"/>
      <c r="AD261" s="29"/>
      <c r="AE261" s="29"/>
      <c r="AF261" s="29"/>
      <c r="AG261" s="29"/>
      <c r="AH261" s="29"/>
      <c r="AI261" s="29"/>
      <c r="AJ261" s="29"/>
      <c r="AK261" s="29"/>
      <c r="AL261" s="29"/>
      <c r="AM261" s="29"/>
      <c r="AN261" s="29"/>
      <c r="AO261" s="29"/>
      <c r="AP261" s="31"/>
      <c r="AQ261" s="31"/>
      <c r="AR261" s="7">
        <v>32.4</v>
      </c>
      <c r="AS261" s="7">
        <v>19.3</v>
      </c>
      <c r="AU261" s="51"/>
      <c r="AV261" s="52"/>
      <c r="AW261" s="123"/>
      <c r="AY261" s="59">
        <f t="shared" si="353"/>
        <v>143.5</v>
      </c>
      <c r="AZ261" s="59">
        <f t="shared" si="354"/>
        <v>122.6</v>
      </c>
      <c r="BA261" s="59">
        <f t="shared" si="354"/>
        <v>115.8</v>
      </c>
    </row>
    <row r="262" spans="1:53" x14ac:dyDescent="0.15">
      <c r="A262" s="8"/>
      <c r="B262" s="9"/>
      <c r="C262" s="137" t="s">
        <v>49</v>
      </c>
      <c r="D262" s="25" t="s">
        <v>6</v>
      </c>
      <c r="E262" s="26">
        <f t="shared" ref="E262:AI262" si="404">SUM(E263:E264)</f>
        <v>0</v>
      </c>
      <c r="F262" s="26">
        <f t="shared" si="404"/>
        <v>0</v>
      </c>
      <c r="G262" s="26">
        <f t="shared" si="404"/>
        <v>0</v>
      </c>
      <c r="H262" s="26">
        <f t="shared" si="404"/>
        <v>0</v>
      </c>
      <c r="I262" s="26">
        <f t="shared" si="404"/>
        <v>0</v>
      </c>
      <c r="J262" s="26">
        <f t="shared" si="404"/>
        <v>0</v>
      </c>
      <c r="K262" s="26">
        <f t="shared" si="404"/>
        <v>0</v>
      </c>
      <c r="L262" s="26">
        <f t="shared" si="404"/>
        <v>0</v>
      </c>
      <c r="M262" s="26">
        <f t="shared" si="404"/>
        <v>0</v>
      </c>
      <c r="N262" s="26">
        <f t="shared" si="404"/>
        <v>0</v>
      </c>
      <c r="O262" s="26">
        <f t="shared" si="404"/>
        <v>0</v>
      </c>
      <c r="P262" s="26">
        <f t="shared" si="404"/>
        <v>0</v>
      </c>
      <c r="Q262" s="26">
        <f t="shared" si="404"/>
        <v>0</v>
      </c>
      <c r="R262" s="26">
        <f t="shared" si="404"/>
        <v>0</v>
      </c>
      <c r="S262" s="26">
        <f t="shared" si="404"/>
        <v>0</v>
      </c>
      <c r="T262" s="26">
        <f t="shared" si="404"/>
        <v>0</v>
      </c>
      <c r="U262" s="26">
        <f t="shared" si="404"/>
        <v>0</v>
      </c>
      <c r="V262" s="26">
        <f t="shared" si="404"/>
        <v>0</v>
      </c>
      <c r="W262" s="26">
        <f t="shared" si="404"/>
        <v>0</v>
      </c>
      <c r="X262" s="26">
        <f t="shared" si="404"/>
        <v>0</v>
      </c>
      <c r="Y262" s="26">
        <f t="shared" si="404"/>
        <v>0</v>
      </c>
      <c r="Z262" s="26">
        <f t="shared" si="404"/>
        <v>0</v>
      </c>
      <c r="AA262" s="26">
        <f t="shared" si="404"/>
        <v>0</v>
      </c>
      <c r="AB262" s="26">
        <f t="shared" si="404"/>
        <v>0</v>
      </c>
      <c r="AC262" s="26">
        <f t="shared" si="404"/>
        <v>0</v>
      </c>
      <c r="AD262" s="26">
        <f t="shared" si="404"/>
        <v>0</v>
      </c>
      <c r="AE262" s="26">
        <f t="shared" si="404"/>
        <v>0</v>
      </c>
      <c r="AF262" s="26">
        <f t="shared" si="404"/>
        <v>0</v>
      </c>
      <c r="AG262" s="26">
        <f t="shared" si="404"/>
        <v>0</v>
      </c>
      <c r="AH262" s="26">
        <f t="shared" si="404"/>
        <v>0</v>
      </c>
      <c r="AI262" s="26">
        <f t="shared" si="404"/>
        <v>0</v>
      </c>
      <c r="AJ262" s="26">
        <f t="shared" ref="AJ262:AK262" si="405">SUM(AJ263:AJ264)</f>
        <v>0</v>
      </c>
      <c r="AK262" s="26">
        <f t="shared" si="405"/>
        <v>0</v>
      </c>
      <c r="AL262" s="26">
        <f t="shared" ref="AL262" si="406">SUM(AL263:AL264)</f>
        <v>0</v>
      </c>
      <c r="AM262" s="26">
        <f t="shared" ref="AM262" si="407">SUM(AM263:AM264)</f>
        <v>0</v>
      </c>
      <c r="AN262" s="26">
        <f t="shared" ref="AN262" si="408">SUM(AN263:AN264)</f>
        <v>0</v>
      </c>
      <c r="AO262" s="26">
        <f t="shared" ref="AO262" si="409">SUM(AO263:AO264)</f>
        <v>0</v>
      </c>
      <c r="AP262" s="27">
        <f t="shared" ref="AP262" si="410">SUM(AP263:AP264)</f>
        <v>0</v>
      </c>
      <c r="AQ262" s="27">
        <f t="shared" ref="AQ262" si="411">SUM(AQ263:AQ264)</f>
        <v>0</v>
      </c>
      <c r="AR262" s="17">
        <v>375.8</v>
      </c>
      <c r="AS262" s="17">
        <v>407.6</v>
      </c>
      <c r="AU262" s="50"/>
      <c r="AV262" s="42" t="s">
        <v>54</v>
      </c>
      <c r="AW262" s="44"/>
      <c r="AY262" s="27">
        <f>SUM(AY263:AY264)</f>
        <v>23212</v>
      </c>
      <c r="AZ262" s="27">
        <f>SUM(AZ263:AZ264)</f>
        <v>23497.9</v>
      </c>
      <c r="BA262" s="27">
        <f>SUM(BA263:BA264)</f>
        <v>26320.9</v>
      </c>
    </row>
    <row r="263" spans="1:53" x14ac:dyDescent="0.15">
      <c r="A263" s="9" t="s">
        <v>50</v>
      </c>
      <c r="B263" s="10" t="s">
        <v>51</v>
      </c>
      <c r="C263" s="137"/>
      <c r="D263" s="22" t="s">
        <v>7</v>
      </c>
      <c r="E263" s="28"/>
      <c r="F263" s="28"/>
      <c r="G263" s="28"/>
      <c r="H263" s="28"/>
      <c r="I263" s="28"/>
      <c r="J263" s="28"/>
      <c r="K263" s="28"/>
      <c r="L263" s="28"/>
      <c r="M263" s="28"/>
      <c r="N263" s="28"/>
      <c r="O263" s="28"/>
      <c r="P263" s="28"/>
      <c r="Q263" s="28"/>
      <c r="R263" s="28"/>
      <c r="S263" s="28"/>
      <c r="T263" s="28"/>
      <c r="U263" s="28"/>
      <c r="V263" s="28"/>
      <c r="W263" s="28"/>
      <c r="X263" s="28"/>
      <c r="Y263" s="28"/>
      <c r="Z263" s="28"/>
      <c r="AA263" s="28"/>
      <c r="AB263" s="28"/>
      <c r="AC263" s="28"/>
      <c r="AD263" s="28"/>
      <c r="AE263" s="28"/>
      <c r="AF263" s="28"/>
      <c r="AG263" s="28"/>
      <c r="AH263" s="28"/>
      <c r="AI263" s="28"/>
      <c r="AJ263" s="28"/>
      <c r="AK263" s="28"/>
      <c r="AL263" s="28"/>
      <c r="AM263" s="28"/>
      <c r="AN263" s="28"/>
      <c r="AO263" s="28"/>
      <c r="AP263" s="30"/>
      <c r="AQ263" s="30"/>
      <c r="AR263" s="5">
        <v>0</v>
      </c>
      <c r="AS263" s="5">
        <v>0.3</v>
      </c>
      <c r="AU263" s="51"/>
      <c r="AV263" s="45"/>
      <c r="AW263" s="46"/>
      <c r="AY263" s="59">
        <f t="shared" ref="AY263:AY273" si="412">AP281</f>
        <v>5567.7</v>
      </c>
      <c r="AZ263" s="59">
        <f t="shared" ref="AZ263:BA273" si="413">AQ281</f>
        <v>5832</v>
      </c>
      <c r="BA263" s="59">
        <f t="shared" si="413"/>
        <v>6893.6</v>
      </c>
    </row>
    <row r="264" spans="1:53" x14ac:dyDescent="0.15">
      <c r="A264" s="9"/>
      <c r="B264" s="10"/>
      <c r="C264" s="137"/>
      <c r="D264" s="22" t="s">
        <v>8</v>
      </c>
      <c r="E264" s="28"/>
      <c r="F264" s="28"/>
      <c r="G264" s="28"/>
      <c r="H264" s="28"/>
      <c r="I264" s="28"/>
      <c r="J264" s="28"/>
      <c r="K264" s="28"/>
      <c r="L264" s="28"/>
      <c r="M264" s="28"/>
      <c r="N264" s="28"/>
      <c r="O264" s="28"/>
      <c r="P264" s="28"/>
      <c r="Q264" s="28"/>
      <c r="R264" s="28"/>
      <c r="S264" s="28"/>
      <c r="T264" s="28"/>
      <c r="U264" s="28"/>
      <c r="V264" s="28"/>
      <c r="W264" s="28"/>
      <c r="X264" s="28"/>
      <c r="Y264" s="28"/>
      <c r="Z264" s="28"/>
      <c r="AA264" s="28"/>
      <c r="AB264" s="28"/>
      <c r="AC264" s="28"/>
      <c r="AD264" s="28"/>
      <c r="AE264" s="28"/>
      <c r="AF264" s="28"/>
      <c r="AG264" s="28"/>
      <c r="AH264" s="28"/>
      <c r="AI264" s="28"/>
      <c r="AJ264" s="28"/>
      <c r="AK264" s="28"/>
      <c r="AL264" s="28"/>
      <c r="AM264" s="28"/>
      <c r="AN264" s="28"/>
      <c r="AO264" s="28"/>
      <c r="AP264" s="30"/>
      <c r="AQ264" s="30"/>
      <c r="AR264" s="5">
        <v>375.8</v>
      </c>
      <c r="AS264" s="5">
        <v>407.3</v>
      </c>
      <c r="AU264" s="51" t="s">
        <v>50</v>
      </c>
      <c r="AV264" s="45"/>
      <c r="AW264" s="46"/>
      <c r="AY264" s="59">
        <f t="shared" si="412"/>
        <v>17644.3</v>
      </c>
      <c r="AZ264" s="59">
        <f t="shared" si="413"/>
        <v>17665.900000000001</v>
      </c>
      <c r="BA264" s="59">
        <f t="shared" si="413"/>
        <v>19427.3</v>
      </c>
    </row>
    <row r="265" spans="1:53" x14ac:dyDescent="0.15">
      <c r="A265" s="9"/>
      <c r="B265" s="10"/>
      <c r="C265" s="137"/>
      <c r="D265" s="22" t="s">
        <v>9</v>
      </c>
      <c r="E265" s="28"/>
      <c r="F265" s="28"/>
      <c r="G265" s="28"/>
      <c r="H265" s="28"/>
      <c r="I265" s="28"/>
      <c r="J265" s="28"/>
      <c r="K265" s="28"/>
      <c r="L265" s="28"/>
      <c r="M265" s="28"/>
      <c r="N265" s="28"/>
      <c r="O265" s="28"/>
      <c r="P265" s="28"/>
      <c r="Q265" s="28"/>
      <c r="R265" s="28"/>
      <c r="S265" s="28"/>
      <c r="T265" s="28"/>
      <c r="U265" s="28"/>
      <c r="V265" s="28"/>
      <c r="W265" s="28"/>
      <c r="X265" s="28"/>
      <c r="Y265" s="28"/>
      <c r="Z265" s="28"/>
      <c r="AA265" s="28"/>
      <c r="AB265" s="28"/>
      <c r="AC265" s="28"/>
      <c r="AD265" s="28"/>
      <c r="AE265" s="28"/>
      <c r="AF265" s="28"/>
      <c r="AG265" s="28"/>
      <c r="AH265" s="28"/>
      <c r="AI265" s="28"/>
      <c r="AJ265" s="28"/>
      <c r="AK265" s="28"/>
      <c r="AL265" s="28"/>
      <c r="AM265" s="28"/>
      <c r="AN265" s="28"/>
      <c r="AO265" s="28"/>
      <c r="AP265" s="30"/>
      <c r="AQ265" s="30"/>
      <c r="AR265" s="5">
        <v>360.1</v>
      </c>
      <c r="AS265" s="5">
        <v>389.7</v>
      </c>
      <c r="AU265" s="51"/>
      <c r="AV265" s="45"/>
      <c r="AW265" s="46"/>
      <c r="AY265" s="59">
        <f t="shared" si="412"/>
        <v>20478.7</v>
      </c>
      <c r="AZ265" s="59">
        <f t="shared" si="413"/>
        <v>20639.900000000001</v>
      </c>
      <c r="BA265" s="59">
        <f t="shared" si="413"/>
        <v>23290.799999999999</v>
      </c>
    </row>
    <row r="266" spans="1:53" x14ac:dyDescent="0.15">
      <c r="A266" s="9"/>
      <c r="B266" s="10"/>
      <c r="C266" s="137"/>
      <c r="D266" s="22" t="s">
        <v>10</v>
      </c>
      <c r="E266" s="28"/>
      <c r="F266" s="28"/>
      <c r="G266" s="28"/>
      <c r="H266" s="28"/>
      <c r="I266" s="28"/>
      <c r="J266" s="28"/>
      <c r="K266" s="28"/>
      <c r="L266" s="28"/>
      <c r="M266" s="28"/>
      <c r="N266" s="28"/>
      <c r="O266" s="28"/>
      <c r="P266" s="28"/>
      <c r="Q266" s="28"/>
      <c r="R266" s="28"/>
      <c r="S266" s="28"/>
      <c r="T266" s="28"/>
      <c r="U266" s="28"/>
      <c r="V266" s="28"/>
      <c r="W266" s="28"/>
      <c r="X266" s="28"/>
      <c r="Y266" s="28"/>
      <c r="Z266" s="28"/>
      <c r="AA266" s="28"/>
      <c r="AB266" s="28"/>
      <c r="AC266" s="28"/>
      <c r="AD266" s="28"/>
      <c r="AE266" s="28"/>
      <c r="AF266" s="28"/>
      <c r="AG266" s="28"/>
      <c r="AH266" s="28"/>
      <c r="AI266" s="28"/>
      <c r="AJ266" s="28"/>
      <c r="AK266" s="28"/>
      <c r="AL266" s="28"/>
      <c r="AM266" s="28"/>
      <c r="AN266" s="28"/>
      <c r="AO266" s="28"/>
      <c r="AP266" s="30"/>
      <c r="AQ266" s="30"/>
      <c r="AR266" s="5">
        <v>15.7</v>
      </c>
      <c r="AS266" s="5">
        <v>17.899999999999999</v>
      </c>
      <c r="AU266" s="51"/>
      <c r="AV266" s="45"/>
      <c r="AW266" s="46"/>
      <c r="AY266" s="59">
        <f t="shared" si="412"/>
        <v>2733.3</v>
      </c>
      <c r="AZ266" s="59">
        <f t="shared" si="413"/>
        <v>2858</v>
      </c>
      <c r="BA266" s="59">
        <f t="shared" si="413"/>
        <v>3030.1</v>
      </c>
    </row>
    <row r="267" spans="1:53" ht="14.25" thickBot="1" x14ac:dyDescent="0.2">
      <c r="A267" s="9"/>
      <c r="B267" s="10"/>
      <c r="C267" s="138"/>
      <c r="D267" s="24" t="s">
        <v>11</v>
      </c>
      <c r="E267" s="29"/>
      <c r="F267" s="29"/>
      <c r="G267" s="29"/>
      <c r="H267" s="29"/>
      <c r="I267" s="29"/>
      <c r="J267" s="29"/>
      <c r="K267" s="29"/>
      <c r="L267" s="29"/>
      <c r="M267" s="29"/>
      <c r="N267" s="29"/>
      <c r="O267" s="29"/>
      <c r="P267" s="29"/>
      <c r="Q267" s="29"/>
      <c r="R267" s="29"/>
      <c r="S267" s="29"/>
      <c r="T267" s="29"/>
      <c r="U267" s="29"/>
      <c r="V267" s="29"/>
      <c r="W267" s="29"/>
      <c r="X267" s="29"/>
      <c r="Y267" s="29"/>
      <c r="Z267" s="29"/>
      <c r="AA267" s="29"/>
      <c r="AB267" s="29"/>
      <c r="AC267" s="29"/>
      <c r="AD267" s="29"/>
      <c r="AE267" s="29"/>
      <c r="AF267" s="29"/>
      <c r="AG267" s="29"/>
      <c r="AH267" s="29"/>
      <c r="AI267" s="29"/>
      <c r="AJ267" s="29"/>
      <c r="AK267" s="29"/>
      <c r="AL267" s="29"/>
      <c r="AM267" s="29"/>
      <c r="AN267" s="29"/>
      <c r="AO267" s="29"/>
      <c r="AP267" s="31"/>
      <c r="AQ267" s="31"/>
      <c r="AR267" s="7">
        <v>16.5</v>
      </c>
      <c r="AS267" s="7">
        <v>18.7</v>
      </c>
      <c r="AU267" s="51"/>
      <c r="AV267" s="47"/>
      <c r="AW267" s="49"/>
      <c r="AY267" s="59">
        <f t="shared" si="412"/>
        <v>3190.5</v>
      </c>
      <c r="AZ267" s="59">
        <f t="shared" si="413"/>
        <v>3380</v>
      </c>
      <c r="BA267" s="59">
        <f t="shared" si="413"/>
        <v>3722.7</v>
      </c>
    </row>
    <row r="268" spans="1:53" x14ac:dyDescent="0.15">
      <c r="A268" s="9"/>
      <c r="B268" s="10"/>
      <c r="C268" s="136" t="s">
        <v>52</v>
      </c>
      <c r="D268" s="23" t="s">
        <v>6</v>
      </c>
      <c r="E268" s="26">
        <f t="shared" ref="E268:AI268" si="414">SUM(E269:E270)</f>
        <v>0</v>
      </c>
      <c r="F268" s="26">
        <f t="shared" si="414"/>
        <v>0</v>
      </c>
      <c r="G268" s="26">
        <f t="shared" si="414"/>
        <v>0</v>
      </c>
      <c r="H268" s="26">
        <f t="shared" si="414"/>
        <v>0</v>
      </c>
      <c r="I268" s="26">
        <f t="shared" si="414"/>
        <v>0</v>
      </c>
      <c r="J268" s="26">
        <f t="shared" si="414"/>
        <v>0</v>
      </c>
      <c r="K268" s="26">
        <f t="shared" si="414"/>
        <v>0</v>
      </c>
      <c r="L268" s="26">
        <f t="shared" si="414"/>
        <v>0</v>
      </c>
      <c r="M268" s="26">
        <f t="shared" si="414"/>
        <v>0</v>
      </c>
      <c r="N268" s="26">
        <f t="shared" si="414"/>
        <v>0</v>
      </c>
      <c r="O268" s="26">
        <f t="shared" si="414"/>
        <v>0</v>
      </c>
      <c r="P268" s="26">
        <f t="shared" si="414"/>
        <v>0</v>
      </c>
      <c r="Q268" s="26">
        <f t="shared" si="414"/>
        <v>0</v>
      </c>
      <c r="R268" s="26">
        <f t="shared" si="414"/>
        <v>0</v>
      </c>
      <c r="S268" s="26">
        <f t="shared" si="414"/>
        <v>0</v>
      </c>
      <c r="T268" s="26">
        <f t="shared" si="414"/>
        <v>0</v>
      </c>
      <c r="U268" s="26">
        <f t="shared" si="414"/>
        <v>0</v>
      </c>
      <c r="V268" s="26">
        <f t="shared" si="414"/>
        <v>0</v>
      </c>
      <c r="W268" s="26">
        <f t="shared" si="414"/>
        <v>0</v>
      </c>
      <c r="X268" s="26">
        <f t="shared" si="414"/>
        <v>0</v>
      </c>
      <c r="Y268" s="26">
        <f t="shared" si="414"/>
        <v>0</v>
      </c>
      <c r="Z268" s="26">
        <f t="shared" si="414"/>
        <v>0</v>
      </c>
      <c r="AA268" s="26">
        <f t="shared" si="414"/>
        <v>0</v>
      </c>
      <c r="AB268" s="26">
        <f t="shared" si="414"/>
        <v>0</v>
      </c>
      <c r="AC268" s="26">
        <f t="shared" si="414"/>
        <v>0</v>
      </c>
      <c r="AD268" s="26">
        <f t="shared" si="414"/>
        <v>0</v>
      </c>
      <c r="AE268" s="26">
        <f t="shared" si="414"/>
        <v>0</v>
      </c>
      <c r="AF268" s="26">
        <f t="shared" si="414"/>
        <v>0</v>
      </c>
      <c r="AG268" s="26">
        <f t="shared" si="414"/>
        <v>0</v>
      </c>
      <c r="AH268" s="26">
        <f t="shared" si="414"/>
        <v>0</v>
      </c>
      <c r="AI268" s="26">
        <f t="shared" si="414"/>
        <v>0</v>
      </c>
      <c r="AJ268" s="26">
        <f t="shared" ref="AJ268:AK268" si="415">SUM(AJ269:AJ270)</f>
        <v>0</v>
      </c>
      <c r="AK268" s="26">
        <f t="shared" si="415"/>
        <v>0</v>
      </c>
      <c r="AL268" s="26">
        <f t="shared" ref="AL268" si="416">SUM(AL269:AL270)</f>
        <v>0</v>
      </c>
      <c r="AM268" s="26">
        <f t="shared" ref="AM268" si="417">SUM(AM269:AM270)</f>
        <v>0</v>
      </c>
      <c r="AN268" s="26">
        <f t="shared" ref="AN268" si="418">SUM(AN269:AN270)</f>
        <v>0</v>
      </c>
      <c r="AO268" s="26">
        <f t="shared" ref="AO268" si="419">SUM(AO269:AO270)</f>
        <v>0</v>
      </c>
      <c r="AP268" s="27">
        <f t="shared" ref="AP268" si="420">SUM(AP269:AP270)</f>
        <v>0</v>
      </c>
      <c r="AQ268" s="27">
        <f t="shared" ref="AQ268" si="421">SUM(AQ269:AQ270)</f>
        <v>0</v>
      </c>
      <c r="AR268" s="3">
        <v>576.9</v>
      </c>
      <c r="AS268" s="3">
        <v>505.7</v>
      </c>
      <c r="AU268" s="51"/>
      <c r="AV268" s="52"/>
      <c r="AW268" s="53" t="s">
        <v>56</v>
      </c>
      <c r="AY268" s="27">
        <f>SUM(AY269:AY270)</f>
        <v>6064.3</v>
      </c>
      <c r="AZ268" s="27">
        <f>SUM(AZ269:AZ270)</f>
        <v>6656.1</v>
      </c>
      <c r="BA268" s="27">
        <f>SUM(BA269:BA270)</f>
        <v>9729.6</v>
      </c>
    </row>
    <row r="269" spans="1:53" x14ac:dyDescent="0.15">
      <c r="A269" s="9"/>
      <c r="B269" s="10"/>
      <c r="C269" s="137"/>
      <c r="D269" s="22" t="s">
        <v>7</v>
      </c>
      <c r="E269" s="28"/>
      <c r="F269" s="28"/>
      <c r="G269" s="28"/>
      <c r="H269" s="28"/>
      <c r="I269" s="28"/>
      <c r="J269" s="28"/>
      <c r="K269" s="28"/>
      <c r="L269" s="28"/>
      <c r="M269" s="28"/>
      <c r="N269" s="28"/>
      <c r="O269" s="28"/>
      <c r="P269" s="28"/>
      <c r="Q269" s="28"/>
      <c r="R269" s="28"/>
      <c r="S269" s="28"/>
      <c r="T269" s="28"/>
      <c r="U269" s="28"/>
      <c r="V269" s="28"/>
      <c r="W269" s="28"/>
      <c r="X269" s="28"/>
      <c r="Y269" s="28"/>
      <c r="Z269" s="28"/>
      <c r="AA269" s="28"/>
      <c r="AB269" s="28"/>
      <c r="AC269" s="28"/>
      <c r="AD269" s="28"/>
      <c r="AE269" s="28"/>
      <c r="AF269" s="28"/>
      <c r="AG269" s="28"/>
      <c r="AH269" s="28"/>
      <c r="AI269" s="28"/>
      <c r="AJ269" s="28"/>
      <c r="AK269" s="28"/>
      <c r="AL269" s="28"/>
      <c r="AM269" s="28"/>
      <c r="AN269" s="28"/>
      <c r="AO269" s="28"/>
      <c r="AP269" s="30"/>
      <c r="AQ269" s="30"/>
      <c r="AR269" s="5">
        <v>5.7</v>
      </c>
      <c r="AS269" s="5">
        <v>5.2</v>
      </c>
      <c r="AU269" s="51"/>
      <c r="AV269" s="52"/>
      <c r="AW269" s="54"/>
      <c r="AY269" s="59">
        <f t="shared" si="412"/>
        <v>1583</v>
      </c>
      <c r="AZ269" s="59">
        <f t="shared" si="413"/>
        <v>1630</v>
      </c>
      <c r="BA269" s="59">
        <f t="shared" si="413"/>
        <v>2674.4</v>
      </c>
    </row>
    <row r="270" spans="1:53" x14ac:dyDescent="0.15">
      <c r="A270" s="9"/>
      <c r="B270" s="10"/>
      <c r="C270" s="137"/>
      <c r="D270" s="22" t="s">
        <v>8</v>
      </c>
      <c r="E270" s="28"/>
      <c r="F270" s="28"/>
      <c r="G270" s="28"/>
      <c r="H270" s="28"/>
      <c r="I270" s="28"/>
      <c r="J270" s="28"/>
      <c r="K270" s="28"/>
      <c r="L270" s="28"/>
      <c r="M270" s="28"/>
      <c r="N270" s="28"/>
      <c r="O270" s="28"/>
      <c r="P270" s="28"/>
      <c r="Q270" s="28"/>
      <c r="R270" s="28"/>
      <c r="S270" s="28"/>
      <c r="T270" s="28"/>
      <c r="U270" s="28"/>
      <c r="V270" s="28"/>
      <c r="W270" s="28"/>
      <c r="X270" s="28"/>
      <c r="Y270" s="28"/>
      <c r="Z270" s="28"/>
      <c r="AA270" s="28"/>
      <c r="AB270" s="28"/>
      <c r="AC270" s="28"/>
      <c r="AD270" s="28"/>
      <c r="AE270" s="28"/>
      <c r="AF270" s="28"/>
      <c r="AG270" s="28"/>
      <c r="AH270" s="28"/>
      <c r="AI270" s="28"/>
      <c r="AJ270" s="28"/>
      <c r="AK270" s="28"/>
      <c r="AL270" s="28"/>
      <c r="AM270" s="28"/>
      <c r="AN270" s="28"/>
      <c r="AO270" s="28"/>
      <c r="AP270" s="30"/>
      <c r="AQ270" s="30"/>
      <c r="AR270" s="5">
        <v>571.20000000000005</v>
      </c>
      <c r="AS270" s="5">
        <v>500.5</v>
      </c>
      <c r="AU270" s="51"/>
      <c r="AV270" s="52"/>
      <c r="AW270" s="54"/>
      <c r="AY270" s="59">
        <f t="shared" si="412"/>
        <v>4481.3</v>
      </c>
      <c r="AZ270" s="59">
        <f t="shared" si="413"/>
        <v>5026.1000000000004</v>
      </c>
      <c r="BA270" s="59">
        <f t="shared" si="413"/>
        <v>7055.2</v>
      </c>
    </row>
    <row r="271" spans="1:53" x14ac:dyDescent="0.15">
      <c r="A271" s="9"/>
      <c r="B271" s="10"/>
      <c r="C271" s="137"/>
      <c r="D271" s="22" t="s">
        <v>9</v>
      </c>
      <c r="E271" s="28"/>
      <c r="F271" s="28"/>
      <c r="G271" s="28"/>
      <c r="H271" s="28"/>
      <c r="I271" s="28"/>
      <c r="J271" s="28"/>
      <c r="K271" s="28"/>
      <c r="L271" s="28"/>
      <c r="M271" s="28"/>
      <c r="N271" s="28"/>
      <c r="O271" s="28"/>
      <c r="P271" s="28"/>
      <c r="Q271" s="28"/>
      <c r="R271" s="28"/>
      <c r="S271" s="28"/>
      <c r="T271" s="28"/>
      <c r="U271" s="28"/>
      <c r="V271" s="28"/>
      <c r="W271" s="28"/>
      <c r="X271" s="28"/>
      <c r="Y271" s="28"/>
      <c r="Z271" s="28"/>
      <c r="AA271" s="28"/>
      <c r="AB271" s="28"/>
      <c r="AC271" s="28"/>
      <c r="AD271" s="28"/>
      <c r="AE271" s="28"/>
      <c r="AF271" s="28"/>
      <c r="AG271" s="28"/>
      <c r="AH271" s="28"/>
      <c r="AI271" s="28"/>
      <c r="AJ271" s="28"/>
      <c r="AK271" s="28"/>
      <c r="AL271" s="28"/>
      <c r="AM271" s="28"/>
      <c r="AN271" s="28"/>
      <c r="AO271" s="28"/>
      <c r="AP271" s="30"/>
      <c r="AQ271" s="30"/>
      <c r="AR271" s="5">
        <v>571.9</v>
      </c>
      <c r="AS271" s="5">
        <v>500.8</v>
      </c>
      <c r="AU271" s="51"/>
      <c r="AV271" s="52"/>
      <c r="AW271" s="54"/>
      <c r="AY271" s="59">
        <f t="shared" si="412"/>
        <v>5474.5</v>
      </c>
      <c r="AZ271" s="59">
        <f t="shared" si="413"/>
        <v>5987.9</v>
      </c>
      <c r="BA271" s="59">
        <f t="shared" si="413"/>
        <v>8945.7999999999993</v>
      </c>
    </row>
    <row r="272" spans="1:53" x14ac:dyDescent="0.15">
      <c r="A272" s="9"/>
      <c r="B272" s="10"/>
      <c r="C272" s="137"/>
      <c r="D272" s="22" t="s">
        <v>10</v>
      </c>
      <c r="E272" s="28"/>
      <c r="F272" s="28"/>
      <c r="G272" s="28"/>
      <c r="H272" s="28"/>
      <c r="I272" s="28"/>
      <c r="J272" s="28"/>
      <c r="K272" s="28"/>
      <c r="L272" s="28"/>
      <c r="M272" s="28"/>
      <c r="N272" s="28"/>
      <c r="O272" s="28"/>
      <c r="P272" s="28"/>
      <c r="Q272" s="28"/>
      <c r="R272" s="28"/>
      <c r="S272" s="28"/>
      <c r="T272" s="28"/>
      <c r="U272" s="28"/>
      <c r="V272" s="28"/>
      <c r="W272" s="28"/>
      <c r="X272" s="28"/>
      <c r="Y272" s="28"/>
      <c r="Z272" s="28"/>
      <c r="AA272" s="28"/>
      <c r="AB272" s="28"/>
      <c r="AC272" s="28"/>
      <c r="AD272" s="28"/>
      <c r="AE272" s="28"/>
      <c r="AF272" s="28"/>
      <c r="AG272" s="28"/>
      <c r="AH272" s="28"/>
      <c r="AI272" s="28"/>
      <c r="AJ272" s="28"/>
      <c r="AK272" s="28"/>
      <c r="AL272" s="28"/>
      <c r="AM272" s="28"/>
      <c r="AN272" s="28"/>
      <c r="AO272" s="28"/>
      <c r="AP272" s="30"/>
      <c r="AQ272" s="30"/>
      <c r="AR272" s="5">
        <v>5</v>
      </c>
      <c r="AS272" s="5">
        <v>4.9000000000000004</v>
      </c>
      <c r="AU272" s="51"/>
      <c r="AV272" s="52"/>
      <c r="AW272" s="54"/>
      <c r="AY272" s="59">
        <f t="shared" si="412"/>
        <v>589.79999999999995</v>
      </c>
      <c r="AZ272" s="59">
        <f t="shared" si="413"/>
        <v>668.2</v>
      </c>
      <c r="BA272" s="59">
        <f t="shared" si="413"/>
        <v>783.8</v>
      </c>
    </row>
    <row r="273" spans="1:53" ht="14.25" thickBot="1" x14ac:dyDescent="0.2">
      <c r="A273" s="9"/>
      <c r="B273" s="10"/>
      <c r="C273" s="138"/>
      <c r="D273" s="24" t="s">
        <v>11</v>
      </c>
      <c r="E273" s="29"/>
      <c r="F273" s="29"/>
      <c r="G273" s="29"/>
      <c r="H273" s="29"/>
      <c r="I273" s="29"/>
      <c r="J273" s="29"/>
      <c r="K273" s="29"/>
      <c r="L273" s="29"/>
      <c r="M273" s="29"/>
      <c r="N273" s="29"/>
      <c r="O273" s="29"/>
      <c r="P273" s="29"/>
      <c r="Q273" s="29"/>
      <c r="R273" s="29"/>
      <c r="S273" s="29"/>
      <c r="T273" s="29"/>
      <c r="U273" s="29"/>
      <c r="V273" s="29"/>
      <c r="W273" s="29"/>
      <c r="X273" s="29"/>
      <c r="Y273" s="29"/>
      <c r="Z273" s="29"/>
      <c r="AA273" s="29"/>
      <c r="AB273" s="29"/>
      <c r="AC273" s="29"/>
      <c r="AD273" s="29"/>
      <c r="AE273" s="29"/>
      <c r="AF273" s="29"/>
      <c r="AG273" s="29"/>
      <c r="AH273" s="29"/>
      <c r="AI273" s="29"/>
      <c r="AJ273" s="29"/>
      <c r="AK273" s="29"/>
      <c r="AL273" s="29"/>
      <c r="AM273" s="29"/>
      <c r="AN273" s="29"/>
      <c r="AO273" s="29"/>
      <c r="AP273" s="31"/>
      <c r="AQ273" s="31"/>
      <c r="AR273" s="7">
        <v>5</v>
      </c>
      <c r="AS273" s="7">
        <v>4.9000000000000004</v>
      </c>
      <c r="AU273" s="51"/>
      <c r="AV273" s="52"/>
      <c r="AW273" s="55"/>
      <c r="AY273" s="59">
        <f t="shared" si="412"/>
        <v>631.5</v>
      </c>
      <c r="AZ273" s="59">
        <f t="shared" si="413"/>
        <v>722.7</v>
      </c>
      <c r="BA273" s="59">
        <f t="shared" si="413"/>
        <v>843.2</v>
      </c>
    </row>
    <row r="274" spans="1:53" x14ac:dyDescent="0.15">
      <c r="A274" s="9"/>
      <c r="B274" s="10"/>
      <c r="C274" s="133" t="s">
        <v>53</v>
      </c>
      <c r="D274" s="23" t="s">
        <v>6</v>
      </c>
      <c r="E274" s="26">
        <f t="shared" ref="E274:AI274" si="422">SUM(E275:E276)-SUM(E277:E278)</f>
        <v>0</v>
      </c>
      <c r="F274" s="26">
        <f t="shared" si="422"/>
        <v>0</v>
      </c>
      <c r="G274" s="26">
        <f t="shared" si="422"/>
        <v>0</v>
      </c>
      <c r="H274" s="26">
        <f t="shared" si="422"/>
        <v>0</v>
      </c>
      <c r="I274" s="26">
        <f t="shared" si="422"/>
        <v>0</v>
      </c>
      <c r="J274" s="26">
        <f t="shared" si="422"/>
        <v>0</v>
      </c>
      <c r="K274" s="26">
        <f t="shared" si="422"/>
        <v>0</v>
      </c>
      <c r="L274" s="26">
        <f t="shared" si="422"/>
        <v>0</v>
      </c>
      <c r="M274" s="26">
        <f t="shared" si="422"/>
        <v>0</v>
      </c>
      <c r="N274" s="26">
        <f t="shared" si="422"/>
        <v>0</v>
      </c>
      <c r="O274" s="26">
        <f t="shared" si="422"/>
        <v>0</v>
      </c>
      <c r="P274" s="26">
        <f t="shared" si="422"/>
        <v>0</v>
      </c>
      <c r="Q274" s="26">
        <f t="shared" si="422"/>
        <v>0</v>
      </c>
      <c r="R274" s="26">
        <f t="shared" si="422"/>
        <v>0</v>
      </c>
      <c r="S274" s="26">
        <f t="shared" si="422"/>
        <v>0</v>
      </c>
      <c r="T274" s="26">
        <f t="shared" si="422"/>
        <v>0</v>
      </c>
      <c r="U274" s="26">
        <f t="shared" si="422"/>
        <v>0</v>
      </c>
      <c r="V274" s="26">
        <f t="shared" si="422"/>
        <v>0</v>
      </c>
      <c r="W274" s="26">
        <f t="shared" si="422"/>
        <v>0</v>
      </c>
      <c r="X274" s="26">
        <f t="shared" si="422"/>
        <v>0</v>
      </c>
      <c r="Y274" s="26">
        <f t="shared" si="422"/>
        <v>0</v>
      </c>
      <c r="Z274" s="26">
        <f t="shared" si="422"/>
        <v>0</v>
      </c>
      <c r="AA274" s="26">
        <f t="shared" si="422"/>
        <v>0</v>
      </c>
      <c r="AB274" s="26">
        <f t="shared" si="422"/>
        <v>0</v>
      </c>
      <c r="AC274" s="26">
        <f t="shared" si="422"/>
        <v>0</v>
      </c>
      <c r="AD274" s="26">
        <f t="shared" si="422"/>
        <v>0</v>
      </c>
      <c r="AE274" s="26">
        <f t="shared" si="422"/>
        <v>0</v>
      </c>
      <c r="AF274" s="26">
        <f t="shared" si="422"/>
        <v>0</v>
      </c>
      <c r="AG274" s="26">
        <f t="shared" si="422"/>
        <v>0</v>
      </c>
      <c r="AH274" s="26">
        <f t="shared" si="422"/>
        <v>0</v>
      </c>
      <c r="AI274" s="26">
        <f t="shared" si="422"/>
        <v>0</v>
      </c>
      <c r="AJ274" s="26">
        <f t="shared" ref="AJ274:AK274" si="423">SUM(AJ275:AJ276)-SUM(AJ277:AJ278)</f>
        <v>0</v>
      </c>
      <c r="AK274" s="26">
        <f t="shared" si="423"/>
        <v>0</v>
      </c>
      <c r="AL274" s="26">
        <f t="shared" ref="AL274" si="424">SUM(AL275:AL276)-SUM(AL277:AL278)</f>
        <v>0</v>
      </c>
      <c r="AM274" s="26">
        <f t="shared" ref="AM274" si="425">SUM(AM275:AM276)-SUM(AM277:AM278)</f>
        <v>0</v>
      </c>
      <c r="AN274" s="26">
        <f t="shared" ref="AN274" si="426">SUM(AN275:AN276)-SUM(AN277:AN278)</f>
        <v>0</v>
      </c>
      <c r="AO274" s="26">
        <f t="shared" ref="AO274" si="427">SUM(AO275:AO276)-SUM(AO277:AO278)</f>
        <v>0</v>
      </c>
      <c r="AP274" s="27">
        <f t="shared" ref="AP274" si="428">SUM(AP275:AP276)-SUM(AP277:AP278)</f>
        <v>0</v>
      </c>
      <c r="AQ274" s="27">
        <f t="shared" ref="AQ274" si="429">SUM(AQ275:AQ276)-SUM(AQ277:AQ278)</f>
        <v>0</v>
      </c>
      <c r="AR274" s="3">
        <v>569.20000000000005</v>
      </c>
      <c r="AS274" s="3">
        <v>462.4</v>
      </c>
      <c r="AU274" s="51"/>
      <c r="AV274" s="52"/>
      <c r="AW274" s="53" t="s">
        <v>57</v>
      </c>
      <c r="AY274" s="59">
        <f t="shared" ref="AY274:AY285" si="430">AP298</f>
        <v>0</v>
      </c>
      <c r="AZ274" s="59">
        <f t="shared" ref="AZ274:AZ285" si="431">AQ298</f>
        <v>0</v>
      </c>
      <c r="BA274" s="59">
        <f t="shared" ref="BA274:BA285" si="432">AR298</f>
        <v>222.3</v>
      </c>
    </row>
    <row r="275" spans="1:53" x14ac:dyDescent="0.15">
      <c r="A275" s="9"/>
      <c r="B275" s="10"/>
      <c r="C275" s="134"/>
      <c r="D275" s="22" t="s">
        <v>7</v>
      </c>
      <c r="E275" s="28"/>
      <c r="F275" s="28"/>
      <c r="G275" s="28"/>
      <c r="H275" s="28"/>
      <c r="I275" s="28"/>
      <c r="J275" s="28"/>
      <c r="K275" s="28"/>
      <c r="L275" s="28"/>
      <c r="M275" s="28"/>
      <c r="N275" s="28"/>
      <c r="O275" s="28"/>
      <c r="P275" s="28"/>
      <c r="Q275" s="28"/>
      <c r="R275" s="28"/>
      <c r="S275" s="28"/>
      <c r="T275" s="28"/>
      <c r="U275" s="28"/>
      <c r="V275" s="28"/>
      <c r="W275" s="28">
        <v>680</v>
      </c>
      <c r="X275" s="28">
        <v>600</v>
      </c>
      <c r="Y275" s="28">
        <v>395</v>
      </c>
      <c r="Z275" s="28">
        <v>600</v>
      </c>
      <c r="AA275" s="28">
        <v>980</v>
      </c>
      <c r="AB275" s="28">
        <v>810</v>
      </c>
      <c r="AC275" s="28">
        <v>2100</v>
      </c>
      <c r="AD275" s="28">
        <v>5750</v>
      </c>
      <c r="AE275" s="28">
        <v>4500</v>
      </c>
      <c r="AF275" s="28">
        <v>3600</v>
      </c>
      <c r="AG275" s="28">
        <v>4060</v>
      </c>
      <c r="AH275" s="28">
        <v>3660</v>
      </c>
      <c r="AI275" s="28">
        <v>3610</v>
      </c>
      <c r="AJ275" s="28">
        <v>3460</v>
      </c>
      <c r="AK275" s="28">
        <v>2710</v>
      </c>
      <c r="AL275" s="28">
        <v>2690</v>
      </c>
      <c r="AM275" s="28">
        <v>3232</v>
      </c>
      <c r="AN275" s="28">
        <v>2914</v>
      </c>
      <c r="AO275" s="28">
        <v>2658</v>
      </c>
      <c r="AP275" s="30">
        <v>3.8</v>
      </c>
      <c r="AQ275" s="30">
        <v>4.0999999999999996</v>
      </c>
      <c r="AR275" s="5">
        <v>5</v>
      </c>
      <c r="AS275" s="5">
        <v>3.6</v>
      </c>
      <c r="AU275" s="51"/>
      <c r="AV275" s="52"/>
      <c r="AW275" s="54"/>
      <c r="AY275" s="59">
        <f t="shared" si="430"/>
        <v>0</v>
      </c>
      <c r="AZ275" s="59">
        <f t="shared" si="431"/>
        <v>0</v>
      </c>
      <c r="BA275" s="59">
        <f t="shared" si="432"/>
        <v>39.5</v>
      </c>
    </row>
    <row r="276" spans="1:53" x14ac:dyDescent="0.15">
      <c r="A276" s="9"/>
      <c r="B276" s="10"/>
      <c r="C276" s="134"/>
      <c r="D276" s="22" t="s">
        <v>8</v>
      </c>
      <c r="E276" s="28"/>
      <c r="F276" s="28"/>
      <c r="G276" s="28"/>
      <c r="H276" s="28"/>
      <c r="I276" s="28"/>
      <c r="J276" s="28"/>
      <c r="K276" s="28"/>
      <c r="L276" s="28"/>
      <c r="M276" s="28"/>
      <c r="N276" s="28"/>
      <c r="O276" s="28"/>
      <c r="P276" s="28"/>
      <c r="Q276" s="28"/>
      <c r="R276" s="28"/>
      <c r="S276" s="28"/>
      <c r="T276" s="28"/>
      <c r="U276" s="28"/>
      <c r="V276" s="28"/>
      <c r="W276" s="28">
        <v>678670</v>
      </c>
      <c r="X276" s="28">
        <v>602990</v>
      </c>
      <c r="Y276" s="28">
        <v>553180</v>
      </c>
      <c r="Z276" s="28">
        <v>567280</v>
      </c>
      <c r="AA276" s="28">
        <v>601950</v>
      </c>
      <c r="AB276" s="28">
        <v>558100</v>
      </c>
      <c r="AC276" s="28">
        <v>677750</v>
      </c>
      <c r="AD276" s="28">
        <v>580515</v>
      </c>
      <c r="AE276" s="28">
        <v>465250</v>
      </c>
      <c r="AF276" s="28">
        <v>431630</v>
      </c>
      <c r="AG276" s="28">
        <v>416160</v>
      </c>
      <c r="AH276" s="28">
        <v>441320</v>
      </c>
      <c r="AI276" s="28">
        <v>448730</v>
      </c>
      <c r="AJ276" s="28">
        <v>460910</v>
      </c>
      <c r="AK276" s="28">
        <v>381340</v>
      </c>
      <c r="AL276" s="28">
        <v>360920</v>
      </c>
      <c r="AM276" s="28">
        <v>466688</v>
      </c>
      <c r="AN276" s="28">
        <v>431291</v>
      </c>
      <c r="AO276" s="28">
        <v>384603</v>
      </c>
      <c r="AP276" s="30">
        <v>513.9</v>
      </c>
      <c r="AQ276" s="30">
        <v>520.4</v>
      </c>
      <c r="AR276" s="5">
        <v>564.20000000000005</v>
      </c>
      <c r="AS276" s="5">
        <v>458.8</v>
      </c>
      <c r="AU276" s="51"/>
      <c r="AV276" s="52"/>
      <c r="AW276" s="54"/>
      <c r="AY276" s="59">
        <f t="shared" si="430"/>
        <v>0</v>
      </c>
      <c r="AZ276" s="59">
        <f t="shared" si="431"/>
        <v>0</v>
      </c>
      <c r="BA276" s="59">
        <f t="shared" si="432"/>
        <v>182.8</v>
      </c>
    </row>
    <row r="277" spans="1:53" x14ac:dyDescent="0.15">
      <c r="A277" s="9"/>
      <c r="B277" s="10"/>
      <c r="C277" s="134"/>
      <c r="D277" s="22" t="s">
        <v>9</v>
      </c>
      <c r="E277" s="28"/>
      <c r="F277" s="28"/>
      <c r="G277" s="28"/>
      <c r="H277" s="28"/>
      <c r="I277" s="28"/>
      <c r="J277" s="28"/>
      <c r="K277" s="28"/>
      <c r="L277" s="28"/>
      <c r="M277" s="28"/>
      <c r="N277" s="28"/>
      <c r="O277" s="28"/>
      <c r="P277" s="28"/>
      <c r="Q277" s="28"/>
      <c r="R277" s="28"/>
      <c r="S277" s="28"/>
      <c r="T277" s="28"/>
      <c r="U277" s="28"/>
      <c r="V277" s="28"/>
      <c r="W277" s="28">
        <v>631580</v>
      </c>
      <c r="X277" s="28">
        <v>559220</v>
      </c>
      <c r="Y277" s="28">
        <v>513045</v>
      </c>
      <c r="Z277" s="28">
        <v>502930</v>
      </c>
      <c r="AA277" s="28">
        <v>542730</v>
      </c>
      <c r="AB277" s="28">
        <v>528333</v>
      </c>
      <c r="AC277" s="28">
        <v>477559</v>
      </c>
      <c r="AD277" s="28">
        <v>411661</v>
      </c>
      <c r="AE277" s="28">
        <v>354560</v>
      </c>
      <c r="AF277" s="28">
        <v>327332</v>
      </c>
      <c r="AG277" s="28">
        <v>321635</v>
      </c>
      <c r="AH277" s="28">
        <v>323725</v>
      </c>
      <c r="AI277" s="28">
        <v>352990</v>
      </c>
      <c r="AJ277" s="28">
        <v>380380</v>
      </c>
      <c r="AK277" s="28">
        <v>339510</v>
      </c>
      <c r="AL277" s="28">
        <v>324770</v>
      </c>
      <c r="AM277" s="28">
        <v>427118</v>
      </c>
      <c r="AN277" s="28">
        <v>334553</v>
      </c>
      <c r="AO277" s="28">
        <v>275053</v>
      </c>
      <c r="AP277" s="30">
        <v>374.2</v>
      </c>
      <c r="AQ277" s="30">
        <v>401.9</v>
      </c>
      <c r="AR277" s="5">
        <v>453.4</v>
      </c>
      <c r="AS277" s="5">
        <v>361</v>
      </c>
      <c r="AU277" s="51"/>
      <c r="AV277" s="52"/>
      <c r="AW277" s="54"/>
      <c r="AY277" s="59">
        <f t="shared" si="430"/>
        <v>0</v>
      </c>
      <c r="AZ277" s="59">
        <f t="shared" si="431"/>
        <v>0</v>
      </c>
      <c r="BA277" s="59">
        <f t="shared" si="432"/>
        <v>169.6</v>
      </c>
    </row>
    <row r="278" spans="1:53" x14ac:dyDescent="0.15">
      <c r="A278" s="9"/>
      <c r="B278" s="10"/>
      <c r="C278" s="134"/>
      <c r="D278" s="22" t="s">
        <v>10</v>
      </c>
      <c r="E278" s="28"/>
      <c r="F278" s="28"/>
      <c r="G278" s="28"/>
      <c r="H278" s="28"/>
      <c r="I278" s="28"/>
      <c r="J278" s="28"/>
      <c r="K278" s="28"/>
      <c r="L278" s="28"/>
      <c r="M278" s="28"/>
      <c r="N278" s="28"/>
      <c r="O278" s="28"/>
      <c r="P278" s="28"/>
      <c r="Q278" s="28"/>
      <c r="R278" s="28"/>
      <c r="S278" s="28"/>
      <c r="T278" s="28"/>
      <c r="U278" s="28"/>
      <c r="V278" s="28"/>
      <c r="W278" s="28">
        <v>47770</v>
      </c>
      <c r="X278" s="28">
        <v>44370</v>
      </c>
      <c r="Y278" s="28">
        <v>40530</v>
      </c>
      <c r="Z278" s="28">
        <v>64950</v>
      </c>
      <c r="AA278" s="28">
        <v>60200</v>
      </c>
      <c r="AB278" s="28">
        <v>30577</v>
      </c>
      <c r="AC278" s="28">
        <v>202291</v>
      </c>
      <c r="AD278" s="28">
        <v>174604</v>
      </c>
      <c r="AE278" s="28">
        <v>115190</v>
      </c>
      <c r="AF278" s="28">
        <v>107898</v>
      </c>
      <c r="AG278" s="28">
        <v>98585</v>
      </c>
      <c r="AH278" s="28">
        <v>121255</v>
      </c>
      <c r="AI278" s="28">
        <v>99350</v>
      </c>
      <c r="AJ278" s="28">
        <v>83990</v>
      </c>
      <c r="AK278" s="28">
        <v>44540</v>
      </c>
      <c r="AL278" s="28">
        <v>38840</v>
      </c>
      <c r="AM278" s="28">
        <v>42802</v>
      </c>
      <c r="AN278" s="28">
        <v>99652</v>
      </c>
      <c r="AO278" s="28">
        <v>112208</v>
      </c>
      <c r="AP278" s="30">
        <v>143.5</v>
      </c>
      <c r="AQ278" s="30">
        <v>122.6</v>
      </c>
      <c r="AR278" s="5">
        <v>115.8</v>
      </c>
      <c r="AS278" s="5">
        <v>101.4</v>
      </c>
      <c r="AU278" s="51"/>
      <c r="AV278" s="52"/>
      <c r="AW278" s="54"/>
      <c r="AY278" s="59">
        <f t="shared" si="430"/>
        <v>0</v>
      </c>
      <c r="AZ278" s="59">
        <f t="shared" si="431"/>
        <v>0</v>
      </c>
      <c r="BA278" s="59">
        <f t="shared" si="432"/>
        <v>52.7</v>
      </c>
    </row>
    <row r="279" spans="1:53" ht="14.25" thickBot="1" x14ac:dyDescent="0.2">
      <c r="A279" s="12"/>
      <c r="B279" s="13"/>
      <c r="C279" s="135"/>
      <c r="D279" s="24" t="s">
        <v>11</v>
      </c>
      <c r="E279" s="29"/>
      <c r="F279" s="29"/>
      <c r="G279" s="29"/>
      <c r="H279" s="29"/>
      <c r="I279" s="29"/>
      <c r="J279" s="29"/>
      <c r="K279" s="29"/>
      <c r="L279" s="29"/>
      <c r="M279" s="29"/>
      <c r="N279" s="29"/>
      <c r="O279" s="29"/>
      <c r="P279" s="29"/>
      <c r="Q279" s="29"/>
      <c r="R279" s="29"/>
      <c r="S279" s="29"/>
      <c r="T279" s="29"/>
      <c r="U279" s="29"/>
      <c r="V279" s="29"/>
      <c r="W279" s="29">
        <f>W278</f>
        <v>47770</v>
      </c>
      <c r="X279" s="29">
        <f t="shared" ref="X279:AG279" si="433">X278</f>
        <v>44370</v>
      </c>
      <c r="Y279" s="29">
        <f t="shared" si="433"/>
        <v>40530</v>
      </c>
      <c r="Z279" s="29">
        <f t="shared" si="433"/>
        <v>64950</v>
      </c>
      <c r="AA279" s="29">
        <f t="shared" si="433"/>
        <v>60200</v>
      </c>
      <c r="AB279" s="29">
        <f t="shared" si="433"/>
        <v>30577</v>
      </c>
      <c r="AC279" s="29">
        <f t="shared" si="433"/>
        <v>202291</v>
      </c>
      <c r="AD279" s="29">
        <f t="shared" si="433"/>
        <v>174604</v>
      </c>
      <c r="AE279" s="29">
        <f t="shared" si="433"/>
        <v>115190</v>
      </c>
      <c r="AF279" s="29">
        <f t="shared" si="433"/>
        <v>107898</v>
      </c>
      <c r="AG279" s="29">
        <f t="shared" si="433"/>
        <v>98585</v>
      </c>
      <c r="AH279" s="29">
        <v>121255</v>
      </c>
      <c r="AI279" s="29">
        <v>99350</v>
      </c>
      <c r="AJ279" s="29">
        <v>83990</v>
      </c>
      <c r="AK279" s="29">
        <v>44540</v>
      </c>
      <c r="AL279" s="29">
        <v>38960</v>
      </c>
      <c r="AM279" s="29">
        <v>42802</v>
      </c>
      <c r="AN279" s="29">
        <v>88652</v>
      </c>
      <c r="AO279" s="29">
        <v>112208</v>
      </c>
      <c r="AP279" s="31">
        <v>143.5</v>
      </c>
      <c r="AQ279" s="31">
        <v>122.6</v>
      </c>
      <c r="AR279" s="7">
        <v>115.8</v>
      </c>
      <c r="AS279" s="7">
        <v>101.4</v>
      </c>
      <c r="AU279" s="51"/>
      <c r="AV279" s="52"/>
      <c r="AW279" s="55"/>
      <c r="AY279" s="59">
        <f t="shared" si="430"/>
        <v>0</v>
      </c>
      <c r="AZ279" s="59">
        <f t="shared" si="431"/>
        <v>0</v>
      </c>
      <c r="BA279" s="59">
        <f t="shared" si="432"/>
        <v>55.4</v>
      </c>
    </row>
    <row r="280" spans="1:53" x14ac:dyDescent="0.15">
      <c r="A280" s="9"/>
      <c r="B280" s="139" t="s">
        <v>54</v>
      </c>
      <c r="C280" s="140"/>
      <c r="D280" s="23" t="s">
        <v>6</v>
      </c>
      <c r="E280" s="26">
        <f t="shared" ref="E280:AI280" si="434">SUM(E281:E282)-SUM(E283:E284)</f>
        <v>0</v>
      </c>
      <c r="F280" s="26">
        <f t="shared" si="434"/>
        <v>0</v>
      </c>
      <c r="G280" s="26">
        <f t="shared" si="434"/>
        <v>0</v>
      </c>
      <c r="H280" s="26">
        <f t="shared" si="434"/>
        <v>0</v>
      </c>
      <c r="I280" s="26">
        <f t="shared" si="434"/>
        <v>0</v>
      </c>
      <c r="J280" s="26">
        <f t="shared" si="434"/>
        <v>0</v>
      </c>
      <c r="K280" s="26">
        <f t="shared" si="434"/>
        <v>0</v>
      </c>
      <c r="L280" s="26">
        <f t="shared" si="434"/>
        <v>0</v>
      </c>
      <c r="M280" s="26">
        <f t="shared" si="434"/>
        <v>0</v>
      </c>
      <c r="N280" s="26">
        <f t="shared" si="434"/>
        <v>0</v>
      </c>
      <c r="O280" s="26">
        <f t="shared" si="434"/>
        <v>0</v>
      </c>
      <c r="P280" s="26">
        <f t="shared" si="434"/>
        <v>0</v>
      </c>
      <c r="Q280" s="26">
        <f t="shared" si="434"/>
        <v>0</v>
      </c>
      <c r="R280" s="26">
        <f t="shared" si="434"/>
        <v>0</v>
      </c>
      <c r="S280" s="26">
        <f t="shared" si="434"/>
        <v>0</v>
      </c>
      <c r="T280" s="26">
        <f t="shared" si="434"/>
        <v>0</v>
      </c>
      <c r="U280" s="26">
        <f t="shared" si="434"/>
        <v>0</v>
      </c>
      <c r="V280" s="26">
        <f t="shared" si="434"/>
        <v>0</v>
      </c>
      <c r="W280" s="26">
        <f t="shared" si="434"/>
        <v>0</v>
      </c>
      <c r="X280" s="26">
        <f t="shared" si="434"/>
        <v>0</v>
      </c>
      <c r="Y280" s="26">
        <f t="shared" si="434"/>
        <v>0</v>
      </c>
      <c r="Z280" s="26">
        <f t="shared" si="434"/>
        <v>0</v>
      </c>
      <c r="AA280" s="26">
        <f t="shared" si="434"/>
        <v>0</v>
      </c>
      <c r="AB280" s="26">
        <f t="shared" si="434"/>
        <v>0</v>
      </c>
      <c r="AC280" s="26">
        <f t="shared" si="434"/>
        <v>0</v>
      </c>
      <c r="AD280" s="26">
        <f t="shared" si="434"/>
        <v>0</v>
      </c>
      <c r="AE280" s="26">
        <f t="shared" si="434"/>
        <v>0</v>
      </c>
      <c r="AF280" s="26">
        <f t="shared" si="434"/>
        <v>0</v>
      </c>
      <c r="AG280" s="26">
        <f t="shared" si="434"/>
        <v>0</v>
      </c>
      <c r="AH280" s="26">
        <f t="shared" si="434"/>
        <v>0</v>
      </c>
      <c r="AI280" s="26">
        <f t="shared" si="434"/>
        <v>0</v>
      </c>
      <c r="AJ280" s="26">
        <f>SUM(AJ281:AJ282)-SUM(AJ283:AJ284)</f>
        <v>0</v>
      </c>
      <c r="AK280" s="26">
        <f t="shared" ref="AK280" si="435">SUM(AK281:AK282)-SUM(AK283:AK284)</f>
        <v>0</v>
      </c>
      <c r="AL280" s="26">
        <f t="shared" ref="AL280" si="436">SUM(AL281:AL282)-SUM(AL283:AL284)</f>
        <v>0</v>
      </c>
      <c r="AM280" s="26">
        <f t="shared" ref="AM280" si="437">SUM(AM281:AM282)-SUM(AM283:AM284)</f>
        <v>0</v>
      </c>
      <c r="AN280" s="26">
        <f t="shared" ref="AN280" si="438">SUM(AN281:AN282)-SUM(AN283:AN284)</f>
        <v>0</v>
      </c>
      <c r="AO280" s="26">
        <f t="shared" ref="AO280" si="439">SUM(AO281:AO282)-SUM(AO283:AO284)</f>
        <v>0</v>
      </c>
      <c r="AP280" s="27">
        <f t="shared" ref="AP280" si="440">SUM(AP281:AP282)-SUM(AP283:AP284)</f>
        <v>0</v>
      </c>
      <c r="AQ280" s="27">
        <f t="shared" ref="AQ280" si="441">SUM(AQ281:AQ282)-SUM(AQ283:AQ284)</f>
        <v>0</v>
      </c>
      <c r="AR280" s="3">
        <v>26320.9</v>
      </c>
      <c r="AS280" s="3">
        <v>24513.8</v>
      </c>
      <c r="AU280" s="51"/>
      <c r="AV280" s="52"/>
      <c r="AW280" s="53" t="s">
        <v>58</v>
      </c>
      <c r="AY280" s="59">
        <f t="shared" si="430"/>
        <v>0</v>
      </c>
      <c r="AZ280" s="59">
        <f t="shared" si="431"/>
        <v>0</v>
      </c>
      <c r="BA280" s="59">
        <f t="shared" si="432"/>
        <v>234.9</v>
      </c>
    </row>
    <row r="281" spans="1:53" x14ac:dyDescent="0.15">
      <c r="A281" s="9" t="s">
        <v>55</v>
      </c>
      <c r="B281" s="141"/>
      <c r="C281" s="142"/>
      <c r="D281" s="22" t="s">
        <v>7</v>
      </c>
      <c r="E281" s="28"/>
      <c r="F281" s="28"/>
      <c r="G281" s="28"/>
      <c r="H281" s="28"/>
      <c r="I281" s="28"/>
      <c r="J281" s="28"/>
      <c r="K281" s="28"/>
      <c r="L281" s="28"/>
      <c r="M281" s="28"/>
      <c r="N281" s="28"/>
      <c r="O281" s="28"/>
      <c r="P281" s="28"/>
      <c r="Q281" s="28"/>
      <c r="R281" s="28"/>
      <c r="S281" s="28"/>
      <c r="T281" s="28"/>
      <c r="U281" s="28"/>
      <c r="V281" s="28"/>
      <c r="W281" s="28"/>
      <c r="X281" s="28"/>
      <c r="Y281" s="28"/>
      <c r="Z281" s="28"/>
      <c r="AA281" s="28"/>
      <c r="AB281" s="28"/>
      <c r="AC281" s="28"/>
      <c r="AD281" s="28"/>
      <c r="AE281" s="28"/>
      <c r="AF281" s="28"/>
      <c r="AG281" s="28"/>
      <c r="AH281" s="28">
        <v>3597012</v>
      </c>
      <c r="AI281" s="28">
        <v>4022205</v>
      </c>
      <c r="AJ281" s="28">
        <v>4395617</v>
      </c>
      <c r="AK281" s="28">
        <v>4621942</v>
      </c>
      <c r="AL281" s="28">
        <v>4306486</v>
      </c>
      <c r="AM281" s="28">
        <v>4722077</v>
      </c>
      <c r="AN281" s="28">
        <v>4910477</v>
      </c>
      <c r="AO281" s="28">
        <v>5037175</v>
      </c>
      <c r="AP281" s="5">
        <v>5567.7</v>
      </c>
      <c r="AQ281" s="5">
        <v>5832</v>
      </c>
      <c r="AR281" s="5">
        <v>6893.6</v>
      </c>
      <c r="AS281" s="5">
        <v>6181.9</v>
      </c>
      <c r="AU281" s="51"/>
      <c r="AV281" s="52"/>
      <c r="AW281" s="54"/>
      <c r="AY281" s="59">
        <f t="shared" si="430"/>
        <v>0</v>
      </c>
      <c r="AZ281" s="59">
        <f t="shared" si="431"/>
        <v>0</v>
      </c>
      <c r="BA281" s="59">
        <f t="shared" si="432"/>
        <v>14.2</v>
      </c>
    </row>
    <row r="282" spans="1:53" x14ac:dyDescent="0.15">
      <c r="A282" s="9"/>
      <c r="B282" s="141"/>
      <c r="C282" s="142"/>
      <c r="D282" s="22" t="s">
        <v>8</v>
      </c>
      <c r="E282" s="28"/>
      <c r="F282" s="28"/>
      <c r="G282" s="28"/>
      <c r="H282" s="28"/>
      <c r="I282" s="28"/>
      <c r="J282" s="28"/>
      <c r="K282" s="28"/>
      <c r="L282" s="28"/>
      <c r="M282" s="28"/>
      <c r="N282" s="28"/>
      <c r="O282" s="28"/>
      <c r="P282" s="28"/>
      <c r="Q282" s="28"/>
      <c r="R282" s="28"/>
      <c r="S282" s="28"/>
      <c r="T282" s="28"/>
      <c r="U282" s="28"/>
      <c r="V282" s="28"/>
      <c r="W282" s="28"/>
      <c r="X282" s="28"/>
      <c r="Y282" s="28"/>
      <c r="Z282" s="28"/>
      <c r="AA282" s="28"/>
      <c r="AB282" s="28"/>
      <c r="AC282" s="28"/>
      <c r="AD282" s="28"/>
      <c r="AE282" s="28"/>
      <c r="AF282" s="28"/>
      <c r="AG282" s="28"/>
      <c r="AH282" s="28">
        <v>14303238</v>
      </c>
      <c r="AI282" s="28">
        <v>15338511</v>
      </c>
      <c r="AJ282" s="28">
        <v>16028775</v>
      </c>
      <c r="AK282" s="28">
        <v>16488730</v>
      </c>
      <c r="AL282" s="28">
        <v>15383868</v>
      </c>
      <c r="AM282" s="28">
        <v>16878371</v>
      </c>
      <c r="AN282" s="28">
        <v>16309003</v>
      </c>
      <c r="AO282" s="28">
        <v>15605791</v>
      </c>
      <c r="AP282" s="5">
        <v>17644.3</v>
      </c>
      <c r="AQ282" s="5">
        <v>17665.900000000001</v>
      </c>
      <c r="AR282" s="5">
        <v>19427.3</v>
      </c>
      <c r="AS282" s="5">
        <v>18331.900000000001</v>
      </c>
      <c r="AU282" s="51"/>
      <c r="AV282" s="52"/>
      <c r="AW282" s="54"/>
      <c r="AY282" s="59">
        <f t="shared" si="430"/>
        <v>0</v>
      </c>
      <c r="AZ282" s="59">
        <f t="shared" si="431"/>
        <v>0</v>
      </c>
      <c r="BA282" s="59">
        <f t="shared" si="432"/>
        <v>220.7</v>
      </c>
    </row>
    <row r="283" spans="1:53" x14ac:dyDescent="0.15">
      <c r="A283" s="9"/>
      <c r="B283" s="141"/>
      <c r="C283" s="142"/>
      <c r="D283" s="22" t="s">
        <v>9</v>
      </c>
      <c r="E283" s="28"/>
      <c r="F283" s="28"/>
      <c r="G283" s="28"/>
      <c r="H283" s="28"/>
      <c r="I283" s="28"/>
      <c r="J283" s="28"/>
      <c r="K283" s="28"/>
      <c r="L283" s="28"/>
      <c r="M283" s="28"/>
      <c r="N283" s="28"/>
      <c r="O283" s="28"/>
      <c r="P283" s="28"/>
      <c r="Q283" s="28"/>
      <c r="R283" s="28"/>
      <c r="S283" s="28"/>
      <c r="T283" s="28"/>
      <c r="U283" s="28"/>
      <c r="V283" s="28"/>
      <c r="W283" s="28"/>
      <c r="X283" s="28"/>
      <c r="Y283" s="28"/>
      <c r="Z283" s="28"/>
      <c r="AA283" s="28"/>
      <c r="AB283" s="28"/>
      <c r="AC283" s="28"/>
      <c r="AD283" s="28"/>
      <c r="AE283" s="28"/>
      <c r="AF283" s="28"/>
      <c r="AG283" s="28"/>
      <c r="AH283" s="28">
        <v>15845124</v>
      </c>
      <c r="AI283" s="28">
        <v>17078051</v>
      </c>
      <c r="AJ283" s="28">
        <v>18034773</v>
      </c>
      <c r="AK283" s="28">
        <v>18718924</v>
      </c>
      <c r="AL283" s="28">
        <v>17467562</v>
      </c>
      <c r="AM283" s="28">
        <v>19069574</v>
      </c>
      <c r="AN283" s="28">
        <v>18635812</v>
      </c>
      <c r="AO283" s="28">
        <v>18125092</v>
      </c>
      <c r="AP283" s="5">
        <v>20478.7</v>
      </c>
      <c r="AQ283" s="5">
        <v>20639.900000000001</v>
      </c>
      <c r="AR283" s="5">
        <v>23290.799999999999</v>
      </c>
      <c r="AS283" s="5">
        <v>21518.5</v>
      </c>
      <c r="AU283" s="51"/>
      <c r="AV283" s="52"/>
      <c r="AW283" s="54"/>
      <c r="AY283" s="59">
        <f t="shared" si="430"/>
        <v>0</v>
      </c>
      <c r="AZ283" s="59">
        <f t="shared" si="431"/>
        <v>0</v>
      </c>
      <c r="BA283" s="59">
        <f t="shared" si="432"/>
        <v>200.1</v>
      </c>
    </row>
    <row r="284" spans="1:53" x14ac:dyDescent="0.15">
      <c r="A284" s="9"/>
      <c r="B284" s="141"/>
      <c r="C284" s="142"/>
      <c r="D284" s="22" t="s">
        <v>10</v>
      </c>
      <c r="E284" s="28"/>
      <c r="F284" s="28"/>
      <c r="G284" s="28"/>
      <c r="H284" s="28"/>
      <c r="I284" s="28"/>
      <c r="J284" s="28"/>
      <c r="K284" s="28"/>
      <c r="L284" s="28"/>
      <c r="M284" s="28"/>
      <c r="N284" s="28"/>
      <c r="O284" s="28"/>
      <c r="P284" s="28"/>
      <c r="Q284" s="28"/>
      <c r="R284" s="28"/>
      <c r="S284" s="28"/>
      <c r="T284" s="28"/>
      <c r="U284" s="28"/>
      <c r="V284" s="28"/>
      <c r="W284" s="28"/>
      <c r="X284" s="28"/>
      <c r="Y284" s="28"/>
      <c r="Z284" s="28"/>
      <c r="AA284" s="28"/>
      <c r="AB284" s="28"/>
      <c r="AC284" s="28"/>
      <c r="AD284" s="28"/>
      <c r="AE284" s="28"/>
      <c r="AF284" s="28"/>
      <c r="AG284" s="28"/>
      <c r="AH284" s="28">
        <v>2055126</v>
      </c>
      <c r="AI284" s="28">
        <v>2282665</v>
      </c>
      <c r="AJ284" s="28">
        <v>2389619</v>
      </c>
      <c r="AK284" s="28">
        <v>2391748</v>
      </c>
      <c r="AL284" s="28">
        <v>2222792</v>
      </c>
      <c r="AM284" s="28">
        <v>2530874</v>
      </c>
      <c r="AN284" s="28">
        <v>2583668</v>
      </c>
      <c r="AO284" s="28">
        <v>2517874</v>
      </c>
      <c r="AP284" s="5">
        <v>2733.3</v>
      </c>
      <c r="AQ284" s="5">
        <v>2858</v>
      </c>
      <c r="AR284" s="5">
        <v>3030.1</v>
      </c>
      <c r="AS284" s="5">
        <v>2995.3</v>
      </c>
      <c r="AU284" s="51"/>
      <c r="AV284" s="52"/>
      <c r="AW284" s="54"/>
      <c r="AY284" s="59">
        <f t="shared" si="430"/>
        <v>0</v>
      </c>
      <c r="AZ284" s="59">
        <f t="shared" si="431"/>
        <v>0</v>
      </c>
      <c r="BA284" s="59">
        <f t="shared" si="432"/>
        <v>34.799999999999997</v>
      </c>
    </row>
    <row r="285" spans="1:53" ht="14.25" thickBot="1" x14ac:dyDescent="0.2">
      <c r="A285" s="9"/>
      <c r="B285" s="143"/>
      <c r="C285" s="144"/>
      <c r="D285" s="24" t="s">
        <v>11</v>
      </c>
      <c r="E285" s="29"/>
      <c r="F285" s="29"/>
      <c r="G285" s="29"/>
      <c r="H285" s="29"/>
      <c r="I285" s="29"/>
      <c r="J285" s="29"/>
      <c r="K285" s="29"/>
      <c r="L285" s="29"/>
      <c r="M285" s="29"/>
      <c r="N285" s="29"/>
      <c r="O285" s="29"/>
      <c r="P285" s="29"/>
      <c r="Q285" s="29"/>
      <c r="R285" s="29"/>
      <c r="S285" s="29"/>
      <c r="T285" s="29"/>
      <c r="U285" s="29"/>
      <c r="V285" s="29"/>
      <c r="W285" s="29"/>
      <c r="X285" s="29"/>
      <c r="Y285" s="29"/>
      <c r="Z285" s="29"/>
      <c r="AA285" s="29"/>
      <c r="AB285" s="29"/>
      <c r="AC285" s="29"/>
      <c r="AD285" s="29"/>
      <c r="AE285" s="29"/>
      <c r="AF285" s="29"/>
      <c r="AG285" s="29"/>
      <c r="AH285" s="29">
        <v>2522339</v>
      </c>
      <c r="AI285" s="29">
        <v>2768235</v>
      </c>
      <c r="AJ285" s="29">
        <v>2932224</v>
      </c>
      <c r="AK285" s="29">
        <v>2913748</v>
      </c>
      <c r="AL285" s="29">
        <v>2664857</v>
      </c>
      <c r="AM285" s="29">
        <v>3208300</v>
      </c>
      <c r="AN285" s="29">
        <v>3131124</v>
      </c>
      <c r="AO285" s="29">
        <v>3059116</v>
      </c>
      <c r="AP285" s="7">
        <v>3190.5</v>
      </c>
      <c r="AQ285" s="7">
        <v>3380</v>
      </c>
      <c r="AR285" s="7">
        <v>3722.7</v>
      </c>
      <c r="AS285" s="7">
        <v>3673.1</v>
      </c>
      <c r="AU285" s="51"/>
      <c r="AV285" s="52"/>
      <c r="AW285" s="55"/>
      <c r="AY285" s="59">
        <f t="shared" si="430"/>
        <v>0</v>
      </c>
      <c r="AZ285" s="59">
        <f t="shared" si="431"/>
        <v>0</v>
      </c>
      <c r="BA285" s="59">
        <f t="shared" si="432"/>
        <v>36.700000000000003</v>
      </c>
    </row>
    <row r="286" spans="1:53" x14ac:dyDescent="0.15">
      <c r="A286" s="9"/>
      <c r="B286" s="10"/>
      <c r="C286" s="133" t="s">
        <v>56</v>
      </c>
      <c r="D286" s="23" t="s">
        <v>6</v>
      </c>
      <c r="E286" s="26">
        <f t="shared" ref="E286:AI286" si="442">SUM(E287:E288)-SUM(E289:E290)</f>
        <v>0</v>
      </c>
      <c r="F286" s="26">
        <f t="shared" si="442"/>
        <v>0</v>
      </c>
      <c r="G286" s="26">
        <f t="shared" si="442"/>
        <v>0</v>
      </c>
      <c r="H286" s="26">
        <f t="shared" si="442"/>
        <v>0</v>
      </c>
      <c r="I286" s="26">
        <f t="shared" si="442"/>
        <v>0</v>
      </c>
      <c r="J286" s="26">
        <f t="shared" si="442"/>
        <v>0</v>
      </c>
      <c r="K286" s="26">
        <f t="shared" si="442"/>
        <v>0</v>
      </c>
      <c r="L286" s="26">
        <f t="shared" si="442"/>
        <v>0</v>
      </c>
      <c r="M286" s="26">
        <f t="shared" si="442"/>
        <v>0</v>
      </c>
      <c r="N286" s="26">
        <f t="shared" si="442"/>
        <v>9</v>
      </c>
      <c r="O286" s="26">
        <f t="shared" si="442"/>
        <v>0</v>
      </c>
      <c r="P286" s="26">
        <f t="shared" si="442"/>
        <v>0</v>
      </c>
      <c r="Q286" s="26">
        <f t="shared" si="442"/>
        <v>0</v>
      </c>
      <c r="R286" s="26">
        <f t="shared" si="442"/>
        <v>0</v>
      </c>
      <c r="S286" s="26">
        <f t="shared" si="442"/>
        <v>0</v>
      </c>
      <c r="T286" s="26">
        <f t="shared" si="442"/>
        <v>0</v>
      </c>
      <c r="U286" s="26">
        <f t="shared" si="442"/>
        <v>0</v>
      </c>
      <c r="V286" s="26">
        <f t="shared" si="442"/>
        <v>0</v>
      </c>
      <c r="W286" s="26">
        <f t="shared" si="442"/>
        <v>0</v>
      </c>
      <c r="X286" s="26">
        <f t="shared" si="442"/>
        <v>0</v>
      </c>
      <c r="Y286" s="26">
        <f t="shared" si="442"/>
        <v>0</v>
      </c>
      <c r="Z286" s="26">
        <f t="shared" si="442"/>
        <v>0</v>
      </c>
      <c r="AA286" s="26">
        <f t="shared" si="442"/>
        <v>0</v>
      </c>
      <c r="AB286" s="26">
        <f t="shared" si="442"/>
        <v>0</v>
      </c>
      <c r="AC286" s="26">
        <f t="shared" si="442"/>
        <v>0</v>
      </c>
      <c r="AD286" s="26">
        <f t="shared" si="442"/>
        <v>0</v>
      </c>
      <c r="AE286" s="26">
        <f t="shared" si="442"/>
        <v>0</v>
      </c>
      <c r="AF286" s="26">
        <f t="shared" si="442"/>
        <v>0</v>
      </c>
      <c r="AG286" s="26">
        <f t="shared" si="442"/>
        <v>0</v>
      </c>
      <c r="AH286" s="26">
        <f t="shared" si="442"/>
        <v>0</v>
      </c>
      <c r="AI286" s="26">
        <f t="shared" si="442"/>
        <v>0</v>
      </c>
      <c r="AJ286" s="26">
        <f t="shared" ref="AJ286:AK286" si="443">SUM(AJ287:AJ288)-SUM(AJ289:AJ290)</f>
        <v>0</v>
      </c>
      <c r="AK286" s="26">
        <f t="shared" si="443"/>
        <v>0</v>
      </c>
      <c r="AL286" s="26">
        <f t="shared" ref="AL286" si="444">SUM(AL287:AL288)-SUM(AL289:AL290)</f>
        <v>0</v>
      </c>
      <c r="AM286" s="26">
        <f t="shared" ref="AM286" si="445">SUM(AM287:AM288)-SUM(AM289:AM290)</f>
        <v>0</v>
      </c>
      <c r="AN286" s="26">
        <f t="shared" ref="AN286" si="446">SUM(AN287:AN288)-SUM(AN289:AN290)</f>
        <v>0</v>
      </c>
      <c r="AO286" s="26">
        <f t="shared" ref="AO286" si="447">SUM(AO287:AO288)-SUM(AO289:AO290)</f>
        <v>0</v>
      </c>
      <c r="AP286" s="27">
        <f t="shared" ref="AP286" si="448">SUM(AP287:AP288)-SUM(AP289:AP290)</f>
        <v>0</v>
      </c>
      <c r="AQ286" s="27">
        <f t="shared" ref="AQ286" si="449">SUM(AQ287:AQ288)-SUM(AQ289:AQ290)</f>
        <v>0</v>
      </c>
      <c r="AR286" s="3">
        <v>9729.6</v>
      </c>
      <c r="AS286" s="3">
        <v>8593</v>
      </c>
      <c r="AU286" s="51"/>
      <c r="AV286" s="52"/>
      <c r="AW286" s="53" t="s">
        <v>59</v>
      </c>
      <c r="AY286" s="59"/>
      <c r="AZ286" s="59"/>
      <c r="BA286" s="59"/>
    </row>
    <row r="287" spans="1:53" x14ac:dyDescent="0.15">
      <c r="A287" s="9"/>
      <c r="B287" s="10"/>
      <c r="C287" s="134"/>
      <c r="D287" s="22" t="s">
        <v>7</v>
      </c>
      <c r="E287" s="28"/>
      <c r="F287" s="28"/>
      <c r="G287" s="28"/>
      <c r="H287" s="28">
        <v>31286</v>
      </c>
      <c r="I287" s="28">
        <v>32850</v>
      </c>
      <c r="J287" s="28">
        <v>388064</v>
      </c>
      <c r="K287" s="28">
        <v>308804</v>
      </c>
      <c r="L287" s="28">
        <v>391469</v>
      </c>
      <c r="M287" s="28">
        <v>369655</v>
      </c>
      <c r="N287" s="28">
        <v>369824</v>
      </c>
      <c r="O287" s="28">
        <v>384821</v>
      </c>
      <c r="P287" s="28">
        <v>403221</v>
      </c>
      <c r="Q287" s="28">
        <v>427235</v>
      </c>
      <c r="R287" s="28">
        <v>430278</v>
      </c>
      <c r="S287" s="28">
        <v>419829</v>
      </c>
      <c r="T287" s="28">
        <v>384513</v>
      </c>
      <c r="U287" s="28">
        <v>403969</v>
      </c>
      <c r="V287" s="28">
        <v>386674</v>
      </c>
      <c r="W287" s="28">
        <v>361220</v>
      </c>
      <c r="X287" s="28">
        <v>353687</v>
      </c>
      <c r="Y287" s="28">
        <v>351437</v>
      </c>
      <c r="Z287" s="28">
        <v>359216</v>
      </c>
      <c r="AA287" s="28">
        <v>316370</v>
      </c>
      <c r="AB287" s="28">
        <v>314921</v>
      </c>
      <c r="AC287" s="28">
        <v>316528</v>
      </c>
      <c r="AD287" s="28">
        <v>319097</v>
      </c>
      <c r="AE287" s="28">
        <v>329526</v>
      </c>
      <c r="AF287" s="28">
        <v>418719</v>
      </c>
      <c r="AG287" s="28">
        <v>503496</v>
      </c>
      <c r="AH287" s="28">
        <v>609023</v>
      </c>
      <c r="AI287" s="28">
        <v>732430</v>
      </c>
      <c r="AJ287" s="28">
        <v>969625</v>
      </c>
      <c r="AK287" s="28">
        <v>1217035</v>
      </c>
      <c r="AL287" s="28">
        <v>1189185</v>
      </c>
      <c r="AM287" s="28">
        <v>1246897</v>
      </c>
      <c r="AN287" s="28">
        <v>1305160</v>
      </c>
      <c r="AO287" s="28">
        <v>1378332</v>
      </c>
      <c r="AP287" s="30">
        <v>1583</v>
      </c>
      <c r="AQ287" s="30">
        <v>1630</v>
      </c>
      <c r="AR287" s="5">
        <v>2674.4</v>
      </c>
      <c r="AS287" s="5">
        <v>2322.6999999999998</v>
      </c>
      <c r="AU287" s="51"/>
      <c r="AV287" s="52"/>
      <c r="AW287" s="54"/>
      <c r="AY287" s="59"/>
      <c r="AZ287" s="59"/>
      <c r="BA287" s="59"/>
    </row>
    <row r="288" spans="1:53" x14ac:dyDescent="0.15">
      <c r="A288" s="9"/>
      <c r="B288" s="10"/>
      <c r="C288" s="134"/>
      <c r="D288" s="22" t="s">
        <v>8</v>
      </c>
      <c r="E288" s="28"/>
      <c r="F288" s="28"/>
      <c r="G288" s="28"/>
      <c r="H288" s="28">
        <v>808917</v>
      </c>
      <c r="I288" s="28">
        <v>849360</v>
      </c>
      <c r="J288" s="28">
        <v>885564</v>
      </c>
      <c r="K288" s="28">
        <v>1269487</v>
      </c>
      <c r="L288" s="28">
        <v>1276218</v>
      </c>
      <c r="M288" s="28">
        <v>1271763</v>
      </c>
      <c r="N288" s="28">
        <v>1272047</v>
      </c>
      <c r="O288" s="28">
        <v>1286338</v>
      </c>
      <c r="P288" s="28">
        <v>1301361</v>
      </c>
      <c r="Q288" s="28">
        <v>1307896</v>
      </c>
      <c r="R288" s="28">
        <v>1325961</v>
      </c>
      <c r="S288" s="28">
        <v>1358607</v>
      </c>
      <c r="T288" s="28">
        <v>1317628</v>
      </c>
      <c r="U288" s="28">
        <v>1369415</v>
      </c>
      <c r="V288" s="28">
        <v>1360709</v>
      </c>
      <c r="W288" s="28">
        <v>1487244</v>
      </c>
      <c r="X288" s="28">
        <v>1446582</v>
      </c>
      <c r="Y288" s="28">
        <v>1442552</v>
      </c>
      <c r="Z288" s="28">
        <v>1459384</v>
      </c>
      <c r="AA288" s="28">
        <v>1710842</v>
      </c>
      <c r="AB288" s="28">
        <v>1563480</v>
      </c>
      <c r="AC288" s="28">
        <v>2342059</v>
      </c>
      <c r="AD288" s="28">
        <v>1675246</v>
      </c>
      <c r="AE288" s="28">
        <v>1581721</v>
      </c>
      <c r="AF288" s="28">
        <v>1635427</v>
      </c>
      <c r="AG288" s="28">
        <v>1938534</v>
      </c>
      <c r="AH288" s="28">
        <v>2220122</v>
      </c>
      <c r="AI288" s="28">
        <v>2584135</v>
      </c>
      <c r="AJ288" s="28">
        <v>2861007</v>
      </c>
      <c r="AK288" s="28">
        <v>2949178</v>
      </c>
      <c r="AL288" s="28">
        <v>2787238</v>
      </c>
      <c r="AM288" s="28">
        <v>3478463</v>
      </c>
      <c r="AN288" s="28">
        <v>3192969</v>
      </c>
      <c r="AO288" s="28">
        <v>3003692</v>
      </c>
      <c r="AP288" s="30">
        <v>4481.3</v>
      </c>
      <c r="AQ288" s="30">
        <v>5026.1000000000004</v>
      </c>
      <c r="AR288" s="5">
        <v>7055.2</v>
      </c>
      <c r="AS288" s="5">
        <v>6270.3</v>
      </c>
      <c r="AU288" s="51"/>
      <c r="AV288" s="52"/>
      <c r="AW288" s="54"/>
      <c r="AY288" s="59"/>
      <c r="AZ288" s="59"/>
      <c r="BA288" s="59"/>
    </row>
    <row r="289" spans="1:53" x14ac:dyDescent="0.15">
      <c r="A289" s="9"/>
      <c r="B289" s="10"/>
      <c r="C289" s="134"/>
      <c r="D289" s="22" t="s">
        <v>9</v>
      </c>
      <c r="E289" s="28"/>
      <c r="F289" s="28"/>
      <c r="G289" s="28"/>
      <c r="H289" s="28">
        <v>804559</v>
      </c>
      <c r="I289" s="28">
        <v>844784</v>
      </c>
      <c r="J289" s="28">
        <v>1134339</v>
      </c>
      <c r="K289" s="28">
        <v>1425078</v>
      </c>
      <c r="L289" s="28">
        <v>1426106</v>
      </c>
      <c r="M289" s="28">
        <v>1394976</v>
      </c>
      <c r="N289" s="28">
        <v>1398422</v>
      </c>
      <c r="O289" s="28">
        <v>1438475</v>
      </c>
      <c r="P289" s="28">
        <v>1465941</v>
      </c>
      <c r="Q289" s="28">
        <v>1495015</v>
      </c>
      <c r="R289" s="28">
        <v>1511771</v>
      </c>
      <c r="S289" s="28">
        <v>1518593</v>
      </c>
      <c r="T289" s="28">
        <v>1419245</v>
      </c>
      <c r="U289" s="28">
        <v>1507537</v>
      </c>
      <c r="V289" s="28">
        <v>1485526</v>
      </c>
      <c r="W289" s="28">
        <v>1604440</v>
      </c>
      <c r="X289" s="28">
        <v>1580608</v>
      </c>
      <c r="Y289" s="28">
        <v>1594170</v>
      </c>
      <c r="Z289" s="28">
        <v>1629493</v>
      </c>
      <c r="AA289" s="28">
        <v>1848566</v>
      </c>
      <c r="AB289" s="28">
        <v>1711395</v>
      </c>
      <c r="AC289" s="28">
        <v>2476136</v>
      </c>
      <c r="AD289" s="28">
        <v>1841600</v>
      </c>
      <c r="AE289" s="28">
        <v>1736043</v>
      </c>
      <c r="AF289" s="28">
        <v>1856735</v>
      </c>
      <c r="AG289" s="28">
        <v>2212442</v>
      </c>
      <c r="AH289" s="28">
        <v>2578122</v>
      </c>
      <c r="AI289" s="28">
        <v>2992942</v>
      </c>
      <c r="AJ289" s="28">
        <v>3467466</v>
      </c>
      <c r="AK289" s="28">
        <v>3780150</v>
      </c>
      <c r="AL289" s="28">
        <v>3596932</v>
      </c>
      <c r="AM289" s="28">
        <v>4354470</v>
      </c>
      <c r="AN289" s="28">
        <v>4142990</v>
      </c>
      <c r="AO289" s="28">
        <v>4001798</v>
      </c>
      <c r="AP289" s="30">
        <v>5474.5</v>
      </c>
      <c r="AQ289" s="30">
        <v>5987.9</v>
      </c>
      <c r="AR289" s="5">
        <v>8945.7999999999993</v>
      </c>
      <c r="AS289" s="5">
        <v>7802.8</v>
      </c>
      <c r="AU289" s="51"/>
      <c r="AV289" s="52"/>
      <c r="AW289" s="54"/>
      <c r="AY289" s="59"/>
      <c r="AZ289" s="59"/>
      <c r="BA289" s="59"/>
    </row>
    <row r="290" spans="1:53" x14ac:dyDescent="0.15">
      <c r="A290" s="9"/>
      <c r="B290" s="10"/>
      <c r="C290" s="134"/>
      <c r="D290" s="22" t="s">
        <v>10</v>
      </c>
      <c r="E290" s="28"/>
      <c r="F290" s="28"/>
      <c r="G290" s="28"/>
      <c r="H290" s="28">
        <v>35644</v>
      </c>
      <c r="I290" s="28">
        <v>37426</v>
      </c>
      <c r="J290" s="28">
        <v>139289</v>
      </c>
      <c r="K290" s="28">
        <v>153213</v>
      </c>
      <c r="L290" s="28">
        <v>241581</v>
      </c>
      <c r="M290" s="28">
        <v>246442</v>
      </c>
      <c r="N290" s="28">
        <v>243440</v>
      </c>
      <c r="O290" s="28">
        <v>232684</v>
      </c>
      <c r="P290" s="28">
        <v>238641</v>
      </c>
      <c r="Q290" s="28">
        <v>240116</v>
      </c>
      <c r="R290" s="28">
        <v>244468</v>
      </c>
      <c r="S290" s="28">
        <v>259843</v>
      </c>
      <c r="T290" s="28">
        <v>282896</v>
      </c>
      <c r="U290" s="28">
        <v>265847</v>
      </c>
      <c r="V290" s="28">
        <v>261857</v>
      </c>
      <c r="W290" s="28">
        <v>244024</v>
      </c>
      <c r="X290" s="28">
        <v>219661</v>
      </c>
      <c r="Y290" s="28">
        <v>199819</v>
      </c>
      <c r="Z290" s="28">
        <v>189107</v>
      </c>
      <c r="AA290" s="28">
        <v>178646</v>
      </c>
      <c r="AB290" s="28">
        <v>167006</v>
      </c>
      <c r="AC290" s="28">
        <v>182451</v>
      </c>
      <c r="AD290" s="28">
        <v>152743</v>
      </c>
      <c r="AE290" s="28">
        <v>175204</v>
      </c>
      <c r="AF290" s="28">
        <v>197411</v>
      </c>
      <c r="AG290" s="28">
        <v>229588</v>
      </c>
      <c r="AH290" s="28">
        <v>251023</v>
      </c>
      <c r="AI290" s="28">
        <v>323623</v>
      </c>
      <c r="AJ290" s="28">
        <v>363166</v>
      </c>
      <c r="AK290" s="28">
        <v>386063</v>
      </c>
      <c r="AL290" s="28">
        <v>379491</v>
      </c>
      <c r="AM290" s="28">
        <v>370890</v>
      </c>
      <c r="AN290" s="28">
        <v>355139</v>
      </c>
      <c r="AO290" s="28">
        <v>380226</v>
      </c>
      <c r="AP290" s="30">
        <v>589.79999999999995</v>
      </c>
      <c r="AQ290" s="30">
        <v>668.2</v>
      </c>
      <c r="AR290" s="5">
        <v>783.8</v>
      </c>
      <c r="AS290" s="5">
        <v>790.2</v>
      </c>
      <c r="AU290" s="51"/>
      <c r="AV290" s="52"/>
      <c r="AW290" s="54"/>
      <c r="AY290" s="59"/>
      <c r="AZ290" s="59"/>
      <c r="BA290" s="59"/>
    </row>
    <row r="291" spans="1:53" ht="14.25" thickBot="1" x14ac:dyDescent="0.2">
      <c r="A291" s="9"/>
      <c r="B291" s="10"/>
      <c r="C291" s="135"/>
      <c r="D291" s="24" t="s">
        <v>11</v>
      </c>
      <c r="E291" s="29"/>
      <c r="F291" s="29"/>
      <c r="G291" s="29"/>
      <c r="H291" s="29"/>
      <c r="I291" s="29">
        <f>I290</f>
        <v>37426</v>
      </c>
      <c r="J291" s="29">
        <v>289046</v>
      </c>
      <c r="K291" s="29">
        <v>287521</v>
      </c>
      <c r="L291" s="29">
        <v>408302</v>
      </c>
      <c r="M291" s="29">
        <v>498277</v>
      </c>
      <c r="N291" s="29">
        <v>409085</v>
      </c>
      <c r="O291" s="29">
        <v>349044</v>
      </c>
      <c r="P291" s="29">
        <v>257962</v>
      </c>
      <c r="Q291" s="29">
        <v>358805</v>
      </c>
      <c r="R291" s="29">
        <v>365993</v>
      </c>
      <c r="S291" s="29">
        <v>401856</v>
      </c>
      <c r="T291" s="29">
        <v>409209</v>
      </c>
      <c r="U291" s="29">
        <v>319519</v>
      </c>
      <c r="V291" s="29">
        <v>297783</v>
      </c>
      <c r="W291" s="29">
        <v>279932</v>
      </c>
      <c r="X291" s="29">
        <v>243471</v>
      </c>
      <c r="Y291" s="29">
        <v>221980</v>
      </c>
      <c r="Z291" s="29">
        <v>203501</v>
      </c>
      <c r="AA291" s="29">
        <v>190251</v>
      </c>
      <c r="AB291" s="29">
        <v>177448</v>
      </c>
      <c r="AC291" s="29">
        <v>197325</v>
      </c>
      <c r="AD291" s="29">
        <v>159821</v>
      </c>
      <c r="AE291" s="29">
        <v>186721</v>
      </c>
      <c r="AF291" s="29">
        <v>213120</v>
      </c>
      <c r="AG291" s="29">
        <v>244220</v>
      </c>
      <c r="AH291" s="29">
        <v>275345</v>
      </c>
      <c r="AI291" s="29">
        <v>355981</v>
      </c>
      <c r="AJ291" s="29">
        <v>404339</v>
      </c>
      <c r="AK291" s="29">
        <v>422164</v>
      </c>
      <c r="AL291" s="29">
        <v>410431</v>
      </c>
      <c r="AM291" s="29">
        <v>397729</v>
      </c>
      <c r="AN291" s="29">
        <v>380722</v>
      </c>
      <c r="AO291" s="29">
        <v>409729</v>
      </c>
      <c r="AP291" s="31">
        <v>631.5</v>
      </c>
      <c r="AQ291" s="31">
        <v>722.7</v>
      </c>
      <c r="AR291" s="7">
        <v>843.2</v>
      </c>
      <c r="AS291" s="7">
        <v>864.9</v>
      </c>
      <c r="AU291" s="51"/>
      <c r="AV291" s="52"/>
      <c r="AW291" s="55"/>
      <c r="AY291" s="59"/>
      <c r="AZ291" s="59"/>
      <c r="BA291" s="59"/>
    </row>
    <row r="292" spans="1:53" x14ac:dyDescent="0.15">
      <c r="A292" s="9"/>
      <c r="B292" s="10"/>
      <c r="C292" s="133" t="s">
        <v>274</v>
      </c>
      <c r="D292" s="23" t="s">
        <v>6</v>
      </c>
      <c r="E292" s="26">
        <f t="shared" ref="E292:AI292" si="450">SUM(E293:E294)-SUM(E295:E296)</f>
        <v>0</v>
      </c>
      <c r="F292" s="26">
        <f t="shared" si="450"/>
        <v>0</v>
      </c>
      <c r="G292" s="26">
        <f t="shared" si="450"/>
        <v>0</v>
      </c>
      <c r="H292" s="26">
        <f t="shared" si="450"/>
        <v>0</v>
      </c>
      <c r="I292" s="26">
        <f t="shared" si="450"/>
        <v>0</v>
      </c>
      <c r="J292" s="26">
        <f t="shared" si="450"/>
        <v>0</v>
      </c>
      <c r="K292" s="26">
        <f t="shared" si="450"/>
        <v>0</v>
      </c>
      <c r="L292" s="26">
        <f t="shared" si="450"/>
        <v>0</v>
      </c>
      <c r="M292" s="26">
        <f t="shared" si="450"/>
        <v>0</v>
      </c>
      <c r="N292" s="26">
        <f t="shared" si="450"/>
        <v>0</v>
      </c>
      <c r="O292" s="26">
        <f t="shared" si="450"/>
        <v>0</v>
      </c>
      <c r="P292" s="26">
        <f t="shared" si="450"/>
        <v>0</v>
      </c>
      <c r="Q292" s="26">
        <f t="shared" si="450"/>
        <v>0</v>
      </c>
      <c r="R292" s="26">
        <f t="shared" si="450"/>
        <v>0</v>
      </c>
      <c r="S292" s="26">
        <f t="shared" si="450"/>
        <v>0</v>
      </c>
      <c r="T292" s="26">
        <f t="shared" si="450"/>
        <v>0</v>
      </c>
      <c r="U292" s="26">
        <f t="shared" si="450"/>
        <v>0</v>
      </c>
      <c r="V292" s="26">
        <f t="shared" si="450"/>
        <v>0</v>
      </c>
      <c r="W292" s="26">
        <f t="shared" si="450"/>
        <v>0</v>
      </c>
      <c r="X292" s="26">
        <f t="shared" si="450"/>
        <v>0</v>
      </c>
      <c r="Y292" s="26">
        <f t="shared" si="450"/>
        <v>0</v>
      </c>
      <c r="Z292" s="26">
        <f t="shared" si="450"/>
        <v>0</v>
      </c>
      <c r="AA292" s="26">
        <f t="shared" si="450"/>
        <v>0</v>
      </c>
      <c r="AB292" s="26">
        <f t="shared" si="450"/>
        <v>0</v>
      </c>
      <c r="AC292" s="26">
        <f t="shared" si="450"/>
        <v>0</v>
      </c>
      <c r="AD292" s="26">
        <f t="shared" si="450"/>
        <v>0</v>
      </c>
      <c r="AE292" s="26">
        <f t="shared" si="450"/>
        <v>0</v>
      </c>
      <c r="AF292" s="26">
        <f t="shared" si="450"/>
        <v>0</v>
      </c>
      <c r="AG292" s="26">
        <f t="shared" si="450"/>
        <v>0</v>
      </c>
      <c r="AH292" s="26">
        <f t="shared" si="450"/>
        <v>0</v>
      </c>
      <c r="AI292" s="26">
        <f t="shared" si="450"/>
        <v>0</v>
      </c>
      <c r="AJ292" s="26">
        <f t="shared" ref="AJ292:AK292" si="451">SUM(AJ293:AJ294)-SUM(AJ295:AJ296)</f>
        <v>0</v>
      </c>
      <c r="AK292" s="26">
        <f t="shared" si="451"/>
        <v>0</v>
      </c>
      <c r="AL292" s="26">
        <f t="shared" ref="AL292" si="452">SUM(AL293:AL294)-SUM(AL295:AL296)</f>
        <v>0</v>
      </c>
      <c r="AM292" s="26">
        <f t="shared" ref="AM292" si="453">SUM(AM293:AM294)-SUM(AM295:AM296)</f>
        <v>0</v>
      </c>
      <c r="AN292" s="26">
        <f t="shared" ref="AN292" si="454">SUM(AN293:AN294)-SUM(AN295:AN296)</f>
        <v>0</v>
      </c>
      <c r="AO292" s="26">
        <f t="shared" ref="AO292" si="455">SUM(AO293:AO294)-SUM(AO295:AO296)</f>
        <v>0</v>
      </c>
      <c r="AP292" s="36"/>
      <c r="AQ292" s="36"/>
      <c r="AR292" s="14"/>
      <c r="AS292" s="14"/>
      <c r="AU292" s="51"/>
      <c r="AV292" s="52"/>
      <c r="AW292" s="53" t="s">
        <v>351</v>
      </c>
      <c r="AY292" s="27">
        <f>SUM(AY293:AY294)</f>
        <v>601.69999999999993</v>
      </c>
      <c r="AZ292" s="27">
        <f>SUM(AZ293:AZ294)</f>
        <v>670.6</v>
      </c>
      <c r="BA292" s="27">
        <f>SUM(BA293:BA294)</f>
        <v>726.6</v>
      </c>
    </row>
    <row r="293" spans="1:53" x14ac:dyDescent="0.15">
      <c r="A293" s="9"/>
      <c r="B293" s="10"/>
      <c r="C293" s="134"/>
      <c r="D293" s="22" t="s">
        <v>7</v>
      </c>
      <c r="E293" s="28"/>
      <c r="F293" s="28"/>
      <c r="G293" s="28"/>
      <c r="H293" s="28">
        <v>21540</v>
      </c>
      <c r="I293" s="28">
        <v>22617</v>
      </c>
      <c r="J293" s="28">
        <v>175602</v>
      </c>
      <c r="K293" s="28">
        <v>168481</v>
      </c>
      <c r="L293" s="28">
        <v>177244</v>
      </c>
      <c r="M293" s="28">
        <v>183762</v>
      </c>
      <c r="N293" s="28">
        <v>185022</v>
      </c>
      <c r="O293" s="28">
        <v>189714</v>
      </c>
      <c r="P293" s="28">
        <v>193421</v>
      </c>
      <c r="Q293" s="28">
        <v>202647</v>
      </c>
      <c r="R293" s="28">
        <v>202717</v>
      </c>
      <c r="S293" s="28">
        <v>203475</v>
      </c>
      <c r="T293" s="28">
        <v>187717</v>
      </c>
      <c r="U293" s="28">
        <v>180148</v>
      </c>
      <c r="V293" s="28">
        <v>154798</v>
      </c>
      <c r="W293" s="28">
        <v>85539</v>
      </c>
      <c r="X293" s="28">
        <v>80532</v>
      </c>
      <c r="Y293" s="28">
        <v>72514</v>
      </c>
      <c r="Z293" s="28">
        <v>51705</v>
      </c>
      <c r="AA293" s="28">
        <v>42012</v>
      </c>
      <c r="AB293" s="28">
        <v>32704</v>
      </c>
      <c r="AC293" s="28">
        <v>41275</v>
      </c>
      <c r="AD293" s="28">
        <v>35266</v>
      </c>
      <c r="AE293" s="28">
        <v>38400</v>
      </c>
      <c r="AF293" s="28">
        <v>55715</v>
      </c>
      <c r="AG293" s="28">
        <v>69794</v>
      </c>
      <c r="AH293" s="28">
        <v>75598</v>
      </c>
      <c r="AI293" s="28">
        <v>87819</v>
      </c>
      <c r="AJ293" s="28">
        <v>110591</v>
      </c>
      <c r="AK293" s="28">
        <v>127134</v>
      </c>
      <c r="AL293" s="28">
        <v>119168</v>
      </c>
      <c r="AM293" s="28">
        <v>119182</v>
      </c>
      <c r="AN293" s="28">
        <v>138609</v>
      </c>
      <c r="AO293" s="28">
        <v>149453</v>
      </c>
      <c r="AP293" s="36"/>
      <c r="AQ293" s="36"/>
      <c r="AR293" s="14"/>
      <c r="AS293" s="14"/>
      <c r="AU293" s="51"/>
      <c r="AV293" s="52"/>
      <c r="AW293" s="54"/>
      <c r="AY293" s="59">
        <f t="shared" ref="AY293:BA293" si="456">AP323</f>
        <v>61.4</v>
      </c>
      <c r="AZ293" s="59">
        <f t="shared" si="456"/>
        <v>83.9</v>
      </c>
      <c r="BA293" s="59">
        <f t="shared" si="456"/>
        <v>86.5</v>
      </c>
    </row>
    <row r="294" spans="1:53" x14ac:dyDescent="0.15">
      <c r="A294" s="9"/>
      <c r="B294" s="10"/>
      <c r="C294" s="134"/>
      <c r="D294" s="22" t="s">
        <v>8</v>
      </c>
      <c r="E294" s="28"/>
      <c r="F294" s="28"/>
      <c r="G294" s="28"/>
      <c r="H294" s="28">
        <v>466156</v>
      </c>
      <c r="I294" s="28">
        <v>489460</v>
      </c>
      <c r="J294" s="28">
        <v>421570</v>
      </c>
      <c r="K294" s="28">
        <v>422432</v>
      </c>
      <c r="L294" s="28">
        <v>424427</v>
      </c>
      <c r="M294" s="28">
        <v>428775</v>
      </c>
      <c r="N294" s="28">
        <v>430275</v>
      </c>
      <c r="O294" s="28">
        <v>436653</v>
      </c>
      <c r="P294" s="28">
        <v>441265</v>
      </c>
      <c r="Q294" s="28">
        <v>443704</v>
      </c>
      <c r="R294" s="28">
        <v>452902</v>
      </c>
      <c r="S294" s="28">
        <v>460986</v>
      </c>
      <c r="T294" s="28">
        <v>452956</v>
      </c>
      <c r="U294" s="28">
        <v>429982</v>
      </c>
      <c r="V294" s="28">
        <v>474905</v>
      </c>
      <c r="W294" s="28">
        <v>549772</v>
      </c>
      <c r="X294" s="28">
        <v>572228</v>
      </c>
      <c r="Y294" s="28">
        <v>572475</v>
      </c>
      <c r="Z294" s="28">
        <v>567347</v>
      </c>
      <c r="AA294" s="28">
        <v>593471</v>
      </c>
      <c r="AB294" s="28">
        <v>651019</v>
      </c>
      <c r="AC294" s="28">
        <v>692227</v>
      </c>
      <c r="AD294" s="28">
        <v>694410</v>
      </c>
      <c r="AE294" s="28">
        <v>784345</v>
      </c>
      <c r="AF294" s="28">
        <v>835256</v>
      </c>
      <c r="AG294" s="28">
        <v>889041</v>
      </c>
      <c r="AH294" s="28">
        <v>941016</v>
      </c>
      <c r="AI294" s="28">
        <v>958278</v>
      </c>
      <c r="AJ294" s="28">
        <v>992511</v>
      </c>
      <c r="AK294" s="28">
        <v>1080737</v>
      </c>
      <c r="AL294" s="28">
        <v>990973</v>
      </c>
      <c r="AM294" s="28">
        <v>1015587</v>
      </c>
      <c r="AN294" s="28">
        <v>987636</v>
      </c>
      <c r="AO294" s="28">
        <v>979869</v>
      </c>
      <c r="AP294" s="36"/>
      <c r="AQ294" s="36"/>
      <c r="AR294" s="14"/>
      <c r="AS294" s="14"/>
      <c r="AU294" s="51"/>
      <c r="AV294" s="52"/>
      <c r="AW294" s="54"/>
      <c r="AY294" s="59">
        <f t="shared" ref="AY294:BA294" si="457">AP324</f>
        <v>540.29999999999995</v>
      </c>
      <c r="AZ294" s="59">
        <f t="shared" si="457"/>
        <v>586.70000000000005</v>
      </c>
      <c r="BA294" s="59">
        <f t="shared" si="457"/>
        <v>640.1</v>
      </c>
    </row>
    <row r="295" spans="1:53" x14ac:dyDescent="0.15">
      <c r="A295" s="9"/>
      <c r="B295" s="10"/>
      <c r="C295" s="134"/>
      <c r="D295" s="22" t="s">
        <v>9</v>
      </c>
      <c r="E295" s="28"/>
      <c r="F295" s="28"/>
      <c r="G295" s="28"/>
      <c r="H295" s="28">
        <v>430827</v>
      </c>
      <c r="I295" s="28">
        <v>452365</v>
      </c>
      <c r="J295" s="28">
        <v>511057</v>
      </c>
      <c r="K295" s="28">
        <v>519739</v>
      </c>
      <c r="L295" s="28">
        <v>523472</v>
      </c>
      <c r="M295" s="28">
        <v>521732</v>
      </c>
      <c r="N295" s="28">
        <v>521430</v>
      </c>
      <c r="O295" s="28">
        <v>530154</v>
      </c>
      <c r="P295" s="28">
        <v>538237</v>
      </c>
      <c r="Q295" s="28">
        <v>547627</v>
      </c>
      <c r="R295" s="28">
        <v>555703</v>
      </c>
      <c r="S295" s="28">
        <v>563029</v>
      </c>
      <c r="T295" s="28">
        <v>550594</v>
      </c>
      <c r="U295" s="28">
        <v>521186</v>
      </c>
      <c r="V295" s="28">
        <v>531750</v>
      </c>
      <c r="W295" s="28">
        <v>542924</v>
      </c>
      <c r="X295" s="28">
        <v>556723</v>
      </c>
      <c r="Y295" s="28">
        <v>556657</v>
      </c>
      <c r="Z295" s="28">
        <v>528503</v>
      </c>
      <c r="AA295" s="28">
        <v>546316</v>
      </c>
      <c r="AB295" s="28">
        <v>607560</v>
      </c>
      <c r="AC295" s="28">
        <v>650879</v>
      </c>
      <c r="AD295" s="28">
        <v>652395</v>
      </c>
      <c r="AE295" s="28">
        <v>736672</v>
      </c>
      <c r="AF295" s="28">
        <v>791232</v>
      </c>
      <c r="AG295" s="28">
        <v>854785</v>
      </c>
      <c r="AH295" s="28">
        <v>888434</v>
      </c>
      <c r="AI295" s="28">
        <v>916474</v>
      </c>
      <c r="AJ295" s="28">
        <v>965565</v>
      </c>
      <c r="AK295" s="28">
        <v>1022247</v>
      </c>
      <c r="AL295" s="28">
        <v>931670</v>
      </c>
      <c r="AM295" s="28">
        <v>951885</v>
      </c>
      <c r="AN295" s="28">
        <v>940025</v>
      </c>
      <c r="AO295" s="28">
        <v>938259</v>
      </c>
      <c r="AP295" s="36"/>
      <c r="AQ295" s="36"/>
      <c r="AR295" s="14"/>
      <c r="AS295" s="14"/>
      <c r="AU295" s="51"/>
      <c r="AV295" s="52"/>
      <c r="AW295" s="54"/>
      <c r="AY295" s="59">
        <f t="shared" ref="AY295:BA295" si="458">AP325</f>
        <v>484.3</v>
      </c>
      <c r="AZ295" s="59">
        <f t="shared" si="458"/>
        <v>548.20000000000005</v>
      </c>
      <c r="BA295" s="59">
        <f t="shared" si="458"/>
        <v>589.70000000000005</v>
      </c>
    </row>
    <row r="296" spans="1:53" x14ac:dyDescent="0.15">
      <c r="A296" s="9"/>
      <c r="B296" s="10"/>
      <c r="C296" s="134"/>
      <c r="D296" s="22" t="s">
        <v>10</v>
      </c>
      <c r="E296" s="28"/>
      <c r="F296" s="28"/>
      <c r="G296" s="28"/>
      <c r="H296" s="28">
        <v>56869</v>
      </c>
      <c r="I296" s="28">
        <v>59712</v>
      </c>
      <c r="J296" s="28">
        <v>86115</v>
      </c>
      <c r="K296" s="28">
        <v>71174</v>
      </c>
      <c r="L296" s="28">
        <v>78199</v>
      </c>
      <c r="M296" s="28">
        <v>90805</v>
      </c>
      <c r="N296" s="28">
        <v>93867</v>
      </c>
      <c r="O296" s="28">
        <v>96213</v>
      </c>
      <c r="P296" s="28">
        <v>96449</v>
      </c>
      <c r="Q296" s="28">
        <v>98724</v>
      </c>
      <c r="R296" s="28">
        <v>99916</v>
      </c>
      <c r="S296" s="28">
        <v>101432</v>
      </c>
      <c r="T296" s="28">
        <v>90079</v>
      </c>
      <c r="U296" s="28">
        <v>88944</v>
      </c>
      <c r="V296" s="28">
        <v>97953</v>
      </c>
      <c r="W296" s="28">
        <v>92387</v>
      </c>
      <c r="X296" s="28">
        <v>96037</v>
      </c>
      <c r="Y296" s="28">
        <v>88332</v>
      </c>
      <c r="Z296" s="28">
        <v>90549</v>
      </c>
      <c r="AA296" s="28">
        <v>89167</v>
      </c>
      <c r="AB296" s="28">
        <v>76163</v>
      </c>
      <c r="AC296" s="28">
        <v>82623</v>
      </c>
      <c r="AD296" s="28">
        <v>77281</v>
      </c>
      <c r="AE296" s="28">
        <v>86073</v>
      </c>
      <c r="AF296" s="28">
        <v>99739</v>
      </c>
      <c r="AG296" s="28">
        <v>104050</v>
      </c>
      <c r="AH296" s="28">
        <v>128180</v>
      </c>
      <c r="AI296" s="28">
        <v>129623</v>
      </c>
      <c r="AJ296" s="28">
        <v>137537</v>
      </c>
      <c r="AK296" s="28">
        <v>185624</v>
      </c>
      <c r="AL296" s="28">
        <v>178471</v>
      </c>
      <c r="AM296" s="28">
        <v>182884</v>
      </c>
      <c r="AN296" s="28">
        <v>186220</v>
      </c>
      <c r="AO296" s="28">
        <v>191063</v>
      </c>
      <c r="AP296" s="36"/>
      <c r="AQ296" s="36"/>
      <c r="AR296" s="14"/>
      <c r="AS296" s="14"/>
      <c r="AU296" s="51"/>
      <c r="AV296" s="52"/>
      <c r="AW296" s="54"/>
      <c r="AY296" s="59">
        <f t="shared" ref="AY296:BA296" si="459">AP326</f>
        <v>117.4</v>
      </c>
      <c r="AZ296" s="59">
        <f t="shared" si="459"/>
        <v>122.4</v>
      </c>
      <c r="BA296" s="59">
        <f t="shared" si="459"/>
        <v>136.9</v>
      </c>
    </row>
    <row r="297" spans="1:53" ht="14.25" thickBot="1" x14ac:dyDescent="0.2">
      <c r="A297" s="9"/>
      <c r="B297" s="10"/>
      <c r="C297" s="135"/>
      <c r="D297" s="24" t="s">
        <v>11</v>
      </c>
      <c r="E297" s="29"/>
      <c r="F297" s="29"/>
      <c r="G297" s="29"/>
      <c r="H297" s="29"/>
      <c r="I297" s="29">
        <f>I296</f>
        <v>59712</v>
      </c>
      <c r="J297" s="29">
        <v>135243</v>
      </c>
      <c r="K297" s="29">
        <v>108802</v>
      </c>
      <c r="L297" s="29">
        <v>126120</v>
      </c>
      <c r="M297" s="29">
        <v>125690</v>
      </c>
      <c r="N297" s="29">
        <v>152523</v>
      </c>
      <c r="O297" s="29">
        <v>137671</v>
      </c>
      <c r="P297" s="29">
        <v>98107</v>
      </c>
      <c r="Q297" s="29">
        <v>139986</v>
      </c>
      <c r="R297" s="29">
        <v>142380</v>
      </c>
      <c r="S297" s="29">
        <v>145562</v>
      </c>
      <c r="T297" s="29">
        <v>121156</v>
      </c>
      <c r="U297" s="29">
        <v>106032</v>
      </c>
      <c r="V297" s="29">
        <v>114530</v>
      </c>
      <c r="W297" s="29">
        <v>105371</v>
      </c>
      <c r="X297" s="29">
        <v>105982</v>
      </c>
      <c r="Y297" s="29">
        <v>99143</v>
      </c>
      <c r="Z297" s="29">
        <v>101601</v>
      </c>
      <c r="AA297" s="29">
        <v>98575</v>
      </c>
      <c r="AB297" s="29">
        <v>81038</v>
      </c>
      <c r="AC297" s="29">
        <v>85532</v>
      </c>
      <c r="AD297" s="29">
        <v>95553</v>
      </c>
      <c r="AE297" s="29">
        <v>91935</v>
      </c>
      <c r="AF297" s="29">
        <v>104950</v>
      </c>
      <c r="AG297" s="29">
        <v>107913</v>
      </c>
      <c r="AH297" s="29">
        <v>132994</v>
      </c>
      <c r="AI297" s="29"/>
      <c r="AJ297" s="29">
        <v>151659</v>
      </c>
      <c r="AK297" s="29">
        <v>193439</v>
      </c>
      <c r="AL297" s="29">
        <v>188902</v>
      </c>
      <c r="AM297" s="29">
        <v>194099</v>
      </c>
      <c r="AN297" s="29">
        <v>195852</v>
      </c>
      <c r="AO297" s="29">
        <v>201092</v>
      </c>
      <c r="AP297" s="36"/>
      <c r="AQ297" s="36"/>
      <c r="AR297" s="14"/>
      <c r="AS297" s="14"/>
      <c r="AU297" s="51"/>
      <c r="AV297" s="52"/>
      <c r="AW297" s="55"/>
      <c r="AY297" s="59">
        <f t="shared" ref="AY297:BA297" si="460">AP327</f>
        <v>151.9</v>
      </c>
      <c r="AZ297" s="59">
        <f t="shared" si="460"/>
        <v>152.4</v>
      </c>
      <c r="BA297" s="59">
        <f t="shared" si="460"/>
        <v>156.5</v>
      </c>
    </row>
    <row r="298" spans="1:53" x14ac:dyDescent="0.15">
      <c r="A298" s="9"/>
      <c r="B298" s="10"/>
      <c r="C298" s="136" t="s">
        <v>57</v>
      </c>
      <c r="D298" s="23" t="s">
        <v>6</v>
      </c>
      <c r="E298" s="26">
        <f t="shared" ref="E298:AI298" si="461">SUM(E299:E300)</f>
        <v>0</v>
      </c>
      <c r="F298" s="26">
        <f t="shared" si="461"/>
        <v>0</v>
      </c>
      <c r="G298" s="26">
        <f t="shared" si="461"/>
        <v>0</v>
      </c>
      <c r="H298" s="26">
        <f t="shared" si="461"/>
        <v>0</v>
      </c>
      <c r="I298" s="26">
        <f t="shared" si="461"/>
        <v>0</v>
      </c>
      <c r="J298" s="26">
        <f t="shared" si="461"/>
        <v>0</v>
      </c>
      <c r="K298" s="26">
        <f t="shared" si="461"/>
        <v>0</v>
      </c>
      <c r="L298" s="26">
        <f t="shared" si="461"/>
        <v>0</v>
      </c>
      <c r="M298" s="26">
        <f t="shared" si="461"/>
        <v>0</v>
      </c>
      <c r="N298" s="26">
        <f t="shared" si="461"/>
        <v>0</v>
      </c>
      <c r="O298" s="26">
        <f t="shared" si="461"/>
        <v>0</v>
      </c>
      <c r="P298" s="26">
        <f t="shared" si="461"/>
        <v>0</v>
      </c>
      <c r="Q298" s="26">
        <f t="shared" si="461"/>
        <v>0</v>
      </c>
      <c r="R298" s="26">
        <f t="shared" si="461"/>
        <v>0</v>
      </c>
      <c r="S298" s="26">
        <f t="shared" si="461"/>
        <v>0</v>
      </c>
      <c r="T298" s="26">
        <f t="shared" si="461"/>
        <v>0</v>
      </c>
      <c r="U298" s="26">
        <f t="shared" si="461"/>
        <v>0</v>
      </c>
      <c r="V298" s="26">
        <f t="shared" si="461"/>
        <v>0</v>
      </c>
      <c r="W298" s="26">
        <f t="shared" si="461"/>
        <v>0</v>
      </c>
      <c r="X298" s="26">
        <f t="shared" si="461"/>
        <v>0</v>
      </c>
      <c r="Y298" s="26">
        <f t="shared" si="461"/>
        <v>0</v>
      </c>
      <c r="Z298" s="26">
        <f t="shared" si="461"/>
        <v>0</v>
      </c>
      <c r="AA298" s="26">
        <f t="shared" si="461"/>
        <v>0</v>
      </c>
      <c r="AB298" s="26">
        <f t="shared" si="461"/>
        <v>0</v>
      </c>
      <c r="AC298" s="26">
        <f t="shared" si="461"/>
        <v>0</v>
      </c>
      <c r="AD298" s="26">
        <f t="shared" si="461"/>
        <v>0</v>
      </c>
      <c r="AE298" s="26">
        <f t="shared" si="461"/>
        <v>0</v>
      </c>
      <c r="AF298" s="26">
        <f t="shared" si="461"/>
        <v>0</v>
      </c>
      <c r="AG298" s="26">
        <f t="shared" si="461"/>
        <v>0</v>
      </c>
      <c r="AH298" s="26">
        <f t="shared" si="461"/>
        <v>0</v>
      </c>
      <c r="AI298" s="26">
        <f t="shared" si="461"/>
        <v>0</v>
      </c>
      <c r="AJ298" s="26">
        <f t="shared" ref="AJ298:AK298" si="462">SUM(AJ299:AJ300)</f>
        <v>0</v>
      </c>
      <c r="AK298" s="26">
        <f t="shared" si="462"/>
        <v>0</v>
      </c>
      <c r="AL298" s="26">
        <f t="shared" ref="AL298" si="463">SUM(AL299:AL300)</f>
        <v>0</v>
      </c>
      <c r="AM298" s="26">
        <f t="shared" ref="AM298" si="464">SUM(AM299:AM300)</f>
        <v>0</v>
      </c>
      <c r="AN298" s="26">
        <f t="shared" ref="AN298" si="465">SUM(AN299:AN300)</f>
        <v>0</v>
      </c>
      <c r="AO298" s="26">
        <f t="shared" ref="AO298" si="466">SUM(AO299:AO300)</f>
        <v>0</v>
      </c>
      <c r="AP298" s="27">
        <f t="shared" ref="AP298" si="467">SUM(AP299:AP300)</f>
        <v>0</v>
      </c>
      <c r="AQ298" s="27">
        <f t="shared" ref="AQ298" si="468">SUM(AQ299:AQ300)</f>
        <v>0</v>
      </c>
      <c r="AR298" s="3">
        <v>222.3</v>
      </c>
      <c r="AS298" s="3">
        <v>186.1</v>
      </c>
      <c r="AU298" s="51"/>
      <c r="AV298" s="52"/>
      <c r="AW298" s="53" t="s">
        <v>352</v>
      </c>
      <c r="AY298" s="27">
        <f>SUM(AY299:AY300)</f>
        <v>1291.2</v>
      </c>
      <c r="AZ298" s="27">
        <f>SUM(AZ299:AZ300)</f>
        <v>1403.5</v>
      </c>
      <c r="BA298" s="27">
        <f>SUM(BA299:BA300)</f>
        <v>1424.9</v>
      </c>
    </row>
    <row r="299" spans="1:53" x14ac:dyDescent="0.15">
      <c r="A299" s="9"/>
      <c r="B299" s="10"/>
      <c r="C299" s="137"/>
      <c r="D299" s="22" t="s">
        <v>7</v>
      </c>
      <c r="E299" s="28"/>
      <c r="F299" s="28"/>
      <c r="G299" s="28"/>
      <c r="H299" s="28"/>
      <c r="I299" s="28"/>
      <c r="J299" s="28"/>
      <c r="K299" s="28"/>
      <c r="L299" s="28"/>
      <c r="M299" s="28"/>
      <c r="N299" s="28"/>
      <c r="O299" s="28"/>
      <c r="P299" s="28"/>
      <c r="Q299" s="28"/>
      <c r="R299" s="28"/>
      <c r="S299" s="28"/>
      <c r="T299" s="28"/>
      <c r="U299" s="28"/>
      <c r="V299" s="28"/>
      <c r="W299" s="28"/>
      <c r="X299" s="28"/>
      <c r="Y299" s="28"/>
      <c r="Z299" s="28"/>
      <c r="AA299" s="28"/>
      <c r="AB299" s="28"/>
      <c r="AC299" s="28"/>
      <c r="AD299" s="28"/>
      <c r="AE299" s="28"/>
      <c r="AF299" s="28"/>
      <c r="AG299" s="28"/>
      <c r="AH299" s="28"/>
      <c r="AI299" s="28"/>
      <c r="AJ299" s="28"/>
      <c r="AK299" s="28"/>
      <c r="AL299" s="28"/>
      <c r="AM299" s="28"/>
      <c r="AN299" s="28"/>
      <c r="AO299" s="28"/>
      <c r="AP299" s="30"/>
      <c r="AQ299" s="30"/>
      <c r="AR299" s="5">
        <v>39.5</v>
      </c>
      <c r="AS299" s="5">
        <v>32.5</v>
      </c>
      <c r="AU299" s="51"/>
      <c r="AV299" s="52"/>
      <c r="AW299" s="54"/>
      <c r="AY299" s="59">
        <f t="shared" ref="AY299:BA299" si="469">AP329</f>
        <v>487.2</v>
      </c>
      <c r="AZ299" s="59">
        <f t="shared" si="469"/>
        <v>709.3</v>
      </c>
      <c r="BA299" s="59">
        <f t="shared" si="469"/>
        <v>689.4</v>
      </c>
    </row>
    <row r="300" spans="1:53" x14ac:dyDescent="0.15">
      <c r="A300" s="9"/>
      <c r="B300" s="10"/>
      <c r="C300" s="137"/>
      <c r="D300" s="22" t="s">
        <v>8</v>
      </c>
      <c r="E300" s="28"/>
      <c r="F300" s="28"/>
      <c r="G300" s="28"/>
      <c r="H300" s="28"/>
      <c r="I300" s="28"/>
      <c r="J300" s="28"/>
      <c r="K300" s="28"/>
      <c r="L300" s="28"/>
      <c r="M300" s="28"/>
      <c r="N300" s="28"/>
      <c r="O300" s="28"/>
      <c r="P300" s="28"/>
      <c r="Q300" s="28"/>
      <c r="R300" s="28"/>
      <c r="S300" s="28"/>
      <c r="T300" s="28"/>
      <c r="U300" s="28"/>
      <c r="V300" s="28"/>
      <c r="W300" s="28"/>
      <c r="X300" s="28"/>
      <c r="Y300" s="28"/>
      <c r="Z300" s="28"/>
      <c r="AA300" s="28"/>
      <c r="AB300" s="28"/>
      <c r="AC300" s="28"/>
      <c r="AD300" s="28"/>
      <c r="AE300" s="28"/>
      <c r="AF300" s="28"/>
      <c r="AG300" s="28"/>
      <c r="AH300" s="28"/>
      <c r="AI300" s="28"/>
      <c r="AJ300" s="28"/>
      <c r="AK300" s="28"/>
      <c r="AL300" s="28"/>
      <c r="AM300" s="28"/>
      <c r="AN300" s="28"/>
      <c r="AO300" s="28"/>
      <c r="AP300" s="30"/>
      <c r="AQ300" s="30"/>
      <c r="AR300" s="5">
        <v>182.8</v>
      </c>
      <c r="AS300" s="5">
        <v>153.6</v>
      </c>
      <c r="AU300" s="51"/>
      <c r="AV300" s="52"/>
      <c r="AW300" s="54"/>
      <c r="AY300" s="59">
        <f t="shared" ref="AY300:BA300" si="470">AP330</f>
        <v>804</v>
      </c>
      <c r="AZ300" s="59">
        <f t="shared" si="470"/>
        <v>694.2</v>
      </c>
      <c r="BA300" s="59">
        <f t="shared" si="470"/>
        <v>735.5</v>
      </c>
    </row>
    <row r="301" spans="1:53" x14ac:dyDescent="0.15">
      <c r="A301" s="9"/>
      <c r="B301" s="10"/>
      <c r="C301" s="137"/>
      <c r="D301" s="22" t="s">
        <v>9</v>
      </c>
      <c r="E301" s="28"/>
      <c r="F301" s="28"/>
      <c r="G301" s="28"/>
      <c r="H301" s="28"/>
      <c r="I301" s="28"/>
      <c r="J301" s="28"/>
      <c r="K301" s="28"/>
      <c r="L301" s="28"/>
      <c r="M301" s="28"/>
      <c r="N301" s="28"/>
      <c r="O301" s="28"/>
      <c r="P301" s="28"/>
      <c r="Q301" s="28"/>
      <c r="R301" s="28"/>
      <c r="S301" s="28"/>
      <c r="T301" s="28"/>
      <c r="U301" s="28"/>
      <c r="V301" s="28"/>
      <c r="W301" s="28"/>
      <c r="X301" s="28"/>
      <c r="Y301" s="28"/>
      <c r="Z301" s="28"/>
      <c r="AA301" s="28"/>
      <c r="AB301" s="28"/>
      <c r="AC301" s="28"/>
      <c r="AD301" s="28"/>
      <c r="AE301" s="28"/>
      <c r="AF301" s="28"/>
      <c r="AG301" s="28"/>
      <c r="AH301" s="28"/>
      <c r="AI301" s="28"/>
      <c r="AJ301" s="28"/>
      <c r="AK301" s="28"/>
      <c r="AL301" s="28"/>
      <c r="AM301" s="28"/>
      <c r="AN301" s="28"/>
      <c r="AO301" s="28"/>
      <c r="AP301" s="30"/>
      <c r="AQ301" s="30"/>
      <c r="AR301" s="5">
        <v>169.6</v>
      </c>
      <c r="AS301" s="5">
        <v>146.9</v>
      </c>
      <c r="AU301" s="51"/>
      <c r="AV301" s="52"/>
      <c r="AW301" s="54"/>
      <c r="AY301" s="59">
        <f t="shared" ref="AY301:BA301" si="471">AP331</f>
        <v>807.9</v>
      </c>
      <c r="AZ301" s="59">
        <f t="shared" si="471"/>
        <v>933.8</v>
      </c>
      <c r="BA301" s="59">
        <f t="shared" si="471"/>
        <v>997.4</v>
      </c>
    </row>
    <row r="302" spans="1:53" x14ac:dyDescent="0.15">
      <c r="A302" s="9"/>
      <c r="B302" s="10"/>
      <c r="C302" s="137"/>
      <c r="D302" s="22" t="s">
        <v>10</v>
      </c>
      <c r="E302" s="28"/>
      <c r="F302" s="28"/>
      <c r="G302" s="28"/>
      <c r="H302" s="28"/>
      <c r="I302" s="28"/>
      <c r="J302" s="28"/>
      <c r="K302" s="28"/>
      <c r="L302" s="28"/>
      <c r="M302" s="28"/>
      <c r="N302" s="28"/>
      <c r="O302" s="28"/>
      <c r="P302" s="28"/>
      <c r="Q302" s="28"/>
      <c r="R302" s="28"/>
      <c r="S302" s="28"/>
      <c r="T302" s="28"/>
      <c r="U302" s="28"/>
      <c r="V302" s="28"/>
      <c r="W302" s="28"/>
      <c r="X302" s="28"/>
      <c r="Y302" s="28"/>
      <c r="Z302" s="28"/>
      <c r="AA302" s="28"/>
      <c r="AB302" s="28"/>
      <c r="AC302" s="28"/>
      <c r="AD302" s="28"/>
      <c r="AE302" s="28"/>
      <c r="AF302" s="28"/>
      <c r="AG302" s="28"/>
      <c r="AH302" s="28"/>
      <c r="AI302" s="28"/>
      <c r="AJ302" s="28"/>
      <c r="AK302" s="28"/>
      <c r="AL302" s="28"/>
      <c r="AM302" s="28"/>
      <c r="AN302" s="28"/>
      <c r="AO302" s="28"/>
      <c r="AP302" s="30"/>
      <c r="AQ302" s="30"/>
      <c r="AR302" s="5">
        <v>52.7</v>
      </c>
      <c r="AS302" s="5">
        <v>39.200000000000003</v>
      </c>
      <c r="AU302" s="51"/>
      <c r="AV302" s="52"/>
      <c r="AW302" s="54"/>
      <c r="AY302" s="59">
        <f t="shared" ref="AY302:BA302" si="472">AP332</f>
        <v>483.3</v>
      </c>
      <c r="AZ302" s="59">
        <f t="shared" si="472"/>
        <v>469.7</v>
      </c>
      <c r="BA302" s="59">
        <f t="shared" si="472"/>
        <v>427.5</v>
      </c>
    </row>
    <row r="303" spans="1:53" ht="14.25" thickBot="1" x14ac:dyDescent="0.2">
      <c r="A303" s="9"/>
      <c r="B303" s="10"/>
      <c r="C303" s="138"/>
      <c r="D303" s="24" t="s">
        <v>11</v>
      </c>
      <c r="E303" s="29"/>
      <c r="F303" s="29"/>
      <c r="G303" s="29"/>
      <c r="H303" s="29"/>
      <c r="I303" s="29"/>
      <c r="J303" s="29"/>
      <c r="K303" s="29"/>
      <c r="L303" s="29"/>
      <c r="M303" s="29"/>
      <c r="N303" s="29"/>
      <c r="O303" s="29"/>
      <c r="P303" s="29"/>
      <c r="Q303" s="29"/>
      <c r="R303" s="29"/>
      <c r="S303" s="29"/>
      <c r="T303" s="29"/>
      <c r="U303" s="29"/>
      <c r="V303" s="29"/>
      <c r="W303" s="29"/>
      <c r="X303" s="29"/>
      <c r="Y303" s="29"/>
      <c r="Z303" s="29"/>
      <c r="AA303" s="29"/>
      <c r="AB303" s="29"/>
      <c r="AC303" s="29"/>
      <c r="AD303" s="29"/>
      <c r="AE303" s="29"/>
      <c r="AF303" s="29"/>
      <c r="AG303" s="29"/>
      <c r="AH303" s="29"/>
      <c r="AI303" s="29"/>
      <c r="AJ303" s="29"/>
      <c r="AK303" s="29"/>
      <c r="AL303" s="29"/>
      <c r="AM303" s="29"/>
      <c r="AN303" s="29"/>
      <c r="AO303" s="29"/>
      <c r="AP303" s="31"/>
      <c r="AQ303" s="31"/>
      <c r="AR303" s="7">
        <v>55.4</v>
      </c>
      <c r="AS303" s="7">
        <v>41.1</v>
      </c>
      <c r="AU303" s="51"/>
      <c r="AV303" s="52"/>
      <c r="AW303" s="55"/>
      <c r="AY303" s="59">
        <f t="shared" ref="AY303:BA303" si="473">AP333</f>
        <v>568.4</v>
      </c>
      <c r="AZ303" s="59">
        <f t="shared" si="473"/>
        <v>571.20000000000005</v>
      </c>
      <c r="BA303" s="59">
        <f t="shared" si="473"/>
        <v>681.7</v>
      </c>
    </row>
    <row r="304" spans="1:53" x14ac:dyDescent="0.15">
      <c r="A304" s="9"/>
      <c r="B304" s="10"/>
      <c r="C304" s="136" t="s">
        <v>58</v>
      </c>
      <c r="D304" s="23" t="s">
        <v>6</v>
      </c>
      <c r="E304" s="26">
        <f t="shared" ref="E304:AI304" si="474">SUM(E305:E306)</f>
        <v>0</v>
      </c>
      <c r="F304" s="26">
        <f t="shared" si="474"/>
        <v>0</v>
      </c>
      <c r="G304" s="26">
        <f t="shared" si="474"/>
        <v>0</v>
      </c>
      <c r="H304" s="26">
        <f t="shared" si="474"/>
        <v>0</v>
      </c>
      <c r="I304" s="26">
        <f t="shared" si="474"/>
        <v>0</v>
      </c>
      <c r="J304" s="26">
        <f t="shared" si="474"/>
        <v>0</v>
      </c>
      <c r="K304" s="26">
        <f t="shared" si="474"/>
        <v>0</v>
      </c>
      <c r="L304" s="26">
        <f t="shared" si="474"/>
        <v>0</v>
      </c>
      <c r="M304" s="26">
        <f t="shared" si="474"/>
        <v>0</v>
      </c>
      <c r="N304" s="26">
        <f t="shared" si="474"/>
        <v>0</v>
      </c>
      <c r="O304" s="26">
        <f t="shared" si="474"/>
        <v>0</v>
      </c>
      <c r="P304" s="26">
        <f t="shared" si="474"/>
        <v>0</v>
      </c>
      <c r="Q304" s="26">
        <f t="shared" si="474"/>
        <v>0</v>
      </c>
      <c r="R304" s="26">
        <f t="shared" si="474"/>
        <v>0</v>
      </c>
      <c r="S304" s="26">
        <f t="shared" si="474"/>
        <v>0</v>
      </c>
      <c r="T304" s="26">
        <f t="shared" si="474"/>
        <v>0</v>
      </c>
      <c r="U304" s="26">
        <f t="shared" si="474"/>
        <v>0</v>
      </c>
      <c r="V304" s="26">
        <f t="shared" si="474"/>
        <v>0</v>
      </c>
      <c r="W304" s="26">
        <f t="shared" si="474"/>
        <v>0</v>
      </c>
      <c r="X304" s="26">
        <f t="shared" si="474"/>
        <v>0</v>
      </c>
      <c r="Y304" s="26">
        <f t="shared" si="474"/>
        <v>0</v>
      </c>
      <c r="Z304" s="26">
        <f t="shared" si="474"/>
        <v>0</v>
      </c>
      <c r="AA304" s="26">
        <f t="shared" si="474"/>
        <v>0</v>
      </c>
      <c r="AB304" s="26">
        <f t="shared" si="474"/>
        <v>0</v>
      </c>
      <c r="AC304" s="26">
        <f t="shared" si="474"/>
        <v>0</v>
      </c>
      <c r="AD304" s="26">
        <f t="shared" si="474"/>
        <v>0</v>
      </c>
      <c r="AE304" s="26">
        <f t="shared" si="474"/>
        <v>0</v>
      </c>
      <c r="AF304" s="26">
        <f t="shared" si="474"/>
        <v>0</v>
      </c>
      <c r="AG304" s="26">
        <f t="shared" si="474"/>
        <v>0</v>
      </c>
      <c r="AH304" s="26">
        <f t="shared" si="474"/>
        <v>0</v>
      </c>
      <c r="AI304" s="26">
        <f t="shared" si="474"/>
        <v>0</v>
      </c>
      <c r="AJ304" s="26">
        <f t="shared" ref="AJ304:AK304" si="475">SUM(AJ305:AJ306)</f>
        <v>0</v>
      </c>
      <c r="AK304" s="26">
        <f t="shared" si="475"/>
        <v>0</v>
      </c>
      <c r="AL304" s="26">
        <f t="shared" ref="AL304" si="476">SUM(AL305:AL306)</f>
        <v>0</v>
      </c>
      <c r="AM304" s="26">
        <f t="shared" ref="AM304" si="477">SUM(AM305:AM306)</f>
        <v>0</v>
      </c>
      <c r="AN304" s="26">
        <f t="shared" ref="AN304" si="478">SUM(AN305:AN306)</f>
        <v>0</v>
      </c>
      <c r="AO304" s="26">
        <f t="shared" ref="AO304" si="479">SUM(AO305:AO306)</f>
        <v>0</v>
      </c>
      <c r="AP304" s="27">
        <f t="shared" ref="AP304" si="480">SUM(AP305:AP306)</f>
        <v>0</v>
      </c>
      <c r="AQ304" s="27">
        <f t="shared" ref="AQ304" si="481">SUM(AQ305:AQ306)</f>
        <v>0</v>
      </c>
      <c r="AR304" s="3">
        <v>234.9</v>
      </c>
      <c r="AS304" s="3">
        <v>188.7</v>
      </c>
      <c r="AU304" s="51"/>
      <c r="AV304" s="52"/>
      <c r="AW304" s="53" t="s">
        <v>353</v>
      </c>
      <c r="AY304" s="27">
        <f>SUM(AY305:AY306)</f>
        <v>411.2</v>
      </c>
      <c r="AZ304" s="27">
        <f>SUM(AZ305:AZ306)</f>
        <v>425.4</v>
      </c>
      <c r="BA304" s="27">
        <f>SUM(BA305:BA306)</f>
        <v>438.9</v>
      </c>
    </row>
    <row r="305" spans="1:53" x14ac:dyDescent="0.15">
      <c r="A305" s="9"/>
      <c r="B305" s="10"/>
      <c r="C305" s="137"/>
      <c r="D305" s="22" t="s">
        <v>7</v>
      </c>
      <c r="E305" s="28"/>
      <c r="F305" s="28"/>
      <c r="G305" s="28"/>
      <c r="H305" s="28"/>
      <c r="I305" s="28"/>
      <c r="J305" s="28"/>
      <c r="K305" s="28"/>
      <c r="L305" s="28"/>
      <c r="M305" s="28"/>
      <c r="N305" s="28"/>
      <c r="O305" s="28"/>
      <c r="P305" s="28"/>
      <c r="Q305" s="28"/>
      <c r="R305" s="28"/>
      <c r="S305" s="28"/>
      <c r="T305" s="28"/>
      <c r="U305" s="28"/>
      <c r="V305" s="28"/>
      <c r="W305" s="28"/>
      <c r="X305" s="28"/>
      <c r="Y305" s="28"/>
      <c r="Z305" s="28"/>
      <c r="AA305" s="28"/>
      <c r="AB305" s="28"/>
      <c r="AC305" s="28"/>
      <c r="AD305" s="28"/>
      <c r="AE305" s="28"/>
      <c r="AF305" s="28"/>
      <c r="AG305" s="28"/>
      <c r="AH305" s="28"/>
      <c r="AI305" s="28"/>
      <c r="AJ305" s="28"/>
      <c r="AK305" s="28"/>
      <c r="AL305" s="28"/>
      <c r="AM305" s="28"/>
      <c r="AN305" s="28"/>
      <c r="AO305" s="28"/>
      <c r="AP305" s="30"/>
      <c r="AQ305" s="30"/>
      <c r="AR305" s="5">
        <v>14.2</v>
      </c>
      <c r="AS305" s="5">
        <v>9.1</v>
      </c>
      <c r="AU305" s="51"/>
      <c r="AV305" s="52"/>
      <c r="AW305" s="54"/>
      <c r="AY305" s="59">
        <f t="shared" ref="AY305:AY333" si="482">AP341</f>
        <v>56.8</v>
      </c>
      <c r="AZ305" s="59">
        <f t="shared" ref="AZ305:BA333" si="483">AQ341</f>
        <v>61</v>
      </c>
      <c r="BA305" s="59">
        <f t="shared" si="483"/>
        <v>62.7</v>
      </c>
    </row>
    <row r="306" spans="1:53" x14ac:dyDescent="0.15">
      <c r="A306" s="9"/>
      <c r="B306" s="10"/>
      <c r="C306" s="137"/>
      <c r="D306" s="22" t="s">
        <v>8</v>
      </c>
      <c r="E306" s="28"/>
      <c r="F306" s="28"/>
      <c r="G306" s="28"/>
      <c r="H306" s="28"/>
      <c r="I306" s="28"/>
      <c r="J306" s="28"/>
      <c r="K306" s="28"/>
      <c r="L306" s="28"/>
      <c r="M306" s="28"/>
      <c r="N306" s="28"/>
      <c r="O306" s="28"/>
      <c r="P306" s="28"/>
      <c r="Q306" s="28"/>
      <c r="R306" s="28"/>
      <c r="S306" s="28"/>
      <c r="T306" s="28"/>
      <c r="U306" s="28"/>
      <c r="V306" s="28"/>
      <c r="W306" s="28"/>
      <c r="X306" s="28"/>
      <c r="Y306" s="28"/>
      <c r="Z306" s="28"/>
      <c r="AA306" s="28"/>
      <c r="AB306" s="28"/>
      <c r="AC306" s="28"/>
      <c r="AD306" s="28"/>
      <c r="AE306" s="28"/>
      <c r="AF306" s="28"/>
      <c r="AG306" s="28"/>
      <c r="AH306" s="28"/>
      <c r="AI306" s="28"/>
      <c r="AJ306" s="28"/>
      <c r="AK306" s="28"/>
      <c r="AL306" s="28"/>
      <c r="AM306" s="28"/>
      <c r="AN306" s="28"/>
      <c r="AO306" s="28"/>
      <c r="AP306" s="30"/>
      <c r="AQ306" s="30"/>
      <c r="AR306" s="5">
        <v>220.7</v>
      </c>
      <c r="AS306" s="5">
        <v>179.6</v>
      </c>
      <c r="AU306" s="51"/>
      <c r="AV306" s="52"/>
      <c r="AW306" s="54"/>
      <c r="AY306" s="59">
        <f t="shared" si="482"/>
        <v>354.4</v>
      </c>
      <c r="AZ306" s="59">
        <f t="shared" si="483"/>
        <v>364.4</v>
      </c>
      <c r="BA306" s="59">
        <f t="shared" si="483"/>
        <v>376.2</v>
      </c>
    </row>
    <row r="307" spans="1:53" x14ac:dyDescent="0.15">
      <c r="A307" s="9"/>
      <c r="B307" s="10"/>
      <c r="C307" s="137"/>
      <c r="D307" s="22" t="s">
        <v>9</v>
      </c>
      <c r="E307" s="28"/>
      <c r="F307" s="28"/>
      <c r="G307" s="28"/>
      <c r="H307" s="28"/>
      <c r="I307" s="28"/>
      <c r="J307" s="28"/>
      <c r="K307" s="28"/>
      <c r="L307" s="28"/>
      <c r="M307" s="28"/>
      <c r="N307" s="28"/>
      <c r="O307" s="28"/>
      <c r="P307" s="28"/>
      <c r="Q307" s="28"/>
      <c r="R307" s="28"/>
      <c r="S307" s="28"/>
      <c r="T307" s="28"/>
      <c r="U307" s="28"/>
      <c r="V307" s="28"/>
      <c r="W307" s="28"/>
      <c r="X307" s="28"/>
      <c r="Y307" s="28"/>
      <c r="Z307" s="28"/>
      <c r="AA307" s="28"/>
      <c r="AB307" s="28"/>
      <c r="AC307" s="28"/>
      <c r="AD307" s="28"/>
      <c r="AE307" s="28"/>
      <c r="AF307" s="28"/>
      <c r="AG307" s="28"/>
      <c r="AH307" s="28"/>
      <c r="AI307" s="28"/>
      <c r="AJ307" s="28"/>
      <c r="AK307" s="28"/>
      <c r="AL307" s="28"/>
      <c r="AM307" s="28"/>
      <c r="AN307" s="28"/>
      <c r="AO307" s="28"/>
      <c r="AP307" s="30"/>
      <c r="AQ307" s="30"/>
      <c r="AR307" s="5">
        <v>200.1</v>
      </c>
      <c r="AS307" s="5">
        <v>160.9</v>
      </c>
      <c r="AU307" s="51"/>
      <c r="AV307" s="52"/>
      <c r="AW307" s="54"/>
      <c r="AY307" s="59">
        <f t="shared" si="482"/>
        <v>389</v>
      </c>
      <c r="AZ307" s="59">
        <f t="shared" si="483"/>
        <v>399.1</v>
      </c>
      <c r="BA307" s="59">
        <f t="shared" si="483"/>
        <v>417.7</v>
      </c>
    </row>
    <row r="308" spans="1:53" x14ac:dyDescent="0.15">
      <c r="A308" s="9"/>
      <c r="B308" s="10"/>
      <c r="C308" s="137"/>
      <c r="D308" s="22" t="s">
        <v>10</v>
      </c>
      <c r="E308" s="28"/>
      <c r="F308" s="28"/>
      <c r="G308" s="28"/>
      <c r="H308" s="28"/>
      <c r="I308" s="28"/>
      <c r="J308" s="28"/>
      <c r="K308" s="28"/>
      <c r="L308" s="28"/>
      <c r="M308" s="28"/>
      <c r="N308" s="28"/>
      <c r="O308" s="28"/>
      <c r="P308" s="28"/>
      <c r="Q308" s="28"/>
      <c r="R308" s="28"/>
      <c r="S308" s="28"/>
      <c r="T308" s="28"/>
      <c r="U308" s="28"/>
      <c r="V308" s="28"/>
      <c r="W308" s="28"/>
      <c r="X308" s="28"/>
      <c r="Y308" s="28"/>
      <c r="Z308" s="28"/>
      <c r="AA308" s="28"/>
      <c r="AB308" s="28"/>
      <c r="AC308" s="28"/>
      <c r="AD308" s="28"/>
      <c r="AE308" s="28"/>
      <c r="AF308" s="28"/>
      <c r="AG308" s="28"/>
      <c r="AH308" s="28"/>
      <c r="AI308" s="28"/>
      <c r="AJ308" s="28"/>
      <c r="AK308" s="28"/>
      <c r="AL308" s="28"/>
      <c r="AM308" s="28"/>
      <c r="AN308" s="28"/>
      <c r="AO308" s="28"/>
      <c r="AP308" s="30"/>
      <c r="AQ308" s="30"/>
      <c r="AR308" s="5">
        <v>34.799999999999997</v>
      </c>
      <c r="AS308" s="5">
        <v>27.8</v>
      </c>
      <c r="AU308" s="51"/>
      <c r="AV308" s="52"/>
      <c r="AW308" s="54"/>
      <c r="AY308" s="59">
        <f t="shared" si="482"/>
        <v>22.2</v>
      </c>
      <c r="AZ308" s="59">
        <f t="shared" si="483"/>
        <v>26.3</v>
      </c>
      <c r="BA308" s="59">
        <f t="shared" si="483"/>
        <v>21.2</v>
      </c>
    </row>
    <row r="309" spans="1:53" ht="14.25" thickBot="1" x14ac:dyDescent="0.2">
      <c r="A309" s="9"/>
      <c r="B309" s="10"/>
      <c r="C309" s="138"/>
      <c r="D309" s="24" t="s">
        <v>11</v>
      </c>
      <c r="E309" s="29"/>
      <c r="F309" s="29"/>
      <c r="G309" s="29"/>
      <c r="H309" s="29"/>
      <c r="I309" s="29"/>
      <c r="J309" s="29"/>
      <c r="K309" s="29"/>
      <c r="L309" s="29"/>
      <c r="M309" s="29"/>
      <c r="N309" s="29"/>
      <c r="O309" s="29"/>
      <c r="P309" s="29"/>
      <c r="Q309" s="29"/>
      <c r="R309" s="29"/>
      <c r="S309" s="29"/>
      <c r="T309" s="29"/>
      <c r="U309" s="29"/>
      <c r="V309" s="29"/>
      <c r="W309" s="29"/>
      <c r="X309" s="29"/>
      <c r="Y309" s="29"/>
      <c r="Z309" s="29"/>
      <c r="AA309" s="29"/>
      <c r="AB309" s="29"/>
      <c r="AC309" s="29"/>
      <c r="AD309" s="29"/>
      <c r="AE309" s="29"/>
      <c r="AF309" s="29"/>
      <c r="AG309" s="29"/>
      <c r="AH309" s="29"/>
      <c r="AI309" s="29"/>
      <c r="AJ309" s="29"/>
      <c r="AK309" s="29"/>
      <c r="AL309" s="29"/>
      <c r="AM309" s="29"/>
      <c r="AN309" s="29"/>
      <c r="AO309" s="29"/>
      <c r="AP309" s="31"/>
      <c r="AQ309" s="31"/>
      <c r="AR309" s="7">
        <v>36.700000000000003</v>
      </c>
      <c r="AS309" s="7">
        <v>29.2</v>
      </c>
      <c r="AU309" s="51"/>
      <c r="AV309" s="52"/>
      <c r="AW309" s="55"/>
      <c r="AY309" s="59">
        <f t="shared" si="482"/>
        <v>23.6</v>
      </c>
      <c r="AZ309" s="59">
        <f t="shared" si="483"/>
        <v>26.4</v>
      </c>
      <c r="BA309" s="59">
        <f t="shared" si="483"/>
        <v>21.5</v>
      </c>
    </row>
    <row r="310" spans="1:53" x14ac:dyDescent="0.15">
      <c r="A310" s="9"/>
      <c r="B310" s="10"/>
      <c r="C310" s="136" t="s">
        <v>59</v>
      </c>
      <c r="D310" s="23" t="s">
        <v>6</v>
      </c>
      <c r="E310" s="26">
        <f t="shared" ref="E310:AI310" si="484">SUM(E311:E312)</f>
        <v>0</v>
      </c>
      <c r="F310" s="26">
        <f t="shared" si="484"/>
        <v>0</v>
      </c>
      <c r="G310" s="26">
        <f t="shared" si="484"/>
        <v>0</v>
      </c>
      <c r="H310" s="26">
        <f t="shared" si="484"/>
        <v>0</v>
      </c>
      <c r="I310" s="26">
        <f t="shared" si="484"/>
        <v>0</v>
      </c>
      <c r="J310" s="26">
        <f t="shared" si="484"/>
        <v>0</v>
      </c>
      <c r="K310" s="26">
        <f t="shared" si="484"/>
        <v>0</v>
      </c>
      <c r="L310" s="26">
        <f t="shared" si="484"/>
        <v>0</v>
      </c>
      <c r="M310" s="26">
        <f t="shared" si="484"/>
        <v>0</v>
      </c>
      <c r="N310" s="26">
        <f t="shared" si="484"/>
        <v>0</v>
      </c>
      <c r="O310" s="26">
        <f t="shared" si="484"/>
        <v>0</v>
      </c>
      <c r="P310" s="26">
        <f t="shared" si="484"/>
        <v>0</v>
      </c>
      <c r="Q310" s="26">
        <f t="shared" si="484"/>
        <v>0</v>
      </c>
      <c r="R310" s="26">
        <f t="shared" si="484"/>
        <v>0</v>
      </c>
      <c r="S310" s="26">
        <f t="shared" si="484"/>
        <v>0</v>
      </c>
      <c r="T310" s="26">
        <f t="shared" si="484"/>
        <v>0</v>
      </c>
      <c r="U310" s="26">
        <f t="shared" si="484"/>
        <v>0</v>
      </c>
      <c r="V310" s="26">
        <f t="shared" si="484"/>
        <v>0</v>
      </c>
      <c r="W310" s="26">
        <f t="shared" si="484"/>
        <v>0</v>
      </c>
      <c r="X310" s="26">
        <f t="shared" si="484"/>
        <v>0</v>
      </c>
      <c r="Y310" s="26">
        <f t="shared" si="484"/>
        <v>0</v>
      </c>
      <c r="Z310" s="26">
        <f t="shared" si="484"/>
        <v>0</v>
      </c>
      <c r="AA310" s="26">
        <f t="shared" si="484"/>
        <v>0</v>
      </c>
      <c r="AB310" s="26">
        <f t="shared" si="484"/>
        <v>0</v>
      </c>
      <c r="AC310" s="26">
        <f t="shared" si="484"/>
        <v>0</v>
      </c>
      <c r="AD310" s="26">
        <f t="shared" si="484"/>
        <v>0</v>
      </c>
      <c r="AE310" s="26">
        <f t="shared" si="484"/>
        <v>0</v>
      </c>
      <c r="AF310" s="26">
        <f t="shared" si="484"/>
        <v>0</v>
      </c>
      <c r="AG310" s="26">
        <f t="shared" si="484"/>
        <v>0</v>
      </c>
      <c r="AH310" s="26">
        <f t="shared" si="484"/>
        <v>0</v>
      </c>
      <c r="AI310" s="26">
        <f t="shared" si="484"/>
        <v>0</v>
      </c>
      <c r="AJ310" s="26">
        <f t="shared" ref="AJ310:AK310" si="485">SUM(AJ311:AJ312)</f>
        <v>0</v>
      </c>
      <c r="AK310" s="26">
        <f t="shared" si="485"/>
        <v>0</v>
      </c>
      <c r="AL310" s="26">
        <f t="shared" ref="AL310" si="486">SUM(AL311:AL312)</f>
        <v>0</v>
      </c>
      <c r="AM310" s="26">
        <f t="shared" ref="AM310" si="487">SUM(AM311:AM312)</f>
        <v>0</v>
      </c>
      <c r="AN310" s="26">
        <f t="shared" ref="AN310" si="488">SUM(AN311:AN312)</f>
        <v>0</v>
      </c>
      <c r="AO310" s="26">
        <f t="shared" ref="AO310" si="489">SUM(AO311:AO312)</f>
        <v>0</v>
      </c>
      <c r="AP310" s="27">
        <f t="shared" ref="AP310" si="490">SUM(AP311:AP312)</f>
        <v>0</v>
      </c>
      <c r="AQ310" s="27">
        <f t="shared" ref="AQ310" si="491">SUM(AQ311:AQ312)</f>
        <v>0</v>
      </c>
      <c r="AR310" s="3">
        <v>197.4</v>
      </c>
      <c r="AS310" s="3">
        <v>182.2</v>
      </c>
      <c r="AU310" s="51"/>
      <c r="AV310" s="52"/>
      <c r="AW310" s="53" t="s">
        <v>60</v>
      </c>
      <c r="AY310" s="27">
        <f>SUM(AY311:AY312)</f>
        <v>1581</v>
      </c>
      <c r="AZ310" s="27">
        <f>SUM(AZ311:AZ312)</f>
        <v>1591.3</v>
      </c>
      <c r="BA310" s="27">
        <f>SUM(BA311:BA312)</f>
        <v>1544.5</v>
      </c>
    </row>
    <row r="311" spans="1:53" x14ac:dyDescent="0.15">
      <c r="A311" s="9"/>
      <c r="B311" s="10"/>
      <c r="C311" s="137"/>
      <c r="D311" s="22" t="s">
        <v>7</v>
      </c>
      <c r="E311" s="28"/>
      <c r="F311" s="28"/>
      <c r="G311" s="28"/>
      <c r="H311" s="28"/>
      <c r="I311" s="28"/>
      <c r="J311" s="28"/>
      <c r="K311" s="28"/>
      <c r="L311" s="28"/>
      <c r="M311" s="28"/>
      <c r="N311" s="28"/>
      <c r="O311" s="28"/>
      <c r="P311" s="28"/>
      <c r="Q311" s="28"/>
      <c r="R311" s="28"/>
      <c r="S311" s="28"/>
      <c r="T311" s="28"/>
      <c r="U311" s="28"/>
      <c r="V311" s="28"/>
      <c r="W311" s="28"/>
      <c r="X311" s="28"/>
      <c r="Y311" s="28"/>
      <c r="Z311" s="28"/>
      <c r="AA311" s="28"/>
      <c r="AB311" s="28"/>
      <c r="AC311" s="28"/>
      <c r="AD311" s="28"/>
      <c r="AE311" s="28"/>
      <c r="AF311" s="28"/>
      <c r="AG311" s="28"/>
      <c r="AH311" s="28"/>
      <c r="AI311" s="28"/>
      <c r="AJ311" s="28"/>
      <c r="AK311" s="28"/>
      <c r="AL311" s="28"/>
      <c r="AM311" s="28"/>
      <c r="AN311" s="28"/>
      <c r="AO311" s="28"/>
      <c r="AP311" s="30"/>
      <c r="AQ311" s="30"/>
      <c r="AR311" s="5">
        <v>4</v>
      </c>
      <c r="AS311" s="5">
        <v>8.3000000000000007</v>
      </c>
      <c r="AU311" s="51"/>
      <c r="AV311" s="52"/>
      <c r="AW311" s="54"/>
      <c r="AY311" s="59">
        <f t="shared" si="482"/>
        <v>506.6</v>
      </c>
      <c r="AZ311" s="59">
        <f t="shared" si="483"/>
        <v>525</v>
      </c>
      <c r="BA311" s="59">
        <f t="shared" si="483"/>
        <v>520</v>
      </c>
    </row>
    <row r="312" spans="1:53" x14ac:dyDescent="0.15">
      <c r="A312" s="9"/>
      <c r="B312" s="10"/>
      <c r="C312" s="137"/>
      <c r="D312" s="22" t="s">
        <v>8</v>
      </c>
      <c r="E312" s="28"/>
      <c r="F312" s="28"/>
      <c r="G312" s="28"/>
      <c r="H312" s="28"/>
      <c r="I312" s="28"/>
      <c r="J312" s="28"/>
      <c r="K312" s="28"/>
      <c r="L312" s="28"/>
      <c r="M312" s="28"/>
      <c r="N312" s="28"/>
      <c r="O312" s="28"/>
      <c r="P312" s="28"/>
      <c r="Q312" s="28"/>
      <c r="R312" s="28"/>
      <c r="S312" s="28"/>
      <c r="T312" s="28"/>
      <c r="U312" s="28"/>
      <c r="V312" s="28"/>
      <c r="W312" s="28"/>
      <c r="X312" s="28"/>
      <c r="Y312" s="28"/>
      <c r="Z312" s="28"/>
      <c r="AA312" s="28"/>
      <c r="AB312" s="28"/>
      <c r="AC312" s="28"/>
      <c r="AD312" s="28"/>
      <c r="AE312" s="28"/>
      <c r="AF312" s="28"/>
      <c r="AG312" s="28"/>
      <c r="AH312" s="28"/>
      <c r="AI312" s="28"/>
      <c r="AJ312" s="28"/>
      <c r="AK312" s="28"/>
      <c r="AL312" s="28"/>
      <c r="AM312" s="28"/>
      <c r="AN312" s="28"/>
      <c r="AO312" s="28"/>
      <c r="AP312" s="30"/>
      <c r="AQ312" s="30"/>
      <c r="AR312" s="5">
        <v>188.7</v>
      </c>
      <c r="AS312" s="5">
        <v>173.9</v>
      </c>
      <c r="AU312" s="51"/>
      <c r="AV312" s="52"/>
      <c r="AW312" s="54"/>
      <c r="AY312" s="59">
        <f t="shared" si="482"/>
        <v>1074.4000000000001</v>
      </c>
      <c r="AZ312" s="59">
        <f t="shared" si="483"/>
        <v>1066.3</v>
      </c>
      <c r="BA312" s="59">
        <f t="shared" si="483"/>
        <v>1024.5</v>
      </c>
    </row>
    <row r="313" spans="1:53" x14ac:dyDescent="0.15">
      <c r="A313" s="9"/>
      <c r="B313" s="10"/>
      <c r="C313" s="137"/>
      <c r="D313" s="22" t="s">
        <v>9</v>
      </c>
      <c r="E313" s="28"/>
      <c r="F313" s="28"/>
      <c r="G313" s="28"/>
      <c r="H313" s="28"/>
      <c r="I313" s="28"/>
      <c r="J313" s="28"/>
      <c r="K313" s="28"/>
      <c r="L313" s="28"/>
      <c r="M313" s="28"/>
      <c r="N313" s="28"/>
      <c r="O313" s="28"/>
      <c r="P313" s="28"/>
      <c r="Q313" s="28"/>
      <c r="R313" s="28"/>
      <c r="S313" s="28"/>
      <c r="T313" s="28"/>
      <c r="U313" s="28"/>
      <c r="V313" s="28"/>
      <c r="W313" s="28"/>
      <c r="X313" s="28"/>
      <c r="Y313" s="28"/>
      <c r="Z313" s="28"/>
      <c r="AA313" s="28"/>
      <c r="AB313" s="28"/>
      <c r="AC313" s="28"/>
      <c r="AD313" s="28"/>
      <c r="AE313" s="28"/>
      <c r="AF313" s="28"/>
      <c r="AG313" s="28"/>
      <c r="AH313" s="28"/>
      <c r="AI313" s="28"/>
      <c r="AJ313" s="28"/>
      <c r="AK313" s="28"/>
      <c r="AL313" s="28"/>
      <c r="AM313" s="28"/>
      <c r="AN313" s="28"/>
      <c r="AO313" s="28"/>
      <c r="AP313" s="30"/>
      <c r="AQ313" s="30"/>
      <c r="AR313" s="5">
        <v>179.3</v>
      </c>
      <c r="AS313" s="5">
        <v>169.8</v>
      </c>
      <c r="AU313" s="51"/>
      <c r="AV313" s="52"/>
      <c r="AW313" s="54"/>
      <c r="AY313" s="59">
        <f t="shared" si="482"/>
        <v>1154.3</v>
      </c>
      <c r="AZ313" s="59">
        <f t="shared" si="483"/>
        <v>1156.7</v>
      </c>
      <c r="BA313" s="59">
        <f t="shared" si="483"/>
        <v>1111.5999999999999</v>
      </c>
    </row>
    <row r="314" spans="1:53" x14ac:dyDescent="0.15">
      <c r="A314" s="9"/>
      <c r="B314" s="10"/>
      <c r="C314" s="137"/>
      <c r="D314" s="22" t="s">
        <v>10</v>
      </c>
      <c r="E314" s="28"/>
      <c r="F314" s="28"/>
      <c r="G314" s="28"/>
      <c r="H314" s="28"/>
      <c r="I314" s="28"/>
      <c r="J314" s="28"/>
      <c r="K314" s="28"/>
      <c r="L314" s="28"/>
      <c r="M314" s="28"/>
      <c r="N314" s="28"/>
      <c r="O314" s="28"/>
      <c r="P314" s="28"/>
      <c r="Q314" s="28"/>
      <c r="R314" s="28"/>
      <c r="S314" s="28"/>
      <c r="T314" s="28"/>
      <c r="U314" s="28"/>
      <c r="V314" s="28"/>
      <c r="W314" s="28"/>
      <c r="X314" s="28"/>
      <c r="Y314" s="28"/>
      <c r="Z314" s="28"/>
      <c r="AA314" s="28"/>
      <c r="AB314" s="28"/>
      <c r="AC314" s="28"/>
      <c r="AD314" s="28"/>
      <c r="AE314" s="28"/>
      <c r="AF314" s="28"/>
      <c r="AG314" s="28"/>
      <c r="AH314" s="28"/>
      <c r="AI314" s="28"/>
      <c r="AJ314" s="28"/>
      <c r="AK314" s="28"/>
      <c r="AL314" s="28"/>
      <c r="AM314" s="28"/>
      <c r="AN314" s="28"/>
      <c r="AO314" s="28"/>
      <c r="AP314" s="30"/>
      <c r="AQ314" s="30"/>
      <c r="AR314" s="5">
        <v>13.4</v>
      </c>
      <c r="AS314" s="5">
        <v>12.4</v>
      </c>
      <c r="AU314" s="51"/>
      <c r="AV314" s="52"/>
      <c r="AW314" s="54"/>
      <c r="AY314" s="59">
        <f t="shared" si="482"/>
        <v>426.7</v>
      </c>
      <c r="AZ314" s="59">
        <f t="shared" si="483"/>
        <v>434.6</v>
      </c>
      <c r="BA314" s="59">
        <f t="shared" si="483"/>
        <v>432.9</v>
      </c>
    </row>
    <row r="315" spans="1:53" ht="14.25" thickBot="1" x14ac:dyDescent="0.2">
      <c r="A315" s="9"/>
      <c r="B315" s="10"/>
      <c r="C315" s="138"/>
      <c r="D315" s="24" t="s">
        <v>11</v>
      </c>
      <c r="E315" s="29"/>
      <c r="F315" s="29"/>
      <c r="G315" s="29"/>
      <c r="H315" s="29"/>
      <c r="I315" s="29"/>
      <c r="J315" s="29"/>
      <c r="K315" s="29"/>
      <c r="L315" s="29"/>
      <c r="M315" s="29"/>
      <c r="N315" s="29"/>
      <c r="O315" s="29"/>
      <c r="P315" s="29"/>
      <c r="Q315" s="29"/>
      <c r="R315" s="29"/>
      <c r="S315" s="29"/>
      <c r="T315" s="29"/>
      <c r="U315" s="29"/>
      <c r="V315" s="29"/>
      <c r="W315" s="29"/>
      <c r="X315" s="29"/>
      <c r="Y315" s="29"/>
      <c r="Z315" s="29"/>
      <c r="AA315" s="29"/>
      <c r="AB315" s="29"/>
      <c r="AC315" s="29"/>
      <c r="AD315" s="29"/>
      <c r="AE315" s="29"/>
      <c r="AF315" s="29"/>
      <c r="AG315" s="29"/>
      <c r="AH315" s="29"/>
      <c r="AI315" s="29"/>
      <c r="AJ315" s="29"/>
      <c r="AK315" s="29"/>
      <c r="AL315" s="29"/>
      <c r="AM315" s="29"/>
      <c r="AN315" s="29"/>
      <c r="AO315" s="29"/>
      <c r="AP315" s="31"/>
      <c r="AQ315" s="31"/>
      <c r="AR315" s="7">
        <v>13.4</v>
      </c>
      <c r="AS315" s="7">
        <v>12.4</v>
      </c>
      <c r="AU315" s="51"/>
      <c r="AV315" s="56"/>
      <c r="AW315" s="55"/>
      <c r="AY315" s="59">
        <f t="shared" si="482"/>
        <v>449</v>
      </c>
      <c r="AZ315" s="59">
        <f t="shared" si="483"/>
        <v>456.3</v>
      </c>
      <c r="BA315" s="59">
        <f t="shared" si="483"/>
        <v>446</v>
      </c>
    </row>
    <row r="316" spans="1:53" x14ac:dyDescent="0.15">
      <c r="A316" s="9"/>
      <c r="B316" s="10"/>
      <c r="C316" s="133" t="s">
        <v>313</v>
      </c>
      <c r="D316" s="23" t="s">
        <v>6</v>
      </c>
      <c r="E316" s="26">
        <f t="shared" ref="E316:X316" si="492">SUM(E317:E318)-SUM(E319:E320)</f>
        <v>0</v>
      </c>
      <c r="F316" s="26">
        <f t="shared" si="492"/>
        <v>0</v>
      </c>
      <c r="G316" s="26">
        <f t="shared" si="492"/>
        <v>0</v>
      </c>
      <c r="H316" s="26">
        <f t="shared" si="492"/>
        <v>0</v>
      </c>
      <c r="I316" s="26">
        <f t="shared" si="492"/>
        <v>0</v>
      </c>
      <c r="J316" s="26">
        <f t="shared" si="492"/>
        <v>0</v>
      </c>
      <c r="K316" s="26">
        <f t="shared" si="492"/>
        <v>0</v>
      </c>
      <c r="L316" s="26">
        <f t="shared" si="492"/>
        <v>0</v>
      </c>
      <c r="M316" s="26">
        <f t="shared" si="492"/>
        <v>0</v>
      </c>
      <c r="N316" s="26">
        <f t="shared" si="492"/>
        <v>0</v>
      </c>
      <c r="O316" s="26">
        <f t="shared" si="492"/>
        <v>0</v>
      </c>
      <c r="P316" s="26">
        <f t="shared" si="492"/>
        <v>0</v>
      </c>
      <c r="Q316" s="26">
        <f t="shared" si="492"/>
        <v>0</v>
      </c>
      <c r="R316" s="26">
        <f t="shared" si="492"/>
        <v>2</v>
      </c>
      <c r="S316" s="26">
        <f t="shared" si="492"/>
        <v>0</v>
      </c>
      <c r="T316" s="26">
        <f t="shared" si="492"/>
        <v>0</v>
      </c>
      <c r="U316" s="26">
        <f t="shared" si="492"/>
        <v>0</v>
      </c>
      <c r="V316" s="26">
        <f t="shared" si="492"/>
        <v>0</v>
      </c>
      <c r="W316" s="26">
        <f t="shared" si="492"/>
        <v>0</v>
      </c>
      <c r="X316" s="26">
        <f t="shared" si="492"/>
        <v>0</v>
      </c>
      <c r="Y316" s="37"/>
      <c r="Z316" s="37"/>
      <c r="AA316" s="37"/>
      <c r="AB316" s="37"/>
      <c r="AC316" s="37"/>
      <c r="AD316" s="37"/>
      <c r="AE316" s="37"/>
      <c r="AF316" s="37"/>
      <c r="AG316" s="37"/>
      <c r="AH316" s="37"/>
      <c r="AI316" s="37"/>
      <c r="AJ316" s="37"/>
      <c r="AK316" s="37"/>
      <c r="AL316" s="37"/>
      <c r="AM316" s="37"/>
      <c r="AN316" s="37"/>
      <c r="AO316" s="37"/>
      <c r="AP316" s="36"/>
      <c r="AQ316" s="36"/>
      <c r="AR316" s="14"/>
      <c r="AS316" s="14"/>
      <c r="AU316" s="50"/>
      <c r="AV316" s="52"/>
      <c r="AW316" s="53" t="s">
        <v>61</v>
      </c>
      <c r="AY316" s="59">
        <f t="shared" si="482"/>
        <v>0</v>
      </c>
      <c r="AZ316" s="59">
        <f t="shared" si="483"/>
        <v>0</v>
      </c>
      <c r="BA316" s="59">
        <f t="shared" si="483"/>
        <v>4273.8</v>
      </c>
    </row>
    <row r="317" spans="1:53" x14ac:dyDescent="0.15">
      <c r="A317" s="9"/>
      <c r="B317" s="10"/>
      <c r="C317" s="134"/>
      <c r="D317" s="22" t="s">
        <v>7</v>
      </c>
      <c r="E317" s="28"/>
      <c r="F317" s="28"/>
      <c r="G317" s="28"/>
      <c r="H317" s="28">
        <v>17501</v>
      </c>
      <c r="I317" s="28">
        <v>33510</v>
      </c>
      <c r="J317" s="28">
        <v>112065</v>
      </c>
      <c r="K317" s="28">
        <v>86040</v>
      </c>
      <c r="L317" s="28">
        <v>248886</v>
      </c>
      <c r="M317" s="28">
        <v>178028</v>
      </c>
      <c r="N317" s="28">
        <v>154504</v>
      </c>
      <c r="O317" s="28">
        <v>108521</v>
      </c>
      <c r="P317" s="28">
        <v>179663</v>
      </c>
      <c r="Q317" s="28">
        <v>181473</v>
      </c>
      <c r="R317" s="28">
        <v>156322</v>
      </c>
      <c r="S317" s="28">
        <v>275369</v>
      </c>
      <c r="T317" s="28">
        <v>364495</v>
      </c>
      <c r="U317" s="28">
        <v>379718</v>
      </c>
      <c r="V317" s="28">
        <v>367586</v>
      </c>
      <c r="W317" s="28">
        <v>374385</v>
      </c>
      <c r="X317" s="28">
        <v>419092</v>
      </c>
      <c r="Y317" s="37"/>
      <c r="Z317" s="37"/>
      <c r="AA317" s="37"/>
      <c r="AB317" s="37"/>
      <c r="AC317" s="37"/>
      <c r="AD317" s="37"/>
      <c r="AE317" s="37"/>
      <c r="AF317" s="37"/>
      <c r="AG317" s="37"/>
      <c r="AH317" s="37"/>
      <c r="AI317" s="37"/>
      <c r="AJ317" s="37"/>
      <c r="AK317" s="37"/>
      <c r="AL317" s="37"/>
      <c r="AM317" s="37"/>
      <c r="AN317" s="37"/>
      <c r="AO317" s="37"/>
      <c r="AP317" s="36"/>
      <c r="AQ317" s="36"/>
      <c r="AR317" s="14"/>
      <c r="AS317" s="14"/>
      <c r="AU317" s="51"/>
      <c r="AV317" s="52"/>
      <c r="AW317" s="54"/>
      <c r="AY317" s="59">
        <f t="shared" si="482"/>
        <v>0</v>
      </c>
      <c r="AZ317" s="59">
        <f t="shared" si="483"/>
        <v>0</v>
      </c>
      <c r="BA317" s="59">
        <f t="shared" si="483"/>
        <v>1035.3</v>
      </c>
    </row>
    <row r="318" spans="1:53" x14ac:dyDescent="0.15">
      <c r="A318" s="9"/>
      <c r="B318" s="10"/>
      <c r="C318" s="134"/>
      <c r="D318" s="22" t="s">
        <v>8</v>
      </c>
      <c r="E318" s="28"/>
      <c r="F318" s="28"/>
      <c r="G318" s="28"/>
      <c r="H318" s="28">
        <v>64506</v>
      </c>
      <c r="I318" s="28">
        <v>186094</v>
      </c>
      <c r="J318" s="28">
        <v>367039</v>
      </c>
      <c r="K318" s="28">
        <v>529001</v>
      </c>
      <c r="L318" s="28">
        <v>631012</v>
      </c>
      <c r="M318" s="28">
        <v>715542</v>
      </c>
      <c r="N318" s="28">
        <v>922318</v>
      </c>
      <c r="O318" s="28">
        <v>622516</v>
      </c>
      <c r="P318" s="28">
        <v>633115</v>
      </c>
      <c r="Q318" s="28">
        <v>696382</v>
      </c>
      <c r="R318" s="28">
        <v>727617</v>
      </c>
      <c r="S318" s="28">
        <v>1516393</v>
      </c>
      <c r="T318" s="28">
        <v>1570615</v>
      </c>
      <c r="U318" s="28">
        <v>1609260</v>
      </c>
      <c r="V318" s="28">
        <v>1576181</v>
      </c>
      <c r="W318" s="28">
        <v>1561842</v>
      </c>
      <c r="X318" s="28">
        <v>1554424</v>
      </c>
      <c r="Y318" s="102" t="s">
        <v>614</v>
      </c>
      <c r="Z318" s="37"/>
      <c r="AA318" s="37"/>
      <c r="AB318" s="37"/>
      <c r="AC318" s="37"/>
      <c r="AD318" s="37"/>
      <c r="AE318" s="37"/>
      <c r="AF318" s="37"/>
      <c r="AG318" s="37"/>
      <c r="AH318" s="37"/>
      <c r="AI318" s="37"/>
      <c r="AJ318" s="37"/>
      <c r="AK318" s="37"/>
      <c r="AL318" s="37"/>
      <c r="AM318" s="37"/>
      <c r="AN318" s="37"/>
      <c r="AO318" s="37"/>
      <c r="AP318" s="36"/>
      <c r="AQ318" s="36"/>
      <c r="AR318" s="14"/>
      <c r="AS318" s="14"/>
      <c r="AU318" s="51" t="s">
        <v>348</v>
      </c>
      <c r="AV318" s="52" t="s">
        <v>63</v>
      </c>
      <c r="AW318" s="54"/>
      <c r="AY318" s="59">
        <f t="shared" si="482"/>
        <v>0</v>
      </c>
      <c r="AZ318" s="59">
        <f t="shared" si="483"/>
        <v>0</v>
      </c>
      <c r="BA318" s="59">
        <f t="shared" si="483"/>
        <v>3238.5</v>
      </c>
    </row>
    <row r="319" spans="1:53" x14ac:dyDescent="0.15">
      <c r="A319" s="9"/>
      <c r="B319" s="10"/>
      <c r="C319" s="134"/>
      <c r="D319" s="22" t="s">
        <v>9</v>
      </c>
      <c r="E319" s="28"/>
      <c r="F319" s="28"/>
      <c r="G319" s="28"/>
      <c r="H319" s="28">
        <v>42867</v>
      </c>
      <c r="I319" s="28">
        <v>119447</v>
      </c>
      <c r="J319" s="28">
        <v>288422</v>
      </c>
      <c r="K319" s="28">
        <v>412920</v>
      </c>
      <c r="L319" s="28">
        <v>651058</v>
      </c>
      <c r="M319" s="28">
        <v>695491</v>
      </c>
      <c r="N319" s="28">
        <v>801151</v>
      </c>
      <c r="O319" s="28">
        <v>500958</v>
      </c>
      <c r="P319" s="28">
        <v>539200</v>
      </c>
      <c r="Q319" s="28">
        <v>611417</v>
      </c>
      <c r="R319" s="28">
        <v>689024</v>
      </c>
      <c r="S319" s="28">
        <v>1479503</v>
      </c>
      <c r="T319" s="28">
        <v>1576729</v>
      </c>
      <c r="U319" s="28">
        <v>1615636</v>
      </c>
      <c r="V319" s="28">
        <v>1576202</v>
      </c>
      <c r="W319" s="28">
        <v>1569123</v>
      </c>
      <c r="X319" s="28">
        <v>1572249</v>
      </c>
      <c r="Y319" s="37"/>
      <c r="Z319" s="37"/>
      <c r="AA319" s="37"/>
      <c r="AB319" s="37"/>
      <c r="AC319" s="37"/>
      <c r="AD319" s="37"/>
      <c r="AE319" s="37"/>
      <c r="AF319" s="37"/>
      <c r="AG319" s="37"/>
      <c r="AH319" s="37"/>
      <c r="AI319" s="37"/>
      <c r="AJ319" s="37"/>
      <c r="AK319" s="37"/>
      <c r="AL319" s="37"/>
      <c r="AM319" s="37"/>
      <c r="AN319" s="37"/>
      <c r="AO319" s="37"/>
      <c r="AP319" s="36"/>
      <c r="AQ319" s="36"/>
      <c r="AR319" s="14"/>
      <c r="AS319" s="14"/>
      <c r="AU319" s="51"/>
      <c r="AV319" s="52"/>
      <c r="AW319" s="54"/>
      <c r="AY319" s="59">
        <f t="shared" si="482"/>
        <v>0</v>
      </c>
      <c r="AZ319" s="59">
        <f t="shared" si="483"/>
        <v>0</v>
      </c>
      <c r="BA319" s="59">
        <f t="shared" si="483"/>
        <v>4267.2</v>
      </c>
    </row>
    <row r="320" spans="1:53" x14ac:dyDescent="0.15">
      <c r="A320" s="9"/>
      <c r="B320" s="10"/>
      <c r="C320" s="134"/>
      <c r="D320" s="22" t="s">
        <v>10</v>
      </c>
      <c r="E320" s="28"/>
      <c r="F320" s="28"/>
      <c r="G320" s="28"/>
      <c r="H320" s="28">
        <v>39140</v>
      </c>
      <c r="I320" s="28">
        <v>100157</v>
      </c>
      <c r="J320" s="28">
        <v>190682</v>
      </c>
      <c r="K320" s="28">
        <v>202121</v>
      </c>
      <c r="L320" s="28">
        <v>228840</v>
      </c>
      <c r="M320" s="28">
        <v>198079</v>
      </c>
      <c r="N320" s="28">
        <v>275671</v>
      </c>
      <c r="O320" s="28">
        <v>230079</v>
      </c>
      <c r="P320" s="28">
        <v>273578</v>
      </c>
      <c r="Q320" s="28">
        <v>266438</v>
      </c>
      <c r="R320" s="28">
        <v>194913</v>
      </c>
      <c r="S320" s="28">
        <v>312259</v>
      </c>
      <c r="T320" s="28">
        <v>358381</v>
      </c>
      <c r="U320" s="28">
        <v>373342</v>
      </c>
      <c r="V320" s="28">
        <v>367565</v>
      </c>
      <c r="W320" s="28">
        <v>367104</v>
      </c>
      <c r="X320" s="28">
        <v>401267</v>
      </c>
      <c r="Y320" s="37"/>
      <c r="Z320" s="37"/>
      <c r="AA320" s="37"/>
      <c r="AB320" s="37"/>
      <c r="AC320" s="37"/>
      <c r="AD320" s="37"/>
      <c r="AE320" s="37"/>
      <c r="AF320" s="37"/>
      <c r="AG320" s="37"/>
      <c r="AH320" s="37"/>
      <c r="AI320" s="37"/>
      <c r="AJ320" s="37"/>
      <c r="AK320" s="37"/>
      <c r="AL320" s="37"/>
      <c r="AM320" s="37"/>
      <c r="AN320" s="37"/>
      <c r="AO320" s="37"/>
      <c r="AP320" s="36"/>
      <c r="AQ320" s="36"/>
      <c r="AR320" s="14"/>
      <c r="AS320" s="14"/>
      <c r="AU320" s="51"/>
      <c r="AV320" s="52"/>
      <c r="AW320" s="54"/>
      <c r="AY320" s="59">
        <f t="shared" si="482"/>
        <v>0</v>
      </c>
      <c r="AZ320" s="59">
        <f t="shared" si="483"/>
        <v>0</v>
      </c>
      <c r="BA320" s="59">
        <f t="shared" si="483"/>
        <v>6.6</v>
      </c>
    </row>
    <row r="321" spans="1:53" ht="14.25" thickBot="1" x14ac:dyDescent="0.2">
      <c r="A321" s="9"/>
      <c r="B321" s="10"/>
      <c r="C321" s="135"/>
      <c r="D321" s="24" t="s">
        <v>11</v>
      </c>
      <c r="E321" s="29"/>
      <c r="F321" s="29"/>
      <c r="G321" s="29"/>
      <c r="H321" s="29"/>
      <c r="I321" s="29">
        <v>222416</v>
      </c>
      <c r="J321" s="29">
        <v>210531</v>
      </c>
      <c r="K321" s="29">
        <v>231327</v>
      </c>
      <c r="L321" s="29">
        <v>271617</v>
      </c>
      <c r="M321" s="29">
        <v>239053</v>
      </c>
      <c r="N321" s="29">
        <v>306723</v>
      </c>
      <c r="O321" s="29">
        <v>248775</v>
      </c>
      <c r="P321" s="29">
        <v>282410</v>
      </c>
      <c r="Q321" s="29">
        <v>312078</v>
      </c>
      <c r="R321" s="29">
        <v>276959</v>
      </c>
      <c r="S321" s="29">
        <v>554269</v>
      </c>
      <c r="T321" s="29">
        <v>646542</v>
      </c>
      <c r="U321" s="29">
        <v>729622</v>
      </c>
      <c r="V321" s="29">
        <v>722091</v>
      </c>
      <c r="W321" s="29">
        <v>689368</v>
      </c>
      <c r="X321" s="29">
        <v>716922</v>
      </c>
      <c r="Y321" s="37"/>
      <c r="Z321" s="37"/>
      <c r="AA321" s="37"/>
      <c r="AB321" s="37"/>
      <c r="AC321" s="37"/>
      <c r="AD321" s="37"/>
      <c r="AE321" s="37"/>
      <c r="AF321" s="37"/>
      <c r="AG321" s="37"/>
      <c r="AH321" s="37"/>
      <c r="AI321" s="37"/>
      <c r="AJ321" s="37"/>
      <c r="AK321" s="37"/>
      <c r="AL321" s="37"/>
      <c r="AM321" s="37"/>
      <c r="AN321" s="37"/>
      <c r="AO321" s="37"/>
      <c r="AP321" s="36"/>
      <c r="AQ321" s="36"/>
      <c r="AR321" s="14"/>
      <c r="AS321" s="14"/>
      <c r="AU321" s="51"/>
      <c r="AV321" s="52"/>
      <c r="AW321" s="55"/>
      <c r="AY321" s="59">
        <f t="shared" si="482"/>
        <v>0</v>
      </c>
      <c r="AZ321" s="59">
        <f t="shared" si="483"/>
        <v>0</v>
      </c>
      <c r="BA321" s="59">
        <f t="shared" si="483"/>
        <v>6.6</v>
      </c>
    </row>
    <row r="322" spans="1:53" x14ac:dyDescent="0.15">
      <c r="A322" s="9"/>
      <c r="B322" s="10"/>
      <c r="C322" s="133" t="s">
        <v>275</v>
      </c>
      <c r="D322" s="23" t="s">
        <v>6</v>
      </c>
      <c r="E322" s="26">
        <f t="shared" ref="E322:AI322" si="493">SUM(E323:E324)-SUM(E325:E326)</f>
        <v>0</v>
      </c>
      <c r="F322" s="26">
        <f t="shared" si="493"/>
        <v>0</v>
      </c>
      <c r="G322" s="26">
        <f t="shared" si="493"/>
        <v>0</v>
      </c>
      <c r="H322" s="26">
        <f t="shared" si="493"/>
        <v>0</v>
      </c>
      <c r="I322" s="26">
        <f t="shared" si="493"/>
        <v>0</v>
      </c>
      <c r="J322" s="26">
        <f t="shared" si="493"/>
        <v>0</v>
      </c>
      <c r="K322" s="26">
        <f t="shared" si="493"/>
        <v>0</v>
      </c>
      <c r="L322" s="26">
        <f t="shared" si="493"/>
        <v>0</v>
      </c>
      <c r="M322" s="26">
        <f t="shared" si="493"/>
        <v>0</v>
      </c>
      <c r="N322" s="26">
        <f t="shared" si="493"/>
        <v>0</v>
      </c>
      <c r="O322" s="26">
        <f t="shared" si="493"/>
        <v>0</v>
      </c>
      <c r="P322" s="26">
        <f t="shared" si="493"/>
        <v>0</v>
      </c>
      <c r="Q322" s="26">
        <f t="shared" si="493"/>
        <v>0</v>
      </c>
      <c r="R322" s="26">
        <f t="shared" si="493"/>
        <v>0</v>
      </c>
      <c r="S322" s="26">
        <f t="shared" si="493"/>
        <v>0</v>
      </c>
      <c r="T322" s="26">
        <f t="shared" si="493"/>
        <v>0</v>
      </c>
      <c r="U322" s="26">
        <f t="shared" si="493"/>
        <v>0</v>
      </c>
      <c r="V322" s="26">
        <f t="shared" si="493"/>
        <v>0</v>
      </c>
      <c r="W322" s="26">
        <f t="shared" si="493"/>
        <v>0</v>
      </c>
      <c r="X322" s="26">
        <f t="shared" si="493"/>
        <v>0</v>
      </c>
      <c r="Y322" s="26">
        <f t="shared" si="493"/>
        <v>0</v>
      </c>
      <c r="Z322" s="26">
        <f t="shared" si="493"/>
        <v>0</v>
      </c>
      <c r="AA322" s="26">
        <f t="shared" si="493"/>
        <v>0</v>
      </c>
      <c r="AB322" s="26">
        <f t="shared" si="493"/>
        <v>0</v>
      </c>
      <c r="AC322" s="26">
        <f t="shared" si="493"/>
        <v>0</v>
      </c>
      <c r="AD322" s="26">
        <f t="shared" si="493"/>
        <v>0</v>
      </c>
      <c r="AE322" s="26">
        <f t="shared" si="493"/>
        <v>0</v>
      </c>
      <c r="AF322" s="26">
        <f t="shared" si="493"/>
        <v>0</v>
      </c>
      <c r="AG322" s="26">
        <f t="shared" si="493"/>
        <v>0</v>
      </c>
      <c r="AH322" s="26">
        <f t="shared" si="493"/>
        <v>0</v>
      </c>
      <c r="AI322" s="26">
        <f t="shared" si="493"/>
        <v>0</v>
      </c>
      <c r="AJ322" s="26">
        <f t="shared" ref="AJ322:AK322" si="494">SUM(AJ323:AJ324)-SUM(AJ325:AJ326)</f>
        <v>0</v>
      </c>
      <c r="AK322" s="26">
        <f t="shared" si="494"/>
        <v>0</v>
      </c>
      <c r="AL322" s="26">
        <f t="shared" ref="AL322" si="495">SUM(AL323:AL324)-SUM(AL325:AL326)</f>
        <v>0</v>
      </c>
      <c r="AM322" s="26">
        <f t="shared" ref="AM322" si="496">SUM(AM323:AM324)-SUM(AM325:AM326)</f>
        <v>0</v>
      </c>
      <c r="AN322" s="26">
        <f t="shared" ref="AN322" si="497">SUM(AN323:AN324)-SUM(AN325:AN326)</f>
        <v>0</v>
      </c>
      <c r="AO322" s="26">
        <f t="shared" ref="AO322" si="498">SUM(AO323:AO324)-SUM(AO325:AO326)</f>
        <v>0</v>
      </c>
      <c r="AP322" s="27">
        <f t="shared" ref="AP322" si="499">SUM(AP323:AP324)-SUM(AP325:AP326)</f>
        <v>0</v>
      </c>
      <c r="AQ322" s="27">
        <f t="shared" ref="AQ322" si="500">SUM(AQ323:AQ324)-SUM(AQ325:AQ326)</f>
        <v>0</v>
      </c>
      <c r="AR322" s="3">
        <v>726.6</v>
      </c>
      <c r="AS322" s="3">
        <v>757.4</v>
      </c>
      <c r="AU322" s="51"/>
      <c r="AV322" s="52"/>
      <c r="AW322" s="53" t="s">
        <v>62</v>
      </c>
      <c r="AY322" s="27">
        <f>SUM(AY323:AY324)</f>
        <v>918.3</v>
      </c>
      <c r="AZ322" s="27">
        <f>SUM(AZ323:AZ324)</f>
        <v>1022</v>
      </c>
      <c r="BA322" s="27">
        <f>SUM(BA323:BA324)</f>
        <v>1036.9000000000001</v>
      </c>
    </row>
    <row r="323" spans="1:53" x14ac:dyDescent="0.15">
      <c r="A323" s="9"/>
      <c r="B323" s="10"/>
      <c r="C323" s="134"/>
      <c r="D323" s="22" t="s">
        <v>7</v>
      </c>
      <c r="E323" s="28"/>
      <c r="F323" s="28"/>
      <c r="G323" s="28"/>
      <c r="H323" s="28"/>
      <c r="I323" s="28"/>
      <c r="J323" s="28"/>
      <c r="K323" s="28"/>
      <c r="L323" s="28"/>
      <c r="M323" s="28"/>
      <c r="N323" s="28"/>
      <c r="O323" s="28"/>
      <c r="P323" s="28"/>
      <c r="Q323" s="28"/>
      <c r="R323" s="28"/>
      <c r="S323" s="28"/>
      <c r="T323" s="28"/>
      <c r="U323" s="28"/>
      <c r="V323" s="28"/>
      <c r="W323" s="28"/>
      <c r="X323" s="28"/>
      <c r="Y323" s="28">
        <v>47453</v>
      </c>
      <c r="Z323" s="28">
        <v>48701</v>
      </c>
      <c r="AA323" s="28">
        <v>54017</v>
      </c>
      <c r="AB323" s="28">
        <v>53123</v>
      </c>
      <c r="AC323" s="28">
        <v>47389</v>
      </c>
      <c r="AD323" s="28">
        <v>42722</v>
      </c>
      <c r="AE323" s="28">
        <v>51132</v>
      </c>
      <c r="AF323" s="28">
        <v>50977</v>
      </c>
      <c r="AG323" s="28">
        <v>55309</v>
      </c>
      <c r="AH323" s="28">
        <v>61417</v>
      </c>
      <c r="AI323" s="28">
        <v>70290</v>
      </c>
      <c r="AJ323" s="28">
        <v>77967</v>
      </c>
      <c r="AK323" s="28">
        <v>72937</v>
      </c>
      <c r="AL323" s="28">
        <v>56643</v>
      </c>
      <c r="AM323" s="28">
        <v>50427</v>
      </c>
      <c r="AN323" s="28">
        <v>54323</v>
      </c>
      <c r="AO323" s="28">
        <v>62074</v>
      </c>
      <c r="AP323" s="30">
        <v>61.4</v>
      </c>
      <c r="AQ323" s="30">
        <v>83.9</v>
      </c>
      <c r="AR323" s="5">
        <v>86.5</v>
      </c>
      <c r="AS323" s="5">
        <v>74.3</v>
      </c>
      <c r="AU323" s="51"/>
      <c r="AV323" s="52"/>
      <c r="AW323" s="54"/>
      <c r="AY323" s="59">
        <f t="shared" si="482"/>
        <v>394.2</v>
      </c>
      <c r="AZ323" s="59">
        <f t="shared" si="483"/>
        <v>406.8</v>
      </c>
      <c r="BA323" s="59">
        <f t="shared" si="483"/>
        <v>389.7</v>
      </c>
    </row>
    <row r="324" spans="1:53" x14ac:dyDescent="0.15">
      <c r="A324" s="9"/>
      <c r="B324" s="10"/>
      <c r="C324" s="134"/>
      <c r="D324" s="22" t="s">
        <v>8</v>
      </c>
      <c r="E324" s="28"/>
      <c r="F324" s="28"/>
      <c r="G324" s="28"/>
      <c r="H324" s="28"/>
      <c r="I324" s="28"/>
      <c r="J324" s="28"/>
      <c r="K324" s="28"/>
      <c r="L324" s="28"/>
      <c r="M324" s="28"/>
      <c r="N324" s="28"/>
      <c r="O324" s="28"/>
      <c r="P324" s="28"/>
      <c r="Q324" s="28"/>
      <c r="R324" s="28"/>
      <c r="S324" s="28"/>
      <c r="T324" s="28"/>
      <c r="U324" s="28"/>
      <c r="V324" s="28"/>
      <c r="W324" s="28"/>
      <c r="X324" s="28"/>
      <c r="Y324" s="28">
        <v>168696</v>
      </c>
      <c r="Z324" s="28">
        <v>177083</v>
      </c>
      <c r="AA324" s="28">
        <v>201086</v>
      </c>
      <c r="AB324" s="28">
        <v>197584</v>
      </c>
      <c r="AC324" s="28">
        <v>210197</v>
      </c>
      <c r="AD324" s="28">
        <v>276030</v>
      </c>
      <c r="AE324" s="28">
        <v>331371</v>
      </c>
      <c r="AF324" s="28">
        <v>373065</v>
      </c>
      <c r="AG324" s="28">
        <v>390217</v>
      </c>
      <c r="AH324" s="28">
        <v>432030</v>
      </c>
      <c r="AI324" s="28">
        <v>465125</v>
      </c>
      <c r="AJ324" s="28">
        <v>505795</v>
      </c>
      <c r="AK324" s="28">
        <v>476293</v>
      </c>
      <c r="AL324" s="28">
        <v>447242</v>
      </c>
      <c r="AM324" s="28">
        <v>476802</v>
      </c>
      <c r="AN324" s="28">
        <v>498802</v>
      </c>
      <c r="AO324" s="28">
        <v>549648</v>
      </c>
      <c r="AP324" s="30">
        <v>540.29999999999995</v>
      </c>
      <c r="AQ324" s="30">
        <v>586.70000000000005</v>
      </c>
      <c r="AR324" s="5">
        <v>640.1</v>
      </c>
      <c r="AS324" s="5">
        <v>683.1</v>
      </c>
      <c r="AU324" s="51"/>
      <c r="AV324" s="52"/>
      <c r="AW324" s="54"/>
      <c r="AY324" s="59">
        <f t="shared" si="482"/>
        <v>524.1</v>
      </c>
      <c r="AZ324" s="59">
        <f t="shared" si="483"/>
        <v>615.20000000000005</v>
      </c>
      <c r="BA324" s="59">
        <f t="shared" si="483"/>
        <v>647.20000000000005</v>
      </c>
    </row>
    <row r="325" spans="1:53" x14ac:dyDescent="0.15">
      <c r="A325" s="9"/>
      <c r="B325" s="10"/>
      <c r="C325" s="134"/>
      <c r="D325" s="22" t="s">
        <v>9</v>
      </c>
      <c r="E325" s="28"/>
      <c r="F325" s="28"/>
      <c r="G325" s="28"/>
      <c r="H325" s="28"/>
      <c r="I325" s="28"/>
      <c r="J325" s="28"/>
      <c r="K325" s="28"/>
      <c r="L325" s="28"/>
      <c r="M325" s="28"/>
      <c r="N325" s="28"/>
      <c r="O325" s="28"/>
      <c r="P325" s="28"/>
      <c r="Q325" s="28"/>
      <c r="R325" s="28"/>
      <c r="S325" s="28"/>
      <c r="T325" s="28"/>
      <c r="U325" s="28"/>
      <c r="V325" s="28"/>
      <c r="W325" s="28"/>
      <c r="X325" s="28"/>
      <c r="Y325" s="28">
        <v>121257</v>
      </c>
      <c r="Z325" s="28">
        <v>137717</v>
      </c>
      <c r="AA325" s="28">
        <v>160998</v>
      </c>
      <c r="AB325" s="28">
        <v>165103</v>
      </c>
      <c r="AC325" s="28">
        <v>152370</v>
      </c>
      <c r="AD325" s="28">
        <v>210860</v>
      </c>
      <c r="AE325" s="28">
        <v>249048</v>
      </c>
      <c r="AF325" s="28">
        <v>295356</v>
      </c>
      <c r="AG325" s="28">
        <v>306506</v>
      </c>
      <c r="AH325" s="28">
        <v>352167</v>
      </c>
      <c r="AI325" s="28">
        <v>383934</v>
      </c>
      <c r="AJ325" s="28">
        <v>421854</v>
      </c>
      <c r="AK325" s="28">
        <v>397668</v>
      </c>
      <c r="AL325" s="28">
        <v>351564</v>
      </c>
      <c r="AM325" s="28">
        <v>395566</v>
      </c>
      <c r="AN325" s="28">
        <v>431117</v>
      </c>
      <c r="AO325" s="28">
        <v>499767</v>
      </c>
      <c r="AP325" s="30">
        <v>484.3</v>
      </c>
      <c r="AQ325" s="30">
        <v>548.20000000000005</v>
      </c>
      <c r="AR325" s="5">
        <v>589.70000000000005</v>
      </c>
      <c r="AS325" s="5">
        <v>618.9</v>
      </c>
      <c r="AU325" s="51"/>
      <c r="AV325" s="52"/>
      <c r="AW325" s="54"/>
      <c r="AY325" s="59">
        <f t="shared" si="482"/>
        <v>913</v>
      </c>
      <c r="AZ325" s="59">
        <f t="shared" si="483"/>
        <v>1015.5</v>
      </c>
      <c r="BA325" s="59">
        <f t="shared" si="483"/>
        <v>1030.5</v>
      </c>
    </row>
    <row r="326" spans="1:53" x14ac:dyDescent="0.15">
      <c r="A326" s="9"/>
      <c r="B326" s="10"/>
      <c r="C326" s="134"/>
      <c r="D326" s="22" t="s">
        <v>10</v>
      </c>
      <c r="E326" s="28"/>
      <c r="F326" s="28"/>
      <c r="G326" s="28"/>
      <c r="H326" s="28"/>
      <c r="I326" s="28"/>
      <c r="J326" s="28"/>
      <c r="K326" s="28"/>
      <c r="L326" s="28"/>
      <c r="M326" s="28"/>
      <c r="N326" s="28"/>
      <c r="O326" s="28"/>
      <c r="P326" s="28"/>
      <c r="Q326" s="28"/>
      <c r="R326" s="28"/>
      <c r="S326" s="28"/>
      <c r="T326" s="28"/>
      <c r="U326" s="28"/>
      <c r="V326" s="28"/>
      <c r="W326" s="28"/>
      <c r="X326" s="28"/>
      <c r="Y326" s="28">
        <v>94892</v>
      </c>
      <c r="Z326" s="28">
        <v>88067</v>
      </c>
      <c r="AA326" s="28">
        <v>94105</v>
      </c>
      <c r="AB326" s="28">
        <v>85604</v>
      </c>
      <c r="AC326" s="28">
        <v>105216</v>
      </c>
      <c r="AD326" s="28">
        <v>107892</v>
      </c>
      <c r="AE326" s="28">
        <v>133455</v>
      </c>
      <c r="AF326" s="28">
        <v>128686</v>
      </c>
      <c r="AG326" s="28">
        <v>139020</v>
      </c>
      <c r="AH326" s="28">
        <v>141280</v>
      </c>
      <c r="AI326" s="28">
        <v>151481</v>
      </c>
      <c r="AJ326" s="28">
        <v>161908</v>
      </c>
      <c r="AK326" s="28">
        <v>151562</v>
      </c>
      <c r="AL326" s="28">
        <v>152321</v>
      </c>
      <c r="AM326" s="28">
        <v>131663</v>
      </c>
      <c r="AN326" s="28">
        <v>122008</v>
      </c>
      <c r="AO326" s="28">
        <v>111955</v>
      </c>
      <c r="AP326" s="30">
        <v>117.4</v>
      </c>
      <c r="AQ326" s="30">
        <v>122.4</v>
      </c>
      <c r="AR326" s="5">
        <v>136.9</v>
      </c>
      <c r="AS326" s="5">
        <v>138.5</v>
      </c>
      <c r="AU326" s="51"/>
      <c r="AV326" s="52"/>
      <c r="AW326" s="54"/>
      <c r="AY326" s="59">
        <f t="shared" si="482"/>
        <v>5.3</v>
      </c>
      <c r="AZ326" s="59">
        <f t="shared" si="483"/>
        <v>6.5</v>
      </c>
      <c r="BA326" s="59">
        <f t="shared" si="483"/>
        <v>6.4</v>
      </c>
    </row>
    <row r="327" spans="1:53" ht="14.25" thickBot="1" x14ac:dyDescent="0.2">
      <c r="A327" s="9"/>
      <c r="B327" s="10"/>
      <c r="C327" s="135"/>
      <c r="D327" s="24" t="s">
        <v>11</v>
      </c>
      <c r="E327" s="29"/>
      <c r="F327" s="29"/>
      <c r="G327" s="29"/>
      <c r="H327" s="29"/>
      <c r="I327" s="29"/>
      <c r="J327" s="29"/>
      <c r="K327" s="29"/>
      <c r="L327" s="29"/>
      <c r="M327" s="29"/>
      <c r="N327" s="29"/>
      <c r="O327" s="29"/>
      <c r="P327" s="29"/>
      <c r="Q327" s="29"/>
      <c r="R327" s="29"/>
      <c r="S327" s="29"/>
      <c r="T327" s="29"/>
      <c r="U327" s="29"/>
      <c r="V327" s="29"/>
      <c r="W327" s="29"/>
      <c r="X327" s="29"/>
      <c r="Y327" s="29">
        <v>189781</v>
      </c>
      <c r="Z327" s="29">
        <v>175732</v>
      </c>
      <c r="AA327" s="29">
        <v>187937</v>
      </c>
      <c r="AB327" s="29">
        <v>128406</v>
      </c>
      <c r="AC327" s="29">
        <v>133593</v>
      </c>
      <c r="AD327" s="29">
        <v>201476</v>
      </c>
      <c r="AE327" s="29">
        <v>217121</v>
      </c>
      <c r="AF327" s="29">
        <v>188935</v>
      </c>
      <c r="AG327" s="29">
        <v>195932</v>
      </c>
      <c r="AH327" s="29">
        <v>194867</v>
      </c>
      <c r="AI327" s="29">
        <v>199376</v>
      </c>
      <c r="AJ327" s="29">
        <v>208925</v>
      </c>
      <c r="AK327" s="29">
        <v>197025</v>
      </c>
      <c r="AL327" s="29">
        <v>178662</v>
      </c>
      <c r="AM327" s="29">
        <v>171154</v>
      </c>
      <c r="AN327" s="29">
        <v>158608</v>
      </c>
      <c r="AO327" s="29">
        <v>145544</v>
      </c>
      <c r="AP327" s="31">
        <v>151.9</v>
      </c>
      <c r="AQ327" s="31">
        <v>152.4</v>
      </c>
      <c r="AR327" s="7">
        <v>156.5</v>
      </c>
      <c r="AS327" s="7">
        <v>157.69999999999999</v>
      </c>
      <c r="AU327" s="51"/>
      <c r="AV327" s="52"/>
      <c r="AW327" s="55"/>
      <c r="AY327" s="59">
        <f t="shared" si="482"/>
        <v>5.3</v>
      </c>
      <c r="AZ327" s="59">
        <f t="shared" si="483"/>
        <v>6.5</v>
      </c>
      <c r="BA327" s="59">
        <f t="shared" si="483"/>
        <v>6.4</v>
      </c>
    </row>
    <row r="328" spans="1:53" x14ac:dyDescent="0.15">
      <c r="A328" s="9"/>
      <c r="B328" s="10"/>
      <c r="C328" s="133" t="s">
        <v>276</v>
      </c>
      <c r="D328" s="23" t="s">
        <v>6</v>
      </c>
      <c r="E328" s="26">
        <f t="shared" ref="E328:AI328" si="501">SUM(E329:E330)-SUM(E331:E332)</f>
        <v>0</v>
      </c>
      <c r="F328" s="26">
        <f t="shared" si="501"/>
        <v>0</v>
      </c>
      <c r="G328" s="26">
        <f t="shared" si="501"/>
        <v>0</v>
      </c>
      <c r="H328" s="26">
        <f t="shared" si="501"/>
        <v>0</v>
      </c>
      <c r="I328" s="26">
        <f t="shared" si="501"/>
        <v>0</v>
      </c>
      <c r="J328" s="26">
        <f t="shared" si="501"/>
        <v>0</v>
      </c>
      <c r="K328" s="26">
        <f t="shared" si="501"/>
        <v>0</v>
      </c>
      <c r="L328" s="26">
        <f t="shared" si="501"/>
        <v>0</v>
      </c>
      <c r="M328" s="26">
        <f t="shared" si="501"/>
        <v>0</v>
      </c>
      <c r="N328" s="26">
        <f t="shared" si="501"/>
        <v>0</v>
      </c>
      <c r="O328" s="26">
        <f t="shared" si="501"/>
        <v>0</v>
      </c>
      <c r="P328" s="26">
        <f t="shared" si="501"/>
        <v>0</v>
      </c>
      <c r="Q328" s="26">
        <f t="shared" si="501"/>
        <v>0</v>
      </c>
      <c r="R328" s="26">
        <f t="shared" si="501"/>
        <v>0</v>
      </c>
      <c r="S328" s="26">
        <f t="shared" si="501"/>
        <v>0</v>
      </c>
      <c r="T328" s="26">
        <f t="shared" si="501"/>
        <v>0</v>
      </c>
      <c r="U328" s="26">
        <f t="shared" si="501"/>
        <v>0</v>
      </c>
      <c r="V328" s="26">
        <f t="shared" si="501"/>
        <v>0</v>
      </c>
      <c r="W328" s="26">
        <f t="shared" si="501"/>
        <v>0</v>
      </c>
      <c r="X328" s="26">
        <f t="shared" si="501"/>
        <v>0</v>
      </c>
      <c r="Y328" s="26">
        <f t="shared" si="501"/>
        <v>0</v>
      </c>
      <c r="Z328" s="26">
        <f t="shared" si="501"/>
        <v>0</v>
      </c>
      <c r="AA328" s="26">
        <f t="shared" si="501"/>
        <v>0</v>
      </c>
      <c r="AB328" s="26">
        <f t="shared" si="501"/>
        <v>0</v>
      </c>
      <c r="AC328" s="26">
        <f t="shared" si="501"/>
        <v>0</v>
      </c>
      <c r="AD328" s="26">
        <f t="shared" si="501"/>
        <v>0</v>
      </c>
      <c r="AE328" s="26">
        <f t="shared" si="501"/>
        <v>0</v>
      </c>
      <c r="AF328" s="26">
        <f t="shared" si="501"/>
        <v>0</v>
      </c>
      <c r="AG328" s="26">
        <f t="shared" si="501"/>
        <v>0</v>
      </c>
      <c r="AH328" s="26">
        <f t="shared" si="501"/>
        <v>0</v>
      </c>
      <c r="AI328" s="26">
        <f t="shared" si="501"/>
        <v>0</v>
      </c>
      <c r="AJ328" s="26">
        <f t="shared" ref="AJ328:AK328" si="502">SUM(AJ329:AJ330)-SUM(AJ331:AJ332)</f>
        <v>0</v>
      </c>
      <c r="AK328" s="26">
        <f t="shared" si="502"/>
        <v>0</v>
      </c>
      <c r="AL328" s="26">
        <f t="shared" ref="AL328" si="503">SUM(AL329:AL330)-SUM(AL331:AL332)</f>
        <v>0</v>
      </c>
      <c r="AM328" s="26">
        <f t="shared" ref="AM328" si="504">SUM(AM329:AM330)-SUM(AM331:AM332)</f>
        <v>0</v>
      </c>
      <c r="AN328" s="26">
        <f t="shared" ref="AN328" si="505">SUM(AN329:AN330)-SUM(AN331:AN332)</f>
        <v>0</v>
      </c>
      <c r="AO328" s="26">
        <f t="shared" ref="AO328" si="506">SUM(AO329:AO330)-SUM(AO331:AO332)</f>
        <v>0</v>
      </c>
      <c r="AP328" s="27">
        <f t="shared" ref="AP328" si="507">SUM(AP329:AP330)-SUM(AP331:AP332)</f>
        <v>0</v>
      </c>
      <c r="AQ328" s="27">
        <f t="shared" ref="AQ328" si="508">SUM(AQ329:AQ330)-SUM(AQ331:AQ332)</f>
        <v>0</v>
      </c>
      <c r="AR328" s="3">
        <v>1424.9</v>
      </c>
      <c r="AS328" s="3">
        <v>1451.1</v>
      </c>
      <c r="AU328" s="51"/>
      <c r="AV328" s="52"/>
      <c r="AW328" s="53" t="s">
        <v>354</v>
      </c>
      <c r="AY328" s="27">
        <f>SUM(AY329:AY330)</f>
        <v>1402</v>
      </c>
      <c r="AZ328" s="27">
        <f>SUM(AZ329:AZ330)</f>
        <v>1454.4</v>
      </c>
      <c r="BA328" s="27">
        <f>SUM(BA329:BA330)</f>
        <v>1472.9</v>
      </c>
    </row>
    <row r="329" spans="1:53" x14ac:dyDescent="0.15">
      <c r="A329" s="9"/>
      <c r="B329" s="10"/>
      <c r="C329" s="134"/>
      <c r="D329" s="22" t="s">
        <v>7</v>
      </c>
      <c r="E329" s="28"/>
      <c r="F329" s="28"/>
      <c r="G329" s="28"/>
      <c r="H329" s="28"/>
      <c r="I329" s="28"/>
      <c r="J329" s="28"/>
      <c r="K329" s="28"/>
      <c r="L329" s="28"/>
      <c r="M329" s="28"/>
      <c r="N329" s="28"/>
      <c r="O329" s="28"/>
      <c r="P329" s="28"/>
      <c r="Q329" s="28"/>
      <c r="R329" s="28"/>
      <c r="S329" s="28"/>
      <c r="T329" s="28"/>
      <c r="U329" s="28"/>
      <c r="V329" s="28"/>
      <c r="W329" s="28"/>
      <c r="X329" s="28"/>
      <c r="Y329" s="28">
        <v>192785</v>
      </c>
      <c r="Z329" s="28">
        <v>189909</v>
      </c>
      <c r="AA329" s="28">
        <v>211189</v>
      </c>
      <c r="AB329" s="28">
        <v>177084</v>
      </c>
      <c r="AC329" s="28">
        <v>183519</v>
      </c>
      <c r="AD329" s="28">
        <v>148150</v>
      </c>
      <c r="AE329" s="28">
        <v>213730</v>
      </c>
      <c r="AF329" s="28">
        <v>255892</v>
      </c>
      <c r="AG329" s="28">
        <v>279151</v>
      </c>
      <c r="AH329" s="28">
        <v>312019</v>
      </c>
      <c r="AI329" s="28">
        <v>335715</v>
      </c>
      <c r="AJ329" s="28">
        <v>338092</v>
      </c>
      <c r="AK329" s="28">
        <v>310167</v>
      </c>
      <c r="AL329" s="28">
        <v>332186</v>
      </c>
      <c r="AM329" s="28">
        <v>594167</v>
      </c>
      <c r="AN329" s="28">
        <v>640668</v>
      </c>
      <c r="AO329" s="28">
        <v>557672</v>
      </c>
      <c r="AP329" s="30">
        <v>487.2</v>
      </c>
      <c r="AQ329" s="30">
        <v>709.3</v>
      </c>
      <c r="AR329" s="5">
        <v>689.4</v>
      </c>
      <c r="AS329" s="5">
        <v>658.9</v>
      </c>
      <c r="AU329" s="51"/>
      <c r="AV329" s="52"/>
      <c r="AW329" s="54"/>
      <c r="AY329" s="59">
        <f t="shared" si="482"/>
        <v>433.8</v>
      </c>
      <c r="AZ329" s="59">
        <f t="shared" si="483"/>
        <v>455</v>
      </c>
      <c r="BA329" s="59">
        <f t="shared" si="483"/>
        <v>460.4</v>
      </c>
    </row>
    <row r="330" spans="1:53" x14ac:dyDescent="0.15">
      <c r="A330" s="9"/>
      <c r="B330" s="10"/>
      <c r="C330" s="134"/>
      <c r="D330" s="22" t="s">
        <v>8</v>
      </c>
      <c r="E330" s="28"/>
      <c r="F330" s="28"/>
      <c r="G330" s="28"/>
      <c r="H330" s="28"/>
      <c r="I330" s="28"/>
      <c r="J330" s="28"/>
      <c r="K330" s="28"/>
      <c r="L330" s="28"/>
      <c r="M330" s="28"/>
      <c r="N330" s="28"/>
      <c r="O330" s="28"/>
      <c r="P330" s="28"/>
      <c r="Q330" s="28"/>
      <c r="R330" s="28"/>
      <c r="S330" s="28"/>
      <c r="T330" s="28"/>
      <c r="U330" s="28"/>
      <c r="V330" s="28"/>
      <c r="W330" s="28"/>
      <c r="X330" s="28"/>
      <c r="Y330" s="28">
        <v>429967</v>
      </c>
      <c r="Z330" s="28">
        <v>439878</v>
      </c>
      <c r="AA330" s="28">
        <v>572354</v>
      </c>
      <c r="AB330" s="28">
        <v>606068</v>
      </c>
      <c r="AC330" s="28">
        <v>703320</v>
      </c>
      <c r="AD330" s="28">
        <v>753947</v>
      </c>
      <c r="AE330" s="28">
        <v>768847</v>
      </c>
      <c r="AF330" s="28">
        <v>820209</v>
      </c>
      <c r="AG330" s="28">
        <v>916454</v>
      </c>
      <c r="AH330" s="28">
        <v>984949</v>
      </c>
      <c r="AI330" s="28">
        <v>1040023</v>
      </c>
      <c r="AJ330" s="28">
        <v>1041309</v>
      </c>
      <c r="AK330" s="28">
        <v>982194</v>
      </c>
      <c r="AL330" s="28">
        <v>974709</v>
      </c>
      <c r="AM330" s="28">
        <v>748163</v>
      </c>
      <c r="AN330" s="28">
        <v>766723</v>
      </c>
      <c r="AO330" s="28">
        <v>745632</v>
      </c>
      <c r="AP330" s="30">
        <v>804</v>
      </c>
      <c r="AQ330" s="30">
        <v>694.2</v>
      </c>
      <c r="AR330" s="5">
        <v>735.5</v>
      </c>
      <c r="AS330" s="5">
        <v>792.2</v>
      </c>
      <c r="AU330" s="51"/>
      <c r="AV330" s="52"/>
      <c r="AW330" s="54"/>
      <c r="AY330" s="59">
        <f t="shared" si="482"/>
        <v>968.2</v>
      </c>
      <c r="AZ330" s="59">
        <f t="shared" si="483"/>
        <v>999.4</v>
      </c>
      <c r="BA330" s="59">
        <f t="shared" si="483"/>
        <v>1012.5</v>
      </c>
    </row>
    <row r="331" spans="1:53" x14ac:dyDescent="0.15">
      <c r="A331" s="9"/>
      <c r="B331" s="10"/>
      <c r="C331" s="134"/>
      <c r="D331" s="22" t="s">
        <v>9</v>
      </c>
      <c r="E331" s="28"/>
      <c r="F331" s="28"/>
      <c r="G331" s="28"/>
      <c r="H331" s="28"/>
      <c r="I331" s="28"/>
      <c r="J331" s="28"/>
      <c r="K331" s="28"/>
      <c r="L331" s="28"/>
      <c r="M331" s="28"/>
      <c r="N331" s="28"/>
      <c r="O331" s="28"/>
      <c r="P331" s="28"/>
      <c r="Q331" s="28"/>
      <c r="R331" s="28"/>
      <c r="S331" s="28"/>
      <c r="T331" s="28"/>
      <c r="U331" s="28"/>
      <c r="V331" s="28"/>
      <c r="W331" s="28"/>
      <c r="X331" s="28"/>
      <c r="Y331" s="28">
        <v>504325</v>
      </c>
      <c r="Z331" s="28">
        <v>512224</v>
      </c>
      <c r="AA331" s="28">
        <v>637758</v>
      </c>
      <c r="AB331" s="28">
        <v>627660</v>
      </c>
      <c r="AC331" s="28">
        <v>713530</v>
      </c>
      <c r="AD331" s="28">
        <v>745344</v>
      </c>
      <c r="AE331" s="28">
        <v>750381</v>
      </c>
      <c r="AF331" s="28">
        <v>815810</v>
      </c>
      <c r="AG331" s="28">
        <v>915130</v>
      </c>
      <c r="AH331" s="28">
        <v>966141</v>
      </c>
      <c r="AI331" s="28">
        <v>1026007</v>
      </c>
      <c r="AJ331" s="28">
        <v>1030192</v>
      </c>
      <c r="AK331" s="28">
        <v>969271</v>
      </c>
      <c r="AL331" s="28">
        <v>966590</v>
      </c>
      <c r="AM331" s="28">
        <v>871625</v>
      </c>
      <c r="AN331" s="28">
        <v>931130</v>
      </c>
      <c r="AO331" s="28">
        <v>854156</v>
      </c>
      <c r="AP331" s="30">
        <v>807.9</v>
      </c>
      <c r="AQ331" s="30">
        <v>933.8</v>
      </c>
      <c r="AR331" s="5">
        <v>997.4</v>
      </c>
      <c r="AS331" s="5">
        <v>1002.8</v>
      </c>
      <c r="AU331" s="51"/>
      <c r="AV331" s="52"/>
      <c r="AW331" s="54"/>
      <c r="AY331" s="59">
        <f t="shared" si="482"/>
        <v>977.5</v>
      </c>
      <c r="AZ331" s="59">
        <f t="shared" si="483"/>
        <v>1006.3</v>
      </c>
      <c r="BA331" s="59">
        <f t="shared" si="483"/>
        <v>1020.2</v>
      </c>
    </row>
    <row r="332" spans="1:53" x14ac:dyDescent="0.15">
      <c r="A332" s="9"/>
      <c r="B332" s="10"/>
      <c r="C332" s="134"/>
      <c r="D332" s="22" t="s">
        <v>10</v>
      </c>
      <c r="E332" s="28"/>
      <c r="F332" s="28"/>
      <c r="G332" s="28"/>
      <c r="H332" s="28"/>
      <c r="I332" s="28"/>
      <c r="J332" s="28"/>
      <c r="K332" s="28"/>
      <c r="L332" s="28"/>
      <c r="M332" s="28"/>
      <c r="N332" s="28"/>
      <c r="O332" s="28"/>
      <c r="P332" s="28"/>
      <c r="Q332" s="28"/>
      <c r="R332" s="28"/>
      <c r="S332" s="28"/>
      <c r="T332" s="28"/>
      <c r="U332" s="28"/>
      <c r="V332" s="28"/>
      <c r="W332" s="28"/>
      <c r="X332" s="28"/>
      <c r="Y332" s="28">
        <v>118427</v>
      </c>
      <c r="Z332" s="28">
        <v>117563</v>
      </c>
      <c r="AA332" s="28">
        <v>145785</v>
      </c>
      <c r="AB332" s="28">
        <v>155492</v>
      </c>
      <c r="AC332" s="28">
        <v>173309</v>
      </c>
      <c r="AD332" s="28">
        <v>156753</v>
      </c>
      <c r="AE332" s="28">
        <v>232196</v>
      </c>
      <c r="AF332" s="28">
        <v>260291</v>
      </c>
      <c r="AG332" s="28">
        <v>280475</v>
      </c>
      <c r="AH332" s="28">
        <v>330827</v>
      </c>
      <c r="AI332" s="28">
        <v>349731</v>
      </c>
      <c r="AJ332" s="28">
        <v>349209</v>
      </c>
      <c r="AK332" s="28">
        <v>323090</v>
      </c>
      <c r="AL332" s="28">
        <v>340305</v>
      </c>
      <c r="AM332" s="28">
        <v>470705</v>
      </c>
      <c r="AN332" s="28">
        <v>476261</v>
      </c>
      <c r="AO332" s="28">
        <v>449148</v>
      </c>
      <c r="AP332" s="30">
        <v>483.3</v>
      </c>
      <c r="AQ332" s="30">
        <v>469.7</v>
      </c>
      <c r="AR332" s="5">
        <v>427.5</v>
      </c>
      <c r="AS332" s="5">
        <v>448.3</v>
      </c>
      <c r="AU332" s="51"/>
      <c r="AV332" s="52"/>
      <c r="AW332" s="54"/>
      <c r="AY332" s="59">
        <f t="shared" si="482"/>
        <v>424.5</v>
      </c>
      <c r="AZ332" s="59">
        <f t="shared" si="483"/>
        <v>448.1</v>
      </c>
      <c r="BA332" s="59">
        <f t="shared" si="483"/>
        <v>452.7</v>
      </c>
    </row>
    <row r="333" spans="1:53" ht="14.25" thickBot="1" x14ac:dyDescent="0.2">
      <c r="A333" s="9"/>
      <c r="B333" s="11"/>
      <c r="C333" s="135"/>
      <c r="D333" s="24" t="s">
        <v>11</v>
      </c>
      <c r="E333" s="29"/>
      <c r="F333" s="29"/>
      <c r="G333" s="29"/>
      <c r="H333" s="29"/>
      <c r="I333" s="29"/>
      <c r="J333" s="29"/>
      <c r="K333" s="29"/>
      <c r="L333" s="29"/>
      <c r="M333" s="29"/>
      <c r="N333" s="29"/>
      <c r="O333" s="29"/>
      <c r="P333" s="29"/>
      <c r="Q333" s="29"/>
      <c r="R333" s="29"/>
      <c r="S333" s="29"/>
      <c r="T333" s="29"/>
      <c r="U333" s="29"/>
      <c r="V333" s="29"/>
      <c r="W333" s="29"/>
      <c r="X333" s="29"/>
      <c r="Y333" s="29">
        <v>142626</v>
      </c>
      <c r="Z333" s="29">
        <v>135021</v>
      </c>
      <c r="AA333" s="29">
        <v>184886</v>
      </c>
      <c r="AB333" s="29">
        <v>180925</v>
      </c>
      <c r="AC333" s="29">
        <v>208620</v>
      </c>
      <c r="AD333" s="29">
        <v>194527</v>
      </c>
      <c r="AE333" s="29">
        <v>270501</v>
      </c>
      <c r="AF333" s="29">
        <v>302261</v>
      </c>
      <c r="AG333" s="29">
        <v>325421</v>
      </c>
      <c r="AH333" s="29">
        <v>382663</v>
      </c>
      <c r="AI333" s="29">
        <v>404688</v>
      </c>
      <c r="AJ333" s="29">
        <v>403758</v>
      </c>
      <c r="AK333" s="29">
        <v>372455</v>
      </c>
      <c r="AL333" s="29">
        <v>382303</v>
      </c>
      <c r="AM333" s="29">
        <v>694602</v>
      </c>
      <c r="AN333" s="29">
        <v>812637</v>
      </c>
      <c r="AO333" s="29">
        <v>567370</v>
      </c>
      <c r="AP333" s="31">
        <v>568.4</v>
      </c>
      <c r="AQ333" s="31">
        <v>571.20000000000005</v>
      </c>
      <c r="AR333" s="7">
        <v>681.7</v>
      </c>
      <c r="AS333" s="7">
        <v>693.7</v>
      </c>
      <c r="AU333" s="51"/>
      <c r="AV333" s="52"/>
      <c r="AW333" s="55"/>
      <c r="AY333" s="59">
        <f t="shared" si="482"/>
        <v>599.1</v>
      </c>
      <c r="AZ333" s="59">
        <f t="shared" si="483"/>
        <v>627.5</v>
      </c>
      <c r="BA333" s="59">
        <f t="shared" si="483"/>
        <v>640.29999999999995</v>
      </c>
    </row>
    <row r="334" spans="1:53" x14ac:dyDescent="0.15">
      <c r="A334" s="9"/>
      <c r="B334" s="11"/>
      <c r="C334" s="133" t="s">
        <v>314</v>
      </c>
      <c r="D334" s="23" t="s">
        <v>6</v>
      </c>
      <c r="E334" s="26">
        <f t="shared" ref="E334:X334" si="509">SUM(E335:E336)-SUM(E337:E338)</f>
        <v>0</v>
      </c>
      <c r="F334" s="26">
        <f t="shared" si="509"/>
        <v>0</v>
      </c>
      <c r="G334" s="26">
        <f t="shared" si="509"/>
        <v>0</v>
      </c>
      <c r="H334" s="26">
        <f t="shared" si="509"/>
        <v>0</v>
      </c>
      <c r="I334" s="26">
        <f t="shared" si="509"/>
        <v>0</v>
      </c>
      <c r="J334" s="26">
        <f t="shared" si="509"/>
        <v>0</v>
      </c>
      <c r="K334" s="26">
        <f t="shared" si="509"/>
        <v>0</v>
      </c>
      <c r="L334" s="26">
        <f t="shared" si="509"/>
        <v>0</v>
      </c>
      <c r="M334" s="26">
        <f t="shared" si="509"/>
        <v>0</v>
      </c>
      <c r="N334" s="26">
        <f t="shared" si="509"/>
        <v>0</v>
      </c>
      <c r="O334" s="26">
        <f t="shared" si="509"/>
        <v>0</v>
      </c>
      <c r="P334" s="26">
        <f t="shared" si="509"/>
        <v>0</v>
      </c>
      <c r="Q334" s="26">
        <f t="shared" si="509"/>
        <v>0</v>
      </c>
      <c r="R334" s="26">
        <f t="shared" si="509"/>
        <v>0</v>
      </c>
      <c r="S334" s="26">
        <f t="shared" si="509"/>
        <v>0</v>
      </c>
      <c r="T334" s="26">
        <f t="shared" si="509"/>
        <v>0</v>
      </c>
      <c r="U334" s="26">
        <f t="shared" si="509"/>
        <v>0</v>
      </c>
      <c r="V334" s="26">
        <f t="shared" si="509"/>
        <v>0</v>
      </c>
      <c r="W334" s="26">
        <f t="shared" si="509"/>
        <v>0</v>
      </c>
      <c r="X334" s="26">
        <f t="shared" si="509"/>
        <v>0</v>
      </c>
      <c r="Y334" s="37"/>
      <c r="Z334" s="37"/>
      <c r="AA334" s="37"/>
      <c r="AB334" s="37"/>
      <c r="AC334" s="37"/>
      <c r="AD334" s="37"/>
      <c r="AE334" s="37"/>
      <c r="AF334" s="37"/>
      <c r="AG334" s="37"/>
      <c r="AH334" s="37"/>
      <c r="AI334" s="37"/>
      <c r="AJ334" s="37"/>
      <c r="AK334" s="37"/>
      <c r="AL334" s="37"/>
      <c r="AM334" s="37"/>
      <c r="AN334" s="37"/>
      <c r="AO334" s="37"/>
      <c r="AP334" s="36"/>
      <c r="AQ334" s="36"/>
      <c r="AR334" s="14"/>
      <c r="AS334" s="14"/>
      <c r="AU334" s="51"/>
      <c r="AV334" s="52"/>
      <c r="AW334" s="53" t="s">
        <v>355</v>
      </c>
      <c r="AY334" s="27">
        <f>SUM(AY335:AY336)</f>
        <v>159.69999999999999</v>
      </c>
      <c r="AZ334" s="27">
        <f>SUM(AZ335:AZ336)</f>
        <v>177.8</v>
      </c>
      <c r="BA334" s="27">
        <f>SUM(BA335:BA336)</f>
        <v>192.5</v>
      </c>
    </row>
    <row r="335" spans="1:53" x14ac:dyDescent="0.15">
      <c r="A335" s="9"/>
      <c r="B335" s="11"/>
      <c r="C335" s="134"/>
      <c r="D335" s="22" t="s">
        <v>7</v>
      </c>
      <c r="E335" s="28"/>
      <c r="F335" s="28"/>
      <c r="G335" s="28"/>
      <c r="H335" s="28"/>
      <c r="I335" s="28">
        <v>645</v>
      </c>
      <c r="J335" s="28">
        <v>798</v>
      </c>
      <c r="K335" s="28">
        <v>1146</v>
      </c>
      <c r="L335" s="28">
        <v>41537</v>
      </c>
      <c r="M335" s="28">
        <v>25887</v>
      </c>
      <c r="N335" s="28">
        <v>34369</v>
      </c>
      <c r="O335" s="28">
        <v>25298</v>
      </c>
      <c r="P335" s="28">
        <v>20560</v>
      </c>
      <c r="Q335" s="28">
        <v>14837</v>
      </c>
      <c r="R335" s="28">
        <v>13910</v>
      </c>
      <c r="S335" s="28">
        <v>6217</v>
      </c>
      <c r="T335" s="28">
        <v>6039</v>
      </c>
      <c r="U335" s="28">
        <v>5609</v>
      </c>
      <c r="V335" s="28">
        <v>4045</v>
      </c>
      <c r="W335" s="28">
        <v>3565</v>
      </c>
      <c r="X335" s="28">
        <v>3594</v>
      </c>
      <c r="Y335" s="37"/>
      <c r="Z335" s="37"/>
      <c r="AA335" s="37"/>
      <c r="AB335" s="37"/>
      <c r="AC335" s="37"/>
      <c r="AD335" s="37"/>
      <c r="AE335" s="37"/>
      <c r="AF335" s="37"/>
      <c r="AG335" s="37"/>
      <c r="AH335" s="37"/>
      <c r="AI335" s="37"/>
      <c r="AJ335" s="37"/>
      <c r="AK335" s="37"/>
      <c r="AL335" s="37"/>
      <c r="AM335" s="37"/>
      <c r="AN335" s="37"/>
      <c r="AO335" s="37"/>
      <c r="AP335" s="36"/>
      <c r="AQ335" s="36"/>
      <c r="AR335" s="14"/>
      <c r="AS335" s="14"/>
      <c r="AU335" s="51"/>
      <c r="AV335" s="52"/>
      <c r="AW335" s="54"/>
      <c r="AY335" s="59">
        <f t="shared" ref="AY335:BA339" si="510">AP377</f>
        <v>43.3</v>
      </c>
      <c r="AZ335" s="59">
        <f t="shared" si="510"/>
        <v>39.4</v>
      </c>
      <c r="BA335" s="59">
        <f t="shared" si="510"/>
        <v>28.2</v>
      </c>
    </row>
    <row r="336" spans="1:53" x14ac:dyDescent="0.15">
      <c r="A336" s="9"/>
      <c r="B336" s="11"/>
      <c r="C336" s="134"/>
      <c r="D336" s="22" t="s">
        <v>8</v>
      </c>
      <c r="E336" s="28"/>
      <c r="F336" s="28"/>
      <c r="G336" s="28"/>
      <c r="H336" s="28"/>
      <c r="I336" s="28">
        <v>6600</v>
      </c>
      <c r="J336" s="28">
        <v>7766</v>
      </c>
      <c r="K336" s="28">
        <v>12217</v>
      </c>
      <c r="L336" s="28">
        <v>54726</v>
      </c>
      <c r="M336" s="28">
        <v>85579</v>
      </c>
      <c r="N336" s="28">
        <v>106369</v>
      </c>
      <c r="O336" s="28">
        <v>126767</v>
      </c>
      <c r="P336" s="28">
        <v>138971</v>
      </c>
      <c r="Q336" s="28">
        <v>101820</v>
      </c>
      <c r="R336" s="28">
        <v>150800</v>
      </c>
      <c r="S336" s="28">
        <v>55906</v>
      </c>
      <c r="T336" s="28">
        <v>42263</v>
      </c>
      <c r="U336" s="28">
        <v>39692</v>
      </c>
      <c r="V336" s="28">
        <v>36804</v>
      </c>
      <c r="W336" s="28">
        <v>34213</v>
      </c>
      <c r="X336" s="28">
        <v>32780</v>
      </c>
      <c r="Y336" s="37"/>
      <c r="Z336" s="37"/>
      <c r="AA336" s="37"/>
      <c r="AB336" s="37"/>
      <c r="AC336" s="37"/>
      <c r="AD336" s="37"/>
      <c r="AE336" s="37"/>
      <c r="AF336" s="37"/>
      <c r="AG336" s="37"/>
      <c r="AH336" s="37"/>
      <c r="AI336" s="37"/>
      <c r="AJ336" s="37"/>
      <c r="AK336" s="37"/>
      <c r="AL336" s="37"/>
      <c r="AM336" s="37"/>
      <c r="AN336" s="37"/>
      <c r="AO336" s="37"/>
      <c r="AP336" s="36"/>
      <c r="AQ336" s="36"/>
      <c r="AR336" s="14"/>
      <c r="AS336" s="14"/>
      <c r="AU336" s="51"/>
      <c r="AV336" s="52"/>
      <c r="AW336" s="54"/>
      <c r="AY336" s="59">
        <f t="shared" si="510"/>
        <v>116.4</v>
      </c>
      <c r="AZ336" s="59">
        <f t="shared" si="510"/>
        <v>138.4</v>
      </c>
      <c r="BA336" s="59">
        <f t="shared" si="510"/>
        <v>164.3</v>
      </c>
    </row>
    <row r="337" spans="1:53" x14ac:dyDescent="0.15">
      <c r="A337" s="9"/>
      <c r="B337" s="11"/>
      <c r="C337" s="134"/>
      <c r="D337" s="22" t="s">
        <v>9</v>
      </c>
      <c r="E337" s="28"/>
      <c r="F337" s="28"/>
      <c r="G337" s="28"/>
      <c r="H337" s="28"/>
      <c r="I337" s="28">
        <v>520</v>
      </c>
      <c r="J337" s="28">
        <v>2596</v>
      </c>
      <c r="K337" s="28">
        <v>6774</v>
      </c>
      <c r="L337" s="28">
        <v>89236</v>
      </c>
      <c r="M337" s="28">
        <v>104461</v>
      </c>
      <c r="N337" s="28">
        <v>133134</v>
      </c>
      <c r="O337" s="28">
        <v>144387</v>
      </c>
      <c r="P337" s="28">
        <v>151594</v>
      </c>
      <c r="Q337" s="28">
        <v>98430</v>
      </c>
      <c r="R337" s="28">
        <v>159963</v>
      </c>
      <c r="S337" s="28">
        <v>52732</v>
      </c>
      <c r="T337" s="28">
        <v>38808</v>
      </c>
      <c r="U337" s="28">
        <v>36702</v>
      </c>
      <c r="V337" s="28">
        <v>33800</v>
      </c>
      <c r="W337" s="28">
        <v>32879</v>
      </c>
      <c r="X337" s="28">
        <v>31609</v>
      </c>
      <c r="Y337" s="37"/>
      <c r="Z337" s="37"/>
      <c r="AA337" s="37"/>
      <c r="AB337" s="37"/>
      <c r="AC337" s="37"/>
      <c r="AD337" s="37"/>
      <c r="AE337" s="37"/>
      <c r="AF337" s="37"/>
      <c r="AG337" s="37"/>
      <c r="AH337" s="37"/>
      <c r="AI337" s="37"/>
      <c r="AJ337" s="37"/>
      <c r="AK337" s="37"/>
      <c r="AL337" s="37"/>
      <c r="AM337" s="37"/>
      <c r="AN337" s="37"/>
      <c r="AO337" s="37"/>
      <c r="AP337" s="36"/>
      <c r="AQ337" s="36"/>
      <c r="AR337" s="14"/>
      <c r="AS337" s="14"/>
      <c r="AU337" s="51"/>
      <c r="AV337" s="52"/>
      <c r="AW337" s="54"/>
      <c r="AY337" s="59">
        <f t="shared" si="510"/>
        <v>151.5</v>
      </c>
      <c r="AZ337" s="59">
        <f t="shared" si="510"/>
        <v>176.1</v>
      </c>
      <c r="BA337" s="59">
        <f t="shared" si="510"/>
        <v>190.7</v>
      </c>
    </row>
    <row r="338" spans="1:53" x14ac:dyDescent="0.15">
      <c r="A338" s="9"/>
      <c r="B338" s="11"/>
      <c r="C338" s="134"/>
      <c r="D338" s="22" t="s">
        <v>10</v>
      </c>
      <c r="E338" s="28"/>
      <c r="F338" s="28"/>
      <c r="G338" s="28"/>
      <c r="H338" s="28"/>
      <c r="I338" s="28">
        <v>6725</v>
      </c>
      <c r="J338" s="28">
        <v>5968</v>
      </c>
      <c r="K338" s="28">
        <v>6589</v>
      </c>
      <c r="L338" s="28">
        <v>7027</v>
      </c>
      <c r="M338" s="28">
        <v>7005</v>
      </c>
      <c r="N338" s="28">
        <v>7604</v>
      </c>
      <c r="O338" s="28">
        <v>7678</v>
      </c>
      <c r="P338" s="28">
        <v>7937</v>
      </c>
      <c r="Q338" s="28">
        <v>18227</v>
      </c>
      <c r="R338" s="28">
        <v>4747</v>
      </c>
      <c r="S338" s="28">
        <v>9391</v>
      </c>
      <c r="T338" s="28">
        <v>9494</v>
      </c>
      <c r="U338" s="28">
        <v>8599</v>
      </c>
      <c r="V338" s="28">
        <v>7049</v>
      </c>
      <c r="W338" s="28">
        <v>4899</v>
      </c>
      <c r="X338" s="28">
        <v>4765</v>
      </c>
      <c r="Y338" s="37"/>
      <c r="Z338" s="37"/>
      <c r="AA338" s="37"/>
      <c r="AB338" s="37"/>
      <c r="AC338" s="37"/>
      <c r="AD338" s="37"/>
      <c r="AE338" s="37"/>
      <c r="AF338" s="37"/>
      <c r="AG338" s="37"/>
      <c r="AH338" s="37"/>
      <c r="AI338" s="37"/>
      <c r="AJ338" s="37"/>
      <c r="AK338" s="37"/>
      <c r="AL338" s="37"/>
      <c r="AM338" s="37"/>
      <c r="AN338" s="37"/>
      <c r="AO338" s="37"/>
      <c r="AP338" s="36"/>
      <c r="AQ338" s="36"/>
      <c r="AR338" s="14"/>
      <c r="AS338" s="14"/>
      <c r="AU338" s="51"/>
      <c r="AV338" s="52"/>
      <c r="AW338" s="54"/>
      <c r="AY338" s="59">
        <f t="shared" si="510"/>
        <v>8.1999999999999993</v>
      </c>
      <c r="AZ338" s="59">
        <f t="shared" si="510"/>
        <v>1.7</v>
      </c>
      <c r="BA338" s="59">
        <f t="shared" si="510"/>
        <v>1.8</v>
      </c>
    </row>
    <row r="339" spans="1:53" ht="14.25" thickBot="1" x14ac:dyDescent="0.2">
      <c r="A339" s="9"/>
      <c r="B339" s="11"/>
      <c r="C339" s="135"/>
      <c r="D339" s="24" t="s">
        <v>11</v>
      </c>
      <c r="E339" s="29"/>
      <c r="F339" s="29"/>
      <c r="G339" s="29"/>
      <c r="H339" s="29"/>
      <c r="I339" s="29">
        <v>10088</v>
      </c>
      <c r="J339" s="29">
        <f>J338</f>
        <v>5968</v>
      </c>
      <c r="K339" s="29">
        <f>K338</f>
        <v>6589</v>
      </c>
      <c r="L339" s="29">
        <v>7371</v>
      </c>
      <c r="M339" s="29">
        <v>7504</v>
      </c>
      <c r="N339" s="29">
        <v>8063</v>
      </c>
      <c r="O339" s="29">
        <v>7067</v>
      </c>
      <c r="P339" s="29">
        <v>8028</v>
      </c>
      <c r="Q339" s="29">
        <f>Q338</f>
        <v>18227</v>
      </c>
      <c r="R339" s="29">
        <v>4762</v>
      </c>
      <c r="S339" s="29">
        <v>11815</v>
      </c>
      <c r="T339" s="29">
        <v>12012</v>
      </c>
      <c r="U339" s="29">
        <v>11508</v>
      </c>
      <c r="V339" s="29">
        <v>9709</v>
      </c>
      <c r="W339" s="29">
        <v>6379</v>
      </c>
      <c r="X339" s="29">
        <v>6250</v>
      </c>
      <c r="Y339" s="37"/>
      <c r="Z339" s="37"/>
      <c r="AA339" s="37"/>
      <c r="AB339" s="37"/>
      <c r="AC339" s="37"/>
      <c r="AD339" s="37"/>
      <c r="AE339" s="37"/>
      <c r="AF339" s="37"/>
      <c r="AG339" s="37"/>
      <c r="AH339" s="37"/>
      <c r="AI339" s="37"/>
      <c r="AJ339" s="37"/>
      <c r="AK339" s="37"/>
      <c r="AL339" s="37"/>
      <c r="AM339" s="37"/>
      <c r="AN339" s="37"/>
      <c r="AO339" s="37"/>
      <c r="AP339" s="36"/>
      <c r="AQ339" s="36"/>
      <c r="AR339" s="14"/>
      <c r="AS339" s="14"/>
      <c r="AU339" s="51"/>
      <c r="AV339" s="52"/>
      <c r="AW339" s="55"/>
      <c r="AY339" s="59">
        <f t="shared" si="510"/>
        <v>9.5</v>
      </c>
      <c r="AZ339" s="59">
        <f t="shared" si="510"/>
        <v>3.8</v>
      </c>
      <c r="BA339" s="59">
        <f t="shared" si="510"/>
        <v>3.8</v>
      </c>
    </row>
    <row r="340" spans="1:53" x14ac:dyDescent="0.15">
      <c r="A340" s="9"/>
      <c r="B340" s="9"/>
      <c r="C340" s="133" t="s">
        <v>296</v>
      </c>
      <c r="D340" s="23" t="s">
        <v>6</v>
      </c>
      <c r="E340" s="26">
        <f t="shared" ref="E340:AI340" si="511">SUM(E341:E342)-SUM(E343:E344)</f>
        <v>0</v>
      </c>
      <c r="F340" s="26">
        <f t="shared" si="511"/>
        <v>0</v>
      </c>
      <c r="G340" s="26">
        <f t="shared" si="511"/>
        <v>0</v>
      </c>
      <c r="H340" s="26">
        <f t="shared" si="511"/>
        <v>0</v>
      </c>
      <c r="I340" s="26">
        <f t="shared" si="511"/>
        <v>0</v>
      </c>
      <c r="J340" s="26">
        <f t="shared" si="511"/>
        <v>0</v>
      </c>
      <c r="K340" s="26">
        <f t="shared" si="511"/>
        <v>0</v>
      </c>
      <c r="L340" s="26">
        <f t="shared" si="511"/>
        <v>0</v>
      </c>
      <c r="M340" s="26">
        <f t="shared" si="511"/>
        <v>0</v>
      </c>
      <c r="N340" s="26">
        <f t="shared" si="511"/>
        <v>0</v>
      </c>
      <c r="O340" s="26">
        <f t="shared" si="511"/>
        <v>0</v>
      </c>
      <c r="P340" s="26">
        <f t="shared" si="511"/>
        <v>0</v>
      </c>
      <c r="Q340" s="26">
        <f t="shared" si="511"/>
        <v>0</v>
      </c>
      <c r="R340" s="26">
        <f t="shared" si="511"/>
        <v>0</v>
      </c>
      <c r="S340" s="26">
        <f t="shared" si="511"/>
        <v>0</v>
      </c>
      <c r="T340" s="26">
        <f t="shared" si="511"/>
        <v>0</v>
      </c>
      <c r="U340" s="26">
        <f t="shared" si="511"/>
        <v>0</v>
      </c>
      <c r="V340" s="26">
        <f t="shared" si="511"/>
        <v>0</v>
      </c>
      <c r="W340" s="26">
        <f t="shared" si="511"/>
        <v>0</v>
      </c>
      <c r="X340" s="26">
        <f t="shared" si="511"/>
        <v>0</v>
      </c>
      <c r="Y340" s="26">
        <f t="shared" si="511"/>
        <v>0</v>
      </c>
      <c r="Z340" s="26">
        <f t="shared" si="511"/>
        <v>0</v>
      </c>
      <c r="AA340" s="26">
        <f t="shared" si="511"/>
        <v>0</v>
      </c>
      <c r="AB340" s="26">
        <f t="shared" si="511"/>
        <v>0</v>
      </c>
      <c r="AC340" s="26">
        <f t="shared" si="511"/>
        <v>0</v>
      </c>
      <c r="AD340" s="26">
        <f t="shared" si="511"/>
        <v>0</v>
      </c>
      <c r="AE340" s="26">
        <f t="shared" si="511"/>
        <v>0</v>
      </c>
      <c r="AF340" s="26">
        <f t="shared" si="511"/>
        <v>0</v>
      </c>
      <c r="AG340" s="26">
        <f t="shared" si="511"/>
        <v>0</v>
      </c>
      <c r="AH340" s="26">
        <f t="shared" si="511"/>
        <v>0</v>
      </c>
      <c r="AI340" s="26">
        <f t="shared" si="511"/>
        <v>0</v>
      </c>
      <c r="AJ340" s="26">
        <f t="shared" ref="AJ340:AK340" si="512">SUM(AJ341:AJ342)-SUM(AJ343:AJ344)</f>
        <v>0</v>
      </c>
      <c r="AK340" s="26">
        <f t="shared" si="512"/>
        <v>0</v>
      </c>
      <c r="AL340" s="26">
        <f t="shared" ref="AL340" si="513">SUM(AL341:AL342)-SUM(AL343:AL344)</f>
        <v>0</v>
      </c>
      <c r="AM340" s="26">
        <f t="shared" ref="AM340" si="514">SUM(AM341:AM342)-SUM(AM343:AM344)</f>
        <v>0</v>
      </c>
      <c r="AN340" s="26">
        <f t="shared" ref="AN340" si="515">SUM(AN341:AN342)-SUM(AN343:AN344)</f>
        <v>1000</v>
      </c>
      <c r="AO340" s="26">
        <f t="shared" ref="AO340" si="516">SUM(AO341:AO342)-SUM(AO343:AO344)</f>
        <v>0</v>
      </c>
      <c r="AP340" s="27">
        <f t="shared" ref="AP340" si="517">SUM(AP341:AP342)-SUM(AP343:AP344)</f>
        <v>0</v>
      </c>
      <c r="AQ340" s="27">
        <f t="shared" ref="AQ340" si="518">SUM(AQ341:AQ342)-SUM(AQ343:AQ344)</f>
        <v>0</v>
      </c>
      <c r="AR340" s="3">
        <v>438.9</v>
      </c>
      <c r="AS340" s="3">
        <v>429.5</v>
      </c>
      <c r="AU340" s="51"/>
      <c r="AV340" s="52"/>
      <c r="AW340" s="53" t="s">
        <v>356</v>
      </c>
      <c r="AY340" s="27">
        <f>SUM(AY341:AY342)</f>
        <v>662.6</v>
      </c>
      <c r="AZ340" s="27">
        <f>SUM(AZ341:AZ342)</f>
        <v>684.5</v>
      </c>
      <c r="BA340" s="27">
        <f>SUM(BA341:BA342)</f>
        <v>740.6</v>
      </c>
    </row>
    <row r="341" spans="1:53" x14ac:dyDescent="0.15">
      <c r="A341" s="9"/>
      <c r="B341" s="9"/>
      <c r="C341" s="134"/>
      <c r="D341" s="22" t="s">
        <v>7</v>
      </c>
      <c r="E341" s="28"/>
      <c r="F341" s="28"/>
      <c r="G341" s="28"/>
      <c r="H341" s="28"/>
      <c r="I341" s="28"/>
      <c r="J341" s="28"/>
      <c r="K341" s="28"/>
      <c r="L341" s="28"/>
      <c r="M341" s="28"/>
      <c r="N341" s="28"/>
      <c r="O341" s="28"/>
      <c r="P341" s="28"/>
      <c r="Q341" s="28"/>
      <c r="R341" s="28"/>
      <c r="S341" s="28"/>
      <c r="T341" s="28"/>
      <c r="U341" s="28"/>
      <c r="V341" s="28"/>
      <c r="W341" s="28"/>
      <c r="X341" s="28"/>
      <c r="Y341" s="28">
        <v>884</v>
      </c>
      <c r="Z341" s="28">
        <v>1389</v>
      </c>
      <c r="AA341" s="28">
        <v>832</v>
      </c>
      <c r="AB341" s="28">
        <v>780</v>
      </c>
      <c r="AC341" s="28">
        <v>2750</v>
      </c>
      <c r="AD341" s="28">
        <v>1010</v>
      </c>
      <c r="AE341" s="28">
        <v>1462</v>
      </c>
      <c r="AF341" s="28">
        <v>3792</v>
      </c>
      <c r="AG341" s="28">
        <v>3521</v>
      </c>
      <c r="AH341" s="28">
        <v>6988</v>
      </c>
      <c r="AI341" s="28">
        <v>8682</v>
      </c>
      <c r="AJ341" s="28">
        <v>9055</v>
      </c>
      <c r="AK341" s="28">
        <v>8542</v>
      </c>
      <c r="AL341" s="28">
        <v>10380</v>
      </c>
      <c r="AM341" s="28">
        <v>31857</v>
      </c>
      <c r="AN341" s="28">
        <v>20356</v>
      </c>
      <c r="AO341" s="28">
        <v>47488</v>
      </c>
      <c r="AP341" s="30">
        <v>56.8</v>
      </c>
      <c r="AQ341" s="30">
        <v>61</v>
      </c>
      <c r="AR341" s="5">
        <v>62.7</v>
      </c>
      <c r="AS341" s="5">
        <v>61.3</v>
      </c>
      <c r="AU341" s="51"/>
      <c r="AV341" s="52"/>
      <c r="AW341" s="54"/>
      <c r="AY341" s="59">
        <f t="shared" ref="AY341:AY357" si="519">AP383</f>
        <v>16.5</v>
      </c>
      <c r="AZ341" s="59">
        <f t="shared" ref="AZ341:AZ357" si="520">AQ383</f>
        <v>44.6</v>
      </c>
      <c r="BA341" s="59">
        <f t="shared" ref="BA341:BA357" si="521">AR383</f>
        <v>60.6</v>
      </c>
    </row>
    <row r="342" spans="1:53" x14ac:dyDescent="0.15">
      <c r="A342" s="9"/>
      <c r="B342" s="10"/>
      <c r="C342" s="134"/>
      <c r="D342" s="22" t="s">
        <v>8</v>
      </c>
      <c r="E342" s="28"/>
      <c r="F342" s="28"/>
      <c r="G342" s="28"/>
      <c r="H342" s="28"/>
      <c r="I342" s="28"/>
      <c r="J342" s="28"/>
      <c r="K342" s="28"/>
      <c r="L342" s="28"/>
      <c r="M342" s="28"/>
      <c r="N342" s="28"/>
      <c r="O342" s="28"/>
      <c r="P342" s="28"/>
      <c r="Q342" s="28"/>
      <c r="R342" s="28"/>
      <c r="S342" s="28"/>
      <c r="T342" s="28"/>
      <c r="U342" s="28"/>
      <c r="V342" s="28"/>
      <c r="W342" s="28"/>
      <c r="X342" s="28"/>
      <c r="Y342" s="28">
        <v>20567</v>
      </c>
      <c r="Z342" s="28">
        <v>37600</v>
      </c>
      <c r="AA342" s="28">
        <v>62878</v>
      </c>
      <c r="AB342" s="28">
        <v>67653</v>
      </c>
      <c r="AC342" s="28">
        <v>75269</v>
      </c>
      <c r="AD342" s="28">
        <v>83744</v>
      </c>
      <c r="AE342" s="28">
        <v>104482</v>
      </c>
      <c r="AF342" s="28">
        <v>98775</v>
      </c>
      <c r="AG342" s="28">
        <v>100488</v>
      </c>
      <c r="AH342" s="28">
        <v>83526</v>
      </c>
      <c r="AI342" s="28">
        <v>110607</v>
      </c>
      <c r="AJ342" s="28">
        <v>117181</v>
      </c>
      <c r="AK342" s="28">
        <v>117197</v>
      </c>
      <c r="AL342" s="28">
        <v>161533</v>
      </c>
      <c r="AM342" s="28">
        <v>289925</v>
      </c>
      <c r="AN342" s="28">
        <v>335259</v>
      </c>
      <c r="AO342" s="28">
        <v>285738</v>
      </c>
      <c r="AP342" s="30">
        <v>354.4</v>
      </c>
      <c r="AQ342" s="30">
        <v>364.4</v>
      </c>
      <c r="AR342" s="5">
        <v>376.2</v>
      </c>
      <c r="AS342" s="5">
        <v>368.2</v>
      </c>
      <c r="AU342" s="51"/>
      <c r="AV342" s="52"/>
      <c r="AW342" s="54"/>
      <c r="AY342" s="59">
        <f t="shared" si="519"/>
        <v>646.1</v>
      </c>
      <c r="AZ342" s="59">
        <f t="shared" si="520"/>
        <v>639.9</v>
      </c>
      <c r="BA342" s="59">
        <f t="shared" si="521"/>
        <v>680</v>
      </c>
    </row>
    <row r="343" spans="1:53" x14ac:dyDescent="0.15">
      <c r="A343" s="9"/>
      <c r="B343" s="10"/>
      <c r="C343" s="134"/>
      <c r="D343" s="22" t="s">
        <v>9</v>
      </c>
      <c r="E343" s="28"/>
      <c r="F343" s="28"/>
      <c r="G343" s="28"/>
      <c r="H343" s="28"/>
      <c r="I343" s="28"/>
      <c r="J343" s="28"/>
      <c r="K343" s="28"/>
      <c r="L343" s="28"/>
      <c r="M343" s="28"/>
      <c r="N343" s="28"/>
      <c r="O343" s="28"/>
      <c r="P343" s="28"/>
      <c r="Q343" s="28"/>
      <c r="R343" s="28"/>
      <c r="S343" s="28"/>
      <c r="T343" s="28"/>
      <c r="U343" s="28"/>
      <c r="V343" s="28"/>
      <c r="W343" s="28"/>
      <c r="X343" s="28"/>
      <c r="Y343" s="28">
        <v>15105</v>
      </c>
      <c r="Z343" s="28">
        <v>26319</v>
      </c>
      <c r="AA343" s="28">
        <v>54056</v>
      </c>
      <c r="AB343" s="28">
        <v>57271</v>
      </c>
      <c r="AC343" s="28">
        <v>61568</v>
      </c>
      <c r="AD343" s="28">
        <v>78667</v>
      </c>
      <c r="AE343" s="28">
        <v>100937</v>
      </c>
      <c r="AF343" s="28">
        <v>94174</v>
      </c>
      <c r="AG343" s="28">
        <v>94745</v>
      </c>
      <c r="AH343" s="28">
        <v>79800</v>
      </c>
      <c r="AI343" s="28">
        <v>109645</v>
      </c>
      <c r="AJ343" s="28">
        <v>113255</v>
      </c>
      <c r="AK343" s="28">
        <v>110961</v>
      </c>
      <c r="AL343" s="28">
        <v>155677</v>
      </c>
      <c r="AM343" s="28">
        <v>303656</v>
      </c>
      <c r="AN343" s="28">
        <v>335937</v>
      </c>
      <c r="AO343" s="28">
        <v>312777</v>
      </c>
      <c r="AP343" s="30">
        <v>389</v>
      </c>
      <c r="AQ343" s="30">
        <v>399.1</v>
      </c>
      <c r="AR343" s="5">
        <v>417.7</v>
      </c>
      <c r="AS343" s="5">
        <v>411</v>
      </c>
      <c r="AU343" s="51"/>
      <c r="AV343" s="52"/>
      <c r="AW343" s="54"/>
      <c r="AY343" s="59">
        <f t="shared" si="519"/>
        <v>559.29999999999995</v>
      </c>
      <c r="AZ343" s="59">
        <f t="shared" si="520"/>
        <v>595.79999999999995</v>
      </c>
      <c r="BA343" s="59">
        <f t="shared" si="521"/>
        <v>635.4</v>
      </c>
    </row>
    <row r="344" spans="1:53" x14ac:dyDescent="0.15">
      <c r="A344" s="9"/>
      <c r="B344" s="10"/>
      <c r="C344" s="134"/>
      <c r="D344" s="22" t="s">
        <v>10</v>
      </c>
      <c r="E344" s="28"/>
      <c r="F344" s="28"/>
      <c r="G344" s="28"/>
      <c r="H344" s="28"/>
      <c r="I344" s="28"/>
      <c r="J344" s="28"/>
      <c r="K344" s="28"/>
      <c r="L344" s="28"/>
      <c r="M344" s="28"/>
      <c r="N344" s="28"/>
      <c r="O344" s="28"/>
      <c r="P344" s="28"/>
      <c r="Q344" s="28"/>
      <c r="R344" s="28"/>
      <c r="S344" s="28"/>
      <c r="T344" s="28"/>
      <c r="U344" s="28"/>
      <c r="V344" s="28"/>
      <c r="W344" s="28"/>
      <c r="X344" s="28"/>
      <c r="Y344" s="28">
        <v>6346</v>
      </c>
      <c r="Z344" s="28">
        <v>12670</v>
      </c>
      <c r="AA344" s="28">
        <v>9654</v>
      </c>
      <c r="AB344" s="28">
        <v>11162</v>
      </c>
      <c r="AC344" s="28">
        <v>16451</v>
      </c>
      <c r="AD344" s="28">
        <v>6087</v>
      </c>
      <c r="AE344" s="28">
        <v>5007</v>
      </c>
      <c r="AF344" s="28">
        <v>8393</v>
      </c>
      <c r="AG344" s="28">
        <v>9264</v>
      </c>
      <c r="AH344" s="28">
        <v>10714</v>
      </c>
      <c r="AI344" s="28">
        <v>9644</v>
      </c>
      <c r="AJ344" s="28">
        <v>12981</v>
      </c>
      <c r="AK344" s="28">
        <v>14778</v>
      </c>
      <c r="AL344" s="28">
        <v>16236</v>
      </c>
      <c r="AM344" s="28">
        <v>18126</v>
      </c>
      <c r="AN344" s="28">
        <v>18678</v>
      </c>
      <c r="AO344" s="28">
        <v>20449</v>
      </c>
      <c r="AP344" s="30">
        <v>22.2</v>
      </c>
      <c r="AQ344" s="30">
        <v>26.3</v>
      </c>
      <c r="AR344" s="5">
        <v>21.2</v>
      </c>
      <c r="AS344" s="5">
        <v>18.5</v>
      </c>
      <c r="AU344" s="51"/>
      <c r="AV344" s="52"/>
      <c r="AW344" s="54"/>
      <c r="AY344" s="59">
        <f t="shared" si="519"/>
        <v>103.3</v>
      </c>
      <c r="AZ344" s="59">
        <f t="shared" si="520"/>
        <v>88.7</v>
      </c>
      <c r="BA344" s="59">
        <f t="shared" si="521"/>
        <v>105.2</v>
      </c>
    </row>
    <row r="345" spans="1:53" ht="14.25" thickBot="1" x14ac:dyDescent="0.2">
      <c r="A345" s="9"/>
      <c r="B345" s="10"/>
      <c r="C345" s="135"/>
      <c r="D345" s="24" t="s">
        <v>11</v>
      </c>
      <c r="E345" s="29"/>
      <c r="F345" s="29"/>
      <c r="G345" s="29"/>
      <c r="H345" s="29"/>
      <c r="I345" s="29"/>
      <c r="J345" s="29"/>
      <c r="K345" s="29"/>
      <c r="L345" s="29"/>
      <c r="M345" s="29"/>
      <c r="N345" s="29"/>
      <c r="O345" s="29"/>
      <c r="P345" s="29"/>
      <c r="Q345" s="29"/>
      <c r="R345" s="29"/>
      <c r="S345" s="29"/>
      <c r="T345" s="29"/>
      <c r="U345" s="29"/>
      <c r="V345" s="29"/>
      <c r="W345" s="29"/>
      <c r="X345" s="29"/>
      <c r="Y345" s="29">
        <f>Y344</f>
        <v>6346</v>
      </c>
      <c r="Z345" s="29">
        <v>12731</v>
      </c>
      <c r="AA345" s="29">
        <v>10099</v>
      </c>
      <c r="AB345" s="29">
        <v>11478</v>
      </c>
      <c r="AC345" s="29">
        <f>AC344</f>
        <v>16451</v>
      </c>
      <c r="AD345" s="29">
        <f>AD344</f>
        <v>6087</v>
      </c>
      <c r="AE345" s="29">
        <f>AE344</f>
        <v>5007</v>
      </c>
      <c r="AF345" s="29">
        <v>13878</v>
      </c>
      <c r="AG345" s="29">
        <v>14083</v>
      </c>
      <c r="AH345" s="29">
        <v>15604</v>
      </c>
      <c r="AI345" s="29">
        <v>12437</v>
      </c>
      <c r="AJ345" s="29">
        <v>14889</v>
      </c>
      <c r="AK345" s="29">
        <v>16126</v>
      </c>
      <c r="AL345" s="29">
        <v>17622</v>
      </c>
      <c r="AM345" s="29">
        <v>18652</v>
      </c>
      <c r="AN345" s="29">
        <v>23534</v>
      </c>
      <c r="AO345" s="29">
        <v>23807</v>
      </c>
      <c r="AP345" s="31">
        <v>23.6</v>
      </c>
      <c r="AQ345" s="31">
        <v>26.4</v>
      </c>
      <c r="AR345" s="7">
        <v>21.5</v>
      </c>
      <c r="AS345" s="7">
        <v>18.7</v>
      </c>
      <c r="AU345" s="51"/>
      <c r="AV345" s="52"/>
      <c r="AW345" s="55"/>
      <c r="AY345" s="59">
        <f t="shared" si="519"/>
        <v>113.7</v>
      </c>
      <c r="AZ345" s="59">
        <f t="shared" si="520"/>
        <v>97.5</v>
      </c>
      <c r="BA345" s="59">
        <f t="shared" si="521"/>
        <v>115.7</v>
      </c>
    </row>
    <row r="346" spans="1:53" x14ac:dyDescent="0.15">
      <c r="A346" s="9"/>
      <c r="B346" s="10"/>
      <c r="C346" s="133" t="s">
        <v>60</v>
      </c>
      <c r="D346" s="23" t="s">
        <v>6</v>
      </c>
      <c r="E346" s="26">
        <f t="shared" ref="E346:AI346" si="522">SUM(E347:E348)-SUM(E349:E350)</f>
        <v>0</v>
      </c>
      <c r="F346" s="26">
        <f t="shared" si="522"/>
        <v>0</v>
      </c>
      <c r="G346" s="26">
        <f t="shared" si="522"/>
        <v>0</v>
      </c>
      <c r="H346" s="26">
        <f t="shared" si="522"/>
        <v>0</v>
      </c>
      <c r="I346" s="26">
        <f t="shared" si="522"/>
        <v>0</v>
      </c>
      <c r="J346" s="26">
        <f t="shared" si="522"/>
        <v>0</v>
      </c>
      <c r="K346" s="26">
        <f t="shared" si="522"/>
        <v>0</v>
      </c>
      <c r="L346" s="26">
        <f t="shared" si="522"/>
        <v>0</v>
      </c>
      <c r="M346" s="26">
        <f t="shared" si="522"/>
        <v>0</v>
      </c>
      <c r="N346" s="26">
        <f t="shared" si="522"/>
        <v>0</v>
      </c>
      <c r="O346" s="26">
        <f t="shared" si="522"/>
        <v>0</v>
      </c>
      <c r="P346" s="26">
        <f t="shared" si="522"/>
        <v>0</v>
      </c>
      <c r="Q346" s="26">
        <f t="shared" si="522"/>
        <v>0</v>
      </c>
      <c r="R346" s="26">
        <f t="shared" si="522"/>
        <v>0</v>
      </c>
      <c r="S346" s="26">
        <f t="shared" si="522"/>
        <v>0</v>
      </c>
      <c r="T346" s="26">
        <f t="shared" si="522"/>
        <v>0</v>
      </c>
      <c r="U346" s="26">
        <f t="shared" si="522"/>
        <v>0</v>
      </c>
      <c r="V346" s="26">
        <f t="shared" si="522"/>
        <v>0</v>
      </c>
      <c r="W346" s="26">
        <f t="shared" si="522"/>
        <v>0</v>
      </c>
      <c r="X346" s="26">
        <f t="shared" si="522"/>
        <v>0</v>
      </c>
      <c r="Y346" s="26">
        <f t="shared" si="522"/>
        <v>0</v>
      </c>
      <c r="Z346" s="26">
        <f t="shared" si="522"/>
        <v>0</v>
      </c>
      <c r="AA346" s="26">
        <f t="shared" si="522"/>
        <v>0</v>
      </c>
      <c r="AB346" s="26">
        <f t="shared" si="522"/>
        <v>0</v>
      </c>
      <c r="AC346" s="26">
        <f t="shared" si="522"/>
        <v>0</v>
      </c>
      <c r="AD346" s="26">
        <f t="shared" si="522"/>
        <v>0</v>
      </c>
      <c r="AE346" s="26">
        <f t="shared" si="522"/>
        <v>0</v>
      </c>
      <c r="AF346" s="26">
        <f t="shared" si="522"/>
        <v>0</v>
      </c>
      <c r="AG346" s="26">
        <f t="shared" si="522"/>
        <v>0</v>
      </c>
      <c r="AH346" s="26">
        <f t="shared" si="522"/>
        <v>0</v>
      </c>
      <c r="AI346" s="26">
        <f t="shared" si="522"/>
        <v>0</v>
      </c>
      <c r="AJ346" s="26">
        <f t="shared" ref="AJ346:AK346" si="523">SUM(AJ347:AJ348)-SUM(AJ349:AJ350)</f>
        <v>0</v>
      </c>
      <c r="AK346" s="26">
        <f t="shared" si="523"/>
        <v>0</v>
      </c>
      <c r="AL346" s="26">
        <f t="shared" ref="AL346" si="524">SUM(AL347:AL348)-SUM(AL349:AL350)</f>
        <v>0</v>
      </c>
      <c r="AM346" s="26">
        <f t="shared" ref="AM346" si="525">SUM(AM347:AM348)-SUM(AM349:AM350)</f>
        <v>0</v>
      </c>
      <c r="AN346" s="26">
        <f t="shared" ref="AN346" si="526">SUM(AN347:AN348)-SUM(AN349:AN350)</f>
        <v>0</v>
      </c>
      <c r="AO346" s="26">
        <f t="shared" ref="AO346" si="527">SUM(AO347:AO348)-SUM(AO349:AO350)</f>
        <v>0</v>
      </c>
      <c r="AP346" s="27">
        <f t="shared" ref="AP346" si="528">SUM(AP347:AP348)-SUM(AP349:AP350)</f>
        <v>0</v>
      </c>
      <c r="AQ346" s="27">
        <f t="shared" ref="AQ346" si="529">SUM(AQ347:AQ348)-SUM(AQ349:AQ350)</f>
        <v>0</v>
      </c>
      <c r="AR346" s="3">
        <v>1544.5</v>
      </c>
      <c r="AS346" s="3">
        <v>1479.7</v>
      </c>
      <c r="AU346" s="51"/>
      <c r="AV346" s="52"/>
      <c r="AW346" s="53" t="s">
        <v>64</v>
      </c>
      <c r="AY346" s="59">
        <f t="shared" si="519"/>
        <v>0</v>
      </c>
      <c r="AZ346" s="59">
        <f t="shared" si="520"/>
        <v>0</v>
      </c>
      <c r="BA346" s="59">
        <f t="shared" si="521"/>
        <v>268.60000000000002</v>
      </c>
    </row>
    <row r="347" spans="1:53" x14ac:dyDescent="0.15">
      <c r="A347" s="9"/>
      <c r="B347" s="10"/>
      <c r="C347" s="134"/>
      <c r="D347" s="22" t="s">
        <v>7</v>
      </c>
      <c r="E347" s="28"/>
      <c r="F347" s="28"/>
      <c r="G347" s="28"/>
      <c r="H347" s="28"/>
      <c r="I347" s="28"/>
      <c r="J347" s="28"/>
      <c r="K347" s="28"/>
      <c r="L347" s="28"/>
      <c r="M347" s="28"/>
      <c r="N347" s="28"/>
      <c r="O347" s="28"/>
      <c r="P347" s="28"/>
      <c r="Q347" s="28"/>
      <c r="R347" s="28"/>
      <c r="S347" s="28"/>
      <c r="T347" s="28"/>
      <c r="U347" s="28"/>
      <c r="V347" s="28"/>
      <c r="W347" s="28"/>
      <c r="X347" s="28"/>
      <c r="Y347" s="28"/>
      <c r="Z347" s="28"/>
      <c r="AA347" s="28"/>
      <c r="AB347" s="28"/>
      <c r="AC347" s="28"/>
      <c r="AD347" s="28"/>
      <c r="AE347" s="28"/>
      <c r="AF347" s="28"/>
      <c r="AG347" s="28">
        <v>202877</v>
      </c>
      <c r="AH347" s="28">
        <v>333400</v>
      </c>
      <c r="AI347" s="28">
        <v>422800</v>
      </c>
      <c r="AJ347" s="28">
        <v>444000</v>
      </c>
      <c r="AK347" s="28">
        <v>464100</v>
      </c>
      <c r="AL347" s="28">
        <v>464900</v>
      </c>
      <c r="AM347" s="28">
        <v>485800</v>
      </c>
      <c r="AN347" s="28">
        <v>480800</v>
      </c>
      <c r="AO347" s="28">
        <v>486300</v>
      </c>
      <c r="AP347" s="30">
        <v>506.6</v>
      </c>
      <c r="AQ347" s="30">
        <v>525</v>
      </c>
      <c r="AR347" s="5">
        <v>520</v>
      </c>
      <c r="AS347" s="5">
        <v>505</v>
      </c>
      <c r="AU347" s="51"/>
      <c r="AV347" s="52"/>
      <c r="AW347" s="54"/>
      <c r="AY347" s="59">
        <f t="shared" si="519"/>
        <v>0</v>
      </c>
      <c r="AZ347" s="59">
        <f t="shared" si="520"/>
        <v>0</v>
      </c>
      <c r="BA347" s="59">
        <f t="shared" si="521"/>
        <v>7.9</v>
      </c>
    </row>
    <row r="348" spans="1:53" x14ac:dyDescent="0.15">
      <c r="A348" s="9"/>
      <c r="B348" s="10"/>
      <c r="C348" s="134"/>
      <c r="D348" s="22" t="s">
        <v>8</v>
      </c>
      <c r="E348" s="28"/>
      <c r="F348" s="28"/>
      <c r="G348" s="28"/>
      <c r="H348" s="28"/>
      <c r="I348" s="28"/>
      <c r="J348" s="28"/>
      <c r="K348" s="28"/>
      <c r="L348" s="28"/>
      <c r="M348" s="28"/>
      <c r="N348" s="28"/>
      <c r="O348" s="28"/>
      <c r="P348" s="28"/>
      <c r="Q348" s="28"/>
      <c r="R348" s="28"/>
      <c r="S348" s="28"/>
      <c r="T348" s="28"/>
      <c r="U348" s="28"/>
      <c r="V348" s="28"/>
      <c r="W348" s="28"/>
      <c r="X348" s="28"/>
      <c r="Y348" s="28"/>
      <c r="Z348" s="28"/>
      <c r="AA348" s="28"/>
      <c r="AB348" s="28"/>
      <c r="AC348" s="28"/>
      <c r="AD348" s="28"/>
      <c r="AE348" s="28"/>
      <c r="AF348" s="28"/>
      <c r="AG348" s="28">
        <v>813419</v>
      </c>
      <c r="AH348" s="28">
        <v>922500</v>
      </c>
      <c r="AI348" s="28">
        <v>980200</v>
      </c>
      <c r="AJ348" s="28">
        <v>1022100</v>
      </c>
      <c r="AK348" s="28">
        <v>1015500</v>
      </c>
      <c r="AL348" s="28">
        <v>1028500</v>
      </c>
      <c r="AM348" s="28">
        <v>1049000</v>
      </c>
      <c r="AN348" s="28">
        <v>1092100</v>
      </c>
      <c r="AO348" s="28">
        <v>1082800</v>
      </c>
      <c r="AP348" s="30">
        <v>1074.4000000000001</v>
      </c>
      <c r="AQ348" s="30">
        <v>1066.3</v>
      </c>
      <c r="AR348" s="5">
        <v>1024.5</v>
      </c>
      <c r="AS348" s="5">
        <v>974.7</v>
      </c>
      <c r="AU348" s="51"/>
      <c r="AV348" s="52"/>
      <c r="AW348" s="54"/>
      <c r="AY348" s="59">
        <f t="shared" si="519"/>
        <v>0</v>
      </c>
      <c r="AZ348" s="59">
        <f t="shared" si="520"/>
        <v>0</v>
      </c>
      <c r="BA348" s="59">
        <f t="shared" si="521"/>
        <v>260.7</v>
      </c>
    </row>
    <row r="349" spans="1:53" x14ac:dyDescent="0.15">
      <c r="A349" s="9"/>
      <c r="B349" s="10"/>
      <c r="C349" s="134"/>
      <c r="D349" s="22" t="s">
        <v>9</v>
      </c>
      <c r="E349" s="28"/>
      <c r="F349" s="28"/>
      <c r="G349" s="28"/>
      <c r="H349" s="28"/>
      <c r="I349" s="28"/>
      <c r="J349" s="28"/>
      <c r="K349" s="28"/>
      <c r="L349" s="28"/>
      <c r="M349" s="28"/>
      <c r="N349" s="28"/>
      <c r="O349" s="28"/>
      <c r="P349" s="28"/>
      <c r="Q349" s="28"/>
      <c r="R349" s="28"/>
      <c r="S349" s="28"/>
      <c r="T349" s="28"/>
      <c r="U349" s="28"/>
      <c r="V349" s="28"/>
      <c r="W349" s="28"/>
      <c r="X349" s="28"/>
      <c r="Y349" s="28"/>
      <c r="Z349" s="28"/>
      <c r="AA349" s="28"/>
      <c r="AB349" s="28"/>
      <c r="AC349" s="28"/>
      <c r="AD349" s="28"/>
      <c r="AE349" s="28"/>
      <c r="AF349" s="28"/>
      <c r="AG349" s="28">
        <v>810639</v>
      </c>
      <c r="AH349" s="28">
        <v>975900</v>
      </c>
      <c r="AI349" s="28">
        <v>1044400</v>
      </c>
      <c r="AJ349" s="28">
        <v>1091500</v>
      </c>
      <c r="AK349" s="28">
        <v>1102400</v>
      </c>
      <c r="AL349" s="28">
        <v>1096800</v>
      </c>
      <c r="AM349" s="28">
        <v>1123000</v>
      </c>
      <c r="AN349" s="28">
        <v>1159300</v>
      </c>
      <c r="AO349" s="28">
        <v>1156500</v>
      </c>
      <c r="AP349" s="30">
        <v>1154.3</v>
      </c>
      <c r="AQ349" s="30">
        <v>1156.7</v>
      </c>
      <c r="AR349" s="5">
        <v>1111.5999999999999</v>
      </c>
      <c r="AS349" s="5">
        <v>1053</v>
      </c>
      <c r="AU349" s="51"/>
      <c r="AV349" s="52"/>
      <c r="AW349" s="54"/>
      <c r="AY349" s="59">
        <f t="shared" si="519"/>
        <v>0</v>
      </c>
      <c r="AZ349" s="59">
        <f t="shared" si="520"/>
        <v>0</v>
      </c>
      <c r="BA349" s="59">
        <f t="shared" si="521"/>
        <v>244.2</v>
      </c>
    </row>
    <row r="350" spans="1:53" x14ac:dyDescent="0.15">
      <c r="A350" s="9"/>
      <c r="B350" s="10"/>
      <c r="C350" s="134"/>
      <c r="D350" s="22" t="s">
        <v>10</v>
      </c>
      <c r="E350" s="28"/>
      <c r="F350" s="28"/>
      <c r="G350" s="28"/>
      <c r="H350" s="28"/>
      <c r="I350" s="28"/>
      <c r="J350" s="28"/>
      <c r="K350" s="28"/>
      <c r="L350" s="28"/>
      <c r="M350" s="28"/>
      <c r="N350" s="28"/>
      <c r="O350" s="28"/>
      <c r="P350" s="28"/>
      <c r="Q350" s="28"/>
      <c r="R350" s="28"/>
      <c r="S350" s="28"/>
      <c r="T350" s="28"/>
      <c r="U350" s="28"/>
      <c r="V350" s="28"/>
      <c r="W350" s="28"/>
      <c r="X350" s="28"/>
      <c r="Y350" s="28"/>
      <c r="Z350" s="28"/>
      <c r="AA350" s="28"/>
      <c r="AB350" s="28"/>
      <c r="AC350" s="28"/>
      <c r="AD350" s="28"/>
      <c r="AE350" s="28"/>
      <c r="AF350" s="28"/>
      <c r="AG350" s="28">
        <v>205657</v>
      </c>
      <c r="AH350" s="28">
        <v>280000</v>
      </c>
      <c r="AI350" s="28">
        <v>358600</v>
      </c>
      <c r="AJ350" s="28">
        <v>374600</v>
      </c>
      <c r="AK350" s="28">
        <v>377200</v>
      </c>
      <c r="AL350" s="28">
        <v>396600</v>
      </c>
      <c r="AM350" s="28">
        <v>411800</v>
      </c>
      <c r="AN350" s="28">
        <v>413600</v>
      </c>
      <c r="AO350" s="28">
        <v>412600</v>
      </c>
      <c r="AP350" s="30">
        <v>426.7</v>
      </c>
      <c r="AQ350" s="30">
        <v>434.6</v>
      </c>
      <c r="AR350" s="5">
        <v>432.9</v>
      </c>
      <c r="AS350" s="5">
        <v>426.7</v>
      </c>
      <c r="AU350" s="51"/>
      <c r="AV350" s="52"/>
      <c r="AW350" s="54"/>
      <c r="AY350" s="59">
        <f t="shared" si="519"/>
        <v>0</v>
      </c>
      <c r="AZ350" s="59">
        <f t="shared" si="520"/>
        <v>0</v>
      </c>
      <c r="BA350" s="59">
        <f t="shared" si="521"/>
        <v>24.4</v>
      </c>
    </row>
    <row r="351" spans="1:53" ht="14.25" thickBot="1" x14ac:dyDescent="0.2">
      <c r="A351" s="9"/>
      <c r="B351" s="11"/>
      <c r="C351" s="135"/>
      <c r="D351" s="24" t="s">
        <v>11</v>
      </c>
      <c r="E351" s="29"/>
      <c r="F351" s="29"/>
      <c r="G351" s="29"/>
      <c r="H351" s="29"/>
      <c r="I351" s="29"/>
      <c r="J351" s="29"/>
      <c r="K351" s="29"/>
      <c r="L351" s="29"/>
      <c r="M351" s="29"/>
      <c r="N351" s="29"/>
      <c r="O351" s="29"/>
      <c r="P351" s="29"/>
      <c r="Q351" s="29"/>
      <c r="R351" s="29"/>
      <c r="S351" s="29"/>
      <c r="T351" s="29"/>
      <c r="U351" s="29"/>
      <c r="V351" s="29"/>
      <c r="W351" s="29"/>
      <c r="X351" s="29"/>
      <c r="Y351" s="29"/>
      <c r="Z351" s="29"/>
      <c r="AA351" s="29"/>
      <c r="AB351" s="29"/>
      <c r="AC351" s="29"/>
      <c r="AD351" s="29"/>
      <c r="AE351" s="29"/>
      <c r="AF351" s="29"/>
      <c r="AG351" s="29">
        <v>222472</v>
      </c>
      <c r="AH351" s="29">
        <v>296800</v>
      </c>
      <c r="AI351" s="29">
        <v>370800</v>
      </c>
      <c r="AJ351" s="29">
        <v>387600</v>
      </c>
      <c r="AK351" s="29">
        <v>392400</v>
      </c>
      <c r="AL351" s="29">
        <v>413100</v>
      </c>
      <c r="AM351" s="29">
        <v>428700</v>
      </c>
      <c r="AN351" s="29">
        <v>430700</v>
      </c>
      <c r="AO351" s="29">
        <v>428900</v>
      </c>
      <c r="AP351" s="31">
        <v>449</v>
      </c>
      <c r="AQ351" s="31">
        <v>456.3</v>
      </c>
      <c r="AR351" s="7">
        <v>446</v>
      </c>
      <c r="AS351" s="7">
        <v>448</v>
      </c>
      <c r="AU351" s="51"/>
      <c r="AV351" s="52"/>
      <c r="AW351" s="55"/>
      <c r="AY351" s="59">
        <f t="shared" si="519"/>
        <v>0</v>
      </c>
      <c r="AZ351" s="59">
        <f t="shared" si="520"/>
        <v>0</v>
      </c>
      <c r="BA351" s="59">
        <f t="shared" si="521"/>
        <v>24.4</v>
      </c>
    </row>
    <row r="352" spans="1:53" x14ac:dyDescent="0.15">
      <c r="A352" s="9"/>
      <c r="B352" s="9"/>
      <c r="C352" s="136" t="s">
        <v>61</v>
      </c>
      <c r="D352" s="23" t="s">
        <v>6</v>
      </c>
      <c r="E352" s="26">
        <f t="shared" ref="E352:AI352" si="530">SUM(E353:E354)</f>
        <v>0</v>
      </c>
      <c r="F352" s="26">
        <f t="shared" si="530"/>
        <v>0</v>
      </c>
      <c r="G352" s="26">
        <f t="shared" si="530"/>
        <v>0</v>
      </c>
      <c r="H352" s="26">
        <f t="shared" si="530"/>
        <v>0</v>
      </c>
      <c r="I352" s="26">
        <f t="shared" si="530"/>
        <v>0</v>
      </c>
      <c r="J352" s="26">
        <f t="shared" si="530"/>
        <v>0</v>
      </c>
      <c r="K352" s="26">
        <f t="shared" si="530"/>
        <v>0</v>
      </c>
      <c r="L352" s="26">
        <f t="shared" si="530"/>
        <v>0</v>
      </c>
      <c r="M352" s="26">
        <f t="shared" si="530"/>
        <v>0</v>
      </c>
      <c r="N352" s="26">
        <f t="shared" si="530"/>
        <v>0</v>
      </c>
      <c r="O352" s="26">
        <f t="shared" si="530"/>
        <v>0</v>
      </c>
      <c r="P352" s="26">
        <f t="shared" si="530"/>
        <v>0</v>
      </c>
      <c r="Q352" s="26">
        <f t="shared" si="530"/>
        <v>0</v>
      </c>
      <c r="R352" s="26">
        <f t="shared" si="530"/>
        <v>0</v>
      </c>
      <c r="S352" s="26">
        <f t="shared" si="530"/>
        <v>0</v>
      </c>
      <c r="T352" s="26">
        <f t="shared" si="530"/>
        <v>0</v>
      </c>
      <c r="U352" s="26">
        <f t="shared" si="530"/>
        <v>0</v>
      </c>
      <c r="V352" s="26">
        <f t="shared" si="530"/>
        <v>0</v>
      </c>
      <c r="W352" s="26">
        <f t="shared" si="530"/>
        <v>0</v>
      </c>
      <c r="X352" s="26">
        <f t="shared" si="530"/>
        <v>0</v>
      </c>
      <c r="Y352" s="26">
        <f t="shared" si="530"/>
        <v>0</v>
      </c>
      <c r="Z352" s="26">
        <f t="shared" si="530"/>
        <v>0</v>
      </c>
      <c r="AA352" s="26">
        <f t="shared" si="530"/>
        <v>0</v>
      </c>
      <c r="AB352" s="26">
        <f t="shared" si="530"/>
        <v>0</v>
      </c>
      <c r="AC352" s="26">
        <f t="shared" si="530"/>
        <v>0</v>
      </c>
      <c r="AD352" s="26">
        <f t="shared" si="530"/>
        <v>0</v>
      </c>
      <c r="AE352" s="26">
        <f t="shared" si="530"/>
        <v>0</v>
      </c>
      <c r="AF352" s="26">
        <f t="shared" si="530"/>
        <v>0</v>
      </c>
      <c r="AG352" s="26">
        <f t="shared" si="530"/>
        <v>0</v>
      </c>
      <c r="AH352" s="26">
        <f t="shared" si="530"/>
        <v>0</v>
      </c>
      <c r="AI352" s="26">
        <f t="shared" si="530"/>
        <v>0</v>
      </c>
      <c r="AJ352" s="26">
        <f t="shared" ref="AJ352:AK352" si="531">SUM(AJ353:AJ354)</f>
        <v>0</v>
      </c>
      <c r="AK352" s="26">
        <f t="shared" si="531"/>
        <v>0</v>
      </c>
      <c r="AL352" s="26">
        <f t="shared" ref="AL352" si="532">SUM(AL353:AL354)</f>
        <v>0</v>
      </c>
      <c r="AM352" s="26">
        <f t="shared" ref="AM352" si="533">SUM(AM353:AM354)</f>
        <v>0</v>
      </c>
      <c r="AN352" s="26">
        <f t="shared" ref="AN352" si="534">SUM(AN353:AN354)</f>
        <v>0</v>
      </c>
      <c r="AO352" s="26">
        <f t="shared" ref="AO352" si="535">SUM(AO353:AO354)</f>
        <v>0</v>
      </c>
      <c r="AP352" s="27">
        <f t="shared" ref="AP352" si="536">SUM(AP353:AP354)</f>
        <v>0</v>
      </c>
      <c r="AQ352" s="27">
        <f t="shared" ref="AQ352" si="537">SUM(AQ353:AQ354)</f>
        <v>0</v>
      </c>
      <c r="AR352" s="3">
        <v>4273.8</v>
      </c>
      <c r="AS352" s="3">
        <v>3819.9</v>
      </c>
      <c r="AU352" s="51"/>
      <c r="AV352" s="52"/>
      <c r="AW352" s="53" t="s">
        <v>357</v>
      </c>
      <c r="AY352" s="59">
        <f t="shared" si="519"/>
        <v>0</v>
      </c>
      <c r="AZ352" s="59">
        <f t="shared" si="520"/>
        <v>0</v>
      </c>
      <c r="BA352" s="59">
        <f t="shared" si="521"/>
        <v>555.20000000000005</v>
      </c>
    </row>
    <row r="353" spans="1:53" x14ac:dyDescent="0.15">
      <c r="A353" s="9"/>
      <c r="B353" s="10"/>
      <c r="C353" s="137"/>
      <c r="D353" s="22" t="s">
        <v>7</v>
      </c>
      <c r="E353" s="28"/>
      <c r="F353" s="28"/>
      <c r="G353" s="28"/>
      <c r="H353" s="28"/>
      <c r="I353" s="28"/>
      <c r="J353" s="28"/>
      <c r="K353" s="28"/>
      <c r="L353" s="28"/>
      <c r="M353" s="28"/>
      <c r="N353" s="28"/>
      <c r="O353" s="28"/>
      <c r="P353" s="28"/>
      <c r="Q353" s="28"/>
      <c r="R353" s="28"/>
      <c r="S353" s="28"/>
      <c r="T353" s="28"/>
      <c r="U353" s="28"/>
      <c r="V353" s="28"/>
      <c r="W353" s="28"/>
      <c r="X353" s="28"/>
      <c r="Y353" s="28"/>
      <c r="Z353" s="28"/>
      <c r="AA353" s="28"/>
      <c r="AB353" s="28"/>
      <c r="AC353" s="28"/>
      <c r="AD353" s="28"/>
      <c r="AE353" s="28"/>
      <c r="AF353" s="28"/>
      <c r="AG353" s="28"/>
      <c r="AH353" s="28"/>
      <c r="AI353" s="28"/>
      <c r="AJ353" s="28"/>
      <c r="AK353" s="28"/>
      <c r="AL353" s="28"/>
      <c r="AM353" s="28"/>
      <c r="AN353" s="28"/>
      <c r="AO353" s="28"/>
      <c r="AP353" s="30"/>
      <c r="AQ353" s="30"/>
      <c r="AR353" s="5">
        <v>1035.3</v>
      </c>
      <c r="AS353" s="5">
        <v>906.6</v>
      </c>
      <c r="AU353" s="51"/>
      <c r="AV353" s="52"/>
      <c r="AW353" s="54"/>
      <c r="AY353" s="59">
        <f t="shared" si="519"/>
        <v>0</v>
      </c>
      <c r="AZ353" s="59">
        <f t="shared" si="520"/>
        <v>0</v>
      </c>
      <c r="BA353" s="59">
        <f t="shared" si="521"/>
        <v>112.6</v>
      </c>
    </row>
    <row r="354" spans="1:53" x14ac:dyDescent="0.15">
      <c r="A354" s="9"/>
      <c r="B354" s="10"/>
      <c r="C354" s="137"/>
      <c r="D354" s="22" t="s">
        <v>8</v>
      </c>
      <c r="E354" s="28"/>
      <c r="F354" s="28"/>
      <c r="G354" s="28"/>
      <c r="H354" s="28"/>
      <c r="I354" s="28"/>
      <c r="J354" s="28"/>
      <c r="K354" s="28"/>
      <c r="L354" s="28"/>
      <c r="M354" s="28"/>
      <c r="N354" s="28"/>
      <c r="O354" s="28"/>
      <c r="P354" s="28"/>
      <c r="Q354" s="28"/>
      <c r="R354" s="28"/>
      <c r="S354" s="28"/>
      <c r="T354" s="28"/>
      <c r="U354" s="28"/>
      <c r="V354" s="28"/>
      <c r="W354" s="28"/>
      <c r="X354" s="28"/>
      <c r="Y354" s="28"/>
      <c r="Z354" s="28"/>
      <c r="AA354" s="28"/>
      <c r="AB354" s="28"/>
      <c r="AC354" s="28"/>
      <c r="AD354" s="28"/>
      <c r="AE354" s="28"/>
      <c r="AF354" s="28"/>
      <c r="AG354" s="28"/>
      <c r="AH354" s="28"/>
      <c r="AI354" s="28"/>
      <c r="AJ354" s="28"/>
      <c r="AK354" s="28"/>
      <c r="AL354" s="28"/>
      <c r="AM354" s="28"/>
      <c r="AN354" s="28"/>
      <c r="AO354" s="28"/>
      <c r="AP354" s="30"/>
      <c r="AQ354" s="30"/>
      <c r="AR354" s="5">
        <v>3238.5</v>
      </c>
      <c r="AS354" s="5">
        <v>2913.3</v>
      </c>
      <c r="AU354" s="51"/>
      <c r="AV354" s="52"/>
      <c r="AW354" s="54"/>
      <c r="AY354" s="59">
        <f t="shared" si="519"/>
        <v>0</v>
      </c>
      <c r="AZ354" s="59">
        <f t="shared" si="520"/>
        <v>0</v>
      </c>
      <c r="BA354" s="59">
        <f t="shared" si="521"/>
        <v>442.6</v>
      </c>
    </row>
    <row r="355" spans="1:53" x14ac:dyDescent="0.15">
      <c r="A355" s="9"/>
      <c r="B355" s="10"/>
      <c r="C355" s="137"/>
      <c r="D355" s="22" t="s">
        <v>9</v>
      </c>
      <c r="E355" s="28"/>
      <c r="F355" s="28"/>
      <c r="G355" s="28"/>
      <c r="H355" s="28"/>
      <c r="I355" s="28"/>
      <c r="J355" s="28"/>
      <c r="K355" s="28"/>
      <c r="L355" s="28"/>
      <c r="M355" s="28"/>
      <c r="N355" s="28"/>
      <c r="O355" s="28"/>
      <c r="P355" s="28"/>
      <c r="Q355" s="28"/>
      <c r="R355" s="28"/>
      <c r="S355" s="28"/>
      <c r="T355" s="28"/>
      <c r="U355" s="28"/>
      <c r="V355" s="28"/>
      <c r="W355" s="28"/>
      <c r="X355" s="28"/>
      <c r="Y355" s="28"/>
      <c r="Z355" s="28"/>
      <c r="AA355" s="28"/>
      <c r="AB355" s="28"/>
      <c r="AC355" s="28"/>
      <c r="AD355" s="28"/>
      <c r="AE355" s="28"/>
      <c r="AF355" s="28"/>
      <c r="AG355" s="28"/>
      <c r="AH355" s="28"/>
      <c r="AI355" s="28"/>
      <c r="AJ355" s="28"/>
      <c r="AK355" s="28"/>
      <c r="AL355" s="28"/>
      <c r="AM355" s="28"/>
      <c r="AN355" s="28"/>
      <c r="AO355" s="28"/>
      <c r="AP355" s="30"/>
      <c r="AQ355" s="30"/>
      <c r="AR355" s="5">
        <v>4267.2</v>
      </c>
      <c r="AS355" s="5">
        <v>3818.1</v>
      </c>
      <c r="AU355" s="51"/>
      <c r="AV355" s="52"/>
      <c r="AW355" s="54"/>
      <c r="AY355" s="59">
        <f t="shared" si="519"/>
        <v>0</v>
      </c>
      <c r="AZ355" s="59">
        <f t="shared" si="520"/>
        <v>0</v>
      </c>
      <c r="BA355" s="59">
        <f t="shared" si="521"/>
        <v>508.8</v>
      </c>
    </row>
    <row r="356" spans="1:53" x14ac:dyDescent="0.15">
      <c r="A356" s="9"/>
      <c r="B356" s="10"/>
      <c r="C356" s="137"/>
      <c r="D356" s="22" t="s">
        <v>10</v>
      </c>
      <c r="E356" s="28"/>
      <c r="F356" s="28"/>
      <c r="G356" s="28"/>
      <c r="H356" s="28"/>
      <c r="I356" s="28"/>
      <c r="J356" s="28"/>
      <c r="K356" s="28"/>
      <c r="L356" s="28"/>
      <c r="M356" s="28"/>
      <c r="N356" s="28"/>
      <c r="O356" s="28"/>
      <c r="P356" s="28"/>
      <c r="Q356" s="28"/>
      <c r="R356" s="28"/>
      <c r="S356" s="28"/>
      <c r="T356" s="28"/>
      <c r="U356" s="28"/>
      <c r="V356" s="28"/>
      <c r="W356" s="28"/>
      <c r="X356" s="28"/>
      <c r="Y356" s="28"/>
      <c r="Z356" s="28"/>
      <c r="AA356" s="28"/>
      <c r="AB356" s="28"/>
      <c r="AC356" s="28"/>
      <c r="AD356" s="28"/>
      <c r="AE356" s="28"/>
      <c r="AF356" s="28"/>
      <c r="AG356" s="28"/>
      <c r="AH356" s="28"/>
      <c r="AI356" s="28"/>
      <c r="AJ356" s="28"/>
      <c r="AK356" s="28"/>
      <c r="AL356" s="28"/>
      <c r="AM356" s="28"/>
      <c r="AN356" s="28"/>
      <c r="AO356" s="28"/>
      <c r="AP356" s="30"/>
      <c r="AQ356" s="30"/>
      <c r="AR356" s="5">
        <v>6.6</v>
      </c>
      <c r="AS356" s="5">
        <v>1.8</v>
      </c>
      <c r="AU356" s="51"/>
      <c r="AV356" s="52"/>
      <c r="AW356" s="54"/>
      <c r="AY356" s="59">
        <f t="shared" si="519"/>
        <v>0</v>
      </c>
      <c r="AZ356" s="59">
        <f t="shared" si="520"/>
        <v>0</v>
      </c>
      <c r="BA356" s="59">
        <f t="shared" si="521"/>
        <v>46.4</v>
      </c>
    </row>
    <row r="357" spans="1:53" ht="14.25" thickBot="1" x14ac:dyDescent="0.2">
      <c r="A357" s="12"/>
      <c r="B357" s="13"/>
      <c r="C357" s="138"/>
      <c r="D357" s="24" t="s">
        <v>11</v>
      </c>
      <c r="E357" s="29"/>
      <c r="F357" s="29"/>
      <c r="G357" s="29"/>
      <c r="H357" s="29"/>
      <c r="I357" s="29"/>
      <c r="J357" s="29"/>
      <c r="K357" s="29"/>
      <c r="L357" s="29"/>
      <c r="M357" s="29"/>
      <c r="N357" s="29"/>
      <c r="O357" s="29"/>
      <c r="P357" s="29"/>
      <c r="Q357" s="29"/>
      <c r="R357" s="29"/>
      <c r="S357" s="29"/>
      <c r="T357" s="29"/>
      <c r="U357" s="29"/>
      <c r="V357" s="29"/>
      <c r="W357" s="29"/>
      <c r="X357" s="29"/>
      <c r="Y357" s="29"/>
      <c r="Z357" s="29"/>
      <c r="AA357" s="29"/>
      <c r="AB357" s="29"/>
      <c r="AC357" s="29"/>
      <c r="AD357" s="29"/>
      <c r="AE357" s="29"/>
      <c r="AF357" s="29"/>
      <c r="AG357" s="29"/>
      <c r="AH357" s="29"/>
      <c r="AI357" s="29"/>
      <c r="AJ357" s="29"/>
      <c r="AK357" s="29"/>
      <c r="AL357" s="29"/>
      <c r="AM357" s="29"/>
      <c r="AN357" s="29"/>
      <c r="AO357" s="29"/>
      <c r="AP357" s="31"/>
      <c r="AQ357" s="31"/>
      <c r="AR357" s="7">
        <v>6.6</v>
      </c>
      <c r="AS357" s="7">
        <v>1.8</v>
      </c>
      <c r="AU357" s="51"/>
      <c r="AV357" s="52"/>
      <c r="AW357" s="55"/>
      <c r="AY357" s="59">
        <f t="shared" si="519"/>
        <v>0</v>
      </c>
      <c r="AZ357" s="59">
        <f t="shared" si="520"/>
        <v>0</v>
      </c>
      <c r="BA357" s="59">
        <f t="shared" si="521"/>
        <v>79.400000000000006</v>
      </c>
    </row>
    <row r="358" spans="1:53" x14ac:dyDescent="0.15">
      <c r="A358" s="9"/>
      <c r="B358" s="18"/>
      <c r="C358" s="136" t="s">
        <v>62</v>
      </c>
      <c r="D358" s="23" t="s">
        <v>6</v>
      </c>
      <c r="E358" s="26">
        <f t="shared" ref="E358:AQ358" si="538">SUM(E359:E360)-SUM(E361:E362)</f>
        <v>0</v>
      </c>
      <c r="F358" s="26">
        <f t="shared" si="538"/>
        <v>0</v>
      </c>
      <c r="G358" s="26">
        <f t="shared" si="538"/>
        <v>0</v>
      </c>
      <c r="H358" s="26">
        <f t="shared" si="538"/>
        <v>0</v>
      </c>
      <c r="I358" s="26">
        <f t="shared" si="538"/>
        <v>0</v>
      </c>
      <c r="J358" s="26">
        <f t="shared" si="538"/>
        <v>0</v>
      </c>
      <c r="K358" s="26">
        <f t="shared" si="538"/>
        <v>0</v>
      </c>
      <c r="L358" s="26">
        <f t="shared" si="538"/>
        <v>0</v>
      </c>
      <c r="M358" s="26">
        <f t="shared" si="538"/>
        <v>0</v>
      </c>
      <c r="N358" s="26">
        <f t="shared" si="538"/>
        <v>0</v>
      </c>
      <c r="O358" s="26">
        <f t="shared" si="538"/>
        <v>0</v>
      </c>
      <c r="P358" s="26">
        <f t="shared" si="538"/>
        <v>0</v>
      </c>
      <c r="Q358" s="26">
        <f t="shared" si="538"/>
        <v>0</v>
      </c>
      <c r="R358" s="26">
        <f t="shared" si="538"/>
        <v>0</v>
      </c>
      <c r="S358" s="26">
        <f t="shared" si="538"/>
        <v>0</v>
      </c>
      <c r="T358" s="26">
        <f t="shared" si="538"/>
        <v>0</v>
      </c>
      <c r="U358" s="26">
        <f t="shared" si="538"/>
        <v>0</v>
      </c>
      <c r="V358" s="26">
        <f t="shared" si="538"/>
        <v>0</v>
      </c>
      <c r="W358" s="26">
        <f t="shared" si="538"/>
        <v>0</v>
      </c>
      <c r="X358" s="26">
        <f t="shared" si="538"/>
        <v>0</v>
      </c>
      <c r="Y358" s="26">
        <f t="shared" si="538"/>
        <v>0</v>
      </c>
      <c r="Z358" s="26">
        <f t="shared" si="538"/>
        <v>0</v>
      </c>
      <c r="AA358" s="26">
        <f t="shared" si="538"/>
        <v>0</v>
      </c>
      <c r="AB358" s="26">
        <f t="shared" si="538"/>
        <v>0</v>
      </c>
      <c r="AC358" s="26">
        <f t="shared" si="538"/>
        <v>0</v>
      </c>
      <c r="AD358" s="26">
        <f t="shared" si="538"/>
        <v>0</v>
      </c>
      <c r="AE358" s="26">
        <f t="shared" si="538"/>
        <v>0</v>
      </c>
      <c r="AF358" s="26">
        <f t="shared" si="538"/>
        <v>0</v>
      </c>
      <c r="AG358" s="26">
        <f t="shared" si="538"/>
        <v>0</v>
      </c>
      <c r="AH358" s="26">
        <f t="shared" si="538"/>
        <v>0</v>
      </c>
      <c r="AI358" s="26">
        <f t="shared" si="538"/>
        <v>0</v>
      </c>
      <c r="AJ358" s="26">
        <f t="shared" si="538"/>
        <v>0</v>
      </c>
      <c r="AK358" s="26">
        <f t="shared" si="538"/>
        <v>0</v>
      </c>
      <c r="AL358" s="26">
        <f t="shared" si="538"/>
        <v>0</v>
      </c>
      <c r="AM358" s="26">
        <f t="shared" si="538"/>
        <v>0</v>
      </c>
      <c r="AN358" s="26">
        <f t="shared" si="538"/>
        <v>0</v>
      </c>
      <c r="AO358" s="26">
        <f t="shared" si="538"/>
        <v>0</v>
      </c>
      <c r="AP358" s="27">
        <f t="shared" si="538"/>
        <v>0</v>
      </c>
      <c r="AQ358" s="27">
        <f t="shared" si="538"/>
        <v>0</v>
      </c>
      <c r="AR358" s="3">
        <v>1036.9000000000001</v>
      </c>
      <c r="AS358" s="3">
        <v>898.8</v>
      </c>
      <c r="AU358" s="51"/>
      <c r="AV358" s="52"/>
      <c r="AW358" s="53" t="s">
        <v>66</v>
      </c>
      <c r="AY358" s="27">
        <f>SUM(AY359:AY360)</f>
        <v>1683.2</v>
      </c>
      <c r="AZ358" s="27">
        <f>SUM(AZ359:AZ360)</f>
        <v>1253.1000000000001</v>
      </c>
      <c r="BA358" s="27">
        <f>SUM(BA359:BA360)</f>
        <v>1292.9000000000001</v>
      </c>
    </row>
    <row r="359" spans="1:53" x14ac:dyDescent="0.15">
      <c r="A359" s="9" t="s">
        <v>55</v>
      </c>
      <c r="B359" s="10" t="s">
        <v>63</v>
      </c>
      <c r="C359" s="137"/>
      <c r="D359" s="22" t="s">
        <v>7</v>
      </c>
      <c r="E359" s="28"/>
      <c r="F359" s="28"/>
      <c r="G359" s="28"/>
      <c r="H359" s="28"/>
      <c r="I359" s="28"/>
      <c r="J359" s="28"/>
      <c r="K359" s="28"/>
      <c r="L359" s="28"/>
      <c r="M359" s="28"/>
      <c r="N359" s="28"/>
      <c r="O359" s="28"/>
      <c r="P359" s="28"/>
      <c r="Q359" s="28"/>
      <c r="R359" s="28"/>
      <c r="S359" s="28"/>
      <c r="T359" s="28"/>
      <c r="U359" s="28"/>
      <c r="V359" s="28"/>
      <c r="W359" s="28"/>
      <c r="X359" s="28"/>
      <c r="Y359" s="28">
        <v>2925</v>
      </c>
      <c r="Z359" s="28">
        <v>3018</v>
      </c>
      <c r="AA359" s="28">
        <v>1555</v>
      </c>
      <c r="AB359" s="28">
        <v>1467</v>
      </c>
      <c r="AC359" s="28">
        <v>1700</v>
      </c>
      <c r="AD359" s="28">
        <v>4050</v>
      </c>
      <c r="AE359" s="28">
        <v>5320</v>
      </c>
      <c r="AF359" s="28">
        <v>9497</v>
      </c>
      <c r="AG359" s="28">
        <v>9751</v>
      </c>
      <c r="AH359" s="28">
        <v>11788</v>
      </c>
      <c r="AI359" s="28">
        <v>30902</v>
      </c>
      <c r="AJ359" s="28">
        <v>40665</v>
      </c>
      <c r="AK359" s="28">
        <v>94187</v>
      </c>
      <c r="AL359" s="28">
        <v>55192</v>
      </c>
      <c r="AM359" s="28">
        <v>63316</v>
      </c>
      <c r="AN359" s="28">
        <v>61467</v>
      </c>
      <c r="AO359" s="28">
        <v>332517</v>
      </c>
      <c r="AP359" s="30">
        <v>394.2</v>
      </c>
      <c r="AQ359" s="30">
        <v>406.8</v>
      </c>
      <c r="AR359" s="5">
        <v>389.7</v>
      </c>
      <c r="AS359" s="5">
        <v>308.60000000000002</v>
      </c>
      <c r="AU359" s="51"/>
      <c r="AV359" s="52"/>
      <c r="AW359" s="54"/>
      <c r="AY359" s="59">
        <f t="shared" ref="AY359:BA363" si="539">AP407</f>
        <v>114.2</v>
      </c>
      <c r="AZ359" s="59">
        <f t="shared" si="539"/>
        <v>80.7</v>
      </c>
      <c r="BA359" s="59">
        <f t="shared" si="539"/>
        <v>91</v>
      </c>
    </row>
    <row r="360" spans="1:53" x14ac:dyDescent="0.15">
      <c r="A360" s="9"/>
      <c r="B360" s="10"/>
      <c r="C360" s="137"/>
      <c r="D360" s="22" t="s">
        <v>8</v>
      </c>
      <c r="E360" s="28"/>
      <c r="F360" s="28"/>
      <c r="G360" s="28"/>
      <c r="H360" s="28"/>
      <c r="I360" s="28"/>
      <c r="J360" s="28"/>
      <c r="K360" s="28"/>
      <c r="L360" s="28"/>
      <c r="M360" s="28"/>
      <c r="N360" s="28"/>
      <c r="O360" s="28"/>
      <c r="P360" s="28"/>
      <c r="Q360" s="28"/>
      <c r="R360" s="28"/>
      <c r="S360" s="28"/>
      <c r="T360" s="28"/>
      <c r="U360" s="28"/>
      <c r="V360" s="28"/>
      <c r="W360" s="28"/>
      <c r="X360" s="28"/>
      <c r="Y360" s="28">
        <v>30608</v>
      </c>
      <c r="Z360" s="28">
        <v>31564</v>
      </c>
      <c r="AA360" s="28">
        <v>36553</v>
      </c>
      <c r="AB360" s="28">
        <v>40725</v>
      </c>
      <c r="AC360" s="28">
        <v>42829</v>
      </c>
      <c r="AD360" s="28">
        <v>78070</v>
      </c>
      <c r="AE360" s="28">
        <v>92670</v>
      </c>
      <c r="AF360" s="28">
        <v>231425</v>
      </c>
      <c r="AG360" s="28">
        <v>249112</v>
      </c>
      <c r="AH360" s="28">
        <v>306181</v>
      </c>
      <c r="AI360" s="28">
        <v>454872</v>
      </c>
      <c r="AJ360" s="28">
        <v>663367</v>
      </c>
      <c r="AK360" s="28">
        <v>782715</v>
      </c>
      <c r="AL360" s="28">
        <v>838171</v>
      </c>
      <c r="AM360" s="28">
        <v>893944</v>
      </c>
      <c r="AN360" s="28">
        <v>849009</v>
      </c>
      <c r="AO360" s="28">
        <v>585435</v>
      </c>
      <c r="AP360" s="30">
        <v>524.1</v>
      </c>
      <c r="AQ360" s="30">
        <v>615.20000000000005</v>
      </c>
      <c r="AR360" s="5">
        <v>647.20000000000005</v>
      </c>
      <c r="AS360" s="5">
        <v>590.20000000000005</v>
      </c>
      <c r="AU360" s="51"/>
      <c r="AV360" s="52"/>
      <c r="AW360" s="54"/>
      <c r="AY360" s="59">
        <f t="shared" si="539"/>
        <v>1569</v>
      </c>
      <c r="AZ360" s="59">
        <f t="shared" si="539"/>
        <v>1172.4000000000001</v>
      </c>
      <c r="BA360" s="59">
        <f t="shared" si="539"/>
        <v>1201.9000000000001</v>
      </c>
    </row>
    <row r="361" spans="1:53" x14ac:dyDescent="0.15">
      <c r="A361" s="9"/>
      <c r="B361" s="10"/>
      <c r="C361" s="137"/>
      <c r="D361" s="22" t="s">
        <v>9</v>
      </c>
      <c r="E361" s="28"/>
      <c r="F361" s="28"/>
      <c r="G361" s="28"/>
      <c r="H361" s="28"/>
      <c r="I361" s="28"/>
      <c r="J361" s="28"/>
      <c r="K361" s="28"/>
      <c r="L361" s="28"/>
      <c r="M361" s="28"/>
      <c r="N361" s="28"/>
      <c r="O361" s="28"/>
      <c r="P361" s="28"/>
      <c r="Q361" s="28"/>
      <c r="R361" s="28"/>
      <c r="S361" s="28"/>
      <c r="T361" s="28"/>
      <c r="U361" s="28"/>
      <c r="V361" s="28"/>
      <c r="W361" s="28"/>
      <c r="X361" s="28"/>
      <c r="Y361" s="28">
        <v>30468</v>
      </c>
      <c r="Z361" s="28">
        <v>31453</v>
      </c>
      <c r="AA361" s="28">
        <v>35434</v>
      </c>
      <c r="AB361" s="28">
        <v>39451</v>
      </c>
      <c r="AC361" s="28">
        <v>41134</v>
      </c>
      <c r="AD361" s="28">
        <v>78267</v>
      </c>
      <c r="AE361" s="28">
        <v>94006</v>
      </c>
      <c r="AF361" s="28">
        <v>235532</v>
      </c>
      <c r="AG361" s="28">
        <v>253369</v>
      </c>
      <c r="AH361" s="28">
        <v>311202</v>
      </c>
      <c r="AI361" s="28">
        <v>478425</v>
      </c>
      <c r="AJ361" s="28">
        <v>696380</v>
      </c>
      <c r="AK361" s="28">
        <v>868519</v>
      </c>
      <c r="AL361" s="28">
        <v>881289</v>
      </c>
      <c r="AM361" s="28">
        <v>945218</v>
      </c>
      <c r="AN361" s="28">
        <v>898817</v>
      </c>
      <c r="AO361" s="28">
        <v>909073</v>
      </c>
      <c r="AP361" s="30">
        <v>913</v>
      </c>
      <c r="AQ361" s="30">
        <v>1015.5</v>
      </c>
      <c r="AR361" s="5">
        <v>1030.5</v>
      </c>
      <c r="AS361" s="5">
        <v>892.2</v>
      </c>
      <c r="AU361" s="51"/>
      <c r="AV361" s="52"/>
      <c r="AW361" s="54"/>
      <c r="AY361" s="59">
        <f t="shared" si="539"/>
        <v>1596.4</v>
      </c>
      <c r="AZ361" s="59">
        <f t="shared" si="539"/>
        <v>1169.7</v>
      </c>
      <c r="BA361" s="59">
        <f t="shared" si="539"/>
        <v>1178.5999999999999</v>
      </c>
    </row>
    <row r="362" spans="1:53" x14ac:dyDescent="0.15">
      <c r="A362" s="9"/>
      <c r="B362" s="10"/>
      <c r="C362" s="137"/>
      <c r="D362" s="22" t="s">
        <v>10</v>
      </c>
      <c r="E362" s="28"/>
      <c r="F362" s="28"/>
      <c r="G362" s="28"/>
      <c r="H362" s="28"/>
      <c r="I362" s="28"/>
      <c r="J362" s="28"/>
      <c r="K362" s="28"/>
      <c r="L362" s="28"/>
      <c r="M362" s="28"/>
      <c r="N362" s="28"/>
      <c r="O362" s="28"/>
      <c r="P362" s="28"/>
      <c r="Q362" s="28"/>
      <c r="R362" s="28"/>
      <c r="S362" s="28"/>
      <c r="T362" s="28"/>
      <c r="U362" s="28"/>
      <c r="V362" s="28"/>
      <c r="W362" s="28"/>
      <c r="X362" s="28"/>
      <c r="Y362" s="28">
        <v>3065</v>
      </c>
      <c r="Z362" s="28">
        <v>3129</v>
      </c>
      <c r="AA362" s="28">
        <v>2674</v>
      </c>
      <c r="AB362" s="28">
        <v>2741</v>
      </c>
      <c r="AC362" s="28">
        <v>3395</v>
      </c>
      <c r="AD362" s="28">
        <v>3853</v>
      </c>
      <c r="AE362" s="28">
        <v>3984</v>
      </c>
      <c r="AF362" s="28">
        <v>5390</v>
      </c>
      <c r="AG362" s="28">
        <v>5494</v>
      </c>
      <c r="AH362" s="28">
        <v>6767</v>
      </c>
      <c r="AI362" s="28">
        <v>7349</v>
      </c>
      <c r="AJ362" s="28">
        <v>7652</v>
      </c>
      <c r="AK362" s="28">
        <v>8383</v>
      </c>
      <c r="AL362" s="28">
        <v>12074</v>
      </c>
      <c r="AM362" s="28">
        <v>12042</v>
      </c>
      <c r="AN362" s="28">
        <v>11659</v>
      </c>
      <c r="AO362" s="28">
        <v>8879</v>
      </c>
      <c r="AP362" s="30">
        <v>5.3</v>
      </c>
      <c r="AQ362" s="30">
        <v>6.5</v>
      </c>
      <c r="AR362" s="5">
        <v>6.4</v>
      </c>
      <c r="AS362" s="5">
        <v>6.6</v>
      </c>
      <c r="AU362" s="51"/>
      <c r="AV362" s="52"/>
      <c r="AW362" s="54"/>
      <c r="AY362" s="59">
        <f t="shared" si="539"/>
        <v>86.8</v>
      </c>
      <c r="AZ362" s="59">
        <f t="shared" si="539"/>
        <v>83.4</v>
      </c>
      <c r="BA362" s="59">
        <f t="shared" si="539"/>
        <v>114.3</v>
      </c>
    </row>
    <row r="363" spans="1:53" ht="14.25" thickBot="1" x14ac:dyDescent="0.2">
      <c r="A363" s="9"/>
      <c r="B363" s="10"/>
      <c r="C363" s="138"/>
      <c r="D363" s="24" t="s">
        <v>11</v>
      </c>
      <c r="E363" s="29"/>
      <c r="F363" s="29"/>
      <c r="G363" s="29"/>
      <c r="H363" s="29"/>
      <c r="I363" s="29"/>
      <c r="J363" s="29"/>
      <c r="K363" s="29"/>
      <c r="L363" s="29"/>
      <c r="M363" s="29"/>
      <c r="N363" s="29"/>
      <c r="O363" s="29"/>
      <c r="P363" s="29"/>
      <c r="Q363" s="29"/>
      <c r="R363" s="29"/>
      <c r="S363" s="29"/>
      <c r="T363" s="29"/>
      <c r="U363" s="29"/>
      <c r="V363" s="29"/>
      <c r="W363" s="29"/>
      <c r="X363" s="29"/>
      <c r="Y363" s="29">
        <v>4274</v>
      </c>
      <c r="Z363" s="29">
        <v>4379</v>
      </c>
      <c r="AA363" s="29">
        <v>5118</v>
      </c>
      <c r="AB363" s="29">
        <v>5348</v>
      </c>
      <c r="AC363" s="29">
        <v>5948</v>
      </c>
      <c r="AD363" s="29">
        <v>4985</v>
      </c>
      <c r="AE363" s="29">
        <v>5141</v>
      </c>
      <c r="AF363" s="29">
        <v>6252</v>
      </c>
      <c r="AG363" s="29">
        <v>6422</v>
      </c>
      <c r="AH363" s="29">
        <v>7797</v>
      </c>
      <c r="AI363" s="29">
        <v>8979</v>
      </c>
      <c r="AJ363" s="29">
        <v>8423</v>
      </c>
      <c r="AK363" s="29">
        <v>11075</v>
      </c>
      <c r="AL363" s="29">
        <v>15168</v>
      </c>
      <c r="AM363" s="29">
        <v>14652</v>
      </c>
      <c r="AN363" s="29">
        <v>13928</v>
      </c>
      <c r="AO363" s="29">
        <v>10488</v>
      </c>
      <c r="AP363" s="31">
        <f>AP362</f>
        <v>5.3</v>
      </c>
      <c r="AQ363" s="31">
        <f>AQ362</f>
        <v>6.5</v>
      </c>
      <c r="AR363" s="7">
        <v>6.4</v>
      </c>
      <c r="AS363" s="7">
        <v>6.6</v>
      </c>
      <c r="AU363" s="51"/>
      <c r="AV363" s="52"/>
      <c r="AW363" s="55"/>
      <c r="AY363" s="59">
        <f t="shared" si="539"/>
        <v>94.2</v>
      </c>
      <c r="AZ363" s="59">
        <f t="shared" si="539"/>
        <v>92.6</v>
      </c>
      <c r="BA363" s="59">
        <f t="shared" si="539"/>
        <v>129.1</v>
      </c>
    </row>
    <row r="364" spans="1:53" x14ac:dyDescent="0.15">
      <c r="A364" s="9"/>
      <c r="B364" s="10"/>
      <c r="C364" s="133" t="s">
        <v>277</v>
      </c>
      <c r="D364" s="23" t="s">
        <v>6</v>
      </c>
      <c r="E364" s="26">
        <f t="shared" ref="E364:AI364" si="540">SUM(E365:E366)-SUM(E367:E368)</f>
        <v>0</v>
      </c>
      <c r="F364" s="26">
        <f t="shared" si="540"/>
        <v>0</v>
      </c>
      <c r="G364" s="26">
        <f t="shared" si="540"/>
        <v>0</v>
      </c>
      <c r="H364" s="26">
        <f t="shared" si="540"/>
        <v>0</v>
      </c>
      <c r="I364" s="26">
        <f t="shared" si="540"/>
        <v>0</v>
      </c>
      <c r="J364" s="26">
        <f t="shared" si="540"/>
        <v>0</v>
      </c>
      <c r="K364" s="26">
        <f t="shared" si="540"/>
        <v>0</v>
      </c>
      <c r="L364" s="26">
        <f t="shared" si="540"/>
        <v>0</v>
      </c>
      <c r="M364" s="26">
        <f t="shared" si="540"/>
        <v>0</v>
      </c>
      <c r="N364" s="26">
        <f t="shared" si="540"/>
        <v>0</v>
      </c>
      <c r="O364" s="26">
        <f t="shared" si="540"/>
        <v>0</v>
      </c>
      <c r="P364" s="26">
        <f t="shared" si="540"/>
        <v>0</v>
      </c>
      <c r="Q364" s="26">
        <f t="shared" si="540"/>
        <v>0</v>
      </c>
      <c r="R364" s="26">
        <f t="shared" si="540"/>
        <v>0</v>
      </c>
      <c r="S364" s="26">
        <f t="shared" si="540"/>
        <v>0</v>
      </c>
      <c r="T364" s="26">
        <f t="shared" si="540"/>
        <v>0</v>
      </c>
      <c r="U364" s="26">
        <f t="shared" si="540"/>
        <v>0</v>
      </c>
      <c r="V364" s="26">
        <f t="shared" si="540"/>
        <v>0</v>
      </c>
      <c r="W364" s="26">
        <f t="shared" si="540"/>
        <v>0</v>
      </c>
      <c r="X364" s="26">
        <f t="shared" si="540"/>
        <v>0</v>
      </c>
      <c r="Y364" s="26">
        <f t="shared" si="540"/>
        <v>0</v>
      </c>
      <c r="Z364" s="26">
        <f t="shared" si="540"/>
        <v>0</v>
      </c>
      <c r="AA364" s="26">
        <f t="shared" si="540"/>
        <v>0</v>
      </c>
      <c r="AB364" s="26">
        <f t="shared" si="540"/>
        <v>0</v>
      </c>
      <c r="AC364" s="26">
        <f t="shared" si="540"/>
        <v>0</v>
      </c>
      <c r="AD364" s="26">
        <f t="shared" si="540"/>
        <v>0</v>
      </c>
      <c r="AE364" s="26">
        <f t="shared" si="540"/>
        <v>0</v>
      </c>
      <c r="AF364" s="26">
        <f t="shared" si="540"/>
        <v>0</v>
      </c>
      <c r="AG364" s="26">
        <f t="shared" si="540"/>
        <v>0</v>
      </c>
      <c r="AH364" s="26">
        <f t="shared" si="540"/>
        <v>0</v>
      </c>
      <c r="AI364" s="26">
        <f t="shared" si="540"/>
        <v>0</v>
      </c>
      <c r="AJ364" s="26">
        <f t="shared" ref="AJ364:AK364" si="541">SUM(AJ365:AJ366)-SUM(AJ367:AJ368)</f>
        <v>0</v>
      </c>
      <c r="AK364" s="26">
        <f t="shared" si="541"/>
        <v>0</v>
      </c>
      <c r="AL364" s="26">
        <f t="shared" ref="AL364" si="542">SUM(AL365:AL366)-SUM(AL367:AL368)</f>
        <v>0</v>
      </c>
      <c r="AM364" s="26">
        <f t="shared" ref="AM364" si="543">SUM(AM365:AM366)-SUM(AM367:AM368)</f>
        <v>0</v>
      </c>
      <c r="AN364" s="26">
        <f t="shared" ref="AN364" si="544">SUM(AN365:AN366)-SUM(AN367:AN368)</f>
        <v>0</v>
      </c>
      <c r="AO364" s="26">
        <f t="shared" ref="AO364" si="545">SUM(AO365:AO366)-SUM(AO367:AO368)</f>
        <v>0</v>
      </c>
      <c r="AP364" s="27">
        <f t="shared" ref="AP364" si="546">SUM(AP365:AP366)-SUM(AP367:AP368)</f>
        <v>0</v>
      </c>
      <c r="AQ364" s="27">
        <f t="shared" ref="AQ364" si="547">SUM(AQ365:AQ366)-SUM(AQ367:AQ368)</f>
        <v>0</v>
      </c>
      <c r="AR364" s="3">
        <v>1472.9</v>
      </c>
      <c r="AS364" s="3">
        <v>1455.5</v>
      </c>
      <c r="AU364" s="51"/>
      <c r="AV364" s="52"/>
      <c r="AW364" s="53" t="s">
        <v>67</v>
      </c>
      <c r="AY364" s="27">
        <f>SUM(AY365:AY366)</f>
        <v>137.6</v>
      </c>
      <c r="AZ364" s="27">
        <f>SUM(AZ365:AZ366)</f>
        <v>123.2</v>
      </c>
      <c r="BA364" s="27">
        <f>SUM(BA365:BA366)</f>
        <v>88.1</v>
      </c>
    </row>
    <row r="365" spans="1:53" x14ac:dyDescent="0.15">
      <c r="A365" s="9"/>
      <c r="B365" s="10"/>
      <c r="C365" s="134"/>
      <c r="D365" s="22" t="s">
        <v>7</v>
      </c>
      <c r="E365" s="28"/>
      <c r="F365" s="28"/>
      <c r="G365" s="28"/>
      <c r="H365" s="28"/>
      <c r="I365" s="28"/>
      <c r="J365" s="28"/>
      <c r="K365" s="28"/>
      <c r="L365" s="28"/>
      <c r="M365" s="28"/>
      <c r="N365" s="28"/>
      <c r="O365" s="28"/>
      <c r="P365" s="28"/>
      <c r="Q365" s="28"/>
      <c r="R365" s="28"/>
      <c r="S365" s="28"/>
      <c r="T365" s="28"/>
      <c r="U365" s="28"/>
      <c r="V365" s="28"/>
      <c r="W365" s="28"/>
      <c r="X365" s="28"/>
      <c r="Y365" s="28">
        <v>174760</v>
      </c>
      <c r="Z365" s="28">
        <v>177450</v>
      </c>
      <c r="AA365" s="28">
        <v>186740</v>
      </c>
      <c r="AB365" s="28">
        <v>181270</v>
      </c>
      <c r="AC365" s="28">
        <v>176890</v>
      </c>
      <c r="AD365" s="28">
        <v>190670</v>
      </c>
      <c r="AE365" s="28">
        <v>233480</v>
      </c>
      <c r="AF365" s="28">
        <v>276990</v>
      </c>
      <c r="AG365" s="28">
        <v>298490</v>
      </c>
      <c r="AH365" s="28">
        <v>313020</v>
      </c>
      <c r="AI365" s="28">
        <v>339100</v>
      </c>
      <c r="AJ365" s="28">
        <v>332820</v>
      </c>
      <c r="AK365" s="28">
        <v>266510</v>
      </c>
      <c r="AL365" s="28">
        <v>210065</v>
      </c>
      <c r="AM365" s="28">
        <v>182950</v>
      </c>
      <c r="AN365" s="28">
        <v>208870</v>
      </c>
      <c r="AO365" s="28">
        <v>242670</v>
      </c>
      <c r="AP365" s="30">
        <v>433.8</v>
      </c>
      <c r="AQ365" s="30">
        <v>455</v>
      </c>
      <c r="AR365" s="5">
        <v>460.4</v>
      </c>
      <c r="AS365" s="5">
        <v>451.2</v>
      </c>
      <c r="AU365" s="51"/>
      <c r="AV365" s="52"/>
      <c r="AW365" s="54"/>
      <c r="AY365" s="59">
        <f t="shared" ref="AY365:AY381" si="548">AP413</f>
        <v>18.100000000000001</v>
      </c>
      <c r="AZ365" s="59">
        <f t="shared" ref="AZ365:AZ381" si="549">AQ413</f>
        <v>17.7</v>
      </c>
      <c r="BA365" s="59">
        <f t="shared" ref="BA365:BA381" si="550">AR413</f>
        <v>16.899999999999999</v>
      </c>
    </row>
    <row r="366" spans="1:53" x14ac:dyDescent="0.15">
      <c r="A366" s="9"/>
      <c r="B366" s="10"/>
      <c r="C366" s="134"/>
      <c r="D366" s="22" t="s">
        <v>8</v>
      </c>
      <c r="E366" s="28"/>
      <c r="F366" s="28"/>
      <c r="G366" s="28"/>
      <c r="H366" s="28"/>
      <c r="I366" s="28"/>
      <c r="J366" s="28"/>
      <c r="K366" s="28"/>
      <c r="L366" s="28"/>
      <c r="M366" s="28"/>
      <c r="N366" s="28"/>
      <c r="O366" s="28"/>
      <c r="P366" s="28"/>
      <c r="Q366" s="28"/>
      <c r="R366" s="28"/>
      <c r="S366" s="28"/>
      <c r="T366" s="28"/>
      <c r="U366" s="28"/>
      <c r="V366" s="28"/>
      <c r="W366" s="28"/>
      <c r="X366" s="28"/>
      <c r="Y366" s="28">
        <v>919640</v>
      </c>
      <c r="Z366" s="28">
        <v>914170</v>
      </c>
      <c r="AA366" s="28">
        <v>940190</v>
      </c>
      <c r="AB366" s="28">
        <v>888600</v>
      </c>
      <c r="AC366" s="28">
        <v>888200</v>
      </c>
      <c r="AD366" s="28">
        <v>954100</v>
      </c>
      <c r="AE366" s="28">
        <v>1008150</v>
      </c>
      <c r="AF366" s="28">
        <v>1138820</v>
      </c>
      <c r="AG366" s="28">
        <v>1213210</v>
      </c>
      <c r="AH366" s="28">
        <v>1283130</v>
      </c>
      <c r="AI366" s="28">
        <v>1364990</v>
      </c>
      <c r="AJ366" s="28">
        <v>1363050</v>
      </c>
      <c r="AK366" s="28">
        <v>1327020</v>
      </c>
      <c r="AL366" s="28">
        <v>1151865</v>
      </c>
      <c r="AM366" s="28">
        <v>1194300</v>
      </c>
      <c r="AN366" s="28">
        <v>1082940</v>
      </c>
      <c r="AO366" s="28">
        <v>1099140</v>
      </c>
      <c r="AP366" s="30">
        <v>968.2</v>
      </c>
      <c r="AQ366" s="30">
        <v>999.4</v>
      </c>
      <c r="AR366" s="5">
        <v>1012.5</v>
      </c>
      <c r="AS366" s="5">
        <v>1004.3</v>
      </c>
      <c r="AU366" s="51"/>
      <c r="AV366" s="52"/>
      <c r="AW366" s="54"/>
      <c r="AY366" s="59">
        <f t="shared" si="548"/>
        <v>119.5</v>
      </c>
      <c r="AZ366" s="59">
        <f t="shared" si="549"/>
        <v>105.5</v>
      </c>
      <c r="BA366" s="59">
        <f t="shared" si="550"/>
        <v>71.2</v>
      </c>
    </row>
    <row r="367" spans="1:53" x14ac:dyDescent="0.15">
      <c r="A367" s="9"/>
      <c r="B367" s="10"/>
      <c r="C367" s="134"/>
      <c r="D367" s="22" t="s">
        <v>9</v>
      </c>
      <c r="E367" s="28"/>
      <c r="F367" s="28"/>
      <c r="G367" s="28"/>
      <c r="H367" s="28"/>
      <c r="I367" s="28"/>
      <c r="J367" s="28"/>
      <c r="K367" s="28"/>
      <c r="L367" s="28"/>
      <c r="M367" s="28"/>
      <c r="N367" s="28"/>
      <c r="O367" s="28"/>
      <c r="P367" s="28"/>
      <c r="Q367" s="28"/>
      <c r="R367" s="28"/>
      <c r="S367" s="28"/>
      <c r="T367" s="28"/>
      <c r="U367" s="28"/>
      <c r="V367" s="28"/>
      <c r="W367" s="28"/>
      <c r="X367" s="28"/>
      <c r="Y367" s="28">
        <v>917670</v>
      </c>
      <c r="Z367" s="28">
        <v>916060</v>
      </c>
      <c r="AA367" s="28">
        <v>947570</v>
      </c>
      <c r="AB367" s="28">
        <v>897210</v>
      </c>
      <c r="AC367" s="28">
        <v>896400</v>
      </c>
      <c r="AD367" s="28">
        <v>961200</v>
      </c>
      <c r="AE367" s="28">
        <v>1017950</v>
      </c>
      <c r="AF367" s="28">
        <v>1114260</v>
      </c>
      <c r="AG367" s="28">
        <v>1179450</v>
      </c>
      <c r="AH367" s="28">
        <v>1248900</v>
      </c>
      <c r="AI367" s="28">
        <v>1332470</v>
      </c>
      <c r="AJ367" s="28">
        <v>1326570</v>
      </c>
      <c r="AK367" s="28">
        <v>1287850</v>
      </c>
      <c r="AL367" s="28">
        <v>1118335</v>
      </c>
      <c r="AM367" s="28">
        <v>1102940</v>
      </c>
      <c r="AN367" s="28">
        <v>961110</v>
      </c>
      <c r="AO367" s="28">
        <v>925970</v>
      </c>
      <c r="AP367" s="30">
        <v>977.5</v>
      </c>
      <c r="AQ367" s="30">
        <v>1006.3</v>
      </c>
      <c r="AR367" s="5">
        <v>1020.2</v>
      </c>
      <c r="AS367" s="5">
        <v>1008.1</v>
      </c>
      <c r="AU367" s="51"/>
      <c r="AV367" s="52"/>
      <c r="AW367" s="54"/>
      <c r="AY367" s="59">
        <f t="shared" si="548"/>
        <v>98.4</v>
      </c>
      <c r="AZ367" s="59">
        <f t="shared" si="549"/>
        <v>92.4</v>
      </c>
      <c r="BA367" s="59">
        <f t="shared" si="550"/>
        <v>65.5</v>
      </c>
    </row>
    <row r="368" spans="1:53" x14ac:dyDescent="0.15">
      <c r="A368" s="9"/>
      <c r="B368" s="10"/>
      <c r="C368" s="134"/>
      <c r="D368" s="22" t="s">
        <v>10</v>
      </c>
      <c r="E368" s="28"/>
      <c r="F368" s="28"/>
      <c r="G368" s="28"/>
      <c r="H368" s="28"/>
      <c r="I368" s="28"/>
      <c r="J368" s="28"/>
      <c r="K368" s="28"/>
      <c r="L368" s="28"/>
      <c r="M368" s="28"/>
      <c r="N368" s="28"/>
      <c r="O368" s="28"/>
      <c r="P368" s="28"/>
      <c r="Q368" s="28"/>
      <c r="R368" s="28"/>
      <c r="S368" s="28"/>
      <c r="T368" s="28"/>
      <c r="U368" s="28"/>
      <c r="V368" s="28"/>
      <c r="W368" s="28"/>
      <c r="X368" s="28"/>
      <c r="Y368" s="28">
        <v>176730</v>
      </c>
      <c r="Z368" s="28">
        <v>175560</v>
      </c>
      <c r="AA368" s="28">
        <v>179360</v>
      </c>
      <c r="AB368" s="28">
        <v>172660</v>
      </c>
      <c r="AC368" s="28">
        <v>168690</v>
      </c>
      <c r="AD368" s="28">
        <v>183570</v>
      </c>
      <c r="AE368" s="28">
        <v>223680</v>
      </c>
      <c r="AF368" s="28">
        <v>301550</v>
      </c>
      <c r="AG368" s="28">
        <v>332250</v>
      </c>
      <c r="AH368" s="28">
        <v>347250</v>
      </c>
      <c r="AI368" s="28">
        <v>371620</v>
      </c>
      <c r="AJ368" s="28">
        <v>369300</v>
      </c>
      <c r="AK368" s="28">
        <v>305680</v>
      </c>
      <c r="AL368" s="28">
        <v>243595</v>
      </c>
      <c r="AM368" s="28">
        <v>274310</v>
      </c>
      <c r="AN368" s="28">
        <v>330700</v>
      </c>
      <c r="AO368" s="28">
        <v>415840</v>
      </c>
      <c r="AP368" s="30">
        <v>424.5</v>
      </c>
      <c r="AQ368" s="30">
        <v>448.1</v>
      </c>
      <c r="AR368" s="5">
        <v>452.7</v>
      </c>
      <c r="AS368" s="5">
        <v>447.4</v>
      </c>
      <c r="AU368" s="51"/>
      <c r="AV368" s="56"/>
      <c r="AW368" s="54"/>
      <c r="AY368" s="59">
        <f t="shared" si="548"/>
        <v>39.200000000000003</v>
      </c>
      <c r="AZ368" s="59">
        <f t="shared" si="549"/>
        <v>30.8</v>
      </c>
      <c r="BA368" s="59">
        <f t="shared" si="550"/>
        <v>22.6</v>
      </c>
    </row>
    <row r="369" spans="1:53" ht="14.25" thickBot="1" x14ac:dyDescent="0.2">
      <c r="A369" s="9"/>
      <c r="B369" s="10"/>
      <c r="C369" s="135"/>
      <c r="D369" s="24" t="s">
        <v>11</v>
      </c>
      <c r="E369" s="29"/>
      <c r="F369" s="29"/>
      <c r="G369" s="29"/>
      <c r="H369" s="29"/>
      <c r="I369" s="29"/>
      <c r="J369" s="29"/>
      <c r="K369" s="29"/>
      <c r="L369" s="29"/>
      <c r="M369" s="29"/>
      <c r="N369" s="29"/>
      <c r="O369" s="29"/>
      <c r="P369" s="29"/>
      <c r="Q369" s="29"/>
      <c r="R369" s="29"/>
      <c r="S369" s="29"/>
      <c r="T369" s="29"/>
      <c r="U369" s="29"/>
      <c r="V369" s="29"/>
      <c r="W369" s="29"/>
      <c r="X369" s="29"/>
      <c r="Y369" s="29">
        <v>385620</v>
      </c>
      <c r="Z369" s="29">
        <v>376870</v>
      </c>
      <c r="AA369" s="29">
        <v>405080</v>
      </c>
      <c r="AB369" s="29">
        <v>395000</v>
      </c>
      <c r="AC369" s="29">
        <v>384240</v>
      </c>
      <c r="AD369" s="29">
        <v>428870</v>
      </c>
      <c r="AE369" s="29">
        <v>469410</v>
      </c>
      <c r="AF369" s="29">
        <v>539040</v>
      </c>
      <c r="AG369" s="29">
        <v>589480</v>
      </c>
      <c r="AH369" s="29">
        <v>609100</v>
      </c>
      <c r="AI369" s="29">
        <v>647070</v>
      </c>
      <c r="AJ369" s="29">
        <v>641090</v>
      </c>
      <c r="AK369" s="29">
        <v>519270</v>
      </c>
      <c r="AL369" s="29">
        <v>424595</v>
      </c>
      <c r="AM369" s="29">
        <v>452620</v>
      </c>
      <c r="AN369" s="29">
        <v>512000</v>
      </c>
      <c r="AO369" s="29">
        <v>601875</v>
      </c>
      <c r="AP369" s="31">
        <v>599.1</v>
      </c>
      <c r="AQ369" s="31">
        <v>627.5</v>
      </c>
      <c r="AR369" s="7">
        <v>640.29999999999995</v>
      </c>
      <c r="AS369" s="7">
        <v>626.1</v>
      </c>
      <c r="AU369" s="51"/>
      <c r="AV369" s="56"/>
      <c r="AW369" s="55"/>
      <c r="AY369" s="59">
        <f t="shared" si="548"/>
        <v>40.700000000000003</v>
      </c>
      <c r="AZ369" s="59">
        <f t="shared" si="549"/>
        <v>41.3</v>
      </c>
      <c r="BA369" s="59">
        <f t="shared" si="550"/>
        <v>31.4</v>
      </c>
    </row>
    <row r="370" spans="1:53" x14ac:dyDescent="0.15">
      <c r="A370" s="9"/>
      <c r="B370" s="10"/>
      <c r="C370" s="133" t="s">
        <v>279</v>
      </c>
      <c r="D370" s="23" t="s">
        <v>6</v>
      </c>
      <c r="E370" s="26">
        <f t="shared" ref="E370:AI370" si="551">SUM(E371:E372)-SUM(E373:E374)</f>
        <v>0</v>
      </c>
      <c r="F370" s="26">
        <f t="shared" si="551"/>
        <v>0</v>
      </c>
      <c r="G370" s="26">
        <f t="shared" si="551"/>
        <v>0</v>
      </c>
      <c r="H370" s="26">
        <f t="shared" si="551"/>
        <v>0</v>
      </c>
      <c r="I370" s="26">
        <f t="shared" si="551"/>
        <v>0</v>
      </c>
      <c r="J370" s="26">
        <f t="shared" si="551"/>
        <v>0</v>
      </c>
      <c r="K370" s="26">
        <f t="shared" si="551"/>
        <v>0</v>
      </c>
      <c r="L370" s="26">
        <f t="shared" si="551"/>
        <v>0</v>
      </c>
      <c r="M370" s="26">
        <f t="shared" si="551"/>
        <v>0</v>
      </c>
      <c r="N370" s="26">
        <f t="shared" si="551"/>
        <v>0</v>
      </c>
      <c r="O370" s="26">
        <f t="shared" si="551"/>
        <v>0</v>
      </c>
      <c r="P370" s="26">
        <f t="shared" si="551"/>
        <v>0</v>
      </c>
      <c r="Q370" s="26">
        <f t="shared" si="551"/>
        <v>0</v>
      </c>
      <c r="R370" s="26">
        <f t="shared" si="551"/>
        <v>0</v>
      </c>
      <c r="S370" s="26">
        <f t="shared" si="551"/>
        <v>0</v>
      </c>
      <c r="T370" s="26">
        <f t="shared" si="551"/>
        <v>0</v>
      </c>
      <c r="U370" s="26">
        <f t="shared" si="551"/>
        <v>0</v>
      </c>
      <c r="V370" s="26">
        <f t="shared" si="551"/>
        <v>0</v>
      </c>
      <c r="W370" s="26">
        <f t="shared" si="551"/>
        <v>0</v>
      </c>
      <c r="X370" s="26">
        <f t="shared" si="551"/>
        <v>0</v>
      </c>
      <c r="Y370" s="26">
        <f t="shared" si="551"/>
        <v>0</v>
      </c>
      <c r="Z370" s="26">
        <f t="shared" si="551"/>
        <v>0</v>
      </c>
      <c r="AA370" s="26">
        <f t="shared" si="551"/>
        <v>0</v>
      </c>
      <c r="AB370" s="26">
        <f t="shared" si="551"/>
        <v>0</v>
      </c>
      <c r="AC370" s="26">
        <f t="shared" si="551"/>
        <v>0</v>
      </c>
      <c r="AD370" s="26">
        <f t="shared" si="551"/>
        <v>0</v>
      </c>
      <c r="AE370" s="26">
        <f t="shared" si="551"/>
        <v>0</v>
      </c>
      <c r="AF370" s="26">
        <f t="shared" si="551"/>
        <v>0</v>
      </c>
      <c r="AG370" s="26">
        <f t="shared" si="551"/>
        <v>0</v>
      </c>
      <c r="AH370" s="26">
        <f t="shared" si="551"/>
        <v>0</v>
      </c>
      <c r="AI370" s="26">
        <f t="shared" si="551"/>
        <v>0</v>
      </c>
      <c r="AJ370" s="26">
        <f t="shared" ref="AJ370:AK370" si="552">SUM(AJ371:AJ372)-SUM(AJ373:AJ374)</f>
        <v>0</v>
      </c>
      <c r="AK370" s="26">
        <f t="shared" si="552"/>
        <v>0</v>
      </c>
      <c r="AL370" s="26">
        <f t="shared" ref="AL370" si="553">SUM(AL371:AL372)-SUM(AL373:AL374)</f>
        <v>0</v>
      </c>
      <c r="AM370" s="26">
        <f t="shared" ref="AM370" si="554">SUM(AM371:AM372)-SUM(AM373:AM374)</f>
        <v>0</v>
      </c>
      <c r="AN370" s="26">
        <f t="shared" ref="AN370" si="555">SUM(AN371:AN372)-SUM(AN373:AN374)</f>
        <v>0</v>
      </c>
      <c r="AO370" s="26">
        <f t="shared" ref="AO370" si="556">SUM(AO371:AO372)-SUM(AO373:AO374)</f>
        <v>0</v>
      </c>
      <c r="AP370" s="36"/>
      <c r="AQ370" s="36"/>
      <c r="AR370" s="14"/>
      <c r="AS370" s="14"/>
      <c r="AU370" s="51"/>
      <c r="AV370" s="56"/>
      <c r="AW370" s="53" t="s">
        <v>68</v>
      </c>
      <c r="AY370" s="59">
        <f t="shared" si="548"/>
        <v>0</v>
      </c>
      <c r="AZ370" s="59">
        <f t="shared" si="549"/>
        <v>0</v>
      </c>
      <c r="BA370" s="59">
        <f t="shared" si="550"/>
        <v>271.7</v>
      </c>
    </row>
    <row r="371" spans="1:53" x14ac:dyDescent="0.15">
      <c r="A371" s="9"/>
      <c r="B371" s="10"/>
      <c r="C371" s="134"/>
      <c r="D371" s="22" t="s">
        <v>7</v>
      </c>
      <c r="E371" s="28"/>
      <c r="F371" s="28"/>
      <c r="G371" s="28"/>
      <c r="H371" s="28"/>
      <c r="I371" s="28"/>
      <c r="J371" s="28"/>
      <c r="K371" s="28"/>
      <c r="L371" s="28"/>
      <c r="M371" s="28"/>
      <c r="N371" s="28"/>
      <c r="O371" s="28"/>
      <c r="P371" s="28"/>
      <c r="Q371" s="28"/>
      <c r="R371" s="28"/>
      <c r="S371" s="28"/>
      <c r="T371" s="28"/>
      <c r="U371" s="28"/>
      <c r="V371" s="28"/>
      <c r="W371" s="28"/>
      <c r="X371" s="28"/>
      <c r="Y371" s="28">
        <v>232</v>
      </c>
      <c r="Z371" s="28">
        <v>230</v>
      </c>
      <c r="AA371" s="28">
        <v>418</v>
      </c>
      <c r="AB371" s="28">
        <v>304</v>
      </c>
      <c r="AC371" s="28">
        <v>393</v>
      </c>
      <c r="AD371" s="28">
        <v>410</v>
      </c>
      <c r="AE371" s="28">
        <v>537</v>
      </c>
      <c r="AF371" s="28">
        <v>1188</v>
      </c>
      <c r="AG371" s="28">
        <v>1195</v>
      </c>
      <c r="AH371" s="28">
        <v>1855</v>
      </c>
      <c r="AI371" s="28">
        <v>1890</v>
      </c>
      <c r="AJ371" s="28">
        <v>1955</v>
      </c>
      <c r="AK371" s="28">
        <v>1320</v>
      </c>
      <c r="AL371" s="28">
        <v>1298</v>
      </c>
      <c r="AM371" s="28">
        <v>1850</v>
      </c>
      <c r="AN371" s="28">
        <v>3270</v>
      </c>
      <c r="AO371" s="28">
        <v>4770</v>
      </c>
      <c r="AP371" s="36"/>
      <c r="AQ371" s="36"/>
      <c r="AR371" s="14"/>
      <c r="AS371" s="14"/>
      <c r="AU371" s="51"/>
      <c r="AV371" s="56"/>
      <c r="AW371" s="54"/>
      <c r="AY371" s="59">
        <f t="shared" si="548"/>
        <v>0</v>
      </c>
      <c r="AZ371" s="59">
        <f t="shared" si="549"/>
        <v>0</v>
      </c>
      <c r="BA371" s="59">
        <f t="shared" si="550"/>
        <v>25.9</v>
      </c>
    </row>
    <row r="372" spans="1:53" x14ac:dyDescent="0.15">
      <c r="A372" s="9"/>
      <c r="B372" s="10"/>
      <c r="C372" s="134"/>
      <c r="D372" s="22" t="s">
        <v>8</v>
      </c>
      <c r="E372" s="28"/>
      <c r="F372" s="28"/>
      <c r="G372" s="28"/>
      <c r="H372" s="28"/>
      <c r="I372" s="28"/>
      <c r="J372" s="28"/>
      <c r="K372" s="28"/>
      <c r="L372" s="28"/>
      <c r="M372" s="28"/>
      <c r="N372" s="28"/>
      <c r="O372" s="28"/>
      <c r="P372" s="28"/>
      <c r="Q372" s="28"/>
      <c r="R372" s="28"/>
      <c r="S372" s="28"/>
      <c r="T372" s="28"/>
      <c r="U372" s="28"/>
      <c r="V372" s="28"/>
      <c r="W372" s="28"/>
      <c r="X372" s="28"/>
      <c r="Y372" s="28">
        <v>2817</v>
      </c>
      <c r="Z372" s="28">
        <v>2785</v>
      </c>
      <c r="AA372" s="28">
        <v>2901</v>
      </c>
      <c r="AB372" s="28">
        <v>2442</v>
      </c>
      <c r="AC372" s="28">
        <v>2970</v>
      </c>
      <c r="AD372" s="28">
        <v>3084</v>
      </c>
      <c r="AE372" s="28">
        <v>3338</v>
      </c>
      <c r="AF372" s="28">
        <v>3192</v>
      </c>
      <c r="AG372" s="28">
        <v>4965</v>
      </c>
      <c r="AH372" s="28">
        <v>5960</v>
      </c>
      <c r="AI372" s="28">
        <v>6060</v>
      </c>
      <c r="AJ372" s="28">
        <v>6405</v>
      </c>
      <c r="AK372" s="28">
        <v>14680</v>
      </c>
      <c r="AL372" s="28">
        <v>14432</v>
      </c>
      <c r="AM372" s="28">
        <v>17185</v>
      </c>
      <c r="AN372" s="28">
        <v>14550</v>
      </c>
      <c r="AO372" s="28">
        <v>13890</v>
      </c>
      <c r="AP372" s="36"/>
      <c r="AQ372" s="36"/>
      <c r="AR372" s="14"/>
      <c r="AS372" s="14"/>
      <c r="AU372" s="51"/>
      <c r="AV372" s="56"/>
      <c r="AW372" s="54"/>
      <c r="AY372" s="59">
        <f t="shared" si="548"/>
        <v>0</v>
      </c>
      <c r="AZ372" s="59">
        <f t="shared" si="549"/>
        <v>0</v>
      </c>
      <c r="BA372" s="59">
        <f t="shared" si="550"/>
        <v>245.8</v>
      </c>
    </row>
    <row r="373" spans="1:53" x14ac:dyDescent="0.15">
      <c r="A373" s="9"/>
      <c r="B373" s="10"/>
      <c r="C373" s="134"/>
      <c r="D373" s="22" t="s">
        <v>9</v>
      </c>
      <c r="E373" s="28"/>
      <c r="F373" s="28"/>
      <c r="G373" s="28"/>
      <c r="H373" s="28"/>
      <c r="I373" s="28"/>
      <c r="J373" s="28"/>
      <c r="K373" s="28"/>
      <c r="L373" s="28"/>
      <c r="M373" s="28"/>
      <c r="N373" s="28"/>
      <c r="O373" s="28"/>
      <c r="P373" s="28"/>
      <c r="Q373" s="28"/>
      <c r="R373" s="28"/>
      <c r="S373" s="28"/>
      <c r="T373" s="28"/>
      <c r="U373" s="28"/>
      <c r="V373" s="28"/>
      <c r="W373" s="28"/>
      <c r="X373" s="28"/>
      <c r="Y373" s="28">
        <v>1474</v>
      </c>
      <c r="Z373" s="28">
        <v>1464</v>
      </c>
      <c r="AA373" s="28">
        <v>1769</v>
      </c>
      <c r="AB373" s="28">
        <v>1467</v>
      </c>
      <c r="AC373" s="28">
        <v>1745</v>
      </c>
      <c r="AD373" s="28">
        <v>2293</v>
      </c>
      <c r="AE373" s="28">
        <v>2712</v>
      </c>
      <c r="AF373" s="28">
        <v>2798</v>
      </c>
      <c r="AG373" s="28">
        <v>4220</v>
      </c>
      <c r="AH373" s="28">
        <v>5195</v>
      </c>
      <c r="AI373" s="28">
        <v>5500</v>
      </c>
      <c r="AJ373" s="28">
        <v>5870</v>
      </c>
      <c r="AK373" s="28">
        <v>12700</v>
      </c>
      <c r="AL373" s="28">
        <v>12387</v>
      </c>
      <c r="AM373" s="28">
        <v>14725</v>
      </c>
      <c r="AN373" s="28">
        <v>14300</v>
      </c>
      <c r="AO373" s="28">
        <v>15510</v>
      </c>
      <c r="AP373" s="36"/>
      <c r="AQ373" s="36"/>
      <c r="AR373" s="14"/>
      <c r="AS373" s="14"/>
      <c r="AU373" s="51"/>
      <c r="AV373" s="52"/>
      <c r="AW373" s="54"/>
      <c r="AY373" s="59">
        <f t="shared" si="548"/>
        <v>0</v>
      </c>
      <c r="AZ373" s="59">
        <f t="shared" si="549"/>
        <v>0</v>
      </c>
      <c r="BA373" s="59">
        <f t="shared" si="550"/>
        <v>267.3</v>
      </c>
    </row>
    <row r="374" spans="1:53" x14ac:dyDescent="0.15">
      <c r="A374" s="9"/>
      <c r="B374" s="10"/>
      <c r="C374" s="134"/>
      <c r="D374" s="22" t="s">
        <v>10</v>
      </c>
      <c r="E374" s="28"/>
      <c r="F374" s="28"/>
      <c r="G374" s="28"/>
      <c r="H374" s="28"/>
      <c r="I374" s="28"/>
      <c r="J374" s="28"/>
      <c r="K374" s="28"/>
      <c r="L374" s="28"/>
      <c r="M374" s="28"/>
      <c r="N374" s="28"/>
      <c r="O374" s="28"/>
      <c r="P374" s="28"/>
      <c r="Q374" s="28"/>
      <c r="R374" s="28"/>
      <c r="S374" s="28"/>
      <c r="T374" s="28"/>
      <c r="U374" s="28"/>
      <c r="V374" s="28"/>
      <c r="W374" s="28"/>
      <c r="X374" s="28"/>
      <c r="Y374" s="28">
        <v>1575</v>
      </c>
      <c r="Z374" s="28">
        <v>1551</v>
      </c>
      <c r="AA374" s="28">
        <v>1550</v>
      </c>
      <c r="AB374" s="28">
        <v>1279</v>
      </c>
      <c r="AC374" s="28">
        <v>1618</v>
      </c>
      <c r="AD374" s="28">
        <v>1201</v>
      </c>
      <c r="AE374" s="28">
        <v>1163</v>
      </c>
      <c r="AF374" s="28">
        <v>1582</v>
      </c>
      <c r="AG374" s="28">
        <v>1940</v>
      </c>
      <c r="AH374" s="28">
        <v>2620</v>
      </c>
      <c r="AI374" s="28">
        <v>2450</v>
      </c>
      <c r="AJ374" s="28">
        <v>2490</v>
      </c>
      <c r="AK374" s="28">
        <v>3300</v>
      </c>
      <c r="AL374" s="28">
        <v>3343</v>
      </c>
      <c r="AM374" s="28">
        <v>4310</v>
      </c>
      <c r="AN374" s="28">
        <v>3520</v>
      </c>
      <c r="AO374" s="28">
        <v>3150</v>
      </c>
      <c r="AP374" s="36"/>
      <c r="AQ374" s="36"/>
      <c r="AR374" s="14"/>
      <c r="AS374" s="14"/>
      <c r="AU374" s="51"/>
      <c r="AV374" s="52"/>
      <c r="AW374" s="54"/>
      <c r="AY374" s="59">
        <f t="shared" si="548"/>
        <v>0</v>
      </c>
      <c r="AZ374" s="59">
        <f t="shared" si="549"/>
        <v>0</v>
      </c>
      <c r="BA374" s="59">
        <f t="shared" si="550"/>
        <v>4.4000000000000004</v>
      </c>
    </row>
    <row r="375" spans="1:53" ht="14.25" thickBot="1" x14ac:dyDescent="0.2">
      <c r="A375" s="9"/>
      <c r="B375" s="10"/>
      <c r="C375" s="135"/>
      <c r="D375" s="24" t="s">
        <v>11</v>
      </c>
      <c r="E375" s="29"/>
      <c r="F375" s="29"/>
      <c r="G375" s="29"/>
      <c r="H375" s="29"/>
      <c r="I375" s="29"/>
      <c r="J375" s="29"/>
      <c r="K375" s="29"/>
      <c r="L375" s="29"/>
      <c r="M375" s="29"/>
      <c r="N375" s="29"/>
      <c r="O375" s="29"/>
      <c r="P375" s="29"/>
      <c r="Q375" s="29"/>
      <c r="R375" s="29"/>
      <c r="S375" s="29"/>
      <c r="T375" s="29"/>
      <c r="U375" s="29"/>
      <c r="V375" s="29"/>
      <c r="W375" s="29"/>
      <c r="X375" s="29"/>
      <c r="Y375" s="29">
        <f>Y374</f>
        <v>1575</v>
      </c>
      <c r="Z375" s="29">
        <v>1565</v>
      </c>
      <c r="AA375" s="29">
        <v>1565</v>
      </c>
      <c r="AB375" s="29">
        <v>1281</v>
      </c>
      <c r="AC375" s="29">
        <v>1619</v>
      </c>
      <c r="AD375" s="29">
        <v>1211</v>
      </c>
      <c r="AE375" s="29">
        <v>1175</v>
      </c>
      <c r="AF375" s="29">
        <v>1700</v>
      </c>
      <c r="AG375" s="29">
        <v>2050</v>
      </c>
      <c r="AH375" s="29">
        <v>2750</v>
      </c>
      <c r="AI375" s="29">
        <v>2570</v>
      </c>
      <c r="AJ375" s="29">
        <v>2590</v>
      </c>
      <c r="AK375" s="29">
        <v>3410</v>
      </c>
      <c r="AL375" s="29">
        <v>3553</v>
      </c>
      <c r="AM375" s="29">
        <v>4610</v>
      </c>
      <c r="AN375" s="29">
        <v>5240</v>
      </c>
      <c r="AO375" s="29">
        <v>4690</v>
      </c>
      <c r="AP375" s="36"/>
      <c r="AQ375" s="36"/>
      <c r="AR375" s="14"/>
      <c r="AS375" s="14"/>
      <c r="AU375" s="51"/>
      <c r="AV375" s="52"/>
      <c r="AW375" s="55"/>
      <c r="AY375" s="59">
        <f t="shared" si="548"/>
        <v>0</v>
      </c>
      <c r="AZ375" s="59">
        <f t="shared" si="549"/>
        <v>0</v>
      </c>
      <c r="BA375" s="59">
        <f t="shared" si="550"/>
        <v>8.8000000000000007</v>
      </c>
    </row>
    <row r="376" spans="1:53" x14ac:dyDescent="0.15">
      <c r="A376" s="9"/>
      <c r="B376" s="10"/>
      <c r="C376" s="133" t="s">
        <v>278</v>
      </c>
      <c r="D376" s="23" t="s">
        <v>6</v>
      </c>
      <c r="E376" s="26">
        <f t="shared" ref="E376:AI376" si="557">SUM(E377:E378)-SUM(E379:E380)</f>
        <v>0</v>
      </c>
      <c r="F376" s="26">
        <f t="shared" si="557"/>
        <v>0</v>
      </c>
      <c r="G376" s="26">
        <f t="shared" si="557"/>
        <v>0</v>
      </c>
      <c r="H376" s="26">
        <f t="shared" si="557"/>
        <v>0</v>
      </c>
      <c r="I376" s="26">
        <f t="shared" si="557"/>
        <v>0</v>
      </c>
      <c r="J376" s="26">
        <f t="shared" si="557"/>
        <v>0</v>
      </c>
      <c r="K376" s="26">
        <f t="shared" si="557"/>
        <v>0</v>
      </c>
      <c r="L376" s="26">
        <f t="shared" si="557"/>
        <v>0</v>
      </c>
      <c r="M376" s="26">
        <f t="shared" si="557"/>
        <v>0</v>
      </c>
      <c r="N376" s="26">
        <f t="shared" si="557"/>
        <v>0</v>
      </c>
      <c r="O376" s="26">
        <f t="shared" si="557"/>
        <v>0</v>
      </c>
      <c r="P376" s="26">
        <f t="shared" si="557"/>
        <v>0</v>
      </c>
      <c r="Q376" s="26">
        <f t="shared" si="557"/>
        <v>0</v>
      </c>
      <c r="R376" s="26">
        <f t="shared" si="557"/>
        <v>0</v>
      </c>
      <c r="S376" s="26">
        <f t="shared" si="557"/>
        <v>0</v>
      </c>
      <c r="T376" s="26">
        <f t="shared" si="557"/>
        <v>0</v>
      </c>
      <c r="U376" s="26">
        <f t="shared" si="557"/>
        <v>0</v>
      </c>
      <c r="V376" s="26">
        <f t="shared" si="557"/>
        <v>0</v>
      </c>
      <c r="W376" s="26">
        <f t="shared" si="557"/>
        <v>0</v>
      </c>
      <c r="X376" s="26">
        <f t="shared" si="557"/>
        <v>0</v>
      </c>
      <c r="Y376" s="26">
        <f t="shared" si="557"/>
        <v>0</v>
      </c>
      <c r="Z376" s="26">
        <f t="shared" si="557"/>
        <v>0</v>
      </c>
      <c r="AA376" s="26">
        <f t="shared" si="557"/>
        <v>0</v>
      </c>
      <c r="AB376" s="26">
        <f t="shared" si="557"/>
        <v>0</v>
      </c>
      <c r="AC376" s="26">
        <f t="shared" si="557"/>
        <v>0</v>
      </c>
      <c r="AD376" s="26">
        <f t="shared" si="557"/>
        <v>0</v>
      </c>
      <c r="AE376" s="26">
        <f t="shared" si="557"/>
        <v>0</v>
      </c>
      <c r="AF376" s="26">
        <f t="shared" si="557"/>
        <v>0</v>
      </c>
      <c r="AG376" s="26">
        <f t="shared" si="557"/>
        <v>0</v>
      </c>
      <c r="AH376" s="26">
        <f t="shared" si="557"/>
        <v>0</v>
      </c>
      <c r="AI376" s="26">
        <f t="shared" si="557"/>
        <v>0</v>
      </c>
      <c r="AJ376" s="26">
        <f t="shared" ref="AJ376:AK376" si="558">SUM(AJ377:AJ378)-SUM(AJ379:AJ380)</f>
        <v>0</v>
      </c>
      <c r="AK376" s="26">
        <f t="shared" si="558"/>
        <v>0</v>
      </c>
      <c r="AL376" s="26">
        <f t="shared" ref="AL376" si="559">SUM(AL377:AL378)-SUM(AL379:AL380)</f>
        <v>0</v>
      </c>
      <c r="AM376" s="26">
        <f t="shared" ref="AM376" si="560">SUM(AM377:AM378)-SUM(AM379:AM380)</f>
        <v>0</v>
      </c>
      <c r="AN376" s="26">
        <f t="shared" ref="AN376" si="561">SUM(AN377:AN378)-SUM(AN379:AN380)</f>
        <v>0</v>
      </c>
      <c r="AO376" s="26">
        <f t="shared" ref="AO376:AQ376" si="562">SUM(AO377:AO378)-SUM(AO379:AO380)</f>
        <v>0</v>
      </c>
      <c r="AP376" s="27">
        <f t="shared" si="562"/>
        <v>0</v>
      </c>
      <c r="AQ376" s="27">
        <f t="shared" si="562"/>
        <v>0</v>
      </c>
      <c r="AR376" s="3">
        <v>192.5</v>
      </c>
      <c r="AS376" s="3">
        <v>208.3</v>
      </c>
      <c r="AU376" s="51"/>
      <c r="AV376" s="52"/>
      <c r="AW376" s="53" t="s">
        <v>69</v>
      </c>
      <c r="AY376" s="59">
        <f t="shared" si="548"/>
        <v>0</v>
      </c>
      <c r="AZ376" s="59">
        <f t="shared" si="549"/>
        <v>0</v>
      </c>
      <c r="BA376" s="59">
        <f t="shared" si="550"/>
        <v>921.5</v>
      </c>
    </row>
    <row r="377" spans="1:53" x14ac:dyDescent="0.15">
      <c r="A377" s="9"/>
      <c r="B377" s="10"/>
      <c r="C377" s="134"/>
      <c r="D377" s="22" t="s">
        <v>7</v>
      </c>
      <c r="E377" s="28"/>
      <c r="F377" s="28"/>
      <c r="G377" s="28"/>
      <c r="H377" s="28"/>
      <c r="I377" s="28"/>
      <c r="J377" s="28"/>
      <c r="K377" s="28"/>
      <c r="L377" s="28"/>
      <c r="M377" s="28"/>
      <c r="N377" s="28"/>
      <c r="O377" s="28"/>
      <c r="P377" s="28"/>
      <c r="Q377" s="28"/>
      <c r="R377" s="28"/>
      <c r="S377" s="28"/>
      <c r="T377" s="28"/>
      <c r="U377" s="28"/>
      <c r="V377" s="28"/>
      <c r="W377" s="28"/>
      <c r="X377" s="28"/>
      <c r="Y377" s="28">
        <v>6953</v>
      </c>
      <c r="Z377" s="28">
        <v>13114</v>
      </c>
      <c r="AA377" s="28">
        <v>13449</v>
      </c>
      <c r="AB377" s="28">
        <v>14006</v>
      </c>
      <c r="AC377" s="28">
        <v>14202</v>
      </c>
      <c r="AD377" s="28">
        <v>21631</v>
      </c>
      <c r="AE377" s="28">
        <v>28392</v>
      </c>
      <c r="AF377" s="28">
        <v>37581</v>
      </c>
      <c r="AG377" s="28">
        <v>36417</v>
      </c>
      <c r="AH377" s="28">
        <v>38554</v>
      </c>
      <c r="AI377" s="28">
        <v>36390</v>
      </c>
      <c r="AJ377" s="28">
        <v>28958</v>
      </c>
      <c r="AK377" s="28">
        <v>31450</v>
      </c>
      <c r="AL377" s="28">
        <v>38133</v>
      </c>
      <c r="AM377" s="28">
        <v>47045</v>
      </c>
      <c r="AN377" s="28">
        <v>54503</v>
      </c>
      <c r="AO377" s="28">
        <v>41342</v>
      </c>
      <c r="AP377" s="30">
        <v>43.3</v>
      </c>
      <c r="AQ377" s="30">
        <v>39.4</v>
      </c>
      <c r="AR377" s="5">
        <v>28.2</v>
      </c>
      <c r="AS377" s="5">
        <v>30.5</v>
      </c>
      <c r="AU377" s="51"/>
      <c r="AV377" s="52"/>
      <c r="AW377" s="54"/>
      <c r="AY377" s="59">
        <f t="shared" si="548"/>
        <v>0</v>
      </c>
      <c r="AZ377" s="59">
        <f t="shared" si="549"/>
        <v>0</v>
      </c>
      <c r="BA377" s="59">
        <f t="shared" si="550"/>
        <v>141.5</v>
      </c>
    </row>
    <row r="378" spans="1:53" x14ac:dyDescent="0.15">
      <c r="A378" s="9"/>
      <c r="B378" s="10"/>
      <c r="C378" s="134"/>
      <c r="D378" s="22" t="s">
        <v>8</v>
      </c>
      <c r="E378" s="28"/>
      <c r="F378" s="28"/>
      <c r="G378" s="28"/>
      <c r="H378" s="28"/>
      <c r="I378" s="28"/>
      <c r="J378" s="28"/>
      <c r="K378" s="28"/>
      <c r="L378" s="28"/>
      <c r="M378" s="28"/>
      <c r="N378" s="28"/>
      <c r="O378" s="28"/>
      <c r="P378" s="28"/>
      <c r="Q378" s="28"/>
      <c r="R378" s="28"/>
      <c r="S378" s="28"/>
      <c r="T378" s="28"/>
      <c r="U378" s="28"/>
      <c r="V378" s="28"/>
      <c r="W378" s="28"/>
      <c r="X378" s="28"/>
      <c r="Y378" s="28">
        <v>85847</v>
      </c>
      <c r="Z378" s="28">
        <v>86655</v>
      </c>
      <c r="AA378" s="28">
        <v>95476</v>
      </c>
      <c r="AB378" s="28">
        <v>102867</v>
      </c>
      <c r="AC378" s="28">
        <v>108438</v>
      </c>
      <c r="AD378" s="28">
        <v>116912</v>
      </c>
      <c r="AE378" s="28">
        <v>120578</v>
      </c>
      <c r="AF378" s="28">
        <v>124090</v>
      </c>
      <c r="AG378" s="28">
        <v>137141</v>
      </c>
      <c r="AH378" s="28">
        <v>146421</v>
      </c>
      <c r="AI378" s="28">
        <v>153057</v>
      </c>
      <c r="AJ378" s="28">
        <v>163412</v>
      </c>
      <c r="AK378" s="28">
        <v>167936</v>
      </c>
      <c r="AL378" s="28">
        <v>168701</v>
      </c>
      <c r="AM378" s="28">
        <v>188178</v>
      </c>
      <c r="AN378" s="28">
        <v>218009</v>
      </c>
      <c r="AO378" s="28">
        <v>165373</v>
      </c>
      <c r="AP378" s="30">
        <v>116.4</v>
      </c>
      <c r="AQ378" s="30">
        <v>138.4</v>
      </c>
      <c r="AR378" s="5">
        <v>164.3</v>
      </c>
      <c r="AS378" s="5">
        <v>177.8</v>
      </c>
      <c r="AU378" s="51" t="s">
        <v>348</v>
      </c>
      <c r="AV378" s="52" t="s">
        <v>63</v>
      </c>
      <c r="AW378" s="54"/>
      <c r="AY378" s="59">
        <f t="shared" si="548"/>
        <v>0</v>
      </c>
      <c r="AZ378" s="59">
        <f t="shared" si="549"/>
        <v>0</v>
      </c>
      <c r="BA378" s="59">
        <f t="shared" si="550"/>
        <v>780</v>
      </c>
    </row>
    <row r="379" spans="1:53" x14ac:dyDescent="0.15">
      <c r="A379" s="9"/>
      <c r="B379" s="10"/>
      <c r="C379" s="134"/>
      <c r="D379" s="22" t="s">
        <v>9</v>
      </c>
      <c r="E379" s="28"/>
      <c r="F379" s="28"/>
      <c r="G379" s="28"/>
      <c r="H379" s="28"/>
      <c r="I379" s="28"/>
      <c r="J379" s="28"/>
      <c r="K379" s="28"/>
      <c r="L379" s="28"/>
      <c r="M379" s="28"/>
      <c r="N379" s="28"/>
      <c r="O379" s="28"/>
      <c r="P379" s="28"/>
      <c r="Q379" s="28"/>
      <c r="R379" s="28"/>
      <c r="S379" s="28"/>
      <c r="T379" s="28"/>
      <c r="U379" s="28"/>
      <c r="V379" s="28"/>
      <c r="W379" s="28"/>
      <c r="X379" s="28"/>
      <c r="Y379" s="28">
        <v>89440</v>
      </c>
      <c r="Z379" s="28">
        <v>97549</v>
      </c>
      <c r="AA379" s="28">
        <v>106116</v>
      </c>
      <c r="AB379" s="28">
        <v>115160</v>
      </c>
      <c r="AC379" s="28">
        <v>119212</v>
      </c>
      <c r="AD379" s="28">
        <v>134754</v>
      </c>
      <c r="AE379" s="28">
        <v>144943</v>
      </c>
      <c r="AF379" s="28">
        <v>157534</v>
      </c>
      <c r="AG379" s="28">
        <v>169837</v>
      </c>
      <c r="AH379" s="28">
        <v>181050</v>
      </c>
      <c r="AI379" s="28">
        <v>183901</v>
      </c>
      <c r="AJ379" s="28">
        <v>183386</v>
      </c>
      <c r="AK379" s="28">
        <v>192420</v>
      </c>
      <c r="AL379" s="28">
        <v>194372</v>
      </c>
      <c r="AM379" s="28">
        <v>215367</v>
      </c>
      <c r="AN379" s="28">
        <v>242408</v>
      </c>
      <c r="AO379" s="28">
        <v>182529</v>
      </c>
      <c r="AP379" s="30">
        <v>151.5</v>
      </c>
      <c r="AQ379" s="30">
        <v>176.1</v>
      </c>
      <c r="AR379" s="5">
        <v>190.7</v>
      </c>
      <c r="AS379" s="5">
        <v>206.8</v>
      </c>
      <c r="AU379" s="51"/>
      <c r="AV379" s="52"/>
      <c r="AW379" s="54"/>
      <c r="AY379" s="59">
        <f t="shared" si="548"/>
        <v>0</v>
      </c>
      <c r="AZ379" s="59">
        <f t="shared" si="549"/>
        <v>0</v>
      </c>
      <c r="BA379" s="59">
        <f t="shared" si="550"/>
        <v>895.5</v>
      </c>
    </row>
    <row r="380" spans="1:53" x14ac:dyDescent="0.15">
      <c r="A380" s="9"/>
      <c r="B380" s="10"/>
      <c r="C380" s="134"/>
      <c r="D380" s="22" t="s">
        <v>10</v>
      </c>
      <c r="E380" s="28"/>
      <c r="F380" s="28"/>
      <c r="G380" s="28"/>
      <c r="H380" s="28"/>
      <c r="I380" s="28"/>
      <c r="J380" s="28"/>
      <c r="K380" s="28"/>
      <c r="L380" s="28"/>
      <c r="M380" s="28"/>
      <c r="N380" s="28"/>
      <c r="O380" s="28"/>
      <c r="P380" s="28"/>
      <c r="Q380" s="28"/>
      <c r="R380" s="28"/>
      <c r="S380" s="28"/>
      <c r="T380" s="28"/>
      <c r="U380" s="28"/>
      <c r="V380" s="28"/>
      <c r="W380" s="28"/>
      <c r="X380" s="28"/>
      <c r="Y380" s="28">
        <v>3360</v>
      </c>
      <c r="Z380" s="28">
        <v>2220</v>
      </c>
      <c r="AA380" s="28">
        <v>2809</v>
      </c>
      <c r="AB380" s="28">
        <v>1713</v>
      </c>
      <c r="AC380" s="28">
        <v>3428</v>
      </c>
      <c r="AD380" s="28">
        <v>3789</v>
      </c>
      <c r="AE380" s="28">
        <v>4027</v>
      </c>
      <c r="AF380" s="28">
        <v>4137</v>
      </c>
      <c r="AG380" s="28">
        <v>3721</v>
      </c>
      <c r="AH380" s="28">
        <v>3925</v>
      </c>
      <c r="AI380" s="28">
        <v>5546</v>
      </c>
      <c r="AJ380" s="28">
        <v>8984</v>
      </c>
      <c r="AK380" s="28">
        <v>6966</v>
      </c>
      <c r="AL380" s="28">
        <v>12462</v>
      </c>
      <c r="AM380" s="28">
        <v>19856</v>
      </c>
      <c r="AN380" s="28">
        <v>30104</v>
      </c>
      <c r="AO380" s="28">
        <v>24186</v>
      </c>
      <c r="AP380" s="30">
        <v>8.1999999999999993</v>
      </c>
      <c r="AQ380" s="30">
        <v>1.7</v>
      </c>
      <c r="AR380" s="5">
        <v>1.8</v>
      </c>
      <c r="AS380" s="5">
        <v>1.5</v>
      </c>
      <c r="AU380" s="51"/>
      <c r="AV380" s="52"/>
      <c r="AW380" s="54"/>
      <c r="AY380" s="59">
        <f t="shared" si="548"/>
        <v>0</v>
      </c>
      <c r="AZ380" s="59">
        <f t="shared" si="549"/>
        <v>0</v>
      </c>
      <c r="BA380" s="59">
        <f t="shared" si="550"/>
        <v>26</v>
      </c>
    </row>
    <row r="381" spans="1:53" ht="14.25" thickBot="1" x14ac:dyDescent="0.2">
      <c r="A381" s="9"/>
      <c r="B381" s="10"/>
      <c r="C381" s="135"/>
      <c r="D381" s="24" t="s">
        <v>11</v>
      </c>
      <c r="E381" s="29"/>
      <c r="F381" s="29"/>
      <c r="G381" s="29"/>
      <c r="H381" s="29"/>
      <c r="I381" s="29"/>
      <c r="J381" s="29"/>
      <c r="K381" s="29"/>
      <c r="L381" s="29"/>
      <c r="M381" s="29"/>
      <c r="N381" s="29"/>
      <c r="O381" s="29"/>
      <c r="P381" s="29"/>
      <c r="Q381" s="29"/>
      <c r="R381" s="29"/>
      <c r="S381" s="29"/>
      <c r="T381" s="29"/>
      <c r="U381" s="29"/>
      <c r="V381" s="29"/>
      <c r="W381" s="29"/>
      <c r="X381" s="29"/>
      <c r="Y381" s="29">
        <v>3737</v>
      </c>
      <c r="Z381" s="29">
        <v>2457</v>
      </c>
      <c r="AA381" s="29">
        <v>3209</v>
      </c>
      <c r="AB381" s="29">
        <v>7291</v>
      </c>
      <c r="AC381" s="29">
        <v>6178</v>
      </c>
      <c r="AD381" s="29">
        <v>6677</v>
      </c>
      <c r="AE381" s="29">
        <v>6849</v>
      </c>
      <c r="AF381" s="29">
        <v>7298</v>
      </c>
      <c r="AG381" s="29">
        <v>7301</v>
      </c>
      <c r="AH381" s="29">
        <v>5988</v>
      </c>
      <c r="AI381" s="29">
        <v>7918</v>
      </c>
      <c r="AJ381" s="29">
        <v>11161</v>
      </c>
      <c r="AK381" s="29">
        <v>19344</v>
      </c>
      <c r="AL381" s="29">
        <v>13708</v>
      </c>
      <c r="AM381" s="29">
        <v>21837</v>
      </c>
      <c r="AN381" s="29">
        <v>33108</v>
      </c>
      <c r="AO381" s="29">
        <v>26604</v>
      </c>
      <c r="AP381" s="31">
        <v>9.5</v>
      </c>
      <c r="AQ381" s="31">
        <v>3.8</v>
      </c>
      <c r="AR381" s="7">
        <v>3.8</v>
      </c>
      <c r="AS381" s="7">
        <v>3.1</v>
      </c>
      <c r="AU381" s="51"/>
      <c r="AV381" s="52"/>
      <c r="AW381" s="55"/>
      <c r="AY381" s="59">
        <f t="shared" si="548"/>
        <v>0</v>
      </c>
      <c r="AZ381" s="59">
        <f t="shared" si="549"/>
        <v>0</v>
      </c>
      <c r="BA381" s="59">
        <f t="shared" si="550"/>
        <v>26.2</v>
      </c>
    </row>
    <row r="382" spans="1:53" x14ac:dyDescent="0.15">
      <c r="A382" s="9"/>
      <c r="B382" s="10"/>
      <c r="C382" s="133" t="s">
        <v>315</v>
      </c>
      <c r="D382" s="23" t="s">
        <v>6</v>
      </c>
      <c r="E382" s="26">
        <f t="shared" ref="E382:AI382" si="563">SUM(E383:E384)-SUM(E385:E386)</f>
        <v>0</v>
      </c>
      <c r="F382" s="26">
        <f t="shared" si="563"/>
        <v>0</v>
      </c>
      <c r="G382" s="26">
        <f t="shared" si="563"/>
        <v>0</v>
      </c>
      <c r="H382" s="26">
        <f t="shared" si="563"/>
        <v>0</v>
      </c>
      <c r="I382" s="26">
        <f t="shared" si="563"/>
        <v>0</v>
      </c>
      <c r="J382" s="26">
        <f t="shared" si="563"/>
        <v>0</v>
      </c>
      <c r="K382" s="26">
        <f t="shared" si="563"/>
        <v>0</v>
      </c>
      <c r="L382" s="26">
        <f t="shared" si="563"/>
        <v>0</v>
      </c>
      <c r="M382" s="26">
        <f t="shared" si="563"/>
        <v>0</v>
      </c>
      <c r="N382" s="26">
        <f t="shared" si="563"/>
        <v>0</v>
      </c>
      <c r="O382" s="26">
        <f t="shared" si="563"/>
        <v>0</v>
      </c>
      <c r="P382" s="26">
        <f t="shared" si="563"/>
        <v>0</v>
      </c>
      <c r="Q382" s="26">
        <f t="shared" si="563"/>
        <v>0</v>
      </c>
      <c r="R382" s="26">
        <f t="shared" si="563"/>
        <v>0</v>
      </c>
      <c r="S382" s="26">
        <f t="shared" si="563"/>
        <v>0</v>
      </c>
      <c r="T382" s="26">
        <f t="shared" si="563"/>
        <v>0</v>
      </c>
      <c r="U382" s="26">
        <f t="shared" si="563"/>
        <v>0</v>
      </c>
      <c r="V382" s="26">
        <f t="shared" si="563"/>
        <v>0</v>
      </c>
      <c r="W382" s="26">
        <f t="shared" si="563"/>
        <v>0</v>
      </c>
      <c r="X382" s="26">
        <f t="shared" si="563"/>
        <v>0</v>
      </c>
      <c r="Y382" s="26">
        <f t="shared" si="563"/>
        <v>0</v>
      </c>
      <c r="Z382" s="26">
        <f t="shared" si="563"/>
        <v>0</v>
      </c>
      <c r="AA382" s="26">
        <f t="shared" si="563"/>
        <v>0</v>
      </c>
      <c r="AB382" s="26">
        <f t="shared" si="563"/>
        <v>0</v>
      </c>
      <c r="AC382" s="26">
        <f t="shared" si="563"/>
        <v>0</v>
      </c>
      <c r="AD382" s="26">
        <f t="shared" si="563"/>
        <v>0</v>
      </c>
      <c r="AE382" s="26">
        <f t="shared" si="563"/>
        <v>0</v>
      </c>
      <c r="AF382" s="26">
        <f t="shared" si="563"/>
        <v>0</v>
      </c>
      <c r="AG382" s="26">
        <f t="shared" si="563"/>
        <v>0</v>
      </c>
      <c r="AH382" s="26">
        <f t="shared" si="563"/>
        <v>0</v>
      </c>
      <c r="AI382" s="26">
        <f t="shared" si="563"/>
        <v>0</v>
      </c>
      <c r="AJ382" s="26">
        <f t="shared" ref="AJ382:AK382" si="564">SUM(AJ383:AJ384)-SUM(AJ385:AJ386)</f>
        <v>0</v>
      </c>
      <c r="AK382" s="26">
        <f t="shared" si="564"/>
        <v>0</v>
      </c>
      <c r="AL382" s="26">
        <f t="shared" ref="AL382" si="565">SUM(AL383:AL384)-SUM(AL385:AL386)</f>
        <v>0</v>
      </c>
      <c r="AM382" s="26">
        <f t="shared" ref="AM382" si="566">SUM(AM383:AM384)-SUM(AM385:AM386)</f>
        <v>0</v>
      </c>
      <c r="AN382" s="26">
        <f t="shared" ref="AN382" si="567">SUM(AN383:AN384)-SUM(AN385:AN386)</f>
        <v>0</v>
      </c>
      <c r="AO382" s="26">
        <f t="shared" ref="AO382" si="568">SUM(AO383:AO384)-SUM(AO385:AO386)</f>
        <v>0</v>
      </c>
      <c r="AP382" s="27">
        <f t="shared" ref="AP382" si="569">SUM(AP383:AP384)-SUM(AP385:AP386)</f>
        <v>0</v>
      </c>
      <c r="AQ382" s="27">
        <f t="shared" ref="AQ382" si="570">SUM(AQ383:AQ384)-SUM(AQ385:AQ386)</f>
        <v>0</v>
      </c>
      <c r="AR382" s="3">
        <v>740.6</v>
      </c>
      <c r="AS382" s="3">
        <v>742.5</v>
      </c>
      <c r="AU382" s="51"/>
      <c r="AV382" s="52"/>
      <c r="AW382" s="53" t="s">
        <v>70</v>
      </c>
      <c r="AY382" s="27">
        <f>SUM(AY383:AY384)</f>
        <v>820.09999999999991</v>
      </c>
      <c r="AZ382" s="27">
        <f>SUM(AZ383:AZ384)</f>
        <v>771.40000000000009</v>
      </c>
      <c r="BA382" s="27">
        <f>SUM(BA383:BA384)</f>
        <v>691.8</v>
      </c>
    </row>
    <row r="383" spans="1:53" x14ac:dyDescent="0.15">
      <c r="A383" s="9"/>
      <c r="B383" s="10"/>
      <c r="C383" s="134"/>
      <c r="D383" s="22" t="s">
        <v>7</v>
      </c>
      <c r="E383" s="28"/>
      <c r="F383" s="28"/>
      <c r="G383" s="28"/>
      <c r="H383" s="28"/>
      <c r="I383" s="28">
        <v>15908</v>
      </c>
      <c r="J383" s="28">
        <v>6214</v>
      </c>
      <c r="K383" s="28">
        <v>7593</v>
      </c>
      <c r="L383" s="28">
        <v>4476</v>
      </c>
      <c r="M383" s="28">
        <v>8049</v>
      </c>
      <c r="N383" s="28">
        <v>5554</v>
      </c>
      <c r="O383" s="28">
        <v>7292</v>
      </c>
      <c r="P383" s="28">
        <v>8331</v>
      </c>
      <c r="Q383" s="28">
        <v>9199</v>
      </c>
      <c r="R383" s="28">
        <v>14894</v>
      </c>
      <c r="S383" s="28">
        <v>11940</v>
      </c>
      <c r="T383" s="28">
        <v>12643</v>
      </c>
      <c r="U383" s="28">
        <v>14751</v>
      </c>
      <c r="V383" s="28">
        <v>18136</v>
      </c>
      <c r="W383" s="28">
        <v>133845</v>
      </c>
      <c r="X383" s="28">
        <v>10769</v>
      </c>
      <c r="Y383" s="28">
        <v>7441</v>
      </c>
      <c r="Z383" s="28">
        <v>12522</v>
      </c>
      <c r="AA383" s="28">
        <v>12113</v>
      </c>
      <c r="AB383" s="28">
        <v>7184</v>
      </c>
      <c r="AC383" s="28">
        <v>16204</v>
      </c>
      <c r="AD383" s="28">
        <v>16704</v>
      </c>
      <c r="AE383" s="28">
        <v>17253</v>
      </c>
      <c r="AF383" s="28">
        <v>18255</v>
      </c>
      <c r="AG383" s="28">
        <v>21958</v>
      </c>
      <c r="AH383" s="28">
        <v>13398</v>
      </c>
      <c r="AI383" s="28">
        <v>21907</v>
      </c>
      <c r="AJ383" s="28">
        <v>23839</v>
      </c>
      <c r="AK383" s="28">
        <v>40538</v>
      </c>
      <c r="AL383" s="28">
        <v>23645</v>
      </c>
      <c r="AM383" s="28">
        <v>21665</v>
      </c>
      <c r="AN383" s="28">
        <v>46265</v>
      </c>
      <c r="AO383" s="28">
        <v>12427</v>
      </c>
      <c r="AP383" s="30">
        <v>16.5</v>
      </c>
      <c r="AQ383" s="30">
        <v>44.6</v>
      </c>
      <c r="AR383" s="5">
        <v>60.6</v>
      </c>
      <c r="AS383" s="5">
        <v>28</v>
      </c>
      <c r="AU383" s="51"/>
      <c r="AV383" s="52"/>
      <c r="AW383" s="54"/>
      <c r="AY383" s="59">
        <f t="shared" ref="AY383:BA387" si="571">AP431</f>
        <v>268.7</v>
      </c>
      <c r="AZ383" s="59">
        <f t="shared" si="571"/>
        <v>247.2</v>
      </c>
      <c r="BA383" s="59">
        <f t="shared" si="571"/>
        <v>432.9</v>
      </c>
    </row>
    <row r="384" spans="1:53" x14ac:dyDescent="0.15">
      <c r="A384" s="9"/>
      <c r="B384" s="10"/>
      <c r="C384" s="134"/>
      <c r="D384" s="22" t="s">
        <v>8</v>
      </c>
      <c r="E384" s="28"/>
      <c r="F384" s="28"/>
      <c r="G384" s="28"/>
      <c r="H384" s="28"/>
      <c r="I384" s="28">
        <v>199477</v>
      </c>
      <c r="J384" s="28">
        <v>203056</v>
      </c>
      <c r="K384" s="28">
        <v>295014</v>
      </c>
      <c r="L384" s="28">
        <v>267957</v>
      </c>
      <c r="M384" s="28">
        <v>328814</v>
      </c>
      <c r="N384" s="28">
        <v>201156</v>
      </c>
      <c r="O384" s="28">
        <v>307131</v>
      </c>
      <c r="P384" s="28">
        <v>263063</v>
      </c>
      <c r="Q384" s="28">
        <v>299895</v>
      </c>
      <c r="R384" s="28">
        <v>382585</v>
      </c>
      <c r="S384" s="28">
        <v>395297</v>
      </c>
      <c r="T384" s="28">
        <v>371011</v>
      </c>
      <c r="U384" s="28">
        <v>381429</v>
      </c>
      <c r="V384" s="28">
        <v>410081</v>
      </c>
      <c r="W384" s="28">
        <v>313173</v>
      </c>
      <c r="X384" s="28">
        <v>403037</v>
      </c>
      <c r="Y384" s="28">
        <v>474279</v>
      </c>
      <c r="Z384" s="28">
        <v>518565</v>
      </c>
      <c r="AA384" s="28">
        <v>535016</v>
      </c>
      <c r="AB384" s="28">
        <v>505070</v>
      </c>
      <c r="AC384" s="28">
        <v>493336</v>
      </c>
      <c r="AD384" s="28">
        <v>509526</v>
      </c>
      <c r="AE384" s="28">
        <v>518910</v>
      </c>
      <c r="AF384" s="28">
        <v>510739</v>
      </c>
      <c r="AG384" s="28">
        <v>533357</v>
      </c>
      <c r="AH384" s="28">
        <v>555553</v>
      </c>
      <c r="AI384" s="28">
        <v>632908</v>
      </c>
      <c r="AJ384" s="28">
        <v>615613</v>
      </c>
      <c r="AK384" s="28">
        <v>563087</v>
      </c>
      <c r="AL384" s="28">
        <v>564205</v>
      </c>
      <c r="AM384" s="28">
        <v>601180</v>
      </c>
      <c r="AN384" s="28">
        <v>625781</v>
      </c>
      <c r="AO384" s="28">
        <v>617214</v>
      </c>
      <c r="AP384" s="30">
        <v>646.1</v>
      </c>
      <c r="AQ384" s="30">
        <v>639.9</v>
      </c>
      <c r="AR384" s="5">
        <v>680</v>
      </c>
      <c r="AS384" s="5">
        <v>714.5</v>
      </c>
      <c r="AU384" s="51"/>
      <c r="AV384" s="52"/>
      <c r="AW384" s="54"/>
      <c r="AY384" s="59">
        <f t="shared" si="571"/>
        <v>551.4</v>
      </c>
      <c r="AZ384" s="59">
        <f t="shared" si="571"/>
        <v>524.20000000000005</v>
      </c>
      <c r="BA384" s="59">
        <f t="shared" si="571"/>
        <v>258.89999999999998</v>
      </c>
    </row>
    <row r="385" spans="1:53" x14ac:dyDescent="0.15">
      <c r="A385" s="9"/>
      <c r="B385" s="10"/>
      <c r="C385" s="134"/>
      <c r="D385" s="22" t="s">
        <v>9</v>
      </c>
      <c r="E385" s="28"/>
      <c r="F385" s="28"/>
      <c r="G385" s="28"/>
      <c r="H385" s="28"/>
      <c r="I385" s="28">
        <v>181739</v>
      </c>
      <c r="J385" s="28">
        <v>156025</v>
      </c>
      <c r="K385" s="28">
        <v>192752</v>
      </c>
      <c r="L385" s="28">
        <v>145972</v>
      </c>
      <c r="M385" s="28">
        <v>166015</v>
      </c>
      <c r="N385" s="28">
        <v>135207</v>
      </c>
      <c r="O385" s="28">
        <v>238645</v>
      </c>
      <c r="P385" s="28">
        <v>201639</v>
      </c>
      <c r="Q385" s="28">
        <v>236397</v>
      </c>
      <c r="R385" s="28">
        <v>320995</v>
      </c>
      <c r="S385" s="28">
        <v>336775</v>
      </c>
      <c r="T385" s="28">
        <v>308039</v>
      </c>
      <c r="U385" s="28">
        <v>331757</v>
      </c>
      <c r="V385" s="28">
        <v>341262</v>
      </c>
      <c r="W385" s="28">
        <v>253816</v>
      </c>
      <c r="X385" s="28">
        <v>326741</v>
      </c>
      <c r="Y385" s="28">
        <v>387402</v>
      </c>
      <c r="Z385" s="28">
        <v>448407</v>
      </c>
      <c r="AA385" s="28">
        <v>467343</v>
      </c>
      <c r="AB385" s="28">
        <v>423367</v>
      </c>
      <c r="AC385" s="28">
        <v>422223</v>
      </c>
      <c r="AD385" s="28">
        <v>444864</v>
      </c>
      <c r="AE385" s="28">
        <v>439026</v>
      </c>
      <c r="AF385" s="28">
        <v>435674</v>
      </c>
      <c r="AG385" s="28">
        <v>458393</v>
      </c>
      <c r="AH385" s="28">
        <v>467609</v>
      </c>
      <c r="AI385" s="28">
        <v>540783</v>
      </c>
      <c r="AJ385" s="28">
        <v>531747</v>
      </c>
      <c r="AK385" s="28">
        <v>495208</v>
      </c>
      <c r="AL385" s="28">
        <v>488693</v>
      </c>
      <c r="AM385" s="28">
        <v>526902</v>
      </c>
      <c r="AN385" s="28">
        <v>558485</v>
      </c>
      <c r="AO385" s="28">
        <v>530096</v>
      </c>
      <c r="AP385" s="30">
        <v>559.29999999999995</v>
      </c>
      <c r="AQ385" s="30">
        <v>595.79999999999995</v>
      </c>
      <c r="AR385" s="5">
        <v>635.4</v>
      </c>
      <c r="AS385" s="5">
        <v>626.9</v>
      </c>
      <c r="AU385" s="51"/>
      <c r="AV385" s="52"/>
      <c r="AW385" s="54"/>
      <c r="AY385" s="59">
        <f t="shared" si="571"/>
        <v>591.1</v>
      </c>
      <c r="AZ385" s="59">
        <f t="shared" si="571"/>
        <v>493.7</v>
      </c>
      <c r="BA385" s="59">
        <f t="shared" si="571"/>
        <v>375.7</v>
      </c>
    </row>
    <row r="386" spans="1:53" x14ac:dyDescent="0.15">
      <c r="A386" s="9"/>
      <c r="B386" s="10"/>
      <c r="C386" s="134"/>
      <c r="D386" s="22" t="s">
        <v>10</v>
      </c>
      <c r="E386" s="28"/>
      <c r="F386" s="28"/>
      <c r="G386" s="28"/>
      <c r="H386" s="28"/>
      <c r="I386" s="28">
        <v>33646</v>
      </c>
      <c r="J386" s="28">
        <v>53245</v>
      </c>
      <c r="K386" s="28">
        <v>109855</v>
      </c>
      <c r="L386" s="28">
        <v>126461</v>
      </c>
      <c r="M386" s="28">
        <v>170848</v>
      </c>
      <c r="N386" s="28">
        <v>71503</v>
      </c>
      <c r="O386" s="28">
        <v>75778</v>
      </c>
      <c r="P386" s="28">
        <v>69755</v>
      </c>
      <c r="Q386" s="28">
        <v>72697</v>
      </c>
      <c r="R386" s="28">
        <v>76484</v>
      </c>
      <c r="S386" s="28">
        <v>70462</v>
      </c>
      <c r="T386" s="28">
        <v>75615</v>
      </c>
      <c r="U386" s="28">
        <v>64423</v>
      </c>
      <c r="V386" s="28">
        <v>86955</v>
      </c>
      <c r="W386" s="28">
        <v>193202</v>
      </c>
      <c r="X386" s="28">
        <v>87065</v>
      </c>
      <c r="Y386" s="28">
        <v>94318</v>
      </c>
      <c r="Z386" s="28">
        <v>82680</v>
      </c>
      <c r="AA386" s="28">
        <v>79786</v>
      </c>
      <c r="AB386" s="28">
        <v>88887</v>
      </c>
      <c r="AC386" s="28">
        <v>87317</v>
      </c>
      <c r="AD386" s="28">
        <v>81366</v>
      </c>
      <c r="AE386" s="28">
        <v>97137</v>
      </c>
      <c r="AF386" s="28">
        <v>93320</v>
      </c>
      <c r="AG386" s="28">
        <v>96922</v>
      </c>
      <c r="AH386" s="28">
        <v>101342</v>
      </c>
      <c r="AI386" s="28">
        <v>114032</v>
      </c>
      <c r="AJ386" s="28">
        <v>107705</v>
      </c>
      <c r="AK386" s="28">
        <v>108417</v>
      </c>
      <c r="AL386" s="28">
        <v>99157</v>
      </c>
      <c r="AM386" s="28">
        <v>95943</v>
      </c>
      <c r="AN386" s="28">
        <v>113561</v>
      </c>
      <c r="AO386" s="28">
        <v>99545</v>
      </c>
      <c r="AP386" s="30">
        <v>103.3</v>
      </c>
      <c r="AQ386" s="30">
        <v>88.7</v>
      </c>
      <c r="AR386" s="5">
        <v>105.2</v>
      </c>
      <c r="AS386" s="5">
        <v>115.6</v>
      </c>
      <c r="AU386" s="51"/>
      <c r="AV386" s="52"/>
      <c r="AW386" s="54"/>
      <c r="AY386" s="59">
        <f t="shared" si="571"/>
        <v>229</v>
      </c>
      <c r="AZ386" s="59">
        <f t="shared" si="571"/>
        <v>277.7</v>
      </c>
      <c r="BA386" s="59">
        <f t="shared" si="571"/>
        <v>316.10000000000002</v>
      </c>
    </row>
    <row r="387" spans="1:53" ht="14.25" thickBot="1" x14ac:dyDescent="0.2">
      <c r="A387" s="9"/>
      <c r="B387" s="10"/>
      <c r="C387" s="135"/>
      <c r="D387" s="24" t="s">
        <v>11</v>
      </c>
      <c r="E387" s="29"/>
      <c r="F387" s="29"/>
      <c r="G387" s="29"/>
      <c r="H387" s="29"/>
      <c r="I387" s="29">
        <v>35181</v>
      </c>
      <c r="J387" s="29">
        <v>54713</v>
      </c>
      <c r="K387" s="29">
        <v>110404</v>
      </c>
      <c r="L387" s="29">
        <v>132953</v>
      </c>
      <c r="M387" s="29">
        <v>182799</v>
      </c>
      <c r="N387" s="29">
        <v>77220</v>
      </c>
      <c r="O387" s="29">
        <v>79546</v>
      </c>
      <c r="P387" s="29">
        <v>117402</v>
      </c>
      <c r="Q387" s="29">
        <f t="shared" ref="Q387:V387" si="572">Q386</f>
        <v>72697</v>
      </c>
      <c r="R387" s="29">
        <f t="shared" si="572"/>
        <v>76484</v>
      </c>
      <c r="S387" s="29">
        <f t="shared" si="572"/>
        <v>70462</v>
      </c>
      <c r="T387" s="29">
        <f t="shared" si="572"/>
        <v>75615</v>
      </c>
      <c r="U387" s="29">
        <f t="shared" si="572"/>
        <v>64423</v>
      </c>
      <c r="V387" s="29">
        <f t="shared" si="572"/>
        <v>86955</v>
      </c>
      <c r="W387" s="29">
        <v>207142</v>
      </c>
      <c r="X387" s="29">
        <v>87300</v>
      </c>
      <c r="Y387" s="29">
        <v>95597</v>
      </c>
      <c r="Z387" s="29">
        <v>83502</v>
      </c>
      <c r="AA387" s="29">
        <v>80579</v>
      </c>
      <c r="AB387" s="29">
        <v>89706</v>
      </c>
      <c r="AC387" s="29">
        <v>90504</v>
      </c>
      <c r="AD387" s="29">
        <v>97009</v>
      </c>
      <c r="AE387" s="29">
        <v>107645</v>
      </c>
      <c r="AF387" s="29">
        <v>103146</v>
      </c>
      <c r="AG387" s="29">
        <v>106603</v>
      </c>
      <c r="AH387" s="29">
        <v>111475</v>
      </c>
      <c r="AI387" s="29">
        <v>125731</v>
      </c>
      <c r="AJ387" s="29">
        <v>118469</v>
      </c>
      <c r="AK387" s="29">
        <v>119254</v>
      </c>
      <c r="AL387" s="29">
        <v>109067</v>
      </c>
      <c r="AM387" s="29">
        <v>105535</v>
      </c>
      <c r="AN387" s="29">
        <v>124910</v>
      </c>
      <c r="AO387" s="29">
        <v>109491</v>
      </c>
      <c r="AP387" s="31">
        <v>113.7</v>
      </c>
      <c r="AQ387" s="31">
        <v>97.5</v>
      </c>
      <c r="AR387" s="7">
        <v>115.7</v>
      </c>
      <c r="AS387" s="7">
        <v>127.2</v>
      </c>
      <c r="AU387" s="57"/>
      <c r="AV387" s="58"/>
      <c r="AW387" s="55"/>
      <c r="AY387" s="59">
        <f t="shared" si="571"/>
        <v>285.8</v>
      </c>
      <c r="AZ387" s="59">
        <f t="shared" si="571"/>
        <v>341</v>
      </c>
      <c r="BA387" s="59">
        <f t="shared" si="571"/>
        <v>396.2</v>
      </c>
    </row>
    <row r="388" spans="1:53" x14ac:dyDescent="0.15">
      <c r="A388" s="9"/>
      <c r="B388" s="10"/>
      <c r="C388" s="136" t="s">
        <v>64</v>
      </c>
      <c r="D388" s="23" t="s">
        <v>6</v>
      </c>
      <c r="E388" s="26">
        <f t="shared" ref="E388:AI388" si="573">SUM(E389:E390)</f>
        <v>0</v>
      </c>
      <c r="F388" s="26">
        <f t="shared" si="573"/>
        <v>0</v>
      </c>
      <c r="G388" s="26">
        <f t="shared" si="573"/>
        <v>0</v>
      </c>
      <c r="H388" s="26">
        <f t="shared" si="573"/>
        <v>0</v>
      </c>
      <c r="I388" s="26">
        <f t="shared" si="573"/>
        <v>0</v>
      </c>
      <c r="J388" s="26">
        <f t="shared" si="573"/>
        <v>0</v>
      </c>
      <c r="K388" s="26">
        <f t="shared" si="573"/>
        <v>0</v>
      </c>
      <c r="L388" s="26">
        <f t="shared" si="573"/>
        <v>0</v>
      </c>
      <c r="M388" s="26">
        <f t="shared" si="573"/>
        <v>0</v>
      </c>
      <c r="N388" s="26">
        <f t="shared" si="573"/>
        <v>0</v>
      </c>
      <c r="O388" s="26">
        <f t="shared" si="573"/>
        <v>0</v>
      </c>
      <c r="P388" s="26">
        <f t="shared" si="573"/>
        <v>0</v>
      </c>
      <c r="Q388" s="26">
        <f t="shared" si="573"/>
        <v>0</v>
      </c>
      <c r="R388" s="26">
        <f t="shared" si="573"/>
        <v>0</v>
      </c>
      <c r="S388" s="26">
        <f t="shared" si="573"/>
        <v>0</v>
      </c>
      <c r="T388" s="26">
        <f t="shared" si="573"/>
        <v>0</v>
      </c>
      <c r="U388" s="26">
        <f t="shared" si="573"/>
        <v>0</v>
      </c>
      <c r="V388" s="26">
        <f t="shared" si="573"/>
        <v>0</v>
      </c>
      <c r="W388" s="26">
        <f t="shared" si="573"/>
        <v>0</v>
      </c>
      <c r="X388" s="26">
        <f t="shared" si="573"/>
        <v>0</v>
      </c>
      <c r="Y388" s="26">
        <f t="shared" si="573"/>
        <v>0</v>
      </c>
      <c r="Z388" s="26">
        <f t="shared" si="573"/>
        <v>0</v>
      </c>
      <c r="AA388" s="26">
        <f t="shared" si="573"/>
        <v>0</v>
      </c>
      <c r="AB388" s="26">
        <f t="shared" si="573"/>
        <v>0</v>
      </c>
      <c r="AC388" s="26">
        <f t="shared" si="573"/>
        <v>0</v>
      </c>
      <c r="AD388" s="26">
        <f t="shared" si="573"/>
        <v>0</v>
      </c>
      <c r="AE388" s="26">
        <f t="shared" si="573"/>
        <v>0</v>
      </c>
      <c r="AF388" s="26">
        <f t="shared" si="573"/>
        <v>0</v>
      </c>
      <c r="AG388" s="26">
        <f t="shared" si="573"/>
        <v>0</v>
      </c>
      <c r="AH388" s="26">
        <f t="shared" si="573"/>
        <v>0</v>
      </c>
      <c r="AI388" s="26">
        <f t="shared" si="573"/>
        <v>0</v>
      </c>
      <c r="AJ388" s="26">
        <f t="shared" ref="AJ388:AK388" si="574">SUM(AJ389:AJ390)</f>
        <v>0</v>
      </c>
      <c r="AK388" s="26">
        <f t="shared" si="574"/>
        <v>0</v>
      </c>
      <c r="AL388" s="26">
        <f t="shared" ref="AL388" si="575">SUM(AL389:AL390)</f>
        <v>0</v>
      </c>
      <c r="AM388" s="26">
        <f t="shared" ref="AM388" si="576">SUM(AM389:AM390)</f>
        <v>0</v>
      </c>
      <c r="AN388" s="26">
        <f t="shared" ref="AN388" si="577">SUM(AN389:AN390)</f>
        <v>0</v>
      </c>
      <c r="AO388" s="26">
        <f t="shared" ref="AO388" si="578">SUM(AO389:AO390)</f>
        <v>0</v>
      </c>
      <c r="AP388" s="27">
        <f t="shared" ref="AP388" si="579">SUM(AP389:AP390)</f>
        <v>0</v>
      </c>
      <c r="AQ388" s="27">
        <f t="shared" ref="AQ388" si="580">SUM(AQ389:AQ390)</f>
        <v>0</v>
      </c>
      <c r="AR388" s="3">
        <v>268.60000000000002</v>
      </c>
      <c r="AS388" s="19">
        <v>277.3</v>
      </c>
      <c r="AU388" s="50"/>
      <c r="AV388" s="42" t="s">
        <v>71</v>
      </c>
      <c r="AW388" s="44"/>
      <c r="AY388" s="27">
        <f>SUM(AY389:AY390)</f>
        <v>11750.099999999999</v>
      </c>
      <c r="AZ388" s="27">
        <f>SUM(AZ389:AZ390)</f>
        <v>12043.3</v>
      </c>
      <c r="BA388" s="27">
        <f>SUM(BA389:BA390)</f>
        <v>12663.3</v>
      </c>
    </row>
    <row r="389" spans="1:53" x14ac:dyDescent="0.15">
      <c r="A389" s="9"/>
      <c r="B389" s="10"/>
      <c r="C389" s="137"/>
      <c r="D389" s="22" t="s">
        <v>7</v>
      </c>
      <c r="E389" s="28"/>
      <c r="F389" s="28"/>
      <c r="G389" s="28"/>
      <c r="H389" s="28"/>
      <c r="I389" s="28"/>
      <c r="J389" s="28"/>
      <c r="K389" s="28"/>
      <c r="L389" s="28"/>
      <c r="M389" s="28"/>
      <c r="N389" s="28"/>
      <c r="O389" s="28"/>
      <c r="P389" s="28"/>
      <c r="Q389" s="28"/>
      <c r="R389" s="28"/>
      <c r="S389" s="28"/>
      <c r="T389" s="28"/>
      <c r="U389" s="28"/>
      <c r="V389" s="28"/>
      <c r="W389" s="28"/>
      <c r="X389" s="28"/>
      <c r="Y389" s="28"/>
      <c r="Z389" s="28"/>
      <c r="AA389" s="28"/>
      <c r="AB389" s="28"/>
      <c r="AC389" s="28"/>
      <c r="AD389" s="28"/>
      <c r="AE389" s="28"/>
      <c r="AF389" s="28"/>
      <c r="AG389" s="28"/>
      <c r="AH389" s="28"/>
      <c r="AI389" s="28"/>
      <c r="AJ389" s="28"/>
      <c r="AK389" s="28"/>
      <c r="AL389" s="28"/>
      <c r="AM389" s="28"/>
      <c r="AN389" s="28"/>
      <c r="AO389" s="28"/>
      <c r="AP389" s="30"/>
      <c r="AQ389" s="30"/>
      <c r="AR389" s="5">
        <v>7.9</v>
      </c>
      <c r="AS389" s="5">
        <v>8.1999999999999993</v>
      </c>
      <c r="AU389" s="51"/>
      <c r="AV389" s="45"/>
      <c r="AW389" s="46"/>
      <c r="AY389" s="59">
        <f t="shared" ref="AY389:BA393" si="581">AP437</f>
        <v>1332.3</v>
      </c>
      <c r="AZ389" s="59">
        <f t="shared" si="581"/>
        <v>1321.8</v>
      </c>
      <c r="BA389" s="59">
        <f t="shared" si="581"/>
        <v>1367</v>
      </c>
    </row>
    <row r="390" spans="1:53" x14ac:dyDescent="0.15">
      <c r="A390" s="9"/>
      <c r="B390" s="10"/>
      <c r="C390" s="137"/>
      <c r="D390" s="22" t="s">
        <v>8</v>
      </c>
      <c r="E390" s="28"/>
      <c r="F390" s="28"/>
      <c r="G390" s="28"/>
      <c r="H390" s="28"/>
      <c r="I390" s="28"/>
      <c r="J390" s="28"/>
      <c r="K390" s="28"/>
      <c r="L390" s="28"/>
      <c r="M390" s="28"/>
      <c r="N390" s="28"/>
      <c r="O390" s="28"/>
      <c r="P390" s="28"/>
      <c r="Q390" s="28"/>
      <c r="R390" s="28"/>
      <c r="S390" s="28"/>
      <c r="T390" s="28"/>
      <c r="U390" s="28"/>
      <c r="V390" s="28"/>
      <c r="W390" s="28"/>
      <c r="X390" s="28"/>
      <c r="Y390" s="28"/>
      <c r="Z390" s="28"/>
      <c r="AA390" s="28"/>
      <c r="AB390" s="28"/>
      <c r="AC390" s="28"/>
      <c r="AD390" s="28"/>
      <c r="AE390" s="28"/>
      <c r="AF390" s="28"/>
      <c r="AG390" s="28"/>
      <c r="AH390" s="28"/>
      <c r="AI390" s="28"/>
      <c r="AJ390" s="28"/>
      <c r="AK390" s="28"/>
      <c r="AL390" s="28"/>
      <c r="AM390" s="28"/>
      <c r="AN390" s="28"/>
      <c r="AO390" s="28"/>
      <c r="AP390" s="30"/>
      <c r="AQ390" s="30"/>
      <c r="AR390" s="5">
        <v>260.7</v>
      </c>
      <c r="AS390" s="17">
        <v>269.10000000000002</v>
      </c>
      <c r="AU390" s="51" t="s">
        <v>50</v>
      </c>
      <c r="AV390" s="45"/>
      <c r="AW390" s="46"/>
      <c r="AY390" s="59">
        <f t="shared" si="581"/>
        <v>10417.799999999999</v>
      </c>
      <c r="AZ390" s="59">
        <f t="shared" si="581"/>
        <v>10721.5</v>
      </c>
      <c r="BA390" s="59">
        <f t="shared" si="581"/>
        <v>11296.3</v>
      </c>
    </row>
    <row r="391" spans="1:53" x14ac:dyDescent="0.15">
      <c r="A391" s="9"/>
      <c r="B391" s="10"/>
      <c r="C391" s="137"/>
      <c r="D391" s="22" t="s">
        <v>9</v>
      </c>
      <c r="E391" s="28"/>
      <c r="F391" s="28"/>
      <c r="G391" s="28"/>
      <c r="H391" s="28"/>
      <c r="I391" s="28"/>
      <c r="J391" s="28"/>
      <c r="K391" s="28"/>
      <c r="L391" s="28"/>
      <c r="M391" s="28"/>
      <c r="N391" s="28"/>
      <c r="O391" s="28"/>
      <c r="P391" s="28"/>
      <c r="Q391" s="28"/>
      <c r="R391" s="28"/>
      <c r="S391" s="28"/>
      <c r="T391" s="28"/>
      <c r="U391" s="28"/>
      <c r="V391" s="28"/>
      <c r="W391" s="28"/>
      <c r="X391" s="28"/>
      <c r="Y391" s="28"/>
      <c r="Z391" s="28"/>
      <c r="AA391" s="28"/>
      <c r="AB391" s="28"/>
      <c r="AC391" s="28"/>
      <c r="AD391" s="28"/>
      <c r="AE391" s="28"/>
      <c r="AF391" s="28"/>
      <c r="AG391" s="28"/>
      <c r="AH391" s="28"/>
      <c r="AI391" s="28"/>
      <c r="AJ391" s="28"/>
      <c r="AK391" s="28"/>
      <c r="AL391" s="28"/>
      <c r="AM391" s="28"/>
      <c r="AN391" s="28"/>
      <c r="AO391" s="28"/>
      <c r="AP391" s="30"/>
      <c r="AQ391" s="30"/>
      <c r="AR391" s="5">
        <v>244.2</v>
      </c>
      <c r="AS391" s="5">
        <v>250.2</v>
      </c>
      <c r="AU391" s="51"/>
      <c r="AV391" s="45"/>
      <c r="AW391" s="46"/>
      <c r="AY391" s="59">
        <f t="shared" si="581"/>
        <v>11086.6</v>
      </c>
      <c r="AZ391" s="59">
        <f t="shared" si="581"/>
        <v>11348.7</v>
      </c>
      <c r="BA391" s="59">
        <f t="shared" si="581"/>
        <v>11991.6</v>
      </c>
    </row>
    <row r="392" spans="1:53" x14ac:dyDescent="0.15">
      <c r="A392" s="9"/>
      <c r="B392" s="10"/>
      <c r="C392" s="137"/>
      <c r="D392" s="22" t="s">
        <v>10</v>
      </c>
      <c r="E392" s="28"/>
      <c r="F392" s="28"/>
      <c r="G392" s="28"/>
      <c r="H392" s="28"/>
      <c r="I392" s="28"/>
      <c r="J392" s="28"/>
      <c r="K392" s="28"/>
      <c r="L392" s="28"/>
      <c r="M392" s="28"/>
      <c r="N392" s="28"/>
      <c r="O392" s="28"/>
      <c r="P392" s="28"/>
      <c r="Q392" s="28"/>
      <c r="R392" s="28"/>
      <c r="S392" s="28"/>
      <c r="T392" s="28"/>
      <c r="U392" s="28"/>
      <c r="V392" s="28"/>
      <c r="W392" s="28"/>
      <c r="X392" s="28"/>
      <c r="Y392" s="28"/>
      <c r="Z392" s="28"/>
      <c r="AA392" s="28"/>
      <c r="AB392" s="28"/>
      <c r="AC392" s="28"/>
      <c r="AD392" s="28"/>
      <c r="AE392" s="28"/>
      <c r="AF392" s="28"/>
      <c r="AG392" s="28"/>
      <c r="AH392" s="28"/>
      <c r="AI392" s="28"/>
      <c r="AJ392" s="28"/>
      <c r="AK392" s="28"/>
      <c r="AL392" s="28"/>
      <c r="AM392" s="28"/>
      <c r="AN392" s="28"/>
      <c r="AO392" s="28"/>
      <c r="AP392" s="30"/>
      <c r="AQ392" s="30"/>
      <c r="AR392" s="5">
        <v>24.4</v>
      </c>
      <c r="AS392" s="5">
        <v>27.1</v>
      </c>
      <c r="AU392" s="51"/>
      <c r="AV392" s="45"/>
      <c r="AW392" s="46"/>
      <c r="AY392" s="59">
        <f t="shared" si="581"/>
        <v>663.5</v>
      </c>
      <c r="AZ392" s="59">
        <f t="shared" si="581"/>
        <v>694.6</v>
      </c>
      <c r="BA392" s="59">
        <f t="shared" si="581"/>
        <v>671.7</v>
      </c>
    </row>
    <row r="393" spans="1:53" ht="14.25" thickBot="1" x14ac:dyDescent="0.2">
      <c r="A393" s="9"/>
      <c r="B393" s="10"/>
      <c r="C393" s="138"/>
      <c r="D393" s="24" t="s">
        <v>11</v>
      </c>
      <c r="E393" s="29"/>
      <c r="F393" s="29"/>
      <c r="G393" s="29"/>
      <c r="H393" s="29"/>
      <c r="I393" s="29"/>
      <c r="J393" s="29"/>
      <c r="K393" s="29"/>
      <c r="L393" s="29"/>
      <c r="M393" s="29"/>
      <c r="N393" s="29"/>
      <c r="O393" s="29"/>
      <c r="P393" s="29"/>
      <c r="Q393" s="29"/>
      <c r="R393" s="29"/>
      <c r="S393" s="29"/>
      <c r="T393" s="29"/>
      <c r="U393" s="29"/>
      <c r="V393" s="29"/>
      <c r="W393" s="29"/>
      <c r="X393" s="29"/>
      <c r="Y393" s="29"/>
      <c r="Z393" s="29"/>
      <c r="AA393" s="29"/>
      <c r="AB393" s="29"/>
      <c r="AC393" s="29"/>
      <c r="AD393" s="29"/>
      <c r="AE393" s="29"/>
      <c r="AF393" s="29"/>
      <c r="AG393" s="29"/>
      <c r="AH393" s="29"/>
      <c r="AI393" s="29"/>
      <c r="AJ393" s="29"/>
      <c r="AK393" s="29"/>
      <c r="AL393" s="29"/>
      <c r="AM393" s="29"/>
      <c r="AN393" s="29"/>
      <c r="AO393" s="29"/>
      <c r="AP393" s="31"/>
      <c r="AQ393" s="31"/>
      <c r="AR393" s="7">
        <v>24.4</v>
      </c>
      <c r="AS393" s="7">
        <v>27.1</v>
      </c>
      <c r="AU393" s="51"/>
      <c r="AV393" s="47"/>
      <c r="AW393" s="49"/>
      <c r="AY393" s="59">
        <f t="shared" si="581"/>
        <v>756.6</v>
      </c>
      <c r="AZ393" s="59">
        <f t="shared" si="581"/>
        <v>756.6</v>
      </c>
      <c r="BA393" s="59">
        <f t="shared" si="581"/>
        <v>724.2</v>
      </c>
    </row>
    <row r="394" spans="1:53" x14ac:dyDescent="0.15">
      <c r="A394" s="9"/>
      <c r="B394" s="10"/>
      <c r="C394" s="136" t="s">
        <v>65</v>
      </c>
      <c r="D394" s="23" t="s">
        <v>6</v>
      </c>
      <c r="E394" s="26">
        <f t="shared" ref="E394:AI394" si="582">SUM(E395:E396)</f>
        <v>0</v>
      </c>
      <c r="F394" s="26">
        <f t="shared" si="582"/>
        <v>0</v>
      </c>
      <c r="G394" s="26">
        <f t="shared" si="582"/>
        <v>0</v>
      </c>
      <c r="H394" s="26">
        <f t="shared" si="582"/>
        <v>0</v>
      </c>
      <c r="I394" s="26">
        <f t="shared" si="582"/>
        <v>0</v>
      </c>
      <c r="J394" s="26">
        <f t="shared" si="582"/>
        <v>0</v>
      </c>
      <c r="K394" s="26">
        <f t="shared" si="582"/>
        <v>0</v>
      </c>
      <c r="L394" s="26">
        <f t="shared" si="582"/>
        <v>0</v>
      </c>
      <c r="M394" s="26">
        <f t="shared" si="582"/>
        <v>0</v>
      </c>
      <c r="N394" s="26">
        <f t="shared" si="582"/>
        <v>0</v>
      </c>
      <c r="O394" s="26">
        <f t="shared" si="582"/>
        <v>0</v>
      </c>
      <c r="P394" s="26">
        <f t="shared" si="582"/>
        <v>0</v>
      </c>
      <c r="Q394" s="26">
        <f t="shared" si="582"/>
        <v>0</v>
      </c>
      <c r="R394" s="26">
        <f t="shared" si="582"/>
        <v>0</v>
      </c>
      <c r="S394" s="26">
        <f t="shared" si="582"/>
        <v>0</v>
      </c>
      <c r="T394" s="26">
        <f t="shared" si="582"/>
        <v>0</v>
      </c>
      <c r="U394" s="26">
        <f t="shared" si="582"/>
        <v>0</v>
      </c>
      <c r="V394" s="26">
        <f t="shared" si="582"/>
        <v>0</v>
      </c>
      <c r="W394" s="26">
        <f t="shared" si="582"/>
        <v>0</v>
      </c>
      <c r="X394" s="26">
        <f t="shared" si="582"/>
        <v>0</v>
      </c>
      <c r="Y394" s="26">
        <f t="shared" si="582"/>
        <v>0</v>
      </c>
      <c r="Z394" s="26">
        <f t="shared" si="582"/>
        <v>0</v>
      </c>
      <c r="AA394" s="26">
        <f t="shared" si="582"/>
        <v>0</v>
      </c>
      <c r="AB394" s="26">
        <f t="shared" si="582"/>
        <v>0</v>
      </c>
      <c r="AC394" s="26">
        <f t="shared" si="582"/>
        <v>0</v>
      </c>
      <c r="AD394" s="26">
        <f t="shared" si="582"/>
        <v>0</v>
      </c>
      <c r="AE394" s="26">
        <f t="shared" si="582"/>
        <v>0</v>
      </c>
      <c r="AF394" s="26">
        <f t="shared" si="582"/>
        <v>0</v>
      </c>
      <c r="AG394" s="26">
        <f t="shared" si="582"/>
        <v>0</v>
      </c>
      <c r="AH394" s="26">
        <f t="shared" si="582"/>
        <v>0</v>
      </c>
      <c r="AI394" s="26">
        <f t="shared" si="582"/>
        <v>0</v>
      </c>
      <c r="AJ394" s="26">
        <f t="shared" ref="AJ394:AK394" si="583">SUM(AJ395:AJ396)</f>
        <v>0</v>
      </c>
      <c r="AK394" s="26">
        <f t="shared" si="583"/>
        <v>0</v>
      </c>
      <c r="AL394" s="26">
        <f t="shared" ref="AL394" si="584">SUM(AL395:AL396)</f>
        <v>0</v>
      </c>
      <c r="AM394" s="26">
        <f t="shared" ref="AM394" si="585">SUM(AM395:AM396)</f>
        <v>0</v>
      </c>
      <c r="AN394" s="26">
        <f t="shared" ref="AN394" si="586">SUM(AN395:AN396)</f>
        <v>0</v>
      </c>
      <c r="AO394" s="26">
        <f t="shared" ref="AO394" si="587">SUM(AO395:AO396)</f>
        <v>0</v>
      </c>
      <c r="AP394" s="27">
        <f t="shared" ref="AP394" si="588">SUM(AP395:AP396)</f>
        <v>0</v>
      </c>
      <c r="AQ394" s="27">
        <f t="shared" ref="AQ394" si="589">SUM(AQ395:AQ396)</f>
        <v>0</v>
      </c>
      <c r="AR394" s="3">
        <v>555.20000000000005</v>
      </c>
      <c r="AS394" s="3">
        <v>502.6</v>
      </c>
      <c r="AU394" s="51"/>
      <c r="AV394" s="52"/>
      <c r="AW394" s="53" t="s">
        <v>72</v>
      </c>
      <c r="AY394" s="27">
        <f>SUM(AY395:AY396)</f>
        <v>1923.8</v>
      </c>
      <c r="AZ394" s="27">
        <f>SUM(AZ395:AZ396)</f>
        <v>1990.5</v>
      </c>
      <c r="BA394" s="27">
        <f>SUM(BA395:BA396)</f>
        <v>2049.9</v>
      </c>
    </row>
    <row r="395" spans="1:53" x14ac:dyDescent="0.15">
      <c r="A395" s="9"/>
      <c r="B395" s="10"/>
      <c r="C395" s="137"/>
      <c r="D395" s="22" t="s">
        <v>7</v>
      </c>
      <c r="E395" s="28"/>
      <c r="F395" s="28"/>
      <c r="G395" s="28"/>
      <c r="H395" s="28"/>
      <c r="I395" s="28"/>
      <c r="J395" s="28"/>
      <c r="K395" s="28"/>
      <c r="L395" s="28"/>
      <c r="M395" s="28"/>
      <c r="N395" s="28"/>
      <c r="O395" s="28"/>
      <c r="P395" s="28"/>
      <c r="Q395" s="28"/>
      <c r="R395" s="28"/>
      <c r="S395" s="28"/>
      <c r="T395" s="28"/>
      <c r="U395" s="28"/>
      <c r="V395" s="28"/>
      <c r="W395" s="28"/>
      <c r="X395" s="28"/>
      <c r="Y395" s="28"/>
      <c r="Z395" s="28"/>
      <c r="AA395" s="28"/>
      <c r="AB395" s="28"/>
      <c r="AC395" s="28"/>
      <c r="AD395" s="28"/>
      <c r="AE395" s="28"/>
      <c r="AF395" s="28"/>
      <c r="AG395" s="28"/>
      <c r="AH395" s="28"/>
      <c r="AI395" s="28"/>
      <c r="AJ395" s="28"/>
      <c r="AK395" s="28"/>
      <c r="AL395" s="28"/>
      <c r="AM395" s="28"/>
      <c r="AN395" s="28"/>
      <c r="AO395" s="28"/>
      <c r="AP395" s="30"/>
      <c r="AQ395" s="30"/>
      <c r="AR395" s="5">
        <v>112.6</v>
      </c>
      <c r="AS395" s="5">
        <v>75.7</v>
      </c>
      <c r="AU395" s="51"/>
      <c r="AV395" s="52"/>
      <c r="AW395" s="54"/>
      <c r="AY395" s="59">
        <f t="shared" ref="AY395:BA399" si="590">AP443</f>
        <v>115.5</v>
      </c>
      <c r="AZ395" s="59">
        <f t="shared" si="590"/>
        <v>119.5</v>
      </c>
      <c r="BA395" s="59">
        <f t="shared" si="590"/>
        <v>123</v>
      </c>
    </row>
    <row r="396" spans="1:53" x14ac:dyDescent="0.15">
      <c r="A396" s="9"/>
      <c r="B396" s="10"/>
      <c r="C396" s="137"/>
      <c r="D396" s="22" t="s">
        <v>8</v>
      </c>
      <c r="E396" s="28"/>
      <c r="F396" s="28"/>
      <c r="G396" s="28"/>
      <c r="H396" s="28"/>
      <c r="I396" s="28"/>
      <c r="J396" s="28"/>
      <c r="K396" s="28"/>
      <c r="L396" s="28"/>
      <c r="M396" s="28"/>
      <c r="N396" s="28"/>
      <c r="O396" s="28"/>
      <c r="P396" s="28"/>
      <c r="Q396" s="28"/>
      <c r="R396" s="28"/>
      <c r="S396" s="28"/>
      <c r="T396" s="28"/>
      <c r="U396" s="28"/>
      <c r="V396" s="28"/>
      <c r="W396" s="28"/>
      <c r="X396" s="28"/>
      <c r="Y396" s="28"/>
      <c r="Z396" s="28"/>
      <c r="AA396" s="28"/>
      <c r="AB396" s="28"/>
      <c r="AC396" s="28"/>
      <c r="AD396" s="28"/>
      <c r="AE396" s="28"/>
      <c r="AF396" s="28"/>
      <c r="AG396" s="28"/>
      <c r="AH396" s="28"/>
      <c r="AI396" s="28"/>
      <c r="AJ396" s="28"/>
      <c r="AK396" s="28"/>
      <c r="AL396" s="28"/>
      <c r="AM396" s="28"/>
      <c r="AN396" s="28"/>
      <c r="AO396" s="28"/>
      <c r="AP396" s="30"/>
      <c r="AQ396" s="30"/>
      <c r="AR396" s="5">
        <v>442.6</v>
      </c>
      <c r="AS396" s="5">
        <v>426.9</v>
      </c>
      <c r="AU396" s="51"/>
      <c r="AV396" s="52"/>
      <c r="AW396" s="54"/>
      <c r="AY396" s="59">
        <f t="shared" si="590"/>
        <v>1808.3</v>
      </c>
      <c r="AZ396" s="59">
        <f t="shared" si="590"/>
        <v>1871</v>
      </c>
      <c r="BA396" s="59">
        <f t="shared" si="590"/>
        <v>1926.9</v>
      </c>
    </row>
    <row r="397" spans="1:53" x14ac:dyDescent="0.15">
      <c r="A397" s="9"/>
      <c r="B397" s="10"/>
      <c r="C397" s="137"/>
      <c r="D397" s="22" t="s">
        <v>9</v>
      </c>
      <c r="E397" s="28"/>
      <c r="F397" s="28"/>
      <c r="G397" s="28"/>
      <c r="H397" s="28"/>
      <c r="I397" s="28"/>
      <c r="J397" s="28"/>
      <c r="K397" s="28"/>
      <c r="L397" s="28"/>
      <c r="M397" s="28"/>
      <c r="N397" s="28"/>
      <c r="O397" s="28"/>
      <c r="P397" s="28"/>
      <c r="Q397" s="28"/>
      <c r="R397" s="28"/>
      <c r="S397" s="28"/>
      <c r="T397" s="28"/>
      <c r="U397" s="28"/>
      <c r="V397" s="28"/>
      <c r="W397" s="28"/>
      <c r="X397" s="28"/>
      <c r="Y397" s="28"/>
      <c r="Z397" s="28"/>
      <c r="AA397" s="28"/>
      <c r="AB397" s="28"/>
      <c r="AC397" s="28"/>
      <c r="AD397" s="28"/>
      <c r="AE397" s="28"/>
      <c r="AF397" s="28"/>
      <c r="AG397" s="28"/>
      <c r="AH397" s="28"/>
      <c r="AI397" s="28"/>
      <c r="AJ397" s="28"/>
      <c r="AK397" s="28"/>
      <c r="AL397" s="28"/>
      <c r="AM397" s="28"/>
      <c r="AN397" s="28"/>
      <c r="AO397" s="28"/>
      <c r="AP397" s="30"/>
      <c r="AQ397" s="30"/>
      <c r="AR397" s="5">
        <v>508.8</v>
      </c>
      <c r="AS397" s="5">
        <v>451.4</v>
      </c>
      <c r="AU397" s="51"/>
      <c r="AV397" s="52"/>
      <c r="AW397" s="54"/>
      <c r="AY397" s="59">
        <f t="shared" si="590"/>
        <v>1814.1</v>
      </c>
      <c r="AZ397" s="59">
        <f t="shared" si="590"/>
        <v>1859.2</v>
      </c>
      <c r="BA397" s="59">
        <f t="shared" si="590"/>
        <v>1936.2</v>
      </c>
    </row>
    <row r="398" spans="1:53" x14ac:dyDescent="0.15">
      <c r="A398" s="9"/>
      <c r="B398" s="10"/>
      <c r="C398" s="137"/>
      <c r="D398" s="22" t="s">
        <v>10</v>
      </c>
      <c r="E398" s="28"/>
      <c r="F398" s="28"/>
      <c r="G398" s="28"/>
      <c r="H398" s="28"/>
      <c r="I398" s="28"/>
      <c r="J398" s="28"/>
      <c r="K398" s="28"/>
      <c r="L398" s="28"/>
      <c r="M398" s="28"/>
      <c r="N398" s="28"/>
      <c r="O398" s="28"/>
      <c r="P398" s="28"/>
      <c r="Q398" s="28"/>
      <c r="R398" s="28"/>
      <c r="S398" s="28"/>
      <c r="T398" s="28"/>
      <c r="U398" s="28"/>
      <c r="V398" s="28"/>
      <c r="W398" s="28"/>
      <c r="X398" s="28"/>
      <c r="Y398" s="28"/>
      <c r="Z398" s="28"/>
      <c r="AA398" s="28"/>
      <c r="AB398" s="28"/>
      <c r="AC398" s="28"/>
      <c r="AD398" s="28"/>
      <c r="AE398" s="28"/>
      <c r="AF398" s="28"/>
      <c r="AG398" s="28"/>
      <c r="AH398" s="28"/>
      <c r="AI398" s="28"/>
      <c r="AJ398" s="28"/>
      <c r="AK398" s="28"/>
      <c r="AL398" s="28"/>
      <c r="AM398" s="28"/>
      <c r="AN398" s="28"/>
      <c r="AO398" s="28"/>
      <c r="AP398" s="30"/>
      <c r="AQ398" s="30"/>
      <c r="AR398" s="5">
        <v>46.4</v>
      </c>
      <c r="AS398" s="5">
        <v>51.2</v>
      </c>
      <c r="AU398" s="51"/>
      <c r="AV398" s="52"/>
      <c r="AW398" s="54"/>
      <c r="AY398" s="59">
        <f t="shared" si="590"/>
        <v>109.7</v>
      </c>
      <c r="AZ398" s="59">
        <f t="shared" si="590"/>
        <v>131.30000000000001</v>
      </c>
      <c r="BA398" s="59">
        <f t="shared" si="590"/>
        <v>113.7</v>
      </c>
    </row>
    <row r="399" spans="1:53" ht="14.25" thickBot="1" x14ac:dyDescent="0.2">
      <c r="A399" s="9"/>
      <c r="B399" s="10"/>
      <c r="C399" s="138"/>
      <c r="D399" s="24" t="s">
        <v>11</v>
      </c>
      <c r="E399" s="29"/>
      <c r="F399" s="29"/>
      <c r="G399" s="29"/>
      <c r="H399" s="29"/>
      <c r="I399" s="29"/>
      <c r="J399" s="29"/>
      <c r="K399" s="29"/>
      <c r="L399" s="29"/>
      <c r="M399" s="29"/>
      <c r="N399" s="29"/>
      <c r="O399" s="29"/>
      <c r="P399" s="29"/>
      <c r="Q399" s="29"/>
      <c r="R399" s="29"/>
      <c r="S399" s="29"/>
      <c r="T399" s="29"/>
      <c r="U399" s="29"/>
      <c r="V399" s="29"/>
      <c r="W399" s="29"/>
      <c r="X399" s="29"/>
      <c r="Y399" s="29"/>
      <c r="Z399" s="29"/>
      <c r="AA399" s="29"/>
      <c r="AB399" s="29"/>
      <c r="AC399" s="29"/>
      <c r="AD399" s="29"/>
      <c r="AE399" s="29"/>
      <c r="AF399" s="29"/>
      <c r="AG399" s="29"/>
      <c r="AH399" s="29"/>
      <c r="AI399" s="29"/>
      <c r="AJ399" s="29"/>
      <c r="AK399" s="29"/>
      <c r="AL399" s="29"/>
      <c r="AM399" s="29"/>
      <c r="AN399" s="29"/>
      <c r="AO399" s="29"/>
      <c r="AP399" s="31"/>
      <c r="AQ399" s="31"/>
      <c r="AR399" s="7">
        <v>79.400000000000006</v>
      </c>
      <c r="AS399" s="7">
        <v>87.2</v>
      </c>
      <c r="AU399" s="51"/>
      <c r="AV399" s="52"/>
      <c r="AW399" s="55"/>
      <c r="AY399" s="59">
        <f t="shared" si="590"/>
        <v>120.7</v>
      </c>
      <c r="AZ399" s="59">
        <f t="shared" si="590"/>
        <v>144.5</v>
      </c>
      <c r="BA399" s="59">
        <f t="shared" si="590"/>
        <v>125</v>
      </c>
    </row>
    <row r="400" spans="1:53" x14ac:dyDescent="0.15">
      <c r="A400" s="9"/>
      <c r="B400" s="10"/>
      <c r="C400" s="133" t="s">
        <v>316</v>
      </c>
      <c r="D400" s="23" t="s">
        <v>6</v>
      </c>
      <c r="E400" s="26">
        <f t="shared" ref="E400:X400" si="591">SUM(E401:E402)-SUM(E403:E404)</f>
        <v>0</v>
      </c>
      <c r="F400" s="26">
        <f t="shared" si="591"/>
        <v>0</v>
      </c>
      <c r="G400" s="26">
        <f t="shared" si="591"/>
        <v>0</v>
      </c>
      <c r="H400" s="26">
        <f t="shared" si="591"/>
        <v>0</v>
      </c>
      <c r="I400" s="26">
        <f t="shared" si="591"/>
        <v>0</v>
      </c>
      <c r="J400" s="26">
        <f t="shared" si="591"/>
        <v>0</v>
      </c>
      <c r="K400" s="26">
        <f t="shared" si="591"/>
        <v>0</v>
      </c>
      <c r="L400" s="26">
        <f t="shared" si="591"/>
        <v>0</v>
      </c>
      <c r="M400" s="26">
        <f t="shared" si="591"/>
        <v>0</v>
      </c>
      <c r="N400" s="26">
        <f t="shared" si="591"/>
        <v>0</v>
      </c>
      <c r="O400" s="26">
        <f t="shared" si="591"/>
        <v>0</v>
      </c>
      <c r="P400" s="26">
        <f t="shared" si="591"/>
        <v>0</v>
      </c>
      <c r="Q400" s="26">
        <f t="shared" si="591"/>
        <v>0</v>
      </c>
      <c r="R400" s="26">
        <f t="shared" si="591"/>
        <v>0</v>
      </c>
      <c r="S400" s="26">
        <f t="shared" si="591"/>
        <v>0</v>
      </c>
      <c r="T400" s="26">
        <f t="shared" si="591"/>
        <v>0</v>
      </c>
      <c r="U400" s="26">
        <f t="shared" si="591"/>
        <v>0</v>
      </c>
      <c r="V400" s="26">
        <f t="shared" si="591"/>
        <v>0</v>
      </c>
      <c r="W400" s="26">
        <f t="shared" si="591"/>
        <v>0</v>
      </c>
      <c r="X400" s="26">
        <f t="shared" si="591"/>
        <v>0</v>
      </c>
      <c r="Y400" s="37"/>
      <c r="Z400" s="37"/>
      <c r="AA400" s="37"/>
      <c r="AB400" s="37"/>
      <c r="AC400" s="37"/>
      <c r="AD400" s="37"/>
      <c r="AE400" s="37"/>
      <c r="AF400" s="37"/>
      <c r="AG400" s="37"/>
      <c r="AH400" s="37"/>
      <c r="AI400" s="37"/>
      <c r="AJ400" s="37"/>
      <c r="AK400" s="37"/>
      <c r="AL400" s="37"/>
      <c r="AM400" s="37"/>
      <c r="AN400" s="37"/>
      <c r="AO400" s="37"/>
      <c r="AP400" s="36"/>
      <c r="AQ400" s="36"/>
      <c r="AR400" s="14"/>
      <c r="AS400" s="14"/>
      <c r="AU400" s="51"/>
      <c r="AV400" s="52"/>
      <c r="AW400" s="121" t="s">
        <v>358</v>
      </c>
      <c r="AY400" s="27">
        <f>SUM(AY401:AY402)</f>
        <v>1282.8999999999999</v>
      </c>
      <c r="AZ400" s="27">
        <f>SUM(AZ401:AZ402)</f>
        <v>1196.3</v>
      </c>
      <c r="BA400" s="27">
        <f>SUM(BA401:BA402)</f>
        <v>1155.2</v>
      </c>
    </row>
    <row r="401" spans="1:53" x14ac:dyDescent="0.15">
      <c r="A401" s="9"/>
      <c r="B401" s="10"/>
      <c r="C401" s="134"/>
      <c r="D401" s="22" t="s">
        <v>7</v>
      </c>
      <c r="E401" s="28"/>
      <c r="F401" s="28"/>
      <c r="G401" s="28"/>
      <c r="H401" s="28">
        <v>47390</v>
      </c>
      <c r="I401" s="28">
        <v>14530</v>
      </c>
      <c r="J401" s="28">
        <v>52690</v>
      </c>
      <c r="K401" s="28">
        <v>75543</v>
      </c>
      <c r="L401" s="28">
        <v>125221</v>
      </c>
      <c r="M401" s="28">
        <v>143768</v>
      </c>
      <c r="N401" s="28">
        <v>112740</v>
      </c>
      <c r="O401" s="28">
        <v>123407</v>
      </c>
      <c r="P401" s="28">
        <v>88381</v>
      </c>
      <c r="Q401" s="28">
        <v>52771</v>
      </c>
      <c r="R401" s="28">
        <v>70613</v>
      </c>
      <c r="S401" s="28">
        <v>89875</v>
      </c>
      <c r="T401" s="28">
        <v>87341</v>
      </c>
      <c r="U401" s="28">
        <v>87782</v>
      </c>
      <c r="V401" s="28">
        <v>87185</v>
      </c>
      <c r="W401" s="28">
        <v>94629</v>
      </c>
      <c r="X401" s="28">
        <v>97740</v>
      </c>
      <c r="Y401" s="37"/>
      <c r="Z401" s="37"/>
      <c r="AA401" s="37"/>
      <c r="AB401" s="37"/>
      <c r="AC401" s="37"/>
      <c r="AD401" s="37"/>
      <c r="AE401" s="37"/>
      <c r="AF401" s="37"/>
      <c r="AG401" s="37"/>
      <c r="AH401" s="37"/>
      <c r="AI401" s="37"/>
      <c r="AJ401" s="37"/>
      <c r="AK401" s="37"/>
      <c r="AL401" s="37"/>
      <c r="AM401" s="37"/>
      <c r="AN401" s="37"/>
      <c r="AO401" s="37"/>
      <c r="AP401" s="36"/>
      <c r="AQ401" s="36"/>
      <c r="AR401" s="14"/>
      <c r="AS401" s="14"/>
      <c r="AU401" s="51"/>
      <c r="AV401" s="52"/>
      <c r="AW401" s="122"/>
      <c r="AY401" s="59">
        <f t="shared" ref="AY401:AY411" si="592">AP449</f>
        <v>48.1</v>
      </c>
      <c r="AZ401" s="59">
        <f t="shared" ref="AZ401:AZ411" si="593">AQ449</f>
        <v>49.7</v>
      </c>
      <c r="BA401" s="59">
        <f t="shared" ref="BA401:BA411" si="594">AR449</f>
        <v>43.4</v>
      </c>
    </row>
    <row r="402" spans="1:53" x14ac:dyDescent="0.15">
      <c r="A402" s="9"/>
      <c r="B402" s="10"/>
      <c r="C402" s="134"/>
      <c r="D402" s="22" t="s">
        <v>8</v>
      </c>
      <c r="E402" s="28"/>
      <c r="F402" s="28"/>
      <c r="G402" s="28"/>
      <c r="H402" s="28">
        <v>155000</v>
      </c>
      <c r="I402" s="28">
        <v>177556</v>
      </c>
      <c r="J402" s="28">
        <v>310309</v>
      </c>
      <c r="K402" s="28">
        <v>262805</v>
      </c>
      <c r="L402" s="28">
        <v>315628</v>
      </c>
      <c r="M402" s="28">
        <v>317360</v>
      </c>
      <c r="N402" s="28">
        <v>303198</v>
      </c>
      <c r="O402" s="28">
        <v>395215</v>
      </c>
      <c r="P402" s="28">
        <v>484077</v>
      </c>
      <c r="Q402" s="28">
        <v>594663</v>
      </c>
      <c r="R402" s="28">
        <v>645443</v>
      </c>
      <c r="S402" s="28">
        <v>648975</v>
      </c>
      <c r="T402" s="28">
        <v>685372</v>
      </c>
      <c r="U402" s="28">
        <v>648976</v>
      </c>
      <c r="V402" s="28">
        <v>667502</v>
      </c>
      <c r="W402" s="28">
        <v>688616</v>
      </c>
      <c r="X402" s="28">
        <v>708633</v>
      </c>
      <c r="Y402" s="37"/>
      <c r="Z402" s="37"/>
      <c r="AA402" s="37"/>
      <c r="AB402" s="37"/>
      <c r="AC402" s="37"/>
      <c r="AD402" s="37"/>
      <c r="AE402" s="37"/>
      <c r="AF402" s="37"/>
      <c r="AG402" s="37"/>
      <c r="AH402" s="37"/>
      <c r="AI402" s="37"/>
      <c r="AJ402" s="37"/>
      <c r="AK402" s="37"/>
      <c r="AL402" s="37"/>
      <c r="AM402" s="37"/>
      <c r="AN402" s="37"/>
      <c r="AO402" s="37"/>
      <c r="AP402" s="36"/>
      <c r="AQ402" s="36"/>
      <c r="AR402" s="14"/>
      <c r="AS402" s="14"/>
      <c r="AU402" s="51"/>
      <c r="AV402" s="52"/>
      <c r="AW402" s="122"/>
      <c r="AY402" s="59">
        <f t="shared" si="592"/>
        <v>1234.8</v>
      </c>
      <c r="AZ402" s="59">
        <f t="shared" si="593"/>
        <v>1146.5999999999999</v>
      </c>
      <c r="BA402" s="59">
        <f t="shared" si="594"/>
        <v>1111.8</v>
      </c>
    </row>
    <row r="403" spans="1:53" x14ac:dyDescent="0.15">
      <c r="A403" s="9"/>
      <c r="B403" s="10"/>
      <c r="C403" s="134"/>
      <c r="D403" s="22" t="s">
        <v>9</v>
      </c>
      <c r="E403" s="28"/>
      <c r="F403" s="28"/>
      <c r="G403" s="28"/>
      <c r="H403" s="28">
        <v>113000</v>
      </c>
      <c r="I403" s="28">
        <v>112136</v>
      </c>
      <c r="J403" s="28">
        <v>309490</v>
      </c>
      <c r="K403" s="28">
        <v>270634</v>
      </c>
      <c r="L403" s="28">
        <v>346868</v>
      </c>
      <c r="M403" s="28">
        <v>349961</v>
      </c>
      <c r="N403" s="28">
        <v>302526</v>
      </c>
      <c r="O403" s="28">
        <v>394350</v>
      </c>
      <c r="P403" s="28">
        <v>434478</v>
      </c>
      <c r="Q403" s="28">
        <v>507819</v>
      </c>
      <c r="R403" s="28">
        <v>553994</v>
      </c>
      <c r="S403" s="28">
        <v>574854</v>
      </c>
      <c r="T403" s="28">
        <v>617322</v>
      </c>
      <c r="U403" s="28">
        <v>589697</v>
      </c>
      <c r="V403" s="28">
        <v>609178</v>
      </c>
      <c r="W403" s="28">
        <v>620811</v>
      </c>
      <c r="X403" s="28">
        <v>646171</v>
      </c>
      <c r="Y403" s="37"/>
      <c r="Z403" s="37"/>
      <c r="AA403" s="37"/>
      <c r="AB403" s="37"/>
      <c r="AC403" s="37"/>
      <c r="AD403" s="37"/>
      <c r="AE403" s="37"/>
      <c r="AF403" s="37"/>
      <c r="AG403" s="37"/>
      <c r="AH403" s="37"/>
      <c r="AI403" s="37"/>
      <c r="AJ403" s="37"/>
      <c r="AK403" s="37"/>
      <c r="AL403" s="37"/>
      <c r="AM403" s="37"/>
      <c r="AN403" s="37"/>
      <c r="AO403" s="37"/>
      <c r="AP403" s="36"/>
      <c r="AQ403" s="36"/>
      <c r="AR403" s="14"/>
      <c r="AS403" s="14"/>
      <c r="AU403" s="51"/>
      <c r="AV403" s="52"/>
      <c r="AW403" s="122"/>
      <c r="AY403" s="59">
        <f t="shared" si="592"/>
        <v>1217.2</v>
      </c>
      <c r="AZ403" s="59">
        <f t="shared" si="593"/>
        <v>1130.4000000000001</v>
      </c>
      <c r="BA403" s="59">
        <f t="shared" si="594"/>
        <v>1091.7</v>
      </c>
    </row>
    <row r="404" spans="1:53" x14ac:dyDescent="0.15">
      <c r="A404" s="9"/>
      <c r="B404" s="10"/>
      <c r="C404" s="134"/>
      <c r="D404" s="22" t="s">
        <v>10</v>
      </c>
      <c r="E404" s="28"/>
      <c r="F404" s="28"/>
      <c r="G404" s="28"/>
      <c r="H404" s="28">
        <v>89390</v>
      </c>
      <c r="I404" s="28">
        <v>79950</v>
      </c>
      <c r="J404" s="28">
        <v>53509</v>
      </c>
      <c r="K404" s="28">
        <v>67714</v>
      </c>
      <c r="L404" s="28">
        <v>93981</v>
      </c>
      <c r="M404" s="28">
        <v>111167</v>
      </c>
      <c r="N404" s="28">
        <v>113412</v>
      </c>
      <c r="O404" s="28">
        <v>124272</v>
      </c>
      <c r="P404" s="28">
        <v>137980</v>
      </c>
      <c r="Q404" s="28">
        <v>139615</v>
      </c>
      <c r="R404" s="28">
        <v>162062</v>
      </c>
      <c r="S404" s="28">
        <v>163996</v>
      </c>
      <c r="T404" s="28">
        <v>155391</v>
      </c>
      <c r="U404" s="28">
        <v>147061</v>
      </c>
      <c r="V404" s="28">
        <v>145509</v>
      </c>
      <c r="W404" s="28">
        <v>162434</v>
      </c>
      <c r="X404" s="28">
        <v>160202</v>
      </c>
      <c r="Y404" s="37"/>
      <c r="Z404" s="37"/>
      <c r="AA404" s="37"/>
      <c r="AB404" s="37"/>
      <c r="AC404" s="37"/>
      <c r="AD404" s="37"/>
      <c r="AE404" s="37"/>
      <c r="AF404" s="37"/>
      <c r="AG404" s="37"/>
      <c r="AH404" s="37"/>
      <c r="AI404" s="37"/>
      <c r="AJ404" s="37"/>
      <c r="AK404" s="37"/>
      <c r="AL404" s="37"/>
      <c r="AM404" s="37"/>
      <c r="AN404" s="37"/>
      <c r="AO404" s="37"/>
      <c r="AP404" s="36"/>
      <c r="AQ404" s="36"/>
      <c r="AR404" s="14"/>
      <c r="AS404" s="14"/>
      <c r="AU404" s="51"/>
      <c r="AV404" s="52"/>
      <c r="AW404" s="122"/>
      <c r="AY404" s="59">
        <f t="shared" si="592"/>
        <v>65.7</v>
      </c>
      <c r="AZ404" s="59">
        <f t="shared" si="593"/>
        <v>65.900000000000006</v>
      </c>
      <c r="BA404" s="59">
        <f t="shared" si="594"/>
        <v>63.5</v>
      </c>
    </row>
    <row r="405" spans="1:53" ht="14.25" thickBot="1" x14ac:dyDescent="0.2">
      <c r="A405" s="9"/>
      <c r="B405" s="10"/>
      <c r="C405" s="135"/>
      <c r="D405" s="24" t="s">
        <v>11</v>
      </c>
      <c r="E405" s="29"/>
      <c r="F405" s="29"/>
      <c r="G405" s="29"/>
      <c r="H405" s="29"/>
      <c r="I405" s="29">
        <v>192910</v>
      </c>
      <c r="J405" s="29">
        <v>73540</v>
      </c>
      <c r="K405" s="29">
        <v>69413</v>
      </c>
      <c r="L405" s="29">
        <v>94974</v>
      </c>
      <c r="M405" s="29">
        <v>112452</v>
      </c>
      <c r="N405" s="29">
        <v>114354</v>
      </c>
      <c r="O405" s="29">
        <v>125274</v>
      </c>
      <c r="P405" s="29">
        <v>138973</v>
      </c>
      <c r="Q405" s="29">
        <v>140959</v>
      </c>
      <c r="R405" s="29">
        <v>163560</v>
      </c>
      <c r="S405" s="29">
        <v>165467</v>
      </c>
      <c r="T405" s="29">
        <v>157029</v>
      </c>
      <c r="U405" s="29">
        <v>148526</v>
      </c>
      <c r="V405" s="29">
        <v>151504</v>
      </c>
      <c r="W405" s="29">
        <v>163847</v>
      </c>
      <c r="X405" s="29">
        <v>161515</v>
      </c>
      <c r="Y405" s="37"/>
      <c r="Z405" s="37"/>
      <c r="AA405" s="37"/>
      <c r="AB405" s="37"/>
      <c r="AC405" s="37"/>
      <c r="AD405" s="37"/>
      <c r="AE405" s="37"/>
      <c r="AF405" s="37"/>
      <c r="AG405" s="37"/>
      <c r="AH405" s="37"/>
      <c r="AI405" s="37"/>
      <c r="AJ405" s="37"/>
      <c r="AK405" s="37"/>
      <c r="AL405" s="37"/>
      <c r="AM405" s="37"/>
      <c r="AN405" s="37"/>
      <c r="AO405" s="37"/>
      <c r="AP405" s="36"/>
      <c r="AQ405" s="36"/>
      <c r="AR405" s="14"/>
      <c r="AS405" s="14"/>
      <c r="AU405" s="51"/>
      <c r="AV405" s="52"/>
      <c r="AW405" s="123"/>
      <c r="AY405" s="59">
        <f t="shared" si="592"/>
        <v>65.7</v>
      </c>
      <c r="AZ405" s="59">
        <f t="shared" si="593"/>
        <v>65.900000000000006</v>
      </c>
      <c r="BA405" s="59">
        <f t="shared" si="594"/>
        <v>63.5</v>
      </c>
    </row>
    <row r="406" spans="1:53" x14ac:dyDescent="0.15">
      <c r="A406" s="9"/>
      <c r="B406" s="10"/>
      <c r="C406" s="133" t="s">
        <v>66</v>
      </c>
      <c r="D406" s="23" t="s">
        <v>6</v>
      </c>
      <c r="E406" s="26">
        <f t="shared" ref="E406:AI406" si="595">SUM(E407:E408)-SUM(E409:E410)</f>
        <v>0</v>
      </c>
      <c r="F406" s="26">
        <f t="shared" si="595"/>
        <v>0</v>
      </c>
      <c r="G406" s="26">
        <f t="shared" si="595"/>
        <v>0</v>
      </c>
      <c r="H406" s="26">
        <f t="shared" si="595"/>
        <v>0</v>
      </c>
      <c r="I406" s="26">
        <f t="shared" si="595"/>
        <v>0</v>
      </c>
      <c r="J406" s="26">
        <f t="shared" si="595"/>
        <v>0</v>
      </c>
      <c r="K406" s="26">
        <f t="shared" si="595"/>
        <v>0</v>
      </c>
      <c r="L406" s="26">
        <f t="shared" si="595"/>
        <v>0</v>
      </c>
      <c r="M406" s="26">
        <f t="shared" si="595"/>
        <v>0</v>
      </c>
      <c r="N406" s="26">
        <f t="shared" si="595"/>
        <v>0</v>
      </c>
      <c r="O406" s="26">
        <f t="shared" si="595"/>
        <v>0</v>
      </c>
      <c r="P406" s="26">
        <f t="shared" si="595"/>
        <v>0</v>
      </c>
      <c r="Q406" s="26">
        <f t="shared" si="595"/>
        <v>0</v>
      </c>
      <c r="R406" s="26">
        <f t="shared" si="595"/>
        <v>0</v>
      </c>
      <c r="S406" s="26">
        <f t="shared" si="595"/>
        <v>0</v>
      </c>
      <c r="T406" s="26">
        <f t="shared" si="595"/>
        <v>0</v>
      </c>
      <c r="U406" s="26">
        <f t="shared" si="595"/>
        <v>0</v>
      </c>
      <c r="V406" s="26">
        <f t="shared" si="595"/>
        <v>0</v>
      </c>
      <c r="W406" s="26">
        <f t="shared" si="595"/>
        <v>0</v>
      </c>
      <c r="X406" s="26">
        <f t="shared" si="595"/>
        <v>0</v>
      </c>
      <c r="Y406" s="26">
        <f t="shared" si="595"/>
        <v>0</v>
      </c>
      <c r="Z406" s="26">
        <f t="shared" si="595"/>
        <v>0</v>
      </c>
      <c r="AA406" s="26">
        <f t="shared" si="595"/>
        <v>0</v>
      </c>
      <c r="AB406" s="26">
        <f t="shared" si="595"/>
        <v>0</v>
      </c>
      <c r="AC406" s="26">
        <f t="shared" si="595"/>
        <v>0</v>
      </c>
      <c r="AD406" s="26">
        <f t="shared" si="595"/>
        <v>0</v>
      </c>
      <c r="AE406" s="26">
        <f t="shared" si="595"/>
        <v>0</v>
      </c>
      <c r="AF406" s="26">
        <f t="shared" si="595"/>
        <v>0</v>
      </c>
      <c r="AG406" s="26">
        <f t="shared" si="595"/>
        <v>0</v>
      </c>
      <c r="AH406" s="26">
        <f t="shared" si="595"/>
        <v>0</v>
      </c>
      <c r="AI406" s="26">
        <f t="shared" si="595"/>
        <v>0</v>
      </c>
      <c r="AJ406" s="26">
        <f t="shared" ref="AJ406:AK406" si="596">SUM(AJ407:AJ408)-SUM(AJ409:AJ410)</f>
        <v>0</v>
      </c>
      <c r="AK406" s="26">
        <f t="shared" si="596"/>
        <v>0</v>
      </c>
      <c r="AL406" s="26">
        <f t="shared" ref="AL406" si="597">SUM(AL407:AL408)-SUM(AL409:AL410)</f>
        <v>0</v>
      </c>
      <c r="AM406" s="26">
        <f t="shared" ref="AM406" si="598">SUM(AM407:AM408)-SUM(AM409:AM410)</f>
        <v>0</v>
      </c>
      <c r="AN406" s="26">
        <f t="shared" ref="AN406" si="599">SUM(AN407:AN408)-SUM(AN409:AN410)</f>
        <v>0</v>
      </c>
      <c r="AO406" s="26">
        <f t="shared" ref="AO406" si="600">SUM(AO407:AO408)-SUM(AO409:AO410)</f>
        <v>0</v>
      </c>
      <c r="AP406" s="27">
        <f t="shared" ref="AP406" si="601">SUM(AP407:AP408)-SUM(AP409:AP410)</f>
        <v>0</v>
      </c>
      <c r="AQ406" s="27">
        <f t="shared" ref="AQ406" si="602">SUM(AQ407:AQ408)-SUM(AQ409:AQ410)</f>
        <v>0</v>
      </c>
      <c r="AR406" s="3">
        <v>1292.9000000000001</v>
      </c>
      <c r="AS406" s="3">
        <v>1325.1</v>
      </c>
      <c r="AU406" s="51"/>
      <c r="AV406" s="52"/>
      <c r="AW406" s="53" t="s">
        <v>74</v>
      </c>
      <c r="AY406" s="59">
        <f t="shared" si="592"/>
        <v>0</v>
      </c>
      <c r="AZ406" s="59">
        <f t="shared" si="593"/>
        <v>0</v>
      </c>
      <c r="BA406" s="59">
        <f t="shared" si="594"/>
        <v>178.6</v>
      </c>
    </row>
    <row r="407" spans="1:53" x14ac:dyDescent="0.15">
      <c r="A407" s="9"/>
      <c r="B407" s="10"/>
      <c r="C407" s="134"/>
      <c r="D407" s="22" t="s">
        <v>7</v>
      </c>
      <c r="E407" s="28"/>
      <c r="F407" s="28"/>
      <c r="G407" s="28"/>
      <c r="H407" s="28"/>
      <c r="I407" s="28"/>
      <c r="J407" s="28"/>
      <c r="K407" s="28"/>
      <c r="L407" s="28"/>
      <c r="M407" s="28"/>
      <c r="N407" s="28"/>
      <c r="O407" s="28"/>
      <c r="P407" s="28"/>
      <c r="Q407" s="28"/>
      <c r="R407" s="28"/>
      <c r="S407" s="28"/>
      <c r="T407" s="28"/>
      <c r="U407" s="28"/>
      <c r="V407" s="28"/>
      <c r="W407" s="28"/>
      <c r="X407" s="28"/>
      <c r="Y407" s="28">
        <v>75245</v>
      </c>
      <c r="Z407" s="28">
        <v>84630</v>
      </c>
      <c r="AA407" s="28">
        <v>68608</v>
      </c>
      <c r="AB407" s="28">
        <v>76905</v>
      </c>
      <c r="AC407" s="28">
        <v>96228</v>
      </c>
      <c r="AD407" s="28">
        <v>80366</v>
      </c>
      <c r="AE407" s="28">
        <v>75917</v>
      </c>
      <c r="AF407" s="28">
        <v>81072</v>
      </c>
      <c r="AG407" s="28">
        <v>82766</v>
      </c>
      <c r="AH407" s="28">
        <v>92928</v>
      </c>
      <c r="AI407" s="28">
        <v>90516</v>
      </c>
      <c r="AJ407" s="28">
        <v>85230</v>
      </c>
      <c r="AK407" s="28">
        <v>84749</v>
      </c>
      <c r="AL407" s="28">
        <v>60943</v>
      </c>
      <c r="AM407" s="28">
        <v>88612</v>
      </c>
      <c r="AN407" s="28">
        <v>93980</v>
      </c>
      <c r="AO407" s="28">
        <v>53335</v>
      </c>
      <c r="AP407" s="30">
        <v>114.2</v>
      </c>
      <c r="AQ407" s="30">
        <v>80.7</v>
      </c>
      <c r="AR407" s="5">
        <v>91</v>
      </c>
      <c r="AS407" s="5">
        <v>142.30000000000001</v>
      </c>
      <c r="AU407" s="51"/>
      <c r="AV407" s="52"/>
      <c r="AW407" s="54"/>
      <c r="AY407" s="59">
        <f t="shared" si="592"/>
        <v>0</v>
      </c>
      <c r="AZ407" s="59">
        <f t="shared" si="593"/>
        <v>0</v>
      </c>
      <c r="BA407" s="59">
        <f t="shared" si="594"/>
        <v>0.6</v>
      </c>
    </row>
    <row r="408" spans="1:53" x14ac:dyDescent="0.15">
      <c r="A408" s="9"/>
      <c r="B408" s="10"/>
      <c r="C408" s="134"/>
      <c r="D408" s="22" t="s">
        <v>8</v>
      </c>
      <c r="E408" s="28"/>
      <c r="F408" s="28"/>
      <c r="G408" s="28"/>
      <c r="H408" s="28"/>
      <c r="I408" s="28"/>
      <c r="J408" s="28"/>
      <c r="K408" s="28"/>
      <c r="L408" s="28"/>
      <c r="M408" s="28"/>
      <c r="N408" s="28"/>
      <c r="O408" s="28"/>
      <c r="P408" s="28"/>
      <c r="Q408" s="28"/>
      <c r="R408" s="28"/>
      <c r="S408" s="28"/>
      <c r="T408" s="28"/>
      <c r="U408" s="28"/>
      <c r="V408" s="28"/>
      <c r="W408" s="28"/>
      <c r="X408" s="28"/>
      <c r="Y408" s="28">
        <v>576288</v>
      </c>
      <c r="Z408" s="28">
        <v>447415</v>
      </c>
      <c r="AA408" s="28">
        <v>610735</v>
      </c>
      <c r="AB408" s="28">
        <v>558771</v>
      </c>
      <c r="AC408" s="28">
        <v>662518</v>
      </c>
      <c r="AD408" s="28">
        <v>632499</v>
      </c>
      <c r="AE408" s="28">
        <v>592401</v>
      </c>
      <c r="AF408" s="28">
        <v>578723</v>
      </c>
      <c r="AG408" s="28">
        <v>591683</v>
      </c>
      <c r="AH408" s="28">
        <v>634326</v>
      </c>
      <c r="AI408" s="28">
        <v>654688</v>
      </c>
      <c r="AJ408" s="28">
        <v>601532</v>
      </c>
      <c r="AK408" s="28">
        <v>681086</v>
      </c>
      <c r="AL408" s="28">
        <v>599895</v>
      </c>
      <c r="AM408" s="28">
        <v>871717</v>
      </c>
      <c r="AN408" s="28">
        <v>692087</v>
      </c>
      <c r="AO408" s="28">
        <v>485216</v>
      </c>
      <c r="AP408" s="30">
        <v>1569</v>
      </c>
      <c r="AQ408" s="30">
        <v>1172.4000000000001</v>
      </c>
      <c r="AR408" s="5">
        <v>1201.9000000000001</v>
      </c>
      <c r="AS408" s="5">
        <v>1182.8</v>
      </c>
      <c r="AU408" s="51"/>
      <c r="AV408" s="52"/>
      <c r="AW408" s="54"/>
      <c r="AY408" s="59">
        <f t="shared" si="592"/>
        <v>0</v>
      </c>
      <c r="AZ408" s="59">
        <f t="shared" si="593"/>
        <v>0</v>
      </c>
      <c r="BA408" s="59">
        <f t="shared" si="594"/>
        <v>178</v>
      </c>
    </row>
    <row r="409" spans="1:53" x14ac:dyDescent="0.15">
      <c r="A409" s="9"/>
      <c r="B409" s="10"/>
      <c r="C409" s="134"/>
      <c r="D409" s="22" t="s">
        <v>9</v>
      </c>
      <c r="E409" s="28"/>
      <c r="F409" s="28"/>
      <c r="G409" s="28"/>
      <c r="H409" s="28"/>
      <c r="I409" s="28"/>
      <c r="J409" s="28"/>
      <c r="K409" s="28"/>
      <c r="L409" s="28"/>
      <c r="M409" s="28"/>
      <c r="N409" s="28"/>
      <c r="O409" s="28"/>
      <c r="P409" s="28"/>
      <c r="Q409" s="28"/>
      <c r="R409" s="28"/>
      <c r="S409" s="28"/>
      <c r="T409" s="28"/>
      <c r="U409" s="28"/>
      <c r="V409" s="28"/>
      <c r="W409" s="28"/>
      <c r="X409" s="28"/>
      <c r="Y409" s="28">
        <v>519874</v>
      </c>
      <c r="Z409" s="28">
        <v>412161</v>
      </c>
      <c r="AA409" s="28">
        <v>557483</v>
      </c>
      <c r="AB409" s="28">
        <v>534989</v>
      </c>
      <c r="AC409" s="28">
        <v>628609</v>
      </c>
      <c r="AD409" s="28">
        <v>589200</v>
      </c>
      <c r="AE409" s="28">
        <v>553441</v>
      </c>
      <c r="AF409" s="28">
        <v>545817</v>
      </c>
      <c r="AG409" s="28">
        <v>558618</v>
      </c>
      <c r="AH409" s="28">
        <v>602241</v>
      </c>
      <c r="AI409" s="28">
        <v>643934</v>
      </c>
      <c r="AJ409" s="28">
        <v>588407</v>
      </c>
      <c r="AK409" s="28">
        <v>682791</v>
      </c>
      <c r="AL409" s="28">
        <v>594842</v>
      </c>
      <c r="AM409" s="28">
        <v>883105</v>
      </c>
      <c r="AN409" s="28">
        <v>718620</v>
      </c>
      <c r="AO409" s="28">
        <v>503038</v>
      </c>
      <c r="AP409" s="30">
        <v>1596.4</v>
      </c>
      <c r="AQ409" s="30">
        <v>1169.7</v>
      </c>
      <c r="AR409" s="5">
        <v>1178.5999999999999</v>
      </c>
      <c r="AS409" s="5">
        <v>1234.8</v>
      </c>
      <c r="AU409" s="51"/>
      <c r="AV409" s="52"/>
      <c r="AW409" s="54"/>
      <c r="AY409" s="59">
        <f t="shared" si="592"/>
        <v>0</v>
      </c>
      <c r="AZ409" s="59">
        <f t="shared" si="593"/>
        <v>0</v>
      </c>
      <c r="BA409" s="59">
        <f t="shared" si="594"/>
        <v>161.6</v>
      </c>
    </row>
    <row r="410" spans="1:53" x14ac:dyDescent="0.15">
      <c r="A410" s="9"/>
      <c r="B410" s="10"/>
      <c r="C410" s="134"/>
      <c r="D410" s="22" t="s">
        <v>10</v>
      </c>
      <c r="E410" s="28"/>
      <c r="F410" s="28"/>
      <c r="G410" s="28"/>
      <c r="H410" s="28"/>
      <c r="I410" s="28"/>
      <c r="J410" s="28"/>
      <c r="K410" s="28"/>
      <c r="L410" s="28"/>
      <c r="M410" s="28"/>
      <c r="N410" s="28"/>
      <c r="O410" s="28"/>
      <c r="P410" s="28"/>
      <c r="Q410" s="28"/>
      <c r="R410" s="28"/>
      <c r="S410" s="28"/>
      <c r="T410" s="28"/>
      <c r="U410" s="28"/>
      <c r="V410" s="28"/>
      <c r="W410" s="28"/>
      <c r="X410" s="28"/>
      <c r="Y410" s="28">
        <v>131659</v>
      </c>
      <c r="Z410" s="28">
        <v>119884</v>
      </c>
      <c r="AA410" s="28">
        <v>121860</v>
      </c>
      <c r="AB410" s="28">
        <v>100687</v>
      </c>
      <c r="AC410" s="28">
        <v>130137</v>
      </c>
      <c r="AD410" s="28">
        <v>123665</v>
      </c>
      <c r="AE410" s="28">
        <v>114877</v>
      </c>
      <c r="AF410" s="28">
        <v>113978</v>
      </c>
      <c r="AG410" s="28">
        <v>115831</v>
      </c>
      <c r="AH410" s="28">
        <v>125013</v>
      </c>
      <c r="AI410" s="28">
        <v>101270</v>
      </c>
      <c r="AJ410" s="28">
        <v>98355</v>
      </c>
      <c r="AK410" s="28">
        <v>83044</v>
      </c>
      <c r="AL410" s="28">
        <v>65996</v>
      </c>
      <c r="AM410" s="28">
        <v>77224</v>
      </c>
      <c r="AN410" s="28">
        <v>67447</v>
      </c>
      <c r="AO410" s="28">
        <v>35513</v>
      </c>
      <c r="AP410" s="30">
        <v>86.8</v>
      </c>
      <c r="AQ410" s="30">
        <v>83.4</v>
      </c>
      <c r="AR410" s="5">
        <v>114.3</v>
      </c>
      <c r="AS410" s="5">
        <v>90.3</v>
      </c>
      <c r="AU410" s="51"/>
      <c r="AV410" s="52"/>
      <c r="AW410" s="54"/>
      <c r="AY410" s="59">
        <f t="shared" si="592"/>
        <v>0</v>
      </c>
      <c r="AZ410" s="59">
        <f t="shared" si="593"/>
        <v>0</v>
      </c>
      <c r="BA410" s="59">
        <f t="shared" si="594"/>
        <v>17</v>
      </c>
    </row>
    <row r="411" spans="1:53" ht="14.25" thickBot="1" x14ac:dyDescent="0.2">
      <c r="A411" s="9"/>
      <c r="B411" s="9"/>
      <c r="C411" s="135"/>
      <c r="D411" s="24" t="s">
        <v>11</v>
      </c>
      <c r="E411" s="29"/>
      <c r="F411" s="29"/>
      <c r="G411" s="29"/>
      <c r="H411" s="29"/>
      <c r="I411" s="29"/>
      <c r="J411" s="29"/>
      <c r="K411" s="29"/>
      <c r="L411" s="29"/>
      <c r="M411" s="29"/>
      <c r="N411" s="29"/>
      <c r="O411" s="29"/>
      <c r="P411" s="29"/>
      <c r="Q411" s="29"/>
      <c r="R411" s="29"/>
      <c r="S411" s="29"/>
      <c r="T411" s="29"/>
      <c r="U411" s="29"/>
      <c r="V411" s="29"/>
      <c r="W411" s="29"/>
      <c r="X411" s="29"/>
      <c r="Y411" s="29">
        <v>133022</v>
      </c>
      <c r="Z411" s="29">
        <v>121600</v>
      </c>
      <c r="AA411" s="29">
        <v>122618</v>
      </c>
      <c r="AB411" s="29">
        <v>119971</v>
      </c>
      <c r="AC411" s="29">
        <v>130682</v>
      </c>
      <c r="AD411" s="29">
        <v>124149</v>
      </c>
      <c r="AE411" s="29">
        <v>114967</v>
      </c>
      <c r="AF411" s="29">
        <v>114042</v>
      </c>
      <c r="AG411" s="29">
        <v>115952</v>
      </c>
      <c r="AH411" s="29">
        <v>125054</v>
      </c>
      <c r="AI411" s="29">
        <v>102542</v>
      </c>
      <c r="AJ411" s="29">
        <v>99483</v>
      </c>
      <c r="AK411" s="29">
        <v>83773</v>
      </c>
      <c r="AL411" s="29">
        <v>66993</v>
      </c>
      <c r="AM411" s="29">
        <v>77714</v>
      </c>
      <c r="AN411" s="29">
        <v>68757</v>
      </c>
      <c r="AO411" s="29">
        <v>36355</v>
      </c>
      <c r="AP411" s="31">
        <v>94.2</v>
      </c>
      <c r="AQ411" s="31">
        <v>92.6</v>
      </c>
      <c r="AR411" s="7">
        <v>129.1</v>
      </c>
      <c r="AS411" s="7">
        <v>102.2</v>
      </c>
      <c r="AU411" s="51"/>
      <c r="AV411" s="52"/>
      <c r="AW411" s="55"/>
      <c r="AY411" s="59">
        <f t="shared" si="592"/>
        <v>0</v>
      </c>
      <c r="AZ411" s="59">
        <f t="shared" si="593"/>
        <v>0</v>
      </c>
      <c r="BA411" s="59">
        <f t="shared" si="594"/>
        <v>17</v>
      </c>
    </row>
    <row r="412" spans="1:53" x14ac:dyDescent="0.15">
      <c r="A412" s="9"/>
      <c r="B412" s="9"/>
      <c r="C412" s="136" t="s">
        <v>67</v>
      </c>
      <c r="D412" s="23" t="s">
        <v>6</v>
      </c>
      <c r="E412" s="26">
        <f t="shared" ref="E412:X412" si="603">SUM(E413:E414)</f>
        <v>0</v>
      </c>
      <c r="F412" s="26">
        <f t="shared" si="603"/>
        <v>0</v>
      </c>
      <c r="G412" s="26">
        <f t="shared" si="603"/>
        <v>0</v>
      </c>
      <c r="H412" s="26">
        <f t="shared" si="603"/>
        <v>0</v>
      </c>
      <c r="I412" s="26">
        <f t="shared" si="603"/>
        <v>0</v>
      </c>
      <c r="J412" s="26">
        <f t="shared" si="603"/>
        <v>0</v>
      </c>
      <c r="K412" s="26">
        <f t="shared" si="603"/>
        <v>0</v>
      </c>
      <c r="L412" s="26">
        <f t="shared" si="603"/>
        <v>0</v>
      </c>
      <c r="M412" s="26">
        <f t="shared" si="603"/>
        <v>0</v>
      </c>
      <c r="N412" s="26">
        <f t="shared" si="603"/>
        <v>0</v>
      </c>
      <c r="O412" s="26">
        <f t="shared" si="603"/>
        <v>0</v>
      </c>
      <c r="P412" s="26">
        <f t="shared" si="603"/>
        <v>0</v>
      </c>
      <c r="Q412" s="26">
        <f t="shared" si="603"/>
        <v>0</v>
      </c>
      <c r="R412" s="26">
        <f t="shared" si="603"/>
        <v>0</v>
      </c>
      <c r="S412" s="26">
        <f t="shared" si="603"/>
        <v>0</v>
      </c>
      <c r="T412" s="26">
        <f t="shared" si="603"/>
        <v>0</v>
      </c>
      <c r="U412" s="26">
        <f t="shared" si="603"/>
        <v>0</v>
      </c>
      <c r="V412" s="26">
        <f t="shared" si="603"/>
        <v>0</v>
      </c>
      <c r="W412" s="26">
        <f t="shared" si="603"/>
        <v>0</v>
      </c>
      <c r="X412" s="26">
        <f t="shared" si="603"/>
        <v>0</v>
      </c>
      <c r="Y412" s="26">
        <f t="shared" ref="Y412:AQ412" si="604">SUM(Y413:Y414)-SUM(Y415:Y416)</f>
        <v>0</v>
      </c>
      <c r="Z412" s="26">
        <f t="shared" si="604"/>
        <v>0</v>
      </c>
      <c r="AA412" s="26">
        <f t="shared" si="604"/>
        <v>0</v>
      </c>
      <c r="AB412" s="26">
        <f t="shared" si="604"/>
        <v>0</v>
      </c>
      <c r="AC412" s="26">
        <f t="shared" si="604"/>
        <v>0</v>
      </c>
      <c r="AD412" s="26">
        <f t="shared" si="604"/>
        <v>0</v>
      </c>
      <c r="AE412" s="26">
        <f t="shared" si="604"/>
        <v>0</v>
      </c>
      <c r="AF412" s="26">
        <f t="shared" si="604"/>
        <v>0</v>
      </c>
      <c r="AG412" s="26">
        <f t="shared" si="604"/>
        <v>0</v>
      </c>
      <c r="AH412" s="26">
        <f t="shared" si="604"/>
        <v>0</v>
      </c>
      <c r="AI412" s="26">
        <f t="shared" si="604"/>
        <v>0</v>
      </c>
      <c r="AJ412" s="26">
        <f t="shared" si="604"/>
        <v>0</v>
      </c>
      <c r="AK412" s="26">
        <f t="shared" si="604"/>
        <v>0</v>
      </c>
      <c r="AL412" s="26">
        <f t="shared" si="604"/>
        <v>0</v>
      </c>
      <c r="AM412" s="26">
        <f t="shared" si="604"/>
        <v>0</v>
      </c>
      <c r="AN412" s="26">
        <f t="shared" si="604"/>
        <v>0</v>
      </c>
      <c r="AO412" s="26">
        <f t="shared" si="604"/>
        <v>0</v>
      </c>
      <c r="AP412" s="27">
        <f t="shared" si="604"/>
        <v>0</v>
      </c>
      <c r="AQ412" s="27">
        <f t="shared" si="604"/>
        <v>0</v>
      </c>
      <c r="AR412" s="3">
        <v>88.1</v>
      </c>
      <c r="AS412" s="3">
        <v>87.4</v>
      </c>
      <c r="AU412" s="51"/>
      <c r="AV412" s="52"/>
      <c r="AW412" s="53" t="s">
        <v>75</v>
      </c>
      <c r="AY412" s="27">
        <f>SUM(AY413:AY414)</f>
        <v>1220.4000000000001</v>
      </c>
      <c r="AZ412" s="27">
        <f>SUM(AZ413:AZ414)</f>
        <v>1141.5999999999999</v>
      </c>
      <c r="BA412" s="27">
        <f>SUM(BA413:BA414)</f>
        <v>1009.7</v>
      </c>
    </row>
    <row r="413" spans="1:53" x14ac:dyDescent="0.15">
      <c r="A413" s="9"/>
      <c r="B413" s="10"/>
      <c r="C413" s="137"/>
      <c r="D413" s="22" t="s">
        <v>7</v>
      </c>
      <c r="E413" s="28"/>
      <c r="F413" s="28"/>
      <c r="G413" s="28"/>
      <c r="H413" s="28"/>
      <c r="I413" s="28"/>
      <c r="J413" s="28"/>
      <c r="K413" s="28"/>
      <c r="L413" s="28"/>
      <c r="M413" s="28"/>
      <c r="N413" s="28"/>
      <c r="O413" s="28"/>
      <c r="P413" s="28"/>
      <c r="Q413" s="28"/>
      <c r="R413" s="28"/>
      <c r="S413" s="28"/>
      <c r="T413" s="28"/>
      <c r="U413" s="28"/>
      <c r="V413" s="28"/>
      <c r="W413" s="28"/>
      <c r="X413" s="28"/>
      <c r="Y413" s="28">
        <v>20330</v>
      </c>
      <c r="Z413" s="28">
        <v>7305</v>
      </c>
      <c r="AA413" s="28">
        <v>7075</v>
      </c>
      <c r="AB413" s="28">
        <v>6105</v>
      </c>
      <c r="AC413" s="28">
        <v>7830</v>
      </c>
      <c r="AD413" s="28">
        <v>8812</v>
      </c>
      <c r="AE413" s="28">
        <v>8887</v>
      </c>
      <c r="AF413" s="28">
        <v>9591</v>
      </c>
      <c r="AG413" s="28">
        <v>11849</v>
      </c>
      <c r="AH413" s="28">
        <v>12734</v>
      </c>
      <c r="AI413" s="28">
        <v>13063</v>
      </c>
      <c r="AJ413" s="28">
        <v>13181</v>
      </c>
      <c r="AK413" s="28">
        <v>11128</v>
      </c>
      <c r="AL413" s="28">
        <v>9834</v>
      </c>
      <c r="AM413" s="28">
        <v>8048</v>
      </c>
      <c r="AN413" s="28">
        <v>7846</v>
      </c>
      <c r="AO413" s="28">
        <v>4491</v>
      </c>
      <c r="AP413" s="30">
        <v>18.100000000000001</v>
      </c>
      <c r="AQ413" s="30">
        <v>17.7</v>
      </c>
      <c r="AR413" s="5">
        <v>16.899999999999999</v>
      </c>
      <c r="AS413" s="5">
        <v>3.7</v>
      </c>
      <c r="AU413" s="51"/>
      <c r="AV413" s="52"/>
      <c r="AW413" s="54"/>
      <c r="AY413" s="59">
        <f t="shared" ref="AY413:BA419" si="605">AP461</f>
        <v>82.5</v>
      </c>
      <c r="AZ413" s="59">
        <f t="shared" si="605"/>
        <v>65.3</v>
      </c>
      <c r="BA413" s="59">
        <f t="shared" si="605"/>
        <v>79.099999999999994</v>
      </c>
    </row>
    <row r="414" spans="1:53" x14ac:dyDescent="0.15">
      <c r="A414" s="9"/>
      <c r="B414" s="10"/>
      <c r="C414" s="137"/>
      <c r="D414" s="22" t="s">
        <v>8</v>
      </c>
      <c r="E414" s="28"/>
      <c r="F414" s="28"/>
      <c r="G414" s="28"/>
      <c r="H414" s="28"/>
      <c r="I414" s="28"/>
      <c r="J414" s="28"/>
      <c r="K414" s="28"/>
      <c r="L414" s="28"/>
      <c r="M414" s="28"/>
      <c r="N414" s="28"/>
      <c r="O414" s="28"/>
      <c r="P414" s="28"/>
      <c r="Q414" s="28"/>
      <c r="R414" s="28"/>
      <c r="S414" s="28"/>
      <c r="T414" s="28"/>
      <c r="U414" s="28"/>
      <c r="V414" s="28"/>
      <c r="W414" s="28"/>
      <c r="X414" s="28"/>
      <c r="Y414" s="28">
        <v>79850</v>
      </c>
      <c r="Z414" s="28">
        <v>89045</v>
      </c>
      <c r="AA414" s="28">
        <v>85485</v>
      </c>
      <c r="AB414" s="28">
        <v>73570</v>
      </c>
      <c r="AC414" s="28">
        <v>110130</v>
      </c>
      <c r="AD414" s="28">
        <v>124481</v>
      </c>
      <c r="AE414" s="28">
        <v>121697</v>
      </c>
      <c r="AF414" s="28">
        <v>116466</v>
      </c>
      <c r="AG414" s="28">
        <v>125821</v>
      </c>
      <c r="AH414" s="28">
        <v>130197</v>
      </c>
      <c r="AI414" s="28">
        <v>132137</v>
      </c>
      <c r="AJ414" s="28">
        <v>143760</v>
      </c>
      <c r="AK414" s="28">
        <v>129272</v>
      </c>
      <c r="AL414" s="28">
        <v>127620</v>
      </c>
      <c r="AM414" s="28">
        <v>134106</v>
      </c>
      <c r="AN414" s="28">
        <v>130149</v>
      </c>
      <c r="AO414" s="28">
        <v>72271</v>
      </c>
      <c r="AP414" s="30">
        <v>119.5</v>
      </c>
      <c r="AQ414" s="30">
        <v>105.5</v>
      </c>
      <c r="AR414" s="5">
        <v>71.2</v>
      </c>
      <c r="AS414" s="5">
        <v>83.7</v>
      </c>
      <c r="AU414" s="51"/>
      <c r="AV414" s="52"/>
      <c r="AW414" s="54"/>
      <c r="AY414" s="59">
        <f t="shared" si="605"/>
        <v>1137.9000000000001</v>
      </c>
      <c r="AZ414" s="59">
        <f t="shared" si="605"/>
        <v>1076.3</v>
      </c>
      <c r="BA414" s="59">
        <f t="shared" si="605"/>
        <v>930.6</v>
      </c>
    </row>
    <row r="415" spans="1:53" x14ac:dyDescent="0.15">
      <c r="A415" s="9"/>
      <c r="B415" s="10"/>
      <c r="C415" s="137"/>
      <c r="D415" s="22" t="s">
        <v>9</v>
      </c>
      <c r="E415" s="28"/>
      <c r="F415" s="28"/>
      <c r="G415" s="28"/>
      <c r="H415" s="28"/>
      <c r="I415" s="28"/>
      <c r="J415" s="28"/>
      <c r="K415" s="28"/>
      <c r="L415" s="28"/>
      <c r="M415" s="28"/>
      <c r="N415" s="28"/>
      <c r="O415" s="28"/>
      <c r="P415" s="28"/>
      <c r="Q415" s="28"/>
      <c r="R415" s="28"/>
      <c r="S415" s="28"/>
      <c r="T415" s="28"/>
      <c r="U415" s="28"/>
      <c r="V415" s="28"/>
      <c r="W415" s="28"/>
      <c r="X415" s="28"/>
      <c r="Y415" s="28">
        <v>73200</v>
      </c>
      <c r="Z415" s="28">
        <v>67220</v>
      </c>
      <c r="AA415" s="28">
        <v>65950</v>
      </c>
      <c r="AB415" s="28">
        <v>57900</v>
      </c>
      <c r="AC415" s="28">
        <v>91780</v>
      </c>
      <c r="AD415" s="28">
        <v>97992</v>
      </c>
      <c r="AE415" s="28">
        <v>93933</v>
      </c>
      <c r="AF415" s="28">
        <v>82213</v>
      </c>
      <c r="AG415" s="28">
        <v>88361</v>
      </c>
      <c r="AH415" s="28">
        <v>92848</v>
      </c>
      <c r="AI415" s="28">
        <v>92645</v>
      </c>
      <c r="AJ415" s="28">
        <v>104127</v>
      </c>
      <c r="AK415" s="28">
        <v>95072</v>
      </c>
      <c r="AL415" s="28">
        <v>92831</v>
      </c>
      <c r="AM415" s="28">
        <v>94234</v>
      </c>
      <c r="AN415" s="28">
        <v>91601</v>
      </c>
      <c r="AO415" s="28">
        <v>53736</v>
      </c>
      <c r="AP415" s="30">
        <v>98.4</v>
      </c>
      <c r="AQ415" s="30">
        <v>92.4</v>
      </c>
      <c r="AR415" s="5">
        <v>65.5</v>
      </c>
      <c r="AS415" s="5">
        <v>61.2</v>
      </c>
      <c r="AU415" s="51"/>
      <c r="AV415" s="52"/>
      <c r="AW415" s="54"/>
      <c r="AY415" s="59">
        <f t="shared" si="605"/>
        <v>1144.4000000000001</v>
      </c>
      <c r="AZ415" s="59">
        <f t="shared" si="605"/>
        <v>1059.5999999999999</v>
      </c>
      <c r="BA415" s="59">
        <f t="shared" si="605"/>
        <v>938.1</v>
      </c>
    </row>
    <row r="416" spans="1:53" x14ac:dyDescent="0.15">
      <c r="A416" s="9"/>
      <c r="B416" s="10"/>
      <c r="C416" s="137"/>
      <c r="D416" s="22" t="s">
        <v>10</v>
      </c>
      <c r="E416" s="28"/>
      <c r="F416" s="28"/>
      <c r="G416" s="28"/>
      <c r="H416" s="28"/>
      <c r="I416" s="28"/>
      <c r="J416" s="28"/>
      <c r="K416" s="28"/>
      <c r="L416" s="28"/>
      <c r="M416" s="28"/>
      <c r="N416" s="28"/>
      <c r="O416" s="28"/>
      <c r="P416" s="28"/>
      <c r="Q416" s="28"/>
      <c r="R416" s="28"/>
      <c r="S416" s="28"/>
      <c r="T416" s="28"/>
      <c r="U416" s="28"/>
      <c r="V416" s="28"/>
      <c r="W416" s="28"/>
      <c r="X416" s="28"/>
      <c r="Y416" s="28">
        <v>26980</v>
      </c>
      <c r="Z416" s="28">
        <v>29130</v>
      </c>
      <c r="AA416" s="28">
        <v>26610</v>
      </c>
      <c r="AB416" s="28">
        <v>21775</v>
      </c>
      <c r="AC416" s="28">
        <v>26180</v>
      </c>
      <c r="AD416" s="28">
        <v>35301</v>
      </c>
      <c r="AE416" s="28">
        <v>36651</v>
      </c>
      <c r="AF416" s="28">
        <v>43844</v>
      </c>
      <c r="AG416" s="28">
        <v>49309</v>
      </c>
      <c r="AH416" s="28">
        <v>50083</v>
      </c>
      <c r="AI416" s="28">
        <v>52555</v>
      </c>
      <c r="AJ416" s="28">
        <v>52814</v>
      </c>
      <c r="AK416" s="28">
        <v>45328</v>
      </c>
      <c r="AL416" s="28">
        <v>44623</v>
      </c>
      <c r="AM416" s="28">
        <v>47920</v>
      </c>
      <c r="AN416" s="28">
        <v>46394</v>
      </c>
      <c r="AO416" s="28">
        <v>23026</v>
      </c>
      <c r="AP416" s="30">
        <v>39.200000000000003</v>
      </c>
      <c r="AQ416" s="30">
        <v>30.8</v>
      </c>
      <c r="AR416" s="5">
        <v>22.6</v>
      </c>
      <c r="AS416" s="5">
        <v>26.2</v>
      </c>
      <c r="AU416" s="51"/>
      <c r="AV416" s="52"/>
      <c r="AW416" s="54"/>
      <c r="AY416" s="59">
        <f t="shared" si="605"/>
        <v>76</v>
      </c>
      <c r="AZ416" s="59">
        <f t="shared" si="605"/>
        <v>82</v>
      </c>
      <c r="BA416" s="59">
        <f t="shared" si="605"/>
        <v>71.599999999999994</v>
      </c>
    </row>
    <row r="417" spans="1:53" ht="14.25" thickBot="1" x14ac:dyDescent="0.2">
      <c r="A417" s="9"/>
      <c r="B417" s="11"/>
      <c r="C417" s="138"/>
      <c r="D417" s="24" t="s">
        <v>11</v>
      </c>
      <c r="E417" s="29"/>
      <c r="F417" s="29"/>
      <c r="G417" s="29"/>
      <c r="H417" s="29"/>
      <c r="I417" s="29"/>
      <c r="J417" s="29"/>
      <c r="K417" s="29"/>
      <c r="L417" s="29"/>
      <c r="M417" s="29"/>
      <c r="N417" s="29"/>
      <c r="O417" s="29"/>
      <c r="P417" s="29"/>
      <c r="Q417" s="29"/>
      <c r="R417" s="29"/>
      <c r="S417" s="29"/>
      <c r="T417" s="29"/>
      <c r="U417" s="29"/>
      <c r="V417" s="29"/>
      <c r="W417" s="29"/>
      <c r="X417" s="29"/>
      <c r="Y417" s="29">
        <f>Y416</f>
        <v>26980</v>
      </c>
      <c r="Z417" s="29">
        <f>Z416</f>
        <v>29130</v>
      </c>
      <c r="AA417" s="29">
        <v>27085</v>
      </c>
      <c r="AB417" s="29">
        <v>22470</v>
      </c>
      <c r="AC417" s="29">
        <v>26665</v>
      </c>
      <c r="AD417" s="29">
        <v>35681</v>
      </c>
      <c r="AE417" s="29">
        <v>38056</v>
      </c>
      <c r="AF417" s="29">
        <v>45173</v>
      </c>
      <c r="AG417" s="29">
        <v>50698</v>
      </c>
      <c r="AH417" s="29">
        <v>51488</v>
      </c>
      <c r="AI417" s="29">
        <v>53938</v>
      </c>
      <c r="AJ417" s="29">
        <v>54098</v>
      </c>
      <c r="AK417" s="29">
        <v>45941</v>
      </c>
      <c r="AL417" s="29">
        <v>45260</v>
      </c>
      <c r="AM417" s="29">
        <v>48388</v>
      </c>
      <c r="AN417" s="29">
        <v>46891</v>
      </c>
      <c r="AO417" s="29">
        <v>23327</v>
      </c>
      <c r="AP417" s="31">
        <v>40.700000000000003</v>
      </c>
      <c r="AQ417" s="31">
        <v>41.3</v>
      </c>
      <c r="AR417" s="7">
        <v>31.4</v>
      </c>
      <c r="AS417" s="7">
        <v>31.4</v>
      </c>
      <c r="AU417" s="51"/>
      <c r="AV417" s="52"/>
      <c r="AW417" s="55"/>
      <c r="AY417" s="59">
        <f t="shared" si="605"/>
        <v>76</v>
      </c>
      <c r="AZ417" s="59">
        <f t="shared" si="605"/>
        <v>82</v>
      </c>
      <c r="BA417" s="59">
        <f t="shared" si="605"/>
        <v>71.599999999999994</v>
      </c>
    </row>
    <row r="418" spans="1:53" x14ac:dyDescent="0.15">
      <c r="A418" s="9"/>
      <c r="B418" s="9"/>
      <c r="C418" s="136" t="s">
        <v>68</v>
      </c>
      <c r="D418" s="23" t="s">
        <v>6</v>
      </c>
      <c r="E418" s="26">
        <f t="shared" ref="E418:AI418" si="606">SUM(E419:E420)</f>
        <v>0</v>
      </c>
      <c r="F418" s="26">
        <f t="shared" si="606"/>
        <v>0</v>
      </c>
      <c r="G418" s="26">
        <f t="shared" si="606"/>
        <v>0</v>
      </c>
      <c r="H418" s="26">
        <f t="shared" si="606"/>
        <v>0</v>
      </c>
      <c r="I418" s="26">
        <f t="shared" si="606"/>
        <v>0</v>
      </c>
      <c r="J418" s="26">
        <f t="shared" si="606"/>
        <v>0</v>
      </c>
      <c r="K418" s="26">
        <f t="shared" si="606"/>
        <v>0</v>
      </c>
      <c r="L418" s="26">
        <f t="shared" si="606"/>
        <v>0</v>
      </c>
      <c r="M418" s="26">
        <f t="shared" si="606"/>
        <v>0</v>
      </c>
      <c r="N418" s="26">
        <f t="shared" si="606"/>
        <v>0</v>
      </c>
      <c r="O418" s="26">
        <f t="shared" si="606"/>
        <v>0</v>
      </c>
      <c r="P418" s="26">
        <f t="shared" si="606"/>
        <v>0</v>
      </c>
      <c r="Q418" s="26">
        <f t="shared" si="606"/>
        <v>0</v>
      </c>
      <c r="R418" s="26">
        <f t="shared" si="606"/>
        <v>0</v>
      </c>
      <c r="S418" s="26">
        <f t="shared" si="606"/>
        <v>0</v>
      </c>
      <c r="T418" s="26">
        <f t="shared" si="606"/>
        <v>0</v>
      </c>
      <c r="U418" s="26">
        <f t="shared" si="606"/>
        <v>0</v>
      </c>
      <c r="V418" s="26">
        <f t="shared" si="606"/>
        <v>0</v>
      </c>
      <c r="W418" s="26">
        <f t="shared" si="606"/>
        <v>0</v>
      </c>
      <c r="X418" s="26">
        <f t="shared" si="606"/>
        <v>0</v>
      </c>
      <c r="Y418" s="26">
        <f t="shared" si="606"/>
        <v>0</v>
      </c>
      <c r="Z418" s="26">
        <f t="shared" si="606"/>
        <v>0</v>
      </c>
      <c r="AA418" s="26">
        <f t="shared" si="606"/>
        <v>0</v>
      </c>
      <c r="AB418" s="26">
        <f t="shared" si="606"/>
        <v>0</v>
      </c>
      <c r="AC418" s="26">
        <f t="shared" si="606"/>
        <v>0</v>
      </c>
      <c r="AD418" s="26">
        <f t="shared" si="606"/>
        <v>0</v>
      </c>
      <c r="AE418" s="26">
        <f t="shared" si="606"/>
        <v>0</v>
      </c>
      <c r="AF418" s="26">
        <f t="shared" si="606"/>
        <v>0</v>
      </c>
      <c r="AG418" s="26">
        <f t="shared" si="606"/>
        <v>0</v>
      </c>
      <c r="AH418" s="26">
        <f t="shared" si="606"/>
        <v>0</v>
      </c>
      <c r="AI418" s="26">
        <f t="shared" si="606"/>
        <v>0</v>
      </c>
      <c r="AJ418" s="26">
        <f t="shared" ref="AJ418:AK418" si="607">SUM(AJ419:AJ420)</f>
        <v>0</v>
      </c>
      <c r="AK418" s="26">
        <f t="shared" si="607"/>
        <v>0</v>
      </c>
      <c r="AL418" s="26">
        <f t="shared" ref="AL418" si="608">SUM(AL419:AL420)</f>
        <v>0</v>
      </c>
      <c r="AM418" s="26">
        <f t="shared" ref="AM418" si="609">SUM(AM419:AM420)</f>
        <v>0</v>
      </c>
      <c r="AN418" s="26">
        <f t="shared" ref="AN418" si="610">SUM(AN419:AN420)</f>
        <v>0</v>
      </c>
      <c r="AO418" s="26">
        <f t="shared" ref="AO418" si="611">SUM(AO419:AO420)</f>
        <v>0</v>
      </c>
      <c r="AP418" s="27">
        <f t="shared" ref="AP418" si="612">SUM(AP419:AP420)</f>
        <v>0</v>
      </c>
      <c r="AQ418" s="27">
        <f t="shared" ref="AQ418" si="613">SUM(AQ419:AQ420)</f>
        <v>0</v>
      </c>
      <c r="AR418" s="3">
        <v>271.7</v>
      </c>
      <c r="AS418" s="3">
        <v>303</v>
      </c>
      <c r="AU418" s="51"/>
      <c r="AV418" s="52"/>
      <c r="AW418" s="53" t="s">
        <v>76</v>
      </c>
      <c r="AY418" s="59">
        <f t="shared" si="605"/>
        <v>0</v>
      </c>
      <c r="AZ418" s="59">
        <f t="shared" si="605"/>
        <v>0</v>
      </c>
      <c r="BA418" s="59">
        <f t="shared" si="605"/>
        <v>262</v>
      </c>
    </row>
    <row r="419" spans="1:53" x14ac:dyDescent="0.15">
      <c r="A419" s="9"/>
      <c r="B419" s="10"/>
      <c r="C419" s="137"/>
      <c r="D419" s="22" t="s">
        <v>7</v>
      </c>
      <c r="E419" s="28"/>
      <c r="F419" s="28"/>
      <c r="G419" s="28"/>
      <c r="H419" s="28"/>
      <c r="I419" s="28"/>
      <c r="J419" s="28"/>
      <c r="K419" s="28"/>
      <c r="L419" s="28"/>
      <c r="M419" s="28"/>
      <c r="N419" s="28"/>
      <c r="O419" s="28"/>
      <c r="P419" s="28"/>
      <c r="Q419" s="28"/>
      <c r="R419" s="28"/>
      <c r="S419" s="28"/>
      <c r="T419" s="28"/>
      <c r="U419" s="28"/>
      <c r="V419" s="28"/>
      <c r="W419" s="28"/>
      <c r="X419" s="28"/>
      <c r="Y419" s="28"/>
      <c r="Z419" s="28"/>
      <c r="AA419" s="28"/>
      <c r="AB419" s="28"/>
      <c r="AC419" s="28"/>
      <c r="AD419" s="28"/>
      <c r="AE419" s="28"/>
      <c r="AF419" s="28"/>
      <c r="AG419" s="28"/>
      <c r="AH419" s="28"/>
      <c r="AI419" s="28"/>
      <c r="AJ419" s="28"/>
      <c r="AK419" s="28"/>
      <c r="AL419" s="28"/>
      <c r="AM419" s="28"/>
      <c r="AN419" s="28"/>
      <c r="AO419" s="28"/>
      <c r="AP419" s="30"/>
      <c r="AQ419" s="30"/>
      <c r="AR419" s="5">
        <v>25.9</v>
      </c>
      <c r="AS419" s="5">
        <v>29.2</v>
      </c>
      <c r="AU419" s="51"/>
      <c r="AV419" s="52"/>
      <c r="AW419" s="54"/>
      <c r="AY419" s="59">
        <f t="shared" si="605"/>
        <v>0</v>
      </c>
      <c r="AZ419" s="59">
        <f t="shared" si="605"/>
        <v>0</v>
      </c>
      <c r="BA419" s="59">
        <f t="shared" si="605"/>
        <v>0.2</v>
      </c>
    </row>
    <row r="420" spans="1:53" x14ac:dyDescent="0.15">
      <c r="A420" s="11"/>
      <c r="B420" s="10"/>
      <c r="C420" s="137"/>
      <c r="D420" s="22" t="s">
        <v>8</v>
      </c>
      <c r="E420" s="28"/>
      <c r="F420" s="28"/>
      <c r="G420" s="28"/>
      <c r="H420" s="28"/>
      <c r="I420" s="28"/>
      <c r="J420" s="28"/>
      <c r="K420" s="28"/>
      <c r="L420" s="28"/>
      <c r="M420" s="28"/>
      <c r="N420" s="28"/>
      <c r="O420" s="28"/>
      <c r="P420" s="28"/>
      <c r="Q420" s="28"/>
      <c r="R420" s="28"/>
      <c r="S420" s="28"/>
      <c r="T420" s="28"/>
      <c r="U420" s="28"/>
      <c r="V420" s="28"/>
      <c r="W420" s="28"/>
      <c r="X420" s="28"/>
      <c r="Y420" s="28"/>
      <c r="Z420" s="28"/>
      <c r="AA420" s="28"/>
      <c r="AB420" s="28"/>
      <c r="AC420" s="28"/>
      <c r="AD420" s="28"/>
      <c r="AE420" s="28"/>
      <c r="AF420" s="28"/>
      <c r="AG420" s="28"/>
      <c r="AH420" s="28"/>
      <c r="AI420" s="28"/>
      <c r="AJ420" s="28"/>
      <c r="AK420" s="28"/>
      <c r="AL420" s="28"/>
      <c r="AM420" s="28"/>
      <c r="AN420" s="28"/>
      <c r="AO420" s="28"/>
      <c r="AP420" s="30"/>
      <c r="AQ420" s="30"/>
      <c r="AR420" s="5">
        <v>245.8</v>
      </c>
      <c r="AS420" s="5">
        <v>273.8</v>
      </c>
      <c r="AU420" s="51"/>
      <c r="AV420" s="52"/>
      <c r="AW420" s="54"/>
      <c r="AY420" s="59">
        <f t="shared" ref="AY420:AY483" si="614">AP468</f>
        <v>0</v>
      </c>
      <c r="AZ420" s="59">
        <f t="shared" ref="AZ420:BA483" si="615">AQ468</f>
        <v>0</v>
      </c>
      <c r="BA420" s="59">
        <f t="shared" si="615"/>
        <v>261.8</v>
      </c>
    </row>
    <row r="421" spans="1:53" x14ac:dyDescent="0.15">
      <c r="A421" s="9"/>
      <c r="B421" s="10"/>
      <c r="C421" s="137"/>
      <c r="D421" s="22" t="s">
        <v>9</v>
      </c>
      <c r="E421" s="28"/>
      <c r="F421" s="28"/>
      <c r="G421" s="28"/>
      <c r="H421" s="28"/>
      <c r="I421" s="28"/>
      <c r="J421" s="28"/>
      <c r="K421" s="28"/>
      <c r="L421" s="28"/>
      <c r="M421" s="28"/>
      <c r="N421" s="28"/>
      <c r="O421" s="28"/>
      <c r="P421" s="28"/>
      <c r="Q421" s="28"/>
      <c r="R421" s="28"/>
      <c r="S421" s="28"/>
      <c r="T421" s="28"/>
      <c r="U421" s="28"/>
      <c r="V421" s="28"/>
      <c r="W421" s="28"/>
      <c r="X421" s="28"/>
      <c r="Y421" s="28"/>
      <c r="Z421" s="28"/>
      <c r="AA421" s="28"/>
      <c r="AB421" s="28"/>
      <c r="AC421" s="28"/>
      <c r="AD421" s="28"/>
      <c r="AE421" s="28"/>
      <c r="AF421" s="28"/>
      <c r="AG421" s="28"/>
      <c r="AH421" s="28"/>
      <c r="AI421" s="28"/>
      <c r="AJ421" s="28"/>
      <c r="AK421" s="28"/>
      <c r="AL421" s="28"/>
      <c r="AM421" s="28"/>
      <c r="AN421" s="28"/>
      <c r="AO421" s="28"/>
      <c r="AP421" s="30"/>
      <c r="AQ421" s="30"/>
      <c r="AR421" s="5">
        <v>267.3</v>
      </c>
      <c r="AS421" s="5">
        <v>299.10000000000002</v>
      </c>
      <c r="AU421" s="51"/>
      <c r="AV421" s="52"/>
      <c r="AW421" s="54"/>
      <c r="AY421" s="59">
        <f t="shared" si="614"/>
        <v>0</v>
      </c>
      <c r="AZ421" s="59">
        <f t="shared" si="615"/>
        <v>0</v>
      </c>
      <c r="BA421" s="59">
        <f t="shared" si="615"/>
        <v>255.7</v>
      </c>
    </row>
    <row r="422" spans="1:53" x14ac:dyDescent="0.15">
      <c r="A422" s="9"/>
      <c r="B422" s="10"/>
      <c r="C422" s="137"/>
      <c r="D422" s="22" t="s">
        <v>10</v>
      </c>
      <c r="E422" s="28"/>
      <c r="F422" s="28"/>
      <c r="G422" s="28"/>
      <c r="H422" s="28"/>
      <c r="I422" s="28"/>
      <c r="J422" s="28"/>
      <c r="K422" s="28"/>
      <c r="L422" s="28"/>
      <c r="M422" s="28"/>
      <c r="N422" s="28"/>
      <c r="O422" s="28"/>
      <c r="P422" s="28"/>
      <c r="Q422" s="28"/>
      <c r="R422" s="28"/>
      <c r="S422" s="28"/>
      <c r="T422" s="28"/>
      <c r="U422" s="28"/>
      <c r="V422" s="28"/>
      <c r="W422" s="28"/>
      <c r="X422" s="28"/>
      <c r="Y422" s="28"/>
      <c r="Z422" s="28"/>
      <c r="AA422" s="28"/>
      <c r="AB422" s="28"/>
      <c r="AC422" s="28"/>
      <c r="AD422" s="28"/>
      <c r="AE422" s="28"/>
      <c r="AF422" s="28"/>
      <c r="AG422" s="28"/>
      <c r="AH422" s="28"/>
      <c r="AI422" s="28"/>
      <c r="AJ422" s="28"/>
      <c r="AK422" s="28"/>
      <c r="AL422" s="28"/>
      <c r="AM422" s="28"/>
      <c r="AN422" s="28"/>
      <c r="AO422" s="28"/>
      <c r="AP422" s="30"/>
      <c r="AQ422" s="30"/>
      <c r="AR422" s="5">
        <v>4.4000000000000004</v>
      </c>
      <c r="AS422" s="5">
        <v>3.9</v>
      </c>
      <c r="AU422" s="51"/>
      <c r="AV422" s="52"/>
      <c r="AW422" s="54"/>
      <c r="AY422" s="59">
        <f t="shared" si="614"/>
        <v>0</v>
      </c>
      <c r="AZ422" s="59">
        <f t="shared" si="615"/>
        <v>0</v>
      </c>
      <c r="BA422" s="59">
        <f t="shared" si="615"/>
        <v>6.3</v>
      </c>
    </row>
    <row r="423" spans="1:53" ht="14.25" thickBot="1" x14ac:dyDescent="0.2">
      <c r="A423" s="9"/>
      <c r="B423" s="10"/>
      <c r="C423" s="138"/>
      <c r="D423" s="24" t="s">
        <v>11</v>
      </c>
      <c r="E423" s="29"/>
      <c r="F423" s="29"/>
      <c r="G423" s="29"/>
      <c r="H423" s="29"/>
      <c r="I423" s="29"/>
      <c r="J423" s="29"/>
      <c r="K423" s="29"/>
      <c r="L423" s="29"/>
      <c r="M423" s="29"/>
      <c r="N423" s="29"/>
      <c r="O423" s="29"/>
      <c r="P423" s="29"/>
      <c r="Q423" s="29"/>
      <c r="R423" s="29"/>
      <c r="S423" s="29"/>
      <c r="T423" s="29"/>
      <c r="U423" s="29"/>
      <c r="V423" s="29"/>
      <c r="W423" s="29"/>
      <c r="X423" s="29"/>
      <c r="Y423" s="29"/>
      <c r="Z423" s="29"/>
      <c r="AA423" s="29"/>
      <c r="AB423" s="29"/>
      <c r="AC423" s="29"/>
      <c r="AD423" s="29"/>
      <c r="AE423" s="29"/>
      <c r="AF423" s="29"/>
      <c r="AG423" s="29"/>
      <c r="AH423" s="29"/>
      <c r="AI423" s="29"/>
      <c r="AJ423" s="29"/>
      <c r="AK423" s="29"/>
      <c r="AL423" s="29"/>
      <c r="AM423" s="29"/>
      <c r="AN423" s="29"/>
      <c r="AO423" s="29"/>
      <c r="AP423" s="31"/>
      <c r="AQ423" s="31"/>
      <c r="AR423" s="7">
        <v>8.8000000000000007</v>
      </c>
      <c r="AS423" s="7">
        <v>7.6</v>
      </c>
      <c r="AU423" s="51"/>
      <c r="AV423" s="52"/>
      <c r="AW423" s="55"/>
      <c r="AY423" s="59">
        <f t="shared" si="614"/>
        <v>0</v>
      </c>
      <c r="AZ423" s="59">
        <f t="shared" si="615"/>
        <v>0</v>
      </c>
      <c r="BA423" s="59">
        <f t="shared" si="615"/>
        <v>6.3</v>
      </c>
    </row>
    <row r="424" spans="1:53" x14ac:dyDescent="0.15">
      <c r="A424" s="9"/>
      <c r="B424" s="10"/>
      <c r="C424" s="136" t="s">
        <v>69</v>
      </c>
      <c r="D424" s="23" t="s">
        <v>6</v>
      </c>
      <c r="E424" s="26">
        <f t="shared" ref="E424:AI424" si="616">SUM(E425:E426)</f>
        <v>0</v>
      </c>
      <c r="F424" s="26">
        <f t="shared" si="616"/>
        <v>0</v>
      </c>
      <c r="G424" s="26">
        <f t="shared" si="616"/>
        <v>0</v>
      </c>
      <c r="H424" s="26">
        <f t="shared" si="616"/>
        <v>0</v>
      </c>
      <c r="I424" s="26">
        <f t="shared" si="616"/>
        <v>0</v>
      </c>
      <c r="J424" s="26">
        <f t="shared" si="616"/>
        <v>0</v>
      </c>
      <c r="K424" s="26">
        <f t="shared" si="616"/>
        <v>0</v>
      </c>
      <c r="L424" s="26">
        <f t="shared" si="616"/>
        <v>0</v>
      </c>
      <c r="M424" s="26">
        <f t="shared" si="616"/>
        <v>0</v>
      </c>
      <c r="N424" s="26">
        <f t="shared" si="616"/>
        <v>0</v>
      </c>
      <c r="O424" s="26">
        <f t="shared" si="616"/>
        <v>0</v>
      </c>
      <c r="P424" s="26">
        <f t="shared" si="616"/>
        <v>0</v>
      </c>
      <c r="Q424" s="26">
        <f t="shared" si="616"/>
        <v>0</v>
      </c>
      <c r="R424" s="26">
        <f t="shared" si="616"/>
        <v>0</v>
      </c>
      <c r="S424" s="26">
        <f t="shared" si="616"/>
        <v>0</v>
      </c>
      <c r="T424" s="26">
        <f t="shared" si="616"/>
        <v>0</v>
      </c>
      <c r="U424" s="26">
        <f t="shared" si="616"/>
        <v>0</v>
      </c>
      <c r="V424" s="26">
        <f t="shared" si="616"/>
        <v>0</v>
      </c>
      <c r="W424" s="26">
        <f t="shared" si="616"/>
        <v>0</v>
      </c>
      <c r="X424" s="26">
        <f t="shared" si="616"/>
        <v>0</v>
      </c>
      <c r="Y424" s="26">
        <f t="shared" si="616"/>
        <v>0</v>
      </c>
      <c r="Z424" s="26">
        <f t="shared" si="616"/>
        <v>0</v>
      </c>
      <c r="AA424" s="26">
        <f t="shared" si="616"/>
        <v>0</v>
      </c>
      <c r="AB424" s="26">
        <f t="shared" si="616"/>
        <v>0</v>
      </c>
      <c r="AC424" s="26">
        <f t="shared" si="616"/>
        <v>0</v>
      </c>
      <c r="AD424" s="26">
        <f t="shared" si="616"/>
        <v>0</v>
      </c>
      <c r="AE424" s="26">
        <f t="shared" si="616"/>
        <v>0</v>
      </c>
      <c r="AF424" s="26">
        <f t="shared" si="616"/>
        <v>0</v>
      </c>
      <c r="AG424" s="26">
        <f t="shared" si="616"/>
        <v>0</v>
      </c>
      <c r="AH424" s="26">
        <f t="shared" si="616"/>
        <v>0</v>
      </c>
      <c r="AI424" s="26">
        <f t="shared" si="616"/>
        <v>0</v>
      </c>
      <c r="AJ424" s="26">
        <f t="shared" ref="AJ424:AK424" si="617">SUM(AJ425:AJ426)</f>
        <v>0</v>
      </c>
      <c r="AK424" s="26">
        <f t="shared" si="617"/>
        <v>0</v>
      </c>
      <c r="AL424" s="26">
        <f t="shared" ref="AL424" si="618">SUM(AL425:AL426)</f>
        <v>0</v>
      </c>
      <c r="AM424" s="26">
        <f t="shared" ref="AM424" si="619">SUM(AM425:AM426)</f>
        <v>0</v>
      </c>
      <c r="AN424" s="26">
        <f t="shared" ref="AN424" si="620">SUM(AN425:AN426)</f>
        <v>0</v>
      </c>
      <c r="AO424" s="26">
        <f t="shared" ref="AO424" si="621">SUM(AO425:AO426)</f>
        <v>0</v>
      </c>
      <c r="AP424" s="27">
        <f t="shared" ref="AP424" si="622">SUM(AP425:AP426)</f>
        <v>0</v>
      </c>
      <c r="AQ424" s="27">
        <f t="shared" ref="AQ424" si="623">SUM(AQ425:AQ426)</f>
        <v>0</v>
      </c>
      <c r="AR424" s="3">
        <v>921.5</v>
      </c>
      <c r="AS424" s="3">
        <v>1011.3</v>
      </c>
      <c r="AU424" s="51"/>
      <c r="AV424" s="52"/>
      <c r="AW424" s="53" t="s">
        <v>77</v>
      </c>
      <c r="AY424" s="59">
        <f t="shared" si="614"/>
        <v>0</v>
      </c>
      <c r="AZ424" s="59">
        <f t="shared" si="615"/>
        <v>0</v>
      </c>
      <c r="BA424" s="59">
        <f t="shared" si="615"/>
        <v>339.7</v>
      </c>
    </row>
    <row r="425" spans="1:53" x14ac:dyDescent="0.15">
      <c r="A425" s="9"/>
      <c r="B425" s="10"/>
      <c r="C425" s="137"/>
      <c r="D425" s="22" t="s">
        <v>7</v>
      </c>
      <c r="E425" s="28"/>
      <c r="F425" s="28"/>
      <c r="G425" s="28"/>
      <c r="H425" s="28"/>
      <c r="I425" s="28"/>
      <c r="J425" s="28"/>
      <c r="K425" s="28"/>
      <c r="L425" s="28"/>
      <c r="M425" s="28"/>
      <c r="N425" s="28"/>
      <c r="O425" s="28"/>
      <c r="P425" s="28"/>
      <c r="Q425" s="28"/>
      <c r="R425" s="28"/>
      <c r="S425" s="28"/>
      <c r="T425" s="28"/>
      <c r="U425" s="28"/>
      <c r="V425" s="28"/>
      <c r="W425" s="28"/>
      <c r="X425" s="28"/>
      <c r="Y425" s="28"/>
      <c r="Z425" s="28"/>
      <c r="AA425" s="28"/>
      <c r="AB425" s="28"/>
      <c r="AC425" s="28"/>
      <c r="AD425" s="28"/>
      <c r="AE425" s="28"/>
      <c r="AF425" s="28"/>
      <c r="AG425" s="28"/>
      <c r="AH425" s="28"/>
      <c r="AI425" s="28"/>
      <c r="AJ425" s="28"/>
      <c r="AK425" s="28"/>
      <c r="AL425" s="28"/>
      <c r="AM425" s="28"/>
      <c r="AN425" s="28"/>
      <c r="AO425" s="28"/>
      <c r="AP425" s="30"/>
      <c r="AQ425" s="30"/>
      <c r="AR425" s="5">
        <v>141.5</v>
      </c>
      <c r="AS425" s="5">
        <v>175.2</v>
      </c>
      <c r="AU425" s="51"/>
      <c r="AV425" s="52"/>
      <c r="AW425" s="54"/>
      <c r="AY425" s="59">
        <f t="shared" si="614"/>
        <v>0</v>
      </c>
      <c r="AZ425" s="59">
        <f t="shared" si="615"/>
        <v>0</v>
      </c>
      <c r="BA425" s="59">
        <f t="shared" si="615"/>
        <v>23.6</v>
      </c>
    </row>
    <row r="426" spans="1:53" x14ac:dyDescent="0.15">
      <c r="A426" s="9"/>
      <c r="B426" s="10"/>
      <c r="C426" s="137"/>
      <c r="D426" s="22" t="s">
        <v>8</v>
      </c>
      <c r="E426" s="28"/>
      <c r="F426" s="28"/>
      <c r="G426" s="28"/>
      <c r="H426" s="28"/>
      <c r="I426" s="28"/>
      <c r="J426" s="28"/>
      <c r="K426" s="28"/>
      <c r="L426" s="28"/>
      <c r="M426" s="28"/>
      <c r="N426" s="28"/>
      <c r="O426" s="28"/>
      <c r="P426" s="28"/>
      <c r="Q426" s="28"/>
      <c r="R426" s="28"/>
      <c r="S426" s="28"/>
      <c r="T426" s="28"/>
      <c r="U426" s="28"/>
      <c r="V426" s="28"/>
      <c r="W426" s="28"/>
      <c r="X426" s="28"/>
      <c r="Y426" s="28"/>
      <c r="Z426" s="28"/>
      <c r="AA426" s="28"/>
      <c r="AB426" s="28"/>
      <c r="AC426" s="28"/>
      <c r="AD426" s="28"/>
      <c r="AE426" s="28"/>
      <c r="AF426" s="28"/>
      <c r="AG426" s="28"/>
      <c r="AH426" s="28"/>
      <c r="AI426" s="28"/>
      <c r="AJ426" s="28"/>
      <c r="AK426" s="28"/>
      <c r="AL426" s="28"/>
      <c r="AM426" s="28"/>
      <c r="AN426" s="28"/>
      <c r="AO426" s="28"/>
      <c r="AP426" s="30"/>
      <c r="AQ426" s="30"/>
      <c r="AR426" s="5">
        <v>780</v>
      </c>
      <c r="AS426" s="5">
        <v>836.1</v>
      </c>
      <c r="AU426" s="51"/>
      <c r="AV426" s="52"/>
      <c r="AW426" s="54"/>
      <c r="AY426" s="59">
        <f t="shared" si="614"/>
        <v>0</v>
      </c>
      <c r="AZ426" s="59">
        <f t="shared" si="615"/>
        <v>0</v>
      </c>
      <c r="BA426" s="59">
        <f t="shared" si="615"/>
        <v>316.10000000000002</v>
      </c>
    </row>
    <row r="427" spans="1:53" x14ac:dyDescent="0.15">
      <c r="A427" s="9"/>
      <c r="B427" s="10"/>
      <c r="C427" s="137"/>
      <c r="D427" s="22" t="s">
        <v>9</v>
      </c>
      <c r="E427" s="28"/>
      <c r="F427" s="28"/>
      <c r="G427" s="28"/>
      <c r="H427" s="28"/>
      <c r="I427" s="28"/>
      <c r="J427" s="28"/>
      <c r="K427" s="28"/>
      <c r="L427" s="28"/>
      <c r="M427" s="28"/>
      <c r="N427" s="28"/>
      <c r="O427" s="28"/>
      <c r="P427" s="28"/>
      <c r="Q427" s="28"/>
      <c r="R427" s="28"/>
      <c r="S427" s="28"/>
      <c r="T427" s="28"/>
      <c r="U427" s="28"/>
      <c r="V427" s="28"/>
      <c r="W427" s="28"/>
      <c r="X427" s="28"/>
      <c r="Y427" s="28"/>
      <c r="Z427" s="28"/>
      <c r="AA427" s="28"/>
      <c r="AB427" s="28"/>
      <c r="AC427" s="28"/>
      <c r="AD427" s="28"/>
      <c r="AE427" s="28"/>
      <c r="AF427" s="28"/>
      <c r="AG427" s="28"/>
      <c r="AH427" s="28"/>
      <c r="AI427" s="28"/>
      <c r="AJ427" s="28"/>
      <c r="AK427" s="28"/>
      <c r="AL427" s="28"/>
      <c r="AM427" s="28"/>
      <c r="AN427" s="28"/>
      <c r="AO427" s="28"/>
      <c r="AP427" s="30"/>
      <c r="AQ427" s="30"/>
      <c r="AR427" s="5">
        <v>895.5</v>
      </c>
      <c r="AS427" s="5">
        <v>988</v>
      </c>
      <c r="AU427" s="51"/>
      <c r="AV427" s="52"/>
      <c r="AW427" s="54"/>
      <c r="AY427" s="59">
        <f t="shared" si="614"/>
        <v>0</v>
      </c>
      <c r="AZ427" s="59">
        <f t="shared" si="615"/>
        <v>0</v>
      </c>
      <c r="BA427" s="59">
        <f t="shared" si="615"/>
        <v>325.39999999999998</v>
      </c>
    </row>
    <row r="428" spans="1:53" x14ac:dyDescent="0.15">
      <c r="A428" s="9"/>
      <c r="B428" s="10"/>
      <c r="C428" s="137"/>
      <c r="D428" s="22" t="s">
        <v>10</v>
      </c>
      <c r="E428" s="28"/>
      <c r="F428" s="28"/>
      <c r="G428" s="28"/>
      <c r="H428" s="28"/>
      <c r="I428" s="28"/>
      <c r="J428" s="28"/>
      <c r="K428" s="28"/>
      <c r="L428" s="28"/>
      <c r="M428" s="28"/>
      <c r="N428" s="28"/>
      <c r="O428" s="28"/>
      <c r="P428" s="28"/>
      <c r="Q428" s="28"/>
      <c r="R428" s="28"/>
      <c r="S428" s="28"/>
      <c r="T428" s="28"/>
      <c r="U428" s="28"/>
      <c r="V428" s="28"/>
      <c r="W428" s="28"/>
      <c r="X428" s="28"/>
      <c r="Y428" s="28"/>
      <c r="Z428" s="28"/>
      <c r="AA428" s="28"/>
      <c r="AB428" s="28"/>
      <c r="AC428" s="28"/>
      <c r="AD428" s="28"/>
      <c r="AE428" s="28"/>
      <c r="AF428" s="28"/>
      <c r="AG428" s="28"/>
      <c r="AH428" s="28"/>
      <c r="AI428" s="28"/>
      <c r="AJ428" s="28"/>
      <c r="AK428" s="28"/>
      <c r="AL428" s="28"/>
      <c r="AM428" s="28"/>
      <c r="AN428" s="28"/>
      <c r="AO428" s="28"/>
      <c r="AP428" s="30"/>
      <c r="AQ428" s="30"/>
      <c r="AR428" s="5">
        <v>26</v>
      </c>
      <c r="AS428" s="5">
        <v>23.3</v>
      </c>
      <c r="AU428" s="51"/>
      <c r="AV428" s="52"/>
      <c r="AW428" s="54"/>
      <c r="AY428" s="59">
        <f t="shared" si="614"/>
        <v>0</v>
      </c>
      <c r="AZ428" s="59">
        <f t="shared" si="615"/>
        <v>0</v>
      </c>
      <c r="BA428" s="59">
        <f t="shared" si="615"/>
        <v>14.3</v>
      </c>
    </row>
    <row r="429" spans="1:53" ht="14.25" thickBot="1" x14ac:dyDescent="0.2">
      <c r="A429" s="9"/>
      <c r="B429" s="10"/>
      <c r="C429" s="138"/>
      <c r="D429" s="24" t="s">
        <v>11</v>
      </c>
      <c r="E429" s="29"/>
      <c r="F429" s="29"/>
      <c r="G429" s="29"/>
      <c r="H429" s="29"/>
      <c r="I429" s="29"/>
      <c r="J429" s="29"/>
      <c r="K429" s="29"/>
      <c r="L429" s="29"/>
      <c r="M429" s="29"/>
      <c r="N429" s="29"/>
      <c r="O429" s="29"/>
      <c r="P429" s="29"/>
      <c r="Q429" s="29"/>
      <c r="R429" s="29"/>
      <c r="S429" s="29"/>
      <c r="T429" s="29"/>
      <c r="U429" s="29"/>
      <c r="V429" s="29"/>
      <c r="W429" s="29"/>
      <c r="X429" s="29"/>
      <c r="Y429" s="29"/>
      <c r="Z429" s="29"/>
      <c r="AA429" s="29"/>
      <c r="AB429" s="29"/>
      <c r="AC429" s="29"/>
      <c r="AD429" s="29"/>
      <c r="AE429" s="29"/>
      <c r="AF429" s="29"/>
      <c r="AG429" s="29"/>
      <c r="AH429" s="29"/>
      <c r="AI429" s="29"/>
      <c r="AJ429" s="29"/>
      <c r="AK429" s="29"/>
      <c r="AL429" s="29"/>
      <c r="AM429" s="29"/>
      <c r="AN429" s="29"/>
      <c r="AO429" s="29"/>
      <c r="AP429" s="31"/>
      <c r="AQ429" s="31"/>
      <c r="AR429" s="7">
        <v>26.2</v>
      </c>
      <c r="AS429" s="7">
        <v>23.3</v>
      </c>
      <c r="AU429" s="51"/>
      <c r="AV429" s="52"/>
      <c r="AW429" s="55"/>
      <c r="AY429" s="59">
        <f t="shared" si="614"/>
        <v>0</v>
      </c>
      <c r="AZ429" s="59">
        <f t="shared" si="615"/>
        <v>0</v>
      </c>
      <c r="BA429" s="59">
        <f t="shared" si="615"/>
        <v>14.7</v>
      </c>
    </row>
    <row r="430" spans="1:53" x14ac:dyDescent="0.15">
      <c r="A430" s="8"/>
      <c r="B430" s="10"/>
      <c r="C430" s="133" t="s">
        <v>70</v>
      </c>
      <c r="D430" s="23" t="s">
        <v>6</v>
      </c>
      <c r="E430" s="26">
        <f t="shared" ref="E430:AI430" si="624">SUM(E431:E432)-SUM(E433:E434)</f>
        <v>0</v>
      </c>
      <c r="F430" s="26">
        <f t="shared" si="624"/>
        <v>0</v>
      </c>
      <c r="G430" s="26">
        <f t="shared" si="624"/>
        <v>0</v>
      </c>
      <c r="H430" s="26">
        <f t="shared" si="624"/>
        <v>0</v>
      </c>
      <c r="I430" s="26">
        <f t="shared" si="624"/>
        <v>0</v>
      </c>
      <c r="J430" s="26">
        <f t="shared" si="624"/>
        <v>0</v>
      </c>
      <c r="K430" s="26">
        <f t="shared" si="624"/>
        <v>0</v>
      </c>
      <c r="L430" s="26">
        <f t="shared" si="624"/>
        <v>0</v>
      </c>
      <c r="M430" s="26">
        <f t="shared" si="624"/>
        <v>0</v>
      </c>
      <c r="N430" s="26">
        <f t="shared" si="624"/>
        <v>0</v>
      </c>
      <c r="O430" s="26">
        <f t="shared" si="624"/>
        <v>0</v>
      </c>
      <c r="P430" s="26">
        <f t="shared" si="624"/>
        <v>0</v>
      </c>
      <c r="Q430" s="26">
        <f t="shared" si="624"/>
        <v>0</v>
      </c>
      <c r="R430" s="26">
        <f t="shared" si="624"/>
        <v>0</v>
      </c>
      <c r="S430" s="26">
        <f t="shared" si="624"/>
        <v>0</v>
      </c>
      <c r="T430" s="26">
        <f t="shared" si="624"/>
        <v>0</v>
      </c>
      <c r="U430" s="26">
        <f t="shared" si="624"/>
        <v>0</v>
      </c>
      <c r="V430" s="26">
        <f t="shared" si="624"/>
        <v>0</v>
      </c>
      <c r="W430" s="26">
        <f t="shared" si="624"/>
        <v>0</v>
      </c>
      <c r="X430" s="26">
        <f t="shared" si="624"/>
        <v>0</v>
      </c>
      <c r="Y430" s="26">
        <f t="shared" si="624"/>
        <v>0</v>
      </c>
      <c r="Z430" s="26">
        <f t="shared" si="624"/>
        <v>0</v>
      </c>
      <c r="AA430" s="26">
        <f t="shared" si="624"/>
        <v>0</v>
      </c>
      <c r="AB430" s="26">
        <f t="shared" si="624"/>
        <v>0</v>
      </c>
      <c r="AC430" s="26">
        <f t="shared" si="624"/>
        <v>0</v>
      </c>
      <c r="AD430" s="26">
        <f t="shared" si="624"/>
        <v>0</v>
      </c>
      <c r="AE430" s="26">
        <f t="shared" si="624"/>
        <v>0</v>
      </c>
      <c r="AF430" s="26">
        <f t="shared" si="624"/>
        <v>0</v>
      </c>
      <c r="AG430" s="26">
        <f t="shared" si="624"/>
        <v>0</v>
      </c>
      <c r="AH430" s="26">
        <f t="shared" si="624"/>
        <v>0</v>
      </c>
      <c r="AI430" s="26">
        <f t="shared" si="624"/>
        <v>0</v>
      </c>
      <c r="AJ430" s="26">
        <f t="shared" ref="AJ430:AK430" si="625">SUM(AJ431:AJ432)-SUM(AJ433:AJ434)</f>
        <v>0</v>
      </c>
      <c r="AK430" s="26">
        <f t="shared" si="625"/>
        <v>0</v>
      </c>
      <c r="AL430" s="26">
        <f t="shared" ref="AL430" si="626">SUM(AL431:AL432)-SUM(AL433:AL434)</f>
        <v>0</v>
      </c>
      <c r="AM430" s="26">
        <f t="shared" ref="AM430" si="627">SUM(AM431:AM432)-SUM(AM433:AM434)</f>
        <v>0</v>
      </c>
      <c r="AN430" s="26">
        <f t="shared" ref="AN430" si="628">SUM(AN431:AN432)-SUM(AN433:AN434)</f>
        <v>0</v>
      </c>
      <c r="AO430" s="27">
        <f t="shared" ref="AO430:AS430" si="629">SUM(AO431:AO432)-SUM(AO433:AO434)</f>
        <v>0</v>
      </c>
      <c r="AP430" s="27">
        <f t="shared" si="629"/>
        <v>0</v>
      </c>
      <c r="AQ430" s="27">
        <f t="shared" si="629"/>
        <v>0</v>
      </c>
      <c r="AR430" s="27">
        <f t="shared" si="629"/>
        <v>0</v>
      </c>
      <c r="AS430" s="27">
        <f t="shared" si="629"/>
        <v>0</v>
      </c>
      <c r="AU430" s="51"/>
      <c r="AV430" s="52"/>
      <c r="AW430" s="53" t="s">
        <v>78</v>
      </c>
      <c r="AY430" s="59">
        <f t="shared" si="614"/>
        <v>0</v>
      </c>
      <c r="AZ430" s="59">
        <f t="shared" si="615"/>
        <v>0</v>
      </c>
      <c r="BA430" s="59">
        <f t="shared" si="615"/>
        <v>448.8</v>
      </c>
    </row>
    <row r="431" spans="1:53" x14ac:dyDescent="0.15">
      <c r="A431" s="9" t="s">
        <v>55</v>
      </c>
      <c r="B431" s="10" t="s">
        <v>63</v>
      </c>
      <c r="C431" s="134"/>
      <c r="D431" s="22" t="s">
        <v>7</v>
      </c>
      <c r="E431" s="28"/>
      <c r="F431" s="28"/>
      <c r="G431" s="28"/>
      <c r="H431" s="28"/>
      <c r="I431" s="28"/>
      <c r="J431" s="28"/>
      <c r="K431" s="28"/>
      <c r="L431" s="28"/>
      <c r="M431" s="28"/>
      <c r="N431" s="28"/>
      <c r="O431" s="28"/>
      <c r="P431" s="28"/>
      <c r="Q431" s="28"/>
      <c r="R431" s="28"/>
      <c r="S431" s="28"/>
      <c r="T431" s="28"/>
      <c r="U431" s="28"/>
      <c r="V431" s="28"/>
      <c r="W431" s="28"/>
      <c r="X431" s="28"/>
      <c r="Y431" s="28"/>
      <c r="Z431" s="28"/>
      <c r="AA431" s="28"/>
      <c r="AB431" s="28"/>
      <c r="AC431" s="28"/>
      <c r="AD431" s="28"/>
      <c r="AE431" s="28"/>
      <c r="AF431" s="28"/>
      <c r="AG431" s="28"/>
      <c r="AH431" s="28"/>
      <c r="AI431" s="28"/>
      <c r="AJ431" s="28"/>
      <c r="AK431" s="28">
        <v>87715</v>
      </c>
      <c r="AL431" s="28">
        <v>125371</v>
      </c>
      <c r="AM431" s="28">
        <v>171547</v>
      </c>
      <c r="AN431" s="28">
        <v>174333</v>
      </c>
      <c r="AO431" s="28">
        <v>171615</v>
      </c>
      <c r="AP431" s="30">
        <v>268.7</v>
      </c>
      <c r="AQ431" s="30">
        <v>247.2</v>
      </c>
      <c r="AR431" s="5">
        <v>432.9</v>
      </c>
      <c r="AS431" s="5">
        <v>350.6</v>
      </c>
      <c r="AU431" s="51"/>
      <c r="AV431" s="52"/>
      <c r="AW431" s="54"/>
      <c r="AY431" s="59">
        <f t="shared" si="614"/>
        <v>0</v>
      </c>
      <c r="AZ431" s="59">
        <f t="shared" si="615"/>
        <v>0</v>
      </c>
      <c r="BA431" s="59">
        <f t="shared" si="615"/>
        <v>40.200000000000003</v>
      </c>
    </row>
    <row r="432" spans="1:53" x14ac:dyDescent="0.15">
      <c r="A432" s="9"/>
      <c r="B432" s="10"/>
      <c r="C432" s="134"/>
      <c r="D432" s="22" t="s">
        <v>8</v>
      </c>
      <c r="E432" s="28"/>
      <c r="F432" s="28"/>
      <c r="G432" s="28"/>
      <c r="H432" s="28"/>
      <c r="I432" s="28"/>
      <c r="J432" s="28"/>
      <c r="K432" s="28"/>
      <c r="L432" s="28"/>
      <c r="M432" s="28"/>
      <c r="N432" s="28"/>
      <c r="O432" s="28"/>
      <c r="P432" s="28"/>
      <c r="Q432" s="28"/>
      <c r="R432" s="28"/>
      <c r="S432" s="28"/>
      <c r="T432" s="28"/>
      <c r="U432" s="28"/>
      <c r="V432" s="28"/>
      <c r="W432" s="28"/>
      <c r="X432" s="28"/>
      <c r="Y432" s="28"/>
      <c r="Z432" s="28"/>
      <c r="AA432" s="28"/>
      <c r="AB432" s="28"/>
      <c r="AC432" s="28"/>
      <c r="AD432" s="28"/>
      <c r="AE432" s="28"/>
      <c r="AF432" s="28"/>
      <c r="AG432" s="28"/>
      <c r="AH432" s="28"/>
      <c r="AI432" s="28"/>
      <c r="AJ432" s="28"/>
      <c r="AK432" s="28">
        <v>432422</v>
      </c>
      <c r="AL432" s="28">
        <v>463676</v>
      </c>
      <c r="AM432" s="28">
        <v>458912</v>
      </c>
      <c r="AN432" s="28">
        <v>378627</v>
      </c>
      <c r="AO432" s="28">
        <v>463198</v>
      </c>
      <c r="AP432" s="30">
        <v>551.4</v>
      </c>
      <c r="AQ432" s="30">
        <v>524.20000000000005</v>
      </c>
      <c r="AR432" s="5">
        <v>258.89999999999998</v>
      </c>
      <c r="AS432" s="5">
        <v>263.8</v>
      </c>
      <c r="AU432" s="51"/>
      <c r="AV432" s="52"/>
      <c r="AW432" s="54"/>
      <c r="AY432" s="59">
        <f t="shared" si="614"/>
        <v>0</v>
      </c>
      <c r="AZ432" s="59">
        <f t="shared" si="615"/>
        <v>0</v>
      </c>
      <c r="BA432" s="59">
        <f t="shared" si="615"/>
        <v>408.6</v>
      </c>
    </row>
    <row r="433" spans="1:53" x14ac:dyDescent="0.15">
      <c r="A433" s="9"/>
      <c r="B433" s="10"/>
      <c r="C433" s="134"/>
      <c r="D433" s="22" t="s">
        <v>9</v>
      </c>
      <c r="E433" s="28"/>
      <c r="F433" s="28"/>
      <c r="G433" s="28"/>
      <c r="H433" s="28"/>
      <c r="I433" s="28"/>
      <c r="J433" s="28"/>
      <c r="K433" s="28"/>
      <c r="L433" s="28"/>
      <c r="M433" s="28"/>
      <c r="N433" s="28"/>
      <c r="O433" s="28"/>
      <c r="P433" s="28"/>
      <c r="Q433" s="28"/>
      <c r="R433" s="28"/>
      <c r="S433" s="28"/>
      <c r="T433" s="28"/>
      <c r="U433" s="28"/>
      <c r="V433" s="28"/>
      <c r="W433" s="28"/>
      <c r="X433" s="28"/>
      <c r="Y433" s="28"/>
      <c r="Z433" s="28"/>
      <c r="AA433" s="28"/>
      <c r="AB433" s="28"/>
      <c r="AC433" s="28"/>
      <c r="AD433" s="28"/>
      <c r="AE433" s="28"/>
      <c r="AF433" s="28"/>
      <c r="AG433" s="28"/>
      <c r="AH433" s="28"/>
      <c r="AI433" s="28"/>
      <c r="AJ433" s="28"/>
      <c r="AK433" s="28">
        <v>488120</v>
      </c>
      <c r="AL433" s="28">
        <v>508344</v>
      </c>
      <c r="AM433" s="28">
        <v>514272</v>
      </c>
      <c r="AN433" s="28">
        <v>424135</v>
      </c>
      <c r="AO433" s="28">
        <v>491666</v>
      </c>
      <c r="AP433" s="30">
        <v>591.1</v>
      </c>
      <c r="AQ433" s="30">
        <v>493.7</v>
      </c>
      <c r="AR433" s="5">
        <v>375.7</v>
      </c>
      <c r="AS433" s="5">
        <v>315.60000000000002</v>
      </c>
      <c r="AU433" s="51"/>
      <c r="AV433" s="52"/>
      <c r="AW433" s="54"/>
      <c r="AY433" s="59">
        <f t="shared" si="614"/>
        <v>0</v>
      </c>
      <c r="AZ433" s="59">
        <f t="shared" si="615"/>
        <v>0</v>
      </c>
      <c r="BA433" s="59">
        <f t="shared" si="615"/>
        <v>427.8</v>
      </c>
    </row>
    <row r="434" spans="1:53" x14ac:dyDescent="0.15">
      <c r="A434" s="9"/>
      <c r="B434" s="10"/>
      <c r="C434" s="134"/>
      <c r="D434" s="22" t="s">
        <v>10</v>
      </c>
      <c r="E434" s="28"/>
      <c r="F434" s="28"/>
      <c r="G434" s="28"/>
      <c r="H434" s="28"/>
      <c r="I434" s="28"/>
      <c r="J434" s="28"/>
      <c r="K434" s="28"/>
      <c r="L434" s="28"/>
      <c r="M434" s="28"/>
      <c r="N434" s="28"/>
      <c r="O434" s="28"/>
      <c r="P434" s="28"/>
      <c r="Q434" s="28"/>
      <c r="R434" s="28"/>
      <c r="S434" s="28"/>
      <c r="T434" s="28"/>
      <c r="U434" s="28"/>
      <c r="V434" s="28"/>
      <c r="W434" s="28"/>
      <c r="X434" s="28"/>
      <c r="Y434" s="28"/>
      <c r="Z434" s="28"/>
      <c r="AA434" s="28"/>
      <c r="AB434" s="28"/>
      <c r="AC434" s="28"/>
      <c r="AD434" s="28"/>
      <c r="AE434" s="28"/>
      <c r="AF434" s="28"/>
      <c r="AG434" s="28"/>
      <c r="AH434" s="28"/>
      <c r="AI434" s="28"/>
      <c r="AJ434" s="28"/>
      <c r="AK434" s="28">
        <v>32017</v>
      </c>
      <c r="AL434" s="28">
        <v>80703</v>
      </c>
      <c r="AM434" s="28">
        <v>116187</v>
      </c>
      <c r="AN434" s="28">
        <v>128825</v>
      </c>
      <c r="AO434" s="28">
        <v>143147</v>
      </c>
      <c r="AP434" s="30">
        <v>229</v>
      </c>
      <c r="AQ434" s="30">
        <v>277.7</v>
      </c>
      <c r="AR434" s="5">
        <v>316.10000000000002</v>
      </c>
      <c r="AS434" s="5">
        <v>298.8</v>
      </c>
      <c r="AU434" s="51"/>
      <c r="AV434" s="52"/>
      <c r="AW434" s="54"/>
      <c r="AY434" s="59">
        <f t="shared" si="614"/>
        <v>0</v>
      </c>
      <c r="AZ434" s="59">
        <f t="shared" si="615"/>
        <v>0</v>
      </c>
      <c r="BA434" s="59">
        <f t="shared" si="615"/>
        <v>21</v>
      </c>
    </row>
    <row r="435" spans="1:53" ht="14.25" thickBot="1" x14ac:dyDescent="0.2">
      <c r="A435" s="12"/>
      <c r="B435" s="13"/>
      <c r="C435" s="135"/>
      <c r="D435" s="24" t="s">
        <v>11</v>
      </c>
      <c r="E435" s="29"/>
      <c r="F435" s="29"/>
      <c r="G435" s="29"/>
      <c r="H435" s="29"/>
      <c r="I435" s="29"/>
      <c r="J435" s="29"/>
      <c r="K435" s="29"/>
      <c r="L435" s="29"/>
      <c r="M435" s="29"/>
      <c r="N435" s="29"/>
      <c r="O435" s="29"/>
      <c r="P435" s="29"/>
      <c r="Q435" s="29"/>
      <c r="R435" s="29"/>
      <c r="S435" s="29"/>
      <c r="T435" s="29"/>
      <c r="U435" s="29"/>
      <c r="V435" s="29"/>
      <c r="W435" s="29"/>
      <c r="X435" s="29"/>
      <c r="Y435" s="29"/>
      <c r="Z435" s="29"/>
      <c r="AA435" s="29"/>
      <c r="AB435" s="29"/>
      <c r="AC435" s="29"/>
      <c r="AD435" s="29"/>
      <c r="AE435" s="29"/>
      <c r="AF435" s="29"/>
      <c r="AG435" s="29"/>
      <c r="AH435" s="29"/>
      <c r="AI435" s="29"/>
      <c r="AJ435" s="29"/>
      <c r="AK435" s="29">
        <v>77282</v>
      </c>
      <c r="AL435" s="29">
        <v>138527</v>
      </c>
      <c r="AM435" s="29">
        <v>202458</v>
      </c>
      <c r="AN435" s="29">
        <v>211969</v>
      </c>
      <c r="AO435" s="29">
        <v>232734</v>
      </c>
      <c r="AP435" s="31">
        <v>285.8</v>
      </c>
      <c r="AQ435" s="31">
        <v>341</v>
      </c>
      <c r="AR435" s="7">
        <v>396.2</v>
      </c>
      <c r="AS435" s="7">
        <v>363.8</v>
      </c>
      <c r="AU435" s="51"/>
      <c r="AV435" s="52"/>
      <c r="AW435" s="55"/>
      <c r="AY435" s="59">
        <f t="shared" si="614"/>
        <v>0</v>
      </c>
      <c r="AZ435" s="59">
        <f t="shared" si="615"/>
        <v>0</v>
      </c>
      <c r="BA435" s="59">
        <f t="shared" si="615"/>
        <v>23.5</v>
      </c>
    </row>
    <row r="436" spans="1:53" x14ac:dyDescent="0.15">
      <c r="A436" s="8"/>
      <c r="B436" s="139" t="s">
        <v>71</v>
      </c>
      <c r="C436" s="140"/>
      <c r="D436" s="23" t="s">
        <v>6</v>
      </c>
      <c r="E436" s="26">
        <f t="shared" ref="E436:AI436" si="630">SUM(E437:E438)-SUM(E439:E440)</f>
        <v>0</v>
      </c>
      <c r="F436" s="26">
        <f t="shared" si="630"/>
        <v>0</v>
      </c>
      <c r="G436" s="26">
        <f t="shared" si="630"/>
        <v>0</v>
      </c>
      <c r="H436" s="26">
        <f t="shared" si="630"/>
        <v>0</v>
      </c>
      <c r="I436" s="26">
        <f t="shared" si="630"/>
        <v>0</v>
      </c>
      <c r="J436" s="26">
        <f t="shared" si="630"/>
        <v>0</v>
      </c>
      <c r="K436" s="26">
        <f t="shared" si="630"/>
        <v>0</v>
      </c>
      <c r="L436" s="26">
        <f t="shared" si="630"/>
        <v>0</v>
      </c>
      <c r="M436" s="26">
        <f t="shared" si="630"/>
        <v>0</v>
      </c>
      <c r="N436" s="26">
        <f t="shared" si="630"/>
        <v>0</v>
      </c>
      <c r="O436" s="26">
        <f t="shared" si="630"/>
        <v>0</v>
      </c>
      <c r="P436" s="26">
        <f t="shared" si="630"/>
        <v>0</v>
      </c>
      <c r="Q436" s="26">
        <f t="shared" si="630"/>
        <v>0</v>
      </c>
      <c r="R436" s="26">
        <f t="shared" si="630"/>
        <v>0</v>
      </c>
      <c r="S436" s="26">
        <f t="shared" si="630"/>
        <v>0</v>
      </c>
      <c r="T436" s="26">
        <f t="shared" si="630"/>
        <v>0</v>
      </c>
      <c r="U436" s="26">
        <f t="shared" si="630"/>
        <v>0</v>
      </c>
      <c r="V436" s="26">
        <f t="shared" si="630"/>
        <v>0</v>
      </c>
      <c r="W436" s="26">
        <f t="shared" si="630"/>
        <v>0</v>
      </c>
      <c r="X436" s="26">
        <f t="shared" si="630"/>
        <v>0</v>
      </c>
      <c r="Y436" s="26">
        <f t="shared" si="630"/>
        <v>0</v>
      </c>
      <c r="Z436" s="26">
        <f t="shared" si="630"/>
        <v>0</v>
      </c>
      <c r="AA436" s="26">
        <f t="shared" si="630"/>
        <v>0</v>
      </c>
      <c r="AB436" s="26">
        <f t="shared" si="630"/>
        <v>0</v>
      </c>
      <c r="AC436" s="26">
        <f t="shared" si="630"/>
        <v>0</v>
      </c>
      <c r="AD436" s="26">
        <f t="shared" si="630"/>
        <v>0</v>
      </c>
      <c r="AE436" s="26">
        <f t="shared" si="630"/>
        <v>0</v>
      </c>
      <c r="AF436" s="26">
        <f t="shared" si="630"/>
        <v>0</v>
      </c>
      <c r="AG436" s="26">
        <f t="shared" si="630"/>
        <v>0</v>
      </c>
      <c r="AH436" s="26">
        <f t="shared" si="630"/>
        <v>0</v>
      </c>
      <c r="AI436" s="26">
        <f t="shared" si="630"/>
        <v>0</v>
      </c>
      <c r="AJ436" s="26">
        <f t="shared" ref="AJ436:AK436" si="631">SUM(AJ437:AJ438)-SUM(AJ439:AJ440)</f>
        <v>0</v>
      </c>
      <c r="AK436" s="26">
        <f t="shared" si="631"/>
        <v>2000</v>
      </c>
      <c r="AL436" s="26">
        <f t="shared" ref="AL436" si="632">SUM(AL437:AL438)-SUM(AL439:AL440)</f>
        <v>0</v>
      </c>
      <c r="AM436" s="26">
        <f t="shared" ref="AM436" si="633">SUM(AM437:AM438)-SUM(AM439:AM440)</f>
        <v>0</v>
      </c>
      <c r="AN436" s="26">
        <f t="shared" ref="AN436" si="634">SUM(AN437:AN438)-SUM(AN439:AN440)</f>
        <v>0</v>
      </c>
      <c r="AO436" s="26">
        <f t="shared" ref="AO436" si="635">SUM(AO437:AO438)-SUM(AO439:AO440)</f>
        <v>0</v>
      </c>
      <c r="AP436" s="27">
        <f t="shared" ref="AP436" si="636">SUM(AP437:AP438)-SUM(AP439:AP440)</f>
        <v>0</v>
      </c>
      <c r="AQ436" s="27">
        <f t="shared" ref="AQ436" si="637">SUM(AQ437:AQ438)-SUM(AQ439:AQ440)</f>
        <v>0</v>
      </c>
      <c r="AR436" s="3">
        <v>12663.3</v>
      </c>
      <c r="AS436" s="3">
        <v>11955.4</v>
      </c>
      <c r="AU436" s="51"/>
      <c r="AV436" s="52"/>
      <c r="AW436" s="53" t="s">
        <v>79</v>
      </c>
      <c r="AY436" s="59">
        <f t="shared" si="614"/>
        <v>0</v>
      </c>
      <c r="AZ436" s="59">
        <f t="shared" si="615"/>
        <v>0</v>
      </c>
      <c r="BA436" s="59">
        <f t="shared" si="615"/>
        <v>1219.9000000000001</v>
      </c>
    </row>
    <row r="437" spans="1:53" x14ac:dyDescent="0.15">
      <c r="A437" s="9"/>
      <c r="B437" s="141"/>
      <c r="C437" s="142"/>
      <c r="D437" s="22" t="s">
        <v>7</v>
      </c>
      <c r="E437" s="28"/>
      <c r="F437" s="28"/>
      <c r="G437" s="28"/>
      <c r="H437" s="28"/>
      <c r="I437" s="28"/>
      <c r="J437" s="28"/>
      <c r="K437" s="28"/>
      <c r="L437" s="28"/>
      <c r="M437" s="28"/>
      <c r="N437" s="28"/>
      <c r="O437" s="28"/>
      <c r="P437" s="28"/>
      <c r="Q437" s="28"/>
      <c r="R437" s="28"/>
      <c r="S437" s="28"/>
      <c r="T437" s="28"/>
      <c r="U437" s="28"/>
      <c r="V437" s="28"/>
      <c r="W437" s="28"/>
      <c r="X437" s="28"/>
      <c r="Y437" s="28"/>
      <c r="Z437" s="28"/>
      <c r="AA437" s="28"/>
      <c r="AB437" s="28"/>
      <c r="AC437" s="28"/>
      <c r="AD437" s="28"/>
      <c r="AE437" s="28"/>
      <c r="AF437" s="28"/>
      <c r="AG437" s="28"/>
      <c r="AH437" s="28">
        <v>399334</v>
      </c>
      <c r="AI437" s="28">
        <v>419244</v>
      </c>
      <c r="AJ437" s="28">
        <v>539005</v>
      </c>
      <c r="AK437" s="28">
        <v>524013</v>
      </c>
      <c r="AL437" s="28">
        <v>491001</v>
      </c>
      <c r="AM437" s="28">
        <v>487356</v>
      </c>
      <c r="AN437" s="28">
        <v>477393</v>
      </c>
      <c r="AO437" s="28">
        <v>506488</v>
      </c>
      <c r="AP437" s="5">
        <v>1332.3</v>
      </c>
      <c r="AQ437" s="5">
        <v>1321.8</v>
      </c>
      <c r="AR437" s="5">
        <v>1367</v>
      </c>
      <c r="AS437" s="5">
        <v>1167</v>
      </c>
      <c r="AU437" s="51"/>
      <c r="AV437" s="52"/>
      <c r="AW437" s="54"/>
      <c r="AY437" s="59">
        <f t="shared" si="614"/>
        <v>0</v>
      </c>
      <c r="AZ437" s="59">
        <f t="shared" si="615"/>
        <v>0</v>
      </c>
      <c r="BA437" s="59">
        <f t="shared" si="615"/>
        <v>723.4</v>
      </c>
    </row>
    <row r="438" spans="1:53" x14ac:dyDescent="0.15">
      <c r="A438" s="9" t="s">
        <v>50</v>
      </c>
      <c r="B438" s="141"/>
      <c r="C438" s="142"/>
      <c r="D438" s="22" t="s">
        <v>8</v>
      </c>
      <c r="E438" s="28"/>
      <c r="F438" s="28"/>
      <c r="G438" s="28"/>
      <c r="H438" s="28"/>
      <c r="I438" s="28"/>
      <c r="J438" s="28"/>
      <c r="K438" s="28"/>
      <c r="L438" s="28"/>
      <c r="M438" s="28"/>
      <c r="N438" s="28"/>
      <c r="O438" s="28"/>
      <c r="P438" s="28"/>
      <c r="Q438" s="28"/>
      <c r="R438" s="28"/>
      <c r="S438" s="28"/>
      <c r="T438" s="28"/>
      <c r="U438" s="28"/>
      <c r="V438" s="28"/>
      <c r="W438" s="28"/>
      <c r="X438" s="28"/>
      <c r="Y438" s="28"/>
      <c r="Z438" s="28"/>
      <c r="AA438" s="28"/>
      <c r="AB438" s="28"/>
      <c r="AC438" s="28"/>
      <c r="AD438" s="28"/>
      <c r="AE438" s="28"/>
      <c r="AF438" s="28"/>
      <c r="AG438" s="28"/>
      <c r="AH438" s="28">
        <v>5849653</v>
      </c>
      <c r="AI438" s="28">
        <v>5954543</v>
      </c>
      <c r="AJ438" s="28">
        <v>6418115</v>
      </c>
      <c r="AK438" s="28">
        <v>6823153</v>
      </c>
      <c r="AL438" s="28">
        <v>6747316</v>
      </c>
      <c r="AM438" s="28">
        <v>6539079</v>
      </c>
      <c r="AN438" s="28">
        <v>6438927</v>
      </c>
      <c r="AO438" s="28">
        <v>6227113</v>
      </c>
      <c r="AP438" s="5">
        <v>10417.799999999999</v>
      </c>
      <c r="AQ438" s="5">
        <v>10721.5</v>
      </c>
      <c r="AR438" s="5">
        <v>11296.3</v>
      </c>
      <c r="AS438" s="5">
        <v>10788.4</v>
      </c>
      <c r="AU438" s="51" t="s">
        <v>50</v>
      </c>
      <c r="AV438" s="56" t="s">
        <v>359</v>
      </c>
      <c r="AW438" s="54"/>
      <c r="AY438" s="59">
        <f t="shared" si="614"/>
        <v>0</v>
      </c>
      <c r="AZ438" s="59">
        <f t="shared" si="615"/>
        <v>0</v>
      </c>
      <c r="BA438" s="59">
        <f t="shared" si="615"/>
        <v>496.5</v>
      </c>
    </row>
    <row r="439" spans="1:53" x14ac:dyDescent="0.15">
      <c r="A439" s="9"/>
      <c r="B439" s="141"/>
      <c r="C439" s="142"/>
      <c r="D439" s="22" t="s">
        <v>9</v>
      </c>
      <c r="E439" s="28"/>
      <c r="F439" s="28"/>
      <c r="G439" s="28"/>
      <c r="H439" s="28"/>
      <c r="I439" s="28"/>
      <c r="J439" s="28"/>
      <c r="K439" s="28"/>
      <c r="L439" s="28"/>
      <c r="M439" s="28"/>
      <c r="N439" s="28"/>
      <c r="O439" s="28"/>
      <c r="P439" s="28"/>
      <c r="Q439" s="28"/>
      <c r="R439" s="28"/>
      <c r="S439" s="28"/>
      <c r="T439" s="28"/>
      <c r="U439" s="28"/>
      <c r="V439" s="28"/>
      <c r="W439" s="28"/>
      <c r="X439" s="28"/>
      <c r="Y439" s="28"/>
      <c r="Z439" s="28"/>
      <c r="AA439" s="28"/>
      <c r="AB439" s="28"/>
      <c r="AC439" s="28"/>
      <c r="AD439" s="28"/>
      <c r="AE439" s="28"/>
      <c r="AF439" s="28"/>
      <c r="AG439" s="28"/>
      <c r="AH439" s="28">
        <v>5880999</v>
      </c>
      <c r="AI439" s="28">
        <v>5954214</v>
      </c>
      <c r="AJ439" s="28">
        <v>6506059</v>
      </c>
      <c r="AK439" s="28">
        <v>6932003</v>
      </c>
      <c r="AL439" s="28">
        <v>6846758</v>
      </c>
      <c r="AM439" s="28">
        <v>6639150</v>
      </c>
      <c r="AN439" s="28">
        <v>6519744</v>
      </c>
      <c r="AO439" s="28">
        <v>6330450</v>
      </c>
      <c r="AP439" s="5">
        <v>11086.6</v>
      </c>
      <c r="AQ439" s="5">
        <v>11348.7</v>
      </c>
      <c r="AR439" s="5">
        <v>11991.6</v>
      </c>
      <c r="AS439" s="5">
        <v>11320.8</v>
      </c>
      <c r="AU439" s="51"/>
      <c r="AV439" s="56"/>
      <c r="AW439" s="54"/>
      <c r="AY439" s="59">
        <f t="shared" si="614"/>
        <v>0</v>
      </c>
      <c r="AZ439" s="59">
        <f t="shared" si="615"/>
        <v>0</v>
      </c>
      <c r="BA439" s="59">
        <f t="shared" si="615"/>
        <v>1206.5</v>
      </c>
    </row>
    <row r="440" spans="1:53" x14ac:dyDescent="0.15">
      <c r="A440" s="9"/>
      <c r="B440" s="141"/>
      <c r="C440" s="142"/>
      <c r="D440" s="22" t="s">
        <v>10</v>
      </c>
      <c r="E440" s="28"/>
      <c r="F440" s="28"/>
      <c r="G440" s="28"/>
      <c r="H440" s="28"/>
      <c r="I440" s="28"/>
      <c r="J440" s="28"/>
      <c r="K440" s="28"/>
      <c r="L440" s="28"/>
      <c r="M440" s="28"/>
      <c r="N440" s="28"/>
      <c r="O440" s="28"/>
      <c r="P440" s="28"/>
      <c r="Q440" s="28"/>
      <c r="R440" s="28"/>
      <c r="S440" s="28"/>
      <c r="T440" s="28"/>
      <c r="U440" s="28"/>
      <c r="V440" s="28"/>
      <c r="W440" s="28"/>
      <c r="X440" s="28"/>
      <c r="Y440" s="28"/>
      <c r="Z440" s="28"/>
      <c r="AA440" s="28"/>
      <c r="AB440" s="28"/>
      <c r="AC440" s="28"/>
      <c r="AD440" s="28"/>
      <c r="AE440" s="28"/>
      <c r="AF440" s="28"/>
      <c r="AG440" s="28"/>
      <c r="AH440" s="28">
        <v>367988</v>
      </c>
      <c r="AI440" s="28">
        <v>419573</v>
      </c>
      <c r="AJ440" s="28">
        <v>451061</v>
      </c>
      <c r="AK440" s="28">
        <v>413163</v>
      </c>
      <c r="AL440" s="28">
        <v>391559</v>
      </c>
      <c r="AM440" s="28">
        <v>387285</v>
      </c>
      <c r="AN440" s="28">
        <v>396576</v>
      </c>
      <c r="AO440" s="28">
        <v>403151</v>
      </c>
      <c r="AP440" s="5">
        <v>663.5</v>
      </c>
      <c r="AQ440" s="5">
        <v>694.6</v>
      </c>
      <c r="AR440" s="5">
        <v>671.7</v>
      </c>
      <c r="AS440" s="5">
        <v>634.6</v>
      </c>
      <c r="AU440" s="51"/>
      <c r="AV440" s="56"/>
      <c r="AW440" s="54"/>
      <c r="AY440" s="59">
        <f t="shared" si="614"/>
        <v>0</v>
      </c>
      <c r="AZ440" s="59">
        <f t="shared" si="615"/>
        <v>0</v>
      </c>
      <c r="BA440" s="59">
        <f t="shared" si="615"/>
        <v>13.4</v>
      </c>
    </row>
    <row r="441" spans="1:53" ht="14.25" thickBot="1" x14ac:dyDescent="0.2">
      <c r="A441" s="9"/>
      <c r="B441" s="143"/>
      <c r="C441" s="144"/>
      <c r="D441" s="24" t="s">
        <v>11</v>
      </c>
      <c r="E441" s="29"/>
      <c r="F441" s="29"/>
      <c r="G441" s="29"/>
      <c r="H441" s="29"/>
      <c r="I441" s="29"/>
      <c r="J441" s="29"/>
      <c r="K441" s="29"/>
      <c r="L441" s="29"/>
      <c r="M441" s="29"/>
      <c r="N441" s="29"/>
      <c r="O441" s="29"/>
      <c r="P441" s="29"/>
      <c r="Q441" s="29"/>
      <c r="R441" s="29"/>
      <c r="S441" s="29"/>
      <c r="T441" s="29"/>
      <c r="U441" s="29"/>
      <c r="V441" s="29"/>
      <c r="W441" s="29"/>
      <c r="X441" s="29"/>
      <c r="Y441" s="29"/>
      <c r="Z441" s="29"/>
      <c r="AA441" s="29"/>
      <c r="AB441" s="29"/>
      <c r="AC441" s="29"/>
      <c r="AD441" s="29"/>
      <c r="AE441" s="29"/>
      <c r="AF441" s="29"/>
      <c r="AG441" s="29"/>
      <c r="AH441" s="29">
        <v>396177</v>
      </c>
      <c r="AI441" s="29">
        <v>445107</v>
      </c>
      <c r="AJ441" s="29">
        <v>482959</v>
      </c>
      <c r="AK441" s="29">
        <v>442756</v>
      </c>
      <c r="AL441" s="29">
        <v>410156</v>
      </c>
      <c r="AM441" s="29">
        <v>405396</v>
      </c>
      <c r="AN441" s="29">
        <v>418442</v>
      </c>
      <c r="AO441" s="29">
        <v>429204</v>
      </c>
      <c r="AP441" s="7">
        <v>756.6</v>
      </c>
      <c r="AQ441" s="7">
        <v>756.6</v>
      </c>
      <c r="AR441" s="7">
        <v>724.2</v>
      </c>
      <c r="AS441" s="7">
        <v>687.9</v>
      </c>
      <c r="AU441" s="51"/>
      <c r="AV441" s="56"/>
      <c r="AW441" s="55"/>
      <c r="AY441" s="59">
        <f t="shared" si="614"/>
        <v>0</v>
      </c>
      <c r="AZ441" s="59">
        <f t="shared" si="615"/>
        <v>0</v>
      </c>
      <c r="BA441" s="59">
        <f t="shared" si="615"/>
        <v>16.5</v>
      </c>
    </row>
    <row r="442" spans="1:53" x14ac:dyDescent="0.15">
      <c r="A442" s="9"/>
      <c r="B442" s="10"/>
      <c r="C442" s="133" t="s">
        <v>72</v>
      </c>
      <c r="D442" s="23" t="s">
        <v>6</v>
      </c>
      <c r="E442" s="26">
        <f t="shared" ref="E442:AI442" si="638">SUM(E443:E444)-SUM(E445:E446)</f>
        <v>0</v>
      </c>
      <c r="F442" s="26">
        <f t="shared" si="638"/>
        <v>0</v>
      </c>
      <c r="G442" s="26">
        <f t="shared" si="638"/>
        <v>0</v>
      </c>
      <c r="H442" s="26">
        <f t="shared" si="638"/>
        <v>0</v>
      </c>
      <c r="I442" s="26">
        <f t="shared" si="638"/>
        <v>0</v>
      </c>
      <c r="J442" s="26">
        <f t="shared" si="638"/>
        <v>0</v>
      </c>
      <c r="K442" s="26">
        <f t="shared" si="638"/>
        <v>0</v>
      </c>
      <c r="L442" s="26">
        <f t="shared" si="638"/>
        <v>0</v>
      </c>
      <c r="M442" s="26">
        <f t="shared" si="638"/>
        <v>0</v>
      </c>
      <c r="N442" s="26">
        <f t="shared" si="638"/>
        <v>0</v>
      </c>
      <c r="O442" s="26">
        <f t="shared" si="638"/>
        <v>0</v>
      </c>
      <c r="P442" s="26">
        <f t="shared" si="638"/>
        <v>0</v>
      </c>
      <c r="Q442" s="26">
        <f t="shared" si="638"/>
        <v>0</v>
      </c>
      <c r="R442" s="26">
        <f t="shared" si="638"/>
        <v>0</v>
      </c>
      <c r="S442" s="26">
        <f t="shared" si="638"/>
        <v>0</v>
      </c>
      <c r="T442" s="26">
        <f t="shared" si="638"/>
        <v>0</v>
      </c>
      <c r="U442" s="26">
        <f t="shared" si="638"/>
        <v>0</v>
      </c>
      <c r="V442" s="26">
        <f t="shared" si="638"/>
        <v>0</v>
      </c>
      <c r="W442" s="26">
        <f t="shared" si="638"/>
        <v>0</v>
      </c>
      <c r="X442" s="26">
        <f t="shared" si="638"/>
        <v>0</v>
      </c>
      <c r="Y442" s="26">
        <f t="shared" si="638"/>
        <v>0</v>
      </c>
      <c r="Z442" s="26">
        <f t="shared" si="638"/>
        <v>0</v>
      </c>
      <c r="AA442" s="26">
        <f t="shared" si="638"/>
        <v>0</v>
      </c>
      <c r="AB442" s="26">
        <f t="shared" si="638"/>
        <v>0</v>
      </c>
      <c r="AC442" s="26">
        <f t="shared" si="638"/>
        <v>0</v>
      </c>
      <c r="AD442" s="26">
        <f t="shared" si="638"/>
        <v>0</v>
      </c>
      <c r="AE442" s="26">
        <f t="shared" si="638"/>
        <v>0</v>
      </c>
      <c r="AF442" s="26">
        <f t="shared" si="638"/>
        <v>0</v>
      </c>
      <c r="AG442" s="26">
        <f t="shared" si="638"/>
        <v>0</v>
      </c>
      <c r="AH442" s="26">
        <f t="shared" si="638"/>
        <v>0</v>
      </c>
      <c r="AI442" s="26">
        <f t="shared" si="638"/>
        <v>0</v>
      </c>
      <c r="AJ442" s="26">
        <f t="shared" ref="AJ442:AK442" si="639">SUM(AJ443:AJ444)-SUM(AJ445:AJ446)</f>
        <v>0</v>
      </c>
      <c r="AK442" s="26">
        <f t="shared" si="639"/>
        <v>0</v>
      </c>
      <c r="AL442" s="26">
        <f t="shared" ref="AL442" si="640">SUM(AL443:AL444)-SUM(AL445:AL446)</f>
        <v>0</v>
      </c>
      <c r="AM442" s="26">
        <f t="shared" ref="AM442" si="641">SUM(AM443:AM444)-SUM(AM445:AM446)</f>
        <v>0</v>
      </c>
      <c r="AN442" s="26">
        <f t="shared" ref="AN442" si="642">SUM(AN443:AN444)-SUM(AN445:AN446)</f>
        <v>0</v>
      </c>
      <c r="AO442" s="26">
        <f t="shared" ref="AO442" si="643">SUM(AO443:AO444)-SUM(AO445:AO446)</f>
        <v>0</v>
      </c>
      <c r="AP442" s="27">
        <f t="shared" ref="AP442" si="644">SUM(AP443:AP444)-SUM(AP445:AP446)</f>
        <v>0</v>
      </c>
      <c r="AQ442" s="27">
        <f t="shared" ref="AQ442" si="645">SUM(AQ443:AQ444)-SUM(AQ445:AQ446)</f>
        <v>0</v>
      </c>
      <c r="AR442" s="3">
        <v>2049.9</v>
      </c>
      <c r="AS442" s="3">
        <v>2010.9</v>
      </c>
      <c r="AU442" s="51"/>
      <c r="AV442" s="56"/>
      <c r="AW442" s="53" t="s">
        <v>80</v>
      </c>
      <c r="AY442" s="59">
        <f t="shared" si="614"/>
        <v>0</v>
      </c>
      <c r="AZ442" s="59">
        <f t="shared" si="615"/>
        <v>0</v>
      </c>
      <c r="BA442" s="59">
        <f t="shared" si="615"/>
        <v>435.2</v>
      </c>
    </row>
    <row r="443" spans="1:53" x14ac:dyDescent="0.15">
      <c r="A443" s="9"/>
      <c r="B443" s="10"/>
      <c r="C443" s="134"/>
      <c r="D443" s="22" t="s">
        <v>7</v>
      </c>
      <c r="E443" s="28"/>
      <c r="F443" s="28"/>
      <c r="G443" s="28"/>
      <c r="H443" s="28"/>
      <c r="I443" s="28"/>
      <c r="J443" s="28">
        <v>0</v>
      </c>
      <c r="K443" s="28">
        <v>185</v>
      </c>
      <c r="L443" s="28">
        <v>999</v>
      </c>
      <c r="M443" s="28">
        <v>405</v>
      </c>
      <c r="N443" s="28">
        <v>620</v>
      </c>
      <c r="O443" s="28">
        <v>712</v>
      </c>
      <c r="P443" s="28">
        <v>825</v>
      </c>
      <c r="Q443" s="28">
        <v>2485</v>
      </c>
      <c r="R443" s="28">
        <v>10637</v>
      </c>
      <c r="S443" s="28">
        <v>15409</v>
      </c>
      <c r="T443" s="28">
        <v>19238</v>
      </c>
      <c r="U443" s="28">
        <v>22239</v>
      </c>
      <c r="V443" s="28">
        <v>14589</v>
      </c>
      <c r="W443" s="28">
        <v>14975</v>
      </c>
      <c r="X443" s="28">
        <v>16047</v>
      </c>
      <c r="Y443" s="28">
        <v>19606</v>
      </c>
      <c r="Z443" s="28">
        <v>19409</v>
      </c>
      <c r="AA443" s="28">
        <v>30976</v>
      </c>
      <c r="AB443" s="28">
        <v>68897</v>
      </c>
      <c r="AC443" s="28">
        <v>83991</v>
      </c>
      <c r="AD443" s="28">
        <v>75145</v>
      </c>
      <c r="AE443" s="28">
        <v>114211</v>
      </c>
      <c r="AF443" s="28">
        <v>114336</v>
      </c>
      <c r="AG443" s="28">
        <v>130748</v>
      </c>
      <c r="AH443" s="28">
        <v>99332</v>
      </c>
      <c r="AI443" s="28">
        <v>101100</v>
      </c>
      <c r="AJ443" s="28">
        <v>138328</v>
      </c>
      <c r="AK443" s="28">
        <v>128878</v>
      </c>
      <c r="AL443" s="28">
        <v>138273</v>
      </c>
      <c r="AM443" s="28">
        <v>127596</v>
      </c>
      <c r="AN443" s="28">
        <v>121494</v>
      </c>
      <c r="AO443" s="28">
        <v>119846</v>
      </c>
      <c r="AP443" s="30">
        <v>115.5</v>
      </c>
      <c r="AQ443" s="30">
        <v>119.5</v>
      </c>
      <c r="AR443" s="5">
        <v>123</v>
      </c>
      <c r="AS443" s="5">
        <v>120.6</v>
      </c>
      <c r="AU443" s="51"/>
      <c r="AV443" s="56"/>
      <c r="AW443" s="54"/>
      <c r="AY443" s="59">
        <f t="shared" si="614"/>
        <v>0</v>
      </c>
      <c r="AZ443" s="59">
        <f t="shared" si="615"/>
        <v>0</v>
      </c>
      <c r="BA443" s="59">
        <f t="shared" si="615"/>
        <v>19</v>
      </c>
    </row>
    <row r="444" spans="1:53" x14ac:dyDescent="0.15">
      <c r="A444" s="9"/>
      <c r="B444" s="10"/>
      <c r="C444" s="134"/>
      <c r="D444" s="22" t="s">
        <v>8</v>
      </c>
      <c r="E444" s="28"/>
      <c r="F444" s="28"/>
      <c r="G444" s="28"/>
      <c r="H444" s="28"/>
      <c r="I444" s="28"/>
      <c r="J444" s="28">
        <v>17005</v>
      </c>
      <c r="K444" s="28">
        <v>16775</v>
      </c>
      <c r="L444" s="28">
        <v>48712</v>
      </c>
      <c r="M444" s="28">
        <v>53630</v>
      </c>
      <c r="N444" s="28">
        <v>53784</v>
      </c>
      <c r="O444" s="28">
        <v>53641</v>
      </c>
      <c r="P444" s="28">
        <v>53880</v>
      </c>
      <c r="Q444" s="28">
        <v>111692</v>
      </c>
      <c r="R444" s="28">
        <v>213039</v>
      </c>
      <c r="S444" s="28">
        <v>364173</v>
      </c>
      <c r="T444" s="28">
        <v>242553</v>
      </c>
      <c r="U444" s="28">
        <v>327681</v>
      </c>
      <c r="V444" s="28">
        <v>356092</v>
      </c>
      <c r="W444" s="28">
        <v>395396</v>
      </c>
      <c r="X444" s="28">
        <v>428056</v>
      </c>
      <c r="Y444" s="28">
        <v>532650</v>
      </c>
      <c r="Z444" s="28">
        <v>552141</v>
      </c>
      <c r="AA444" s="28">
        <v>588521</v>
      </c>
      <c r="AB444" s="28">
        <v>1299135</v>
      </c>
      <c r="AC444" s="28">
        <v>1595887</v>
      </c>
      <c r="AD444" s="28">
        <v>1773639</v>
      </c>
      <c r="AE444" s="28">
        <v>1962341</v>
      </c>
      <c r="AF444" s="28">
        <v>1964777</v>
      </c>
      <c r="AG444" s="28">
        <v>1885882</v>
      </c>
      <c r="AH444" s="28">
        <v>1881929</v>
      </c>
      <c r="AI444" s="28">
        <v>1920902</v>
      </c>
      <c r="AJ444" s="28">
        <v>2167093</v>
      </c>
      <c r="AK444" s="28">
        <v>2019113</v>
      </c>
      <c r="AL444" s="28">
        <v>2166272</v>
      </c>
      <c r="AM444" s="28">
        <v>1998987</v>
      </c>
      <c r="AN444" s="28">
        <v>1903406</v>
      </c>
      <c r="AO444" s="28">
        <v>1882592</v>
      </c>
      <c r="AP444" s="30">
        <v>1808.3</v>
      </c>
      <c r="AQ444" s="30">
        <v>1871</v>
      </c>
      <c r="AR444" s="5">
        <v>1926.9</v>
      </c>
      <c r="AS444" s="5">
        <v>1890.3</v>
      </c>
      <c r="AU444" s="51"/>
      <c r="AV444" s="56"/>
      <c r="AW444" s="54"/>
      <c r="AY444" s="59">
        <f t="shared" si="614"/>
        <v>0</v>
      </c>
      <c r="AZ444" s="59">
        <f t="shared" si="615"/>
        <v>0</v>
      </c>
      <c r="BA444" s="59">
        <f t="shared" si="615"/>
        <v>416.2</v>
      </c>
    </row>
    <row r="445" spans="1:53" x14ac:dyDescent="0.15">
      <c r="A445" s="9"/>
      <c r="B445" s="10"/>
      <c r="C445" s="134"/>
      <c r="D445" s="22" t="s">
        <v>9</v>
      </c>
      <c r="E445" s="28"/>
      <c r="F445" s="28"/>
      <c r="G445" s="28"/>
      <c r="H445" s="28"/>
      <c r="I445" s="28"/>
      <c r="J445" s="28">
        <v>14610</v>
      </c>
      <c r="K445" s="28">
        <v>14654</v>
      </c>
      <c r="L445" s="28">
        <v>44449</v>
      </c>
      <c r="M445" s="28">
        <v>51155</v>
      </c>
      <c r="N445" s="28">
        <v>51618</v>
      </c>
      <c r="O445" s="28">
        <v>52524</v>
      </c>
      <c r="P445" s="28">
        <v>52954</v>
      </c>
      <c r="Q445" s="28">
        <v>87935</v>
      </c>
      <c r="R445" s="28">
        <v>147128</v>
      </c>
      <c r="S445" s="28">
        <v>284382</v>
      </c>
      <c r="T445" s="28">
        <v>241385</v>
      </c>
      <c r="U445" s="28">
        <v>324880</v>
      </c>
      <c r="V445" s="28">
        <v>351938</v>
      </c>
      <c r="W445" s="28">
        <v>388397</v>
      </c>
      <c r="X445" s="28">
        <v>420679</v>
      </c>
      <c r="Y445" s="28">
        <v>525842</v>
      </c>
      <c r="Z445" s="28">
        <v>550244</v>
      </c>
      <c r="AA445" s="28">
        <v>592066</v>
      </c>
      <c r="AB445" s="28">
        <v>1309251</v>
      </c>
      <c r="AC445" s="28">
        <v>1572056</v>
      </c>
      <c r="AD445" s="28">
        <v>1812751</v>
      </c>
      <c r="AE445" s="28">
        <v>2003874</v>
      </c>
      <c r="AF445" s="28">
        <v>2012047</v>
      </c>
      <c r="AG445" s="28">
        <v>1948154</v>
      </c>
      <c r="AH445" s="28">
        <v>1913464</v>
      </c>
      <c r="AI445" s="28">
        <v>1935014</v>
      </c>
      <c r="AJ445" s="28">
        <v>2212394</v>
      </c>
      <c r="AK445" s="28">
        <v>2050595</v>
      </c>
      <c r="AL445" s="28">
        <v>2211815</v>
      </c>
      <c r="AM445" s="28">
        <v>2031403</v>
      </c>
      <c r="AN445" s="28">
        <v>1923636</v>
      </c>
      <c r="AO445" s="28">
        <v>1897762</v>
      </c>
      <c r="AP445" s="30">
        <v>1814.1</v>
      </c>
      <c r="AQ445" s="30">
        <v>1859.2</v>
      </c>
      <c r="AR445" s="5">
        <v>1936.2</v>
      </c>
      <c r="AS445" s="5">
        <v>1904.4</v>
      </c>
      <c r="AU445" s="51"/>
      <c r="AV445" s="52"/>
      <c r="AW445" s="54"/>
      <c r="AY445" s="59">
        <f t="shared" si="614"/>
        <v>0</v>
      </c>
      <c r="AZ445" s="59">
        <f t="shared" si="615"/>
        <v>0</v>
      </c>
      <c r="BA445" s="59">
        <f t="shared" si="615"/>
        <v>393.4</v>
      </c>
    </row>
    <row r="446" spans="1:53" x14ac:dyDescent="0.15">
      <c r="A446" s="9"/>
      <c r="B446" s="10"/>
      <c r="C446" s="134"/>
      <c r="D446" s="22" t="s">
        <v>10</v>
      </c>
      <c r="E446" s="28"/>
      <c r="F446" s="28"/>
      <c r="G446" s="28"/>
      <c r="H446" s="28"/>
      <c r="I446" s="28"/>
      <c r="J446" s="28">
        <v>2395</v>
      </c>
      <c r="K446" s="28">
        <v>2306</v>
      </c>
      <c r="L446" s="28">
        <v>5262</v>
      </c>
      <c r="M446" s="28">
        <v>2880</v>
      </c>
      <c r="N446" s="28">
        <v>2786</v>
      </c>
      <c r="O446" s="28">
        <v>1829</v>
      </c>
      <c r="P446" s="28">
        <v>1751</v>
      </c>
      <c r="Q446" s="28">
        <v>26242</v>
      </c>
      <c r="R446" s="28">
        <v>76548</v>
      </c>
      <c r="S446" s="28">
        <v>95200</v>
      </c>
      <c r="T446" s="28">
        <v>20406</v>
      </c>
      <c r="U446" s="28">
        <v>25040</v>
      </c>
      <c r="V446" s="28">
        <v>18743</v>
      </c>
      <c r="W446" s="28">
        <v>21974</v>
      </c>
      <c r="X446" s="28">
        <v>23424</v>
      </c>
      <c r="Y446" s="28">
        <v>26414</v>
      </c>
      <c r="Z446" s="28">
        <v>21306</v>
      </c>
      <c r="AA446" s="28">
        <v>27431</v>
      </c>
      <c r="AB446" s="28">
        <v>58781</v>
      </c>
      <c r="AC446" s="28">
        <v>107822</v>
      </c>
      <c r="AD446" s="28">
        <v>36033</v>
      </c>
      <c r="AE446" s="28">
        <v>72678</v>
      </c>
      <c r="AF446" s="28">
        <v>67066</v>
      </c>
      <c r="AG446" s="28">
        <v>68476</v>
      </c>
      <c r="AH446" s="28">
        <v>67797</v>
      </c>
      <c r="AI446" s="28">
        <v>86988</v>
      </c>
      <c r="AJ446" s="28">
        <v>93027</v>
      </c>
      <c r="AK446" s="28">
        <v>97396</v>
      </c>
      <c r="AL446" s="28">
        <v>92730</v>
      </c>
      <c r="AM446" s="28">
        <v>95180</v>
      </c>
      <c r="AN446" s="28">
        <v>101264</v>
      </c>
      <c r="AO446" s="28">
        <v>104676</v>
      </c>
      <c r="AP446" s="30">
        <v>109.7</v>
      </c>
      <c r="AQ446" s="30">
        <v>131.30000000000001</v>
      </c>
      <c r="AR446" s="5">
        <v>113.7</v>
      </c>
      <c r="AS446" s="5">
        <v>106.5</v>
      </c>
      <c r="AU446" s="51"/>
      <c r="AV446" s="52"/>
      <c r="AW446" s="54"/>
      <c r="AY446" s="59">
        <f t="shared" si="614"/>
        <v>0</v>
      </c>
      <c r="AZ446" s="59">
        <f t="shared" si="615"/>
        <v>0</v>
      </c>
      <c r="BA446" s="59">
        <f t="shared" si="615"/>
        <v>41.8</v>
      </c>
    </row>
    <row r="447" spans="1:53" ht="14.25" thickBot="1" x14ac:dyDescent="0.2">
      <c r="A447" s="9"/>
      <c r="B447" s="10"/>
      <c r="C447" s="135"/>
      <c r="D447" s="24" t="s">
        <v>11</v>
      </c>
      <c r="E447" s="29"/>
      <c r="F447" s="29"/>
      <c r="G447" s="29"/>
      <c r="H447" s="29"/>
      <c r="I447" s="29"/>
      <c r="J447" s="29">
        <f>J446</f>
        <v>2395</v>
      </c>
      <c r="K447" s="29">
        <f>K446</f>
        <v>2306</v>
      </c>
      <c r="L447" s="29">
        <v>6712</v>
      </c>
      <c r="M447" s="29">
        <v>3332</v>
      </c>
      <c r="N447" s="29">
        <v>3576</v>
      </c>
      <c r="O447" s="29">
        <v>2126</v>
      </c>
      <c r="P447" s="29">
        <v>2040</v>
      </c>
      <c r="Q447" s="29">
        <v>26975</v>
      </c>
      <c r="R447" s="29">
        <v>78714</v>
      </c>
      <c r="S447" s="40">
        <f>98410</f>
        <v>98410</v>
      </c>
      <c r="T447" s="29">
        <v>27145</v>
      </c>
      <c r="U447" s="29">
        <v>26895</v>
      </c>
      <c r="V447" s="29">
        <v>19498</v>
      </c>
      <c r="W447" s="29">
        <v>22549</v>
      </c>
      <c r="X447" s="29">
        <v>24128</v>
      </c>
      <c r="Y447" s="29">
        <f t="shared" ref="Y447:AE447" si="646">Y446</f>
        <v>26414</v>
      </c>
      <c r="Z447" s="29">
        <f t="shared" si="646"/>
        <v>21306</v>
      </c>
      <c r="AA447" s="29">
        <f t="shared" si="646"/>
        <v>27431</v>
      </c>
      <c r="AB447" s="29">
        <f t="shared" si="646"/>
        <v>58781</v>
      </c>
      <c r="AC447" s="29">
        <f t="shared" si="646"/>
        <v>107822</v>
      </c>
      <c r="AD447" s="29">
        <f t="shared" si="646"/>
        <v>36033</v>
      </c>
      <c r="AE447" s="29">
        <f t="shared" si="646"/>
        <v>72678</v>
      </c>
      <c r="AF447" s="29">
        <v>72761</v>
      </c>
      <c r="AG447" s="29">
        <v>75513</v>
      </c>
      <c r="AH447" s="29">
        <v>75334</v>
      </c>
      <c r="AI447" s="29">
        <v>96652</v>
      </c>
      <c r="AJ447" s="29">
        <v>103363</v>
      </c>
      <c r="AK447" s="29">
        <v>108218</v>
      </c>
      <c r="AL447" s="29">
        <v>103035</v>
      </c>
      <c r="AM447" s="29">
        <v>105753</v>
      </c>
      <c r="AN447" s="29">
        <v>112515</v>
      </c>
      <c r="AO447" s="29">
        <v>116307</v>
      </c>
      <c r="AP447" s="31">
        <v>120.7</v>
      </c>
      <c r="AQ447" s="31">
        <v>144.5</v>
      </c>
      <c r="AR447" s="7">
        <v>125</v>
      </c>
      <c r="AS447" s="7">
        <v>117.8</v>
      </c>
      <c r="AU447" s="51"/>
      <c r="AV447" s="52"/>
      <c r="AW447" s="55"/>
      <c r="AY447" s="59">
        <f t="shared" si="614"/>
        <v>0</v>
      </c>
      <c r="AZ447" s="59">
        <f t="shared" si="615"/>
        <v>0</v>
      </c>
      <c r="BA447" s="59">
        <f t="shared" si="615"/>
        <v>41.8</v>
      </c>
    </row>
    <row r="448" spans="1:53" x14ac:dyDescent="0.15">
      <c r="A448" s="9"/>
      <c r="B448" s="10"/>
      <c r="C448" s="133" t="s">
        <v>73</v>
      </c>
      <c r="D448" s="23" t="s">
        <v>6</v>
      </c>
      <c r="E448" s="26">
        <f t="shared" ref="E448:AI448" si="647">SUM(E449:E450)-SUM(E451:E452)</f>
        <v>0</v>
      </c>
      <c r="F448" s="26">
        <f t="shared" si="647"/>
        <v>0</v>
      </c>
      <c r="G448" s="26">
        <f t="shared" si="647"/>
        <v>0</v>
      </c>
      <c r="H448" s="26">
        <f t="shared" si="647"/>
        <v>0</v>
      </c>
      <c r="I448" s="26">
        <f t="shared" si="647"/>
        <v>0</v>
      </c>
      <c r="J448" s="26">
        <f t="shared" si="647"/>
        <v>0</v>
      </c>
      <c r="K448" s="26">
        <f t="shared" si="647"/>
        <v>0</v>
      </c>
      <c r="L448" s="26">
        <f t="shared" si="647"/>
        <v>0</v>
      </c>
      <c r="M448" s="26">
        <f t="shared" si="647"/>
        <v>0</v>
      </c>
      <c r="N448" s="26">
        <f t="shared" si="647"/>
        <v>0</v>
      </c>
      <c r="O448" s="26">
        <f t="shared" si="647"/>
        <v>0</v>
      </c>
      <c r="P448" s="26">
        <f t="shared" si="647"/>
        <v>0</v>
      </c>
      <c r="Q448" s="26">
        <f t="shared" si="647"/>
        <v>0</v>
      </c>
      <c r="R448" s="26">
        <f t="shared" si="647"/>
        <v>0</v>
      </c>
      <c r="S448" s="26">
        <f t="shared" si="647"/>
        <v>0</v>
      </c>
      <c r="T448" s="26">
        <f t="shared" si="647"/>
        <v>0</v>
      </c>
      <c r="U448" s="26">
        <f t="shared" si="647"/>
        <v>0</v>
      </c>
      <c r="V448" s="26">
        <f t="shared" si="647"/>
        <v>0</v>
      </c>
      <c r="W448" s="26">
        <f t="shared" si="647"/>
        <v>0</v>
      </c>
      <c r="X448" s="26">
        <f t="shared" si="647"/>
        <v>0</v>
      </c>
      <c r="Y448" s="26">
        <f t="shared" si="647"/>
        <v>0</v>
      </c>
      <c r="Z448" s="26">
        <f t="shared" si="647"/>
        <v>0</v>
      </c>
      <c r="AA448" s="26">
        <f t="shared" si="647"/>
        <v>0</v>
      </c>
      <c r="AB448" s="26">
        <f t="shared" si="647"/>
        <v>0</v>
      </c>
      <c r="AC448" s="26">
        <f t="shared" si="647"/>
        <v>0</v>
      </c>
      <c r="AD448" s="26">
        <f t="shared" si="647"/>
        <v>0</v>
      </c>
      <c r="AE448" s="26">
        <f t="shared" si="647"/>
        <v>0</v>
      </c>
      <c r="AF448" s="26">
        <f t="shared" si="647"/>
        <v>0</v>
      </c>
      <c r="AG448" s="26">
        <f t="shared" si="647"/>
        <v>0</v>
      </c>
      <c r="AH448" s="26">
        <f t="shared" si="647"/>
        <v>20</v>
      </c>
      <c r="AI448" s="26">
        <f t="shared" si="647"/>
        <v>0</v>
      </c>
      <c r="AJ448" s="26">
        <f t="shared" ref="AJ448:AK448" si="648">SUM(AJ449:AJ450)-SUM(AJ451:AJ452)</f>
        <v>0</v>
      </c>
      <c r="AK448" s="26">
        <f t="shared" si="648"/>
        <v>0</v>
      </c>
      <c r="AL448" s="26">
        <f t="shared" ref="AL448" si="649">SUM(AL449:AL450)-SUM(AL451:AL452)</f>
        <v>0</v>
      </c>
      <c r="AM448" s="26">
        <f t="shared" ref="AM448" si="650">SUM(AM449:AM450)-SUM(AM451:AM452)</f>
        <v>0</v>
      </c>
      <c r="AN448" s="26">
        <f t="shared" ref="AN448" si="651">SUM(AN449:AN450)-SUM(AN451:AN452)</f>
        <v>0</v>
      </c>
      <c r="AO448" s="26">
        <f t="shared" ref="AO448" si="652">SUM(AO449:AO450)-SUM(AO451:AO452)</f>
        <v>0</v>
      </c>
      <c r="AP448" s="27">
        <f t="shared" ref="AP448" si="653">SUM(AP449:AP450)-SUM(AP451:AP452)</f>
        <v>0</v>
      </c>
      <c r="AQ448" s="27">
        <f t="shared" ref="AQ448" si="654">SUM(AQ449:AQ450)-SUM(AQ451:AQ452)</f>
        <v>0</v>
      </c>
      <c r="AR448" s="3">
        <v>1155.2</v>
      </c>
      <c r="AS448" s="3">
        <v>945.1</v>
      </c>
      <c r="AU448" s="51"/>
      <c r="AV448" s="52"/>
      <c r="AW448" s="53" t="s">
        <v>81</v>
      </c>
      <c r="AY448" s="59">
        <f t="shared" si="614"/>
        <v>0</v>
      </c>
      <c r="AZ448" s="59">
        <f t="shared" si="615"/>
        <v>0</v>
      </c>
      <c r="BA448" s="59">
        <f t="shared" si="615"/>
        <v>232.3</v>
      </c>
    </row>
    <row r="449" spans="1:53" x14ac:dyDescent="0.15">
      <c r="A449" s="9"/>
      <c r="B449" s="10"/>
      <c r="C449" s="134"/>
      <c r="D449" s="22" t="s">
        <v>7</v>
      </c>
      <c r="E449" s="28"/>
      <c r="F449" s="28"/>
      <c r="G449" s="28"/>
      <c r="H449" s="28"/>
      <c r="I449" s="28"/>
      <c r="J449" s="28"/>
      <c r="K449" s="28"/>
      <c r="L449" s="28"/>
      <c r="M449" s="28"/>
      <c r="N449" s="28"/>
      <c r="O449" s="28"/>
      <c r="P449" s="28">
        <v>78</v>
      </c>
      <c r="Q449" s="28">
        <v>68</v>
      </c>
      <c r="R449" s="28">
        <v>122</v>
      </c>
      <c r="S449" s="28">
        <v>158</v>
      </c>
      <c r="T449" s="28">
        <v>1195</v>
      </c>
      <c r="U449" s="28">
        <v>8548</v>
      </c>
      <c r="V449" s="28">
        <v>985</v>
      </c>
      <c r="W449" s="28">
        <v>552</v>
      </c>
      <c r="X449" s="28">
        <v>684</v>
      </c>
      <c r="Y449" s="28">
        <v>0</v>
      </c>
      <c r="Z449" s="28">
        <v>0</v>
      </c>
      <c r="AA449" s="28">
        <v>0</v>
      </c>
      <c r="AB449" s="28">
        <v>0</v>
      </c>
      <c r="AC449" s="28">
        <v>0</v>
      </c>
      <c r="AD449" s="28">
        <v>0</v>
      </c>
      <c r="AE449" s="28">
        <v>36092</v>
      </c>
      <c r="AF449" s="28">
        <v>6482</v>
      </c>
      <c r="AG449" s="28">
        <v>14421</v>
      </c>
      <c r="AH449" s="28">
        <v>12826</v>
      </c>
      <c r="AI449" s="28">
        <v>10373</v>
      </c>
      <c r="AJ449" s="28">
        <v>20635</v>
      </c>
      <c r="AK449" s="28">
        <v>16661</v>
      </c>
      <c r="AL449" s="28">
        <v>42925</v>
      </c>
      <c r="AM449" s="28">
        <v>51780</v>
      </c>
      <c r="AN449" s="28">
        <v>48306</v>
      </c>
      <c r="AO449" s="28">
        <v>48811</v>
      </c>
      <c r="AP449" s="30">
        <v>48.1</v>
      </c>
      <c r="AQ449" s="30">
        <v>49.7</v>
      </c>
      <c r="AR449" s="5">
        <v>43.4</v>
      </c>
      <c r="AS449" s="5">
        <v>38.200000000000003</v>
      </c>
      <c r="AU449" s="51"/>
      <c r="AV449" s="52"/>
      <c r="AW449" s="54"/>
      <c r="AY449" s="59">
        <f t="shared" si="614"/>
        <v>0</v>
      </c>
      <c r="AZ449" s="59">
        <f t="shared" si="615"/>
        <v>0</v>
      </c>
      <c r="BA449" s="59">
        <f t="shared" si="615"/>
        <v>8.9</v>
      </c>
    </row>
    <row r="450" spans="1:53" x14ac:dyDescent="0.15">
      <c r="A450" s="9"/>
      <c r="B450" s="10"/>
      <c r="C450" s="134"/>
      <c r="D450" s="22" t="s">
        <v>8</v>
      </c>
      <c r="E450" s="28"/>
      <c r="F450" s="28"/>
      <c r="G450" s="28"/>
      <c r="H450" s="28"/>
      <c r="I450" s="28"/>
      <c r="J450" s="28"/>
      <c r="K450" s="28"/>
      <c r="L450" s="28"/>
      <c r="M450" s="28"/>
      <c r="N450" s="28"/>
      <c r="O450" s="28"/>
      <c r="P450" s="28">
        <v>641335</v>
      </c>
      <c r="Q450" s="28">
        <v>644203</v>
      </c>
      <c r="R450" s="28">
        <v>982197</v>
      </c>
      <c r="S450" s="28">
        <v>1029758</v>
      </c>
      <c r="T450" s="28">
        <v>1070869</v>
      </c>
      <c r="U450" s="28">
        <v>725820</v>
      </c>
      <c r="V450" s="28">
        <v>605853</v>
      </c>
      <c r="W450" s="28">
        <v>660949</v>
      </c>
      <c r="X450" s="28">
        <v>675978</v>
      </c>
      <c r="Y450" s="28">
        <v>654076</v>
      </c>
      <c r="Z450" s="28">
        <v>634985</v>
      </c>
      <c r="AA450" s="28">
        <v>703832</v>
      </c>
      <c r="AB450" s="28">
        <v>616493</v>
      </c>
      <c r="AC450" s="28">
        <v>464667</v>
      </c>
      <c r="AD450" s="28">
        <v>615122</v>
      </c>
      <c r="AE450" s="28">
        <v>1754938</v>
      </c>
      <c r="AF450" s="28">
        <v>884500</v>
      </c>
      <c r="AG450" s="28">
        <v>1179836</v>
      </c>
      <c r="AH450" s="28">
        <v>1156046</v>
      </c>
      <c r="AI450" s="28">
        <v>1033382</v>
      </c>
      <c r="AJ450" s="28">
        <v>1187829</v>
      </c>
      <c r="AK450" s="28">
        <v>1251863</v>
      </c>
      <c r="AL450" s="28">
        <v>1228664</v>
      </c>
      <c r="AM450" s="28">
        <v>1250974</v>
      </c>
      <c r="AN450" s="28">
        <v>1241673</v>
      </c>
      <c r="AO450" s="28">
        <v>1198538</v>
      </c>
      <c r="AP450" s="30">
        <v>1234.8</v>
      </c>
      <c r="AQ450" s="30">
        <v>1146.5999999999999</v>
      </c>
      <c r="AR450" s="5">
        <v>1111.8</v>
      </c>
      <c r="AS450" s="5">
        <v>906.9</v>
      </c>
      <c r="AU450" s="51"/>
      <c r="AV450" s="52"/>
      <c r="AW450" s="54"/>
      <c r="AY450" s="59">
        <f t="shared" si="614"/>
        <v>0</v>
      </c>
      <c r="AZ450" s="59">
        <f t="shared" si="615"/>
        <v>0</v>
      </c>
      <c r="BA450" s="59">
        <f t="shared" si="615"/>
        <v>223.4</v>
      </c>
    </row>
    <row r="451" spans="1:53" x14ac:dyDescent="0.15">
      <c r="A451" s="9"/>
      <c r="B451" s="10"/>
      <c r="C451" s="134"/>
      <c r="D451" s="22" t="s">
        <v>9</v>
      </c>
      <c r="E451" s="28"/>
      <c r="F451" s="28"/>
      <c r="G451" s="28"/>
      <c r="H451" s="28"/>
      <c r="I451" s="28"/>
      <c r="J451" s="28"/>
      <c r="K451" s="28"/>
      <c r="L451" s="28"/>
      <c r="M451" s="28"/>
      <c r="N451" s="28"/>
      <c r="O451" s="28"/>
      <c r="P451" s="28">
        <v>633501</v>
      </c>
      <c r="Q451" s="28">
        <v>638609</v>
      </c>
      <c r="R451" s="28">
        <v>964518</v>
      </c>
      <c r="S451" s="28">
        <v>1011856</v>
      </c>
      <c r="T451" s="28">
        <v>1055685</v>
      </c>
      <c r="U451" s="28">
        <v>718903</v>
      </c>
      <c r="V451" s="28">
        <v>593217</v>
      </c>
      <c r="W451" s="28">
        <v>650086</v>
      </c>
      <c r="X451" s="28">
        <v>663324</v>
      </c>
      <c r="Y451" s="28">
        <v>642615</v>
      </c>
      <c r="Z451" s="28">
        <v>625452</v>
      </c>
      <c r="AA451" s="28">
        <v>698547</v>
      </c>
      <c r="AB451" s="28">
        <v>610422</v>
      </c>
      <c r="AC451" s="28">
        <v>456780</v>
      </c>
      <c r="AD451" s="28">
        <v>610818</v>
      </c>
      <c r="AE451" s="28">
        <v>1770474</v>
      </c>
      <c r="AF451" s="28">
        <v>849408</v>
      </c>
      <c r="AG451" s="28">
        <v>1131070</v>
      </c>
      <c r="AH451" s="28">
        <v>1105192</v>
      </c>
      <c r="AI451" s="28">
        <v>983993</v>
      </c>
      <c r="AJ451" s="28">
        <v>1147536</v>
      </c>
      <c r="AK451" s="28">
        <v>1207371</v>
      </c>
      <c r="AL451" s="28">
        <v>1213064</v>
      </c>
      <c r="AM451" s="28">
        <v>1240294</v>
      </c>
      <c r="AN451" s="28">
        <v>1225987</v>
      </c>
      <c r="AO451" s="28">
        <v>1178139</v>
      </c>
      <c r="AP451" s="30">
        <v>1217.2</v>
      </c>
      <c r="AQ451" s="30">
        <v>1130.4000000000001</v>
      </c>
      <c r="AR451" s="5">
        <v>1091.7</v>
      </c>
      <c r="AS451" s="5">
        <v>893.7</v>
      </c>
      <c r="AU451" s="51"/>
      <c r="AV451" s="52"/>
      <c r="AW451" s="54"/>
      <c r="AY451" s="59">
        <f t="shared" si="614"/>
        <v>0</v>
      </c>
      <c r="AZ451" s="59">
        <f t="shared" si="615"/>
        <v>0</v>
      </c>
      <c r="BA451" s="59">
        <f t="shared" si="615"/>
        <v>218.1</v>
      </c>
    </row>
    <row r="452" spans="1:53" x14ac:dyDescent="0.15">
      <c r="A452" s="9"/>
      <c r="B452" s="10"/>
      <c r="C452" s="134"/>
      <c r="D452" s="22" t="s">
        <v>10</v>
      </c>
      <c r="E452" s="28"/>
      <c r="F452" s="28"/>
      <c r="G452" s="28"/>
      <c r="H452" s="28"/>
      <c r="I452" s="28"/>
      <c r="J452" s="28"/>
      <c r="K452" s="28"/>
      <c r="L452" s="28"/>
      <c r="M452" s="28"/>
      <c r="N452" s="28"/>
      <c r="O452" s="28"/>
      <c r="P452" s="28">
        <v>7912</v>
      </c>
      <c r="Q452" s="28">
        <v>5662</v>
      </c>
      <c r="R452" s="28">
        <v>17801</v>
      </c>
      <c r="S452" s="28">
        <v>18060</v>
      </c>
      <c r="T452" s="28">
        <v>16379</v>
      </c>
      <c r="U452" s="28">
        <v>15465</v>
      </c>
      <c r="V452" s="28">
        <v>13621</v>
      </c>
      <c r="W452" s="28">
        <v>11415</v>
      </c>
      <c r="X452" s="28">
        <v>13338</v>
      </c>
      <c r="Y452" s="28">
        <v>11461</v>
      </c>
      <c r="Z452" s="28">
        <v>9533</v>
      </c>
      <c r="AA452" s="28">
        <v>5285</v>
      </c>
      <c r="AB452" s="28">
        <v>6071</v>
      </c>
      <c r="AC452" s="28">
        <v>7887</v>
      </c>
      <c r="AD452" s="28">
        <v>4304</v>
      </c>
      <c r="AE452" s="28">
        <v>20556</v>
      </c>
      <c r="AF452" s="28">
        <v>41574</v>
      </c>
      <c r="AG452" s="28">
        <v>63187</v>
      </c>
      <c r="AH452" s="28">
        <v>63660</v>
      </c>
      <c r="AI452" s="28">
        <v>59762</v>
      </c>
      <c r="AJ452" s="28">
        <v>60928</v>
      </c>
      <c r="AK452" s="28">
        <v>61153</v>
      </c>
      <c r="AL452" s="28">
        <v>58525</v>
      </c>
      <c r="AM452" s="28">
        <v>62460</v>
      </c>
      <c r="AN452" s="28">
        <v>63992</v>
      </c>
      <c r="AO452" s="28">
        <v>69210</v>
      </c>
      <c r="AP452" s="30">
        <v>65.7</v>
      </c>
      <c r="AQ452" s="30">
        <v>65.900000000000006</v>
      </c>
      <c r="AR452" s="5">
        <v>63.5</v>
      </c>
      <c r="AS452" s="5">
        <v>51.4</v>
      </c>
      <c r="AU452" s="51"/>
      <c r="AV452" s="52"/>
      <c r="AW452" s="54"/>
      <c r="AY452" s="59">
        <f t="shared" si="614"/>
        <v>0</v>
      </c>
      <c r="AZ452" s="59">
        <f t="shared" si="615"/>
        <v>0</v>
      </c>
      <c r="BA452" s="59">
        <f t="shared" si="615"/>
        <v>14.2</v>
      </c>
    </row>
    <row r="453" spans="1:53" ht="14.25" thickBot="1" x14ac:dyDescent="0.2">
      <c r="A453" s="9"/>
      <c r="B453" s="10"/>
      <c r="C453" s="135"/>
      <c r="D453" s="24" t="s">
        <v>11</v>
      </c>
      <c r="E453" s="29"/>
      <c r="F453" s="29"/>
      <c r="G453" s="29"/>
      <c r="H453" s="29"/>
      <c r="I453" s="29"/>
      <c r="J453" s="29"/>
      <c r="K453" s="29"/>
      <c r="L453" s="29"/>
      <c r="M453" s="29"/>
      <c r="N453" s="29"/>
      <c r="O453" s="29"/>
      <c r="P453" s="29">
        <v>8983</v>
      </c>
      <c r="Q453" s="29">
        <f t="shared" ref="Q453:X453" si="655">Q452</f>
        <v>5662</v>
      </c>
      <c r="R453" s="29">
        <f t="shared" si="655"/>
        <v>17801</v>
      </c>
      <c r="S453" s="29">
        <f t="shared" si="655"/>
        <v>18060</v>
      </c>
      <c r="T453" s="29">
        <f t="shared" si="655"/>
        <v>16379</v>
      </c>
      <c r="U453" s="29">
        <f t="shared" si="655"/>
        <v>15465</v>
      </c>
      <c r="V453" s="29">
        <f t="shared" si="655"/>
        <v>13621</v>
      </c>
      <c r="W453" s="29">
        <f t="shared" si="655"/>
        <v>11415</v>
      </c>
      <c r="X453" s="29">
        <f t="shared" si="655"/>
        <v>13338</v>
      </c>
      <c r="Y453" s="29">
        <f t="shared" ref="Y453:AD453" si="656">Y452</f>
        <v>11461</v>
      </c>
      <c r="Z453" s="29">
        <f t="shared" si="656"/>
        <v>9533</v>
      </c>
      <c r="AA453" s="29">
        <f t="shared" si="656"/>
        <v>5285</v>
      </c>
      <c r="AB453" s="29">
        <f t="shared" si="656"/>
        <v>6071</v>
      </c>
      <c r="AC453" s="29">
        <f t="shared" si="656"/>
        <v>7887</v>
      </c>
      <c r="AD453" s="29">
        <f t="shared" si="656"/>
        <v>4304</v>
      </c>
      <c r="AE453" s="29">
        <v>20636</v>
      </c>
      <c r="AF453" s="29">
        <f>AF452</f>
        <v>41574</v>
      </c>
      <c r="AG453" s="29">
        <f>AG452</f>
        <v>63187</v>
      </c>
      <c r="AH453" s="29">
        <v>63680</v>
      </c>
      <c r="AI453" s="29">
        <v>59762</v>
      </c>
      <c r="AJ453" s="29">
        <v>60928</v>
      </c>
      <c r="AK453" s="29">
        <v>61153</v>
      </c>
      <c r="AL453" s="29">
        <v>58525</v>
      </c>
      <c r="AM453" s="29">
        <v>62460</v>
      </c>
      <c r="AN453" s="29">
        <v>63992</v>
      </c>
      <c r="AO453" s="29">
        <v>69210</v>
      </c>
      <c r="AP453" s="31">
        <v>65.7</v>
      </c>
      <c r="AQ453" s="31">
        <v>65.900000000000006</v>
      </c>
      <c r="AR453" s="7">
        <v>63.5</v>
      </c>
      <c r="AS453" s="7">
        <v>51.4</v>
      </c>
      <c r="AU453" s="51"/>
      <c r="AV453" s="52"/>
      <c r="AW453" s="55"/>
      <c r="AY453" s="59">
        <f t="shared" si="614"/>
        <v>0</v>
      </c>
      <c r="AZ453" s="59">
        <f t="shared" si="615"/>
        <v>0</v>
      </c>
      <c r="BA453" s="59">
        <f t="shared" si="615"/>
        <v>16.399999999999999</v>
      </c>
    </row>
    <row r="454" spans="1:53" x14ac:dyDescent="0.15">
      <c r="A454" s="9"/>
      <c r="B454" s="10"/>
      <c r="C454" s="136" t="s">
        <v>74</v>
      </c>
      <c r="D454" s="23" t="s">
        <v>6</v>
      </c>
      <c r="E454" s="26">
        <f t="shared" ref="E454:AI454" si="657">SUM(E455:E456)</f>
        <v>0</v>
      </c>
      <c r="F454" s="26">
        <f t="shared" si="657"/>
        <v>0</v>
      </c>
      <c r="G454" s="26">
        <f t="shared" si="657"/>
        <v>0</v>
      </c>
      <c r="H454" s="26">
        <f t="shared" si="657"/>
        <v>0</v>
      </c>
      <c r="I454" s="26">
        <f t="shared" si="657"/>
        <v>0</v>
      </c>
      <c r="J454" s="26">
        <f t="shared" si="657"/>
        <v>0</v>
      </c>
      <c r="K454" s="26">
        <f t="shared" si="657"/>
        <v>0</v>
      </c>
      <c r="L454" s="26">
        <f t="shared" si="657"/>
        <v>0</v>
      </c>
      <c r="M454" s="26">
        <f t="shared" si="657"/>
        <v>0</v>
      </c>
      <c r="N454" s="26">
        <f t="shared" si="657"/>
        <v>0</v>
      </c>
      <c r="O454" s="26">
        <f t="shared" si="657"/>
        <v>0</v>
      </c>
      <c r="P454" s="26">
        <f t="shared" si="657"/>
        <v>0</v>
      </c>
      <c r="Q454" s="26">
        <f t="shared" si="657"/>
        <v>0</v>
      </c>
      <c r="R454" s="26">
        <f t="shared" si="657"/>
        <v>0</v>
      </c>
      <c r="S454" s="26">
        <f t="shared" si="657"/>
        <v>0</v>
      </c>
      <c r="T454" s="26">
        <f t="shared" si="657"/>
        <v>0</v>
      </c>
      <c r="U454" s="26">
        <f t="shared" si="657"/>
        <v>0</v>
      </c>
      <c r="V454" s="26">
        <f t="shared" si="657"/>
        <v>0</v>
      </c>
      <c r="W454" s="26">
        <f t="shared" si="657"/>
        <v>0</v>
      </c>
      <c r="X454" s="26">
        <f t="shared" si="657"/>
        <v>0</v>
      </c>
      <c r="Y454" s="26">
        <f t="shared" si="657"/>
        <v>0</v>
      </c>
      <c r="Z454" s="26">
        <f t="shared" si="657"/>
        <v>0</v>
      </c>
      <c r="AA454" s="26">
        <f t="shared" si="657"/>
        <v>0</v>
      </c>
      <c r="AB454" s="26">
        <f t="shared" si="657"/>
        <v>0</v>
      </c>
      <c r="AC454" s="26">
        <f t="shared" si="657"/>
        <v>0</v>
      </c>
      <c r="AD454" s="26">
        <f t="shared" si="657"/>
        <v>0</v>
      </c>
      <c r="AE454" s="26">
        <f t="shared" si="657"/>
        <v>0</v>
      </c>
      <c r="AF454" s="26">
        <f t="shared" si="657"/>
        <v>0</v>
      </c>
      <c r="AG454" s="26">
        <f t="shared" si="657"/>
        <v>0</v>
      </c>
      <c r="AH454" s="26">
        <f t="shared" si="657"/>
        <v>0</v>
      </c>
      <c r="AI454" s="26">
        <f t="shared" si="657"/>
        <v>0</v>
      </c>
      <c r="AJ454" s="26">
        <f t="shared" ref="AJ454:AK454" si="658">SUM(AJ455:AJ456)</f>
        <v>0</v>
      </c>
      <c r="AK454" s="26">
        <f t="shared" si="658"/>
        <v>0</v>
      </c>
      <c r="AL454" s="26">
        <f t="shared" ref="AL454" si="659">SUM(AL455:AL456)</f>
        <v>0</v>
      </c>
      <c r="AM454" s="26">
        <f t="shared" ref="AM454" si="660">SUM(AM455:AM456)</f>
        <v>0</v>
      </c>
      <c r="AN454" s="26">
        <f t="shared" ref="AN454" si="661">SUM(AN455:AN456)</f>
        <v>0</v>
      </c>
      <c r="AO454" s="26">
        <f t="shared" ref="AO454" si="662">SUM(AO455:AO456)</f>
        <v>0</v>
      </c>
      <c r="AP454" s="27">
        <f t="shared" ref="AP454" si="663">SUM(AP455:AP456)</f>
        <v>0</v>
      </c>
      <c r="AQ454" s="27">
        <f t="shared" ref="AQ454" si="664">SUM(AQ455:AQ456)</f>
        <v>0</v>
      </c>
      <c r="AR454" s="3">
        <v>178.6</v>
      </c>
      <c r="AS454" s="3">
        <v>187.8</v>
      </c>
      <c r="AU454" s="51"/>
      <c r="AV454" s="52"/>
      <c r="AW454" s="121" t="s">
        <v>360</v>
      </c>
      <c r="AY454" s="59">
        <f t="shared" si="614"/>
        <v>0</v>
      </c>
      <c r="AZ454" s="59">
        <f t="shared" si="615"/>
        <v>0</v>
      </c>
      <c r="BA454" s="59">
        <f t="shared" si="615"/>
        <v>286.60000000000002</v>
      </c>
    </row>
    <row r="455" spans="1:53" x14ac:dyDescent="0.15">
      <c r="A455" s="9"/>
      <c r="B455" s="10"/>
      <c r="C455" s="137"/>
      <c r="D455" s="22" t="s">
        <v>7</v>
      </c>
      <c r="E455" s="28"/>
      <c r="F455" s="28"/>
      <c r="G455" s="28"/>
      <c r="H455" s="28"/>
      <c r="I455" s="28"/>
      <c r="J455" s="28"/>
      <c r="K455" s="28"/>
      <c r="L455" s="28"/>
      <c r="M455" s="28"/>
      <c r="N455" s="28"/>
      <c r="O455" s="28"/>
      <c r="P455" s="28"/>
      <c r="Q455" s="28"/>
      <c r="R455" s="28"/>
      <c r="S455" s="28"/>
      <c r="T455" s="28"/>
      <c r="U455" s="28"/>
      <c r="V455" s="28"/>
      <c r="W455" s="28"/>
      <c r="X455" s="28"/>
      <c r="Y455" s="28"/>
      <c r="Z455" s="28"/>
      <c r="AA455" s="28"/>
      <c r="AB455" s="28"/>
      <c r="AC455" s="28"/>
      <c r="AD455" s="28"/>
      <c r="AE455" s="28"/>
      <c r="AF455" s="28"/>
      <c r="AG455" s="28"/>
      <c r="AH455" s="28"/>
      <c r="AI455" s="28"/>
      <c r="AJ455" s="28"/>
      <c r="AK455" s="28"/>
      <c r="AL455" s="28"/>
      <c r="AM455" s="28"/>
      <c r="AN455" s="28"/>
      <c r="AO455" s="28"/>
      <c r="AP455" s="30"/>
      <c r="AQ455" s="30"/>
      <c r="AR455" s="5">
        <v>0.6</v>
      </c>
      <c r="AS455" s="5">
        <v>2.5</v>
      </c>
      <c r="AU455" s="51"/>
      <c r="AV455" s="52"/>
      <c r="AW455" s="122"/>
      <c r="AY455" s="59">
        <f t="shared" si="614"/>
        <v>0</v>
      </c>
      <c r="AZ455" s="59">
        <f t="shared" si="615"/>
        <v>0</v>
      </c>
      <c r="BA455" s="59">
        <f t="shared" si="615"/>
        <v>7.4</v>
      </c>
    </row>
    <row r="456" spans="1:53" x14ac:dyDescent="0.15">
      <c r="A456" s="9"/>
      <c r="B456" s="10"/>
      <c r="C456" s="137"/>
      <c r="D456" s="22" t="s">
        <v>8</v>
      </c>
      <c r="E456" s="28"/>
      <c r="F456" s="28"/>
      <c r="G456" s="28"/>
      <c r="H456" s="28"/>
      <c r="I456" s="28"/>
      <c r="J456" s="28"/>
      <c r="K456" s="28"/>
      <c r="L456" s="28"/>
      <c r="M456" s="28"/>
      <c r="N456" s="28"/>
      <c r="O456" s="28"/>
      <c r="P456" s="28"/>
      <c r="Q456" s="28"/>
      <c r="R456" s="28"/>
      <c r="S456" s="28"/>
      <c r="T456" s="28"/>
      <c r="U456" s="28"/>
      <c r="V456" s="28"/>
      <c r="W456" s="28"/>
      <c r="X456" s="28"/>
      <c r="Y456" s="28"/>
      <c r="Z456" s="28"/>
      <c r="AA456" s="28"/>
      <c r="AB456" s="28"/>
      <c r="AC456" s="28"/>
      <c r="AD456" s="28"/>
      <c r="AE456" s="28"/>
      <c r="AF456" s="28"/>
      <c r="AG456" s="28"/>
      <c r="AH456" s="28"/>
      <c r="AI456" s="28"/>
      <c r="AJ456" s="28"/>
      <c r="AK456" s="28"/>
      <c r="AL456" s="28"/>
      <c r="AM456" s="28"/>
      <c r="AN456" s="28"/>
      <c r="AO456" s="28"/>
      <c r="AP456" s="30"/>
      <c r="AQ456" s="30"/>
      <c r="AR456" s="5">
        <v>178</v>
      </c>
      <c r="AS456" s="5">
        <v>185.3</v>
      </c>
      <c r="AU456" s="51"/>
      <c r="AV456" s="52"/>
      <c r="AW456" s="122"/>
      <c r="AY456" s="59">
        <f t="shared" si="614"/>
        <v>0</v>
      </c>
      <c r="AZ456" s="59">
        <f t="shared" si="615"/>
        <v>0</v>
      </c>
      <c r="BA456" s="59">
        <f t="shared" si="615"/>
        <v>279.2</v>
      </c>
    </row>
    <row r="457" spans="1:53" x14ac:dyDescent="0.15">
      <c r="A457" s="9"/>
      <c r="B457" s="10"/>
      <c r="C457" s="137"/>
      <c r="D457" s="22" t="s">
        <v>9</v>
      </c>
      <c r="E457" s="28"/>
      <c r="F457" s="28"/>
      <c r="G457" s="28"/>
      <c r="H457" s="28"/>
      <c r="I457" s="28"/>
      <c r="J457" s="28"/>
      <c r="K457" s="28"/>
      <c r="L457" s="28"/>
      <c r="M457" s="28"/>
      <c r="N457" s="28"/>
      <c r="O457" s="28"/>
      <c r="P457" s="28"/>
      <c r="Q457" s="28"/>
      <c r="R457" s="28"/>
      <c r="S457" s="28"/>
      <c r="T457" s="28"/>
      <c r="U457" s="28"/>
      <c r="V457" s="28"/>
      <c r="W457" s="28"/>
      <c r="X457" s="28"/>
      <c r="Y457" s="28"/>
      <c r="Z457" s="28"/>
      <c r="AA457" s="28"/>
      <c r="AB457" s="28"/>
      <c r="AC457" s="28"/>
      <c r="AD457" s="28"/>
      <c r="AE457" s="28"/>
      <c r="AF457" s="28"/>
      <c r="AG457" s="28"/>
      <c r="AH457" s="28"/>
      <c r="AI457" s="28"/>
      <c r="AJ457" s="28"/>
      <c r="AK457" s="28"/>
      <c r="AL457" s="28"/>
      <c r="AM457" s="28"/>
      <c r="AN457" s="28"/>
      <c r="AO457" s="28"/>
      <c r="AP457" s="30"/>
      <c r="AQ457" s="30"/>
      <c r="AR457" s="5">
        <v>161.6</v>
      </c>
      <c r="AS457" s="5">
        <v>170.8</v>
      </c>
      <c r="AU457" s="51"/>
      <c r="AV457" s="52"/>
      <c r="AW457" s="122"/>
      <c r="AY457" s="59">
        <f t="shared" si="614"/>
        <v>0</v>
      </c>
      <c r="AZ457" s="59">
        <f t="shared" si="615"/>
        <v>0</v>
      </c>
      <c r="BA457" s="59">
        <f t="shared" si="615"/>
        <v>261.2</v>
      </c>
    </row>
    <row r="458" spans="1:53" x14ac:dyDescent="0.15">
      <c r="A458" s="9"/>
      <c r="B458" s="10"/>
      <c r="C458" s="137"/>
      <c r="D458" s="22" t="s">
        <v>10</v>
      </c>
      <c r="E458" s="28"/>
      <c r="F458" s="28"/>
      <c r="G458" s="28"/>
      <c r="H458" s="28"/>
      <c r="I458" s="28"/>
      <c r="J458" s="28"/>
      <c r="K458" s="28"/>
      <c r="L458" s="28"/>
      <c r="M458" s="28"/>
      <c r="N458" s="28"/>
      <c r="O458" s="28"/>
      <c r="P458" s="28"/>
      <c r="Q458" s="28"/>
      <c r="R458" s="28"/>
      <c r="S458" s="28"/>
      <c r="T458" s="28"/>
      <c r="U458" s="28"/>
      <c r="V458" s="28"/>
      <c r="W458" s="28"/>
      <c r="X458" s="28"/>
      <c r="Y458" s="28"/>
      <c r="Z458" s="28"/>
      <c r="AA458" s="28"/>
      <c r="AB458" s="28"/>
      <c r="AC458" s="28"/>
      <c r="AD458" s="28"/>
      <c r="AE458" s="28"/>
      <c r="AF458" s="28"/>
      <c r="AG458" s="28"/>
      <c r="AH458" s="28"/>
      <c r="AI458" s="28"/>
      <c r="AJ458" s="28"/>
      <c r="AK458" s="28"/>
      <c r="AL458" s="28"/>
      <c r="AM458" s="28"/>
      <c r="AN458" s="28"/>
      <c r="AO458" s="28"/>
      <c r="AP458" s="30"/>
      <c r="AQ458" s="30"/>
      <c r="AR458" s="5">
        <v>17</v>
      </c>
      <c r="AS458" s="5">
        <v>17</v>
      </c>
      <c r="AU458" s="51"/>
      <c r="AV458" s="52"/>
      <c r="AW458" s="122"/>
      <c r="AY458" s="59">
        <f t="shared" si="614"/>
        <v>0</v>
      </c>
      <c r="AZ458" s="59">
        <f t="shared" si="615"/>
        <v>0</v>
      </c>
      <c r="BA458" s="59">
        <f t="shared" si="615"/>
        <v>25.4</v>
      </c>
    </row>
    <row r="459" spans="1:53" ht="14.25" thickBot="1" x14ac:dyDescent="0.2">
      <c r="A459" s="9"/>
      <c r="B459" s="10"/>
      <c r="C459" s="138"/>
      <c r="D459" s="24" t="s">
        <v>11</v>
      </c>
      <c r="E459" s="29"/>
      <c r="F459" s="29"/>
      <c r="G459" s="29"/>
      <c r="H459" s="29"/>
      <c r="I459" s="29"/>
      <c r="J459" s="29"/>
      <c r="K459" s="29"/>
      <c r="L459" s="29"/>
      <c r="M459" s="29"/>
      <c r="N459" s="29"/>
      <c r="O459" s="29"/>
      <c r="P459" s="29"/>
      <c r="Q459" s="29"/>
      <c r="R459" s="29"/>
      <c r="S459" s="29"/>
      <c r="T459" s="29"/>
      <c r="U459" s="29"/>
      <c r="V459" s="29"/>
      <c r="W459" s="29"/>
      <c r="X459" s="29"/>
      <c r="Y459" s="29"/>
      <c r="Z459" s="29"/>
      <c r="AA459" s="29"/>
      <c r="AB459" s="29"/>
      <c r="AC459" s="29"/>
      <c r="AD459" s="29"/>
      <c r="AE459" s="29"/>
      <c r="AF459" s="29"/>
      <c r="AG459" s="29"/>
      <c r="AH459" s="29"/>
      <c r="AI459" s="29"/>
      <c r="AJ459" s="29"/>
      <c r="AK459" s="29"/>
      <c r="AL459" s="29"/>
      <c r="AM459" s="29"/>
      <c r="AN459" s="29"/>
      <c r="AO459" s="29"/>
      <c r="AP459" s="31"/>
      <c r="AQ459" s="31"/>
      <c r="AR459" s="7">
        <v>17</v>
      </c>
      <c r="AS459" s="7">
        <v>17</v>
      </c>
      <c r="AU459" s="51"/>
      <c r="AV459" s="52"/>
      <c r="AW459" s="123"/>
      <c r="AY459" s="59">
        <f t="shared" si="614"/>
        <v>0</v>
      </c>
      <c r="AZ459" s="59">
        <f t="shared" si="615"/>
        <v>0</v>
      </c>
      <c r="BA459" s="59">
        <f t="shared" si="615"/>
        <v>25.4</v>
      </c>
    </row>
    <row r="460" spans="1:53" x14ac:dyDescent="0.15">
      <c r="A460" s="9"/>
      <c r="B460" s="10"/>
      <c r="C460" s="133" t="s">
        <v>75</v>
      </c>
      <c r="D460" s="23" t="s">
        <v>6</v>
      </c>
      <c r="E460" s="26">
        <f t="shared" ref="E460:AI460" si="665">SUM(E461:E462)-SUM(E463:E464)</f>
        <v>0</v>
      </c>
      <c r="F460" s="26">
        <f t="shared" si="665"/>
        <v>0</v>
      </c>
      <c r="G460" s="26">
        <f t="shared" si="665"/>
        <v>0</v>
      </c>
      <c r="H460" s="26">
        <f t="shared" si="665"/>
        <v>0</v>
      </c>
      <c r="I460" s="26">
        <f t="shared" si="665"/>
        <v>0</v>
      </c>
      <c r="J460" s="26">
        <f t="shared" si="665"/>
        <v>0</v>
      </c>
      <c r="K460" s="26">
        <f t="shared" si="665"/>
        <v>0</v>
      </c>
      <c r="L460" s="26">
        <f t="shared" si="665"/>
        <v>0</v>
      </c>
      <c r="M460" s="26">
        <f t="shared" si="665"/>
        <v>0</v>
      </c>
      <c r="N460" s="26">
        <f t="shared" si="665"/>
        <v>0</v>
      </c>
      <c r="O460" s="26">
        <f t="shared" si="665"/>
        <v>0</v>
      </c>
      <c r="P460" s="26">
        <f t="shared" si="665"/>
        <v>0</v>
      </c>
      <c r="Q460" s="26">
        <f t="shared" si="665"/>
        <v>0</v>
      </c>
      <c r="R460" s="26">
        <f t="shared" si="665"/>
        <v>0</v>
      </c>
      <c r="S460" s="26">
        <f t="shared" si="665"/>
        <v>0</v>
      </c>
      <c r="T460" s="26">
        <f t="shared" si="665"/>
        <v>0</v>
      </c>
      <c r="U460" s="26">
        <f t="shared" si="665"/>
        <v>0</v>
      </c>
      <c r="V460" s="26">
        <f t="shared" si="665"/>
        <v>0</v>
      </c>
      <c r="W460" s="26">
        <f t="shared" si="665"/>
        <v>0</v>
      </c>
      <c r="X460" s="26">
        <f t="shared" si="665"/>
        <v>0</v>
      </c>
      <c r="Y460" s="26">
        <f t="shared" si="665"/>
        <v>0</v>
      </c>
      <c r="Z460" s="26">
        <f t="shared" si="665"/>
        <v>0</v>
      </c>
      <c r="AA460" s="26">
        <f t="shared" si="665"/>
        <v>0</v>
      </c>
      <c r="AB460" s="26">
        <f t="shared" si="665"/>
        <v>0</v>
      </c>
      <c r="AC460" s="26">
        <f t="shared" si="665"/>
        <v>0</v>
      </c>
      <c r="AD460" s="26">
        <f t="shared" si="665"/>
        <v>0</v>
      </c>
      <c r="AE460" s="26">
        <f t="shared" si="665"/>
        <v>0</v>
      </c>
      <c r="AF460" s="26">
        <f t="shared" si="665"/>
        <v>0</v>
      </c>
      <c r="AG460" s="26">
        <f t="shared" si="665"/>
        <v>0</v>
      </c>
      <c r="AH460" s="26">
        <f t="shared" si="665"/>
        <v>0</v>
      </c>
      <c r="AI460" s="26">
        <f t="shared" si="665"/>
        <v>0</v>
      </c>
      <c r="AJ460" s="26">
        <f t="shared" ref="AJ460:AK460" si="666">SUM(AJ461:AJ462)-SUM(AJ463:AJ464)</f>
        <v>0</v>
      </c>
      <c r="AK460" s="26">
        <f t="shared" si="666"/>
        <v>0</v>
      </c>
      <c r="AL460" s="26">
        <f t="shared" ref="AL460" si="667">SUM(AL461:AL462)-SUM(AL463:AL464)</f>
        <v>0</v>
      </c>
      <c r="AM460" s="26">
        <f t="shared" ref="AM460" si="668">SUM(AM461:AM462)-SUM(AM463:AM464)</f>
        <v>0</v>
      </c>
      <c r="AN460" s="26">
        <f t="shared" ref="AN460" si="669">SUM(AN461:AN462)-SUM(AN463:AN464)</f>
        <v>0</v>
      </c>
      <c r="AO460" s="26">
        <f t="shared" ref="AO460" si="670">SUM(AO461:AO462)-SUM(AO463:AO464)</f>
        <v>0</v>
      </c>
      <c r="AP460" s="27">
        <f t="shared" ref="AP460" si="671">SUM(AP461:AP462)-SUM(AP463:AP464)</f>
        <v>0</v>
      </c>
      <c r="AQ460" s="27">
        <f t="shared" ref="AQ460" si="672">SUM(AQ461:AQ462)-SUM(AQ463:AQ464)</f>
        <v>0</v>
      </c>
      <c r="AR460" s="3">
        <v>1009.7</v>
      </c>
      <c r="AS460" s="3">
        <v>1027.3</v>
      </c>
      <c r="AU460" s="51"/>
      <c r="AV460" s="52"/>
      <c r="AW460" s="121" t="s">
        <v>361</v>
      </c>
      <c r="AY460" s="59">
        <f t="shared" si="614"/>
        <v>0</v>
      </c>
      <c r="AZ460" s="59">
        <f t="shared" si="615"/>
        <v>0</v>
      </c>
      <c r="BA460" s="59">
        <f t="shared" si="615"/>
        <v>46.6</v>
      </c>
    </row>
    <row r="461" spans="1:53" x14ac:dyDescent="0.15">
      <c r="A461" s="9"/>
      <c r="B461" s="10"/>
      <c r="C461" s="134"/>
      <c r="D461" s="22" t="s">
        <v>7</v>
      </c>
      <c r="E461" s="28"/>
      <c r="F461" s="28"/>
      <c r="G461" s="28"/>
      <c r="H461" s="28"/>
      <c r="I461" s="28"/>
      <c r="J461" s="28"/>
      <c r="K461" s="28"/>
      <c r="L461" s="28"/>
      <c r="M461" s="28"/>
      <c r="N461" s="28"/>
      <c r="O461" s="28"/>
      <c r="P461" s="28"/>
      <c r="Q461" s="28"/>
      <c r="R461" s="28"/>
      <c r="S461" s="28"/>
      <c r="T461" s="28"/>
      <c r="U461" s="28"/>
      <c r="V461" s="28"/>
      <c r="W461" s="28"/>
      <c r="X461" s="28"/>
      <c r="Y461" s="28">
        <v>10174</v>
      </c>
      <c r="Z461" s="28">
        <v>3972</v>
      </c>
      <c r="AA461" s="28">
        <v>3806</v>
      </c>
      <c r="AB461" s="28">
        <v>5967</v>
      </c>
      <c r="AC461" s="28">
        <v>6318</v>
      </c>
      <c r="AD461" s="28">
        <v>6944</v>
      </c>
      <c r="AE461" s="28">
        <v>6916</v>
      </c>
      <c r="AF461" s="28">
        <v>7028</v>
      </c>
      <c r="AG461" s="28">
        <v>6985</v>
      </c>
      <c r="AH461" s="28">
        <v>6623</v>
      </c>
      <c r="AI461" s="28">
        <v>17063</v>
      </c>
      <c r="AJ461" s="28">
        <v>93400</v>
      </c>
      <c r="AK461" s="28">
        <v>80967</v>
      </c>
      <c r="AL461" s="28">
        <v>85407</v>
      </c>
      <c r="AM461" s="28">
        <v>67990</v>
      </c>
      <c r="AN461" s="28">
        <v>68219</v>
      </c>
      <c r="AO461" s="28">
        <v>88312</v>
      </c>
      <c r="AP461" s="30">
        <v>82.5</v>
      </c>
      <c r="AQ461" s="30">
        <v>65.3</v>
      </c>
      <c r="AR461" s="5">
        <v>79.099999999999994</v>
      </c>
      <c r="AS461" s="5">
        <v>79.7</v>
      </c>
      <c r="AU461" s="51"/>
      <c r="AV461" s="52"/>
      <c r="AW461" s="122"/>
      <c r="AY461" s="59">
        <f t="shared" si="614"/>
        <v>0</v>
      </c>
      <c r="AZ461" s="59">
        <f t="shared" si="615"/>
        <v>0</v>
      </c>
      <c r="BA461" s="59">
        <f t="shared" si="615"/>
        <v>0</v>
      </c>
    </row>
    <row r="462" spans="1:53" x14ac:dyDescent="0.15">
      <c r="A462" s="9"/>
      <c r="B462" s="10"/>
      <c r="C462" s="134"/>
      <c r="D462" s="22" t="s">
        <v>8</v>
      </c>
      <c r="E462" s="28"/>
      <c r="F462" s="28"/>
      <c r="G462" s="28"/>
      <c r="H462" s="28"/>
      <c r="I462" s="28"/>
      <c r="J462" s="28"/>
      <c r="K462" s="28"/>
      <c r="L462" s="28"/>
      <c r="M462" s="28"/>
      <c r="N462" s="28"/>
      <c r="O462" s="28"/>
      <c r="P462" s="28"/>
      <c r="Q462" s="28"/>
      <c r="R462" s="28"/>
      <c r="S462" s="28"/>
      <c r="T462" s="28"/>
      <c r="U462" s="28"/>
      <c r="V462" s="28"/>
      <c r="W462" s="28"/>
      <c r="X462" s="28"/>
      <c r="Y462" s="28">
        <v>1258686</v>
      </c>
      <c r="Z462" s="28">
        <v>1166577</v>
      </c>
      <c r="AA462" s="28">
        <v>1196134</v>
      </c>
      <c r="AB462" s="28">
        <v>1214890</v>
      </c>
      <c r="AC462" s="28">
        <v>1231212</v>
      </c>
      <c r="AD462" s="28">
        <v>1482253</v>
      </c>
      <c r="AE462" s="28">
        <v>1439361</v>
      </c>
      <c r="AF462" s="28">
        <v>1432916</v>
      </c>
      <c r="AG462" s="28">
        <v>1351328</v>
      </c>
      <c r="AH462" s="28">
        <v>1408529</v>
      </c>
      <c r="AI462" s="28">
        <v>1597509</v>
      </c>
      <c r="AJ462" s="28">
        <v>1622171</v>
      </c>
      <c r="AK462" s="28">
        <v>1550294</v>
      </c>
      <c r="AL462" s="28">
        <v>1481072</v>
      </c>
      <c r="AM462" s="28">
        <v>1432204</v>
      </c>
      <c r="AN462" s="28">
        <v>1433332</v>
      </c>
      <c r="AO462" s="28">
        <v>1269003</v>
      </c>
      <c r="AP462" s="30">
        <v>1137.9000000000001</v>
      </c>
      <c r="AQ462" s="30">
        <v>1076.3</v>
      </c>
      <c r="AR462" s="5">
        <v>930.6</v>
      </c>
      <c r="AS462" s="5">
        <v>947.6</v>
      </c>
      <c r="AU462" s="51"/>
      <c r="AV462" s="52"/>
      <c r="AW462" s="122"/>
      <c r="AY462" s="59">
        <f t="shared" si="614"/>
        <v>0</v>
      </c>
      <c r="AZ462" s="59">
        <f t="shared" si="615"/>
        <v>0</v>
      </c>
      <c r="BA462" s="59">
        <f t="shared" si="615"/>
        <v>46.6</v>
      </c>
    </row>
    <row r="463" spans="1:53" x14ac:dyDescent="0.15">
      <c r="A463" s="9"/>
      <c r="B463" s="10"/>
      <c r="C463" s="134"/>
      <c r="D463" s="22" t="s">
        <v>9</v>
      </c>
      <c r="E463" s="28"/>
      <c r="F463" s="28"/>
      <c r="G463" s="28"/>
      <c r="H463" s="28"/>
      <c r="I463" s="28"/>
      <c r="J463" s="28"/>
      <c r="K463" s="28"/>
      <c r="L463" s="28"/>
      <c r="M463" s="28"/>
      <c r="N463" s="28"/>
      <c r="O463" s="28"/>
      <c r="P463" s="28"/>
      <c r="Q463" s="28"/>
      <c r="R463" s="28"/>
      <c r="S463" s="28"/>
      <c r="T463" s="28"/>
      <c r="U463" s="28"/>
      <c r="V463" s="28"/>
      <c r="W463" s="28"/>
      <c r="X463" s="28"/>
      <c r="Y463" s="28">
        <v>1176805</v>
      </c>
      <c r="Z463" s="28">
        <v>1082633</v>
      </c>
      <c r="AA463" s="28">
        <v>1105520</v>
      </c>
      <c r="AB463" s="28">
        <v>1133061</v>
      </c>
      <c r="AC463" s="28">
        <v>1149768</v>
      </c>
      <c r="AD463" s="28">
        <v>1391806</v>
      </c>
      <c r="AE463" s="28">
        <v>1356532</v>
      </c>
      <c r="AF463" s="28">
        <v>1353424</v>
      </c>
      <c r="AG463" s="28">
        <v>1265897</v>
      </c>
      <c r="AH463" s="28">
        <v>1325974</v>
      </c>
      <c r="AI463" s="28">
        <v>1505072</v>
      </c>
      <c r="AJ463" s="28">
        <v>1606416</v>
      </c>
      <c r="AK463" s="28">
        <v>1533225</v>
      </c>
      <c r="AL463" s="28">
        <v>1455397</v>
      </c>
      <c r="AM463" s="28">
        <v>1404753</v>
      </c>
      <c r="AN463" s="28">
        <v>1404454</v>
      </c>
      <c r="AO463" s="28">
        <v>1273276</v>
      </c>
      <c r="AP463" s="30">
        <v>1144.4000000000001</v>
      </c>
      <c r="AQ463" s="30">
        <v>1059.5999999999999</v>
      </c>
      <c r="AR463" s="5">
        <v>938.1</v>
      </c>
      <c r="AS463" s="5">
        <v>954.3</v>
      </c>
      <c r="AU463" s="51"/>
      <c r="AV463" s="52"/>
      <c r="AW463" s="122"/>
      <c r="AY463" s="59">
        <f t="shared" si="614"/>
        <v>0</v>
      </c>
      <c r="AZ463" s="59">
        <f t="shared" si="615"/>
        <v>0</v>
      </c>
      <c r="BA463" s="59">
        <f t="shared" si="615"/>
        <v>45.3</v>
      </c>
    </row>
    <row r="464" spans="1:53" x14ac:dyDescent="0.15">
      <c r="A464" s="9"/>
      <c r="B464" s="10"/>
      <c r="C464" s="134"/>
      <c r="D464" s="22" t="s">
        <v>10</v>
      </c>
      <c r="E464" s="28"/>
      <c r="F464" s="28"/>
      <c r="G464" s="28"/>
      <c r="H464" s="28"/>
      <c r="I464" s="28"/>
      <c r="J464" s="28"/>
      <c r="K464" s="28"/>
      <c r="L464" s="28"/>
      <c r="M464" s="28"/>
      <c r="N464" s="28"/>
      <c r="O464" s="28"/>
      <c r="P464" s="28"/>
      <c r="Q464" s="28"/>
      <c r="R464" s="28"/>
      <c r="S464" s="28"/>
      <c r="T464" s="28"/>
      <c r="U464" s="28"/>
      <c r="V464" s="28"/>
      <c r="W464" s="28"/>
      <c r="X464" s="28"/>
      <c r="Y464" s="28">
        <v>92055</v>
      </c>
      <c r="Z464" s="28">
        <v>87916</v>
      </c>
      <c r="AA464" s="28">
        <v>94420</v>
      </c>
      <c r="AB464" s="28">
        <v>87796</v>
      </c>
      <c r="AC464" s="28">
        <v>87762</v>
      </c>
      <c r="AD464" s="28">
        <v>97391</v>
      </c>
      <c r="AE464" s="28">
        <v>89745</v>
      </c>
      <c r="AF464" s="28">
        <v>86520</v>
      </c>
      <c r="AG464" s="28">
        <v>92416</v>
      </c>
      <c r="AH464" s="28">
        <v>89178</v>
      </c>
      <c r="AI464" s="28">
        <v>109500</v>
      </c>
      <c r="AJ464" s="28">
        <v>109155</v>
      </c>
      <c r="AK464" s="28">
        <v>98036</v>
      </c>
      <c r="AL464" s="28">
        <v>111082</v>
      </c>
      <c r="AM464" s="28">
        <v>95441</v>
      </c>
      <c r="AN464" s="28">
        <v>97097</v>
      </c>
      <c r="AO464" s="28">
        <v>84039</v>
      </c>
      <c r="AP464" s="30">
        <v>76</v>
      </c>
      <c r="AQ464" s="30">
        <v>82</v>
      </c>
      <c r="AR464" s="5">
        <v>71.599999999999994</v>
      </c>
      <c r="AS464" s="5">
        <v>73</v>
      </c>
      <c r="AU464" s="51"/>
      <c r="AV464" s="52"/>
      <c r="AW464" s="122"/>
      <c r="AY464" s="59">
        <f t="shared" si="614"/>
        <v>0</v>
      </c>
      <c r="AZ464" s="59">
        <f t="shared" si="615"/>
        <v>0</v>
      </c>
      <c r="BA464" s="59">
        <f t="shared" si="615"/>
        <v>1.3</v>
      </c>
    </row>
    <row r="465" spans="1:53" ht="14.25" thickBot="1" x14ac:dyDescent="0.2">
      <c r="A465" s="9"/>
      <c r="B465" s="10"/>
      <c r="C465" s="135"/>
      <c r="D465" s="24" t="s">
        <v>11</v>
      </c>
      <c r="E465" s="29"/>
      <c r="F465" s="29"/>
      <c r="G465" s="29"/>
      <c r="H465" s="29"/>
      <c r="I465" s="29"/>
      <c r="J465" s="29"/>
      <c r="K465" s="29"/>
      <c r="L465" s="29"/>
      <c r="M465" s="29"/>
      <c r="N465" s="29"/>
      <c r="O465" s="29"/>
      <c r="P465" s="29"/>
      <c r="Q465" s="29"/>
      <c r="R465" s="29"/>
      <c r="S465" s="29"/>
      <c r="T465" s="29"/>
      <c r="U465" s="29"/>
      <c r="V465" s="29"/>
      <c r="W465" s="29"/>
      <c r="X465" s="29"/>
      <c r="Y465" s="29">
        <v>96917</v>
      </c>
      <c r="Z465" s="29">
        <v>89422</v>
      </c>
      <c r="AA465" s="29">
        <f>AA464</f>
        <v>94420</v>
      </c>
      <c r="AB465" s="29">
        <f>AB464</f>
        <v>87796</v>
      </c>
      <c r="AC465" s="29">
        <f>AC464</f>
        <v>87762</v>
      </c>
      <c r="AD465" s="29">
        <f>AD464</f>
        <v>97391</v>
      </c>
      <c r="AE465" s="29">
        <v>94988</v>
      </c>
      <c r="AF465" s="29">
        <f>AF464</f>
        <v>86520</v>
      </c>
      <c r="AG465" s="29">
        <f>AG464</f>
        <v>92416</v>
      </c>
      <c r="AH465" s="29">
        <v>89178</v>
      </c>
      <c r="AI465" s="29">
        <v>109500</v>
      </c>
      <c r="AJ465" s="29">
        <v>109155</v>
      </c>
      <c r="AK465" s="29">
        <v>98036</v>
      </c>
      <c r="AL465" s="29">
        <v>111082</v>
      </c>
      <c r="AM465" s="29">
        <v>95441</v>
      </c>
      <c r="AN465" s="29">
        <v>7097</v>
      </c>
      <c r="AO465" s="29">
        <f>AO464</f>
        <v>84039</v>
      </c>
      <c r="AP465" s="31">
        <v>76</v>
      </c>
      <c r="AQ465" s="31">
        <v>82</v>
      </c>
      <c r="AR465" s="7">
        <v>71.599999999999994</v>
      </c>
      <c r="AS465" s="7">
        <v>73</v>
      </c>
      <c r="AU465" s="51"/>
      <c r="AV465" s="52"/>
      <c r="AW465" s="122"/>
      <c r="AY465" s="59">
        <f t="shared" si="614"/>
        <v>0</v>
      </c>
      <c r="AZ465" s="59">
        <f t="shared" si="615"/>
        <v>0</v>
      </c>
      <c r="BA465" s="59">
        <f t="shared" si="615"/>
        <v>1.3</v>
      </c>
    </row>
    <row r="466" spans="1:53" x14ac:dyDescent="0.15">
      <c r="A466" s="9"/>
      <c r="B466" s="10"/>
      <c r="C466" s="136" t="s">
        <v>76</v>
      </c>
      <c r="D466" s="23" t="s">
        <v>6</v>
      </c>
      <c r="E466" s="26">
        <f t="shared" ref="E466:AI466" si="673">SUM(E467:E468)</f>
        <v>0</v>
      </c>
      <c r="F466" s="26">
        <f t="shared" si="673"/>
        <v>0</v>
      </c>
      <c r="G466" s="26">
        <f t="shared" si="673"/>
        <v>0</v>
      </c>
      <c r="H466" s="26">
        <f t="shared" si="673"/>
        <v>0</v>
      </c>
      <c r="I466" s="26">
        <f t="shared" si="673"/>
        <v>0</v>
      </c>
      <c r="J466" s="26">
        <f t="shared" si="673"/>
        <v>0</v>
      </c>
      <c r="K466" s="26">
        <f t="shared" si="673"/>
        <v>0</v>
      </c>
      <c r="L466" s="26">
        <f t="shared" si="673"/>
        <v>0</v>
      </c>
      <c r="M466" s="26">
        <f t="shared" si="673"/>
        <v>0</v>
      </c>
      <c r="N466" s="26">
        <f t="shared" si="673"/>
        <v>0</v>
      </c>
      <c r="O466" s="26">
        <f t="shared" si="673"/>
        <v>0</v>
      </c>
      <c r="P466" s="26">
        <f t="shared" si="673"/>
        <v>0</v>
      </c>
      <c r="Q466" s="26">
        <f t="shared" si="673"/>
        <v>0</v>
      </c>
      <c r="R466" s="26">
        <f t="shared" si="673"/>
        <v>0</v>
      </c>
      <c r="S466" s="26">
        <f t="shared" si="673"/>
        <v>0</v>
      </c>
      <c r="T466" s="26">
        <f t="shared" si="673"/>
        <v>0</v>
      </c>
      <c r="U466" s="26">
        <f t="shared" si="673"/>
        <v>0</v>
      </c>
      <c r="V466" s="26">
        <f t="shared" si="673"/>
        <v>0</v>
      </c>
      <c r="W466" s="26">
        <f t="shared" si="673"/>
        <v>0</v>
      </c>
      <c r="X466" s="26">
        <f t="shared" si="673"/>
        <v>0</v>
      </c>
      <c r="Y466" s="26">
        <f t="shared" si="673"/>
        <v>0</v>
      </c>
      <c r="Z466" s="26">
        <f t="shared" si="673"/>
        <v>0</v>
      </c>
      <c r="AA466" s="26">
        <f t="shared" si="673"/>
        <v>0</v>
      </c>
      <c r="AB466" s="26">
        <f t="shared" si="673"/>
        <v>0</v>
      </c>
      <c r="AC466" s="26">
        <f t="shared" si="673"/>
        <v>0</v>
      </c>
      <c r="AD466" s="26">
        <f t="shared" si="673"/>
        <v>0</v>
      </c>
      <c r="AE466" s="26">
        <f t="shared" si="673"/>
        <v>0</v>
      </c>
      <c r="AF466" s="26">
        <f t="shared" si="673"/>
        <v>0</v>
      </c>
      <c r="AG466" s="26">
        <f t="shared" si="673"/>
        <v>0</v>
      </c>
      <c r="AH466" s="26">
        <f t="shared" si="673"/>
        <v>0</v>
      </c>
      <c r="AI466" s="26">
        <f t="shared" si="673"/>
        <v>0</v>
      </c>
      <c r="AJ466" s="26">
        <f t="shared" ref="AJ466:AK466" si="674">SUM(AJ467:AJ468)</f>
        <v>0</v>
      </c>
      <c r="AK466" s="26">
        <f t="shared" si="674"/>
        <v>0</v>
      </c>
      <c r="AL466" s="26">
        <f t="shared" ref="AL466" si="675">SUM(AL467:AL468)</f>
        <v>0</v>
      </c>
      <c r="AM466" s="26">
        <f t="shared" ref="AM466" si="676">SUM(AM467:AM468)</f>
        <v>0</v>
      </c>
      <c r="AN466" s="26">
        <f t="shared" ref="AN466" si="677">SUM(AN467:AN468)</f>
        <v>0</v>
      </c>
      <c r="AO466" s="26">
        <f t="shared" ref="AO466" si="678">SUM(AO467:AO468)</f>
        <v>0</v>
      </c>
      <c r="AP466" s="27">
        <f t="shared" ref="AP466" si="679">SUM(AP467:AP468)</f>
        <v>0</v>
      </c>
      <c r="AQ466" s="27">
        <f t="shared" ref="AQ466" si="680">SUM(AQ467:AQ468)</f>
        <v>0</v>
      </c>
      <c r="AR466" s="3">
        <v>262</v>
      </c>
      <c r="AS466" s="3">
        <v>241.2</v>
      </c>
      <c r="AU466" s="51"/>
      <c r="AV466" s="52"/>
      <c r="AW466" s="53" t="s">
        <v>85</v>
      </c>
      <c r="AY466" s="59">
        <f t="shared" si="614"/>
        <v>0</v>
      </c>
      <c r="AZ466" s="59">
        <f t="shared" si="615"/>
        <v>0</v>
      </c>
      <c r="BA466" s="59">
        <f t="shared" si="615"/>
        <v>520.5</v>
      </c>
    </row>
    <row r="467" spans="1:53" x14ac:dyDescent="0.15">
      <c r="A467" s="9"/>
      <c r="B467" s="10"/>
      <c r="C467" s="137"/>
      <c r="D467" s="22" t="s">
        <v>7</v>
      </c>
      <c r="E467" s="28"/>
      <c r="F467" s="28"/>
      <c r="G467" s="28"/>
      <c r="H467" s="28"/>
      <c r="I467" s="28"/>
      <c r="J467" s="28"/>
      <c r="K467" s="28"/>
      <c r="L467" s="28"/>
      <c r="M467" s="28"/>
      <c r="N467" s="28"/>
      <c r="O467" s="28"/>
      <c r="P467" s="28"/>
      <c r="Q467" s="28"/>
      <c r="R467" s="28"/>
      <c r="S467" s="28"/>
      <c r="T467" s="28"/>
      <c r="U467" s="28"/>
      <c r="V467" s="28"/>
      <c r="W467" s="28"/>
      <c r="X467" s="28"/>
      <c r="Y467" s="28"/>
      <c r="Z467" s="28"/>
      <c r="AA467" s="28"/>
      <c r="AB467" s="28"/>
      <c r="AC467" s="28"/>
      <c r="AD467" s="28"/>
      <c r="AE467" s="28"/>
      <c r="AF467" s="28"/>
      <c r="AG467" s="28"/>
      <c r="AH467" s="28"/>
      <c r="AI467" s="28"/>
      <c r="AJ467" s="28"/>
      <c r="AK467" s="28"/>
      <c r="AL467" s="28"/>
      <c r="AM467" s="28"/>
      <c r="AN467" s="28"/>
      <c r="AO467" s="28"/>
      <c r="AP467" s="30"/>
      <c r="AQ467" s="30"/>
      <c r="AR467" s="5">
        <v>0.2</v>
      </c>
      <c r="AS467" s="5">
        <v>0.2</v>
      </c>
      <c r="AU467" s="51"/>
      <c r="AV467" s="52"/>
      <c r="AW467" s="54"/>
      <c r="AY467" s="59">
        <f t="shared" si="614"/>
        <v>0</v>
      </c>
      <c r="AZ467" s="59">
        <f t="shared" si="615"/>
        <v>0</v>
      </c>
      <c r="BA467" s="59">
        <f t="shared" si="615"/>
        <v>0.1</v>
      </c>
    </row>
    <row r="468" spans="1:53" x14ac:dyDescent="0.15">
      <c r="A468" s="9"/>
      <c r="B468" s="10"/>
      <c r="C468" s="137"/>
      <c r="D468" s="22" t="s">
        <v>8</v>
      </c>
      <c r="E468" s="28"/>
      <c r="F468" s="28"/>
      <c r="G468" s="28"/>
      <c r="H468" s="28"/>
      <c r="I468" s="28"/>
      <c r="J468" s="28"/>
      <c r="K468" s="28"/>
      <c r="L468" s="28"/>
      <c r="M468" s="28"/>
      <c r="N468" s="28"/>
      <c r="O468" s="28"/>
      <c r="P468" s="28"/>
      <c r="Q468" s="28"/>
      <c r="R468" s="28"/>
      <c r="S468" s="28"/>
      <c r="T468" s="28"/>
      <c r="U468" s="28"/>
      <c r="V468" s="28"/>
      <c r="W468" s="28"/>
      <c r="X468" s="28"/>
      <c r="Y468" s="28"/>
      <c r="Z468" s="28"/>
      <c r="AA468" s="28"/>
      <c r="AB468" s="28"/>
      <c r="AC468" s="28"/>
      <c r="AD468" s="28"/>
      <c r="AE468" s="28"/>
      <c r="AF468" s="28"/>
      <c r="AG468" s="28"/>
      <c r="AH468" s="28"/>
      <c r="AI468" s="28"/>
      <c r="AJ468" s="28"/>
      <c r="AK468" s="28"/>
      <c r="AL468" s="28"/>
      <c r="AM468" s="28"/>
      <c r="AN468" s="28"/>
      <c r="AO468" s="28"/>
      <c r="AP468" s="30"/>
      <c r="AQ468" s="30"/>
      <c r="AR468" s="5">
        <v>261.8</v>
      </c>
      <c r="AS468" s="5">
        <v>241</v>
      </c>
      <c r="AU468" s="51"/>
      <c r="AV468" s="52"/>
      <c r="AW468" s="54"/>
      <c r="AY468" s="59">
        <f t="shared" si="614"/>
        <v>0</v>
      </c>
      <c r="AZ468" s="59">
        <f t="shared" si="615"/>
        <v>0</v>
      </c>
      <c r="BA468" s="59">
        <f t="shared" si="615"/>
        <v>520.4</v>
      </c>
    </row>
    <row r="469" spans="1:53" x14ac:dyDescent="0.15">
      <c r="A469" s="9"/>
      <c r="B469" s="10"/>
      <c r="C469" s="137"/>
      <c r="D469" s="22" t="s">
        <v>9</v>
      </c>
      <c r="E469" s="28"/>
      <c r="F469" s="28"/>
      <c r="G469" s="28"/>
      <c r="H469" s="28"/>
      <c r="I469" s="28"/>
      <c r="J469" s="28"/>
      <c r="K469" s="28"/>
      <c r="L469" s="28"/>
      <c r="M469" s="28"/>
      <c r="N469" s="28"/>
      <c r="O469" s="28"/>
      <c r="P469" s="28"/>
      <c r="Q469" s="28"/>
      <c r="R469" s="28"/>
      <c r="S469" s="28"/>
      <c r="T469" s="28"/>
      <c r="U469" s="28"/>
      <c r="V469" s="28"/>
      <c r="W469" s="28"/>
      <c r="X469" s="28"/>
      <c r="Y469" s="28"/>
      <c r="Z469" s="28"/>
      <c r="AA469" s="28"/>
      <c r="AB469" s="28"/>
      <c r="AC469" s="28"/>
      <c r="AD469" s="28"/>
      <c r="AE469" s="28"/>
      <c r="AF469" s="28"/>
      <c r="AG469" s="28"/>
      <c r="AH469" s="28"/>
      <c r="AI469" s="28"/>
      <c r="AJ469" s="28"/>
      <c r="AK469" s="28"/>
      <c r="AL469" s="28"/>
      <c r="AM469" s="28"/>
      <c r="AN469" s="28"/>
      <c r="AO469" s="28"/>
      <c r="AP469" s="30"/>
      <c r="AQ469" s="30"/>
      <c r="AR469" s="5">
        <v>255.7</v>
      </c>
      <c r="AS469" s="5">
        <v>231.6</v>
      </c>
      <c r="AU469" s="51"/>
      <c r="AV469" s="52"/>
      <c r="AW469" s="54"/>
      <c r="AY469" s="59">
        <f t="shared" si="614"/>
        <v>0</v>
      </c>
      <c r="AZ469" s="59">
        <f t="shared" si="615"/>
        <v>0</v>
      </c>
      <c r="BA469" s="59">
        <f t="shared" si="615"/>
        <v>505.2</v>
      </c>
    </row>
    <row r="470" spans="1:53" x14ac:dyDescent="0.15">
      <c r="A470" s="9"/>
      <c r="B470" s="10"/>
      <c r="C470" s="137"/>
      <c r="D470" s="22" t="s">
        <v>10</v>
      </c>
      <c r="E470" s="28"/>
      <c r="F470" s="28"/>
      <c r="G470" s="28"/>
      <c r="H470" s="28"/>
      <c r="I470" s="28"/>
      <c r="J470" s="28"/>
      <c r="K470" s="28"/>
      <c r="L470" s="28"/>
      <c r="M470" s="28"/>
      <c r="N470" s="28"/>
      <c r="O470" s="28"/>
      <c r="P470" s="28"/>
      <c r="Q470" s="28"/>
      <c r="R470" s="28"/>
      <c r="S470" s="28"/>
      <c r="T470" s="28"/>
      <c r="U470" s="28"/>
      <c r="V470" s="28"/>
      <c r="W470" s="28"/>
      <c r="X470" s="28"/>
      <c r="Y470" s="28"/>
      <c r="Z470" s="28"/>
      <c r="AA470" s="28"/>
      <c r="AB470" s="28"/>
      <c r="AC470" s="28"/>
      <c r="AD470" s="28"/>
      <c r="AE470" s="28"/>
      <c r="AF470" s="28"/>
      <c r="AG470" s="28"/>
      <c r="AH470" s="28"/>
      <c r="AI470" s="28"/>
      <c r="AJ470" s="28"/>
      <c r="AK470" s="28"/>
      <c r="AL470" s="28"/>
      <c r="AM470" s="28"/>
      <c r="AN470" s="28"/>
      <c r="AO470" s="28"/>
      <c r="AP470" s="30"/>
      <c r="AQ470" s="30"/>
      <c r="AR470" s="5">
        <v>6.3</v>
      </c>
      <c r="AS470" s="5">
        <v>9.6</v>
      </c>
      <c r="AU470" s="51"/>
      <c r="AV470" s="52"/>
      <c r="AW470" s="54"/>
      <c r="AY470" s="59">
        <f t="shared" si="614"/>
        <v>0</v>
      </c>
      <c r="AZ470" s="59">
        <f t="shared" si="615"/>
        <v>0</v>
      </c>
      <c r="BA470" s="59">
        <f t="shared" si="615"/>
        <v>15.3</v>
      </c>
    </row>
    <row r="471" spans="1:53" ht="14.25" thickBot="1" x14ac:dyDescent="0.2">
      <c r="A471" s="9"/>
      <c r="B471" s="10"/>
      <c r="C471" s="138"/>
      <c r="D471" s="24" t="s">
        <v>11</v>
      </c>
      <c r="E471" s="29"/>
      <c r="F471" s="29"/>
      <c r="G471" s="29"/>
      <c r="H471" s="29"/>
      <c r="I471" s="29"/>
      <c r="J471" s="29"/>
      <c r="K471" s="29"/>
      <c r="L471" s="29"/>
      <c r="M471" s="29"/>
      <c r="N471" s="29"/>
      <c r="O471" s="29"/>
      <c r="P471" s="29"/>
      <c r="Q471" s="29"/>
      <c r="R471" s="29"/>
      <c r="S471" s="29"/>
      <c r="T471" s="29"/>
      <c r="U471" s="29"/>
      <c r="V471" s="29"/>
      <c r="W471" s="29"/>
      <c r="X471" s="29"/>
      <c r="Y471" s="29"/>
      <c r="Z471" s="29"/>
      <c r="AA471" s="29"/>
      <c r="AB471" s="29"/>
      <c r="AC471" s="29"/>
      <c r="AD471" s="29"/>
      <c r="AE471" s="29"/>
      <c r="AF471" s="29"/>
      <c r="AG471" s="29"/>
      <c r="AH471" s="29"/>
      <c r="AI471" s="29"/>
      <c r="AJ471" s="29"/>
      <c r="AK471" s="29"/>
      <c r="AL471" s="29"/>
      <c r="AM471" s="29"/>
      <c r="AN471" s="29"/>
      <c r="AO471" s="29"/>
      <c r="AP471" s="31"/>
      <c r="AQ471" s="31"/>
      <c r="AR471" s="7">
        <v>6.3</v>
      </c>
      <c r="AS471" s="7">
        <v>9.6</v>
      </c>
      <c r="AU471" s="51"/>
      <c r="AV471" s="52"/>
      <c r="AW471" s="55"/>
      <c r="AY471" s="59">
        <f t="shared" si="614"/>
        <v>0</v>
      </c>
      <c r="AZ471" s="59">
        <f t="shared" si="615"/>
        <v>0</v>
      </c>
      <c r="BA471" s="59">
        <f t="shared" si="615"/>
        <v>15.3</v>
      </c>
    </row>
    <row r="472" spans="1:53" x14ac:dyDescent="0.15">
      <c r="A472" s="9"/>
      <c r="B472" s="10"/>
      <c r="C472" s="136" t="s">
        <v>77</v>
      </c>
      <c r="D472" s="23" t="s">
        <v>6</v>
      </c>
      <c r="E472" s="26">
        <f t="shared" ref="E472:AI472" si="681">SUM(E473:E474)</f>
        <v>0</v>
      </c>
      <c r="F472" s="26">
        <f t="shared" si="681"/>
        <v>0</v>
      </c>
      <c r="G472" s="26">
        <f t="shared" si="681"/>
        <v>0</v>
      </c>
      <c r="H472" s="26">
        <f t="shared" si="681"/>
        <v>0</v>
      </c>
      <c r="I472" s="26">
        <f t="shared" si="681"/>
        <v>0</v>
      </c>
      <c r="J472" s="26">
        <f t="shared" si="681"/>
        <v>0</v>
      </c>
      <c r="K472" s="26">
        <f t="shared" si="681"/>
        <v>0</v>
      </c>
      <c r="L472" s="26">
        <f t="shared" si="681"/>
        <v>0</v>
      </c>
      <c r="M472" s="26">
        <f t="shared" si="681"/>
        <v>0</v>
      </c>
      <c r="N472" s="26">
        <f t="shared" si="681"/>
        <v>0</v>
      </c>
      <c r="O472" s="26">
        <f t="shared" si="681"/>
        <v>0</v>
      </c>
      <c r="P472" s="26">
        <f t="shared" si="681"/>
        <v>0</v>
      </c>
      <c r="Q472" s="26">
        <f t="shared" si="681"/>
        <v>0</v>
      </c>
      <c r="R472" s="26">
        <f t="shared" si="681"/>
        <v>0</v>
      </c>
      <c r="S472" s="26">
        <f t="shared" si="681"/>
        <v>0</v>
      </c>
      <c r="T472" s="26">
        <f t="shared" si="681"/>
        <v>0</v>
      </c>
      <c r="U472" s="26">
        <f t="shared" si="681"/>
        <v>0</v>
      </c>
      <c r="V472" s="26">
        <f t="shared" si="681"/>
        <v>0</v>
      </c>
      <c r="W472" s="26">
        <f t="shared" si="681"/>
        <v>0</v>
      </c>
      <c r="X472" s="26">
        <f t="shared" si="681"/>
        <v>0</v>
      </c>
      <c r="Y472" s="26">
        <f t="shared" si="681"/>
        <v>0</v>
      </c>
      <c r="Z472" s="26">
        <f t="shared" si="681"/>
        <v>0</v>
      </c>
      <c r="AA472" s="26">
        <f t="shared" si="681"/>
        <v>0</v>
      </c>
      <c r="AB472" s="26">
        <f t="shared" si="681"/>
        <v>0</v>
      </c>
      <c r="AC472" s="26">
        <f t="shared" si="681"/>
        <v>0</v>
      </c>
      <c r="AD472" s="26">
        <f t="shared" si="681"/>
        <v>0</v>
      </c>
      <c r="AE472" s="26">
        <f t="shared" si="681"/>
        <v>0</v>
      </c>
      <c r="AF472" s="26">
        <f t="shared" si="681"/>
        <v>0</v>
      </c>
      <c r="AG472" s="26">
        <f t="shared" si="681"/>
        <v>0</v>
      </c>
      <c r="AH472" s="26">
        <f t="shared" si="681"/>
        <v>0</v>
      </c>
      <c r="AI472" s="26">
        <f t="shared" si="681"/>
        <v>0</v>
      </c>
      <c r="AJ472" s="26">
        <f t="shared" ref="AJ472:AK472" si="682">SUM(AJ473:AJ474)</f>
        <v>0</v>
      </c>
      <c r="AK472" s="26">
        <f t="shared" si="682"/>
        <v>0</v>
      </c>
      <c r="AL472" s="26">
        <f t="shared" ref="AL472" si="683">SUM(AL473:AL474)</f>
        <v>0</v>
      </c>
      <c r="AM472" s="26">
        <f t="shared" ref="AM472" si="684">SUM(AM473:AM474)</f>
        <v>0</v>
      </c>
      <c r="AN472" s="26">
        <f t="shared" ref="AN472" si="685">SUM(AN473:AN474)</f>
        <v>0</v>
      </c>
      <c r="AO472" s="26">
        <f t="shared" ref="AO472" si="686">SUM(AO473:AO474)</f>
        <v>0</v>
      </c>
      <c r="AP472" s="27">
        <f t="shared" ref="AP472" si="687">SUM(AP473:AP474)</f>
        <v>0</v>
      </c>
      <c r="AQ472" s="27">
        <f t="shared" ref="AQ472" si="688">SUM(AQ473:AQ474)</f>
        <v>0</v>
      </c>
      <c r="AR472" s="3">
        <v>339.7</v>
      </c>
      <c r="AS472" s="3">
        <v>338.7</v>
      </c>
      <c r="AU472" s="51"/>
      <c r="AV472" s="52"/>
      <c r="AW472" s="53" t="s">
        <v>86</v>
      </c>
      <c r="AY472" s="59">
        <f t="shared" si="614"/>
        <v>0</v>
      </c>
      <c r="AZ472" s="59">
        <f t="shared" si="615"/>
        <v>0</v>
      </c>
      <c r="BA472" s="59">
        <f t="shared" si="615"/>
        <v>193.4</v>
      </c>
    </row>
    <row r="473" spans="1:53" x14ac:dyDescent="0.15">
      <c r="A473" s="9"/>
      <c r="B473" s="10"/>
      <c r="C473" s="137"/>
      <c r="D473" s="22" t="s">
        <v>7</v>
      </c>
      <c r="E473" s="28"/>
      <c r="F473" s="28"/>
      <c r="G473" s="28"/>
      <c r="H473" s="28"/>
      <c r="I473" s="28"/>
      <c r="J473" s="28"/>
      <c r="K473" s="28"/>
      <c r="L473" s="28"/>
      <c r="M473" s="28"/>
      <c r="N473" s="28"/>
      <c r="O473" s="28"/>
      <c r="P473" s="28"/>
      <c r="Q473" s="28"/>
      <c r="R473" s="28"/>
      <c r="S473" s="28"/>
      <c r="T473" s="28"/>
      <c r="U473" s="28"/>
      <c r="V473" s="28"/>
      <c r="W473" s="28"/>
      <c r="X473" s="28"/>
      <c r="Y473" s="28"/>
      <c r="Z473" s="28"/>
      <c r="AA473" s="28"/>
      <c r="AB473" s="28"/>
      <c r="AC473" s="28"/>
      <c r="AD473" s="28"/>
      <c r="AE473" s="28"/>
      <c r="AF473" s="28"/>
      <c r="AG473" s="28"/>
      <c r="AH473" s="28"/>
      <c r="AI473" s="28"/>
      <c r="AJ473" s="28"/>
      <c r="AK473" s="28"/>
      <c r="AL473" s="28"/>
      <c r="AM473" s="28"/>
      <c r="AN473" s="28"/>
      <c r="AO473" s="28"/>
      <c r="AP473" s="30"/>
      <c r="AQ473" s="30"/>
      <c r="AR473" s="5">
        <v>23.6</v>
      </c>
      <c r="AS473" s="5">
        <v>23.7</v>
      </c>
      <c r="AU473" s="51"/>
      <c r="AV473" s="52"/>
      <c r="AW473" s="54"/>
      <c r="AY473" s="59">
        <f t="shared" si="614"/>
        <v>0</v>
      </c>
      <c r="AZ473" s="59">
        <f t="shared" si="615"/>
        <v>0</v>
      </c>
      <c r="BA473" s="59">
        <f t="shared" si="615"/>
        <v>18.3</v>
      </c>
    </row>
    <row r="474" spans="1:53" x14ac:dyDescent="0.15">
      <c r="A474" s="9"/>
      <c r="B474" s="10"/>
      <c r="C474" s="137"/>
      <c r="D474" s="22" t="s">
        <v>8</v>
      </c>
      <c r="E474" s="28"/>
      <c r="F474" s="28"/>
      <c r="G474" s="28"/>
      <c r="H474" s="28"/>
      <c r="I474" s="28"/>
      <c r="J474" s="28"/>
      <c r="K474" s="28"/>
      <c r="L474" s="28"/>
      <c r="M474" s="28"/>
      <c r="N474" s="28"/>
      <c r="O474" s="28"/>
      <c r="P474" s="28"/>
      <c r="Q474" s="28"/>
      <c r="R474" s="28"/>
      <c r="S474" s="28"/>
      <c r="T474" s="28"/>
      <c r="U474" s="28"/>
      <c r="V474" s="28"/>
      <c r="W474" s="28"/>
      <c r="X474" s="28"/>
      <c r="Y474" s="28"/>
      <c r="Z474" s="28"/>
      <c r="AA474" s="28"/>
      <c r="AB474" s="28"/>
      <c r="AC474" s="28"/>
      <c r="AD474" s="28"/>
      <c r="AE474" s="28"/>
      <c r="AF474" s="28"/>
      <c r="AG474" s="28"/>
      <c r="AH474" s="28"/>
      <c r="AI474" s="28"/>
      <c r="AJ474" s="28"/>
      <c r="AK474" s="28"/>
      <c r="AL474" s="28"/>
      <c r="AM474" s="28"/>
      <c r="AN474" s="28"/>
      <c r="AO474" s="28"/>
      <c r="AP474" s="30"/>
      <c r="AQ474" s="30"/>
      <c r="AR474" s="5">
        <v>316.10000000000002</v>
      </c>
      <c r="AS474" s="5">
        <v>315</v>
      </c>
      <c r="AU474" s="51"/>
      <c r="AV474" s="52"/>
      <c r="AW474" s="54"/>
      <c r="AY474" s="59">
        <f t="shared" si="614"/>
        <v>0</v>
      </c>
      <c r="AZ474" s="59">
        <f t="shared" si="615"/>
        <v>0</v>
      </c>
      <c r="BA474" s="59">
        <f t="shared" si="615"/>
        <v>175.1</v>
      </c>
    </row>
    <row r="475" spans="1:53" x14ac:dyDescent="0.15">
      <c r="A475" s="9"/>
      <c r="B475" s="10"/>
      <c r="C475" s="137"/>
      <c r="D475" s="22" t="s">
        <v>9</v>
      </c>
      <c r="E475" s="28"/>
      <c r="F475" s="28"/>
      <c r="G475" s="28"/>
      <c r="H475" s="28"/>
      <c r="I475" s="28"/>
      <c r="J475" s="28"/>
      <c r="K475" s="28"/>
      <c r="L475" s="28"/>
      <c r="M475" s="28"/>
      <c r="N475" s="28"/>
      <c r="O475" s="28"/>
      <c r="P475" s="28"/>
      <c r="Q475" s="28"/>
      <c r="R475" s="28"/>
      <c r="S475" s="28"/>
      <c r="T475" s="28"/>
      <c r="U475" s="28"/>
      <c r="V475" s="28"/>
      <c r="W475" s="28"/>
      <c r="X475" s="28"/>
      <c r="Y475" s="28"/>
      <c r="Z475" s="28"/>
      <c r="AA475" s="28"/>
      <c r="AB475" s="28"/>
      <c r="AC475" s="28"/>
      <c r="AD475" s="28"/>
      <c r="AE475" s="28"/>
      <c r="AF475" s="28"/>
      <c r="AG475" s="28"/>
      <c r="AH475" s="28"/>
      <c r="AI475" s="28"/>
      <c r="AJ475" s="28"/>
      <c r="AK475" s="28"/>
      <c r="AL475" s="28"/>
      <c r="AM475" s="28"/>
      <c r="AN475" s="28"/>
      <c r="AO475" s="28"/>
      <c r="AP475" s="30"/>
      <c r="AQ475" s="30"/>
      <c r="AR475" s="5">
        <v>325.39999999999998</v>
      </c>
      <c r="AS475" s="5">
        <v>325.60000000000002</v>
      </c>
      <c r="AU475" s="51"/>
      <c r="AV475" s="52"/>
      <c r="AW475" s="54"/>
      <c r="AY475" s="59">
        <f t="shared" si="614"/>
        <v>0</v>
      </c>
      <c r="AZ475" s="59">
        <f t="shared" si="615"/>
        <v>0</v>
      </c>
      <c r="BA475" s="59">
        <f t="shared" si="615"/>
        <v>180.6</v>
      </c>
    </row>
    <row r="476" spans="1:53" x14ac:dyDescent="0.15">
      <c r="A476" s="9"/>
      <c r="B476" s="10"/>
      <c r="C476" s="137"/>
      <c r="D476" s="22" t="s">
        <v>10</v>
      </c>
      <c r="E476" s="28"/>
      <c r="F476" s="28"/>
      <c r="G476" s="28"/>
      <c r="H476" s="28"/>
      <c r="I476" s="28"/>
      <c r="J476" s="28"/>
      <c r="K476" s="28"/>
      <c r="L476" s="28"/>
      <c r="M476" s="28"/>
      <c r="N476" s="28"/>
      <c r="O476" s="28"/>
      <c r="P476" s="28"/>
      <c r="Q476" s="28"/>
      <c r="R476" s="28"/>
      <c r="S476" s="28"/>
      <c r="T476" s="28"/>
      <c r="U476" s="28"/>
      <c r="V476" s="28"/>
      <c r="W476" s="28"/>
      <c r="X476" s="28"/>
      <c r="Y476" s="28"/>
      <c r="Z476" s="28"/>
      <c r="AA476" s="28"/>
      <c r="AB476" s="28"/>
      <c r="AC476" s="28"/>
      <c r="AD476" s="28"/>
      <c r="AE476" s="28"/>
      <c r="AF476" s="28"/>
      <c r="AG476" s="28"/>
      <c r="AH476" s="28"/>
      <c r="AI476" s="28"/>
      <c r="AJ476" s="28"/>
      <c r="AK476" s="28"/>
      <c r="AL476" s="28"/>
      <c r="AM476" s="28"/>
      <c r="AN476" s="28"/>
      <c r="AO476" s="28"/>
      <c r="AP476" s="30"/>
      <c r="AQ476" s="30"/>
      <c r="AR476" s="5">
        <v>14.3</v>
      </c>
      <c r="AS476" s="5">
        <v>13.1</v>
      </c>
      <c r="AU476" s="51"/>
      <c r="AV476" s="52"/>
      <c r="AW476" s="54"/>
      <c r="AY476" s="59">
        <f t="shared" si="614"/>
        <v>0</v>
      </c>
      <c r="AZ476" s="59">
        <f t="shared" si="615"/>
        <v>0</v>
      </c>
      <c r="BA476" s="59">
        <f t="shared" si="615"/>
        <v>12.8</v>
      </c>
    </row>
    <row r="477" spans="1:53" ht="14.25" thickBot="1" x14ac:dyDescent="0.2">
      <c r="A477" s="9"/>
      <c r="B477" s="10"/>
      <c r="C477" s="138"/>
      <c r="D477" s="24" t="s">
        <v>11</v>
      </c>
      <c r="E477" s="29"/>
      <c r="F477" s="29"/>
      <c r="G477" s="29"/>
      <c r="H477" s="29"/>
      <c r="I477" s="29"/>
      <c r="J477" s="29"/>
      <c r="K477" s="29"/>
      <c r="L477" s="29"/>
      <c r="M477" s="29"/>
      <c r="N477" s="29"/>
      <c r="O477" s="29"/>
      <c r="P477" s="29"/>
      <c r="Q477" s="29"/>
      <c r="R477" s="29"/>
      <c r="S477" s="29"/>
      <c r="T477" s="29"/>
      <c r="U477" s="29"/>
      <c r="V477" s="29"/>
      <c r="W477" s="29"/>
      <c r="X477" s="29"/>
      <c r="Y477" s="29"/>
      <c r="Z477" s="29"/>
      <c r="AA477" s="29"/>
      <c r="AB477" s="29"/>
      <c r="AC477" s="29"/>
      <c r="AD477" s="29"/>
      <c r="AE477" s="29"/>
      <c r="AF477" s="29"/>
      <c r="AG477" s="29"/>
      <c r="AH477" s="29"/>
      <c r="AI477" s="29"/>
      <c r="AJ477" s="29"/>
      <c r="AK477" s="29"/>
      <c r="AL477" s="29"/>
      <c r="AM477" s="29"/>
      <c r="AN477" s="29"/>
      <c r="AO477" s="29"/>
      <c r="AP477" s="31"/>
      <c r="AQ477" s="31"/>
      <c r="AR477" s="7">
        <v>14.7</v>
      </c>
      <c r="AS477" s="7">
        <v>13.5</v>
      </c>
      <c r="AU477" s="51"/>
      <c r="AV477" s="52"/>
      <c r="AW477" s="55"/>
      <c r="AY477" s="59">
        <f t="shared" si="614"/>
        <v>0</v>
      </c>
      <c r="AZ477" s="59">
        <f t="shared" si="615"/>
        <v>0</v>
      </c>
      <c r="BA477" s="59">
        <f t="shared" si="615"/>
        <v>12.8</v>
      </c>
    </row>
    <row r="478" spans="1:53" x14ac:dyDescent="0.15">
      <c r="A478" s="9"/>
      <c r="B478" s="10"/>
      <c r="C478" s="136" t="s">
        <v>78</v>
      </c>
      <c r="D478" s="23" t="s">
        <v>6</v>
      </c>
      <c r="E478" s="26">
        <f t="shared" ref="E478:AI478" si="689">SUM(E479:E480)</f>
        <v>0</v>
      </c>
      <c r="F478" s="26">
        <f t="shared" si="689"/>
        <v>0</v>
      </c>
      <c r="G478" s="26">
        <f t="shared" si="689"/>
        <v>0</v>
      </c>
      <c r="H478" s="26">
        <f t="shared" si="689"/>
        <v>0</v>
      </c>
      <c r="I478" s="26">
        <f t="shared" si="689"/>
        <v>0</v>
      </c>
      <c r="J478" s="26">
        <f t="shared" si="689"/>
        <v>0</v>
      </c>
      <c r="K478" s="26">
        <f t="shared" si="689"/>
        <v>0</v>
      </c>
      <c r="L478" s="26">
        <f t="shared" si="689"/>
        <v>0</v>
      </c>
      <c r="M478" s="26">
        <f t="shared" si="689"/>
        <v>0</v>
      </c>
      <c r="N478" s="26">
        <f t="shared" si="689"/>
        <v>0</v>
      </c>
      <c r="O478" s="26">
        <f t="shared" si="689"/>
        <v>0</v>
      </c>
      <c r="P478" s="26">
        <f t="shared" si="689"/>
        <v>0</v>
      </c>
      <c r="Q478" s="26">
        <f t="shared" si="689"/>
        <v>0</v>
      </c>
      <c r="R478" s="26">
        <f t="shared" si="689"/>
        <v>0</v>
      </c>
      <c r="S478" s="26">
        <f t="shared" si="689"/>
        <v>0</v>
      </c>
      <c r="T478" s="26">
        <f t="shared" si="689"/>
        <v>0</v>
      </c>
      <c r="U478" s="26">
        <f t="shared" si="689"/>
        <v>0</v>
      </c>
      <c r="V478" s="26">
        <f t="shared" si="689"/>
        <v>0</v>
      </c>
      <c r="W478" s="26">
        <f t="shared" si="689"/>
        <v>0</v>
      </c>
      <c r="X478" s="26">
        <f t="shared" si="689"/>
        <v>0</v>
      </c>
      <c r="Y478" s="26">
        <f t="shared" si="689"/>
        <v>0</v>
      </c>
      <c r="Z478" s="26">
        <f t="shared" si="689"/>
        <v>0</v>
      </c>
      <c r="AA478" s="26">
        <f t="shared" si="689"/>
        <v>0</v>
      </c>
      <c r="AB478" s="26">
        <f t="shared" si="689"/>
        <v>0</v>
      </c>
      <c r="AC478" s="26">
        <f t="shared" si="689"/>
        <v>0</v>
      </c>
      <c r="AD478" s="26">
        <f t="shared" si="689"/>
        <v>0</v>
      </c>
      <c r="AE478" s="26">
        <f t="shared" si="689"/>
        <v>0</v>
      </c>
      <c r="AF478" s="26">
        <f t="shared" si="689"/>
        <v>0</v>
      </c>
      <c r="AG478" s="26">
        <f t="shared" si="689"/>
        <v>0</v>
      </c>
      <c r="AH478" s="26">
        <f t="shared" si="689"/>
        <v>0</v>
      </c>
      <c r="AI478" s="26">
        <f t="shared" si="689"/>
        <v>0</v>
      </c>
      <c r="AJ478" s="26">
        <f t="shared" ref="AJ478:AK478" si="690">SUM(AJ479:AJ480)</f>
        <v>0</v>
      </c>
      <c r="AK478" s="26">
        <f t="shared" si="690"/>
        <v>0</v>
      </c>
      <c r="AL478" s="26">
        <f t="shared" ref="AL478" si="691">SUM(AL479:AL480)</f>
        <v>0</v>
      </c>
      <c r="AM478" s="26">
        <f t="shared" ref="AM478" si="692">SUM(AM479:AM480)</f>
        <v>0</v>
      </c>
      <c r="AN478" s="26">
        <f t="shared" ref="AN478" si="693">SUM(AN479:AN480)</f>
        <v>0</v>
      </c>
      <c r="AO478" s="26">
        <f t="shared" ref="AO478" si="694">SUM(AO479:AO480)</f>
        <v>0</v>
      </c>
      <c r="AP478" s="27">
        <f t="shared" ref="AP478" si="695">SUM(AP479:AP480)</f>
        <v>0</v>
      </c>
      <c r="AQ478" s="27">
        <f t="shared" ref="AQ478" si="696">SUM(AQ479:AQ480)</f>
        <v>0</v>
      </c>
      <c r="AR478" s="3">
        <v>448.8</v>
      </c>
      <c r="AS478" s="3">
        <v>448.4</v>
      </c>
      <c r="AU478" s="51"/>
      <c r="AV478" s="52"/>
      <c r="AW478" s="53" t="s">
        <v>87</v>
      </c>
      <c r="AY478" s="59">
        <f t="shared" si="614"/>
        <v>0</v>
      </c>
      <c r="AZ478" s="59">
        <f t="shared" si="615"/>
        <v>0</v>
      </c>
      <c r="BA478" s="59">
        <f t="shared" si="615"/>
        <v>158.80000000000001</v>
      </c>
    </row>
    <row r="479" spans="1:53" x14ac:dyDescent="0.15">
      <c r="A479" s="9"/>
      <c r="B479" s="10"/>
      <c r="C479" s="137"/>
      <c r="D479" s="22" t="s">
        <v>7</v>
      </c>
      <c r="E479" s="28"/>
      <c r="F479" s="28"/>
      <c r="G479" s="28"/>
      <c r="H479" s="28"/>
      <c r="I479" s="28"/>
      <c r="J479" s="28"/>
      <c r="K479" s="28"/>
      <c r="L479" s="28"/>
      <c r="M479" s="28"/>
      <c r="N479" s="28"/>
      <c r="O479" s="28"/>
      <c r="P479" s="28"/>
      <c r="Q479" s="28"/>
      <c r="R479" s="28"/>
      <c r="S479" s="28"/>
      <c r="T479" s="28"/>
      <c r="U479" s="28"/>
      <c r="V479" s="28"/>
      <c r="W479" s="28"/>
      <c r="X479" s="28"/>
      <c r="Y479" s="28"/>
      <c r="Z479" s="28"/>
      <c r="AA479" s="28"/>
      <c r="AB479" s="28"/>
      <c r="AC479" s="28"/>
      <c r="AD479" s="28"/>
      <c r="AE479" s="28"/>
      <c r="AF479" s="28"/>
      <c r="AG479" s="28"/>
      <c r="AH479" s="28"/>
      <c r="AI479" s="28"/>
      <c r="AJ479" s="28"/>
      <c r="AK479" s="28"/>
      <c r="AL479" s="28"/>
      <c r="AM479" s="28"/>
      <c r="AN479" s="28"/>
      <c r="AO479" s="28"/>
      <c r="AP479" s="30"/>
      <c r="AQ479" s="30"/>
      <c r="AR479" s="5">
        <v>40.200000000000003</v>
      </c>
      <c r="AS479" s="5">
        <v>26.3</v>
      </c>
      <c r="AU479" s="51"/>
      <c r="AV479" s="52"/>
      <c r="AW479" s="54"/>
      <c r="AY479" s="59">
        <f t="shared" si="614"/>
        <v>0</v>
      </c>
      <c r="AZ479" s="59">
        <f t="shared" si="615"/>
        <v>0</v>
      </c>
      <c r="BA479" s="59">
        <f t="shared" si="615"/>
        <v>2.8</v>
      </c>
    </row>
    <row r="480" spans="1:53" x14ac:dyDescent="0.15">
      <c r="A480" s="9"/>
      <c r="B480" s="10"/>
      <c r="C480" s="137"/>
      <c r="D480" s="22" t="s">
        <v>8</v>
      </c>
      <c r="E480" s="28"/>
      <c r="F480" s="28"/>
      <c r="G480" s="28"/>
      <c r="H480" s="28"/>
      <c r="I480" s="28"/>
      <c r="J480" s="28"/>
      <c r="K480" s="28"/>
      <c r="L480" s="28"/>
      <c r="M480" s="28"/>
      <c r="N480" s="28"/>
      <c r="O480" s="28"/>
      <c r="P480" s="28"/>
      <c r="Q480" s="28"/>
      <c r="R480" s="28"/>
      <c r="S480" s="28"/>
      <c r="T480" s="28"/>
      <c r="U480" s="28"/>
      <c r="V480" s="28"/>
      <c r="W480" s="28"/>
      <c r="X480" s="28"/>
      <c r="Y480" s="28"/>
      <c r="Z480" s="28"/>
      <c r="AA480" s="28"/>
      <c r="AB480" s="28"/>
      <c r="AC480" s="28"/>
      <c r="AD480" s="28"/>
      <c r="AE480" s="28"/>
      <c r="AF480" s="28"/>
      <c r="AG480" s="28"/>
      <c r="AH480" s="28"/>
      <c r="AI480" s="28"/>
      <c r="AJ480" s="28"/>
      <c r="AK480" s="28"/>
      <c r="AL480" s="28"/>
      <c r="AM480" s="28"/>
      <c r="AN480" s="28"/>
      <c r="AO480" s="28"/>
      <c r="AP480" s="30"/>
      <c r="AQ480" s="30"/>
      <c r="AR480" s="5">
        <v>408.6</v>
      </c>
      <c r="AS480" s="5">
        <v>422.1</v>
      </c>
      <c r="AU480" s="51"/>
      <c r="AV480" s="52"/>
      <c r="AW480" s="54"/>
      <c r="AY480" s="59">
        <f t="shared" si="614"/>
        <v>0</v>
      </c>
      <c r="AZ480" s="59">
        <f t="shared" si="615"/>
        <v>0</v>
      </c>
      <c r="BA480" s="59">
        <f t="shared" si="615"/>
        <v>156</v>
      </c>
    </row>
    <row r="481" spans="1:53" x14ac:dyDescent="0.15">
      <c r="A481" s="9"/>
      <c r="B481" s="10"/>
      <c r="C481" s="137"/>
      <c r="D481" s="22" t="s">
        <v>9</v>
      </c>
      <c r="E481" s="28"/>
      <c r="F481" s="28"/>
      <c r="G481" s="28"/>
      <c r="H481" s="28"/>
      <c r="I481" s="28"/>
      <c r="J481" s="28"/>
      <c r="K481" s="28"/>
      <c r="L481" s="28"/>
      <c r="M481" s="28"/>
      <c r="N481" s="28"/>
      <c r="O481" s="28"/>
      <c r="P481" s="28"/>
      <c r="Q481" s="28"/>
      <c r="R481" s="28"/>
      <c r="S481" s="28"/>
      <c r="T481" s="28"/>
      <c r="U481" s="28"/>
      <c r="V481" s="28"/>
      <c r="W481" s="28"/>
      <c r="X481" s="28"/>
      <c r="Y481" s="28"/>
      <c r="Z481" s="28"/>
      <c r="AA481" s="28"/>
      <c r="AB481" s="28"/>
      <c r="AC481" s="28"/>
      <c r="AD481" s="28"/>
      <c r="AE481" s="28"/>
      <c r="AF481" s="28"/>
      <c r="AG481" s="28"/>
      <c r="AH481" s="28"/>
      <c r="AI481" s="28"/>
      <c r="AJ481" s="28"/>
      <c r="AK481" s="28"/>
      <c r="AL481" s="28"/>
      <c r="AM481" s="28"/>
      <c r="AN481" s="28"/>
      <c r="AO481" s="28"/>
      <c r="AP481" s="30"/>
      <c r="AQ481" s="30"/>
      <c r="AR481" s="5">
        <v>427.8</v>
      </c>
      <c r="AS481" s="5">
        <v>426.8</v>
      </c>
      <c r="AU481" s="51"/>
      <c r="AV481" s="52"/>
      <c r="AW481" s="54"/>
      <c r="AY481" s="59">
        <f t="shared" si="614"/>
        <v>0</v>
      </c>
      <c r="AZ481" s="59">
        <f t="shared" si="615"/>
        <v>0</v>
      </c>
      <c r="BA481" s="59">
        <f t="shared" si="615"/>
        <v>146.80000000000001</v>
      </c>
    </row>
    <row r="482" spans="1:53" x14ac:dyDescent="0.15">
      <c r="A482" s="9"/>
      <c r="B482" s="10"/>
      <c r="C482" s="137"/>
      <c r="D482" s="22" t="s">
        <v>10</v>
      </c>
      <c r="E482" s="28"/>
      <c r="F482" s="28"/>
      <c r="G482" s="28"/>
      <c r="H482" s="28"/>
      <c r="I482" s="28"/>
      <c r="J482" s="28"/>
      <c r="K482" s="28"/>
      <c r="L482" s="28"/>
      <c r="M482" s="28"/>
      <c r="N482" s="28"/>
      <c r="O482" s="28"/>
      <c r="P482" s="28"/>
      <c r="Q482" s="28"/>
      <c r="R482" s="28"/>
      <c r="S482" s="28"/>
      <c r="T482" s="28"/>
      <c r="U482" s="28"/>
      <c r="V482" s="28"/>
      <c r="W482" s="28"/>
      <c r="X482" s="28"/>
      <c r="Y482" s="28"/>
      <c r="Z482" s="28"/>
      <c r="AA482" s="28"/>
      <c r="AB482" s="28"/>
      <c r="AC482" s="28"/>
      <c r="AD482" s="28"/>
      <c r="AE482" s="28"/>
      <c r="AF482" s="28"/>
      <c r="AG482" s="28"/>
      <c r="AH482" s="28"/>
      <c r="AI482" s="28"/>
      <c r="AJ482" s="28"/>
      <c r="AK482" s="28"/>
      <c r="AL482" s="28"/>
      <c r="AM482" s="28"/>
      <c r="AN482" s="28"/>
      <c r="AO482" s="28"/>
      <c r="AP482" s="30"/>
      <c r="AQ482" s="30"/>
      <c r="AR482" s="5">
        <v>21</v>
      </c>
      <c r="AS482" s="5">
        <v>21.6</v>
      </c>
      <c r="AU482" s="51"/>
      <c r="AV482" s="52"/>
      <c r="AW482" s="54"/>
      <c r="AY482" s="59">
        <f t="shared" si="614"/>
        <v>0</v>
      </c>
      <c r="AZ482" s="59">
        <f t="shared" si="615"/>
        <v>0</v>
      </c>
      <c r="BA482" s="59">
        <f t="shared" si="615"/>
        <v>12</v>
      </c>
    </row>
    <row r="483" spans="1:53" ht="14.25" thickBot="1" x14ac:dyDescent="0.2">
      <c r="A483" s="9"/>
      <c r="B483" s="10"/>
      <c r="C483" s="138"/>
      <c r="D483" s="24" t="s">
        <v>11</v>
      </c>
      <c r="E483" s="29"/>
      <c r="F483" s="29"/>
      <c r="G483" s="29"/>
      <c r="H483" s="29"/>
      <c r="I483" s="29"/>
      <c r="J483" s="29"/>
      <c r="K483" s="29"/>
      <c r="L483" s="29"/>
      <c r="M483" s="29"/>
      <c r="N483" s="29"/>
      <c r="O483" s="29"/>
      <c r="P483" s="29"/>
      <c r="Q483" s="29"/>
      <c r="R483" s="29"/>
      <c r="S483" s="29"/>
      <c r="T483" s="29"/>
      <c r="U483" s="29"/>
      <c r="V483" s="29"/>
      <c r="W483" s="29"/>
      <c r="X483" s="29"/>
      <c r="Y483" s="29"/>
      <c r="Z483" s="29"/>
      <c r="AA483" s="29"/>
      <c r="AB483" s="29"/>
      <c r="AC483" s="29"/>
      <c r="AD483" s="29"/>
      <c r="AE483" s="29"/>
      <c r="AF483" s="29"/>
      <c r="AG483" s="29"/>
      <c r="AH483" s="29"/>
      <c r="AI483" s="29"/>
      <c r="AJ483" s="29"/>
      <c r="AK483" s="29"/>
      <c r="AL483" s="29"/>
      <c r="AM483" s="29"/>
      <c r="AN483" s="29"/>
      <c r="AO483" s="29"/>
      <c r="AP483" s="31"/>
      <c r="AQ483" s="31"/>
      <c r="AR483" s="7">
        <v>23.5</v>
      </c>
      <c r="AS483" s="7">
        <v>23.3</v>
      </c>
      <c r="AU483" s="51"/>
      <c r="AV483" s="52"/>
      <c r="AW483" s="55"/>
      <c r="AY483" s="59">
        <f t="shared" si="614"/>
        <v>0</v>
      </c>
      <c r="AZ483" s="59">
        <f t="shared" si="615"/>
        <v>0</v>
      </c>
      <c r="BA483" s="59">
        <f t="shared" si="615"/>
        <v>15.7</v>
      </c>
    </row>
    <row r="484" spans="1:53" x14ac:dyDescent="0.15">
      <c r="A484" s="9"/>
      <c r="B484" s="10"/>
      <c r="C484" s="136" t="s">
        <v>79</v>
      </c>
      <c r="D484" s="23" t="s">
        <v>6</v>
      </c>
      <c r="E484" s="26">
        <f t="shared" ref="E484:AI484" si="697">SUM(E485:E486)</f>
        <v>0</v>
      </c>
      <c r="F484" s="26">
        <f t="shared" si="697"/>
        <v>0</v>
      </c>
      <c r="G484" s="26">
        <f t="shared" si="697"/>
        <v>0</v>
      </c>
      <c r="H484" s="26">
        <f t="shared" si="697"/>
        <v>0</v>
      </c>
      <c r="I484" s="26">
        <f t="shared" si="697"/>
        <v>0</v>
      </c>
      <c r="J484" s="26">
        <f t="shared" si="697"/>
        <v>0</v>
      </c>
      <c r="K484" s="26">
        <f t="shared" si="697"/>
        <v>0</v>
      </c>
      <c r="L484" s="26">
        <f t="shared" si="697"/>
        <v>0</v>
      </c>
      <c r="M484" s="26">
        <f t="shared" si="697"/>
        <v>0</v>
      </c>
      <c r="N484" s="26">
        <f t="shared" si="697"/>
        <v>0</v>
      </c>
      <c r="O484" s="26">
        <f t="shared" si="697"/>
        <v>0</v>
      </c>
      <c r="P484" s="26">
        <f t="shared" si="697"/>
        <v>0</v>
      </c>
      <c r="Q484" s="26">
        <f t="shared" si="697"/>
        <v>0</v>
      </c>
      <c r="R484" s="26">
        <f t="shared" si="697"/>
        <v>0</v>
      </c>
      <c r="S484" s="26">
        <f t="shared" si="697"/>
        <v>0</v>
      </c>
      <c r="T484" s="26">
        <f t="shared" si="697"/>
        <v>0</v>
      </c>
      <c r="U484" s="26">
        <f t="shared" si="697"/>
        <v>0</v>
      </c>
      <c r="V484" s="26">
        <f t="shared" si="697"/>
        <v>0</v>
      </c>
      <c r="W484" s="26">
        <f t="shared" si="697"/>
        <v>0</v>
      </c>
      <c r="X484" s="26">
        <f t="shared" si="697"/>
        <v>0</v>
      </c>
      <c r="Y484" s="26">
        <f t="shared" si="697"/>
        <v>0</v>
      </c>
      <c r="Z484" s="26">
        <f t="shared" si="697"/>
        <v>0</v>
      </c>
      <c r="AA484" s="26">
        <f t="shared" si="697"/>
        <v>0</v>
      </c>
      <c r="AB484" s="26">
        <f t="shared" si="697"/>
        <v>0</v>
      </c>
      <c r="AC484" s="26">
        <f t="shared" si="697"/>
        <v>0</v>
      </c>
      <c r="AD484" s="26">
        <f t="shared" si="697"/>
        <v>0</v>
      </c>
      <c r="AE484" s="26">
        <f t="shared" si="697"/>
        <v>0</v>
      </c>
      <c r="AF484" s="26">
        <f t="shared" si="697"/>
        <v>0</v>
      </c>
      <c r="AG484" s="26">
        <f t="shared" si="697"/>
        <v>0</v>
      </c>
      <c r="AH484" s="26">
        <f t="shared" si="697"/>
        <v>0</v>
      </c>
      <c r="AI484" s="26">
        <f t="shared" si="697"/>
        <v>0</v>
      </c>
      <c r="AJ484" s="26">
        <f t="shared" ref="AJ484:AK484" si="698">SUM(AJ485:AJ486)</f>
        <v>0</v>
      </c>
      <c r="AK484" s="26">
        <f t="shared" si="698"/>
        <v>0</v>
      </c>
      <c r="AL484" s="26">
        <f t="shared" ref="AL484" si="699">SUM(AL485:AL486)</f>
        <v>0</v>
      </c>
      <c r="AM484" s="26">
        <f t="shared" ref="AM484" si="700">SUM(AM485:AM486)</f>
        <v>0</v>
      </c>
      <c r="AN484" s="26">
        <f t="shared" ref="AN484" si="701">SUM(AN485:AN486)</f>
        <v>0</v>
      </c>
      <c r="AO484" s="26">
        <f t="shared" ref="AO484" si="702">SUM(AO485:AO486)</f>
        <v>0</v>
      </c>
      <c r="AP484" s="27">
        <f t="shared" ref="AP484" si="703">SUM(AP485:AP486)</f>
        <v>0</v>
      </c>
      <c r="AQ484" s="27">
        <f t="shared" ref="AQ484" si="704">SUM(AQ485:AQ486)</f>
        <v>0</v>
      </c>
      <c r="AR484" s="3">
        <v>1219.9000000000001</v>
      </c>
      <c r="AS484" s="3">
        <v>1040.3</v>
      </c>
      <c r="AU484" s="51"/>
      <c r="AV484" s="52"/>
      <c r="AW484" s="53" t="s">
        <v>88</v>
      </c>
      <c r="AY484" s="59">
        <f t="shared" ref="AY484:AY547" si="705">AP532</f>
        <v>0</v>
      </c>
      <c r="AZ484" s="59">
        <f t="shared" ref="AZ484:BA547" si="706">AQ532</f>
        <v>0</v>
      </c>
      <c r="BA484" s="59">
        <f t="shared" si="706"/>
        <v>231.1</v>
      </c>
    </row>
    <row r="485" spans="1:53" x14ac:dyDescent="0.15">
      <c r="A485" s="9"/>
      <c r="B485" s="10"/>
      <c r="C485" s="137"/>
      <c r="D485" s="22" t="s">
        <v>7</v>
      </c>
      <c r="E485" s="28"/>
      <c r="F485" s="28"/>
      <c r="G485" s="28"/>
      <c r="H485" s="28"/>
      <c r="I485" s="28"/>
      <c r="J485" s="28"/>
      <c r="K485" s="28"/>
      <c r="L485" s="28"/>
      <c r="M485" s="28"/>
      <c r="N485" s="28"/>
      <c r="O485" s="28"/>
      <c r="P485" s="28"/>
      <c r="Q485" s="28"/>
      <c r="R485" s="28"/>
      <c r="S485" s="28"/>
      <c r="T485" s="28"/>
      <c r="U485" s="28"/>
      <c r="V485" s="28"/>
      <c r="W485" s="28"/>
      <c r="X485" s="28"/>
      <c r="Y485" s="28"/>
      <c r="Z485" s="28"/>
      <c r="AA485" s="28"/>
      <c r="AB485" s="28"/>
      <c r="AC485" s="28"/>
      <c r="AD485" s="28"/>
      <c r="AE485" s="28"/>
      <c r="AF485" s="28"/>
      <c r="AG485" s="28"/>
      <c r="AH485" s="28"/>
      <c r="AI485" s="28"/>
      <c r="AJ485" s="28"/>
      <c r="AK485" s="28"/>
      <c r="AL485" s="28"/>
      <c r="AM485" s="28"/>
      <c r="AN485" s="28"/>
      <c r="AO485" s="28"/>
      <c r="AP485" s="30"/>
      <c r="AQ485" s="30"/>
      <c r="AR485" s="5">
        <v>723.4</v>
      </c>
      <c r="AS485" s="5">
        <v>538.6</v>
      </c>
      <c r="AU485" s="51"/>
      <c r="AV485" s="52"/>
      <c r="AW485" s="54"/>
      <c r="AY485" s="59">
        <f t="shared" si="705"/>
        <v>0</v>
      </c>
      <c r="AZ485" s="59">
        <f t="shared" si="706"/>
        <v>0</v>
      </c>
      <c r="BA485" s="59">
        <f t="shared" si="706"/>
        <v>6.7</v>
      </c>
    </row>
    <row r="486" spans="1:53" x14ac:dyDescent="0.15">
      <c r="A486" s="9"/>
      <c r="B486" s="10"/>
      <c r="C486" s="137"/>
      <c r="D486" s="22" t="s">
        <v>8</v>
      </c>
      <c r="E486" s="28"/>
      <c r="F486" s="28"/>
      <c r="G486" s="28"/>
      <c r="H486" s="28"/>
      <c r="I486" s="28"/>
      <c r="J486" s="28"/>
      <c r="K486" s="28"/>
      <c r="L486" s="28"/>
      <c r="M486" s="28"/>
      <c r="N486" s="28"/>
      <c r="O486" s="28"/>
      <c r="P486" s="28"/>
      <c r="Q486" s="28"/>
      <c r="R486" s="28"/>
      <c r="S486" s="28"/>
      <c r="T486" s="28"/>
      <c r="U486" s="28"/>
      <c r="V486" s="28"/>
      <c r="W486" s="28"/>
      <c r="X486" s="28"/>
      <c r="Y486" s="28"/>
      <c r="Z486" s="28"/>
      <c r="AA486" s="28"/>
      <c r="AB486" s="28"/>
      <c r="AC486" s="28"/>
      <c r="AD486" s="28"/>
      <c r="AE486" s="28"/>
      <c r="AF486" s="28"/>
      <c r="AG486" s="28"/>
      <c r="AH486" s="28"/>
      <c r="AI486" s="28"/>
      <c r="AJ486" s="28"/>
      <c r="AK486" s="28"/>
      <c r="AL486" s="28"/>
      <c r="AM486" s="28"/>
      <c r="AN486" s="28"/>
      <c r="AO486" s="28"/>
      <c r="AP486" s="30"/>
      <c r="AQ486" s="30"/>
      <c r="AR486" s="5">
        <v>496.5</v>
      </c>
      <c r="AS486" s="5">
        <v>501.7</v>
      </c>
      <c r="AU486" s="51"/>
      <c r="AV486" s="52"/>
      <c r="AW486" s="54"/>
      <c r="AY486" s="59">
        <f t="shared" si="705"/>
        <v>0</v>
      </c>
      <c r="AZ486" s="59">
        <f t="shared" si="706"/>
        <v>0</v>
      </c>
      <c r="BA486" s="59">
        <f t="shared" si="706"/>
        <v>224.4</v>
      </c>
    </row>
    <row r="487" spans="1:53" x14ac:dyDescent="0.15">
      <c r="A487" s="9"/>
      <c r="B487" s="10"/>
      <c r="C487" s="137"/>
      <c r="D487" s="22" t="s">
        <v>9</v>
      </c>
      <c r="E487" s="28"/>
      <c r="F487" s="28"/>
      <c r="G487" s="28"/>
      <c r="H487" s="28"/>
      <c r="I487" s="28"/>
      <c r="J487" s="28"/>
      <c r="K487" s="28"/>
      <c r="L487" s="28"/>
      <c r="M487" s="28"/>
      <c r="N487" s="28"/>
      <c r="O487" s="28"/>
      <c r="P487" s="28"/>
      <c r="Q487" s="28"/>
      <c r="R487" s="28"/>
      <c r="S487" s="28"/>
      <c r="T487" s="28"/>
      <c r="U487" s="28"/>
      <c r="V487" s="28"/>
      <c r="W487" s="28"/>
      <c r="X487" s="28"/>
      <c r="Y487" s="28"/>
      <c r="Z487" s="28"/>
      <c r="AA487" s="28"/>
      <c r="AB487" s="28"/>
      <c r="AC487" s="28"/>
      <c r="AD487" s="28"/>
      <c r="AE487" s="28"/>
      <c r="AF487" s="28"/>
      <c r="AG487" s="28"/>
      <c r="AH487" s="28"/>
      <c r="AI487" s="28"/>
      <c r="AJ487" s="28"/>
      <c r="AK487" s="28"/>
      <c r="AL487" s="28"/>
      <c r="AM487" s="28"/>
      <c r="AN487" s="28"/>
      <c r="AO487" s="28"/>
      <c r="AP487" s="30"/>
      <c r="AQ487" s="30"/>
      <c r="AR487" s="5">
        <v>1206.5</v>
      </c>
      <c r="AS487" s="5">
        <v>1029.0999999999999</v>
      </c>
      <c r="AU487" s="51"/>
      <c r="AV487" s="52"/>
      <c r="AW487" s="54"/>
      <c r="AY487" s="59">
        <f t="shared" si="705"/>
        <v>0</v>
      </c>
      <c r="AZ487" s="59">
        <f t="shared" si="706"/>
        <v>0</v>
      </c>
      <c r="BA487" s="59">
        <f t="shared" si="706"/>
        <v>223.9</v>
      </c>
    </row>
    <row r="488" spans="1:53" x14ac:dyDescent="0.15">
      <c r="A488" s="9"/>
      <c r="B488" s="10"/>
      <c r="C488" s="137"/>
      <c r="D488" s="22" t="s">
        <v>10</v>
      </c>
      <c r="E488" s="28"/>
      <c r="F488" s="28"/>
      <c r="G488" s="28"/>
      <c r="H488" s="28"/>
      <c r="I488" s="28"/>
      <c r="J488" s="28"/>
      <c r="K488" s="28"/>
      <c r="L488" s="28"/>
      <c r="M488" s="28"/>
      <c r="N488" s="28"/>
      <c r="O488" s="28"/>
      <c r="P488" s="28"/>
      <c r="Q488" s="28"/>
      <c r="R488" s="28"/>
      <c r="S488" s="28"/>
      <c r="T488" s="28"/>
      <c r="U488" s="28"/>
      <c r="V488" s="28"/>
      <c r="W488" s="28"/>
      <c r="X488" s="28"/>
      <c r="Y488" s="28"/>
      <c r="Z488" s="28"/>
      <c r="AA488" s="28"/>
      <c r="AB488" s="28"/>
      <c r="AC488" s="28"/>
      <c r="AD488" s="28"/>
      <c r="AE488" s="28"/>
      <c r="AF488" s="28"/>
      <c r="AG488" s="28"/>
      <c r="AH488" s="28"/>
      <c r="AI488" s="28"/>
      <c r="AJ488" s="28"/>
      <c r="AK488" s="28"/>
      <c r="AL488" s="28"/>
      <c r="AM488" s="28"/>
      <c r="AN488" s="28"/>
      <c r="AO488" s="28"/>
      <c r="AP488" s="30"/>
      <c r="AQ488" s="30"/>
      <c r="AR488" s="5">
        <v>13.4</v>
      </c>
      <c r="AS488" s="5">
        <v>11.2</v>
      </c>
      <c r="AU488" s="51"/>
      <c r="AV488" s="52"/>
      <c r="AW488" s="54"/>
      <c r="AY488" s="59">
        <f t="shared" si="705"/>
        <v>0</v>
      </c>
      <c r="AZ488" s="59">
        <f t="shared" si="706"/>
        <v>0</v>
      </c>
      <c r="BA488" s="59">
        <f t="shared" si="706"/>
        <v>7.2</v>
      </c>
    </row>
    <row r="489" spans="1:53" ht="14.25" thickBot="1" x14ac:dyDescent="0.2">
      <c r="A489" s="9"/>
      <c r="B489" s="11"/>
      <c r="C489" s="138"/>
      <c r="D489" s="24" t="s">
        <v>11</v>
      </c>
      <c r="E489" s="29"/>
      <c r="F489" s="29"/>
      <c r="G489" s="29"/>
      <c r="H489" s="29"/>
      <c r="I489" s="29"/>
      <c r="J489" s="29"/>
      <c r="K489" s="29"/>
      <c r="L489" s="29"/>
      <c r="M489" s="29"/>
      <c r="N489" s="29"/>
      <c r="O489" s="29"/>
      <c r="P489" s="29"/>
      <c r="Q489" s="29"/>
      <c r="R489" s="29"/>
      <c r="S489" s="29"/>
      <c r="T489" s="29"/>
      <c r="U489" s="29"/>
      <c r="V489" s="29"/>
      <c r="W489" s="29"/>
      <c r="X489" s="29"/>
      <c r="Y489" s="29"/>
      <c r="Z489" s="29"/>
      <c r="AA489" s="29"/>
      <c r="AB489" s="29"/>
      <c r="AC489" s="29"/>
      <c r="AD489" s="29"/>
      <c r="AE489" s="29"/>
      <c r="AF489" s="29"/>
      <c r="AG489" s="29"/>
      <c r="AH489" s="29"/>
      <c r="AI489" s="29"/>
      <c r="AJ489" s="29"/>
      <c r="AK489" s="29"/>
      <c r="AL489" s="29"/>
      <c r="AM489" s="29"/>
      <c r="AN489" s="29"/>
      <c r="AO489" s="29"/>
      <c r="AP489" s="31"/>
      <c r="AQ489" s="31"/>
      <c r="AR489" s="7">
        <v>16.5</v>
      </c>
      <c r="AS489" s="7">
        <v>14.7</v>
      </c>
      <c r="AU489" s="51"/>
      <c r="AV489" s="52"/>
      <c r="AW489" s="55"/>
      <c r="AY489" s="59">
        <f t="shared" si="705"/>
        <v>0</v>
      </c>
      <c r="AZ489" s="59">
        <f t="shared" si="706"/>
        <v>0</v>
      </c>
      <c r="BA489" s="59">
        <f t="shared" si="706"/>
        <v>7.4</v>
      </c>
    </row>
    <row r="490" spans="1:53" x14ac:dyDescent="0.15">
      <c r="A490" s="9"/>
      <c r="B490" s="9"/>
      <c r="C490" s="136" t="s">
        <v>80</v>
      </c>
      <c r="D490" s="23" t="s">
        <v>6</v>
      </c>
      <c r="E490" s="26">
        <f t="shared" ref="E490:AI490" si="707">SUM(E491:E492)</f>
        <v>0</v>
      </c>
      <c r="F490" s="26">
        <f t="shared" si="707"/>
        <v>0</v>
      </c>
      <c r="G490" s="26">
        <f t="shared" si="707"/>
        <v>0</v>
      </c>
      <c r="H490" s="26">
        <f t="shared" si="707"/>
        <v>0</v>
      </c>
      <c r="I490" s="26">
        <f t="shared" si="707"/>
        <v>0</v>
      </c>
      <c r="J490" s="26">
        <f t="shared" si="707"/>
        <v>0</v>
      </c>
      <c r="K490" s="26">
        <f t="shared" si="707"/>
        <v>0</v>
      </c>
      <c r="L490" s="26">
        <f t="shared" si="707"/>
        <v>0</v>
      </c>
      <c r="M490" s="26">
        <f t="shared" si="707"/>
        <v>0</v>
      </c>
      <c r="N490" s="26">
        <f t="shared" si="707"/>
        <v>0</v>
      </c>
      <c r="O490" s="26">
        <f t="shared" si="707"/>
        <v>0</v>
      </c>
      <c r="P490" s="26">
        <f t="shared" si="707"/>
        <v>0</v>
      </c>
      <c r="Q490" s="26">
        <f t="shared" si="707"/>
        <v>0</v>
      </c>
      <c r="R490" s="26">
        <f t="shared" si="707"/>
        <v>0</v>
      </c>
      <c r="S490" s="26">
        <f t="shared" si="707"/>
        <v>0</v>
      </c>
      <c r="T490" s="26">
        <f t="shared" si="707"/>
        <v>0</v>
      </c>
      <c r="U490" s="26">
        <f t="shared" si="707"/>
        <v>0</v>
      </c>
      <c r="V490" s="26">
        <f t="shared" si="707"/>
        <v>0</v>
      </c>
      <c r="W490" s="26">
        <f t="shared" si="707"/>
        <v>0</v>
      </c>
      <c r="X490" s="26">
        <f t="shared" si="707"/>
        <v>0</v>
      </c>
      <c r="Y490" s="26">
        <f t="shared" si="707"/>
        <v>0</v>
      </c>
      <c r="Z490" s="26">
        <f t="shared" si="707"/>
        <v>0</v>
      </c>
      <c r="AA490" s="26">
        <f t="shared" si="707"/>
        <v>0</v>
      </c>
      <c r="AB490" s="26">
        <f t="shared" si="707"/>
        <v>0</v>
      </c>
      <c r="AC490" s="26">
        <f t="shared" si="707"/>
        <v>0</v>
      </c>
      <c r="AD490" s="26">
        <f t="shared" si="707"/>
        <v>0</v>
      </c>
      <c r="AE490" s="26">
        <f t="shared" si="707"/>
        <v>0</v>
      </c>
      <c r="AF490" s="26">
        <f t="shared" si="707"/>
        <v>0</v>
      </c>
      <c r="AG490" s="26">
        <f t="shared" si="707"/>
        <v>0</v>
      </c>
      <c r="AH490" s="26">
        <f t="shared" si="707"/>
        <v>0</v>
      </c>
      <c r="AI490" s="26">
        <f t="shared" si="707"/>
        <v>0</v>
      </c>
      <c r="AJ490" s="26">
        <f t="shared" ref="AJ490:AK490" si="708">SUM(AJ491:AJ492)</f>
        <v>0</v>
      </c>
      <c r="AK490" s="26">
        <f t="shared" si="708"/>
        <v>0</v>
      </c>
      <c r="AL490" s="26">
        <f t="shared" ref="AL490" si="709">SUM(AL491:AL492)</f>
        <v>0</v>
      </c>
      <c r="AM490" s="26">
        <f t="shared" ref="AM490" si="710">SUM(AM491:AM492)</f>
        <v>0</v>
      </c>
      <c r="AN490" s="26">
        <f t="shared" ref="AN490" si="711">SUM(AN491:AN492)</f>
        <v>0</v>
      </c>
      <c r="AO490" s="26">
        <f t="shared" ref="AO490" si="712">SUM(AO491:AO492)</f>
        <v>0</v>
      </c>
      <c r="AP490" s="27">
        <f t="shared" ref="AP490" si="713">SUM(AP491:AP492)</f>
        <v>0</v>
      </c>
      <c r="AQ490" s="27">
        <f t="shared" ref="AQ490" si="714">SUM(AQ491:AQ492)</f>
        <v>0</v>
      </c>
      <c r="AR490" s="3">
        <v>435.2</v>
      </c>
      <c r="AS490" s="3">
        <v>412.5</v>
      </c>
      <c r="AU490" s="51"/>
      <c r="AV490" s="52"/>
      <c r="AW490" s="53" t="s">
        <v>89</v>
      </c>
      <c r="AY490" s="59">
        <f t="shared" si="705"/>
        <v>0</v>
      </c>
      <c r="AZ490" s="59">
        <f t="shared" si="706"/>
        <v>0</v>
      </c>
      <c r="BA490" s="59">
        <f t="shared" si="706"/>
        <v>887.1</v>
      </c>
    </row>
    <row r="491" spans="1:53" x14ac:dyDescent="0.15">
      <c r="A491" s="9"/>
      <c r="B491" s="10"/>
      <c r="C491" s="137"/>
      <c r="D491" s="22" t="s">
        <v>7</v>
      </c>
      <c r="E491" s="28"/>
      <c r="F491" s="28"/>
      <c r="G491" s="28"/>
      <c r="H491" s="28"/>
      <c r="I491" s="28"/>
      <c r="J491" s="28"/>
      <c r="K491" s="28"/>
      <c r="L491" s="28"/>
      <c r="M491" s="28"/>
      <c r="N491" s="28"/>
      <c r="O491" s="28"/>
      <c r="P491" s="28"/>
      <c r="Q491" s="28"/>
      <c r="R491" s="28"/>
      <c r="S491" s="28"/>
      <c r="T491" s="28"/>
      <c r="U491" s="28"/>
      <c r="V491" s="28"/>
      <c r="W491" s="28"/>
      <c r="X491" s="28"/>
      <c r="Y491" s="28"/>
      <c r="Z491" s="28"/>
      <c r="AA491" s="28"/>
      <c r="AB491" s="28"/>
      <c r="AC491" s="28"/>
      <c r="AD491" s="28"/>
      <c r="AE491" s="28"/>
      <c r="AF491" s="28"/>
      <c r="AG491" s="28"/>
      <c r="AH491" s="28"/>
      <c r="AI491" s="28"/>
      <c r="AJ491" s="28"/>
      <c r="AK491" s="28"/>
      <c r="AL491" s="28"/>
      <c r="AM491" s="28"/>
      <c r="AN491" s="28"/>
      <c r="AO491" s="28"/>
      <c r="AP491" s="30"/>
      <c r="AQ491" s="30"/>
      <c r="AR491" s="5">
        <v>19</v>
      </c>
      <c r="AS491" s="5">
        <v>23.1</v>
      </c>
      <c r="AU491" s="51"/>
      <c r="AV491" s="52"/>
      <c r="AW491" s="54"/>
      <c r="AY491" s="59">
        <f t="shared" si="705"/>
        <v>0</v>
      </c>
      <c r="AZ491" s="59">
        <f t="shared" si="706"/>
        <v>0</v>
      </c>
      <c r="BA491" s="59">
        <f t="shared" si="706"/>
        <v>110.5</v>
      </c>
    </row>
    <row r="492" spans="1:53" x14ac:dyDescent="0.15">
      <c r="A492" s="9"/>
      <c r="B492" s="10"/>
      <c r="C492" s="137"/>
      <c r="D492" s="22" t="s">
        <v>8</v>
      </c>
      <c r="E492" s="28"/>
      <c r="F492" s="28"/>
      <c r="G492" s="28"/>
      <c r="H492" s="28"/>
      <c r="I492" s="28"/>
      <c r="J492" s="28"/>
      <c r="K492" s="28"/>
      <c r="L492" s="28"/>
      <c r="M492" s="28"/>
      <c r="N492" s="28"/>
      <c r="O492" s="28"/>
      <c r="P492" s="28"/>
      <c r="Q492" s="28"/>
      <c r="R492" s="28"/>
      <c r="S492" s="28"/>
      <c r="T492" s="28"/>
      <c r="U492" s="28"/>
      <c r="V492" s="28"/>
      <c r="W492" s="28"/>
      <c r="X492" s="28"/>
      <c r="Y492" s="28"/>
      <c r="Z492" s="28"/>
      <c r="AA492" s="28"/>
      <c r="AB492" s="28"/>
      <c r="AC492" s="28"/>
      <c r="AD492" s="28"/>
      <c r="AE492" s="28"/>
      <c r="AF492" s="28"/>
      <c r="AG492" s="28"/>
      <c r="AH492" s="28"/>
      <c r="AI492" s="28"/>
      <c r="AJ492" s="28"/>
      <c r="AK492" s="28"/>
      <c r="AL492" s="28"/>
      <c r="AM492" s="28"/>
      <c r="AN492" s="28"/>
      <c r="AO492" s="28"/>
      <c r="AP492" s="30"/>
      <c r="AQ492" s="30"/>
      <c r="AR492" s="5">
        <v>416.2</v>
      </c>
      <c r="AS492" s="5">
        <v>389.4</v>
      </c>
      <c r="AU492" s="51"/>
      <c r="AV492" s="52"/>
      <c r="AW492" s="54"/>
      <c r="AY492" s="59">
        <f t="shared" si="705"/>
        <v>0</v>
      </c>
      <c r="AZ492" s="59">
        <f t="shared" si="706"/>
        <v>0</v>
      </c>
      <c r="BA492" s="59">
        <f t="shared" si="706"/>
        <v>776.6</v>
      </c>
    </row>
    <row r="493" spans="1:53" x14ac:dyDescent="0.15">
      <c r="A493" s="9"/>
      <c r="B493" s="10"/>
      <c r="C493" s="137"/>
      <c r="D493" s="22" t="s">
        <v>9</v>
      </c>
      <c r="E493" s="28"/>
      <c r="F493" s="28"/>
      <c r="G493" s="28"/>
      <c r="H493" s="28"/>
      <c r="I493" s="28"/>
      <c r="J493" s="28"/>
      <c r="K493" s="28"/>
      <c r="L493" s="28"/>
      <c r="M493" s="28"/>
      <c r="N493" s="28"/>
      <c r="O493" s="28"/>
      <c r="P493" s="28"/>
      <c r="Q493" s="28"/>
      <c r="R493" s="28"/>
      <c r="S493" s="28"/>
      <c r="T493" s="28"/>
      <c r="U493" s="28"/>
      <c r="V493" s="28"/>
      <c r="W493" s="28"/>
      <c r="X493" s="28"/>
      <c r="Y493" s="28"/>
      <c r="Z493" s="28"/>
      <c r="AA493" s="28"/>
      <c r="AB493" s="28"/>
      <c r="AC493" s="28"/>
      <c r="AD493" s="28"/>
      <c r="AE493" s="28"/>
      <c r="AF493" s="28"/>
      <c r="AG493" s="28"/>
      <c r="AH493" s="28"/>
      <c r="AI493" s="28"/>
      <c r="AJ493" s="28"/>
      <c r="AK493" s="28"/>
      <c r="AL493" s="28"/>
      <c r="AM493" s="28"/>
      <c r="AN493" s="28"/>
      <c r="AO493" s="28"/>
      <c r="AP493" s="30"/>
      <c r="AQ493" s="30"/>
      <c r="AR493" s="5">
        <v>393.4</v>
      </c>
      <c r="AS493" s="5">
        <v>386.7</v>
      </c>
      <c r="AU493" s="51"/>
      <c r="AV493" s="56"/>
      <c r="AW493" s="54"/>
      <c r="AY493" s="59">
        <f t="shared" si="705"/>
        <v>0</v>
      </c>
      <c r="AZ493" s="59">
        <f t="shared" si="706"/>
        <v>0</v>
      </c>
      <c r="BA493" s="59">
        <f t="shared" si="706"/>
        <v>831.8</v>
      </c>
    </row>
    <row r="494" spans="1:53" x14ac:dyDescent="0.15">
      <c r="A494" s="9"/>
      <c r="B494" s="10"/>
      <c r="C494" s="137"/>
      <c r="D494" s="22" t="s">
        <v>10</v>
      </c>
      <c r="E494" s="28"/>
      <c r="F494" s="28"/>
      <c r="G494" s="28"/>
      <c r="H494" s="28"/>
      <c r="I494" s="28"/>
      <c r="J494" s="28"/>
      <c r="K494" s="28"/>
      <c r="L494" s="28"/>
      <c r="M494" s="28"/>
      <c r="N494" s="28"/>
      <c r="O494" s="28"/>
      <c r="P494" s="28"/>
      <c r="Q494" s="28"/>
      <c r="R494" s="28"/>
      <c r="S494" s="28"/>
      <c r="T494" s="28"/>
      <c r="U494" s="28"/>
      <c r="V494" s="28"/>
      <c r="W494" s="28"/>
      <c r="X494" s="28"/>
      <c r="Y494" s="28"/>
      <c r="Z494" s="28"/>
      <c r="AA494" s="28"/>
      <c r="AB494" s="28"/>
      <c r="AC494" s="28"/>
      <c r="AD494" s="28"/>
      <c r="AE494" s="28"/>
      <c r="AF494" s="28"/>
      <c r="AG494" s="28"/>
      <c r="AH494" s="28"/>
      <c r="AI494" s="28"/>
      <c r="AJ494" s="28"/>
      <c r="AK494" s="28"/>
      <c r="AL494" s="28"/>
      <c r="AM494" s="28"/>
      <c r="AN494" s="28"/>
      <c r="AO494" s="28"/>
      <c r="AP494" s="30"/>
      <c r="AQ494" s="30"/>
      <c r="AR494" s="5">
        <v>41.8</v>
      </c>
      <c r="AS494" s="5">
        <v>25.8</v>
      </c>
      <c r="AU494" s="51"/>
      <c r="AV494" s="56"/>
      <c r="AW494" s="54"/>
      <c r="AY494" s="59">
        <f t="shared" si="705"/>
        <v>0</v>
      </c>
      <c r="AZ494" s="59">
        <f t="shared" si="706"/>
        <v>0</v>
      </c>
      <c r="BA494" s="59">
        <f t="shared" si="706"/>
        <v>55.3</v>
      </c>
    </row>
    <row r="495" spans="1:53" ht="14.25" thickBot="1" x14ac:dyDescent="0.2">
      <c r="A495" s="12"/>
      <c r="B495" s="13"/>
      <c r="C495" s="138"/>
      <c r="D495" s="24" t="s">
        <v>11</v>
      </c>
      <c r="E495" s="29"/>
      <c r="F495" s="29"/>
      <c r="G495" s="29"/>
      <c r="H495" s="29"/>
      <c r="I495" s="29"/>
      <c r="J495" s="29"/>
      <c r="K495" s="29"/>
      <c r="L495" s="29"/>
      <c r="M495" s="29"/>
      <c r="N495" s="29"/>
      <c r="O495" s="29"/>
      <c r="P495" s="29"/>
      <c r="Q495" s="29"/>
      <c r="R495" s="29"/>
      <c r="S495" s="29"/>
      <c r="T495" s="29"/>
      <c r="U495" s="29"/>
      <c r="V495" s="29"/>
      <c r="W495" s="29"/>
      <c r="X495" s="29"/>
      <c r="Y495" s="29"/>
      <c r="Z495" s="29"/>
      <c r="AA495" s="29"/>
      <c r="AB495" s="29"/>
      <c r="AC495" s="29"/>
      <c r="AD495" s="29"/>
      <c r="AE495" s="29"/>
      <c r="AF495" s="29"/>
      <c r="AG495" s="29"/>
      <c r="AH495" s="29"/>
      <c r="AI495" s="29"/>
      <c r="AJ495" s="29"/>
      <c r="AK495" s="29"/>
      <c r="AL495" s="29"/>
      <c r="AM495" s="29"/>
      <c r="AN495" s="29"/>
      <c r="AO495" s="29"/>
      <c r="AP495" s="31"/>
      <c r="AQ495" s="31"/>
      <c r="AR495" s="7">
        <v>41.8</v>
      </c>
      <c r="AS495" s="7">
        <v>25.8</v>
      </c>
      <c r="AU495" s="51"/>
      <c r="AV495" s="56"/>
      <c r="AW495" s="55"/>
      <c r="AY495" s="59">
        <f t="shared" si="705"/>
        <v>0</v>
      </c>
      <c r="AZ495" s="59">
        <f t="shared" si="706"/>
        <v>0</v>
      </c>
      <c r="BA495" s="59">
        <f t="shared" si="706"/>
        <v>55.3</v>
      </c>
    </row>
    <row r="496" spans="1:53" x14ac:dyDescent="0.15">
      <c r="A496" s="9"/>
      <c r="B496" s="10"/>
      <c r="C496" s="137" t="s">
        <v>81</v>
      </c>
      <c r="D496" s="25" t="s">
        <v>6</v>
      </c>
      <c r="E496" s="26">
        <f t="shared" ref="E496:AI496" si="715">SUM(E497:E498)</f>
        <v>0</v>
      </c>
      <c r="F496" s="26">
        <f t="shared" si="715"/>
        <v>0</v>
      </c>
      <c r="G496" s="26">
        <f t="shared" si="715"/>
        <v>0</v>
      </c>
      <c r="H496" s="26">
        <f t="shared" si="715"/>
        <v>0</v>
      </c>
      <c r="I496" s="26">
        <f t="shared" si="715"/>
        <v>0</v>
      </c>
      <c r="J496" s="26">
        <f t="shared" si="715"/>
        <v>0</v>
      </c>
      <c r="K496" s="26">
        <f t="shared" si="715"/>
        <v>0</v>
      </c>
      <c r="L496" s="26">
        <f t="shared" si="715"/>
        <v>0</v>
      </c>
      <c r="M496" s="26">
        <f t="shared" si="715"/>
        <v>0</v>
      </c>
      <c r="N496" s="26">
        <f t="shared" si="715"/>
        <v>0</v>
      </c>
      <c r="O496" s="26">
        <f t="shared" si="715"/>
        <v>0</v>
      </c>
      <c r="P496" s="26">
        <f t="shared" si="715"/>
        <v>0</v>
      </c>
      <c r="Q496" s="26">
        <f t="shared" si="715"/>
        <v>0</v>
      </c>
      <c r="R496" s="26">
        <f t="shared" si="715"/>
        <v>0</v>
      </c>
      <c r="S496" s="26">
        <f t="shared" si="715"/>
        <v>0</v>
      </c>
      <c r="T496" s="26">
        <f t="shared" si="715"/>
        <v>0</v>
      </c>
      <c r="U496" s="26">
        <f t="shared" si="715"/>
        <v>0</v>
      </c>
      <c r="V496" s="26">
        <f t="shared" si="715"/>
        <v>0</v>
      </c>
      <c r="W496" s="26">
        <f t="shared" si="715"/>
        <v>0</v>
      </c>
      <c r="X496" s="26">
        <f t="shared" si="715"/>
        <v>0</v>
      </c>
      <c r="Y496" s="26">
        <f t="shared" si="715"/>
        <v>0</v>
      </c>
      <c r="Z496" s="26">
        <f t="shared" si="715"/>
        <v>0</v>
      </c>
      <c r="AA496" s="26">
        <f t="shared" si="715"/>
        <v>0</v>
      </c>
      <c r="AB496" s="26">
        <f t="shared" si="715"/>
        <v>0</v>
      </c>
      <c r="AC496" s="26">
        <f t="shared" si="715"/>
        <v>0</v>
      </c>
      <c r="AD496" s="26">
        <f t="shared" si="715"/>
        <v>0</v>
      </c>
      <c r="AE496" s="26">
        <f t="shared" si="715"/>
        <v>0</v>
      </c>
      <c r="AF496" s="26">
        <f t="shared" si="715"/>
        <v>0</v>
      </c>
      <c r="AG496" s="26">
        <f t="shared" si="715"/>
        <v>0</v>
      </c>
      <c r="AH496" s="26">
        <f t="shared" si="715"/>
        <v>0</v>
      </c>
      <c r="AI496" s="26">
        <f t="shared" si="715"/>
        <v>0</v>
      </c>
      <c r="AJ496" s="26">
        <f t="shared" ref="AJ496:AK496" si="716">SUM(AJ497:AJ498)</f>
        <v>0</v>
      </c>
      <c r="AK496" s="26">
        <f t="shared" si="716"/>
        <v>0</v>
      </c>
      <c r="AL496" s="26">
        <f t="shared" ref="AL496" si="717">SUM(AL497:AL498)</f>
        <v>0</v>
      </c>
      <c r="AM496" s="26">
        <f t="shared" ref="AM496" si="718">SUM(AM497:AM498)</f>
        <v>0</v>
      </c>
      <c r="AN496" s="26">
        <f t="shared" ref="AN496" si="719">SUM(AN497:AN498)</f>
        <v>0</v>
      </c>
      <c r="AO496" s="26">
        <f t="shared" ref="AO496" si="720">SUM(AO497:AO498)</f>
        <v>0</v>
      </c>
      <c r="AP496" s="27">
        <f t="shared" ref="AP496" si="721">SUM(AP497:AP498)</f>
        <v>0</v>
      </c>
      <c r="AQ496" s="27">
        <f t="shared" ref="AQ496" si="722">SUM(AQ497:AQ498)</f>
        <v>0</v>
      </c>
      <c r="AR496" s="17">
        <v>232.3</v>
      </c>
      <c r="AS496" s="17">
        <v>267.39999999999998</v>
      </c>
      <c r="AU496" s="51"/>
      <c r="AV496" s="56"/>
      <c r="AW496" s="53" t="s">
        <v>90</v>
      </c>
      <c r="AY496" s="59">
        <f t="shared" si="705"/>
        <v>0</v>
      </c>
      <c r="AZ496" s="59">
        <f t="shared" si="706"/>
        <v>0</v>
      </c>
      <c r="BA496" s="59">
        <f t="shared" si="706"/>
        <v>315.39999999999998</v>
      </c>
    </row>
    <row r="497" spans="1:53" x14ac:dyDescent="0.15">
      <c r="A497" s="9" t="s">
        <v>55</v>
      </c>
      <c r="B497" s="10" t="s">
        <v>82</v>
      </c>
      <c r="C497" s="137"/>
      <c r="D497" s="22" t="s">
        <v>7</v>
      </c>
      <c r="E497" s="28"/>
      <c r="F497" s="28"/>
      <c r="G497" s="28"/>
      <c r="H497" s="28"/>
      <c r="I497" s="28"/>
      <c r="J497" s="28"/>
      <c r="K497" s="28"/>
      <c r="L497" s="28"/>
      <c r="M497" s="28"/>
      <c r="N497" s="28"/>
      <c r="O497" s="28"/>
      <c r="P497" s="28"/>
      <c r="Q497" s="28"/>
      <c r="R497" s="28"/>
      <c r="S497" s="28"/>
      <c r="T497" s="28"/>
      <c r="U497" s="28"/>
      <c r="V497" s="28"/>
      <c r="W497" s="28"/>
      <c r="X497" s="28"/>
      <c r="Y497" s="28"/>
      <c r="Z497" s="28"/>
      <c r="AA497" s="28"/>
      <c r="AB497" s="28"/>
      <c r="AC497" s="28"/>
      <c r="AD497" s="28"/>
      <c r="AE497" s="28"/>
      <c r="AF497" s="28"/>
      <c r="AG497" s="28"/>
      <c r="AH497" s="28"/>
      <c r="AI497" s="28"/>
      <c r="AJ497" s="28"/>
      <c r="AK497" s="28"/>
      <c r="AL497" s="28"/>
      <c r="AM497" s="28"/>
      <c r="AN497" s="28"/>
      <c r="AO497" s="28"/>
      <c r="AP497" s="30"/>
      <c r="AQ497" s="30"/>
      <c r="AR497" s="5">
        <v>8.9</v>
      </c>
      <c r="AS497" s="5">
        <v>14.6</v>
      </c>
      <c r="AU497" s="51"/>
      <c r="AV497" s="56"/>
      <c r="AW497" s="54"/>
      <c r="AY497" s="59">
        <f t="shared" si="705"/>
        <v>0</v>
      </c>
      <c r="AZ497" s="59">
        <f t="shared" si="706"/>
        <v>0</v>
      </c>
      <c r="BA497" s="59">
        <f t="shared" si="706"/>
        <v>3.6</v>
      </c>
    </row>
    <row r="498" spans="1:53" x14ac:dyDescent="0.15">
      <c r="A498" s="9"/>
      <c r="B498" s="10"/>
      <c r="C498" s="137"/>
      <c r="D498" s="22" t="s">
        <v>8</v>
      </c>
      <c r="E498" s="28"/>
      <c r="F498" s="28"/>
      <c r="G498" s="28"/>
      <c r="H498" s="28"/>
      <c r="I498" s="28"/>
      <c r="J498" s="28"/>
      <c r="K498" s="28"/>
      <c r="L498" s="28"/>
      <c r="M498" s="28"/>
      <c r="N498" s="28"/>
      <c r="O498" s="28"/>
      <c r="P498" s="28"/>
      <c r="Q498" s="28"/>
      <c r="R498" s="28"/>
      <c r="S498" s="28"/>
      <c r="T498" s="28"/>
      <c r="U498" s="28"/>
      <c r="V498" s="28"/>
      <c r="W498" s="28"/>
      <c r="X498" s="28"/>
      <c r="Y498" s="28"/>
      <c r="Z498" s="28"/>
      <c r="AA498" s="28"/>
      <c r="AB498" s="28"/>
      <c r="AC498" s="28"/>
      <c r="AD498" s="28"/>
      <c r="AE498" s="28"/>
      <c r="AF498" s="28"/>
      <c r="AG498" s="28"/>
      <c r="AH498" s="28"/>
      <c r="AI498" s="28"/>
      <c r="AJ498" s="28"/>
      <c r="AK498" s="28"/>
      <c r="AL498" s="28"/>
      <c r="AM498" s="28"/>
      <c r="AN498" s="28"/>
      <c r="AO498" s="28"/>
      <c r="AP498" s="30"/>
      <c r="AQ498" s="30"/>
      <c r="AR498" s="5">
        <v>223.4</v>
      </c>
      <c r="AS498" s="5">
        <v>252.8</v>
      </c>
      <c r="AU498" s="51"/>
      <c r="AV498" s="56"/>
      <c r="AW498" s="54"/>
      <c r="AY498" s="59">
        <f t="shared" si="705"/>
        <v>0</v>
      </c>
      <c r="AZ498" s="59">
        <f t="shared" si="706"/>
        <v>0</v>
      </c>
      <c r="BA498" s="59">
        <f t="shared" si="706"/>
        <v>311.8</v>
      </c>
    </row>
    <row r="499" spans="1:53" x14ac:dyDescent="0.15">
      <c r="A499" s="9"/>
      <c r="B499" s="10"/>
      <c r="C499" s="137"/>
      <c r="D499" s="22" t="s">
        <v>9</v>
      </c>
      <c r="E499" s="28"/>
      <c r="F499" s="28"/>
      <c r="G499" s="28"/>
      <c r="H499" s="28"/>
      <c r="I499" s="28"/>
      <c r="J499" s="28"/>
      <c r="K499" s="28"/>
      <c r="L499" s="28"/>
      <c r="M499" s="28"/>
      <c r="N499" s="28"/>
      <c r="O499" s="28"/>
      <c r="P499" s="28"/>
      <c r="Q499" s="28"/>
      <c r="R499" s="28"/>
      <c r="S499" s="28"/>
      <c r="T499" s="28"/>
      <c r="U499" s="28"/>
      <c r="V499" s="28"/>
      <c r="W499" s="28"/>
      <c r="X499" s="28"/>
      <c r="Y499" s="28"/>
      <c r="Z499" s="28"/>
      <c r="AA499" s="28"/>
      <c r="AB499" s="28"/>
      <c r="AC499" s="28"/>
      <c r="AD499" s="28"/>
      <c r="AE499" s="28"/>
      <c r="AF499" s="28"/>
      <c r="AG499" s="28"/>
      <c r="AH499" s="28"/>
      <c r="AI499" s="28"/>
      <c r="AJ499" s="28"/>
      <c r="AK499" s="28"/>
      <c r="AL499" s="28"/>
      <c r="AM499" s="28"/>
      <c r="AN499" s="28"/>
      <c r="AO499" s="28"/>
      <c r="AP499" s="30"/>
      <c r="AQ499" s="30"/>
      <c r="AR499" s="5">
        <v>218.1</v>
      </c>
      <c r="AS499" s="5">
        <v>252.3</v>
      </c>
      <c r="AU499" s="51"/>
      <c r="AV499" s="52"/>
      <c r="AW499" s="54"/>
      <c r="AY499" s="59">
        <f t="shared" si="705"/>
        <v>0</v>
      </c>
      <c r="AZ499" s="59">
        <f t="shared" si="706"/>
        <v>0</v>
      </c>
      <c r="BA499" s="59">
        <f t="shared" si="706"/>
        <v>296.39999999999998</v>
      </c>
    </row>
    <row r="500" spans="1:53" x14ac:dyDescent="0.15">
      <c r="A500" s="9"/>
      <c r="B500" s="10"/>
      <c r="C500" s="137"/>
      <c r="D500" s="22" t="s">
        <v>10</v>
      </c>
      <c r="E500" s="28"/>
      <c r="F500" s="28"/>
      <c r="G500" s="28"/>
      <c r="H500" s="28"/>
      <c r="I500" s="28"/>
      <c r="J500" s="28"/>
      <c r="K500" s="28"/>
      <c r="L500" s="28"/>
      <c r="M500" s="28"/>
      <c r="N500" s="28"/>
      <c r="O500" s="28"/>
      <c r="P500" s="28"/>
      <c r="Q500" s="28"/>
      <c r="R500" s="28"/>
      <c r="S500" s="28"/>
      <c r="T500" s="28"/>
      <c r="U500" s="28"/>
      <c r="V500" s="28"/>
      <c r="W500" s="28"/>
      <c r="X500" s="28"/>
      <c r="Y500" s="28"/>
      <c r="Z500" s="28"/>
      <c r="AA500" s="28"/>
      <c r="AB500" s="28"/>
      <c r="AC500" s="28"/>
      <c r="AD500" s="28"/>
      <c r="AE500" s="28"/>
      <c r="AF500" s="28"/>
      <c r="AG500" s="28"/>
      <c r="AH500" s="28"/>
      <c r="AI500" s="28"/>
      <c r="AJ500" s="28"/>
      <c r="AK500" s="28"/>
      <c r="AL500" s="28"/>
      <c r="AM500" s="28"/>
      <c r="AN500" s="28"/>
      <c r="AO500" s="28"/>
      <c r="AP500" s="30"/>
      <c r="AQ500" s="30"/>
      <c r="AR500" s="5">
        <v>14.2</v>
      </c>
      <c r="AS500" s="5">
        <v>15.1</v>
      </c>
      <c r="AU500" s="51"/>
      <c r="AV500" s="52"/>
      <c r="AW500" s="54"/>
      <c r="AY500" s="59">
        <f t="shared" si="705"/>
        <v>0</v>
      </c>
      <c r="AZ500" s="59">
        <f t="shared" si="706"/>
        <v>0</v>
      </c>
      <c r="BA500" s="59">
        <f t="shared" si="706"/>
        <v>19</v>
      </c>
    </row>
    <row r="501" spans="1:53" ht="14.25" thickBot="1" x14ac:dyDescent="0.2">
      <c r="A501" s="9"/>
      <c r="B501" s="10"/>
      <c r="C501" s="138"/>
      <c r="D501" s="24" t="s">
        <v>11</v>
      </c>
      <c r="E501" s="29"/>
      <c r="F501" s="29"/>
      <c r="G501" s="29"/>
      <c r="H501" s="29"/>
      <c r="I501" s="29"/>
      <c r="J501" s="29"/>
      <c r="K501" s="29"/>
      <c r="L501" s="29"/>
      <c r="M501" s="29"/>
      <c r="N501" s="29"/>
      <c r="O501" s="29"/>
      <c r="P501" s="29"/>
      <c r="Q501" s="29"/>
      <c r="R501" s="29"/>
      <c r="S501" s="29"/>
      <c r="T501" s="29"/>
      <c r="U501" s="29"/>
      <c r="V501" s="29"/>
      <c r="W501" s="29"/>
      <c r="X501" s="29"/>
      <c r="Y501" s="29"/>
      <c r="Z501" s="29"/>
      <c r="AA501" s="29"/>
      <c r="AB501" s="29"/>
      <c r="AC501" s="29"/>
      <c r="AD501" s="29"/>
      <c r="AE501" s="29"/>
      <c r="AF501" s="29"/>
      <c r="AG501" s="29"/>
      <c r="AH501" s="29"/>
      <c r="AI501" s="29"/>
      <c r="AJ501" s="29"/>
      <c r="AK501" s="29"/>
      <c r="AL501" s="29"/>
      <c r="AM501" s="29"/>
      <c r="AN501" s="29"/>
      <c r="AO501" s="29"/>
      <c r="AP501" s="31"/>
      <c r="AQ501" s="31"/>
      <c r="AR501" s="7">
        <v>16.399999999999999</v>
      </c>
      <c r="AS501" s="7">
        <v>18.8</v>
      </c>
      <c r="AU501" s="51"/>
      <c r="AV501" s="52"/>
      <c r="AW501" s="55"/>
      <c r="AY501" s="59">
        <f t="shared" si="705"/>
        <v>0</v>
      </c>
      <c r="AZ501" s="59">
        <f t="shared" si="706"/>
        <v>0</v>
      </c>
      <c r="BA501" s="59">
        <f t="shared" si="706"/>
        <v>19</v>
      </c>
    </row>
    <row r="502" spans="1:53" x14ac:dyDescent="0.15">
      <c r="A502" s="9"/>
      <c r="B502" s="9"/>
      <c r="C502" s="136" t="s">
        <v>83</v>
      </c>
      <c r="D502" s="23" t="s">
        <v>6</v>
      </c>
      <c r="E502" s="26">
        <f t="shared" ref="E502:AI502" si="723">SUM(E503:E504)</f>
        <v>0</v>
      </c>
      <c r="F502" s="26">
        <f t="shared" si="723"/>
        <v>0</v>
      </c>
      <c r="G502" s="26">
        <f t="shared" si="723"/>
        <v>0</v>
      </c>
      <c r="H502" s="26">
        <f t="shared" si="723"/>
        <v>0</v>
      </c>
      <c r="I502" s="26">
        <f t="shared" si="723"/>
        <v>0</v>
      </c>
      <c r="J502" s="26">
        <f t="shared" si="723"/>
        <v>0</v>
      </c>
      <c r="K502" s="26">
        <f t="shared" si="723"/>
        <v>0</v>
      </c>
      <c r="L502" s="26">
        <f t="shared" si="723"/>
        <v>0</v>
      </c>
      <c r="M502" s="26">
        <f t="shared" si="723"/>
        <v>0</v>
      </c>
      <c r="N502" s="26">
        <f t="shared" si="723"/>
        <v>0</v>
      </c>
      <c r="O502" s="26">
        <f t="shared" si="723"/>
        <v>0</v>
      </c>
      <c r="P502" s="26">
        <f t="shared" si="723"/>
        <v>0</v>
      </c>
      <c r="Q502" s="26">
        <f t="shared" si="723"/>
        <v>0</v>
      </c>
      <c r="R502" s="26">
        <f t="shared" si="723"/>
        <v>0</v>
      </c>
      <c r="S502" s="26">
        <f t="shared" si="723"/>
        <v>0</v>
      </c>
      <c r="T502" s="26">
        <f t="shared" si="723"/>
        <v>0</v>
      </c>
      <c r="U502" s="26">
        <f t="shared" si="723"/>
        <v>0</v>
      </c>
      <c r="V502" s="26">
        <f t="shared" si="723"/>
        <v>0</v>
      </c>
      <c r="W502" s="26">
        <f t="shared" si="723"/>
        <v>0</v>
      </c>
      <c r="X502" s="26">
        <f t="shared" si="723"/>
        <v>0</v>
      </c>
      <c r="Y502" s="26">
        <f t="shared" si="723"/>
        <v>0</v>
      </c>
      <c r="Z502" s="26">
        <f t="shared" si="723"/>
        <v>0</v>
      </c>
      <c r="AA502" s="26">
        <f t="shared" si="723"/>
        <v>0</v>
      </c>
      <c r="AB502" s="26">
        <f t="shared" si="723"/>
        <v>0</v>
      </c>
      <c r="AC502" s="26">
        <f t="shared" si="723"/>
        <v>0</v>
      </c>
      <c r="AD502" s="26">
        <f t="shared" si="723"/>
        <v>0</v>
      </c>
      <c r="AE502" s="26">
        <f t="shared" si="723"/>
        <v>0</v>
      </c>
      <c r="AF502" s="26">
        <f t="shared" si="723"/>
        <v>0</v>
      </c>
      <c r="AG502" s="26">
        <f t="shared" si="723"/>
        <v>0</v>
      </c>
      <c r="AH502" s="26">
        <f t="shared" si="723"/>
        <v>0</v>
      </c>
      <c r="AI502" s="26">
        <f t="shared" si="723"/>
        <v>0</v>
      </c>
      <c r="AJ502" s="26">
        <f t="shared" ref="AJ502:AK502" si="724">SUM(AJ503:AJ504)</f>
        <v>0</v>
      </c>
      <c r="AK502" s="26">
        <f t="shared" si="724"/>
        <v>0</v>
      </c>
      <c r="AL502" s="26">
        <f t="shared" ref="AL502" si="725">SUM(AL503:AL504)</f>
        <v>0</v>
      </c>
      <c r="AM502" s="26">
        <f t="shared" ref="AM502" si="726">SUM(AM503:AM504)</f>
        <v>0</v>
      </c>
      <c r="AN502" s="26">
        <f t="shared" ref="AN502" si="727">SUM(AN503:AN504)</f>
        <v>0</v>
      </c>
      <c r="AO502" s="26">
        <f t="shared" ref="AO502" si="728">SUM(AO503:AO504)</f>
        <v>0</v>
      </c>
      <c r="AP502" s="27">
        <f t="shared" ref="AP502" si="729">SUM(AP503:AP504)</f>
        <v>0</v>
      </c>
      <c r="AQ502" s="27">
        <f t="shared" ref="AQ502" si="730">SUM(AQ503:AQ504)</f>
        <v>0</v>
      </c>
      <c r="AR502" s="3">
        <v>286.60000000000002</v>
      </c>
      <c r="AS502" s="3">
        <v>279.2</v>
      </c>
      <c r="AU502" s="51"/>
      <c r="AV502" s="52"/>
      <c r="AW502" s="53" t="s">
        <v>91</v>
      </c>
      <c r="AY502" s="59">
        <f t="shared" si="705"/>
        <v>0</v>
      </c>
      <c r="AZ502" s="59">
        <f t="shared" si="706"/>
        <v>0</v>
      </c>
      <c r="BA502" s="59">
        <f t="shared" si="706"/>
        <v>294.39999999999998</v>
      </c>
    </row>
    <row r="503" spans="1:53" x14ac:dyDescent="0.15">
      <c r="A503" s="9"/>
      <c r="B503" s="10"/>
      <c r="C503" s="137"/>
      <c r="D503" s="22" t="s">
        <v>7</v>
      </c>
      <c r="E503" s="28"/>
      <c r="F503" s="28"/>
      <c r="G503" s="28"/>
      <c r="H503" s="28"/>
      <c r="I503" s="28"/>
      <c r="J503" s="28"/>
      <c r="K503" s="28"/>
      <c r="L503" s="28"/>
      <c r="M503" s="28"/>
      <c r="N503" s="28"/>
      <c r="O503" s="28"/>
      <c r="P503" s="28"/>
      <c r="Q503" s="28"/>
      <c r="R503" s="28"/>
      <c r="S503" s="28"/>
      <c r="T503" s="28"/>
      <c r="U503" s="28"/>
      <c r="V503" s="28"/>
      <c r="W503" s="28"/>
      <c r="X503" s="28"/>
      <c r="Y503" s="28"/>
      <c r="Z503" s="28"/>
      <c r="AA503" s="28"/>
      <c r="AB503" s="28"/>
      <c r="AC503" s="28"/>
      <c r="AD503" s="28"/>
      <c r="AE503" s="28"/>
      <c r="AF503" s="28"/>
      <c r="AG503" s="28"/>
      <c r="AH503" s="28"/>
      <c r="AI503" s="28"/>
      <c r="AJ503" s="28"/>
      <c r="AK503" s="28"/>
      <c r="AL503" s="28"/>
      <c r="AM503" s="28"/>
      <c r="AN503" s="28"/>
      <c r="AO503" s="28"/>
      <c r="AP503" s="30"/>
      <c r="AQ503" s="30"/>
      <c r="AR503" s="5">
        <v>7.4</v>
      </c>
      <c r="AS503" s="5">
        <v>7.6</v>
      </c>
      <c r="AU503" s="51"/>
      <c r="AV503" s="52"/>
      <c r="AW503" s="54"/>
      <c r="AY503" s="59">
        <f t="shared" si="705"/>
        <v>0</v>
      </c>
      <c r="AZ503" s="59">
        <f t="shared" si="706"/>
        <v>0</v>
      </c>
      <c r="BA503" s="59">
        <f t="shared" si="706"/>
        <v>2.6</v>
      </c>
    </row>
    <row r="504" spans="1:53" x14ac:dyDescent="0.15">
      <c r="A504" s="9"/>
      <c r="B504" s="10"/>
      <c r="C504" s="137"/>
      <c r="D504" s="22" t="s">
        <v>8</v>
      </c>
      <c r="E504" s="28"/>
      <c r="F504" s="28"/>
      <c r="G504" s="28"/>
      <c r="H504" s="28"/>
      <c r="I504" s="28"/>
      <c r="J504" s="28"/>
      <c r="K504" s="28"/>
      <c r="L504" s="28"/>
      <c r="M504" s="28"/>
      <c r="N504" s="28"/>
      <c r="O504" s="28"/>
      <c r="P504" s="28"/>
      <c r="Q504" s="28"/>
      <c r="R504" s="28"/>
      <c r="S504" s="28"/>
      <c r="T504" s="28"/>
      <c r="U504" s="28"/>
      <c r="V504" s="28"/>
      <c r="W504" s="28"/>
      <c r="X504" s="28"/>
      <c r="Y504" s="28"/>
      <c r="Z504" s="28"/>
      <c r="AA504" s="28"/>
      <c r="AB504" s="28"/>
      <c r="AC504" s="28"/>
      <c r="AD504" s="28"/>
      <c r="AE504" s="28"/>
      <c r="AF504" s="28"/>
      <c r="AG504" s="28"/>
      <c r="AH504" s="28"/>
      <c r="AI504" s="28"/>
      <c r="AJ504" s="28"/>
      <c r="AK504" s="28"/>
      <c r="AL504" s="28"/>
      <c r="AM504" s="28"/>
      <c r="AN504" s="28"/>
      <c r="AO504" s="28"/>
      <c r="AP504" s="30"/>
      <c r="AQ504" s="30"/>
      <c r="AR504" s="5">
        <v>279.2</v>
      </c>
      <c r="AS504" s="5">
        <v>271.60000000000002</v>
      </c>
      <c r="AU504" s="51"/>
      <c r="AV504" s="52"/>
      <c r="AW504" s="54"/>
      <c r="AY504" s="59">
        <f t="shared" si="705"/>
        <v>0</v>
      </c>
      <c r="AZ504" s="59">
        <f t="shared" si="706"/>
        <v>0</v>
      </c>
      <c r="BA504" s="59">
        <f t="shared" si="706"/>
        <v>291.8</v>
      </c>
    </row>
    <row r="505" spans="1:53" x14ac:dyDescent="0.15">
      <c r="A505" s="9"/>
      <c r="B505" s="10"/>
      <c r="C505" s="137"/>
      <c r="D505" s="22" t="s">
        <v>9</v>
      </c>
      <c r="E505" s="28"/>
      <c r="F505" s="28"/>
      <c r="G505" s="28"/>
      <c r="H505" s="28"/>
      <c r="I505" s="28"/>
      <c r="J505" s="28"/>
      <c r="K505" s="28"/>
      <c r="L505" s="28"/>
      <c r="M505" s="28"/>
      <c r="N505" s="28"/>
      <c r="O505" s="28"/>
      <c r="P505" s="28"/>
      <c r="Q505" s="28"/>
      <c r="R505" s="28"/>
      <c r="S505" s="28"/>
      <c r="T505" s="28"/>
      <c r="U505" s="28"/>
      <c r="V505" s="28"/>
      <c r="W505" s="28"/>
      <c r="X505" s="28"/>
      <c r="Y505" s="28"/>
      <c r="Z505" s="28"/>
      <c r="AA505" s="28"/>
      <c r="AB505" s="28"/>
      <c r="AC505" s="28"/>
      <c r="AD505" s="28"/>
      <c r="AE505" s="28"/>
      <c r="AF505" s="28"/>
      <c r="AG505" s="28"/>
      <c r="AH505" s="28"/>
      <c r="AI505" s="28"/>
      <c r="AJ505" s="28"/>
      <c r="AK505" s="28"/>
      <c r="AL505" s="28"/>
      <c r="AM505" s="28"/>
      <c r="AN505" s="28"/>
      <c r="AO505" s="28"/>
      <c r="AP505" s="30"/>
      <c r="AQ505" s="30"/>
      <c r="AR505" s="5">
        <v>261.2</v>
      </c>
      <c r="AS505" s="5">
        <v>259.39999999999998</v>
      </c>
      <c r="AU505" s="51"/>
      <c r="AV505" s="52"/>
      <c r="AW505" s="54"/>
      <c r="AY505" s="59">
        <f t="shared" si="705"/>
        <v>0</v>
      </c>
      <c r="AZ505" s="59">
        <f t="shared" si="706"/>
        <v>0</v>
      </c>
      <c r="BA505" s="59">
        <f t="shared" si="706"/>
        <v>278.2</v>
      </c>
    </row>
    <row r="506" spans="1:53" x14ac:dyDescent="0.15">
      <c r="A506" s="9"/>
      <c r="B506" s="10"/>
      <c r="C506" s="137"/>
      <c r="D506" s="22" t="s">
        <v>10</v>
      </c>
      <c r="E506" s="28"/>
      <c r="F506" s="28"/>
      <c r="G506" s="28"/>
      <c r="H506" s="28"/>
      <c r="I506" s="28"/>
      <c r="J506" s="28"/>
      <c r="K506" s="28"/>
      <c r="L506" s="28"/>
      <c r="M506" s="28"/>
      <c r="N506" s="28"/>
      <c r="O506" s="28"/>
      <c r="P506" s="28"/>
      <c r="Q506" s="28"/>
      <c r="R506" s="28"/>
      <c r="S506" s="28"/>
      <c r="T506" s="28"/>
      <c r="U506" s="28"/>
      <c r="V506" s="28"/>
      <c r="W506" s="28"/>
      <c r="X506" s="28"/>
      <c r="Y506" s="28"/>
      <c r="Z506" s="28"/>
      <c r="AA506" s="28"/>
      <c r="AB506" s="28"/>
      <c r="AC506" s="28"/>
      <c r="AD506" s="28"/>
      <c r="AE506" s="28"/>
      <c r="AF506" s="28"/>
      <c r="AG506" s="28"/>
      <c r="AH506" s="28"/>
      <c r="AI506" s="28"/>
      <c r="AJ506" s="28"/>
      <c r="AK506" s="28"/>
      <c r="AL506" s="28"/>
      <c r="AM506" s="28"/>
      <c r="AN506" s="28"/>
      <c r="AO506" s="28"/>
      <c r="AP506" s="30"/>
      <c r="AQ506" s="30"/>
      <c r="AR506" s="5">
        <v>25.4</v>
      </c>
      <c r="AS506" s="5">
        <v>19.8</v>
      </c>
      <c r="AU506" s="51"/>
      <c r="AV506" s="52"/>
      <c r="AW506" s="54"/>
      <c r="AY506" s="59">
        <f t="shared" si="705"/>
        <v>0</v>
      </c>
      <c r="AZ506" s="59">
        <f t="shared" si="706"/>
        <v>0</v>
      </c>
      <c r="BA506" s="59">
        <f t="shared" si="706"/>
        <v>16.2</v>
      </c>
    </row>
    <row r="507" spans="1:53" ht="14.25" thickBot="1" x14ac:dyDescent="0.2">
      <c r="A507" s="9"/>
      <c r="B507" s="10"/>
      <c r="C507" s="138"/>
      <c r="D507" s="24" t="s">
        <v>11</v>
      </c>
      <c r="E507" s="29"/>
      <c r="F507" s="29"/>
      <c r="G507" s="29"/>
      <c r="H507" s="29"/>
      <c r="I507" s="29"/>
      <c r="J507" s="29"/>
      <c r="K507" s="29"/>
      <c r="L507" s="29"/>
      <c r="M507" s="29"/>
      <c r="N507" s="29"/>
      <c r="O507" s="29"/>
      <c r="P507" s="29"/>
      <c r="Q507" s="29"/>
      <c r="R507" s="29"/>
      <c r="S507" s="29"/>
      <c r="T507" s="29"/>
      <c r="U507" s="29"/>
      <c r="V507" s="29"/>
      <c r="W507" s="29"/>
      <c r="X507" s="29"/>
      <c r="Y507" s="29"/>
      <c r="Z507" s="29"/>
      <c r="AA507" s="29"/>
      <c r="AB507" s="29"/>
      <c r="AC507" s="29"/>
      <c r="AD507" s="29"/>
      <c r="AE507" s="29"/>
      <c r="AF507" s="29"/>
      <c r="AG507" s="29"/>
      <c r="AH507" s="29"/>
      <c r="AI507" s="29"/>
      <c r="AJ507" s="29"/>
      <c r="AK507" s="29"/>
      <c r="AL507" s="29"/>
      <c r="AM507" s="29"/>
      <c r="AN507" s="29"/>
      <c r="AO507" s="29"/>
      <c r="AP507" s="31"/>
      <c r="AQ507" s="31"/>
      <c r="AR507" s="7">
        <v>25.4</v>
      </c>
      <c r="AS507" s="7">
        <v>19.8</v>
      </c>
      <c r="AU507" s="51"/>
      <c r="AV507" s="52"/>
      <c r="AW507" s="55"/>
      <c r="AY507" s="59">
        <f t="shared" si="705"/>
        <v>0</v>
      </c>
      <c r="AZ507" s="59">
        <f t="shared" si="706"/>
        <v>0</v>
      </c>
      <c r="BA507" s="59">
        <f t="shared" si="706"/>
        <v>36.4</v>
      </c>
    </row>
    <row r="508" spans="1:53" x14ac:dyDescent="0.15">
      <c r="A508" s="9"/>
      <c r="B508" s="10"/>
      <c r="C508" s="136" t="s">
        <v>84</v>
      </c>
      <c r="D508" s="23" t="s">
        <v>6</v>
      </c>
      <c r="E508" s="26">
        <f t="shared" ref="E508:AI508" si="731">SUM(E509:E510)</f>
        <v>0</v>
      </c>
      <c r="F508" s="26">
        <f t="shared" si="731"/>
        <v>0</v>
      </c>
      <c r="G508" s="26">
        <f t="shared" si="731"/>
        <v>0</v>
      </c>
      <c r="H508" s="26">
        <f t="shared" si="731"/>
        <v>0</v>
      </c>
      <c r="I508" s="26">
        <f t="shared" si="731"/>
        <v>0</v>
      </c>
      <c r="J508" s="26">
        <f t="shared" si="731"/>
        <v>0</v>
      </c>
      <c r="K508" s="26">
        <f t="shared" si="731"/>
        <v>0</v>
      </c>
      <c r="L508" s="26">
        <f t="shared" si="731"/>
        <v>0</v>
      </c>
      <c r="M508" s="26">
        <f t="shared" si="731"/>
        <v>0</v>
      </c>
      <c r="N508" s="26">
        <f t="shared" si="731"/>
        <v>0</v>
      </c>
      <c r="O508" s="26">
        <f t="shared" si="731"/>
        <v>0</v>
      </c>
      <c r="P508" s="26">
        <f t="shared" si="731"/>
        <v>0</v>
      </c>
      <c r="Q508" s="26">
        <f t="shared" si="731"/>
        <v>0</v>
      </c>
      <c r="R508" s="26">
        <f t="shared" si="731"/>
        <v>0</v>
      </c>
      <c r="S508" s="26">
        <f t="shared" si="731"/>
        <v>0</v>
      </c>
      <c r="T508" s="26">
        <f t="shared" si="731"/>
        <v>0</v>
      </c>
      <c r="U508" s="26">
        <f t="shared" si="731"/>
        <v>0</v>
      </c>
      <c r="V508" s="26">
        <f t="shared" si="731"/>
        <v>0</v>
      </c>
      <c r="W508" s="26">
        <f t="shared" si="731"/>
        <v>0</v>
      </c>
      <c r="X508" s="26">
        <f t="shared" si="731"/>
        <v>0</v>
      </c>
      <c r="Y508" s="26">
        <f t="shared" si="731"/>
        <v>0</v>
      </c>
      <c r="Z508" s="26">
        <f t="shared" si="731"/>
        <v>0</v>
      </c>
      <c r="AA508" s="26">
        <f t="shared" si="731"/>
        <v>0</v>
      </c>
      <c r="AB508" s="26">
        <f t="shared" si="731"/>
        <v>0</v>
      </c>
      <c r="AC508" s="26">
        <f t="shared" si="731"/>
        <v>0</v>
      </c>
      <c r="AD508" s="26">
        <f t="shared" si="731"/>
        <v>0</v>
      </c>
      <c r="AE508" s="26">
        <f t="shared" si="731"/>
        <v>0</v>
      </c>
      <c r="AF508" s="26">
        <f t="shared" si="731"/>
        <v>0</v>
      </c>
      <c r="AG508" s="26">
        <f t="shared" si="731"/>
        <v>0</v>
      </c>
      <c r="AH508" s="26">
        <f t="shared" si="731"/>
        <v>0</v>
      </c>
      <c r="AI508" s="26">
        <f t="shared" si="731"/>
        <v>0</v>
      </c>
      <c r="AJ508" s="26">
        <f t="shared" ref="AJ508:AK508" si="732">SUM(AJ509:AJ510)</f>
        <v>0</v>
      </c>
      <c r="AK508" s="26">
        <f t="shared" si="732"/>
        <v>0</v>
      </c>
      <c r="AL508" s="26">
        <f t="shared" ref="AL508" si="733">SUM(AL509:AL510)</f>
        <v>0</v>
      </c>
      <c r="AM508" s="26">
        <f t="shared" ref="AM508" si="734">SUM(AM509:AM510)</f>
        <v>0</v>
      </c>
      <c r="AN508" s="26">
        <f t="shared" ref="AN508" si="735">SUM(AN509:AN510)</f>
        <v>0</v>
      </c>
      <c r="AO508" s="26">
        <f t="shared" ref="AO508" si="736">SUM(AO509:AO510)</f>
        <v>0</v>
      </c>
      <c r="AP508" s="27">
        <f t="shared" ref="AP508" si="737">SUM(AP509:AP510)</f>
        <v>0</v>
      </c>
      <c r="AQ508" s="27">
        <f t="shared" ref="AQ508" si="738">SUM(AQ509:AQ510)</f>
        <v>0</v>
      </c>
      <c r="AR508" s="3">
        <v>46.6</v>
      </c>
      <c r="AS508" s="3">
        <v>50.8</v>
      </c>
      <c r="AU508" s="51"/>
      <c r="AV508" s="52"/>
      <c r="AW508" s="53" t="s">
        <v>92</v>
      </c>
      <c r="AY508" s="59">
        <f t="shared" si="705"/>
        <v>0</v>
      </c>
      <c r="AZ508" s="59">
        <f t="shared" si="706"/>
        <v>0</v>
      </c>
      <c r="BA508" s="59">
        <f t="shared" si="706"/>
        <v>176.5</v>
      </c>
    </row>
    <row r="509" spans="1:53" x14ac:dyDescent="0.15">
      <c r="A509" s="9"/>
      <c r="B509" s="10"/>
      <c r="C509" s="137"/>
      <c r="D509" s="22" t="s">
        <v>7</v>
      </c>
      <c r="E509" s="28"/>
      <c r="F509" s="28"/>
      <c r="G509" s="28"/>
      <c r="H509" s="28"/>
      <c r="I509" s="28"/>
      <c r="J509" s="28"/>
      <c r="K509" s="28"/>
      <c r="L509" s="28"/>
      <c r="M509" s="28"/>
      <c r="N509" s="28"/>
      <c r="O509" s="28"/>
      <c r="P509" s="28"/>
      <c r="Q509" s="28"/>
      <c r="R509" s="28"/>
      <c r="S509" s="28"/>
      <c r="T509" s="28"/>
      <c r="U509" s="28"/>
      <c r="V509" s="28"/>
      <c r="W509" s="28"/>
      <c r="X509" s="28"/>
      <c r="Y509" s="28"/>
      <c r="Z509" s="28"/>
      <c r="AA509" s="28"/>
      <c r="AB509" s="28"/>
      <c r="AC509" s="28"/>
      <c r="AD509" s="28"/>
      <c r="AE509" s="28"/>
      <c r="AF509" s="28"/>
      <c r="AG509" s="28"/>
      <c r="AH509" s="28"/>
      <c r="AI509" s="28"/>
      <c r="AJ509" s="28"/>
      <c r="AK509" s="28"/>
      <c r="AL509" s="28"/>
      <c r="AM509" s="28"/>
      <c r="AN509" s="28"/>
      <c r="AO509" s="28"/>
      <c r="AP509" s="30"/>
      <c r="AQ509" s="30"/>
      <c r="AR509" s="5">
        <v>0</v>
      </c>
      <c r="AS509" s="5">
        <v>0.1</v>
      </c>
      <c r="AU509" s="51"/>
      <c r="AV509" s="52"/>
      <c r="AW509" s="54"/>
      <c r="AY509" s="59">
        <f t="shared" si="705"/>
        <v>0</v>
      </c>
      <c r="AZ509" s="59">
        <f t="shared" si="706"/>
        <v>0</v>
      </c>
      <c r="BA509" s="59">
        <f t="shared" si="706"/>
        <v>0.3</v>
      </c>
    </row>
    <row r="510" spans="1:53" x14ac:dyDescent="0.15">
      <c r="A510" s="9"/>
      <c r="B510" s="10"/>
      <c r="C510" s="137"/>
      <c r="D510" s="22" t="s">
        <v>8</v>
      </c>
      <c r="E510" s="28"/>
      <c r="F510" s="28"/>
      <c r="G510" s="28"/>
      <c r="H510" s="28"/>
      <c r="I510" s="28"/>
      <c r="J510" s="28"/>
      <c r="K510" s="28"/>
      <c r="L510" s="28"/>
      <c r="M510" s="28"/>
      <c r="N510" s="28"/>
      <c r="O510" s="28"/>
      <c r="P510" s="28"/>
      <c r="Q510" s="28"/>
      <c r="R510" s="28"/>
      <c r="S510" s="28"/>
      <c r="T510" s="28"/>
      <c r="U510" s="28"/>
      <c r="V510" s="28"/>
      <c r="W510" s="28"/>
      <c r="X510" s="28"/>
      <c r="Y510" s="28"/>
      <c r="Z510" s="28"/>
      <c r="AA510" s="28"/>
      <c r="AB510" s="28"/>
      <c r="AC510" s="28"/>
      <c r="AD510" s="28"/>
      <c r="AE510" s="28"/>
      <c r="AF510" s="28"/>
      <c r="AG510" s="28"/>
      <c r="AH510" s="28"/>
      <c r="AI510" s="28"/>
      <c r="AJ510" s="28"/>
      <c r="AK510" s="28"/>
      <c r="AL510" s="28"/>
      <c r="AM510" s="28"/>
      <c r="AN510" s="28"/>
      <c r="AO510" s="28"/>
      <c r="AP510" s="30"/>
      <c r="AQ510" s="30"/>
      <c r="AR510" s="5">
        <v>46.6</v>
      </c>
      <c r="AS510" s="5">
        <v>50.7</v>
      </c>
      <c r="AU510" s="51" t="s">
        <v>348</v>
      </c>
      <c r="AV510" s="52" t="s">
        <v>362</v>
      </c>
      <c r="AW510" s="54"/>
      <c r="AY510" s="59">
        <f t="shared" si="705"/>
        <v>0</v>
      </c>
      <c r="AZ510" s="59">
        <f t="shared" si="706"/>
        <v>0</v>
      </c>
      <c r="BA510" s="59">
        <f t="shared" si="706"/>
        <v>176.2</v>
      </c>
    </row>
    <row r="511" spans="1:53" x14ac:dyDescent="0.15">
      <c r="A511" s="9"/>
      <c r="B511" s="10"/>
      <c r="C511" s="137"/>
      <c r="D511" s="22" t="s">
        <v>9</v>
      </c>
      <c r="E511" s="28"/>
      <c r="F511" s="28"/>
      <c r="G511" s="28"/>
      <c r="H511" s="28"/>
      <c r="I511" s="28"/>
      <c r="J511" s="28"/>
      <c r="K511" s="28"/>
      <c r="L511" s="28"/>
      <c r="M511" s="28"/>
      <c r="N511" s="28"/>
      <c r="O511" s="28"/>
      <c r="P511" s="28"/>
      <c r="Q511" s="28"/>
      <c r="R511" s="28"/>
      <c r="S511" s="28"/>
      <c r="T511" s="28"/>
      <c r="U511" s="28"/>
      <c r="V511" s="28"/>
      <c r="W511" s="28"/>
      <c r="X511" s="28"/>
      <c r="Y511" s="28"/>
      <c r="Z511" s="28"/>
      <c r="AA511" s="28"/>
      <c r="AB511" s="28"/>
      <c r="AC511" s="28"/>
      <c r="AD511" s="28"/>
      <c r="AE511" s="28"/>
      <c r="AF511" s="28"/>
      <c r="AG511" s="28"/>
      <c r="AH511" s="28"/>
      <c r="AI511" s="28"/>
      <c r="AJ511" s="28"/>
      <c r="AK511" s="28"/>
      <c r="AL511" s="28"/>
      <c r="AM511" s="28"/>
      <c r="AN511" s="28"/>
      <c r="AO511" s="28"/>
      <c r="AP511" s="30"/>
      <c r="AQ511" s="30"/>
      <c r="AR511" s="5">
        <v>45.3</v>
      </c>
      <c r="AS511" s="5">
        <v>48.7</v>
      </c>
      <c r="AU511" s="51"/>
      <c r="AV511" s="52"/>
      <c r="AW511" s="54"/>
      <c r="AY511" s="59">
        <f t="shared" si="705"/>
        <v>0</v>
      </c>
      <c r="AZ511" s="59">
        <f t="shared" si="706"/>
        <v>0</v>
      </c>
      <c r="BA511" s="59">
        <f t="shared" si="706"/>
        <v>166.3</v>
      </c>
    </row>
    <row r="512" spans="1:53" x14ac:dyDescent="0.15">
      <c r="A512" s="9"/>
      <c r="B512" s="10"/>
      <c r="C512" s="137"/>
      <c r="D512" s="22" t="s">
        <v>10</v>
      </c>
      <c r="E512" s="28"/>
      <c r="F512" s="28"/>
      <c r="G512" s="28"/>
      <c r="H512" s="28"/>
      <c r="I512" s="28"/>
      <c r="J512" s="28"/>
      <c r="K512" s="28"/>
      <c r="L512" s="28"/>
      <c r="M512" s="28"/>
      <c r="N512" s="28"/>
      <c r="O512" s="28"/>
      <c r="P512" s="28"/>
      <c r="Q512" s="28"/>
      <c r="R512" s="28"/>
      <c r="S512" s="28"/>
      <c r="T512" s="28"/>
      <c r="U512" s="28"/>
      <c r="V512" s="28"/>
      <c r="W512" s="28"/>
      <c r="X512" s="28"/>
      <c r="Y512" s="28"/>
      <c r="Z512" s="28"/>
      <c r="AA512" s="28"/>
      <c r="AB512" s="28"/>
      <c r="AC512" s="28"/>
      <c r="AD512" s="28"/>
      <c r="AE512" s="28"/>
      <c r="AF512" s="28"/>
      <c r="AG512" s="28"/>
      <c r="AH512" s="28"/>
      <c r="AI512" s="28"/>
      <c r="AJ512" s="28"/>
      <c r="AK512" s="28"/>
      <c r="AL512" s="28"/>
      <c r="AM512" s="28"/>
      <c r="AN512" s="28"/>
      <c r="AO512" s="28"/>
      <c r="AP512" s="30"/>
      <c r="AQ512" s="30"/>
      <c r="AR512" s="5">
        <v>1.3</v>
      </c>
      <c r="AS512" s="5">
        <v>2.1</v>
      </c>
      <c r="AU512" s="51"/>
      <c r="AV512" s="52"/>
      <c r="AW512" s="54"/>
      <c r="AY512" s="59">
        <f t="shared" si="705"/>
        <v>0</v>
      </c>
      <c r="AZ512" s="59">
        <f t="shared" si="706"/>
        <v>0</v>
      </c>
      <c r="BA512" s="59">
        <f t="shared" si="706"/>
        <v>10.199999999999999</v>
      </c>
    </row>
    <row r="513" spans="1:53" ht="14.25" thickBot="1" x14ac:dyDescent="0.2">
      <c r="A513" s="9"/>
      <c r="B513" s="10"/>
      <c r="C513" s="138"/>
      <c r="D513" s="24" t="s">
        <v>11</v>
      </c>
      <c r="E513" s="29"/>
      <c r="F513" s="29"/>
      <c r="G513" s="29"/>
      <c r="H513" s="29"/>
      <c r="I513" s="29"/>
      <c r="J513" s="29"/>
      <c r="K513" s="29"/>
      <c r="L513" s="29"/>
      <c r="M513" s="29"/>
      <c r="N513" s="29"/>
      <c r="O513" s="29"/>
      <c r="P513" s="29"/>
      <c r="Q513" s="29"/>
      <c r="R513" s="29"/>
      <c r="S513" s="29"/>
      <c r="T513" s="29"/>
      <c r="U513" s="29"/>
      <c r="V513" s="29"/>
      <c r="W513" s="29"/>
      <c r="X513" s="29"/>
      <c r="Y513" s="29"/>
      <c r="Z513" s="29"/>
      <c r="AA513" s="29"/>
      <c r="AB513" s="29"/>
      <c r="AC513" s="29"/>
      <c r="AD513" s="29"/>
      <c r="AE513" s="29"/>
      <c r="AF513" s="29"/>
      <c r="AG513" s="29"/>
      <c r="AH513" s="29"/>
      <c r="AI513" s="29"/>
      <c r="AJ513" s="29"/>
      <c r="AK513" s="29"/>
      <c r="AL513" s="29"/>
      <c r="AM513" s="29"/>
      <c r="AN513" s="29"/>
      <c r="AO513" s="29"/>
      <c r="AP513" s="31"/>
      <c r="AQ513" s="31"/>
      <c r="AR513" s="7">
        <v>1.3</v>
      </c>
      <c r="AS513" s="7">
        <v>2.1</v>
      </c>
      <c r="AU513" s="51"/>
      <c r="AV513" s="52"/>
      <c r="AW513" s="55"/>
      <c r="AY513" s="59">
        <f t="shared" si="705"/>
        <v>0</v>
      </c>
      <c r="AZ513" s="59">
        <f t="shared" si="706"/>
        <v>0</v>
      </c>
      <c r="BA513" s="59">
        <f t="shared" si="706"/>
        <v>10.199999999999999</v>
      </c>
    </row>
    <row r="514" spans="1:53" x14ac:dyDescent="0.15">
      <c r="A514" s="9"/>
      <c r="B514" s="10"/>
      <c r="C514" s="136" t="s">
        <v>85</v>
      </c>
      <c r="D514" s="23" t="s">
        <v>6</v>
      </c>
      <c r="E514" s="26">
        <f t="shared" ref="E514:AI514" si="739">SUM(E515:E516)</f>
        <v>0</v>
      </c>
      <c r="F514" s="26">
        <f t="shared" si="739"/>
        <v>0</v>
      </c>
      <c r="G514" s="26">
        <f t="shared" si="739"/>
        <v>0</v>
      </c>
      <c r="H514" s="26">
        <f t="shared" si="739"/>
        <v>0</v>
      </c>
      <c r="I514" s="26">
        <f t="shared" si="739"/>
        <v>0</v>
      </c>
      <c r="J514" s="26">
        <f t="shared" si="739"/>
        <v>0</v>
      </c>
      <c r="K514" s="26">
        <f t="shared" si="739"/>
        <v>0</v>
      </c>
      <c r="L514" s="26">
        <f t="shared" si="739"/>
        <v>0</v>
      </c>
      <c r="M514" s="26">
        <f t="shared" si="739"/>
        <v>0</v>
      </c>
      <c r="N514" s="26">
        <f t="shared" si="739"/>
        <v>0</v>
      </c>
      <c r="O514" s="26">
        <f t="shared" si="739"/>
        <v>0</v>
      </c>
      <c r="P514" s="26">
        <f t="shared" si="739"/>
        <v>0</v>
      </c>
      <c r="Q514" s="26">
        <f t="shared" si="739"/>
        <v>0</v>
      </c>
      <c r="R514" s="26">
        <f t="shared" si="739"/>
        <v>0</v>
      </c>
      <c r="S514" s="26">
        <f t="shared" si="739"/>
        <v>0</v>
      </c>
      <c r="T514" s="26">
        <f t="shared" si="739"/>
        <v>0</v>
      </c>
      <c r="U514" s="26">
        <f t="shared" si="739"/>
        <v>0</v>
      </c>
      <c r="V514" s="26">
        <f t="shared" si="739"/>
        <v>0</v>
      </c>
      <c r="W514" s="26">
        <f t="shared" si="739"/>
        <v>0</v>
      </c>
      <c r="X514" s="26">
        <f t="shared" si="739"/>
        <v>0</v>
      </c>
      <c r="Y514" s="26">
        <f t="shared" si="739"/>
        <v>0</v>
      </c>
      <c r="Z514" s="26">
        <f t="shared" si="739"/>
        <v>0</v>
      </c>
      <c r="AA514" s="26">
        <f t="shared" si="739"/>
        <v>0</v>
      </c>
      <c r="AB514" s="26">
        <f t="shared" si="739"/>
        <v>0</v>
      </c>
      <c r="AC514" s="26">
        <f t="shared" si="739"/>
        <v>0</v>
      </c>
      <c r="AD514" s="26">
        <f t="shared" si="739"/>
        <v>0</v>
      </c>
      <c r="AE514" s="26">
        <f t="shared" si="739"/>
        <v>0</v>
      </c>
      <c r="AF514" s="26">
        <f t="shared" si="739"/>
        <v>0</v>
      </c>
      <c r="AG514" s="26">
        <f t="shared" si="739"/>
        <v>0</v>
      </c>
      <c r="AH514" s="26">
        <f t="shared" si="739"/>
        <v>0</v>
      </c>
      <c r="AI514" s="26">
        <f t="shared" si="739"/>
        <v>0</v>
      </c>
      <c r="AJ514" s="26">
        <f t="shared" ref="AJ514:AK514" si="740">SUM(AJ515:AJ516)</f>
        <v>0</v>
      </c>
      <c r="AK514" s="26">
        <f t="shared" si="740"/>
        <v>0</v>
      </c>
      <c r="AL514" s="26">
        <f t="shared" ref="AL514" si="741">SUM(AL515:AL516)</f>
        <v>0</v>
      </c>
      <c r="AM514" s="26">
        <f t="shared" ref="AM514" si="742">SUM(AM515:AM516)</f>
        <v>0</v>
      </c>
      <c r="AN514" s="26">
        <f t="shared" ref="AN514" si="743">SUM(AN515:AN516)</f>
        <v>0</v>
      </c>
      <c r="AO514" s="26">
        <f t="shared" ref="AO514" si="744">SUM(AO515:AO516)</f>
        <v>0</v>
      </c>
      <c r="AP514" s="27">
        <f t="shared" ref="AP514" si="745">SUM(AP515:AP516)</f>
        <v>0</v>
      </c>
      <c r="AQ514" s="27">
        <f t="shared" ref="AQ514" si="746">SUM(AQ515:AQ516)</f>
        <v>0</v>
      </c>
      <c r="AR514" s="3">
        <v>520.5</v>
      </c>
      <c r="AS514" s="3">
        <v>494.9</v>
      </c>
      <c r="AU514" s="51"/>
      <c r="AV514" s="52"/>
      <c r="AW514" s="60" t="s">
        <v>93</v>
      </c>
      <c r="AY514" s="59">
        <f t="shared" si="705"/>
        <v>0</v>
      </c>
      <c r="AZ514" s="59">
        <f t="shared" si="706"/>
        <v>0</v>
      </c>
      <c r="BA514" s="59">
        <f t="shared" si="706"/>
        <v>135.9</v>
      </c>
    </row>
    <row r="515" spans="1:53" x14ac:dyDescent="0.15">
      <c r="A515" s="9"/>
      <c r="B515" s="10"/>
      <c r="C515" s="137"/>
      <c r="D515" s="22" t="s">
        <v>7</v>
      </c>
      <c r="E515" s="28"/>
      <c r="F515" s="28"/>
      <c r="G515" s="28"/>
      <c r="H515" s="28"/>
      <c r="I515" s="28"/>
      <c r="J515" s="28"/>
      <c r="K515" s="28"/>
      <c r="L515" s="28"/>
      <c r="M515" s="28"/>
      <c r="N515" s="28"/>
      <c r="O515" s="28"/>
      <c r="P515" s="28"/>
      <c r="Q515" s="28"/>
      <c r="R515" s="28"/>
      <c r="S515" s="28"/>
      <c r="T515" s="28"/>
      <c r="U515" s="28"/>
      <c r="V515" s="28"/>
      <c r="W515" s="28"/>
      <c r="X515" s="28"/>
      <c r="Y515" s="28"/>
      <c r="Z515" s="28"/>
      <c r="AA515" s="28"/>
      <c r="AB515" s="28"/>
      <c r="AC515" s="28"/>
      <c r="AD515" s="28"/>
      <c r="AE515" s="28"/>
      <c r="AF515" s="28"/>
      <c r="AG515" s="28"/>
      <c r="AH515" s="28"/>
      <c r="AI515" s="28"/>
      <c r="AJ515" s="28"/>
      <c r="AK515" s="28"/>
      <c r="AL515" s="28"/>
      <c r="AM515" s="28"/>
      <c r="AN515" s="28"/>
      <c r="AO515" s="28"/>
      <c r="AP515" s="30"/>
      <c r="AQ515" s="30"/>
      <c r="AR515" s="5">
        <v>0.1</v>
      </c>
      <c r="AS515" s="5">
        <v>0</v>
      </c>
      <c r="AU515" s="51"/>
      <c r="AV515" s="52"/>
      <c r="AW515" s="54"/>
      <c r="AY515" s="59">
        <f t="shared" si="705"/>
        <v>0</v>
      </c>
      <c r="AZ515" s="59">
        <f t="shared" si="706"/>
        <v>0</v>
      </c>
      <c r="BA515" s="59">
        <f t="shared" si="706"/>
        <v>16.399999999999999</v>
      </c>
    </row>
    <row r="516" spans="1:53" x14ac:dyDescent="0.15">
      <c r="A516" s="9"/>
      <c r="B516" s="10"/>
      <c r="C516" s="137"/>
      <c r="D516" s="22" t="s">
        <v>8</v>
      </c>
      <c r="E516" s="28"/>
      <c r="F516" s="28"/>
      <c r="G516" s="28"/>
      <c r="H516" s="28"/>
      <c r="I516" s="28"/>
      <c r="J516" s="28"/>
      <c r="K516" s="28"/>
      <c r="L516" s="28"/>
      <c r="M516" s="28"/>
      <c r="N516" s="28"/>
      <c r="O516" s="28"/>
      <c r="P516" s="28"/>
      <c r="Q516" s="28"/>
      <c r="R516" s="28"/>
      <c r="S516" s="28"/>
      <c r="T516" s="28"/>
      <c r="U516" s="28"/>
      <c r="V516" s="28"/>
      <c r="W516" s="28"/>
      <c r="X516" s="28"/>
      <c r="Y516" s="28"/>
      <c r="Z516" s="28"/>
      <c r="AA516" s="28"/>
      <c r="AB516" s="28"/>
      <c r="AC516" s="28"/>
      <c r="AD516" s="28"/>
      <c r="AE516" s="28"/>
      <c r="AF516" s="28"/>
      <c r="AG516" s="28"/>
      <c r="AH516" s="28"/>
      <c r="AI516" s="28"/>
      <c r="AJ516" s="28"/>
      <c r="AK516" s="28"/>
      <c r="AL516" s="28"/>
      <c r="AM516" s="28"/>
      <c r="AN516" s="28"/>
      <c r="AO516" s="28"/>
      <c r="AP516" s="30"/>
      <c r="AQ516" s="30"/>
      <c r="AR516" s="5">
        <v>520.4</v>
      </c>
      <c r="AS516" s="5">
        <v>494.9</v>
      </c>
      <c r="AU516" s="51"/>
      <c r="AV516" s="52"/>
      <c r="AW516" s="54"/>
      <c r="AY516" s="59">
        <f t="shared" si="705"/>
        <v>0</v>
      </c>
      <c r="AZ516" s="59">
        <f t="shared" si="706"/>
        <v>0</v>
      </c>
      <c r="BA516" s="59">
        <f t="shared" si="706"/>
        <v>119.5</v>
      </c>
    </row>
    <row r="517" spans="1:53" x14ac:dyDescent="0.15">
      <c r="A517" s="9"/>
      <c r="B517" s="10"/>
      <c r="C517" s="137"/>
      <c r="D517" s="22" t="s">
        <v>9</v>
      </c>
      <c r="E517" s="28"/>
      <c r="F517" s="28"/>
      <c r="G517" s="28"/>
      <c r="H517" s="28"/>
      <c r="I517" s="28"/>
      <c r="J517" s="28"/>
      <c r="K517" s="28"/>
      <c r="L517" s="28"/>
      <c r="M517" s="28"/>
      <c r="N517" s="28"/>
      <c r="O517" s="28"/>
      <c r="P517" s="28"/>
      <c r="Q517" s="28"/>
      <c r="R517" s="28"/>
      <c r="S517" s="28"/>
      <c r="T517" s="28"/>
      <c r="U517" s="28"/>
      <c r="V517" s="28"/>
      <c r="W517" s="28"/>
      <c r="X517" s="28"/>
      <c r="Y517" s="28"/>
      <c r="Z517" s="28"/>
      <c r="AA517" s="28"/>
      <c r="AB517" s="28"/>
      <c r="AC517" s="28"/>
      <c r="AD517" s="28"/>
      <c r="AE517" s="28"/>
      <c r="AF517" s="28"/>
      <c r="AG517" s="28"/>
      <c r="AH517" s="28"/>
      <c r="AI517" s="28"/>
      <c r="AJ517" s="28"/>
      <c r="AK517" s="28"/>
      <c r="AL517" s="28"/>
      <c r="AM517" s="28"/>
      <c r="AN517" s="28"/>
      <c r="AO517" s="28"/>
      <c r="AP517" s="30"/>
      <c r="AQ517" s="30"/>
      <c r="AR517" s="5">
        <v>505.2</v>
      </c>
      <c r="AS517" s="5">
        <v>480.4</v>
      </c>
      <c r="AU517" s="51"/>
      <c r="AV517" s="52"/>
      <c r="AW517" s="54"/>
      <c r="AY517" s="59">
        <f t="shared" si="705"/>
        <v>0</v>
      </c>
      <c r="AZ517" s="59">
        <f t="shared" si="706"/>
        <v>0</v>
      </c>
      <c r="BA517" s="59">
        <f t="shared" si="706"/>
        <v>86.7</v>
      </c>
    </row>
    <row r="518" spans="1:53" x14ac:dyDescent="0.15">
      <c r="A518" s="9"/>
      <c r="B518" s="10"/>
      <c r="C518" s="137"/>
      <c r="D518" s="22" t="s">
        <v>10</v>
      </c>
      <c r="E518" s="28"/>
      <c r="F518" s="28"/>
      <c r="G518" s="28"/>
      <c r="H518" s="28"/>
      <c r="I518" s="28"/>
      <c r="J518" s="28"/>
      <c r="K518" s="28"/>
      <c r="L518" s="28"/>
      <c r="M518" s="28"/>
      <c r="N518" s="28"/>
      <c r="O518" s="28"/>
      <c r="P518" s="28"/>
      <c r="Q518" s="28"/>
      <c r="R518" s="28"/>
      <c r="S518" s="28"/>
      <c r="T518" s="28"/>
      <c r="U518" s="28"/>
      <c r="V518" s="28"/>
      <c r="W518" s="28"/>
      <c r="X518" s="28"/>
      <c r="Y518" s="28"/>
      <c r="Z518" s="28"/>
      <c r="AA518" s="28"/>
      <c r="AB518" s="28"/>
      <c r="AC518" s="28"/>
      <c r="AD518" s="28"/>
      <c r="AE518" s="28"/>
      <c r="AF518" s="28"/>
      <c r="AG518" s="28"/>
      <c r="AH518" s="28"/>
      <c r="AI518" s="28"/>
      <c r="AJ518" s="28"/>
      <c r="AK518" s="28"/>
      <c r="AL518" s="28"/>
      <c r="AM518" s="28"/>
      <c r="AN518" s="28"/>
      <c r="AO518" s="28"/>
      <c r="AP518" s="30"/>
      <c r="AQ518" s="30"/>
      <c r="AR518" s="5">
        <v>15.3</v>
      </c>
      <c r="AS518" s="5">
        <v>14.5</v>
      </c>
      <c r="AU518" s="51"/>
      <c r="AV518" s="52"/>
      <c r="AW518" s="54"/>
      <c r="AY518" s="59">
        <f t="shared" si="705"/>
        <v>0</v>
      </c>
      <c r="AZ518" s="59">
        <f t="shared" si="706"/>
        <v>0</v>
      </c>
      <c r="BA518" s="59">
        <f t="shared" si="706"/>
        <v>49.2</v>
      </c>
    </row>
    <row r="519" spans="1:53" ht="14.25" thickBot="1" x14ac:dyDescent="0.2">
      <c r="A519" s="9"/>
      <c r="B519" s="10"/>
      <c r="C519" s="138"/>
      <c r="D519" s="24" t="s">
        <v>11</v>
      </c>
      <c r="E519" s="29"/>
      <c r="F519" s="29"/>
      <c r="G519" s="29"/>
      <c r="H519" s="29"/>
      <c r="I519" s="29"/>
      <c r="J519" s="29"/>
      <c r="K519" s="29"/>
      <c r="L519" s="29"/>
      <c r="M519" s="29"/>
      <c r="N519" s="29"/>
      <c r="O519" s="29"/>
      <c r="P519" s="29"/>
      <c r="Q519" s="29"/>
      <c r="R519" s="29"/>
      <c r="S519" s="29"/>
      <c r="T519" s="29"/>
      <c r="U519" s="29"/>
      <c r="V519" s="29"/>
      <c r="W519" s="29"/>
      <c r="X519" s="29"/>
      <c r="Y519" s="29"/>
      <c r="Z519" s="29"/>
      <c r="AA519" s="29"/>
      <c r="AB519" s="29"/>
      <c r="AC519" s="29"/>
      <c r="AD519" s="29"/>
      <c r="AE519" s="29"/>
      <c r="AF519" s="29"/>
      <c r="AG519" s="29"/>
      <c r="AH519" s="29"/>
      <c r="AI519" s="29"/>
      <c r="AJ519" s="29"/>
      <c r="AK519" s="29"/>
      <c r="AL519" s="29"/>
      <c r="AM519" s="29"/>
      <c r="AN519" s="29"/>
      <c r="AO519" s="29"/>
      <c r="AP519" s="31"/>
      <c r="AQ519" s="31"/>
      <c r="AR519" s="7">
        <v>15.3</v>
      </c>
      <c r="AS519" s="7">
        <v>14.5</v>
      </c>
      <c r="AU519" s="51"/>
      <c r="AV519" s="52"/>
      <c r="AW519" s="55"/>
      <c r="AY519" s="59">
        <f t="shared" si="705"/>
        <v>0</v>
      </c>
      <c r="AZ519" s="59">
        <f t="shared" si="706"/>
        <v>0</v>
      </c>
      <c r="BA519" s="59">
        <f t="shared" si="706"/>
        <v>52.6</v>
      </c>
    </row>
    <row r="520" spans="1:53" x14ac:dyDescent="0.15">
      <c r="A520" s="9"/>
      <c r="B520" s="10"/>
      <c r="C520" s="136" t="s">
        <v>86</v>
      </c>
      <c r="D520" s="23" t="s">
        <v>6</v>
      </c>
      <c r="E520" s="26">
        <f t="shared" ref="E520:AI520" si="747">SUM(E521:E522)</f>
        <v>0</v>
      </c>
      <c r="F520" s="26">
        <f t="shared" si="747"/>
        <v>0</v>
      </c>
      <c r="G520" s="26">
        <f t="shared" si="747"/>
        <v>0</v>
      </c>
      <c r="H520" s="26">
        <f t="shared" si="747"/>
        <v>0</v>
      </c>
      <c r="I520" s="26">
        <f t="shared" si="747"/>
        <v>0</v>
      </c>
      <c r="J520" s="26">
        <f t="shared" si="747"/>
        <v>0</v>
      </c>
      <c r="K520" s="26">
        <f t="shared" si="747"/>
        <v>0</v>
      </c>
      <c r="L520" s="26">
        <f t="shared" si="747"/>
        <v>0</v>
      </c>
      <c r="M520" s="26">
        <f t="shared" si="747"/>
        <v>0</v>
      </c>
      <c r="N520" s="26">
        <f t="shared" si="747"/>
        <v>0</v>
      </c>
      <c r="O520" s="26">
        <f t="shared" si="747"/>
        <v>0</v>
      </c>
      <c r="P520" s="26">
        <f t="shared" si="747"/>
        <v>0</v>
      </c>
      <c r="Q520" s="26">
        <f t="shared" si="747"/>
        <v>0</v>
      </c>
      <c r="R520" s="26">
        <f t="shared" si="747"/>
        <v>0</v>
      </c>
      <c r="S520" s="26">
        <f t="shared" si="747"/>
        <v>0</v>
      </c>
      <c r="T520" s="26">
        <f t="shared" si="747"/>
        <v>0</v>
      </c>
      <c r="U520" s="26">
        <f t="shared" si="747"/>
        <v>0</v>
      </c>
      <c r="V520" s="26">
        <f t="shared" si="747"/>
        <v>0</v>
      </c>
      <c r="W520" s="26">
        <f t="shared" si="747"/>
        <v>0</v>
      </c>
      <c r="X520" s="26">
        <f t="shared" si="747"/>
        <v>0</v>
      </c>
      <c r="Y520" s="26">
        <f t="shared" si="747"/>
        <v>0</v>
      </c>
      <c r="Z520" s="26">
        <f t="shared" si="747"/>
        <v>0</v>
      </c>
      <c r="AA520" s="26">
        <f t="shared" si="747"/>
        <v>0</v>
      </c>
      <c r="AB520" s="26">
        <f t="shared" si="747"/>
        <v>0</v>
      </c>
      <c r="AC520" s="26">
        <f t="shared" si="747"/>
        <v>0</v>
      </c>
      <c r="AD520" s="26">
        <f t="shared" si="747"/>
        <v>0</v>
      </c>
      <c r="AE520" s="26">
        <f t="shared" si="747"/>
        <v>0</v>
      </c>
      <c r="AF520" s="26">
        <f t="shared" si="747"/>
        <v>0</v>
      </c>
      <c r="AG520" s="26">
        <f t="shared" si="747"/>
        <v>0</v>
      </c>
      <c r="AH520" s="26">
        <f t="shared" si="747"/>
        <v>0</v>
      </c>
      <c r="AI520" s="26">
        <f t="shared" si="747"/>
        <v>0</v>
      </c>
      <c r="AJ520" s="26">
        <f t="shared" ref="AJ520:AK520" si="748">SUM(AJ521:AJ522)</f>
        <v>0</v>
      </c>
      <c r="AK520" s="26">
        <f t="shared" si="748"/>
        <v>0</v>
      </c>
      <c r="AL520" s="26">
        <f t="shared" ref="AL520" si="749">SUM(AL521:AL522)</f>
        <v>0</v>
      </c>
      <c r="AM520" s="26">
        <f t="shared" ref="AM520" si="750">SUM(AM521:AM522)</f>
        <v>0</v>
      </c>
      <c r="AN520" s="26">
        <f t="shared" ref="AN520" si="751">SUM(AN521:AN522)</f>
        <v>0</v>
      </c>
      <c r="AO520" s="26">
        <f t="shared" ref="AO520" si="752">SUM(AO521:AO522)</f>
        <v>0</v>
      </c>
      <c r="AP520" s="27">
        <f t="shared" ref="AP520" si="753">SUM(AP521:AP522)</f>
        <v>0</v>
      </c>
      <c r="AQ520" s="27">
        <f t="shared" ref="AQ520" si="754">SUM(AQ521:AQ522)</f>
        <v>0</v>
      </c>
      <c r="AR520" s="3">
        <v>193.4</v>
      </c>
      <c r="AS520" s="3">
        <v>189.9</v>
      </c>
      <c r="AU520" s="51"/>
      <c r="AV520" s="52"/>
      <c r="AW520" s="53" t="s">
        <v>94</v>
      </c>
      <c r="AY520" s="59">
        <f t="shared" si="705"/>
        <v>0</v>
      </c>
      <c r="AZ520" s="59">
        <f t="shared" si="706"/>
        <v>0</v>
      </c>
      <c r="BA520" s="59">
        <f t="shared" si="706"/>
        <v>269.3</v>
      </c>
    </row>
    <row r="521" spans="1:53" x14ac:dyDescent="0.15">
      <c r="A521" s="9"/>
      <c r="B521" s="10"/>
      <c r="C521" s="137"/>
      <c r="D521" s="22" t="s">
        <v>7</v>
      </c>
      <c r="E521" s="28"/>
      <c r="F521" s="28"/>
      <c r="G521" s="28"/>
      <c r="H521" s="28"/>
      <c r="I521" s="28"/>
      <c r="J521" s="28"/>
      <c r="K521" s="28"/>
      <c r="L521" s="28"/>
      <c r="M521" s="28"/>
      <c r="N521" s="28"/>
      <c r="O521" s="28"/>
      <c r="P521" s="28"/>
      <c r="Q521" s="28"/>
      <c r="R521" s="28"/>
      <c r="S521" s="28"/>
      <c r="T521" s="28"/>
      <c r="U521" s="28"/>
      <c r="V521" s="28"/>
      <c r="W521" s="28"/>
      <c r="X521" s="28"/>
      <c r="Y521" s="28"/>
      <c r="Z521" s="28"/>
      <c r="AA521" s="28"/>
      <c r="AB521" s="28"/>
      <c r="AC521" s="28"/>
      <c r="AD521" s="28"/>
      <c r="AE521" s="28"/>
      <c r="AF521" s="28"/>
      <c r="AG521" s="28"/>
      <c r="AH521" s="28"/>
      <c r="AI521" s="28"/>
      <c r="AJ521" s="28"/>
      <c r="AK521" s="28"/>
      <c r="AL521" s="28"/>
      <c r="AM521" s="28"/>
      <c r="AN521" s="28"/>
      <c r="AO521" s="28"/>
      <c r="AP521" s="30"/>
      <c r="AQ521" s="30"/>
      <c r="AR521" s="5">
        <v>18.3</v>
      </c>
      <c r="AS521" s="5">
        <v>17.899999999999999</v>
      </c>
      <c r="AU521" s="51"/>
      <c r="AV521" s="52"/>
      <c r="AW521" s="54"/>
      <c r="AY521" s="59">
        <f t="shared" si="705"/>
        <v>0</v>
      </c>
      <c r="AZ521" s="59">
        <f t="shared" si="706"/>
        <v>0</v>
      </c>
      <c r="BA521" s="59">
        <f t="shared" si="706"/>
        <v>1.5</v>
      </c>
    </row>
    <row r="522" spans="1:53" x14ac:dyDescent="0.15">
      <c r="A522" s="9"/>
      <c r="B522" s="10"/>
      <c r="C522" s="137"/>
      <c r="D522" s="22" t="s">
        <v>8</v>
      </c>
      <c r="E522" s="28"/>
      <c r="F522" s="28"/>
      <c r="G522" s="28"/>
      <c r="H522" s="28"/>
      <c r="I522" s="28"/>
      <c r="J522" s="28"/>
      <c r="K522" s="28"/>
      <c r="L522" s="28"/>
      <c r="M522" s="28"/>
      <c r="N522" s="28"/>
      <c r="O522" s="28"/>
      <c r="P522" s="28"/>
      <c r="Q522" s="28"/>
      <c r="R522" s="28"/>
      <c r="S522" s="28"/>
      <c r="T522" s="28"/>
      <c r="U522" s="28"/>
      <c r="V522" s="28"/>
      <c r="W522" s="28"/>
      <c r="X522" s="28"/>
      <c r="Y522" s="28"/>
      <c r="Z522" s="28"/>
      <c r="AA522" s="28"/>
      <c r="AB522" s="28"/>
      <c r="AC522" s="28"/>
      <c r="AD522" s="28"/>
      <c r="AE522" s="28"/>
      <c r="AF522" s="28"/>
      <c r="AG522" s="28"/>
      <c r="AH522" s="28"/>
      <c r="AI522" s="28"/>
      <c r="AJ522" s="28"/>
      <c r="AK522" s="28"/>
      <c r="AL522" s="28"/>
      <c r="AM522" s="28"/>
      <c r="AN522" s="28"/>
      <c r="AO522" s="28"/>
      <c r="AP522" s="30"/>
      <c r="AQ522" s="30"/>
      <c r="AR522" s="5">
        <v>175.1</v>
      </c>
      <c r="AS522" s="5">
        <v>172</v>
      </c>
      <c r="AU522" s="51"/>
      <c r="AV522" s="52"/>
      <c r="AW522" s="54"/>
      <c r="AY522" s="59">
        <f t="shared" si="705"/>
        <v>0</v>
      </c>
      <c r="AZ522" s="59">
        <f t="shared" si="706"/>
        <v>0</v>
      </c>
      <c r="BA522" s="59">
        <f t="shared" si="706"/>
        <v>267.8</v>
      </c>
    </row>
    <row r="523" spans="1:53" x14ac:dyDescent="0.15">
      <c r="A523" s="9"/>
      <c r="B523" s="10"/>
      <c r="C523" s="137"/>
      <c r="D523" s="22" t="s">
        <v>9</v>
      </c>
      <c r="E523" s="28"/>
      <c r="F523" s="28"/>
      <c r="G523" s="28"/>
      <c r="H523" s="28"/>
      <c r="I523" s="28"/>
      <c r="J523" s="28"/>
      <c r="K523" s="28"/>
      <c r="L523" s="28"/>
      <c r="M523" s="28"/>
      <c r="N523" s="28"/>
      <c r="O523" s="28"/>
      <c r="P523" s="28"/>
      <c r="Q523" s="28"/>
      <c r="R523" s="28"/>
      <c r="S523" s="28"/>
      <c r="T523" s="28"/>
      <c r="U523" s="28"/>
      <c r="V523" s="28"/>
      <c r="W523" s="28"/>
      <c r="X523" s="28"/>
      <c r="Y523" s="28"/>
      <c r="Z523" s="28"/>
      <c r="AA523" s="28"/>
      <c r="AB523" s="28"/>
      <c r="AC523" s="28"/>
      <c r="AD523" s="28"/>
      <c r="AE523" s="28"/>
      <c r="AF523" s="28"/>
      <c r="AG523" s="28"/>
      <c r="AH523" s="28"/>
      <c r="AI523" s="28"/>
      <c r="AJ523" s="28"/>
      <c r="AK523" s="28"/>
      <c r="AL523" s="28"/>
      <c r="AM523" s="28"/>
      <c r="AN523" s="28"/>
      <c r="AO523" s="28"/>
      <c r="AP523" s="30"/>
      <c r="AQ523" s="30"/>
      <c r="AR523" s="5">
        <v>180.6</v>
      </c>
      <c r="AS523" s="5">
        <v>176.1</v>
      </c>
      <c r="AU523" s="51"/>
      <c r="AV523" s="52"/>
      <c r="AW523" s="54"/>
      <c r="AY523" s="59">
        <f t="shared" si="705"/>
        <v>0</v>
      </c>
      <c r="AZ523" s="59">
        <f t="shared" si="706"/>
        <v>0</v>
      </c>
      <c r="BA523" s="59">
        <f t="shared" si="706"/>
        <v>269.3</v>
      </c>
    </row>
    <row r="524" spans="1:53" x14ac:dyDescent="0.15">
      <c r="A524" s="9"/>
      <c r="B524" s="10"/>
      <c r="C524" s="137"/>
      <c r="D524" s="22" t="s">
        <v>10</v>
      </c>
      <c r="E524" s="28"/>
      <c r="F524" s="28"/>
      <c r="G524" s="28"/>
      <c r="H524" s="28"/>
      <c r="I524" s="28"/>
      <c r="J524" s="28"/>
      <c r="K524" s="28"/>
      <c r="L524" s="28"/>
      <c r="M524" s="28"/>
      <c r="N524" s="28"/>
      <c r="O524" s="28"/>
      <c r="P524" s="28"/>
      <c r="Q524" s="28"/>
      <c r="R524" s="28"/>
      <c r="S524" s="28"/>
      <c r="T524" s="28"/>
      <c r="U524" s="28"/>
      <c r="V524" s="28"/>
      <c r="W524" s="28"/>
      <c r="X524" s="28"/>
      <c r="Y524" s="28"/>
      <c r="Z524" s="28"/>
      <c r="AA524" s="28"/>
      <c r="AB524" s="28"/>
      <c r="AC524" s="28"/>
      <c r="AD524" s="28"/>
      <c r="AE524" s="28"/>
      <c r="AF524" s="28"/>
      <c r="AG524" s="28"/>
      <c r="AH524" s="28"/>
      <c r="AI524" s="28"/>
      <c r="AJ524" s="28"/>
      <c r="AK524" s="28"/>
      <c r="AL524" s="28"/>
      <c r="AM524" s="28"/>
      <c r="AN524" s="28"/>
      <c r="AO524" s="28"/>
      <c r="AP524" s="30"/>
      <c r="AQ524" s="30"/>
      <c r="AR524" s="5">
        <v>12.8</v>
      </c>
      <c r="AS524" s="5">
        <v>13.8</v>
      </c>
      <c r="AU524" s="51"/>
      <c r="AV524" s="52"/>
      <c r="AW524" s="54"/>
      <c r="AY524" s="59">
        <f t="shared" si="705"/>
        <v>0</v>
      </c>
      <c r="AZ524" s="59">
        <f t="shared" si="706"/>
        <v>0</v>
      </c>
      <c r="BA524" s="59">
        <f t="shared" si="706"/>
        <v>0</v>
      </c>
    </row>
    <row r="525" spans="1:53" ht="14.25" thickBot="1" x14ac:dyDescent="0.2">
      <c r="A525" s="9"/>
      <c r="B525" s="10"/>
      <c r="C525" s="138"/>
      <c r="D525" s="24" t="s">
        <v>11</v>
      </c>
      <c r="E525" s="29"/>
      <c r="F525" s="29"/>
      <c r="G525" s="29"/>
      <c r="H525" s="29"/>
      <c r="I525" s="29"/>
      <c r="J525" s="29"/>
      <c r="K525" s="29"/>
      <c r="L525" s="29"/>
      <c r="M525" s="29"/>
      <c r="N525" s="29"/>
      <c r="O525" s="29"/>
      <c r="P525" s="29"/>
      <c r="Q525" s="29"/>
      <c r="R525" s="29"/>
      <c r="S525" s="29"/>
      <c r="T525" s="29"/>
      <c r="U525" s="29"/>
      <c r="V525" s="29"/>
      <c r="W525" s="29"/>
      <c r="X525" s="29"/>
      <c r="Y525" s="29"/>
      <c r="Z525" s="29"/>
      <c r="AA525" s="29"/>
      <c r="AB525" s="29"/>
      <c r="AC525" s="29"/>
      <c r="AD525" s="29"/>
      <c r="AE525" s="29"/>
      <c r="AF525" s="29"/>
      <c r="AG525" s="29"/>
      <c r="AH525" s="29"/>
      <c r="AI525" s="29"/>
      <c r="AJ525" s="29"/>
      <c r="AK525" s="29"/>
      <c r="AL525" s="29"/>
      <c r="AM525" s="29"/>
      <c r="AN525" s="29"/>
      <c r="AO525" s="29"/>
      <c r="AP525" s="31"/>
      <c r="AQ525" s="31"/>
      <c r="AR525" s="7">
        <v>12.8</v>
      </c>
      <c r="AS525" s="7">
        <v>13.8</v>
      </c>
      <c r="AU525" s="51"/>
      <c r="AV525" s="52"/>
      <c r="AW525" s="55"/>
      <c r="AY525" s="59">
        <f t="shared" si="705"/>
        <v>0</v>
      </c>
      <c r="AZ525" s="59">
        <f t="shared" si="706"/>
        <v>0</v>
      </c>
      <c r="BA525" s="59">
        <f t="shared" si="706"/>
        <v>0</v>
      </c>
    </row>
    <row r="526" spans="1:53" x14ac:dyDescent="0.15">
      <c r="A526" s="9"/>
      <c r="B526" s="10"/>
      <c r="C526" s="136" t="s">
        <v>87</v>
      </c>
      <c r="D526" s="23" t="s">
        <v>6</v>
      </c>
      <c r="E526" s="26">
        <f t="shared" ref="E526:AI526" si="755">SUM(E527:E528)</f>
        <v>0</v>
      </c>
      <c r="F526" s="26">
        <f t="shared" si="755"/>
        <v>0</v>
      </c>
      <c r="G526" s="26">
        <f t="shared" si="755"/>
        <v>0</v>
      </c>
      <c r="H526" s="26">
        <f t="shared" si="755"/>
        <v>0</v>
      </c>
      <c r="I526" s="26">
        <f t="shared" si="755"/>
        <v>0</v>
      </c>
      <c r="J526" s="26">
        <f t="shared" si="755"/>
        <v>0</v>
      </c>
      <c r="K526" s="26">
        <f t="shared" si="755"/>
        <v>0</v>
      </c>
      <c r="L526" s="26">
        <f t="shared" si="755"/>
        <v>0</v>
      </c>
      <c r="M526" s="26">
        <f t="shared" si="755"/>
        <v>0</v>
      </c>
      <c r="N526" s="26">
        <f t="shared" si="755"/>
        <v>0</v>
      </c>
      <c r="O526" s="26">
        <f t="shared" si="755"/>
        <v>0</v>
      </c>
      <c r="P526" s="26">
        <f t="shared" si="755"/>
        <v>0</v>
      </c>
      <c r="Q526" s="26">
        <f t="shared" si="755"/>
        <v>0</v>
      </c>
      <c r="R526" s="26">
        <f t="shared" si="755"/>
        <v>0</v>
      </c>
      <c r="S526" s="26">
        <f t="shared" si="755"/>
        <v>0</v>
      </c>
      <c r="T526" s="26">
        <f t="shared" si="755"/>
        <v>0</v>
      </c>
      <c r="U526" s="26">
        <f t="shared" si="755"/>
        <v>0</v>
      </c>
      <c r="V526" s="26">
        <f t="shared" si="755"/>
        <v>0</v>
      </c>
      <c r="W526" s="26">
        <f t="shared" si="755"/>
        <v>0</v>
      </c>
      <c r="X526" s="26">
        <f t="shared" si="755"/>
        <v>0</v>
      </c>
      <c r="Y526" s="26">
        <f t="shared" si="755"/>
        <v>0</v>
      </c>
      <c r="Z526" s="26">
        <f t="shared" si="755"/>
        <v>0</v>
      </c>
      <c r="AA526" s="26">
        <f t="shared" si="755"/>
        <v>0</v>
      </c>
      <c r="AB526" s="26">
        <f t="shared" si="755"/>
        <v>0</v>
      </c>
      <c r="AC526" s="26">
        <f t="shared" si="755"/>
        <v>0</v>
      </c>
      <c r="AD526" s="26">
        <f t="shared" si="755"/>
        <v>0</v>
      </c>
      <c r="AE526" s="26">
        <f t="shared" si="755"/>
        <v>0</v>
      </c>
      <c r="AF526" s="26">
        <f t="shared" si="755"/>
        <v>0</v>
      </c>
      <c r="AG526" s="26">
        <f t="shared" si="755"/>
        <v>0</v>
      </c>
      <c r="AH526" s="26">
        <f t="shared" si="755"/>
        <v>0</v>
      </c>
      <c r="AI526" s="26">
        <f t="shared" si="755"/>
        <v>0</v>
      </c>
      <c r="AJ526" s="26">
        <f t="shared" ref="AJ526:AK526" si="756">SUM(AJ527:AJ528)</f>
        <v>0</v>
      </c>
      <c r="AK526" s="26">
        <f t="shared" si="756"/>
        <v>0</v>
      </c>
      <c r="AL526" s="26">
        <f t="shared" ref="AL526" si="757">SUM(AL527:AL528)</f>
        <v>0</v>
      </c>
      <c r="AM526" s="26">
        <f t="shared" ref="AM526" si="758">SUM(AM527:AM528)</f>
        <v>0</v>
      </c>
      <c r="AN526" s="26">
        <f t="shared" ref="AN526" si="759">SUM(AN527:AN528)</f>
        <v>0</v>
      </c>
      <c r="AO526" s="26">
        <f t="shared" ref="AO526" si="760">SUM(AO527:AO528)</f>
        <v>0</v>
      </c>
      <c r="AP526" s="27">
        <f t="shared" ref="AP526" si="761">SUM(AP527:AP528)</f>
        <v>0</v>
      </c>
      <c r="AQ526" s="27">
        <f t="shared" ref="AQ526" si="762">SUM(AQ527:AQ528)</f>
        <v>0</v>
      </c>
      <c r="AR526" s="3">
        <v>158.80000000000001</v>
      </c>
      <c r="AS526" s="3">
        <v>127.9</v>
      </c>
      <c r="AU526" s="51"/>
      <c r="AV526" s="52"/>
      <c r="AW526" s="53" t="s">
        <v>95</v>
      </c>
      <c r="AY526" s="59">
        <f t="shared" si="705"/>
        <v>0</v>
      </c>
      <c r="AZ526" s="59">
        <f t="shared" si="706"/>
        <v>0</v>
      </c>
      <c r="BA526" s="59">
        <f t="shared" si="706"/>
        <v>322.60000000000002</v>
      </c>
    </row>
    <row r="527" spans="1:53" x14ac:dyDescent="0.15">
      <c r="A527" s="9"/>
      <c r="B527" s="10"/>
      <c r="C527" s="137"/>
      <c r="D527" s="22" t="s">
        <v>7</v>
      </c>
      <c r="E527" s="28"/>
      <c r="F527" s="28"/>
      <c r="G527" s="28"/>
      <c r="H527" s="28"/>
      <c r="I527" s="28"/>
      <c r="J527" s="28"/>
      <c r="K527" s="28"/>
      <c r="L527" s="28"/>
      <c r="M527" s="28"/>
      <c r="N527" s="28"/>
      <c r="O527" s="28"/>
      <c r="P527" s="28"/>
      <c r="Q527" s="28"/>
      <c r="R527" s="28"/>
      <c r="S527" s="28"/>
      <c r="T527" s="28"/>
      <c r="U527" s="28"/>
      <c r="V527" s="28"/>
      <c r="W527" s="28"/>
      <c r="X527" s="28"/>
      <c r="Y527" s="28"/>
      <c r="Z527" s="28"/>
      <c r="AA527" s="28"/>
      <c r="AB527" s="28"/>
      <c r="AC527" s="28"/>
      <c r="AD527" s="28"/>
      <c r="AE527" s="28"/>
      <c r="AF527" s="28"/>
      <c r="AG527" s="28"/>
      <c r="AH527" s="28"/>
      <c r="AI527" s="28"/>
      <c r="AJ527" s="28"/>
      <c r="AK527" s="28"/>
      <c r="AL527" s="28"/>
      <c r="AM527" s="28"/>
      <c r="AN527" s="28"/>
      <c r="AO527" s="28"/>
      <c r="AP527" s="30"/>
      <c r="AQ527" s="30"/>
      <c r="AR527" s="5">
        <v>2.8</v>
      </c>
      <c r="AS527" s="5">
        <v>2.4</v>
      </c>
      <c r="AU527" s="51"/>
      <c r="AV527" s="52"/>
      <c r="AW527" s="54"/>
      <c r="AY527" s="59">
        <f t="shared" si="705"/>
        <v>0</v>
      </c>
      <c r="AZ527" s="59">
        <f t="shared" si="706"/>
        <v>0</v>
      </c>
      <c r="BA527" s="59">
        <f t="shared" si="706"/>
        <v>5.7</v>
      </c>
    </row>
    <row r="528" spans="1:53" x14ac:dyDescent="0.15">
      <c r="A528" s="9"/>
      <c r="B528" s="10"/>
      <c r="C528" s="137"/>
      <c r="D528" s="22" t="s">
        <v>8</v>
      </c>
      <c r="E528" s="28"/>
      <c r="F528" s="28"/>
      <c r="G528" s="28"/>
      <c r="H528" s="28"/>
      <c r="I528" s="28"/>
      <c r="J528" s="28"/>
      <c r="K528" s="28"/>
      <c r="L528" s="28"/>
      <c r="M528" s="28"/>
      <c r="N528" s="28"/>
      <c r="O528" s="28"/>
      <c r="P528" s="28"/>
      <c r="Q528" s="28"/>
      <c r="R528" s="28"/>
      <c r="S528" s="28"/>
      <c r="T528" s="28"/>
      <c r="U528" s="28"/>
      <c r="V528" s="28"/>
      <c r="W528" s="28"/>
      <c r="X528" s="28"/>
      <c r="Y528" s="28"/>
      <c r="Z528" s="28"/>
      <c r="AA528" s="28"/>
      <c r="AB528" s="28"/>
      <c r="AC528" s="28"/>
      <c r="AD528" s="28"/>
      <c r="AE528" s="28"/>
      <c r="AF528" s="28"/>
      <c r="AG528" s="28"/>
      <c r="AH528" s="28"/>
      <c r="AI528" s="28"/>
      <c r="AJ528" s="28"/>
      <c r="AK528" s="28"/>
      <c r="AL528" s="28"/>
      <c r="AM528" s="28"/>
      <c r="AN528" s="28"/>
      <c r="AO528" s="28"/>
      <c r="AP528" s="30"/>
      <c r="AQ528" s="30"/>
      <c r="AR528" s="5">
        <v>156</v>
      </c>
      <c r="AS528" s="5">
        <v>125.5</v>
      </c>
      <c r="AU528" s="51"/>
      <c r="AV528" s="52"/>
      <c r="AW528" s="54"/>
      <c r="AY528" s="59">
        <f t="shared" si="705"/>
        <v>0</v>
      </c>
      <c r="AZ528" s="59">
        <f t="shared" si="706"/>
        <v>0</v>
      </c>
      <c r="BA528" s="59">
        <f t="shared" si="706"/>
        <v>326.89999999999998</v>
      </c>
    </row>
    <row r="529" spans="1:53" x14ac:dyDescent="0.15">
      <c r="A529" s="9"/>
      <c r="B529" s="10"/>
      <c r="C529" s="137"/>
      <c r="D529" s="22" t="s">
        <v>9</v>
      </c>
      <c r="E529" s="28"/>
      <c r="F529" s="28"/>
      <c r="G529" s="28"/>
      <c r="H529" s="28"/>
      <c r="I529" s="28"/>
      <c r="J529" s="28"/>
      <c r="K529" s="28"/>
      <c r="L529" s="28"/>
      <c r="M529" s="28"/>
      <c r="N529" s="28"/>
      <c r="O529" s="28"/>
      <c r="P529" s="28"/>
      <c r="Q529" s="28"/>
      <c r="R529" s="28"/>
      <c r="S529" s="28"/>
      <c r="T529" s="28"/>
      <c r="U529" s="28"/>
      <c r="V529" s="28"/>
      <c r="W529" s="28"/>
      <c r="X529" s="28"/>
      <c r="Y529" s="28"/>
      <c r="Z529" s="28"/>
      <c r="AA529" s="28"/>
      <c r="AB529" s="28"/>
      <c r="AC529" s="28"/>
      <c r="AD529" s="28"/>
      <c r="AE529" s="28"/>
      <c r="AF529" s="28"/>
      <c r="AG529" s="28"/>
      <c r="AH529" s="28"/>
      <c r="AI529" s="28"/>
      <c r="AJ529" s="28"/>
      <c r="AK529" s="28"/>
      <c r="AL529" s="28"/>
      <c r="AM529" s="28"/>
      <c r="AN529" s="28"/>
      <c r="AO529" s="28"/>
      <c r="AP529" s="30"/>
      <c r="AQ529" s="30"/>
      <c r="AR529" s="5">
        <v>146.80000000000001</v>
      </c>
      <c r="AS529" s="5">
        <v>115.6</v>
      </c>
      <c r="AU529" s="51"/>
      <c r="AV529" s="52"/>
      <c r="AW529" s="54"/>
      <c r="AY529" s="59">
        <f t="shared" si="705"/>
        <v>0</v>
      </c>
      <c r="AZ529" s="59">
        <f t="shared" si="706"/>
        <v>0</v>
      </c>
      <c r="BA529" s="59">
        <f t="shared" si="706"/>
        <v>307.60000000000002</v>
      </c>
    </row>
    <row r="530" spans="1:53" x14ac:dyDescent="0.15">
      <c r="A530" s="9"/>
      <c r="B530" s="10"/>
      <c r="C530" s="137"/>
      <c r="D530" s="22" t="s">
        <v>10</v>
      </c>
      <c r="E530" s="28"/>
      <c r="F530" s="28"/>
      <c r="G530" s="28"/>
      <c r="H530" s="28"/>
      <c r="I530" s="28"/>
      <c r="J530" s="28"/>
      <c r="K530" s="28"/>
      <c r="L530" s="28"/>
      <c r="M530" s="28"/>
      <c r="N530" s="28"/>
      <c r="O530" s="28"/>
      <c r="P530" s="28"/>
      <c r="Q530" s="28"/>
      <c r="R530" s="28"/>
      <c r="S530" s="28"/>
      <c r="T530" s="28"/>
      <c r="U530" s="28"/>
      <c r="V530" s="28"/>
      <c r="W530" s="28"/>
      <c r="X530" s="28"/>
      <c r="Y530" s="28"/>
      <c r="Z530" s="28"/>
      <c r="AA530" s="28"/>
      <c r="AB530" s="28"/>
      <c r="AC530" s="28"/>
      <c r="AD530" s="28"/>
      <c r="AE530" s="28"/>
      <c r="AF530" s="28"/>
      <c r="AG530" s="28"/>
      <c r="AH530" s="28"/>
      <c r="AI530" s="28"/>
      <c r="AJ530" s="28"/>
      <c r="AK530" s="28"/>
      <c r="AL530" s="28"/>
      <c r="AM530" s="28"/>
      <c r="AN530" s="28"/>
      <c r="AO530" s="28"/>
      <c r="AP530" s="30"/>
      <c r="AQ530" s="30"/>
      <c r="AR530" s="5">
        <v>12</v>
      </c>
      <c r="AS530" s="5">
        <v>12.3</v>
      </c>
      <c r="AU530" s="51"/>
      <c r="AV530" s="52"/>
      <c r="AW530" s="54"/>
      <c r="AY530" s="59">
        <f t="shared" si="705"/>
        <v>0</v>
      </c>
      <c r="AZ530" s="59">
        <f t="shared" si="706"/>
        <v>0</v>
      </c>
      <c r="BA530" s="59">
        <f t="shared" si="706"/>
        <v>25</v>
      </c>
    </row>
    <row r="531" spans="1:53" ht="14.25" thickBot="1" x14ac:dyDescent="0.2">
      <c r="A531" s="9"/>
      <c r="B531" s="10"/>
      <c r="C531" s="138"/>
      <c r="D531" s="24" t="s">
        <v>11</v>
      </c>
      <c r="E531" s="29"/>
      <c r="F531" s="29"/>
      <c r="G531" s="29"/>
      <c r="H531" s="29"/>
      <c r="I531" s="29"/>
      <c r="J531" s="29"/>
      <c r="K531" s="29"/>
      <c r="L531" s="29"/>
      <c r="M531" s="29"/>
      <c r="N531" s="29"/>
      <c r="O531" s="29"/>
      <c r="P531" s="29"/>
      <c r="Q531" s="29"/>
      <c r="R531" s="29"/>
      <c r="S531" s="29"/>
      <c r="T531" s="29"/>
      <c r="U531" s="29"/>
      <c r="V531" s="29"/>
      <c r="W531" s="29"/>
      <c r="X531" s="29"/>
      <c r="Y531" s="29"/>
      <c r="Z531" s="29"/>
      <c r="AA531" s="29"/>
      <c r="AB531" s="29"/>
      <c r="AC531" s="29"/>
      <c r="AD531" s="29"/>
      <c r="AE531" s="29"/>
      <c r="AF531" s="29"/>
      <c r="AG531" s="29"/>
      <c r="AH531" s="29"/>
      <c r="AI531" s="29"/>
      <c r="AJ531" s="29"/>
      <c r="AK531" s="29"/>
      <c r="AL531" s="29"/>
      <c r="AM531" s="29"/>
      <c r="AN531" s="29"/>
      <c r="AO531" s="29"/>
      <c r="AP531" s="31"/>
      <c r="AQ531" s="31"/>
      <c r="AR531" s="7">
        <v>15.7</v>
      </c>
      <c r="AS531" s="7">
        <v>16.100000000000001</v>
      </c>
      <c r="AU531" s="51"/>
      <c r="AV531" s="52"/>
      <c r="AW531" s="55"/>
      <c r="AY531" s="59">
        <f t="shared" si="705"/>
        <v>0</v>
      </c>
      <c r="AZ531" s="59">
        <f t="shared" si="706"/>
        <v>0</v>
      </c>
      <c r="BA531" s="59">
        <f t="shared" si="706"/>
        <v>25.2</v>
      </c>
    </row>
    <row r="532" spans="1:53" x14ac:dyDescent="0.15">
      <c r="A532" s="9"/>
      <c r="B532" s="10"/>
      <c r="C532" s="136" t="s">
        <v>88</v>
      </c>
      <c r="D532" s="23" t="s">
        <v>6</v>
      </c>
      <c r="E532" s="26">
        <f t="shared" ref="E532:AI532" si="763">SUM(E533:E534)</f>
        <v>0</v>
      </c>
      <c r="F532" s="26">
        <f t="shared" si="763"/>
        <v>0</v>
      </c>
      <c r="G532" s="26">
        <f t="shared" si="763"/>
        <v>0</v>
      </c>
      <c r="H532" s="26">
        <f t="shared" si="763"/>
        <v>0</v>
      </c>
      <c r="I532" s="26">
        <f t="shared" si="763"/>
        <v>0</v>
      </c>
      <c r="J532" s="26">
        <f t="shared" si="763"/>
        <v>0</v>
      </c>
      <c r="K532" s="26">
        <f t="shared" si="763"/>
        <v>0</v>
      </c>
      <c r="L532" s="26">
        <f t="shared" si="763"/>
        <v>0</v>
      </c>
      <c r="M532" s="26">
        <f t="shared" si="763"/>
        <v>0</v>
      </c>
      <c r="N532" s="26">
        <f t="shared" si="763"/>
        <v>0</v>
      </c>
      <c r="O532" s="26">
        <f t="shared" si="763"/>
        <v>0</v>
      </c>
      <c r="P532" s="26">
        <f t="shared" si="763"/>
        <v>0</v>
      </c>
      <c r="Q532" s="26">
        <f t="shared" si="763"/>
        <v>0</v>
      </c>
      <c r="R532" s="26">
        <f t="shared" si="763"/>
        <v>0</v>
      </c>
      <c r="S532" s="26">
        <f t="shared" si="763"/>
        <v>0</v>
      </c>
      <c r="T532" s="26">
        <f t="shared" si="763"/>
        <v>0</v>
      </c>
      <c r="U532" s="26">
        <f t="shared" si="763"/>
        <v>0</v>
      </c>
      <c r="V532" s="26">
        <f t="shared" si="763"/>
        <v>0</v>
      </c>
      <c r="W532" s="26">
        <f t="shared" si="763"/>
        <v>0</v>
      </c>
      <c r="X532" s="26">
        <f t="shared" si="763"/>
        <v>0</v>
      </c>
      <c r="Y532" s="26">
        <f t="shared" si="763"/>
        <v>0</v>
      </c>
      <c r="Z532" s="26">
        <f t="shared" si="763"/>
        <v>0</v>
      </c>
      <c r="AA532" s="26">
        <f t="shared" si="763"/>
        <v>0</v>
      </c>
      <c r="AB532" s="26">
        <f t="shared" si="763"/>
        <v>0</v>
      </c>
      <c r="AC532" s="26">
        <f t="shared" si="763"/>
        <v>0</v>
      </c>
      <c r="AD532" s="26">
        <f t="shared" si="763"/>
        <v>0</v>
      </c>
      <c r="AE532" s="26">
        <f t="shared" si="763"/>
        <v>0</v>
      </c>
      <c r="AF532" s="26">
        <f t="shared" si="763"/>
        <v>0</v>
      </c>
      <c r="AG532" s="26">
        <f t="shared" si="763"/>
        <v>0</v>
      </c>
      <c r="AH532" s="26">
        <f t="shared" si="763"/>
        <v>0</v>
      </c>
      <c r="AI532" s="26">
        <f t="shared" si="763"/>
        <v>0</v>
      </c>
      <c r="AJ532" s="26">
        <f t="shared" ref="AJ532:AK532" si="764">SUM(AJ533:AJ534)</f>
        <v>0</v>
      </c>
      <c r="AK532" s="26">
        <f t="shared" si="764"/>
        <v>0</v>
      </c>
      <c r="AL532" s="26">
        <f t="shared" ref="AL532" si="765">SUM(AL533:AL534)</f>
        <v>0</v>
      </c>
      <c r="AM532" s="26">
        <f t="shared" ref="AM532" si="766">SUM(AM533:AM534)</f>
        <v>0</v>
      </c>
      <c r="AN532" s="26">
        <f t="shared" ref="AN532" si="767">SUM(AN533:AN534)</f>
        <v>0</v>
      </c>
      <c r="AO532" s="26">
        <f t="shared" ref="AO532" si="768">SUM(AO533:AO534)</f>
        <v>0</v>
      </c>
      <c r="AP532" s="27">
        <f t="shared" ref="AP532" si="769">SUM(AP533:AP534)</f>
        <v>0</v>
      </c>
      <c r="AQ532" s="27">
        <f t="shared" ref="AQ532" si="770">SUM(AQ533:AQ534)</f>
        <v>0</v>
      </c>
      <c r="AR532" s="3">
        <v>231.1</v>
      </c>
      <c r="AS532" s="3">
        <v>219.5</v>
      </c>
      <c r="AU532" s="51"/>
      <c r="AV532" s="52"/>
      <c r="AW532" s="53" t="s">
        <v>96</v>
      </c>
      <c r="AY532" s="59">
        <f t="shared" si="705"/>
        <v>0</v>
      </c>
      <c r="AZ532" s="59">
        <f t="shared" si="706"/>
        <v>0</v>
      </c>
      <c r="BA532" s="59">
        <f t="shared" si="706"/>
        <v>137.4</v>
      </c>
    </row>
    <row r="533" spans="1:53" x14ac:dyDescent="0.15">
      <c r="A533" s="9"/>
      <c r="B533" s="10"/>
      <c r="C533" s="137"/>
      <c r="D533" s="22" t="s">
        <v>7</v>
      </c>
      <c r="E533" s="28"/>
      <c r="F533" s="28"/>
      <c r="G533" s="28"/>
      <c r="H533" s="28"/>
      <c r="I533" s="28"/>
      <c r="J533" s="28"/>
      <c r="K533" s="28"/>
      <c r="L533" s="28"/>
      <c r="M533" s="28"/>
      <c r="N533" s="28"/>
      <c r="O533" s="28"/>
      <c r="P533" s="28"/>
      <c r="Q533" s="28"/>
      <c r="R533" s="28"/>
      <c r="S533" s="28"/>
      <c r="T533" s="28"/>
      <c r="U533" s="28"/>
      <c r="V533" s="28"/>
      <c r="W533" s="28"/>
      <c r="X533" s="28"/>
      <c r="Y533" s="28"/>
      <c r="Z533" s="28"/>
      <c r="AA533" s="28"/>
      <c r="AB533" s="28"/>
      <c r="AC533" s="28"/>
      <c r="AD533" s="28"/>
      <c r="AE533" s="28"/>
      <c r="AF533" s="28"/>
      <c r="AG533" s="28"/>
      <c r="AH533" s="28"/>
      <c r="AI533" s="28"/>
      <c r="AJ533" s="28"/>
      <c r="AK533" s="28"/>
      <c r="AL533" s="28"/>
      <c r="AM533" s="28"/>
      <c r="AN533" s="28"/>
      <c r="AO533" s="28"/>
      <c r="AP533" s="30"/>
      <c r="AQ533" s="30"/>
      <c r="AR533" s="5">
        <v>6.7</v>
      </c>
      <c r="AS533" s="5">
        <v>7.9</v>
      </c>
      <c r="AU533" s="51"/>
      <c r="AV533" s="52"/>
      <c r="AW533" s="54"/>
      <c r="AY533" s="59">
        <f t="shared" si="705"/>
        <v>0</v>
      </c>
      <c r="AZ533" s="59">
        <f t="shared" si="706"/>
        <v>0</v>
      </c>
      <c r="BA533" s="59">
        <f t="shared" si="706"/>
        <v>1.4</v>
      </c>
    </row>
    <row r="534" spans="1:53" x14ac:dyDescent="0.15">
      <c r="A534" s="9"/>
      <c r="B534" s="10"/>
      <c r="C534" s="137"/>
      <c r="D534" s="22" t="s">
        <v>8</v>
      </c>
      <c r="E534" s="28"/>
      <c r="F534" s="28"/>
      <c r="G534" s="28"/>
      <c r="H534" s="28"/>
      <c r="I534" s="28"/>
      <c r="J534" s="28"/>
      <c r="K534" s="28"/>
      <c r="L534" s="28"/>
      <c r="M534" s="28"/>
      <c r="N534" s="28"/>
      <c r="O534" s="28"/>
      <c r="P534" s="28"/>
      <c r="Q534" s="28"/>
      <c r="R534" s="28"/>
      <c r="S534" s="28"/>
      <c r="T534" s="28"/>
      <c r="U534" s="28"/>
      <c r="V534" s="28"/>
      <c r="W534" s="28"/>
      <c r="X534" s="28"/>
      <c r="Y534" s="28"/>
      <c r="Z534" s="28"/>
      <c r="AA534" s="28"/>
      <c r="AB534" s="28"/>
      <c r="AC534" s="28"/>
      <c r="AD534" s="28"/>
      <c r="AE534" s="28"/>
      <c r="AF534" s="28"/>
      <c r="AG534" s="28"/>
      <c r="AH534" s="28"/>
      <c r="AI534" s="28"/>
      <c r="AJ534" s="28"/>
      <c r="AK534" s="28"/>
      <c r="AL534" s="28"/>
      <c r="AM534" s="28"/>
      <c r="AN534" s="28"/>
      <c r="AO534" s="28"/>
      <c r="AP534" s="30"/>
      <c r="AQ534" s="30"/>
      <c r="AR534" s="5">
        <v>224.4</v>
      </c>
      <c r="AS534" s="5">
        <v>211.6</v>
      </c>
      <c r="AU534" s="51"/>
      <c r="AV534" s="52"/>
      <c r="AW534" s="54"/>
      <c r="AY534" s="59">
        <f t="shared" si="705"/>
        <v>0</v>
      </c>
      <c r="AZ534" s="59">
        <f t="shared" si="706"/>
        <v>0</v>
      </c>
      <c r="BA534" s="59">
        <f t="shared" si="706"/>
        <v>136</v>
      </c>
    </row>
    <row r="535" spans="1:53" x14ac:dyDescent="0.15">
      <c r="A535" s="9"/>
      <c r="B535" s="10"/>
      <c r="C535" s="137"/>
      <c r="D535" s="22" t="s">
        <v>9</v>
      </c>
      <c r="E535" s="28"/>
      <c r="F535" s="28"/>
      <c r="G535" s="28"/>
      <c r="H535" s="28"/>
      <c r="I535" s="28"/>
      <c r="J535" s="28"/>
      <c r="K535" s="28"/>
      <c r="L535" s="28"/>
      <c r="M535" s="28"/>
      <c r="N535" s="28"/>
      <c r="O535" s="28"/>
      <c r="P535" s="28"/>
      <c r="Q535" s="28"/>
      <c r="R535" s="28"/>
      <c r="S535" s="28"/>
      <c r="T535" s="28"/>
      <c r="U535" s="28"/>
      <c r="V535" s="28"/>
      <c r="W535" s="28"/>
      <c r="X535" s="28"/>
      <c r="Y535" s="28"/>
      <c r="Z535" s="28"/>
      <c r="AA535" s="28"/>
      <c r="AB535" s="28"/>
      <c r="AC535" s="28"/>
      <c r="AD535" s="28"/>
      <c r="AE535" s="28"/>
      <c r="AF535" s="28"/>
      <c r="AG535" s="28"/>
      <c r="AH535" s="28"/>
      <c r="AI535" s="28"/>
      <c r="AJ535" s="28"/>
      <c r="AK535" s="28"/>
      <c r="AL535" s="28"/>
      <c r="AM535" s="28"/>
      <c r="AN535" s="28"/>
      <c r="AO535" s="28"/>
      <c r="AP535" s="30"/>
      <c r="AQ535" s="30"/>
      <c r="AR535" s="5">
        <v>223.9</v>
      </c>
      <c r="AS535" s="5">
        <v>212.7</v>
      </c>
      <c r="AU535" s="51"/>
      <c r="AV535" s="52"/>
      <c r="AW535" s="54"/>
      <c r="AY535" s="59">
        <f t="shared" si="705"/>
        <v>0</v>
      </c>
      <c r="AZ535" s="59">
        <f t="shared" si="706"/>
        <v>0</v>
      </c>
      <c r="BA535" s="59">
        <f t="shared" si="706"/>
        <v>136.19999999999999</v>
      </c>
    </row>
    <row r="536" spans="1:53" x14ac:dyDescent="0.15">
      <c r="A536" s="9"/>
      <c r="B536" s="10"/>
      <c r="C536" s="137"/>
      <c r="D536" s="22" t="s">
        <v>10</v>
      </c>
      <c r="E536" s="28"/>
      <c r="F536" s="28"/>
      <c r="G536" s="28"/>
      <c r="H536" s="28"/>
      <c r="I536" s="28"/>
      <c r="J536" s="28"/>
      <c r="K536" s="28"/>
      <c r="L536" s="28"/>
      <c r="M536" s="28"/>
      <c r="N536" s="28"/>
      <c r="O536" s="28"/>
      <c r="P536" s="28"/>
      <c r="Q536" s="28"/>
      <c r="R536" s="28"/>
      <c r="S536" s="28"/>
      <c r="T536" s="28"/>
      <c r="U536" s="28"/>
      <c r="V536" s="28"/>
      <c r="W536" s="28"/>
      <c r="X536" s="28"/>
      <c r="Y536" s="28"/>
      <c r="Z536" s="28"/>
      <c r="AA536" s="28"/>
      <c r="AB536" s="28"/>
      <c r="AC536" s="28"/>
      <c r="AD536" s="28"/>
      <c r="AE536" s="28"/>
      <c r="AF536" s="28"/>
      <c r="AG536" s="28"/>
      <c r="AH536" s="28"/>
      <c r="AI536" s="28"/>
      <c r="AJ536" s="28"/>
      <c r="AK536" s="28"/>
      <c r="AL536" s="28"/>
      <c r="AM536" s="28"/>
      <c r="AN536" s="28"/>
      <c r="AO536" s="28"/>
      <c r="AP536" s="30"/>
      <c r="AQ536" s="30"/>
      <c r="AR536" s="5">
        <v>7.2</v>
      </c>
      <c r="AS536" s="5">
        <v>6.8</v>
      </c>
      <c r="AU536" s="51"/>
      <c r="AV536" s="52"/>
      <c r="AW536" s="54"/>
      <c r="AY536" s="59">
        <f t="shared" si="705"/>
        <v>0</v>
      </c>
      <c r="AZ536" s="59">
        <f t="shared" si="706"/>
        <v>0</v>
      </c>
      <c r="BA536" s="59">
        <f t="shared" si="706"/>
        <v>1.2</v>
      </c>
    </row>
    <row r="537" spans="1:53" ht="14.25" thickBot="1" x14ac:dyDescent="0.2">
      <c r="A537" s="9"/>
      <c r="B537" s="10"/>
      <c r="C537" s="138"/>
      <c r="D537" s="24" t="s">
        <v>11</v>
      </c>
      <c r="E537" s="29"/>
      <c r="F537" s="29"/>
      <c r="G537" s="29"/>
      <c r="H537" s="29"/>
      <c r="I537" s="29"/>
      <c r="J537" s="29"/>
      <c r="K537" s="29"/>
      <c r="L537" s="29"/>
      <c r="M537" s="29"/>
      <c r="N537" s="29"/>
      <c r="O537" s="29"/>
      <c r="P537" s="29"/>
      <c r="Q537" s="29"/>
      <c r="R537" s="29"/>
      <c r="S537" s="29"/>
      <c r="T537" s="29"/>
      <c r="U537" s="29"/>
      <c r="V537" s="29"/>
      <c r="W537" s="29"/>
      <c r="X537" s="29"/>
      <c r="Y537" s="29"/>
      <c r="Z537" s="29"/>
      <c r="AA537" s="29"/>
      <c r="AB537" s="29"/>
      <c r="AC537" s="29"/>
      <c r="AD537" s="29"/>
      <c r="AE537" s="29"/>
      <c r="AF537" s="29"/>
      <c r="AG537" s="29"/>
      <c r="AH537" s="29"/>
      <c r="AI537" s="29"/>
      <c r="AJ537" s="29"/>
      <c r="AK537" s="29"/>
      <c r="AL537" s="29"/>
      <c r="AM537" s="29"/>
      <c r="AN537" s="29"/>
      <c r="AO537" s="29"/>
      <c r="AP537" s="31"/>
      <c r="AQ537" s="31"/>
      <c r="AR537" s="7">
        <v>7.4</v>
      </c>
      <c r="AS537" s="7">
        <v>7</v>
      </c>
      <c r="AU537" s="51"/>
      <c r="AV537" s="52"/>
      <c r="AW537" s="55"/>
      <c r="AY537" s="59">
        <f t="shared" si="705"/>
        <v>0</v>
      </c>
      <c r="AZ537" s="59">
        <f t="shared" si="706"/>
        <v>0</v>
      </c>
      <c r="BA537" s="59">
        <f t="shared" si="706"/>
        <v>1.2</v>
      </c>
    </row>
    <row r="538" spans="1:53" x14ac:dyDescent="0.15">
      <c r="A538" s="9"/>
      <c r="B538" s="10"/>
      <c r="C538" s="136" t="s">
        <v>89</v>
      </c>
      <c r="D538" s="23" t="s">
        <v>6</v>
      </c>
      <c r="E538" s="26">
        <f t="shared" ref="E538:AI538" si="771">SUM(E539:E540)</f>
        <v>0</v>
      </c>
      <c r="F538" s="26">
        <f t="shared" si="771"/>
        <v>0</v>
      </c>
      <c r="G538" s="26">
        <f t="shared" si="771"/>
        <v>0</v>
      </c>
      <c r="H538" s="26">
        <f t="shared" si="771"/>
        <v>0</v>
      </c>
      <c r="I538" s="26">
        <f t="shared" si="771"/>
        <v>0</v>
      </c>
      <c r="J538" s="26">
        <f t="shared" si="771"/>
        <v>0</v>
      </c>
      <c r="K538" s="26">
        <f t="shared" si="771"/>
        <v>0</v>
      </c>
      <c r="L538" s="26">
        <f t="shared" si="771"/>
        <v>0</v>
      </c>
      <c r="M538" s="26">
        <f t="shared" si="771"/>
        <v>0</v>
      </c>
      <c r="N538" s="26">
        <f t="shared" si="771"/>
        <v>0</v>
      </c>
      <c r="O538" s="26">
        <f t="shared" si="771"/>
        <v>0</v>
      </c>
      <c r="P538" s="26">
        <f t="shared" si="771"/>
        <v>0</v>
      </c>
      <c r="Q538" s="26">
        <f t="shared" si="771"/>
        <v>0</v>
      </c>
      <c r="R538" s="26">
        <f t="shared" si="771"/>
        <v>0</v>
      </c>
      <c r="S538" s="26">
        <f t="shared" si="771"/>
        <v>0</v>
      </c>
      <c r="T538" s="26">
        <f t="shared" si="771"/>
        <v>0</v>
      </c>
      <c r="U538" s="26">
        <f t="shared" si="771"/>
        <v>0</v>
      </c>
      <c r="V538" s="26">
        <f t="shared" si="771"/>
        <v>0</v>
      </c>
      <c r="W538" s="26">
        <f t="shared" si="771"/>
        <v>0</v>
      </c>
      <c r="X538" s="26">
        <f t="shared" si="771"/>
        <v>0</v>
      </c>
      <c r="Y538" s="26">
        <f t="shared" si="771"/>
        <v>0</v>
      </c>
      <c r="Z538" s="26">
        <f t="shared" si="771"/>
        <v>0</v>
      </c>
      <c r="AA538" s="26">
        <f t="shared" si="771"/>
        <v>0</v>
      </c>
      <c r="AB538" s="26">
        <f t="shared" si="771"/>
        <v>0</v>
      </c>
      <c r="AC538" s="26">
        <f t="shared" si="771"/>
        <v>0</v>
      </c>
      <c r="AD538" s="26">
        <f t="shared" si="771"/>
        <v>0</v>
      </c>
      <c r="AE538" s="26">
        <f t="shared" si="771"/>
        <v>0</v>
      </c>
      <c r="AF538" s="26">
        <f t="shared" si="771"/>
        <v>0</v>
      </c>
      <c r="AG538" s="26">
        <f t="shared" si="771"/>
        <v>0</v>
      </c>
      <c r="AH538" s="26">
        <f t="shared" si="771"/>
        <v>0</v>
      </c>
      <c r="AI538" s="26">
        <f t="shared" si="771"/>
        <v>0</v>
      </c>
      <c r="AJ538" s="26">
        <f t="shared" ref="AJ538:AK538" si="772">SUM(AJ539:AJ540)</f>
        <v>0</v>
      </c>
      <c r="AK538" s="26">
        <f t="shared" si="772"/>
        <v>0</v>
      </c>
      <c r="AL538" s="26">
        <f t="shared" ref="AL538" si="773">SUM(AL539:AL540)</f>
        <v>0</v>
      </c>
      <c r="AM538" s="26">
        <f t="shared" ref="AM538" si="774">SUM(AM539:AM540)</f>
        <v>0</v>
      </c>
      <c r="AN538" s="26">
        <f t="shared" ref="AN538" si="775">SUM(AN539:AN540)</f>
        <v>0</v>
      </c>
      <c r="AO538" s="26">
        <f t="shared" ref="AO538" si="776">SUM(AO539:AO540)</f>
        <v>0</v>
      </c>
      <c r="AP538" s="27">
        <f t="shared" ref="AP538" si="777">SUM(AP539:AP540)</f>
        <v>0</v>
      </c>
      <c r="AQ538" s="27">
        <f t="shared" ref="AQ538" si="778">SUM(AQ539:AQ540)</f>
        <v>0</v>
      </c>
      <c r="AR538" s="3">
        <v>887.1</v>
      </c>
      <c r="AS538" s="3">
        <v>906.2</v>
      </c>
      <c r="AU538" s="51"/>
      <c r="AV538" s="52"/>
      <c r="AW538" s="53" t="s">
        <v>97</v>
      </c>
      <c r="AY538" s="59">
        <f t="shared" si="705"/>
        <v>0</v>
      </c>
      <c r="AZ538" s="59">
        <f t="shared" si="706"/>
        <v>0</v>
      </c>
      <c r="BA538" s="59">
        <f t="shared" si="706"/>
        <v>414.9</v>
      </c>
    </row>
    <row r="539" spans="1:53" x14ac:dyDescent="0.15">
      <c r="A539" s="9"/>
      <c r="B539" s="10"/>
      <c r="C539" s="137"/>
      <c r="D539" s="22" t="s">
        <v>7</v>
      </c>
      <c r="E539" s="28"/>
      <c r="F539" s="28"/>
      <c r="G539" s="28"/>
      <c r="H539" s="28"/>
      <c r="I539" s="28"/>
      <c r="J539" s="28"/>
      <c r="K539" s="28"/>
      <c r="L539" s="28"/>
      <c r="M539" s="28"/>
      <c r="N539" s="28"/>
      <c r="O539" s="28"/>
      <c r="P539" s="28"/>
      <c r="Q539" s="28"/>
      <c r="R539" s="28"/>
      <c r="S539" s="28"/>
      <c r="T539" s="28"/>
      <c r="U539" s="28"/>
      <c r="V539" s="28"/>
      <c r="W539" s="28"/>
      <c r="X539" s="28"/>
      <c r="Y539" s="28"/>
      <c r="Z539" s="28"/>
      <c r="AA539" s="28"/>
      <c r="AB539" s="28"/>
      <c r="AC539" s="28"/>
      <c r="AD539" s="28"/>
      <c r="AE539" s="28"/>
      <c r="AF539" s="28"/>
      <c r="AG539" s="28"/>
      <c r="AH539" s="28"/>
      <c r="AI539" s="28"/>
      <c r="AJ539" s="28"/>
      <c r="AK539" s="28"/>
      <c r="AL539" s="28"/>
      <c r="AM539" s="28"/>
      <c r="AN539" s="28"/>
      <c r="AO539" s="28"/>
      <c r="AP539" s="30"/>
      <c r="AQ539" s="30"/>
      <c r="AR539" s="5">
        <v>110.5</v>
      </c>
      <c r="AS539" s="5">
        <v>97.3</v>
      </c>
      <c r="AU539" s="51"/>
      <c r="AV539" s="52"/>
      <c r="AW539" s="54"/>
      <c r="AY539" s="59">
        <f t="shared" si="705"/>
        <v>0</v>
      </c>
      <c r="AZ539" s="59">
        <f t="shared" si="706"/>
        <v>0</v>
      </c>
      <c r="BA539" s="59">
        <f t="shared" si="706"/>
        <v>48.1</v>
      </c>
    </row>
    <row r="540" spans="1:53" x14ac:dyDescent="0.15">
      <c r="A540" s="9"/>
      <c r="B540" s="10"/>
      <c r="C540" s="137"/>
      <c r="D540" s="22" t="s">
        <v>8</v>
      </c>
      <c r="E540" s="28"/>
      <c r="F540" s="28"/>
      <c r="G540" s="28"/>
      <c r="H540" s="28"/>
      <c r="I540" s="28"/>
      <c r="J540" s="28"/>
      <c r="K540" s="28"/>
      <c r="L540" s="28"/>
      <c r="M540" s="28"/>
      <c r="N540" s="28"/>
      <c r="O540" s="28"/>
      <c r="P540" s="28"/>
      <c r="Q540" s="28"/>
      <c r="R540" s="28"/>
      <c r="S540" s="28"/>
      <c r="T540" s="28"/>
      <c r="U540" s="28"/>
      <c r="V540" s="28"/>
      <c r="W540" s="28"/>
      <c r="X540" s="28"/>
      <c r="Y540" s="28"/>
      <c r="Z540" s="28"/>
      <c r="AA540" s="28"/>
      <c r="AB540" s="28"/>
      <c r="AC540" s="28"/>
      <c r="AD540" s="28"/>
      <c r="AE540" s="28"/>
      <c r="AF540" s="28"/>
      <c r="AG540" s="28"/>
      <c r="AH540" s="28"/>
      <c r="AI540" s="28"/>
      <c r="AJ540" s="28"/>
      <c r="AK540" s="28"/>
      <c r="AL540" s="28"/>
      <c r="AM540" s="28"/>
      <c r="AN540" s="28"/>
      <c r="AO540" s="28"/>
      <c r="AP540" s="30"/>
      <c r="AQ540" s="30"/>
      <c r="AR540" s="5">
        <v>776.6</v>
      </c>
      <c r="AS540" s="5">
        <v>808.9</v>
      </c>
      <c r="AU540" s="51"/>
      <c r="AV540" s="52"/>
      <c r="AW540" s="54"/>
      <c r="AY540" s="59">
        <f t="shared" si="705"/>
        <v>0</v>
      </c>
      <c r="AZ540" s="59">
        <f t="shared" si="706"/>
        <v>0</v>
      </c>
      <c r="BA540" s="59">
        <f t="shared" si="706"/>
        <v>366.8</v>
      </c>
    </row>
    <row r="541" spans="1:53" x14ac:dyDescent="0.15">
      <c r="A541" s="9"/>
      <c r="B541" s="10"/>
      <c r="C541" s="137"/>
      <c r="D541" s="22" t="s">
        <v>9</v>
      </c>
      <c r="E541" s="28"/>
      <c r="F541" s="28"/>
      <c r="G541" s="28"/>
      <c r="H541" s="28"/>
      <c r="I541" s="28"/>
      <c r="J541" s="28"/>
      <c r="K541" s="28"/>
      <c r="L541" s="28"/>
      <c r="M541" s="28"/>
      <c r="N541" s="28"/>
      <c r="O541" s="28"/>
      <c r="P541" s="28"/>
      <c r="Q541" s="28"/>
      <c r="R541" s="28"/>
      <c r="S541" s="28"/>
      <c r="T541" s="28"/>
      <c r="U541" s="28"/>
      <c r="V541" s="28"/>
      <c r="W541" s="28"/>
      <c r="X541" s="28"/>
      <c r="Y541" s="28"/>
      <c r="Z541" s="28"/>
      <c r="AA541" s="28"/>
      <c r="AB541" s="28"/>
      <c r="AC541" s="28"/>
      <c r="AD541" s="28"/>
      <c r="AE541" s="28"/>
      <c r="AF541" s="28"/>
      <c r="AG541" s="28"/>
      <c r="AH541" s="28"/>
      <c r="AI541" s="28"/>
      <c r="AJ541" s="28"/>
      <c r="AK541" s="28"/>
      <c r="AL541" s="28"/>
      <c r="AM541" s="28"/>
      <c r="AN541" s="28"/>
      <c r="AO541" s="28"/>
      <c r="AP541" s="30"/>
      <c r="AQ541" s="30"/>
      <c r="AR541" s="5">
        <v>831.8</v>
      </c>
      <c r="AS541" s="5">
        <v>853.9</v>
      </c>
      <c r="AU541" s="51"/>
      <c r="AV541" s="52"/>
      <c r="AW541" s="54"/>
      <c r="AY541" s="59">
        <f t="shared" si="705"/>
        <v>0</v>
      </c>
      <c r="AZ541" s="59">
        <f t="shared" si="706"/>
        <v>0</v>
      </c>
      <c r="BA541" s="59">
        <f t="shared" si="706"/>
        <v>403.7</v>
      </c>
    </row>
    <row r="542" spans="1:53" x14ac:dyDescent="0.15">
      <c r="A542" s="9"/>
      <c r="B542" s="10"/>
      <c r="C542" s="137"/>
      <c r="D542" s="22" t="s">
        <v>10</v>
      </c>
      <c r="E542" s="28"/>
      <c r="F542" s="28"/>
      <c r="G542" s="28"/>
      <c r="H542" s="28"/>
      <c r="I542" s="28"/>
      <c r="J542" s="28"/>
      <c r="K542" s="28"/>
      <c r="L542" s="28"/>
      <c r="M542" s="28"/>
      <c r="N542" s="28"/>
      <c r="O542" s="28"/>
      <c r="P542" s="28"/>
      <c r="Q542" s="28"/>
      <c r="R542" s="28"/>
      <c r="S542" s="28"/>
      <c r="T542" s="28"/>
      <c r="U542" s="28"/>
      <c r="V542" s="28"/>
      <c r="W542" s="28"/>
      <c r="X542" s="28"/>
      <c r="Y542" s="28"/>
      <c r="Z542" s="28"/>
      <c r="AA542" s="28"/>
      <c r="AB542" s="28"/>
      <c r="AC542" s="28"/>
      <c r="AD542" s="28"/>
      <c r="AE542" s="28"/>
      <c r="AF542" s="28"/>
      <c r="AG542" s="28"/>
      <c r="AH542" s="28"/>
      <c r="AI542" s="28"/>
      <c r="AJ542" s="28"/>
      <c r="AK542" s="28"/>
      <c r="AL542" s="28"/>
      <c r="AM542" s="28"/>
      <c r="AN542" s="28"/>
      <c r="AO542" s="28"/>
      <c r="AP542" s="30"/>
      <c r="AQ542" s="30"/>
      <c r="AR542" s="5">
        <v>55.3</v>
      </c>
      <c r="AS542" s="5">
        <v>52.3</v>
      </c>
      <c r="AU542" s="51"/>
      <c r="AV542" s="52"/>
      <c r="AW542" s="54"/>
      <c r="AY542" s="59">
        <f t="shared" si="705"/>
        <v>0</v>
      </c>
      <c r="AZ542" s="59">
        <f t="shared" si="706"/>
        <v>0</v>
      </c>
      <c r="BA542" s="59">
        <f t="shared" si="706"/>
        <v>11.2</v>
      </c>
    </row>
    <row r="543" spans="1:53" ht="14.25" thickBot="1" x14ac:dyDescent="0.2">
      <c r="A543" s="9"/>
      <c r="B543" s="11"/>
      <c r="C543" s="138"/>
      <c r="D543" s="24" t="s">
        <v>11</v>
      </c>
      <c r="E543" s="29"/>
      <c r="F543" s="29"/>
      <c r="G543" s="29"/>
      <c r="H543" s="29"/>
      <c r="I543" s="29"/>
      <c r="J543" s="29"/>
      <c r="K543" s="29"/>
      <c r="L543" s="29"/>
      <c r="M543" s="29"/>
      <c r="N543" s="29"/>
      <c r="O543" s="29"/>
      <c r="P543" s="29"/>
      <c r="Q543" s="29"/>
      <c r="R543" s="29"/>
      <c r="S543" s="29"/>
      <c r="T543" s="29"/>
      <c r="U543" s="29"/>
      <c r="V543" s="29"/>
      <c r="W543" s="29"/>
      <c r="X543" s="29"/>
      <c r="Y543" s="29"/>
      <c r="Z543" s="29"/>
      <c r="AA543" s="29"/>
      <c r="AB543" s="29"/>
      <c r="AC543" s="29"/>
      <c r="AD543" s="29"/>
      <c r="AE543" s="29"/>
      <c r="AF543" s="29"/>
      <c r="AG543" s="29"/>
      <c r="AH543" s="29"/>
      <c r="AI543" s="29"/>
      <c r="AJ543" s="29"/>
      <c r="AK543" s="29"/>
      <c r="AL543" s="29"/>
      <c r="AM543" s="29"/>
      <c r="AN543" s="29"/>
      <c r="AO543" s="29"/>
      <c r="AP543" s="31"/>
      <c r="AQ543" s="31"/>
      <c r="AR543" s="7">
        <v>55.3</v>
      </c>
      <c r="AS543" s="7">
        <v>53.9</v>
      </c>
      <c r="AU543" s="51"/>
      <c r="AV543" s="52"/>
      <c r="AW543" s="55"/>
      <c r="AY543" s="59">
        <f t="shared" si="705"/>
        <v>0</v>
      </c>
      <c r="AZ543" s="59">
        <f t="shared" si="706"/>
        <v>0</v>
      </c>
      <c r="BA543" s="59">
        <f t="shared" si="706"/>
        <v>11.2</v>
      </c>
    </row>
    <row r="544" spans="1:53" x14ac:dyDescent="0.15">
      <c r="A544" s="9"/>
      <c r="B544" s="9"/>
      <c r="C544" s="136" t="s">
        <v>90</v>
      </c>
      <c r="D544" s="23" t="s">
        <v>6</v>
      </c>
      <c r="E544" s="26">
        <f t="shared" ref="E544:AI544" si="779">SUM(E545:E546)</f>
        <v>0</v>
      </c>
      <c r="F544" s="26">
        <f t="shared" si="779"/>
        <v>0</v>
      </c>
      <c r="G544" s="26">
        <f t="shared" si="779"/>
        <v>0</v>
      </c>
      <c r="H544" s="26">
        <f t="shared" si="779"/>
        <v>0</v>
      </c>
      <c r="I544" s="26">
        <f t="shared" si="779"/>
        <v>0</v>
      </c>
      <c r="J544" s="26">
        <f t="shared" si="779"/>
        <v>0</v>
      </c>
      <c r="K544" s="26">
        <f t="shared" si="779"/>
        <v>0</v>
      </c>
      <c r="L544" s="26">
        <f t="shared" si="779"/>
        <v>0</v>
      </c>
      <c r="M544" s="26">
        <f t="shared" si="779"/>
        <v>0</v>
      </c>
      <c r="N544" s="26">
        <f t="shared" si="779"/>
        <v>0</v>
      </c>
      <c r="O544" s="26">
        <f t="shared" si="779"/>
        <v>0</v>
      </c>
      <c r="P544" s="26">
        <f t="shared" si="779"/>
        <v>0</v>
      </c>
      <c r="Q544" s="26">
        <f t="shared" si="779"/>
        <v>0</v>
      </c>
      <c r="R544" s="26">
        <f t="shared" si="779"/>
        <v>0</v>
      </c>
      <c r="S544" s="26">
        <f t="shared" si="779"/>
        <v>0</v>
      </c>
      <c r="T544" s="26">
        <f t="shared" si="779"/>
        <v>0</v>
      </c>
      <c r="U544" s="26">
        <f t="shared" si="779"/>
        <v>0</v>
      </c>
      <c r="V544" s="26">
        <f t="shared" si="779"/>
        <v>0</v>
      </c>
      <c r="W544" s="26">
        <f t="shared" si="779"/>
        <v>0</v>
      </c>
      <c r="X544" s="26">
        <f t="shared" si="779"/>
        <v>0</v>
      </c>
      <c r="Y544" s="26">
        <f t="shared" si="779"/>
        <v>0</v>
      </c>
      <c r="Z544" s="26">
        <f t="shared" si="779"/>
        <v>0</v>
      </c>
      <c r="AA544" s="26">
        <f t="shared" si="779"/>
        <v>0</v>
      </c>
      <c r="AB544" s="26">
        <f t="shared" si="779"/>
        <v>0</v>
      </c>
      <c r="AC544" s="26">
        <f t="shared" si="779"/>
        <v>0</v>
      </c>
      <c r="AD544" s="26">
        <f t="shared" si="779"/>
        <v>0</v>
      </c>
      <c r="AE544" s="26">
        <f t="shared" si="779"/>
        <v>0</v>
      </c>
      <c r="AF544" s="26">
        <f t="shared" si="779"/>
        <v>0</v>
      </c>
      <c r="AG544" s="26">
        <f t="shared" si="779"/>
        <v>0</v>
      </c>
      <c r="AH544" s="26">
        <f t="shared" si="779"/>
        <v>0</v>
      </c>
      <c r="AI544" s="26">
        <f t="shared" si="779"/>
        <v>0</v>
      </c>
      <c r="AJ544" s="26">
        <f t="shared" ref="AJ544:AK544" si="780">SUM(AJ545:AJ546)</f>
        <v>0</v>
      </c>
      <c r="AK544" s="26">
        <f t="shared" si="780"/>
        <v>0</v>
      </c>
      <c r="AL544" s="26">
        <f t="shared" ref="AL544" si="781">SUM(AL545:AL546)</f>
        <v>0</v>
      </c>
      <c r="AM544" s="26">
        <f t="shared" ref="AM544" si="782">SUM(AM545:AM546)</f>
        <v>0</v>
      </c>
      <c r="AN544" s="26">
        <f t="shared" ref="AN544" si="783">SUM(AN545:AN546)</f>
        <v>0</v>
      </c>
      <c r="AO544" s="26">
        <f t="shared" ref="AO544" si="784">SUM(AO545:AO546)</f>
        <v>0</v>
      </c>
      <c r="AP544" s="27">
        <f t="shared" ref="AP544" si="785">SUM(AP545:AP546)</f>
        <v>0</v>
      </c>
      <c r="AQ544" s="27">
        <f t="shared" ref="AQ544" si="786">SUM(AQ545:AQ546)</f>
        <v>0</v>
      </c>
      <c r="AR544" s="3">
        <v>315.39999999999998</v>
      </c>
      <c r="AS544" s="3">
        <v>320.2</v>
      </c>
      <c r="AU544" s="51"/>
      <c r="AV544" s="52"/>
      <c r="AW544" s="53" t="s">
        <v>98</v>
      </c>
      <c r="AY544" s="59">
        <f t="shared" si="705"/>
        <v>0</v>
      </c>
      <c r="AZ544" s="59">
        <f t="shared" si="706"/>
        <v>0</v>
      </c>
      <c r="BA544" s="59">
        <f t="shared" si="706"/>
        <v>746.9</v>
      </c>
    </row>
    <row r="545" spans="1:53" x14ac:dyDescent="0.15">
      <c r="A545" s="9"/>
      <c r="B545" s="10"/>
      <c r="C545" s="137"/>
      <c r="D545" s="22" t="s">
        <v>7</v>
      </c>
      <c r="E545" s="28"/>
      <c r="F545" s="28"/>
      <c r="G545" s="28"/>
      <c r="H545" s="28"/>
      <c r="I545" s="28"/>
      <c r="J545" s="28"/>
      <c r="K545" s="28"/>
      <c r="L545" s="28"/>
      <c r="M545" s="28"/>
      <c r="N545" s="28"/>
      <c r="O545" s="28"/>
      <c r="P545" s="28"/>
      <c r="Q545" s="28"/>
      <c r="R545" s="28"/>
      <c r="S545" s="28"/>
      <c r="T545" s="28"/>
      <c r="U545" s="28"/>
      <c r="V545" s="28"/>
      <c r="W545" s="28"/>
      <c r="X545" s="28"/>
      <c r="Y545" s="28"/>
      <c r="Z545" s="28"/>
      <c r="AA545" s="28"/>
      <c r="AB545" s="28"/>
      <c r="AC545" s="28"/>
      <c r="AD545" s="28"/>
      <c r="AE545" s="28"/>
      <c r="AF545" s="28"/>
      <c r="AG545" s="28"/>
      <c r="AH545" s="28"/>
      <c r="AI545" s="28"/>
      <c r="AJ545" s="28"/>
      <c r="AK545" s="28"/>
      <c r="AL545" s="28"/>
      <c r="AM545" s="28"/>
      <c r="AN545" s="28"/>
      <c r="AO545" s="28"/>
      <c r="AP545" s="30"/>
      <c r="AQ545" s="30"/>
      <c r="AR545" s="5">
        <v>3.6</v>
      </c>
      <c r="AS545" s="5">
        <v>13.3</v>
      </c>
      <c r="AU545" s="51"/>
      <c r="AV545" s="52"/>
      <c r="AW545" s="54"/>
      <c r="AY545" s="59">
        <f t="shared" si="705"/>
        <v>0</v>
      </c>
      <c r="AZ545" s="59">
        <f t="shared" si="706"/>
        <v>0</v>
      </c>
      <c r="BA545" s="59">
        <f t="shared" si="706"/>
        <v>64.7</v>
      </c>
    </row>
    <row r="546" spans="1:53" x14ac:dyDescent="0.15">
      <c r="A546" s="9"/>
      <c r="B546" s="10"/>
      <c r="C546" s="137"/>
      <c r="D546" s="22" t="s">
        <v>8</v>
      </c>
      <c r="E546" s="28"/>
      <c r="F546" s="28"/>
      <c r="G546" s="28"/>
      <c r="H546" s="28"/>
      <c r="I546" s="28"/>
      <c r="J546" s="28"/>
      <c r="K546" s="28"/>
      <c r="L546" s="28"/>
      <c r="M546" s="28"/>
      <c r="N546" s="28"/>
      <c r="O546" s="28"/>
      <c r="P546" s="28"/>
      <c r="Q546" s="28"/>
      <c r="R546" s="28"/>
      <c r="S546" s="28"/>
      <c r="T546" s="28"/>
      <c r="U546" s="28"/>
      <c r="V546" s="28"/>
      <c r="W546" s="28"/>
      <c r="X546" s="28"/>
      <c r="Y546" s="28"/>
      <c r="Z546" s="28"/>
      <c r="AA546" s="28"/>
      <c r="AB546" s="28"/>
      <c r="AC546" s="28"/>
      <c r="AD546" s="28"/>
      <c r="AE546" s="28"/>
      <c r="AF546" s="28"/>
      <c r="AG546" s="28"/>
      <c r="AH546" s="28"/>
      <c r="AI546" s="28"/>
      <c r="AJ546" s="28"/>
      <c r="AK546" s="28"/>
      <c r="AL546" s="28"/>
      <c r="AM546" s="28"/>
      <c r="AN546" s="28"/>
      <c r="AO546" s="28"/>
      <c r="AP546" s="30"/>
      <c r="AQ546" s="30"/>
      <c r="AR546" s="5">
        <v>311.8</v>
      </c>
      <c r="AS546" s="5">
        <v>306.89999999999998</v>
      </c>
      <c r="AU546" s="51"/>
      <c r="AV546" s="52"/>
      <c r="AW546" s="54"/>
      <c r="AY546" s="59">
        <f t="shared" si="705"/>
        <v>0</v>
      </c>
      <c r="AZ546" s="59">
        <f t="shared" si="706"/>
        <v>0</v>
      </c>
      <c r="BA546" s="59">
        <f t="shared" si="706"/>
        <v>682.2</v>
      </c>
    </row>
    <row r="547" spans="1:53" x14ac:dyDescent="0.15">
      <c r="A547" s="9"/>
      <c r="B547" s="10"/>
      <c r="C547" s="137"/>
      <c r="D547" s="22" t="s">
        <v>9</v>
      </c>
      <c r="E547" s="28"/>
      <c r="F547" s="28"/>
      <c r="G547" s="28"/>
      <c r="H547" s="28"/>
      <c r="I547" s="28"/>
      <c r="J547" s="28"/>
      <c r="K547" s="28"/>
      <c r="L547" s="28"/>
      <c r="M547" s="28"/>
      <c r="N547" s="28"/>
      <c r="O547" s="28"/>
      <c r="P547" s="28"/>
      <c r="Q547" s="28"/>
      <c r="R547" s="28"/>
      <c r="S547" s="28"/>
      <c r="T547" s="28"/>
      <c r="U547" s="28"/>
      <c r="V547" s="28"/>
      <c r="W547" s="28"/>
      <c r="X547" s="28"/>
      <c r="Y547" s="28"/>
      <c r="Z547" s="28"/>
      <c r="AA547" s="28"/>
      <c r="AB547" s="28"/>
      <c r="AC547" s="28"/>
      <c r="AD547" s="28"/>
      <c r="AE547" s="28"/>
      <c r="AF547" s="28"/>
      <c r="AG547" s="28"/>
      <c r="AH547" s="28"/>
      <c r="AI547" s="28"/>
      <c r="AJ547" s="28"/>
      <c r="AK547" s="28"/>
      <c r="AL547" s="28"/>
      <c r="AM547" s="28"/>
      <c r="AN547" s="28"/>
      <c r="AO547" s="28"/>
      <c r="AP547" s="30"/>
      <c r="AQ547" s="30"/>
      <c r="AR547" s="5">
        <v>296.39999999999998</v>
      </c>
      <c r="AS547" s="5">
        <v>300.60000000000002</v>
      </c>
      <c r="AU547" s="51"/>
      <c r="AV547" s="52"/>
      <c r="AW547" s="54"/>
      <c r="AY547" s="59">
        <f t="shared" si="705"/>
        <v>0</v>
      </c>
      <c r="AZ547" s="59">
        <f t="shared" si="706"/>
        <v>0</v>
      </c>
      <c r="BA547" s="59">
        <f t="shared" si="706"/>
        <v>723.7</v>
      </c>
    </row>
    <row r="548" spans="1:53" x14ac:dyDescent="0.15">
      <c r="A548" s="9"/>
      <c r="B548" s="10"/>
      <c r="C548" s="137"/>
      <c r="D548" s="22" t="s">
        <v>10</v>
      </c>
      <c r="E548" s="28"/>
      <c r="F548" s="28"/>
      <c r="G548" s="28"/>
      <c r="H548" s="28"/>
      <c r="I548" s="28"/>
      <c r="J548" s="28"/>
      <c r="K548" s="28"/>
      <c r="L548" s="28"/>
      <c r="M548" s="28"/>
      <c r="N548" s="28"/>
      <c r="O548" s="28"/>
      <c r="P548" s="28"/>
      <c r="Q548" s="28"/>
      <c r="R548" s="28"/>
      <c r="S548" s="28"/>
      <c r="T548" s="28"/>
      <c r="U548" s="28"/>
      <c r="V548" s="28"/>
      <c r="W548" s="28"/>
      <c r="X548" s="28"/>
      <c r="Y548" s="28"/>
      <c r="Z548" s="28"/>
      <c r="AA548" s="28"/>
      <c r="AB548" s="28"/>
      <c r="AC548" s="28"/>
      <c r="AD548" s="28"/>
      <c r="AE548" s="28"/>
      <c r="AF548" s="28"/>
      <c r="AG548" s="28"/>
      <c r="AH548" s="28"/>
      <c r="AI548" s="28"/>
      <c r="AJ548" s="28"/>
      <c r="AK548" s="28"/>
      <c r="AL548" s="28"/>
      <c r="AM548" s="28"/>
      <c r="AN548" s="28"/>
      <c r="AO548" s="28"/>
      <c r="AP548" s="30"/>
      <c r="AQ548" s="30"/>
      <c r="AR548" s="5">
        <v>19</v>
      </c>
      <c r="AS548" s="5">
        <v>19.600000000000001</v>
      </c>
      <c r="AU548" s="51"/>
      <c r="AV548" s="52"/>
      <c r="AW548" s="54"/>
      <c r="AY548" s="59">
        <f t="shared" ref="AY548:BA555" si="787">AP596</f>
        <v>0</v>
      </c>
      <c r="AZ548" s="59">
        <f t="shared" si="787"/>
        <v>0</v>
      </c>
      <c r="BA548" s="59">
        <f t="shared" si="787"/>
        <v>23.2</v>
      </c>
    </row>
    <row r="549" spans="1:53" ht="14.25" thickBot="1" x14ac:dyDescent="0.2">
      <c r="A549" s="9"/>
      <c r="B549" s="10"/>
      <c r="C549" s="138"/>
      <c r="D549" s="24" t="s">
        <v>11</v>
      </c>
      <c r="E549" s="29"/>
      <c r="F549" s="29"/>
      <c r="G549" s="29"/>
      <c r="H549" s="29"/>
      <c r="I549" s="29"/>
      <c r="J549" s="29"/>
      <c r="K549" s="29"/>
      <c r="L549" s="29"/>
      <c r="M549" s="29"/>
      <c r="N549" s="29"/>
      <c r="O549" s="29"/>
      <c r="P549" s="29"/>
      <c r="Q549" s="29"/>
      <c r="R549" s="29"/>
      <c r="S549" s="29"/>
      <c r="T549" s="29"/>
      <c r="U549" s="29"/>
      <c r="V549" s="29"/>
      <c r="W549" s="29"/>
      <c r="X549" s="29"/>
      <c r="Y549" s="29"/>
      <c r="Z549" s="29"/>
      <c r="AA549" s="29"/>
      <c r="AB549" s="29"/>
      <c r="AC549" s="29"/>
      <c r="AD549" s="29"/>
      <c r="AE549" s="29"/>
      <c r="AF549" s="29"/>
      <c r="AG549" s="29"/>
      <c r="AH549" s="29"/>
      <c r="AI549" s="29"/>
      <c r="AJ549" s="29"/>
      <c r="AK549" s="29"/>
      <c r="AL549" s="29"/>
      <c r="AM549" s="29"/>
      <c r="AN549" s="29"/>
      <c r="AO549" s="29"/>
      <c r="AP549" s="31"/>
      <c r="AQ549" s="31"/>
      <c r="AR549" s="7">
        <v>19</v>
      </c>
      <c r="AS549" s="7">
        <v>22.2</v>
      </c>
      <c r="AU549" s="51"/>
      <c r="AV549" s="56"/>
      <c r="AW549" s="55"/>
      <c r="AY549" s="59">
        <f t="shared" si="787"/>
        <v>0</v>
      </c>
      <c r="AZ549" s="59">
        <f t="shared" si="787"/>
        <v>0</v>
      </c>
      <c r="BA549" s="59">
        <f t="shared" si="787"/>
        <v>23.4</v>
      </c>
    </row>
    <row r="550" spans="1:53" x14ac:dyDescent="0.15">
      <c r="A550" s="9"/>
      <c r="B550" s="10"/>
      <c r="C550" s="136" t="s">
        <v>91</v>
      </c>
      <c r="D550" s="23" t="s">
        <v>6</v>
      </c>
      <c r="E550" s="26">
        <f t="shared" ref="E550:AI550" si="788">SUM(E551:E552)</f>
        <v>0</v>
      </c>
      <c r="F550" s="26">
        <f t="shared" si="788"/>
        <v>0</v>
      </c>
      <c r="G550" s="26">
        <f t="shared" si="788"/>
        <v>0</v>
      </c>
      <c r="H550" s="26">
        <f t="shared" si="788"/>
        <v>0</v>
      </c>
      <c r="I550" s="26">
        <f t="shared" si="788"/>
        <v>0</v>
      </c>
      <c r="J550" s="26">
        <f t="shared" si="788"/>
        <v>0</v>
      </c>
      <c r="K550" s="26">
        <f t="shared" si="788"/>
        <v>0</v>
      </c>
      <c r="L550" s="26">
        <f t="shared" si="788"/>
        <v>0</v>
      </c>
      <c r="M550" s="26">
        <f t="shared" si="788"/>
        <v>0</v>
      </c>
      <c r="N550" s="26">
        <f t="shared" si="788"/>
        <v>0</v>
      </c>
      <c r="O550" s="26">
        <f t="shared" si="788"/>
        <v>0</v>
      </c>
      <c r="P550" s="26">
        <f t="shared" si="788"/>
        <v>0</v>
      </c>
      <c r="Q550" s="26">
        <f t="shared" si="788"/>
        <v>0</v>
      </c>
      <c r="R550" s="26">
        <f t="shared" si="788"/>
        <v>0</v>
      </c>
      <c r="S550" s="26">
        <f t="shared" si="788"/>
        <v>0</v>
      </c>
      <c r="T550" s="26">
        <f t="shared" si="788"/>
        <v>0</v>
      </c>
      <c r="U550" s="26">
        <f t="shared" si="788"/>
        <v>0</v>
      </c>
      <c r="V550" s="26">
        <f t="shared" si="788"/>
        <v>0</v>
      </c>
      <c r="W550" s="26">
        <f t="shared" si="788"/>
        <v>0</v>
      </c>
      <c r="X550" s="26">
        <f t="shared" si="788"/>
        <v>0</v>
      </c>
      <c r="Y550" s="26">
        <f t="shared" si="788"/>
        <v>0</v>
      </c>
      <c r="Z550" s="26">
        <f t="shared" si="788"/>
        <v>0</v>
      </c>
      <c r="AA550" s="26">
        <f t="shared" si="788"/>
        <v>0</v>
      </c>
      <c r="AB550" s="26">
        <f t="shared" si="788"/>
        <v>0</v>
      </c>
      <c r="AC550" s="26">
        <f t="shared" si="788"/>
        <v>0</v>
      </c>
      <c r="AD550" s="26">
        <f t="shared" si="788"/>
        <v>0</v>
      </c>
      <c r="AE550" s="26">
        <f t="shared" si="788"/>
        <v>0</v>
      </c>
      <c r="AF550" s="26">
        <f t="shared" si="788"/>
        <v>0</v>
      </c>
      <c r="AG550" s="26">
        <f t="shared" si="788"/>
        <v>0</v>
      </c>
      <c r="AH550" s="26">
        <f t="shared" si="788"/>
        <v>0</v>
      </c>
      <c r="AI550" s="26">
        <f t="shared" si="788"/>
        <v>0</v>
      </c>
      <c r="AJ550" s="26">
        <f t="shared" ref="AJ550:AK550" si="789">SUM(AJ551:AJ552)</f>
        <v>0</v>
      </c>
      <c r="AK550" s="26">
        <f t="shared" si="789"/>
        <v>0</v>
      </c>
      <c r="AL550" s="26">
        <f t="shared" ref="AL550" si="790">SUM(AL551:AL552)</f>
        <v>0</v>
      </c>
      <c r="AM550" s="26">
        <f t="shared" ref="AM550" si="791">SUM(AM551:AM552)</f>
        <v>0</v>
      </c>
      <c r="AN550" s="26">
        <f t="shared" ref="AN550" si="792">SUM(AN551:AN552)</f>
        <v>0</v>
      </c>
      <c r="AO550" s="26">
        <f t="shared" ref="AO550" si="793">SUM(AO551:AO552)</f>
        <v>0</v>
      </c>
      <c r="AP550" s="27">
        <f t="shared" ref="AP550" si="794">SUM(AP551:AP552)</f>
        <v>0</v>
      </c>
      <c r="AQ550" s="27">
        <f t="shared" ref="AQ550" si="795">SUM(AQ551:AQ552)</f>
        <v>0</v>
      </c>
      <c r="AR550" s="3">
        <v>294.39999999999998</v>
      </c>
      <c r="AS550" s="3">
        <v>320</v>
      </c>
      <c r="AU550" s="51"/>
      <c r="AV550" s="52"/>
      <c r="AW550" s="53" t="s">
        <v>363</v>
      </c>
      <c r="AY550" s="59">
        <f t="shared" si="787"/>
        <v>0</v>
      </c>
      <c r="AZ550" s="59">
        <f t="shared" si="787"/>
        <v>0</v>
      </c>
      <c r="BA550" s="59">
        <f t="shared" si="787"/>
        <v>184.6</v>
      </c>
    </row>
    <row r="551" spans="1:53" x14ac:dyDescent="0.15">
      <c r="A551" s="9"/>
      <c r="B551" s="10"/>
      <c r="C551" s="137"/>
      <c r="D551" s="22" t="s">
        <v>7</v>
      </c>
      <c r="E551" s="28"/>
      <c r="F551" s="28"/>
      <c r="G551" s="28"/>
      <c r="H551" s="28"/>
      <c r="I551" s="28"/>
      <c r="J551" s="28"/>
      <c r="K551" s="28"/>
      <c r="L551" s="28"/>
      <c r="M551" s="28"/>
      <c r="N551" s="28"/>
      <c r="O551" s="28"/>
      <c r="P551" s="28"/>
      <c r="Q551" s="28"/>
      <c r="R551" s="28"/>
      <c r="S551" s="28"/>
      <c r="T551" s="28"/>
      <c r="U551" s="28"/>
      <c r="V551" s="28"/>
      <c r="W551" s="28"/>
      <c r="X551" s="28"/>
      <c r="Y551" s="28"/>
      <c r="Z551" s="28"/>
      <c r="AA551" s="28"/>
      <c r="AB551" s="28"/>
      <c r="AC551" s="28"/>
      <c r="AD551" s="28"/>
      <c r="AE551" s="28"/>
      <c r="AF551" s="28"/>
      <c r="AG551" s="28"/>
      <c r="AH551" s="28"/>
      <c r="AI551" s="28"/>
      <c r="AJ551" s="28"/>
      <c r="AK551" s="28"/>
      <c r="AL551" s="28"/>
      <c r="AM551" s="28"/>
      <c r="AN551" s="28"/>
      <c r="AO551" s="28"/>
      <c r="AP551" s="30"/>
      <c r="AQ551" s="30"/>
      <c r="AR551" s="5">
        <v>2.6</v>
      </c>
      <c r="AS551" s="5">
        <v>2</v>
      </c>
      <c r="AU551" s="51"/>
      <c r="AV551" s="52"/>
      <c r="AW551" s="54"/>
      <c r="AY551" s="59">
        <f t="shared" si="787"/>
        <v>26.2</v>
      </c>
      <c r="AZ551" s="59">
        <f t="shared" si="787"/>
        <v>20.2</v>
      </c>
      <c r="BA551" s="59">
        <f t="shared" si="787"/>
        <v>15.5</v>
      </c>
    </row>
    <row r="552" spans="1:53" x14ac:dyDescent="0.15">
      <c r="A552" s="9"/>
      <c r="B552" s="10"/>
      <c r="C552" s="137"/>
      <c r="D552" s="22" t="s">
        <v>8</v>
      </c>
      <c r="E552" s="28"/>
      <c r="F552" s="28"/>
      <c r="G552" s="28"/>
      <c r="H552" s="28"/>
      <c r="I552" s="28"/>
      <c r="J552" s="28"/>
      <c r="K552" s="28"/>
      <c r="L552" s="28"/>
      <c r="M552" s="28"/>
      <c r="N552" s="28"/>
      <c r="O552" s="28"/>
      <c r="P552" s="28"/>
      <c r="Q552" s="28"/>
      <c r="R552" s="28"/>
      <c r="S552" s="28"/>
      <c r="T552" s="28"/>
      <c r="U552" s="28"/>
      <c r="V552" s="28"/>
      <c r="W552" s="28"/>
      <c r="X552" s="28"/>
      <c r="Y552" s="28"/>
      <c r="Z552" s="28"/>
      <c r="AA552" s="28"/>
      <c r="AB552" s="28"/>
      <c r="AC552" s="28"/>
      <c r="AD552" s="28"/>
      <c r="AE552" s="28"/>
      <c r="AF552" s="28"/>
      <c r="AG552" s="28"/>
      <c r="AH552" s="28"/>
      <c r="AI552" s="28"/>
      <c r="AJ552" s="28"/>
      <c r="AK552" s="28"/>
      <c r="AL552" s="28"/>
      <c r="AM552" s="28"/>
      <c r="AN552" s="28"/>
      <c r="AO552" s="28"/>
      <c r="AP552" s="30"/>
      <c r="AQ552" s="30"/>
      <c r="AR552" s="5">
        <v>291.8</v>
      </c>
      <c r="AS552" s="5">
        <v>318</v>
      </c>
      <c r="AU552" s="51"/>
      <c r="AV552" s="52"/>
      <c r="AW552" s="54"/>
      <c r="AY552" s="59">
        <f t="shared" si="787"/>
        <v>150.80000000000001</v>
      </c>
      <c r="AZ552" s="59">
        <f t="shared" si="787"/>
        <v>135.4</v>
      </c>
      <c r="BA552" s="59">
        <f t="shared" si="787"/>
        <v>169.1</v>
      </c>
    </row>
    <row r="553" spans="1:53" x14ac:dyDescent="0.15">
      <c r="A553" s="9"/>
      <c r="B553" s="10"/>
      <c r="C553" s="137"/>
      <c r="D553" s="22" t="s">
        <v>9</v>
      </c>
      <c r="E553" s="28"/>
      <c r="F553" s="28"/>
      <c r="G553" s="28"/>
      <c r="H553" s="28"/>
      <c r="I553" s="28"/>
      <c r="J553" s="28"/>
      <c r="K553" s="28"/>
      <c r="L553" s="28"/>
      <c r="M553" s="28"/>
      <c r="N553" s="28"/>
      <c r="O553" s="28"/>
      <c r="P553" s="28"/>
      <c r="Q553" s="28"/>
      <c r="R553" s="28"/>
      <c r="S553" s="28"/>
      <c r="T553" s="28"/>
      <c r="U553" s="28"/>
      <c r="V553" s="28"/>
      <c r="W553" s="28"/>
      <c r="X553" s="28"/>
      <c r="Y553" s="28"/>
      <c r="Z553" s="28"/>
      <c r="AA553" s="28"/>
      <c r="AB553" s="28"/>
      <c r="AC553" s="28"/>
      <c r="AD553" s="28"/>
      <c r="AE553" s="28"/>
      <c r="AF553" s="28"/>
      <c r="AG553" s="28"/>
      <c r="AH553" s="28"/>
      <c r="AI553" s="28"/>
      <c r="AJ553" s="28"/>
      <c r="AK553" s="28"/>
      <c r="AL553" s="28"/>
      <c r="AM553" s="28"/>
      <c r="AN553" s="28"/>
      <c r="AO553" s="28"/>
      <c r="AP553" s="30"/>
      <c r="AQ553" s="30"/>
      <c r="AR553" s="5">
        <v>278.2</v>
      </c>
      <c r="AS553" s="5">
        <v>303.5</v>
      </c>
      <c r="AU553" s="51"/>
      <c r="AV553" s="52"/>
      <c r="AW553" s="54"/>
      <c r="AY553" s="59">
        <f t="shared" si="787"/>
        <v>162.6</v>
      </c>
      <c r="AZ553" s="59">
        <f t="shared" si="787"/>
        <v>142.69999999999999</v>
      </c>
      <c r="BA553" s="59">
        <f t="shared" si="787"/>
        <v>174.2</v>
      </c>
    </row>
    <row r="554" spans="1:53" x14ac:dyDescent="0.15">
      <c r="A554" s="9"/>
      <c r="B554" s="10"/>
      <c r="C554" s="137"/>
      <c r="D554" s="22" t="s">
        <v>10</v>
      </c>
      <c r="E554" s="28"/>
      <c r="F554" s="28"/>
      <c r="G554" s="28"/>
      <c r="H554" s="28"/>
      <c r="I554" s="28"/>
      <c r="J554" s="28"/>
      <c r="K554" s="28"/>
      <c r="L554" s="28"/>
      <c r="M554" s="28"/>
      <c r="N554" s="28"/>
      <c r="O554" s="28"/>
      <c r="P554" s="28"/>
      <c r="Q554" s="28"/>
      <c r="R554" s="28"/>
      <c r="S554" s="28"/>
      <c r="T554" s="28"/>
      <c r="U554" s="28"/>
      <c r="V554" s="28"/>
      <c r="W554" s="28"/>
      <c r="X554" s="28"/>
      <c r="Y554" s="28"/>
      <c r="Z554" s="28"/>
      <c r="AA554" s="28"/>
      <c r="AB554" s="28"/>
      <c r="AC554" s="28"/>
      <c r="AD554" s="28"/>
      <c r="AE554" s="28"/>
      <c r="AF554" s="28"/>
      <c r="AG554" s="28"/>
      <c r="AH554" s="28"/>
      <c r="AI554" s="28"/>
      <c r="AJ554" s="28"/>
      <c r="AK554" s="28"/>
      <c r="AL554" s="28"/>
      <c r="AM554" s="28"/>
      <c r="AN554" s="28"/>
      <c r="AO554" s="28"/>
      <c r="AP554" s="30"/>
      <c r="AQ554" s="30"/>
      <c r="AR554" s="5">
        <v>16.2</v>
      </c>
      <c r="AS554" s="5">
        <v>16.5</v>
      </c>
      <c r="AU554" s="51"/>
      <c r="AV554" s="52"/>
      <c r="AW554" s="54"/>
      <c r="AY554" s="59">
        <f t="shared" si="787"/>
        <v>14.4</v>
      </c>
      <c r="AZ554" s="59">
        <f t="shared" si="787"/>
        <v>12.9</v>
      </c>
      <c r="BA554" s="59">
        <f t="shared" si="787"/>
        <v>10.4</v>
      </c>
    </row>
    <row r="555" spans="1:53" ht="14.25" thickBot="1" x14ac:dyDescent="0.2">
      <c r="A555" s="12"/>
      <c r="B555" s="13"/>
      <c r="C555" s="138"/>
      <c r="D555" s="24" t="s">
        <v>11</v>
      </c>
      <c r="E555" s="29"/>
      <c r="F555" s="29"/>
      <c r="G555" s="29"/>
      <c r="H555" s="29"/>
      <c r="I555" s="29"/>
      <c r="J555" s="29"/>
      <c r="K555" s="29"/>
      <c r="L555" s="29"/>
      <c r="M555" s="29"/>
      <c r="N555" s="29"/>
      <c r="O555" s="29"/>
      <c r="P555" s="29"/>
      <c r="Q555" s="29"/>
      <c r="R555" s="29"/>
      <c r="S555" s="29"/>
      <c r="T555" s="29"/>
      <c r="U555" s="29"/>
      <c r="V555" s="29"/>
      <c r="W555" s="29"/>
      <c r="X555" s="29"/>
      <c r="Y555" s="29"/>
      <c r="Z555" s="29"/>
      <c r="AA555" s="29"/>
      <c r="AB555" s="29"/>
      <c r="AC555" s="29"/>
      <c r="AD555" s="29"/>
      <c r="AE555" s="29"/>
      <c r="AF555" s="29"/>
      <c r="AG555" s="29"/>
      <c r="AH555" s="29"/>
      <c r="AI555" s="29"/>
      <c r="AJ555" s="29"/>
      <c r="AK555" s="29"/>
      <c r="AL555" s="29"/>
      <c r="AM555" s="29"/>
      <c r="AN555" s="29"/>
      <c r="AO555" s="29"/>
      <c r="AP555" s="31"/>
      <c r="AQ555" s="31"/>
      <c r="AR555" s="7">
        <v>36.4</v>
      </c>
      <c r="AS555" s="7">
        <v>32.4</v>
      </c>
      <c r="AU555" s="51"/>
      <c r="AV555" s="56"/>
      <c r="AW555" s="55"/>
      <c r="AY555" s="59">
        <f t="shared" si="787"/>
        <v>19.399999999999999</v>
      </c>
      <c r="AZ555" s="59">
        <f t="shared" si="787"/>
        <v>25.1</v>
      </c>
      <c r="BA555" s="59">
        <f t="shared" si="787"/>
        <v>15.5</v>
      </c>
    </row>
    <row r="556" spans="1:53" x14ac:dyDescent="0.15">
      <c r="A556" s="9"/>
      <c r="B556" s="10"/>
      <c r="C556" s="137" t="s">
        <v>92</v>
      </c>
      <c r="D556" s="23" t="s">
        <v>6</v>
      </c>
      <c r="E556" s="26">
        <f t="shared" ref="E556:AI556" si="796">SUM(E557:E558)</f>
        <v>0</v>
      </c>
      <c r="F556" s="26">
        <f t="shared" si="796"/>
        <v>0</v>
      </c>
      <c r="G556" s="26">
        <f t="shared" si="796"/>
        <v>0</v>
      </c>
      <c r="H556" s="26">
        <f t="shared" si="796"/>
        <v>0</v>
      </c>
      <c r="I556" s="26">
        <f t="shared" si="796"/>
        <v>0</v>
      </c>
      <c r="J556" s="26">
        <f t="shared" si="796"/>
        <v>0</v>
      </c>
      <c r="K556" s="26">
        <f t="shared" si="796"/>
        <v>0</v>
      </c>
      <c r="L556" s="26">
        <f t="shared" si="796"/>
        <v>0</v>
      </c>
      <c r="M556" s="26">
        <f t="shared" si="796"/>
        <v>0</v>
      </c>
      <c r="N556" s="26">
        <f t="shared" si="796"/>
        <v>0</v>
      </c>
      <c r="O556" s="26">
        <f t="shared" si="796"/>
        <v>0</v>
      </c>
      <c r="P556" s="26">
        <f t="shared" si="796"/>
        <v>0</v>
      </c>
      <c r="Q556" s="26">
        <f t="shared" si="796"/>
        <v>0</v>
      </c>
      <c r="R556" s="26">
        <f t="shared" si="796"/>
        <v>0</v>
      </c>
      <c r="S556" s="26">
        <f t="shared" si="796"/>
        <v>0</v>
      </c>
      <c r="T556" s="26">
        <f t="shared" si="796"/>
        <v>0</v>
      </c>
      <c r="U556" s="26">
        <f t="shared" si="796"/>
        <v>0</v>
      </c>
      <c r="V556" s="26">
        <f t="shared" si="796"/>
        <v>0</v>
      </c>
      <c r="W556" s="26">
        <f t="shared" si="796"/>
        <v>0</v>
      </c>
      <c r="X556" s="26">
        <f t="shared" si="796"/>
        <v>0</v>
      </c>
      <c r="Y556" s="26">
        <f t="shared" si="796"/>
        <v>0</v>
      </c>
      <c r="Z556" s="26">
        <f t="shared" si="796"/>
        <v>0</v>
      </c>
      <c r="AA556" s="26">
        <f t="shared" si="796"/>
        <v>0</v>
      </c>
      <c r="AB556" s="26">
        <f t="shared" si="796"/>
        <v>0</v>
      </c>
      <c r="AC556" s="26">
        <f t="shared" si="796"/>
        <v>0</v>
      </c>
      <c r="AD556" s="26">
        <f t="shared" si="796"/>
        <v>0</v>
      </c>
      <c r="AE556" s="26">
        <f t="shared" si="796"/>
        <v>0</v>
      </c>
      <c r="AF556" s="26">
        <f t="shared" si="796"/>
        <v>0</v>
      </c>
      <c r="AG556" s="26">
        <f t="shared" si="796"/>
        <v>0</v>
      </c>
      <c r="AH556" s="26">
        <f t="shared" si="796"/>
        <v>0</v>
      </c>
      <c r="AI556" s="26">
        <f t="shared" si="796"/>
        <v>0</v>
      </c>
      <c r="AJ556" s="26">
        <f t="shared" ref="AJ556:AK556" si="797">SUM(AJ557:AJ558)</f>
        <v>0</v>
      </c>
      <c r="AK556" s="26">
        <f t="shared" si="797"/>
        <v>0</v>
      </c>
      <c r="AL556" s="26">
        <f t="shared" ref="AL556" si="798">SUM(AL557:AL558)</f>
        <v>0</v>
      </c>
      <c r="AM556" s="26">
        <f t="shared" ref="AM556" si="799">SUM(AM557:AM558)</f>
        <v>0</v>
      </c>
      <c r="AN556" s="26">
        <f t="shared" ref="AN556" si="800">SUM(AN557:AN558)</f>
        <v>0</v>
      </c>
      <c r="AO556" s="26">
        <f t="shared" ref="AO556" si="801">SUM(AO557:AO558)</f>
        <v>0</v>
      </c>
      <c r="AP556" s="27">
        <f t="shared" ref="AP556" si="802">SUM(AP557:AP558)</f>
        <v>0</v>
      </c>
      <c r="AQ556" s="27">
        <f t="shared" ref="AQ556" si="803">SUM(AQ557:AQ558)</f>
        <v>0</v>
      </c>
      <c r="AR556" s="3">
        <v>176.5</v>
      </c>
      <c r="AS556" s="3">
        <v>178.1</v>
      </c>
      <c r="AU556" s="50"/>
      <c r="AV556" s="42" t="s">
        <v>99</v>
      </c>
      <c r="AW556" s="44"/>
      <c r="AY556" s="27">
        <f>SUM(AY557:AY558)</f>
        <v>18129.8</v>
      </c>
      <c r="AZ556" s="27">
        <f>SUM(AZ557:AZ558)</f>
        <v>18850.599999999999</v>
      </c>
      <c r="BA556" s="27">
        <f>SUM(BA557:BA558)</f>
        <v>18507.3</v>
      </c>
    </row>
    <row r="557" spans="1:53" x14ac:dyDescent="0.15">
      <c r="A557" s="9"/>
      <c r="B557" s="10"/>
      <c r="C557" s="137"/>
      <c r="D557" s="22" t="s">
        <v>7</v>
      </c>
      <c r="E557" s="28"/>
      <c r="F557" s="28"/>
      <c r="G557" s="28"/>
      <c r="H557" s="28"/>
      <c r="I557" s="28"/>
      <c r="J557" s="28"/>
      <c r="K557" s="28"/>
      <c r="L557" s="28"/>
      <c r="M557" s="28"/>
      <c r="N557" s="28"/>
      <c r="O557" s="28"/>
      <c r="P557" s="28"/>
      <c r="Q557" s="28"/>
      <c r="R557" s="28"/>
      <c r="S557" s="28"/>
      <c r="T557" s="28"/>
      <c r="U557" s="28"/>
      <c r="V557" s="28"/>
      <c r="W557" s="28"/>
      <c r="X557" s="28"/>
      <c r="Y557" s="28"/>
      <c r="Z557" s="28"/>
      <c r="AA557" s="28"/>
      <c r="AB557" s="28"/>
      <c r="AC557" s="28"/>
      <c r="AD557" s="28"/>
      <c r="AE557" s="28"/>
      <c r="AF557" s="28"/>
      <c r="AG557" s="28"/>
      <c r="AH557" s="28"/>
      <c r="AI557" s="28"/>
      <c r="AJ557" s="28"/>
      <c r="AK557" s="28"/>
      <c r="AL557" s="28"/>
      <c r="AM557" s="28"/>
      <c r="AN557" s="28"/>
      <c r="AO557" s="28"/>
      <c r="AP557" s="30"/>
      <c r="AQ557" s="30"/>
      <c r="AR557" s="5">
        <v>0.3</v>
      </c>
      <c r="AS557" s="5">
        <v>1.2</v>
      </c>
      <c r="AU557" s="51"/>
      <c r="AV557" s="45"/>
      <c r="AW557" s="46"/>
      <c r="AY557" s="59">
        <f t="shared" ref="AY557:BA561" si="804">AP605</f>
        <v>6099.7</v>
      </c>
      <c r="AZ557" s="59">
        <f t="shared" si="804"/>
        <v>6404.6</v>
      </c>
      <c r="BA557" s="59">
        <f t="shared" si="804"/>
        <v>6632.3</v>
      </c>
    </row>
    <row r="558" spans="1:53" x14ac:dyDescent="0.15">
      <c r="A558" s="9"/>
      <c r="B558" s="10"/>
      <c r="C558" s="137"/>
      <c r="D558" s="22" t="s">
        <v>8</v>
      </c>
      <c r="E558" s="28"/>
      <c r="F558" s="28"/>
      <c r="G558" s="28"/>
      <c r="H558" s="28"/>
      <c r="I558" s="28"/>
      <c r="J558" s="28"/>
      <c r="K558" s="28"/>
      <c r="L558" s="28"/>
      <c r="M558" s="28"/>
      <c r="N558" s="28"/>
      <c r="O558" s="28"/>
      <c r="P558" s="28"/>
      <c r="Q558" s="28"/>
      <c r="R558" s="28"/>
      <c r="S558" s="28"/>
      <c r="T558" s="28"/>
      <c r="U558" s="28"/>
      <c r="V558" s="28"/>
      <c r="W558" s="28"/>
      <c r="X558" s="28"/>
      <c r="Y558" s="28"/>
      <c r="Z558" s="28"/>
      <c r="AA558" s="28"/>
      <c r="AB558" s="28"/>
      <c r="AC558" s="28"/>
      <c r="AD558" s="28"/>
      <c r="AE558" s="28"/>
      <c r="AF558" s="28"/>
      <c r="AG558" s="28"/>
      <c r="AH558" s="28"/>
      <c r="AI558" s="28"/>
      <c r="AJ558" s="28"/>
      <c r="AK558" s="28"/>
      <c r="AL558" s="28"/>
      <c r="AM558" s="28"/>
      <c r="AN558" s="28"/>
      <c r="AO558" s="28"/>
      <c r="AP558" s="30"/>
      <c r="AQ558" s="30"/>
      <c r="AR558" s="5">
        <v>176.2</v>
      </c>
      <c r="AS558" s="5">
        <v>176.9</v>
      </c>
      <c r="AU558" s="51" t="s">
        <v>50</v>
      </c>
      <c r="AV558" s="45"/>
      <c r="AW558" s="46"/>
      <c r="AY558" s="59">
        <f t="shared" si="804"/>
        <v>12030.1</v>
      </c>
      <c r="AZ558" s="59">
        <f t="shared" si="804"/>
        <v>12446</v>
      </c>
      <c r="BA558" s="59">
        <f t="shared" si="804"/>
        <v>11875</v>
      </c>
    </row>
    <row r="559" spans="1:53" x14ac:dyDescent="0.15">
      <c r="A559" s="9"/>
      <c r="B559" s="10"/>
      <c r="C559" s="137"/>
      <c r="D559" s="22" t="s">
        <v>9</v>
      </c>
      <c r="E559" s="28"/>
      <c r="F559" s="28"/>
      <c r="G559" s="28"/>
      <c r="H559" s="28"/>
      <c r="I559" s="28"/>
      <c r="J559" s="28"/>
      <c r="K559" s="28"/>
      <c r="L559" s="28"/>
      <c r="M559" s="28"/>
      <c r="N559" s="28"/>
      <c r="O559" s="28"/>
      <c r="P559" s="28"/>
      <c r="Q559" s="28"/>
      <c r="R559" s="28"/>
      <c r="S559" s="28"/>
      <c r="T559" s="28"/>
      <c r="U559" s="28"/>
      <c r="V559" s="28"/>
      <c r="W559" s="28"/>
      <c r="X559" s="28"/>
      <c r="Y559" s="28"/>
      <c r="Z559" s="28"/>
      <c r="AA559" s="28"/>
      <c r="AB559" s="28"/>
      <c r="AC559" s="28"/>
      <c r="AD559" s="28"/>
      <c r="AE559" s="28"/>
      <c r="AF559" s="28"/>
      <c r="AG559" s="28"/>
      <c r="AH559" s="28"/>
      <c r="AI559" s="28"/>
      <c r="AJ559" s="28"/>
      <c r="AK559" s="28"/>
      <c r="AL559" s="28"/>
      <c r="AM559" s="28"/>
      <c r="AN559" s="28"/>
      <c r="AO559" s="28"/>
      <c r="AP559" s="30"/>
      <c r="AQ559" s="30"/>
      <c r="AR559" s="5">
        <v>166.3</v>
      </c>
      <c r="AS559" s="5">
        <v>171.8</v>
      </c>
      <c r="AU559" s="51"/>
      <c r="AV559" s="45"/>
      <c r="AW559" s="46"/>
      <c r="AY559" s="59">
        <f t="shared" si="804"/>
        <v>14607.8</v>
      </c>
      <c r="AZ559" s="59">
        <f t="shared" si="804"/>
        <v>15274.2</v>
      </c>
      <c r="BA559" s="59">
        <f t="shared" si="804"/>
        <v>14926.9</v>
      </c>
    </row>
    <row r="560" spans="1:53" x14ac:dyDescent="0.15">
      <c r="A560" s="9"/>
      <c r="B560" s="10"/>
      <c r="C560" s="137"/>
      <c r="D560" s="22" t="s">
        <v>10</v>
      </c>
      <c r="E560" s="28"/>
      <c r="F560" s="28"/>
      <c r="G560" s="28"/>
      <c r="H560" s="28"/>
      <c r="I560" s="28"/>
      <c r="J560" s="28"/>
      <c r="K560" s="28"/>
      <c r="L560" s="28"/>
      <c r="M560" s="28"/>
      <c r="N560" s="28"/>
      <c r="O560" s="28"/>
      <c r="P560" s="28"/>
      <c r="Q560" s="28"/>
      <c r="R560" s="28"/>
      <c r="S560" s="28"/>
      <c r="T560" s="28"/>
      <c r="U560" s="28"/>
      <c r="V560" s="28"/>
      <c r="W560" s="28"/>
      <c r="X560" s="28"/>
      <c r="Y560" s="28"/>
      <c r="Z560" s="28"/>
      <c r="AA560" s="28"/>
      <c r="AB560" s="28"/>
      <c r="AC560" s="28"/>
      <c r="AD560" s="28"/>
      <c r="AE560" s="28"/>
      <c r="AF560" s="28"/>
      <c r="AG560" s="28"/>
      <c r="AH560" s="28"/>
      <c r="AI560" s="28"/>
      <c r="AJ560" s="28"/>
      <c r="AK560" s="28"/>
      <c r="AL560" s="28"/>
      <c r="AM560" s="28"/>
      <c r="AN560" s="28"/>
      <c r="AO560" s="28"/>
      <c r="AP560" s="30"/>
      <c r="AQ560" s="30"/>
      <c r="AR560" s="5">
        <v>10.199999999999999</v>
      </c>
      <c r="AS560" s="5">
        <v>6.3</v>
      </c>
      <c r="AU560" s="51"/>
      <c r="AV560" s="45"/>
      <c r="AW560" s="46"/>
      <c r="AY560" s="59">
        <f t="shared" si="804"/>
        <v>3522</v>
      </c>
      <c r="AZ560" s="59">
        <f t="shared" si="804"/>
        <v>3576.4</v>
      </c>
      <c r="BA560" s="59">
        <f t="shared" si="804"/>
        <v>3580.4</v>
      </c>
    </row>
    <row r="561" spans="1:53" ht="14.25" thickBot="1" x14ac:dyDescent="0.2">
      <c r="A561" s="9"/>
      <c r="B561" s="10"/>
      <c r="C561" s="138"/>
      <c r="D561" s="24" t="s">
        <v>11</v>
      </c>
      <c r="E561" s="29"/>
      <c r="F561" s="29"/>
      <c r="G561" s="29"/>
      <c r="H561" s="29"/>
      <c r="I561" s="29"/>
      <c r="J561" s="29"/>
      <c r="K561" s="29"/>
      <c r="L561" s="29"/>
      <c r="M561" s="29"/>
      <c r="N561" s="29"/>
      <c r="O561" s="29"/>
      <c r="P561" s="29"/>
      <c r="Q561" s="29"/>
      <c r="R561" s="29"/>
      <c r="S561" s="29"/>
      <c r="T561" s="29"/>
      <c r="U561" s="29"/>
      <c r="V561" s="29"/>
      <c r="W561" s="29"/>
      <c r="X561" s="29"/>
      <c r="Y561" s="29"/>
      <c r="Z561" s="29"/>
      <c r="AA561" s="29"/>
      <c r="AB561" s="29"/>
      <c r="AC561" s="29"/>
      <c r="AD561" s="29"/>
      <c r="AE561" s="29"/>
      <c r="AF561" s="29"/>
      <c r="AG561" s="29"/>
      <c r="AH561" s="29"/>
      <c r="AI561" s="29"/>
      <c r="AJ561" s="29"/>
      <c r="AK561" s="29"/>
      <c r="AL561" s="29"/>
      <c r="AM561" s="29"/>
      <c r="AN561" s="29"/>
      <c r="AO561" s="29"/>
      <c r="AP561" s="31"/>
      <c r="AQ561" s="31"/>
      <c r="AR561" s="7">
        <v>10.199999999999999</v>
      </c>
      <c r="AS561" s="7">
        <v>6.3</v>
      </c>
      <c r="AU561" s="51"/>
      <c r="AV561" s="47"/>
      <c r="AW561" s="49"/>
      <c r="AY561" s="59">
        <f t="shared" si="804"/>
        <v>3640.6</v>
      </c>
      <c r="AZ561" s="59">
        <f t="shared" si="804"/>
        <v>3682</v>
      </c>
      <c r="BA561" s="59">
        <f t="shared" si="804"/>
        <v>3675.4</v>
      </c>
    </row>
    <row r="562" spans="1:53" x14ac:dyDescent="0.15">
      <c r="A562" s="9"/>
      <c r="B562" s="10"/>
      <c r="C562" s="136" t="s">
        <v>93</v>
      </c>
      <c r="D562" s="23" t="s">
        <v>6</v>
      </c>
      <c r="E562" s="26">
        <f t="shared" ref="E562:AI562" si="805">SUM(E563:E564)</f>
        <v>0</v>
      </c>
      <c r="F562" s="26">
        <f t="shared" si="805"/>
        <v>0</v>
      </c>
      <c r="G562" s="26">
        <f t="shared" si="805"/>
        <v>0</v>
      </c>
      <c r="H562" s="26">
        <f t="shared" si="805"/>
        <v>0</v>
      </c>
      <c r="I562" s="26">
        <f t="shared" si="805"/>
        <v>0</v>
      </c>
      <c r="J562" s="26">
        <f t="shared" si="805"/>
        <v>0</v>
      </c>
      <c r="K562" s="26">
        <f t="shared" si="805"/>
        <v>0</v>
      </c>
      <c r="L562" s="26">
        <f t="shared" si="805"/>
        <v>0</v>
      </c>
      <c r="M562" s="26">
        <f t="shared" si="805"/>
        <v>0</v>
      </c>
      <c r="N562" s="26">
        <f t="shared" si="805"/>
        <v>0</v>
      </c>
      <c r="O562" s="26">
        <f t="shared" si="805"/>
        <v>0</v>
      </c>
      <c r="P562" s="26">
        <f t="shared" si="805"/>
        <v>0</v>
      </c>
      <c r="Q562" s="26">
        <f t="shared" si="805"/>
        <v>0</v>
      </c>
      <c r="R562" s="26">
        <f t="shared" si="805"/>
        <v>0</v>
      </c>
      <c r="S562" s="26">
        <f t="shared" si="805"/>
        <v>0</v>
      </c>
      <c r="T562" s="26">
        <f t="shared" si="805"/>
        <v>0</v>
      </c>
      <c r="U562" s="26">
        <f t="shared" si="805"/>
        <v>0</v>
      </c>
      <c r="V562" s="26">
        <f t="shared" si="805"/>
        <v>0</v>
      </c>
      <c r="W562" s="26">
        <f t="shared" si="805"/>
        <v>0</v>
      </c>
      <c r="X562" s="26">
        <f t="shared" si="805"/>
        <v>0</v>
      </c>
      <c r="Y562" s="26">
        <f t="shared" si="805"/>
        <v>0</v>
      </c>
      <c r="Z562" s="26">
        <f t="shared" si="805"/>
        <v>0</v>
      </c>
      <c r="AA562" s="26">
        <f t="shared" si="805"/>
        <v>0</v>
      </c>
      <c r="AB562" s="26">
        <f t="shared" si="805"/>
        <v>0</v>
      </c>
      <c r="AC562" s="26">
        <f t="shared" si="805"/>
        <v>0</v>
      </c>
      <c r="AD562" s="26">
        <f t="shared" si="805"/>
        <v>0</v>
      </c>
      <c r="AE562" s="26">
        <f t="shared" si="805"/>
        <v>0</v>
      </c>
      <c r="AF562" s="26">
        <f t="shared" si="805"/>
        <v>0</v>
      </c>
      <c r="AG562" s="26">
        <f t="shared" si="805"/>
        <v>0</v>
      </c>
      <c r="AH562" s="26">
        <f t="shared" si="805"/>
        <v>0</v>
      </c>
      <c r="AI562" s="26">
        <f t="shared" si="805"/>
        <v>0</v>
      </c>
      <c r="AJ562" s="26">
        <f t="shared" ref="AJ562:AK562" si="806">SUM(AJ563:AJ564)</f>
        <v>0</v>
      </c>
      <c r="AK562" s="26">
        <f t="shared" si="806"/>
        <v>0</v>
      </c>
      <c r="AL562" s="26">
        <f t="shared" ref="AL562" si="807">SUM(AL563:AL564)</f>
        <v>0</v>
      </c>
      <c r="AM562" s="26">
        <f t="shared" ref="AM562" si="808">SUM(AM563:AM564)</f>
        <v>0</v>
      </c>
      <c r="AN562" s="26">
        <f t="shared" ref="AN562" si="809">SUM(AN563:AN564)</f>
        <v>0</v>
      </c>
      <c r="AO562" s="26">
        <f t="shared" ref="AO562" si="810">SUM(AO563:AO564)</f>
        <v>0</v>
      </c>
      <c r="AP562" s="27">
        <f t="shared" ref="AP562" si="811">SUM(AP563:AP564)</f>
        <v>0</v>
      </c>
      <c r="AQ562" s="27">
        <f t="shared" ref="AQ562" si="812">SUM(AQ563:AQ564)</f>
        <v>0</v>
      </c>
      <c r="AR562" s="3">
        <v>135.9</v>
      </c>
      <c r="AS562" s="3">
        <v>141.19999999999999</v>
      </c>
      <c r="AU562" s="51"/>
      <c r="AV562" s="52"/>
      <c r="AW562" s="53" t="s">
        <v>100</v>
      </c>
      <c r="AY562" s="27">
        <f>SUM(AY563:AY564)</f>
        <v>1152.9000000000001</v>
      </c>
      <c r="AZ562" s="27">
        <f>SUM(AZ563:AZ564)</f>
        <v>2079.6</v>
      </c>
      <c r="BA562" s="27">
        <f>SUM(BA563:BA564)</f>
        <v>1751.3999999999999</v>
      </c>
    </row>
    <row r="563" spans="1:53" x14ac:dyDescent="0.15">
      <c r="A563" s="9"/>
      <c r="B563" s="10"/>
      <c r="C563" s="137"/>
      <c r="D563" s="22" t="s">
        <v>7</v>
      </c>
      <c r="E563" s="28"/>
      <c r="F563" s="28"/>
      <c r="G563" s="28"/>
      <c r="H563" s="28"/>
      <c r="I563" s="28"/>
      <c r="J563" s="28"/>
      <c r="K563" s="28"/>
      <c r="L563" s="28"/>
      <c r="M563" s="28"/>
      <c r="N563" s="28"/>
      <c r="O563" s="28"/>
      <c r="P563" s="28"/>
      <c r="Q563" s="28"/>
      <c r="R563" s="28"/>
      <c r="S563" s="28"/>
      <c r="T563" s="28"/>
      <c r="U563" s="28"/>
      <c r="V563" s="28"/>
      <c r="W563" s="28"/>
      <c r="X563" s="28"/>
      <c r="Y563" s="28"/>
      <c r="Z563" s="28"/>
      <c r="AA563" s="28"/>
      <c r="AB563" s="28"/>
      <c r="AC563" s="28"/>
      <c r="AD563" s="28"/>
      <c r="AE563" s="28"/>
      <c r="AF563" s="28"/>
      <c r="AG563" s="28"/>
      <c r="AH563" s="28"/>
      <c r="AI563" s="28"/>
      <c r="AJ563" s="28"/>
      <c r="AK563" s="28"/>
      <c r="AL563" s="28"/>
      <c r="AM563" s="28"/>
      <c r="AN563" s="28"/>
      <c r="AO563" s="28"/>
      <c r="AP563" s="30"/>
      <c r="AQ563" s="30"/>
      <c r="AR563" s="5">
        <v>16.399999999999999</v>
      </c>
      <c r="AS563" s="5">
        <v>11.8</v>
      </c>
      <c r="AU563" s="51"/>
      <c r="AV563" s="52"/>
      <c r="AW563" s="54"/>
      <c r="AY563" s="59">
        <f t="shared" ref="AY563:BA567" si="813">AP611</f>
        <v>347.7</v>
      </c>
      <c r="AZ563" s="59">
        <f t="shared" si="813"/>
        <v>609.9</v>
      </c>
      <c r="BA563" s="59">
        <f t="shared" si="813"/>
        <v>630.29999999999995</v>
      </c>
    </row>
    <row r="564" spans="1:53" x14ac:dyDescent="0.15">
      <c r="A564" s="9"/>
      <c r="B564" s="10"/>
      <c r="C564" s="137"/>
      <c r="D564" s="22" t="s">
        <v>8</v>
      </c>
      <c r="E564" s="28"/>
      <c r="F564" s="28"/>
      <c r="G564" s="28"/>
      <c r="H564" s="28"/>
      <c r="I564" s="28"/>
      <c r="J564" s="28"/>
      <c r="K564" s="28"/>
      <c r="L564" s="28"/>
      <c r="M564" s="28"/>
      <c r="N564" s="28"/>
      <c r="O564" s="28"/>
      <c r="P564" s="28"/>
      <c r="Q564" s="28"/>
      <c r="R564" s="28"/>
      <c r="S564" s="28"/>
      <c r="T564" s="28"/>
      <c r="U564" s="28"/>
      <c r="V564" s="28"/>
      <c r="W564" s="28"/>
      <c r="X564" s="28"/>
      <c r="Y564" s="28"/>
      <c r="Z564" s="28"/>
      <c r="AA564" s="28"/>
      <c r="AB564" s="28"/>
      <c r="AC564" s="28"/>
      <c r="AD564" s="28"/>
      <c r="AE564" s="28"/>
      <c r="AF564" s="28"/>
      <c r="AG564" s="28"/>
      <c r="AH564" s="28"/>
      <c r="AI564" s="28"/>
      <c r="AJ564" s="28"/>
      <c r="AK564" s="28"/>
      <c r="AL564" s="28"/>
      <c r="AM564" s="28"/>
      <c r="AN564" s="28"/>
      <c r="AO564" s="28"/>
      <c r="AP564" s="30"/>
      <c r="AQ564" s="30"/>
      <c r="AR564" s="5">
        <v>119.5</v>
      </c>
      <c r="AS564" s="5">
        <v>129.4</v>
      </c>
      <c r="AU564" s="51"/>
      <c r="AV564" s="52"/>
      <c r="AW564" s="54"/>
      <c r="AY564" s="59">
        <f t="shared" si="813"/>
        <v>805.2</v>
      </c>
      <c r="AZ564" s="59">
        <f t="shared" si="813"/>
        <v>1469.7</v>
      </c>
      <c r="BA564" s="59">
        <f t="shared" si="813"/>
        <v>1121.0999999999999</v>
      </c>
    </row>
    <row r="565" spans="1:53" x14ac:dyDescent="0.15">
      <c r="A565" s="9"/>
      <c r="B565" s="10"/>
      <c r="C565" s="137"/>
      <c r="D565" s="22" t="s">
        <v>9</v>
      </c>
      <c r="E565" s="28"/>
      <c r="F565" s="28"/>
      <c r="G565" s="28"/>
      <c r="H565" s="28"/>
      <c r="I565" s="28"/>
      <c r="J565" s="28"/>
      <c r="K565" s="28"/>
      <c r="L565" s="28"/>
      <c r="M565" s="28"/>
      <c r="N565" s="28"/>
      <c r="O565" s="28"/>
      <c r="P565" s="28"/>
      <c r="Q565" s="28"/>
      <c r="R565" s="28"/>
      <c r="S565" s="28"/>
      <c r="T565" s="28"/>
      <c r="U565" s="28"/>
      <c r="V565" s="28"/>
      <c r="W565" s="28"/>
      <c r="X565" s="28"/>
      <c r="Y565" s="28"/>
      <c r="Z565" s="28"/>
      <c r="AA565" s="28"/>
      <c r="AB565" s="28"/>
      <c r="AC565" s="28"/>
      <c r="AD565" s="28"/>
      <c r="AE565" s="28"/>
      <c r="AF565" s="28"/>
      <c r="AG565" s="28"/>
      <c r="AH565" s="28"/>
      <c r="AI565" s="28"/>
      <c r="AJ565" s="28"/>
      <c r="AK565" s="28"/>
      <c r="AL565" s="28"/>
      <c r="AM565" s="28"/>
      <c r="AN565" s="28"/>
      <c r="AO565" s="28"/>
      <c r="AP565" s="30"/>
      <c r="AQ565" s="30"/>
      <c r="AR565" s="5">
        <v>86.7</v>
      </c>
      <c r="AS565" s="5">
        <v>93.2</v>
      </c>
      <c r="AU565" s="51"/>
      <c r="AV565" s="52"/>
      <c r="AW565" s="54"/>
      <c r="AY565" s="59">
        <f t="shared" si="813"/>
        <v>1004.1</v>
      </c>
      <c r="AZ565" s="59">
        <f t="shared" si="813"/>
        <v>1887.8</v>
      </c>
      <c r="BA565" s="59">
        <f t="shared" si="813"/>
        <v>1573.5</v>
      </c>
    </row>
    <row r="566" spans="1:53" x14ac:dyDescent="0.15">
      <c r="A566" s="9"/>
      <c r="B566" s="10"/>
      <c r="C566" s="137"/>
      <c r="D566" s="22" t="s">
        <v>10</v>
      </c>
      <c r="E566" s="28"/>
      <c r="F566" s="28"/>
      <c r="G566" s="28"/>
      <c r="H566" s="28"/>
      <c r="I566" s="28"/>
      <c r="J566" s="28"/>
      <c r="K566" s="28"/>
      <c r="L566" s="28"/>
      <c r="M566" s="28"/>
      <c r="N566" s="28"/>
      <c r="O566" s="28"/>
      <c r="P566" s="28"/>
      <c r="Q566" s="28"/>
      <c r="R566" s="28"/>
      <c r="S566" s="28"/>
      <c r="T566" s="28"/>
      <c r="U566" s="28"/>
      <c r="V566" s="28"/>
      <c r="W566" s="28"/>
      <c r="X566" s="28"/>
      <c r="Y566" s="28"/>
      <c r="Z566" s="28"/>
      <c r="AA566" s="28"/>
      <c r="AB566" s="28"/>
      <c r="AC566" s="28"/>
      <c r="AD566" s="28"/>
      <c r="AE566" s="28"/>
      <c r="AF566" s="28"/>
      <c r="AG566" s="28"/>
      <c r="AH566" s="28"/>
      <c r="AI566" s="28"/>
      <c r="AJ566" s="28"/>
      <c r="AK566" s="28"/>
      <c r="AL566" s="28"/>
      <c r="AM566" s="28"/>
      <c r="AN566" s="28"/>
      <c r="AO566" s="28"/>
      <c r="AP566" s="30"/>
      <c r="AQ566" s="30"/>
      <c r="AR566" s="5">
        <v>49.2</v>
      </c>
      <c r="AS566" s="5">
        <v>48</v>
      </c>
      <c r="AU566" s="51"/>
      <c r="AV566" s="52"/>
      <c r="AW566" s="54"/>
      <c r="AY566" s="59">
        <f t="shared" si="813"/>
        <v>148.80000000000001</v>
      </c>
      <c r="AZ566" s="59">
        <f t="shared" si="813"/>
        <v>191.8</v>
      </c>
      <c r="BA566" s="59">
        <f t="shared" si="813"/>
        <v>177.9</v>
      </c>
    </row>
    <row r="567" spans="1:53" ht="14.25" thickBot="1" x14ac:dyDescent="0.2">
      <c r="A567" s="9"/>
      <c r="B567" s="10"/>
      <c r="C567" s="138"/>
      <c r="D567" s="24" t="s">
        <v>11</v>
      </c>
      <c r="E567" s="29"/>
      <c r="F567" s="29"/>
      <c r="G567" s="29"/>
      <c r="H567" s="29"/>
      <c r="I567" s="29"/>
      <c r="J567" s="29"/>
      <c r="K567" s="29"/>
      <c r="L567" s="29"/>
      <c r="M567" s="29"/>
      <c r="N567" s="29"/>
      <c r="O567" s="29"/>
      <c r="P567" s="29"/>
      <c r="Q567" s="29"/>
      <c r="R567" s="29"/>
      <c r="S567" s="29"/>
      <c r="T567" s="29"/>
      <c r="U567" s="29"/>
      <c r="V567" s="29"/>
      <c r="W567" s="29"/>
      <c r="X567" s="29"/>
      <c r="Y567" s="29"/>
      <c r="Z567" s="29"/>
      <c r="AA567" s="29"/>
      <c r="AB567" s="29"/>
      <c r="AC567" s="29"/>
      <c r="AD567" s="29"/>
      <c r="AE567" s="29"/>
      <c r="AF567" s="29"/>
      <c r="AG567" s="29"/>
      <c r="AH567" s="29"/>
      <c r="AI567" s="29"/>
      <c r="AJ567" s="29"/>
      <c r="AK567" s="29"/>
      <c r="AL567" s="29"/>
      <c r="AM567" s="29"/>
      <c r="AN567" s="29"/>
      <c r="AO567" s="29"/>
      <c r="AP567" s="31"/>
      <c r="AQ567" s="31"/>
      <c r="AR567" s="7">
        <v>52.6</v>
      </c>
      <c r="AS567" s="7">
        <v>53.2</v>
      </c>
      <c r="AU567" s="51"/>
      <c r="AV567" s="52"/>
      <c r="AW567" s="55"/>
      <c r="AY567" s="59">
        <f t="shared" si="813"/>
        <v>184.6</v>
      </c>
      <c r="AZ567" s="59">
        <f t="shared" si="813"/>
        <v>227.4</v>
      </c>
      <c r="BA567" s="59">
        <f t="shared" si="813"/>
        <v>203.6</v>
      </c>
    </row>
    <row r="568" spans="1:53" x14ac:dyDescent="0.15">
      <c r="A568" s="9"/>
      <c r="B568" s="10"/>
      <c r="C568" s="136" t="s">
        <v>94</v>
      </c>
      <c r="D568" s="23" t="s">
        <v>6</v>
      </c>
      <c r="E568" s="26">
        <f t="shared" ref="E568:AI568" si="814">SUM(E569:E570)</f>
        <v>0</v>
      </c>
      <c r="F568" s="26">
        <f t="shared" si="814"/>
        <v>0</v>
      </c>
      <c r="G568" s="26">
        <f t="shared" si="814"/>
        <v>0</v>
      </c>
      <c r="H568" s="26">
        <f t="shared" si="814"/>
        <v>0</v>
      </c>
      <c r="I568" s="26">
        <f t="shared" si="814"/>
        <v>0</v>
      </c>
      <c r="J568" s="26">
        <f t="shared" si="814"/>
        <v>0</v>
      </c>
      <c r="K568" s="26">
        <f t="shared" si="814"/>
        <v>0</v>
      </c>
      <c r="L568" s="26">
        <f t="shared" si="814"/>
        <v>0</v>
      </c>
      <c r="M568" s="26">
        <f t="shared" si="814"/>
        <v>0</v>
      </c>
      <c r="N568" s="26">
        <f t="shared" si="814"/>
        <v>0</v>
      </c>
      <c r="O568" s="26">
        <f t="shared" si="814"/>
        <v>0</v>
      </c>
      <c r="P568" s="26">
        <f t="shared" si="814"/>
        <v>0</v>
      </c>
      <c r="Q568" s="26">
        <f t="shared" si="814"/>
        <v>0</v>
      </c>
      <c r="R568" s="26">
        <f t="shared" si="814"/>
        <v>0</v>
      </c>
      <c r="S568" s="26">
        <f t="shared" si="814"/>
        <v>0</v>
      </c>
      <c r="T568" s="26">
        <f t="shared" si="814"/>
        <v>0</v>
      </c>
      <c r="U568" s="26">
        <f t="shared" si="814"/>
        <v>0</v>
      </c>
      <c r="V568" s="26">
        <f t="shared" si="814"/>
        <v>0</v>
      </c>
      <c r="W568" s="26">
        <f t="shared" si="814"/>
        <v>0</v>
      </c>
      <c r="X568" s="26">
        <f t="shared" si="814"/>
        <v>0</v>
      </c>
      <c r="Y568" s="26">
        <f t="shared" si="814"/>
        <v>0</v>
      </c>
      <c r="Z568" s="26">
        <f t="shared" si="814"/>
        <v>0</v>
      </c>
      <c r="AA568" s="26">
        <f t="shared" si="814"/>
        <v>0</v>
      </c>
      <c r="AB568" s="26">
        <f t="shared" si="814"/>
        <v>0</v>
      </c>
      <c r="AC568" s="26">
        <f t="shared" si="814"/>
        <v>0</v>
      </c>
      <c r="AD568" s="26">
        <f t="shared" si="814"/>
        <v>0</v>
      </c>
      <c r="AE568" s="26">
        <f t="shared" si="814"/>
        <v>0</v>
      </c>
      <c r="AF568" s="26">
        <f t="shared" si="814"/>
        <v>0</v>
      </c>
      <c r="AG568" s="26">
        <f t="shared" si="814"/>
        <v>0</v>
      </c>
      <c r="AH568" s="26">
        <f t="shared" si="814"/>
        <v>0</v>
      </c>
      <c r="AI568" s="26">
        <f t="shared" si="814"/>
        <v>0</v>
      </c>
      <c r="AJ568" s="26">
        <f t="shared" ref="AJ568:AK568" si="815">SUM(AJ569:AJ570)</f>
        <v>0</v>
      </c>
      <c r="AK568" s="26">
        <f t="shared" si="815"/>
        <v>0</v>
      </c>
      <c r="AL568" s="26">
        <f t="shared" ref="AL568" si="816">SUM(AL569:AL570)</f>
        <v>0</v>
      </c>
      <c r="AM568" s="26">
        <f t="shared" ref="AM568" si="817">SUM(AM569:AM570)</f>
        <v>0</v>
      </c>
      <c r="AN568" s="26">
        <f t="shared" ref="AN568" si="818">SUM(AN569:AN570)</f>
        <v>0</v>
      </c>
      <c r="AO568" s="26">
        <f t="shared" ref="AO568" si="819">SUM(AO569:AO570)</f>
        <v>0</v>
      </c>
      <c r="AP568" s="27">
        <f t="shared" ref="AP568" si="820">SUM(AP569:AP570)</f>
        <v>0</v>
      </c>
      <c r="AQ568" s="27">
        <f t="shared" ref="AQ568" si="821">SUM(AQ569:AQ570)</f>
        <v>0</v>
      </c>
      <c r="AR568" s="3">
        <v>269.3</v>
      </c>
      <c r="AS568" s="3">
        <v>271.60000000000002</v>
      </c>
      <c r="AU568" s="51"/>
      <c r="AV568" s="52"/>
      <c r="AW568" s="53" t="s">
        <v>101</v>
      </c>
      <c r="AY568" s="27">
        <f>SUM(AY569:AY570)</f>
        <v>1459.4</v>
      </c>
      <c r="AZ568" s="27">
        <f>SUM(AZ569:AZ570)</f>
        <v>1358.1</v>
      </c>
      <c r="BA568" s="27">
        <f>SUM(BA569:BA570)</f>
        <v>1454.1</v>
      </c>
    </row>
    <row r="569" spans="1:53" x14ac:dyDescent="0.15">
      <c r="A569" s="9"/>
      <c r="B569" s="10"/>
      <c r="C569" s="137"/>
      <c r="D569" s="22" t="s">
        <v>7</v>
      </c>
      <c r="E569" s="28"/>
      <c r="F569" s="28"/>
      <c r="G569" s="28"/>
      <c r="H569" s="28"/>
      <c r="I569" s="28"/>
      <c r="J569" s="28"/>
      <c r="K569" s="28"/>
      <c r="L569" s="28"/>
      <c r="M569" s="28"/>
      <c r="N569" s="28"/>
      <c r="O569" s="28"/>
      <c r="P569" s="28"/>
      <c r="Q569" s="28"/>
      <c r="R569" s="28"/>
      <c r="S569" s="28"/>
      <c r="T569" s="28"/>
      <c r="U569" s="28"/>
      <c r="V569" s="28"/>
      <c r="W569" s="28"/>
      <c r="X569" s="28"/>
      <c r="Y569" s="28"/>
      <c r="Z569" s="28"/>
      <c r="AA569" s="28"/>
      <c r="AB569" s="28"/>
      <c r="AC569" s="28"/>
      <c r="AD569" s="28"/>
      <c r="AE569" s="28"/>
      <c r="AF569" s="28"/>
      <c r="AG569" s="28"/>
      <c r="AH569" s="28"/>
      <c r="AI569" s="28"/>
      <c r="AJ569" s="28"/>
      <c r="AK569" s="28"/>
      <c r="AL569" s="28"/>
      <c r="AM569" s="28"/>
      <c r="AN569" s="28"/>
      <c r="AO569" s="28"/>
      <c r="AP569" s="30"/>
      <c r="AQ569" s="30"/>
      <c r="AR569" s="5">
        <v>1.5</v>
      </c>
      <c r="AS569" s="5">
        <v>1.7</v>
      </c>
      <c r="AU569" s="51"/>
      <c r="AV569" s="52"/>
      <c r="AW569" s="54"/>
      <c r="AY569" s="59">
        <f t="shared" ref="AY569:BA573" si="822">AP617</f>
        <v>614.29999999999995</v>
      </c>
      <c r="AZ569" s="59">
        <f t="shared" si="822"/>
        <v>538.79999999999995</v>
      </c>
      <c r="BA569" s="59">
        <f t="shared" si="822"/>
        <v>604.4</v>
      </c>
    </row>
    <row r="570" spans="1:53" x14ac:dyDescent="0.15">
      <c r="A570" s="9"/>
      <c r="B570" s="10"/>
      <c r="C570" s="137"/>
      <c r="D570" s="22" t="s">
        <v>8</v>
      </c>
      <c r="E570" s="28"/>
      <c r="F570" s="28"/>
      <c r="G570" s="28"/>
      <c r="H570" s="28"/>
      <c r="I570" s="28"/>
      <c r="J570" s="28"/>
      <c r="K570" s="28"/>
      <c r="L570" s="28"/>
      <c r="M570" s="28"/>
      <c r="N570" s="28"/>
      <c r="O570" s="28"/>
      <c r="P570" s="28"/>
      <c r="Q570" s="28"/>
      <c r="R570" s="28"/>
      <c r="S570" s="28"/>
      <c r="T570" s="28"/>
      <c r="U570" s="28"/>
      <c r="V570" s="28"/>
      <c r="W570" s="28"/>
      <c r="X570" s="28"/>
      <c r="Y570" s="28"/>
      <c r="Z570" s="28"/>
      <c r="AA570" s="28"/>
      <c r="AB570" s="28"/>
      <c r="AC570" s="28"/>
      <c r="AD570" s="28"/>
      <c r="AE570" s="28"/>
      <c r="AF570" s="28"/>
      <c r="AG570" s="28"/>
      <c r="AH570" s="28"/>
      <c r="AI570" s="28"/>
      <c r="AJ570" s="28"/>
      <c r="AK570" s="28"/>
      <c r="AL570" s="28"/>
      <c r="AM570" s="28"/>
      <c r="AN570" s="28"/>
      <c r="AO570" s="28"/>
      <c r="AP570" s="30"/>
      <c r="AQ570" s="30"/>
      <c r="AR570" s="5">
        <v>267.8</v>
      </c>
      <c r="AS570" s="5">
        <v>269.89999999999998</v>
      </c>
      <c r="AU570" s="51" t="s">
        <v>348</v>
      </c>
      <c r="AV570" s="52" t="s">
        <v>106</v>
      </c>
      <c r="AW570" s="54"/>
      <c r="AY570" s="59">
        <f t="shared" si="822"/>
        <v>845.1</v>
      </c>
      <c r="AZ570" s="59">
        <f t="shared" si="822"/>
        <v>819.3</v>
      </c>
      <c r="BA570" s="59">
        <f t="shared" si="822"/>
        <v>849.7</v>
      </c>
    </row>
    <row r="571" spans="1:53" x14ac:dyDescent="0.15">
      <c r="A571" s="9"/>
      <c r="B571" s="10"/>
      <c r="C571" s="137"/>
      <c r="D571" s="22" t="s">
        <v>9</v>
      </c>
      <c r="E571" s="28"/>
      <c r="F571" s="28"/>
      <c r="G571" s="28"/>
      <c r="H571" s="28"/>
      <c r="I571" s="28"/>
      <c r="J571" s="28"/>
      <c r="K571" s="28"/>
      <c r="L571" s="28"/>
      <c r="M571" s="28"/>
      <c r="N571" s="28"/>
      <c r="O571" s="28"/>
      <c r="P571" s="28"/>
      <c r="Q571" s="28"/>
      <c r="R571" s="28"/>
      <c r="S571" s="28"/>
      <c r="T571" s="28"/>
      <c r="U571" s="28"/>
      <c r="V571" s="28"/>
      <c r="W571" s="28"/>
      <c r="X571" s="28"/>
      <c r="Y571" s="28"/>
      <c r="Z571" s="28"/>
      <c r="AA571" s="28"/>
      <c r="AB571" s="28"/>
      <c r="AC571" s="28"/>
      <c r="AD571" s="28"/>
      <c r="AE571" s="28"/>
      <c r="AF571" s="28"/>
      <c r="AG571" s="28"/>
      <c r="AH571" s="28"/>
      <c r="AI571" s="28"/>
      <c r="AJ571" s="28"/>
      <c r="AK571" s="28"/>
      <c r="AL571" s="28"/>
      <c r="AM571" s="28"/>
      <c r="AN571" s="28"/>
      <c r="AO571" s="28"/>
      <c r="AP571" s="30"/>
      <c r="AQ571" s="30"/>
      <c r="AR571" s="5">
        <v>269.3</v>
      </c>
      <c r="AS571" s="5">
        <v>271.60000000000002</v>
      </c>
      <c r="AU571" s="51"/>
      <c r="AV571" s="52"/>
      <c r="AW571" s="54"/>
      <c r="AY571" s="59">
        <f t="shared" si="822"/>
        <v>1366</v>
      </c>
      <c r="AZ571" s="59">
        <f t="shared" si="822"/>
        <v>1270.9000000000001</v>
      </c>
      <c r="BA571" s="59">
        <f t="shared" si="822"/>
        <v>1368.6</v>
      </c>
    </row>
    <row r="572" spans="1:53" x14ac:dyDescent="0.15">
      <c r="A572" s="9"/>
      <c r="B572" s="10"/>
      <c r="C572" s="137"/>
      <c r="D572" s="22" t="s">
        <v>10</v>
      </c>
      <c r="E572" s="28"/>
      <c r="F572" s="28"/>
      <c r="G572" s="28"/>
      <c r="H572" s="28"/>
      <c r="I572" s="28"/>
      <c r="J572" s="28"/>
      <c r="K572" s="28"/>
      <c r="L572" s="28"/>
      <c r="M572" s="28"/>
      <c r="N572" s="28"/>
      <c r="O572" s="28"/>
      <c r="P572" s="28"/>
      <c r="Q572" s="28"/>
      <c r="R572" s="28"/>
      <c r="S572" s="28"/>
      <c r="T572" s="28"/>
      <c r="U572" s="28"/>
      <c r="V572" s="28"/>
      <c r="W572" s="28"/>
      <c r="X572" s="28"/>
      <c r="Y572" s="28"/>
      <c r="Z572" s="28"/>
      <c r="AA572" s="28"/>
      <c r="AB572" s="28"/>
      <c r="AC572" s="28"/>
      <c r="AD572" s="28"/>
      <c r="AE572" s="28"/>
      <c r="AF572" s="28"/>
      <c r="AG572" s="28"/>
      <c r="AH572" s="28"/>
      <c r="AI572" s="28"/>
      <c r="AJ572" s="28"/>
      <c r="AK572" s="28"/>
      <c r="AL572" s="28"/>
      <c r="AM572" s="28"/>
      <c r="AN572" s="28"/>
      <c r="AO572" s="28"/>
      <c r="AP572" s="30"/>
      <c r="AQ572" s="30"/>
      <c r="AR572" s="5">
        <v>0</v>
      </c>
      <c r="AS572" s="5">
        <v>0</v>
      </c>
      <c r="AU572" s="51"/>
      <c r="AV572" s="52"/>
      <c r="AW572" s="54"/>
      <c r="AY572" s="59">
        <f t="shared" si="822"/>
        <v>93.4</v>
      </c>
      <c r="AZ572" s="59">
        <f t="shared" si="822"/>
        <v>87.2</v>
      </c>
      <c r="BA572" s="59">
        <f t="shared" si="822"/>
        <v>85.5</v>
      </c>
    </row>
    <row r="573" spans="1:53" ht="14.25" thickBot="1" x14ac:dyDescent="0.2">
      <c r="A573" s="9"/>
      <c r="B573" s="10"/>
      <c r="C573" s="138"/>
      <c r="D573" s="24" t="s">
        <v>11</v>
      </c>
      <c r="E573" s="29"/>
      <c r="F573" s="29"/>
      <c r="G573" s="29"/>
      <c r="H573" s="29"/>
      <c r="I573" s="29"/>
      <c r="J573" s="29"/>
      <c r="K573" s="29"/>
      <c r="L573" s="29"/>
      <c r="M573" s="29"/>
      <c r="N573" s="29"/>
      <c r="O573" s="29"/>
      <c r="P573" s="29"/>
      <c r="Q573" s="29"/>
      <c r="R573" s="29"/>
      <c r="S573" s="29"/>
      <c r="T573" s="29"/>
      <c r="U573" s="29"/>
      <c r="V573" s="29"/>
      <c r="W573" s="29"/>
      <c r="X573" s="29"/>
      <c r="Y573" s="29"/>
      <c r="Z573" s="29"/>
      <c r="AA573" s="29"/>
      <c r="AB573" s="29"/>
      <c r="AC573" s="29"/>
      <c r="AD573" s="29"/>
      <c r="AE573" s="29"/>
      <c r="AF573" s="29"/>
      <c r="AG573" s="29"/>
      <c r="AH573" s="29"/>
      <c r="AI573" s="29"/>
      <c r="AJ573" s="29"/>
      <c r="AK573" s="29"/>
      <c r="AL573" s="29"/>
      <c r="AM573" s="29"/>
      <c r="AN573" s="29"/>
      <c r="AO573" s="29"/>
      <c r="AP573" s="31"/>
      <c r="AQ573" s="31"/>
      <c r="AR573" s="7">
        <v>0</v>
      </c>
      <c r="AS573" s="7">
        <v>0</v>
      </c>
      <c r="AU573" s="51"/>
      <c r="AV573" s="52"/>
      <c r="AW573" s="55"/>
      <c r="AY573" s="59">
        <f t="shared" si="822"/>
        <v>100</v>
      </c>
      <c r="AZ573" s="59">
        <f t="shared" si="822"/>
        <v>93</v>
      </c>
      <c r="BA573" s="59">
        <f t="shared" si="822"/>
        <v>94.6</v>
      </c>
    </row>
    <row r="574" spans="1:53" x14ac:dyDescent="0.15">
      <c r="A574" s="9"/>
      <c r="B574" s="10"/>
      <c r="C574" s="136" t="s">
        <v>95</v>
      </c>
      <c r="D574" s="23" t="s">
        <v>6</v>
      </c>
      <c r="E574" s="26">
        <f t="shared" ref="E574:AI574" si="823">SUM(E575:E576)</f>
        <v>0</v>
      </c>
      <c r="F574" s="26">
        <f t="shared" si="823"/>
        <v>0</v>
      </c>
      <c r="G574" s="26">
        <f t="shared" si="823"/>
        <v>0</v>
      </c>
      <c r="H574" s="26">
        <f t="shared" si="823"/>
        <v>0</v>
      </c>
      <c r="I574" s="26">
        <f t="shared" si="823"/>
        <v>0</v>
      </c>
      <c r="J574" s="26">
        <f t="shared" si="823"/>
        <v>0</v>
      </c>
      <c r="K574" s="26">
        <f t="shared" si="823"/>
        <v>0</v>
      </c>
      <c r="L574" s="26">
        <f t="shared" si="823"/>
        <v>0</v>
      </c>
      <c r="M574" s="26">
        <f t="shared" si="823"/>
        <v>0</v>
      </c>
      <c r="N574" s="26">
        <f t="shared" si="823"/>
        <v>0</v>
      </c>
      <c r="O574" s="26">
        <f t="shared" si="823"/>
        <v>0</v>
      </c>
      <c r="P574" s="26">
        <f t="shared" si="823"/>
        <v>0</v>
      </c>
      <c r="Q574" s="26">
        <f t="shared" si="823"/>
        <v>0</v>
      </c>
      <c r="R574" s="26">
        <f t="shared" si="823"/>
        <v>0</v>
      </c>
      <c r="S574" s="26">
        <f t="shared" si="823"/>
        <v>0</v>
      </c>
      <c r="T574" s="26">
        <f t="shared" si="823"/>
        <v>0</v>
      </c>
      <c r="U574" s="26">
        <f t="shared" si="823"/>
        <v>0</v>
      </c>
      <c r="V574" s="26">
        <f t="shared" si="823"/>
        <v>0</v>
      </c>
      <c r="W574" s="26">
        <f t="shared" si="823"/>
        <v>0</v>
      </c>
      <c r="X574" s="26">
        <f t="shared" si="823"/>
        <v>0</v>
      </c>
      <c r="Y574" s="26">
        <f t="shared" si="823"/>
        <v>0</v>
      </c>
      <c r="Z574" s="26">
        <f t="shared" si="823"/>
        <v>0</v>
      </c>
      <c r="AA574" s="26">
        <f t="shared" si="823"/>
        <v>0</v>
      </c>
      <c r="AB574" s="26">
        <f t="shared" si="823"/>
        <v>0</v>
      </c>
      <c r="AC574" s="26">
        <f t="shared" si="823"/>
        <v>0</v>
      </c>
      <c r="AD574" s="26">
        <f t="shared" si="823"/>
        <v>0</v>
      </c>
      <c r="AE574" s="26">
        <f t="shared" si="823"/>
        <v>0</v>
      </c>
      <c r="AF574" s="26">
        <f t="shared" si="823"/>
        <v>0</v>
      </c>
      <c r="AG574" s="26">
        <f t="shared" si="823"/>
        <v>0</v>
      </c>
      <c r="AH574" s="26">
        <f t="shared" si="823"/>
        <v>0</v>
      </c>
      <c r="AI574" s="26">
        <f t="shared" si="823"/>
        <v>0</v>
      </c>
      <c r="AJ574" s="26">
        <f t="shared" ref="AJ574:AK574" si="824">SUM(AJ575:AJ576)</f>
        <v>0</v>
      </c>
      <c r="AK574" s="26">
        <f t="shared" si="824"/>
        <v>0</v>
      </c>
      <c r="AL574" s="26">
        <f t="shared" ref="AL574" si="825">SUM(AL575:AL576)</f>
        <v>0</v>
      </c>
      <c r="AM574" s="26">
        <f t="shared" ref="AM574" si="826">SUM(AM575:AM576)</f>
        <v>0</v>
      </c>
      <c r="AN574" s="26">
        <f t="shared" ref="AN574" si="827">SUM(AN575:AN576)</f>
        <v>0</v>
      </c>
      <c r="AO574" s="26">
        <f t="shared" ref="AO574" si="828">SUM(AO575:AO576)</f>
        <v>0</v>
      </c>
      <c r="AP574" s="27">
        <f t="shared" ref="AP574" si="829">SUM(AP575:AP576)</f>
        <v>0</v>
      </c>
      <c r="AQ574" s="27">
        <f t="shared" ref="AQ574" si="830">SUM(AQ575:AQ576)</f>
        <v>0</v>
      </c>
      <c r="AR574" s="3">
        <v>322.60000000000002</v>
      </c>
      <c r="AS574" s="3">
        <v>367.1</v>
      </c>
      <c r="AU574" s="51"/>
      <c r="AV574" s="52"/>
      <c r="AW574" s="53" t="s">
        <v>364</v>
      </c>
      <c r="AY574" s="27">
        <f>SUM(AY575:AY576)</f>
        <v>3522.5</v>
      </c>
      <c r="AZ574" s="27">
        <f>SUM(AZ575:AZ576)</f>
        <v>3694</v>
      </c>
      <c r="BA574" s="27">
        <f>SUM(BA575:BA576)</f>
        <v>3708.8</v>
      </c>
    </row>
    <row r="575" spans="1:53" x14ac:dyDescent="0.15">
      <c r="A575" s="9"/>
      <c r="B575" s="10"/>
      <c r="C575" s="137"/>
      <c r="D575" s="22" t="s">
        <v>7</v>
      </c>
      <c r="E575" s="28"/>
      <c r="F575" s="28"/>
      <c r="G575" s="28"/>
      <c r="H575" s="28"/>
      <c r="I575" s="28"/>
      <c r="J575" s="28"/>
      <c r="K575" s="28"/>
      <c r="L575" s="28"/>
      <c r="M575" s="28"/>
      <c r="N575" s="28"/>
      <c r="O575" s="28"/>
      <c r="P575" s="28"/>
      <c r="Q575" s="28"/>
      <c r="R575" s="28"/>
      <c r="S575" s="28"/>
      <c r="T575" s="28"/>
      <c r="U575" s="28"/>
      <c r="V575" s="28"/>
      <c r="W575" s="28"/>
      <c r="X575" s="28"/>
      <c r="Y575" s="28"/>
      <c r="Z575" s="28"/>
      <c r="AA575" s="28"/>
      <c r="AB575" s="28"/>
      <c r="AC575" s="28"/>
      <c r="AD575" s="28"/>
      <c r="AE575" s="28"/>
      <c r="AF575" s="28"/>
      <c r="AG575" s="28"/>
      <c r="AH575" s="28"/>
      <c r="AI575" s="28"/>
      <c r="AJ575" s="28"/>
      <c r="AK575" s="28"/>
      <c r="AL575" s="28"/>
      <c r="AM575" s="28"/>
      <c r="AN575" s="28"/>
      <c r="AO575" s="28"/>
      <c r="AP575" s="30"/>
      <c r="AQ575" s="30"/>
      <c r="AR575" s="5">
        <v>5.7</v>
      </c>
      <c r="AS575" s="5">
        <v>6.7</v>
      </c>
      <c r="AU575" s="51"/>
      <c r="AV575" s="52"/>
      <c r="AW575" s="54"/>
      <c r="AY575" s="59">
        <f t="shared" ref="AY575:BA579" si="831">AP623</f>
        <v>1123.7</v>
      </c>
      <c r="AZ575" s="59">
        <f t="shared" si="831"/>
        <v>1190.0999999999999</v>
      </c>
      <c r="BA575" s="59">
        <f t="shared" si="831"/>
        <v>1363.7</v>
      </c>
    </row>
    <row r="576" spans="1:53" x14ac:dyDescent="0.15">
      <c r="A576" s="9"/>
      <c r="B576" s="10"/>
      <c r="C576" s="137"/>
      <c r="D576" s="22" t="s">
        <v>8</v>
      </c>
      <c r="E576" s="28"/>
      <c r="F576" s="28"/>
      <c r="G576" s="28"/>
      <c r="H576" s="28"/>
      <c r="I576" s="28"/>
      <c r="J576" s="28"/>
      <c r="K576" s="28"/>
      <c r="L576" s="28"/>
      <c r="M576" s="28"/>
      <c r="N576" s="28"/>
      <c r="O576" s="28"/>
      <c r="P576" s="28"/>
      <c r="Q576" s="28"/>
      <c r="R576" s="28"/>
      <c r="S576" s="28"/>
      <c r="T576" s="28"/>
      <c r="U576" s="28"/>
      <c r="V576" s="28"/>
      <c r="W576" s="28"/>
      <c r="X576" s="28"/>
      <c r="Y576" s="28"/>
      <c r="Z576" s="28"/>
      <c r="AA576" s="28"/>
      <c r="AB576" s="28"/>
      <c r="AC576" s="28"/>
      <c r="AD576" s="28"/>
      <c r="AE576" s="28"/>
      <c r="AF576" s="28"/>
      <c r="AG576" s="28"/>
      <c r="AH576" s="28"/>
      <c r="AI576" s="28"/>
      <c r="AJ576" s="28"/>
      <c r="AK576" s="28"/>
      <c r="AL576" s="28"/>
      <c r="AM576" s="28"/>
      <c r="AN576" s="28"/>
      <c r="AO576" s="28"/>
      <c r="AP576" s="30"/>
      <c r="AQ576" s="30"/>
      <c r="AR576" s="5">
        <v>326.89999999999998</v>
      </c>
      <c r="AS576" s="5">
        <v>360.4</v>
      </c>
      <c r="AU576" s="51"/>
      <c r="AV576" s="52"/>
      <c r="AW576" s="54"/>
      <c r="AY576" s="59">
        <f t="shared" si="831"/>
        <v>2398.8000000000002</v>
      </c>
      <c r="AZ576" s="59">
        <f t="shared" si="831"/>
        <v>2503.9</v>
      </c>
      <c r="BA576" s="59">
        <f t="shared" si="831"/>
        <v>2345.1</v>
      </c>
    </row>
    <row r="577" spans="1:53" x14ac:dyDescent="0.15">
      <c r="A577" s="9"/>
      <c r="B577" s="10"/>
      <c r="C577" s="137"/>
      <c r="D577" s="22" t="s">
        <v>9</v>
      </c>
      <c r="E577" s="28"/>
      <c r="F577" s="28"/>
      <c r="G577" s="28"/>
      <c r="H577" s="28"/>
      <c r="I577" s="28"/>
      <c r="J577" s="28"/>
      <c r="K577" s="28"/>
      <c r="L577" s="28"/>
      <c r="M577" s="28"/>
      <c r="N577" s="28"/>
      <c r="O577" s="28"/>
      <c r="P577" s="28"/>
      <c r="Q577" s="28"/>
      <c r="R577" s="28"/>
      <c r="S577" s="28"/>
      <c r="T577" s="28"/>
      <c r="U577" s="28"/>
      <c r="V577" s="28"/>
      <c r="W577" s="28"/>
      <c r="X577" s="28"/>
      <c r="Y577" s="28"/>
      <c r="Z577" s="28"/>
      <c r="AA577" s="28"/>
      <c r="AB577" s="28"/>
      <c r="AC577" s="28"/>
      <c r="AD577" s="28"/>
      <c r="AE577" s="28"/>
      <c r="AF577" s="28"/>
      <c r="AG577" s="28"/>
      <c r="AH577" s="28"/>
      <c r="AI577" s="28"/>
      <c r="AJ577" s="28"/>
      <c r="AK577" s="28"/>
      <c r="AL577" s="28"/>
      <c r="AM577" s="28"/>
      <c r="AN577" s="28"/>
      <c r="AO577" s="28"/>
      <c r="AP577" s="30"/>
      <c r="AQ577" s="30"/>
      <c r="AR577" s="5">
        <v>307.60000000000002</v>
      </c>
      <c r="AS577" s="5">
        <v>340.9</v>
      </c>
      <c r="AU577" s="51"/>
      <c r="AV577" s="52"/>
      <c r="AW577" s="54"/>
      <c r="AY577" s="59">
        <f t="shared" si="831"/>
        <v>2020.2</v>
      </c>
      <c r="AZ577" s="59">
        <f t="shared" si="831"/>
        <v>2139.6999999999998</v>
      </c>
      <c r="BA577" s="59">
        <f t="shared" si="831"/>
        <v>2068.3000000000002</v>
      </c>
    </row>
    <row r="578" spans="1:53" x14ac:dyDescent="0.15">
      <c r="A578" s="9"/>
      <c r="B578" s="10"/>
      <c r="C578" s="137"/>
      <c r="D578" s="22" t="s">
        <v>10</v>
      </c>
      <c r="E578" s="28"/>
      <c r="F578" s="28"/>
      <c r="G578" s="28"/>
      <c r="H578" s="28"/>
      <c r="I578" s="28"/>
      <c r="J578" s="28"/>
      <c r="K578" s="28"/>
      <c r="L578" s="28"/>
      <c r="M578" s="28"/>
      <c r="N578" s="28"/>
      <c r="O578" s="28"/>
      <c r="P578" s="28"/>
      <c r="Q578" s="28"/>
      <c r="R578" s="28"/>
      <c r="S578" s="28"/>
      <c r="T578" s="28"/>
      <c r="U578" s="28"/>
      <c r="V578" s="28"/>
      <c r="W578" s="28"/>
      <c r="X578" s="28"/>
      <c r="Y578" s="28"/>
      <c r="Z578" s="28"/>
      <c r="AA578" s="28"/>
      <c r="AB578" s="28"/>
      <c r="AC578" s="28"/>
      <c r="AD578" s="28"/>
      <c r="AE578" s="28"/>
      <c r="AF578" s="28"/>
      <c r="AG578" s="28"/>
      <c r="AH578" s="28"/>
      <c r="AI578" s="28"/>
      <c r="AJ578" s="28"/>
      <c r="AK578" s="28"/>
      <c r="AL578" s="28"/>
      <c r="AM578" s="28"/>
      <c r="AN578" s="28"/>
      <c r="AO578" s="28"/>
      <c r="AP578" s="30"/>
      <c r="AQ578" s="30"/>
      <c r="AR578" s="5">
        <v>25</v>
      </c>
      <c r="AS578" s="5">
        <v>26.2</v>
      </c>
      <c r="AU578" s="51"/>
      <c r="AV578" s="52"/>
      <c r="AW578" s="54"/>
      <c r="AY578" s="59">
        <f t="shared" si="831"/>
        <v>1502.3</v>
      </c>
      <c r="AZ578" s="59">
        <f t="shared" si="831"/>
        <v>1554.3</v>
      </c>
      <c r="BA578" s="59">
        <f t="shared" si="831"/>
        <v>1640.5</v>
      </c>
    </row>
    <row r="579" spans="1:53" ht="14.25" thickBot="1" x14ac:dyDescent="0.2">
      <c r="A579" s="9"/>
      <c r="B579" s="10"/>
      <c r="C579" s="138"/>
      <c r="D579" s="24" t="s">
        <v>11</v>
      </c>
      <c r="E579" s="29"/>
      <c r="F579" s="29"/>
      <c r="G579" s="29"/>
      <c r="H579" s="29"/>
      <c r="I579" s="29"/>
      <c r="J579" s="29"/>
      <c r="K579" s="29"/>
      <c r="L579" s="29"/>
      <c r="M579" s="29"/>
      <c r="N579" s="29"/>
      <c r="O579" s="29"/>
      <c r="P579" s="29"/>
      <c r="Q579" s="29"/>
      <c r="R579" s="29"/>
      <c r="S579" s="29"/>
      <c r="T579" s="29"/>
      <c r="U579" s="29"/>
      <c r="V579" s="29"/>
      <c r="W579" s="29"/>
      <c r="X579" s="29"/>
      <c r="Y579" s="29"/>
      <c r="Z579" s="29"/>
      <c r="AA579" s="29"/>
      <c r="AB579" s="29"/>
      <c r="AC579" s="29"/>
      <c r="AD579" s="29"/>
      <c r="AE579" s="29"/>
      <c r="AF579" s="29"/>
      <c r="AG579" s="29"/>
      <c r="AH579" s="29"/>
      <c r="AI579" s="29"/>
      <c r="AJ579" s="29"/>
      <c r="AK579" s="29"/>
      <c r="AL579" s="29"/>
      <c r="AM579" s="29"/>
      <c r="AN579" s="29"/>
      <c r="AO579" s="29"/>
      <c r="AP579" s="31"/>
      <c r="AQ579" s="31"/>
      <c r="AR579" s="7">
        <v>25.2</v>
      </c>
      <c r="AS579" s="7">
        <v>26.4</v>
      </c>
      <c r="AU579" s="51"/>
      <c r="AV579" s="52"/>
      <c r="AW579" s="55"/>
      <c r="AY579" s="59">
        <f t="shared" si="831"/>
        <v>1525.1</v>
      </c>
      <c r="AZ579" s="59">
        <f t="shared" si="831"/>
        <v>1572.7</v>
      </c>
      <c r="BA579" s="59">
        <f t="shared" si="831"/>
        <v>1661.3</v>
      </c>
    </row>
    <row r="580" spans="1:53" x14ac:dyDescent="0.15">
      <c r="A580" s="9"/>
      <c r="B580" s="10"/>
      <c r="C580" s="136" t="s">
        <v>96</v>
      </c>
      <c r="D580" s="23" t="s">
        <v>6</v>
      </c>
      <c r="E580" s="26">
        <f t="shared" ref="E580:AI580" si="832">SUM(E581:E582)</f>
        <v>0</v>
      </c>
      <c r="F580" s="26">
        <f t="shared" si="832"/>
        <v>0</v>
      </c>
      <c r="G580" s="26">
        <f t="shared" si="832"/>
        <v>0</v>
      </c>
      <c r="H580" s="26">
        <f t="shared" si="832"/>
        <v>0</v>
      </c>
      <c r="I580" s="26">
        <f t="shared" si="832"/>
        <v>0</v>
      </c>
      <c r="J580" s="26">
        <f t="shared" si="832"/>
        <v>0</v>
      </c>
      <c r="K580" s="26">
        <f t="shared" si="832"/>
        <v>0</v>
      </c>
      <c r="L580" s="26">
        <f t="shared" si="832"/>
        <v>0</v>
      </c>
      <c r="M580" s="26">
        <f t="shared" si="832"/>
        <v>0</v>
      </c>
      <c r="N580" s="26">
        <f t="shared" si="832"/>
        <v>0</v>
      </c>
      <c r="O580" s="26">
        <f t="shared" si="832"/>
        <v>0</v>
      </c>
      <c r="P580" s="26">
        <f t="shared" si="832"/>
        <v>0</v>
      </c>
      <c r="Q580" s="26">
        <f t="shared" si="832"/>
        <v>0</v>
      </c>
      <c r="R580" s="26">
        <f t="shared" si="832"/>
        <v>0</v>
      </c>
      <c r="S580" s="26">
        <f t="shared" si="832"/>
        <v>0</v>
      </c>
      <c r="T580" s="26">
        <f t="shared" si="832"/>
        <v>0</v>
      </c>
      <c r="U580" s="26">
        <f t="shared" si="832"/>
        <v>0</v>
      </c>
      <c r="V580" s="26">
        <f t="shared" si="832"/>
        <v>0</v>
      </c>
      <c r="W580" s="26">
        <f t="shared" si="832"/>
        <v>0</v>
      </c>
      <c r="X580" s="26">
        <f t="shared" si="832"/>
        <v>0</v>
      </c>
      <c r="Y580" s="26">
        <f t="shared" si="832"/>
        <v>0</v>
      </c>
      <c r="Z580" s="26">
        <f t="shared" si="832"/>
        <v>0</v>
      </c>
      <c r="AA580" s="26">
        <f t="shared" si="832"/>
        <v>0</v>
      </c>
      <c r="AB580" s="26">
        <f t="shared" si="832"/>
        <v>0</v>
      </c>
      <c r="AC580" s="26">
        <f t="shared" si="832"/>
        <v>0</v>
      </c>
      <c r="AD580" s="26">
        <f t="shared" si="832"/>
        <v>0</v>
      </c>
      <c r="AE580" s="26">
        <f t="shared" si="832"/>
        <v>0</v>
      </c>
      <c r="AF580" s="26">
        <f t="shared" si="832"/>
        <v>0</v>
      </c>
      <c r="AG580" s="26">
        <f t="shared" si="832"/>
        <v>0</v>
      </c>
      <c r="AH580" s="26">
        <f t="shared" si="832"/>
        <v>0</v>
      </c>
      <c r="AI580" s="26">
        <f t="shared" si="832"/>
        <v>0</v>
      </c>
      <c r="AJ580" s="26">
        <f t="shared" ref="AJ580:AK580" si="833">SUM(AJ581:AJ582)</f>
        <v>0</v>
      </c>
      <c r="AK580" s="26">
        <f t="shared" si="833"/>
        <v>0</v>
      </c>
      <c r="AL580" s="26">
        <f t="shared" ref="AL580" si="834">SUM(AL581:AL582)</f>
        <v>0</v>
      </c>
      <c r="AM580" s="26">
        <f t="shared" ref="AM580" si="835">SUM(AM581:AM582)</f>
        <v>0</v>
      </c>
      <c r="AN580" s="26">
        <f t="shared" ref="AN580" si="836">SUM(AN581:AN582)</f>
        <v>0</v>
      </c>
      <c r="AO580" s="26">
        <f t="shared" ref="AO580" si="837">SUM(AO581:AO582)</f>
        <v>0</v>
      </c>
      <c r="AP580" s="27">
        <f t="shared" ref="AP580" si="838">SUM(AP581:AP582)</f>
        <v>0</v>
      </c>
      <c r="AQ580" s="27">
        <f t="shared" ref="AQ580" si="839">SUM(AQ581:AQ582)</f>
        <v>0</v>
      </c>
      <c r="AR580" s="3">
        <v>137.4</v>
      </c>
      <c r="AS580" s="3">
        <v>129.1</v>
      </c>
      <c r="AU580" s="51"/>
      <c r="AV580" s="52"/>
      <c r="AW580" s="121" t="s">
        <v>365</v>
      </c>
      <c r="AY580" s="27">
        <f>SUM(AY581:AY582)</f>
        <v>633.5</v>
      </c>
      <c r="AZ580" s="27">
        <f>SUM(AZ581:AZ582)</f>
        <v>654.6</v>
      </c>
      <c r="BA580" s="27">
        <f>SUM(BA581:BA582)</f>
        <v>740.4</v>
      </c>
    </row>
    <row r="581" spans="1:53" x14ac:dyDescent="0.15">
      <c r="A581" s="9"/>
      <c r="B581" s="10"/>
      <c r="C581" s="137"/>
      <c r="D581" s="22" t="s">
        <v>7</v>
      </c>
      <c r="E581" s="28"/>
      <c r="F581" s="28"/>
      <c r="G581" s="28"/>
      <c r="H581" s="28"/>
      <c r="I581" s="28"/>
      <c r="J581" s="28"/>
      <c r="K581" s="28"/>
      <c r="L581" s="28"/>
      <c r="M581" s="28"/>
      <c r="N581" s="28"/>
      <c r="O581" s="28"/>
      <c r="P581" s="28"/>
      <c r="Q581" s="28"/>
      <c r="R581" s="28"/>
      <c r="S581" s="28"/>
      <c r="T581" s="28"/>
      <c r="U581" s="28"/>
      <c r="V581" s="28"/>
      <c r="W581" s="28"/>
      <c r="X581" s="28"/>
      <c r="Y581" s="28"/>
      <c r="Z581" s="28"/>
      <c r="AA581" s="28"/>
      <c r="AB581" s="28"/>
      <c r="AC581" s="28"/>
      <c r="AD581" s="28"/>
      <c r="AE581" s="28"/>
      <c r="AF581" s="28"/>
      <c r="AG581" s="28"/>
      <c r="AH581" s="28"/>
      <c r="AI581" s="28"/>
      <c r="AJ581" s="28"/>
      <c r="AK581" s="28"/>
      <c r="AL581" s="28"/>
      <c r="AM581" s="28"/>
      <c r="AN581" s="28"/>
      <c r="AO581" s="28"/>
      <c r="AP581" s="30"/>
      <c r="AQ581" s="30"/>
      <c r="AR581" s="5">
        <v>1.4</v>
      </c>
      <c r="AS581" s="5">
        <v>2.2000000000000002</v>
      </c>
      <c r="AU581" s="51"/>
      <c r="AV581" s="52"/>
      <c r="AW581" s="122"/>
      <c r="AY581" s="59">
        <f t="shared" ref="AY581:AY591" si="840">AP635</f>
        <v>15.1</v>
      </c>
      <c r="AZ581" s="59">
        <f t="shared" ref="AZ581:AZ591" si="841">AQ635</f>
        <v>15.9</v>
      </c>
      <c r="BA581" s="59">
        <f t="shared" ref="BA581:BA591" si="842">AR635</f>
        <v>18.3</v>
      </c>
    </row>
    <row r="582" spans="1:53" x14ac:dyDescent="0.15">
      <c r="A582" s="9"/>
      <c r="B582" s="10"/>
      <c r="C582" s="137"/>
      <c r="D582" s="22" t="s">
        <v>8</v>
      </c>
      <c r="E582" s="28"/>
      <c r="F582" s="28"/>
      <c r="G582" s="28"/>
      <c r="H582" s="28"/>
      <c r="I582" s="28"/>
      <c r="J582" s="28"/>
      <c r="K582" s="28"/>
      <c r="L582" s="28"/>
      <c r="M582" s="28"/>
      <c r="N582" s="28"/>
      <c r="O582" s="28"/>
      <c r="P582" s="28"/>
      <c r="Q582" s="28"/>
      <c r="R582" s="28"/>
      <c r="S582" s="28"/>
      <c r="T582" s="28"/>
      <c r="U582" s="28"/>
      <c r="V582" s="28"/>
      <c r="W582" s="28"/>
      <c r="X582" s="28"/>
      <c r="Y582" s="28"/>
      <c r="Z582" s="28"/>
      <c r="AA582" s="28"/>
      <c r="AB582" s="28"/>
      <c r="AC582" s="28"/>
      <c r="AD582" s="28"/>
      <c r="AE582" s="28"/>
      <c r="AF582" s="28"/>
      <c r="AG582" s="28"/>
      <c r="AH582" s="28"/>
      <c r="AI582" s="28"/>
      <c r="AJ582" s="28"/>
      <c r="AK582" s="28"/>
      <c r="AL582" s="28"/>
      <c r="AM582" s="28"/>
      <c r="AN582" s="28"/>
      <c r="AO582" s="28"/>
      <c r="AP582" s="30"/>
      <c r="AQ582" s="30"/>
      <c r="AR582" s="5">
        <v>136</v>
      </c>
      <c r="AS582" s="5">
        <v>126.9</v>
      </c>
      <c r="AU582" s="51"/>
      <c r="AV582" s="52"/>
      <c r="AW582" s="122"/>
      <c r="AY582" s="59">
        <f t="shared" si="840"/>
        <v>618.4</v>
      </c>
      <c r="AZ582" s="59">
        <f t="shared" si="841"/>
        <v>638.70000000000005</v>
      </c>
      <c r="BA582" s="59">
        <f t="shared" si="842"/>
        <v>722.1</v>
      </c>
    </row>
    <row r="583" spans="1:53" x14ac:dyDescent="0.15">
      <c r="A583" s="9"/>
      <c r="B583" s="10"/>
      <c r="C583" s="137"/>
      <c r="D583" s="22" t="s">
        <v>9</v>
      </c>
      <c r="E583" s="28"/>
      <c r="F583" s="28"/>
      <c r="G583" s="28"/>
      <c r="H583" s="28"/>
      <c r="I583" s="28"/>
      <c r="J583" s="28"/>
      <c r="K583" s="28"/>
      <c r="L583" s="28"/>
      <c r="M583" s="28"/>
      <c r="N583" s="28"/>
      <c r="O583" s="28"/>
      <c r="P583" s="28"/>
      <c r="Q583" s="28"/>
      <c r="R583" s="28"/>
      <c r="S583" s="28"/>
      <c r="T583" s="28"/>
      <c r="U583" s="28"/>
      <c r="V583" s="28"/>
      <c r="W583" s="28"/>
      <c r="X583" s="28"/>
      <c r="Y583" s="28"/>
      <c r="Z583" s="28"/>
      <c r="AA583" s="28"/>
      <c r="AB583" s="28"/>
      <c r="AC583" s="28"/>
      <c r="AD583" s="28"/>
      <c r="AE583" s="28"/>
      <c r="AF583" s="28"/>
      <c r="AG583" s="28"/>
      <c r="AH583" s="28"/>
      <c r="AI583" s="28"/>
      <c r="AJ583" s="28"/>
      <c r="AK583" s="28"/>
      <c r="AL583" s="28"/>
      <c r="AM583" s="28"/>
      <c r="AN583" s="28"/>
      <c r="AO583" s="28"/>
      <c r="AP583" s="30"/>
      <c r="AQ583" s="30"/>
      <c r="AR583" s="5">
        <v>136.19999999999999</v>
      </c>
      <c r="AS583" s="5">
        <v>128.19999999999999</v>
      </c>
      <c r="AU583" s="51"/>
      <c r="AV583" s="52"/>
      <c r="AW583" s="122"/>
      <c r="AY583" s="59">
        <f t="shared" si="840"/>
        <v>575</v>
      </c>
      <c r="AZ583" s="59">
        <f t="shared" si="841"/>
        <v>596.4</v>
      </c>
      <c r="BA583" s="59">
        <f t="shared" si="842"/>
        <v>674.4</v>
      </c>
    </row>
    <row r="584" spans="1:53" x14ac:dyDescent="0.15">
      <c r="A584" s="9"/>
      <c r="B584" s="10"/>
      <c r="C584" s="137"/>
      <c r="D584" s="22" t="s">
        <v>10</v>
      </c>
      <c r="E584" s="28"/>
      <c r="F584" s="28"/>
      <c r="G584" s="28"/>
      <c r="H584" s="28"/>
      <c r="I584" s="28"/>
      <c r="J584" s="28"/>
      <c r="K584" s="28"/>
      <c r="L584" s="28"/>
      <c r="M584" s="28"/>
      <c r="N584" s="28"/>
      <c r="O584" s="28"/>
      <c r="P584" s="28"/>
      <c r="Q584" s="28"/>
      <c r="R584" s="28"/>
      <c r="S584" s="28"/>
      <c r="T584" s="28"/>
      <c r="U584" s="28"/>
      <c r="V584" s="28"/>
      <c r="W584" s="28"/>
      <c r="X584" s="28"/>
      <c r="Y584" s="28"/>
      <c r="Z584" s="28"/>
      <c r="AA584" s="28"/>
      <c r="AB584" s="28"/>
      <c r="AC584" s="28"/>
      <c r="AD584" s="28"/>
      <c r="AE584" s="28"/>
      <c r="AF584" s="28"/>
      <c r="AG584" s="28"/>
      <c r="AH584" s="28"/>
      <c r="AI584" s="28"/>
      <c r="AJ584" s="28"/>
      <c r="AK584" s="28"/>
      <c r="AL584" s="28"/>
      <c r="AM584" s="28"/>
      <c r="AN584" s="28"/>
      <c r="AO584" s="28"/>
      <c r="AP584" s="30"/>
      <c r="AQ584" s="30"/>
      <c r="AR584" s="5">
        <v>1.2</v>
      </c>
      <c r="AS584" s="5">
        <v>0.9</v>
      </c>
      <c r="AU584" s="51"/>
      <c r="AV584" s="52"/>
      <c r="AW584" s="122"/>
      <c r="AY584" s="59">
        <f t="shared" si="840"/>
        <v>58.5</v>
      </c>
      <c r="AZ584" s="59">
        <f t="shared" si="841"/>
        <v>58.2</v>
      </c>
      <c r="BA584" s="59">
        <f t="shared" si="842"/>
        <v>66</v>
      </c>
    </row>
    <row r="585" spans="1:53" ht="14.25" thickBot="1" x14ac:dyDescent="0.2">
      <c r="A585" s="9"/>
      <c r="B585" s="10"/>
      <c r="C585" s="138"/>
      <c r="D585" s="24" t="s">
        <v>11</v>
      </c>
      <c r="E585" s="29"/>
      <c r="F585" s="29"/>
      <c r="G585" s="29"/>
      <c r="H585" s="29"/>
      <c r="I585" s="29"/>
      <c r="J585" s="29"/>
      <c r="K585" s="29"/>
      <c r="L585" s="29"/>
      <c r="M585" s="29"/>
      <c r="N585" s="29"/>
      <c r="O585" s="29"/>
      <c r="P585" s="29"/>
      <c r="Q585" s="29"/>
      <c r="R585" s="29"/>
      <c r="S585" s="29"/>
      <c r="T585" s="29"/>
      <c r="U585" s="29"/>
      <c r="V585" s="29"/>
      <c r="W585" s="29"/>
      <c r="X585" s="29"/>
      <c r="Y585" s="29"/>
      <c r="Z585" s="29"/>
      <c r="AA585" s="29"/>
      <c r="AB585" s="29"/>
      <c r="AC585" s="29"/>
      <c r="AD585" s="29"/>
      <c r="AE585" s="29"/>
      <c r="AF585" s="29"/>
      <c r="AG585" s="29"/>
      <c r="AH585" s="29"/>
      <c r="AI585" s="29"/>
      <c r="AJ585" s="29"/>
      <c r="AK585" s="29"/>
      <c r="AL585" s="29"/>
      <c r="AM585" s="29"/>
      <c r="AN585" s="29"/>
      <c r="AO585" s="29"/>
      <c r="AP585" s="31"/>
      <c r="AQ585" s="31"/>
      <c r="AR585" s="7">
        <v>1.2</v>
      </c>
      <c r="AS585" s="7">
        <v>0.9</v>
      </c>
      <c r="AU585" s="51"/>
      <c r="AV585" s="52"/>
      <c r="AW585" s="123"/>
      <c r="AY585" s="59">
        <f t="shared" si="840"/>
        <v>66.099999999999994</v>
      </c>
      <c r="AZ585" s="59">
        <f t="shared" si="841"/>
        <v>66.2</v>
      </c>
      <c r="BA585" s="59">
        <f t="shared" si="842"/>
        <v>75.400000000000006</v>
      </c>
    </row>
    <row r="586" spans="1:53" x14ac:dyDescent="0.15">
      <c r="A586" s="9"/>
      <c r="B586" s="10"/>
      <c r="C586" s="136" t="s">
        <v>97</v>
      </c>
      <c r="D586" s="23" t="s">
        <v>6</v>
      </c>
      <c r="E586" s="26">
        <f t="shared" ref="E586:AI586" si="843">SUM(E587:E588)</f>
        <v>0</v>
      </c>
      <c r="F586" s="26">
        <f t="shared" si="843"/>
        <v>0</v>
      </c>
      <c r="G586" s="26">
        <f t="shared" si="843"/>
        <v>0</v>
      </c>
      <c r="H586" s="26">
        <f t="shared" si="843"/>
        <v>0</v>
      </c>
      <c r="I586" s="26">
        <f t="shared" si="843"/>
        <v>0</v>
      </c>
      <c r="J586" s="26">
        <f t="shared" si="843"/>
        <v>0</v>
      </c>
      <c r="K586" s="26">
        <f t="shared" si="843"/>
        <v>0</v>
      </c>
      <c r="L586" s="26">
        <f t="shared" si="843"/>
        <v>0</v>
      </c>
      <c r="M586" s="26">
        <f t="shared" si="843"/>
        <v>0</v>
      </c>
      <c r="N586" s="26">
        <f t="shared" si="843"/>
        <v>0</v>
      </c>
      <c r="O586" s="26">
        <f t="shared" si="843"/>
        <v>0</v>
      </c>
      <c r="P586" s="26">
        <f t="shared" si="843"/>
        <v>0</v>
      </c>
      <c r="Q586" s="26">
        <f t="shared" si="843"/>
        <v>0</v>
      </c>
      <c r="R586" s="26">
        <f t="shared" si="843"/>
        <v>0</v>
      </c>
      <c r="S586" s="26">
        <f t="shared" si="843"/>
        <v>0</v>
      </c>
      <c r="T586" s="26">
        <f t="shared" si="843"/>
        <v>0</v>
      </c>
      <c r="U586" s="26">
        <f t="shared" si="843"/>
        <v>0</v>
      </c>
      <c r="V586" s="26">
        <f t="shared" si="843"/>
        <v>0</v>
      </c>
      <c r="W586" s="26">
        <f t="shared" si="843"/>
        <v>0</v>
      </c>
      <c r="X586" s="26">
        <f t="shared" si="843"/>
        <v>0</v>
      </c>
      <c r="Y586" s="26">
        <f t="shared" si="843"/>
        <v>0</v>
      </c>
      <c r="Z586" s="26">
        <f t="shared" si="843"/>
        <v>0</v>
      </c>
      <c r="AA586" s="26">
        <f t="shared" si="843"/>
        <v>0</v>
      </c>
      <c r="AB586" s="26">
        <f t="shared" si="843"/>
        <v>0</v>
      </c>
      <c r="AC586" s="26">
        <f t="shared" si="843"/>
        <v>0</v>
      </c>
      <c r="AD586" s="26">
        <f t="shared" si="843"/>
        <v>0</v>
      </c>
      <c r="AE586" s="26">
        <f t="shared" si="843"/>
        <v>0</v>
      </c>
      <c r="AF586" s="26">
        <f t="shared" si="843"/>
        <v>0</v>
      </c>
      <c r="AG586" s="26">
        <f t="shared" si="843"/>
        <v>0</v>
      </c>
      <c r="AH586" s="26">
        <f t="shared" si="843"/>
        <v>0</v>
      </c>
      <c r="AI586" s="26">
        <f t="shared" si="843"/>
        <v>0</v>
      </c>
      <c r="AJ586" s="26">
        <f t="shared" ref="AJ586:AK586" si="844">SUM(AJ587:AJ588)</f>
        <v>0</v>
      </c>
      <c r="AK586" s="26">
        <f t="shared" si="844"/>
        <v>0</v>
      </c>
      <c r="AL586" s="26">
        <f t="shared" ref="AL586" si="845">SUM(AL587:AL588)</f>
        <v>0</v>
      </c>
      <c r="AM586" s="26">
        <f t="shared" ref="AM586" si="846">SUM(AM587:AM588)</f>
        <v>0</v>
      </c>
      <c r="AN586" s="26">
        <f t="shared" ref="AN586" si="847">SUM(AN587:AN588)</f>
        <v>0</v>
      </c>
      <c r="AO586" s="26">
        <f t="shared" ref="AO586" si="848">SUM(AO587:AO588)</f>
        <v>0</v>
      </c>
      <c r="AP586" s="27">
        <f t="shared" ref="AP586" si="849">SUM(AP587:AP588)</f>
        <v>0</v>
      </c>
      <c r="AQ586" s="27">
        <f t="shared" ref="AQ586" si="850">SUM(AQ587:AQ588)</f>
        <v>0</v>
      </c>
      <c r="AR586" s="3">
        <v>414.9</v>
      </c>
      <c r="AS586" s="3">
        <v>434.9</v>
      </c>
      <c r="AU586" s="51"/>
      <c r="AV586" s="52"/>
      <c r="AW586" s="53" t="s">
        <v>103</v>
      </c>
      <c r="AY586" s="59">
        <f t="shared" si="840"/>
        <v>0</v>
      </c>
      <c r="AZ586" s="59">
        <f t="shared" si="841"/>
        <v>0</v>
      </c>
      <c r="BA586" s="59">
        <f t="shared" si="842"/>
        <v>138.19999999999999</v>
      </c>
    </row>
    <row r="587" spans="1:53" x14ac:dyDescent="0.15">
      <c r="A587" s="9"/>
      <c r="B587" s="10"/>
      <c r="C587" s="137"/>
      <c r="D587" s="22" t="s">
        <v>7</v>
      </c>
      <c r="E587" s="28"/>
      <c r="F587" s="28"/>
      <c r="G587" s="28"/>
      <c r="H587" s="28"/>
      <c r="I587" s="28"/>
      <c r="J587" s="28"/>
      <c r="K587" s="28"/>
      <c r="L587" s="28"/>
      <c r="M587" s="28"/>
      <c r="N587" s="28"/>
      <c r="O587" s="28"/>
      <c r="P587" s="28"/>
      <c r="Q587" s="28"/>
      <c r="R587" s="28"/>
      <c r="S587" s="28"/>
      <c r="T587" s="28"/>
      <c r="U587" s="28"/>
      <c r="V587" s="28"/>
      <c r="W587" s="28"/>
      <c r="X587" s="28"/>
      <c r="Y587" s="28"/>
      <c r="Z587" s="28"/>
      <c r="AA587" s="28"/>
      <c r="AB587" s="28"/>
      <c r="AC587" s="28"/>
      <c r="AD587" s="28"/>
      <c r="AE587" s="28"/>
      <c r="AF587" s="28"/>
      <c r="AG587" s="28"/>
      <c r="AH587" s="28"/>
      <c r="AI587" s="28"/>
      <c r="AJ587" s="28"/>
      <c r="AK587" s="28"/>
      <c r="AL587" s="28"/>
      <c r="AM587" s="28"/>
      <c r="AN587" s="28"/>
      <c r="AO587" s="28"/>
      <c r="AP587" s="30"/>
      <c r="AQ587" s="30"/>
      <c r="AR587" s="5">
        <v>48.1</v>
      </c>
      <c r="AS587" s="5">
        <v>47.9</v>
      </c>
      <c r="AU587" s="51"/>
      <c r="AV587" s="52"/>
      <c r="AW587" s="54"/>
      <c r="AY587" s="59">
        <f t="shared" si="840"/>
        <v>0</v>
      </c>
      <c r="AZ587" s="59">
        <f t="shared" si="841"/>
        <v>0</v>
      </c>
      <c r="BA587" s="59">
        <f t="shared" si="842"/>
        <v>1.3</v>
      </c>
    </row>
    <row r="588" spans="1:53" x14ac:dyDescent="0.15">
      <c r="A588" s="9"/>
      <c r="B588" s="10"/>
      <c r="C588" s="137"/>
      <c r="D588" s="22" t="s">
        <v>8</v>
      </c>
      <c r="E588" s="28"/>
      <c r="F588" s="28"/>
      <c r="G588" s="28"/>
      <c r="H588" s="28"/>
      <c r="I588" s="28"/>
      <c r="J588" s="28"/>
      <c r="K588" s="28"/>
      <c r="L588" s="28"/>
      <c r="M588" s="28"/>
      <c r="N588" s="28"/>
      <c r="O588" s="28"/>
      <c r="P588" s="28"/>
      <c r="Q588" s="28"/>
      <c r="R588" s="28"/>
      <c r="S588" s="28"/>
      <c r="T588" s="28"/>
      <c r="U588" s="28"/>
      <c r="V588" s="28"/>
      <c r="W588" s="28"/>
      <c r="X588" s="28"/>
      <c r="Y588" s="28"/>
      <c r="Z588" s="28"/>
      <c r="AA588" s="28"/>
      <c r="AB588" s="28"/>
      <c r="AC588" s="28"/>
      <c r="AD588" s="28"/>
      <c r="AE588" s="28"/>
      <c r="AF588" s="28"/>
      <c r="AG588" s="28"/>
      <c r="AH588" s="28"/>
      <c r="AI588" s="28"/>
      <c r="AJ588" s="28"/>
      <c r="AK588" s="28"/>
      <c r="AL588" s="28"/>
      <c r="AM588" s="28"/>
      <c r="AN588" s="28"/>
      <c r="AO588" s="28"/>
      <c r="AP588" s="30"/>
      <c r="AQ588" s="30"/>
      <c r="AR588" s="5">
        <v>366.8</v>
      </c>
      <c r="AS588" s="5">
        <v>387</v>
      </c>
      <c r="AU588" s="51"/>
      <c r="AV588" s="52"/>
      <c r="AW588" s="54"/>
      <c r="AY588" s="59">
        <f t="shared" si="840"/>
        <v>0</v>
      </c>
      <c r="AZ588" s="59">
        <f t="shared" si="841"/>
        <v>0</v>
      </c>
      <c r="BA588" s="59">
        <f t="shared" si="842"/>
        <v>136.9</v>
      </c>
    </row>
    <row r="589" spans="1:53" x14ac:dyDescent="0.15">
      <c r="A589" s="9"/>
      <c r="B589" s="10"/>
      <c r="C589" s="137"/>
      <c r="D589" s="22" t="s">
        <v>9</v>
      </c>
      <c r="E589" s="28"/>
      <c r="F589" s="28"/>
      <c r="G589" s="28"/>
      <c r="H589" s="28"/>
      <c r="I589" s="28"/>
      <c r="J589" s="28"/>
      <c r="K589" s="28"/>
      <c r="L589" s="28"/>
      <c r="M589" s="28"/>
      <c r="N589" s="28"/>
      <c r="O589" s="28"/>
      <c r="P589" s="28"/>
      <c r="Q589" s="28"/>
      <c r="R589" s="28"/>
      <c r="S589" s="28"/>
      <c r="T589" s="28"/>
      <c r="U589" s="28"/>
      <c r="V589" s="28"/>
      <c r="W589" s="28"/>
      <c r="X589" s="28"/>
      <c r="Y589" s="28"/>
      <c r="Z589" s="28"/>
      <c r="AA589" s="28"/>
      <c r="AB589" s="28"/>
      <c r="AC589" s="28"/>
      <c r="AD589" s="28"/>
      <c r="AE589" s="28"/>
      <c r="AF589" s="28"/>
      <c r="AG589" s="28"/>
      <c r="AH589" s="28"/>
      <c r="AI589" s="28"/>
      <c r="AJ589" s="28"/>
      <c r="AK589" s="28"/>
      <c r="AL589" s="28"/>
      <c r="AM589" s="28"/>
      <c r="AN589" s="28"/>
      <c r="AO589" s="28"/>
      <c r="AP589" s="30"/>
      <c r="AQ589" s="30"/>
      <c r="AR589" s="5">
        <v>403.7</v>
      </c>
      <c r="AS589" s="5">
        <v>423.3</v>
      </c>
      <c r="AU589" s="51"/>
      <c r="AV589" s="52"/>
      <c r="AW589" s="54"/>
      <c r="AY589" s="59">
        <f t="shared" si="840"/>
        <v>0</v>
      </c>
      <c r="AZ589" s="59">
        <f t="shared" si="841"/>
        <v>0</v>
      </c>
      <c r="BA589" s="59">
        <f t="shared" si="842"/>
        <v>137.9</v>
      </c>
    </row>
    <row r="590" spans="1:53" x14ac:dyDescent="0.15">
      <c r="A590" s="9"/>
      <c r="B590" s="10"/>
      <c r="C590" s="137"/>
      <c r="D590" s="22" t="s">
        <v>10</v>
      </c>
      <c r="E590" s="28"/>
      <c r="F590" s="28"/>
      <c r="G590" s="28"/>
      <c r="H590" s="28"/>
      <c r="I590" s="28"/>
      <c r="J590" s="28"/>
      <c r="K590" s="28"/>
      <c r="L590" s="28"/>
      <c r="M590" s="28"/>
      <c r="N590" s="28"/>
      <c r="O590" s="28"/>
      <c r="P590" s="28"/>
      <c r="Q590" s="28"/>
      <c r="R590" s="28"/>
      <c r="S590" s="28"/>
      <c r="T590" s="28"/>
      <c r="U590" s="28"/>
      <c r="V590" s="28"/>
      <c r="W590" s="28"/>
      <c r="X590" s="28"/>
      <c r="Y590" s="28"/>
      <c r="Z590" s="28"/>
      <c r="AA590" s="28"/>
      <c r="AB590" s="28"/>
      <c r="AC590" s="28"/>
      <c r="AD590" s="28"/>
      <c r="AE590" s="28"/>
      <c r="AF590" s="28"/>
      <c r="AG590" s="28"/>
      <c r="AH590" s="28"/>
      <c r="AI590" s="28"/>
      <c r="AJ590" s="28"/>
      <c r="AK590" s="28"/>
      <c r="AL590" s="28"/>
      <c r="AM590" s="28"/>
      <c r="AN590" s="28"/>
      <c r="AO590" s="28"/>
      <c r="AP590" s="30"/>
      <c r="AQ590" s="30"/>
      <c r="AR590" s="5">
        <v>11.2</v>
      </c>
      <c r="AS590" s="5">
        <v>11.6</v>
      </c>
      <c r="AU590" s="51"/>
      <c r="AV590" s="52"/>
      <c r="AW590" s="54"/>
      <c r="AY590" s="59">
        <f t="shared" si="840"/>
        <v>0</v>
      </c>
      <c r="AZ590" s="59">
        <f t="shared" si="841"/>
        <v>0</v>
      </c>
      <c r="BA590" s="59">
        <f t="shared" si="842"/>
        <v>0.3</v>
      </c>
    </row>
    <row r="591" spans="1:53" ht="14.25" thickBot="1" x14ac:dyDescent="0.2">
      <c r="A591" s="9"/>
      <c r="B591" s="10"/>
      <c r="C591" s="138"/>
      <c r="D591" s="24" t="s">
        <v>11</v>
      </c>
      <c r="E591" s="29"/>
      <c r="F591" s="29"/>
      <c r="G591" s="29"/>
      <c r="H591" s="29"/>
      <c r="I591" s="29"/>
      <c r="J591" s="29"/>
      <c r="K591" s="29"/>
      <c r="L591" s="29"/>
      <c r="M591" s="29"/>
      <c r="N591" s="29"/>
      <c r="O591" s="29"/>
      <c r="P591" s="29"/>
      <c r="Q591" s="29"/>
      <c r="R591" s="29"/>
      <c r="S591" s="29"/>
      <c r="T591" s="29"/>
      <c r="U591" s="29"/>
      <c r="V591" s="29"/>
      <c r="W591" s="29"/>
      <c r="X591" s="29"/>
      <c r="Y591" s="29"/>
      <c r="Z591" s="29"/>
      <c r="AA591" s="29"/>
      <c r="AB591" s="29"/>
      <c r="AC591" s="29"/>
      <c r="AD591" s="29"/>
      <c r="AE591" s="29"/>
      <c r="AF591" s="29"/>
      <c r="AG591" s="29"/>
      <c r="AH591" s="29"/>
      <c r="AI591" s="29"/>
      <c r="AJ591" s="29"/>
      <c r="AK591" s="29"/>
      <c r="AL591" s="29"/>
      <c r="AM591" s="29"/>
      <c r="AN591" s="29"/>
      <c r="AO591" s="29"/>
      <c r="AP591" s="31"/>
      <c r="AQ591" s="31"/>
      <c r="AR591" s="7">
        <v>11.2</v>
      </c>
      <c r="AS591" s="7">
        <v>11.6</v>
      </c>
      <c r="AU591" s="51"/>
      <c r="AV591" s="52"/>
      <c r="AW591" s="55"/>
      <c r="AY591" s="59">
        <f t="shared" si="840"/>
        <v>0</v>
      </c>
      <c r="AZ591" s="59">
        <f t="shared" si="841"/>
        <v>0</v>
      </c>
      <c r="BA591" s="59">
        <f t="shared" si="842"/>
        <v>0.3</v>
      </c>
    </row>
    <row r="592" spans="1:53" x14ac:dyDescent="0.15">
      <c r="A592" s="9"/>
      <c r="B592" s="10"/>
      <c r="C592" s="136" t="s">
        <v>98</v>
      </c>
      <c r="D592" s="23" t="s">
        <v>6</v>
      </c>
      <c r="E592" s="26">
        <f t="shared" ref="E592:AI592" si="851">SUM(E593:E594)</f>
        <v>0</v>
      </c>
      <c r="F592" s="26">
        <f t="shared" si="851"/>
        <v>0</v>
      </c>
      <c r="G592" s="26">
        <f t="shared" si="851"/>
        <v>0</v>
      </c>
      <c r="H592" s="26">
        <f t="shared" si="851"/>
        <v>0</v>
      </c>
      <c r="I592" s="26">
        <f t="shared" si="851"/>
        <v>0</v>
      </c>
      <c r="J592" s="26">
        <f t="shared" si="851"/>
        <v>0</v>
      </c>
      <c r="K592" s="26">
        <f t="shared" si="851"/>
        <v>0</v>
      </c>
      <c r="L592" s="26">
        <f t="shared" si="851"/>
        <v>0</v>
      </c>
      <c r="M592" s="26">
        <f t="shared" si="851"/>
        <v>0</v>
      </c>
      <c r="N592" s="26">
        <f t="shared" si="851"/>
        <v>0</v>
      </c>
      <c r="O592" s="26">
        <f t="shared" si="851"/>
        <v>0</v>
      </c>
      <c r="P592" s="26">
        <f t="shared" si="851"/>
        <v>0</v>
      </c>
      <c r="Q592" s="26">
        <f t="shared" si="851"/>
        <v>0</v>
      </c>
      <c r="R592" s="26">
        <f t="shared" si="851"/>
        <v>0</v>
      </c>
      <c r="S592" s="26">
        <f t="shared" si="851"/>
        <v>0</v>
      </c>
      <c r="T592" s="26">
        <f t="shared" si="851"/>
        <v>0</v>
      </c>
      <c r="U592" s="26">
        <f t="shared" si="851"/>
        <v>0</v>
      </c>
      <c r="V592" s="26">
        <f t="shared" si="851"/>
        <v>0</v>
      </c>
      <c r="W592" s="26">
        <f t="shared" si="851"/>
        <v>0</v>
      </c>
      <c r="X592" s="26">
        <f t="shared" si="851"/>
        <v>0</v>
      </c>
      <c r="Y592" s="26">
        <f t="shared" si="851"/>
        <v>0</v>
      </c>
      <c r="Z592" s="26">
        <f t="shared" si="851"/>
        <v>0</v>
      </c>
      <c r="AA592" s="26">
        <f t="shared" si="851"/>
        <v>0</v>
      </c>
      <c r="AB592" s="26">
        <f t="shared" si="851"/>
        <v>0</v>
      </c>
      <c r="AC592" s="26">
        <f t="shared" si="851"/>
        <v>0</v>
      </c>
      <c r="AD592" s="26">
        <f t="shared" si="851"/>
        <v>0</v>
      </c>
      <c r="AE592" s="26">
        <f t="shared" si="851"/>
        <v>0</v>
      </c>
      <c r="AF592" s="26">
        <f t="shared" si="851"/>
        <v>0</v>
      </c>
      <c r="AG592" s="26">
        <f t="shared" si="851"/>
        <v>0</v>
      </c>
      <c r="AH592" s="26">
        <f t="shared" si="851"/>
        <v>0</v>
      </c>
      <c r="AI592" s="26">
        <f t="shared" si="851"/>
        <v>0</v>
      </c>
      <c r="AJ592" s="26">
        <f t="shared" ref="AJ592:AK592" si="852">SUM(AJ593:AJ594)</f>
        <v>0</v>
      </c>
      <c r="AK592" s="26">
        <f t="shared" si="852"/>
        <v>0</v>
      </c>
      <c r="AL592" s="26">
        <f t="shared" ref="AL592" si="853">SUM(AL593:AL594)</f>
        <v>0</v>
      </c>
      <c r="AM592" s="26">
        <f t="shared" ref="AM592" si="854">SUM(AM593:AM594)</f>
        <v>0</v>
      </c>
      <c r="AN592" s="26">
        <f t="shared" ref="AN592" si="855">SUM(AN593:AN594)</f>
        <v>0</v>
      </c>
      <c r="AO592" s="26">
        <f t="shared" ref="AO592" si="856">SUM(AO593:AO594)</f>
        <v>0</v>
      </c>
      <c r="AP592" s="27">
        <f t="shared" ref="AP592" si="857">SUM(AP593:AP594)</f>
        <v>0</v>
      </c>
      <c r="AQ592" s="27">
        <f t="shared" ref="AQ592" si="858">SUM(AQ593:AQ594)</f>
        <v>0</v>
      </c>
      <c r="AR592" s="3">
        <v>746.9</v>
      </c>
      <c r="AS592" s="3">
        <v>434.8</v>
      </c>
      <c r="AU592" s="51"/>
      <c r="AV592" s="52"/>
      <c r="AW592" s="121" t="s">
        <v>366</v>
      </c>
      <c r="AY592" s="27">
        <f>SUM(AY593:AY594)</f>
        <v>3942.6</v>
      </c>
      <c r="AZ592" s="27">
        <f>SUM(AZ593:AZ594)</f>
        <v>3687.5</v>
      </c>
      <c r="BA592" s="27">
        <f>SUM(BA593:BA594)</f>
        <v>3551.8</v>
      </c>
    </row>
    <row r="593" spans="1:53" x14ac:dyDescent="0.15">
      <c r="A593" s="9"/>
      <c r="B593" s="10"/>
      <c r="C593" s="137"/>
      <c r="D593" s="22" t="s">
        <v>7</v>
      </c>
      <c r="E593" s="28"/>
      <c r="F593" s="28"/>
      <c r="G593" s="28"/>
      <c r="H593" s="28"/>
      <c r="I593" s="28"/>
      <c r="J593" s="28"/>
      <c r="K593" s="28"/>
      <c r="L593" s="28"/>
      <c r="M593" s="28"/>
      <c r="N593" s="28"/>
      <c r="O593" s="28"/>
      <c r="P593" s="28"/>
      <c r="Q593" s="28"/>
      <c r="R593" s="28"/>
      <c r="S593" s="28"/>
      <c r="T593" s="28"/>
      <c r="U593" s="28"/>
      <c r="V593" s="28"/>
      <c r="W593" s="28"/>
      <c r="X593" s="28"/>
      <c r="Y593" s="28"/>
      <c r="Z593" s="28"/>
      <c r="AA593" s="28"/>
      <c r="AB593" s="28"/>
      <c r="AC593" s="28"/>
      <c r="AD593" s="28"/>
      <c r="AE593" s="28"/>
      <c r="AF593" s="28"/>
      <c r="AG593" s="28"/>
      <c r="AH593" s="28"/>
      <c r="AI593" s="28"/>
      <c r="AJ593" s="28"/>
      <c r="AK593" s="28"/>
      <c r="AL593" s="28"/>
      <c r="AM593" s="28"/>
      <c r="AN593" s="28"/>
      <c r="AO593" s="28"/>
      <c r="AP593" s="30"/>
      <c r="AQ593" s="30"/>
      <c r="AR593" s="5">
        <v>64.7</v>
      </c>
      <c r="AS593" s="5">
        <v>65.400000000000006</v>
      </c>
      <c r="AU593" s="51"/>
      <c r="AV593" s="52"/>
      <c r="AW593" s="122"/>
      <c r="AY593" s="59">
        <f t="shared" ref="AY593:BA597" si="859">AP647</f>
        <v>1587.6</v>
      </c>
      <c r="AZ593" s="59">
        <f t="shared" si="859"/>
        <v>1660</v>
      </c>
      <c r="BA593" s="59">
        <f t="shared" si="859"/>
        <v>1618.4</v>
      </c>
    </row>
    <row r="594" spans="1:53" x14ac:dyDescent="0.15">
      <c r="A594" s="9"/>
      <c r="B594" s="10"/>
      <c r="C594" s="137"/>
      <c r="D594" s="22" t="s">
        <v>8</v>
      </c>
      <c r="E594" s="28"/>
      <c r="F594" s="28"/>
      <c r="G594" s="28"/>
      <c r="H594" s="28"/>
      <c r="I594" s="28"/>
      <c r="J594" s="28"/>
      <c r="K594" s="28"/>
      <c r="L594" s="28"/>
      <c r="M594" s="28"/>
      <c r="N594" s="28"/>
      <c r="O594" s="28"/>
      <c r="P594" s="28"/>
      <c r="Q594" s="28"/>
      <c r="R594" s="28"/>
      <c r="S594" s="28"/>
      <c r="T594" s="28"/>
      <c r="U594" s="28"/>
      <c r="V594" s="28"/>
      <c r="W594" s="28"/>
      <c r="X594" s="28"/>
      <c r="Y594" s="28"/>
      <c r="Z594" s="28"/>
      <c r="AA594" s="28"/>
      <c r="AB594" s="28"/>
      <c r="AC594" s="28"/>
      <c r="AD594" s="28"/>
      <c r="AE594" s="28"/>
      <c r="AF594" s="28"/>
      <c r="AG594" s="28"/>
      <c r="AH594" s="28"/>
      <c r="AI594" s="28"/>
      <c r="AJ594" s="28"/>
      <c r="AK594" s="28"/>
      <c r="AL594" s="28"/>
      <c r="AM594" s="28"/>
      <c r="AN594" s="28"/>
      <c r="AO594" s="28"/>
      <c r="AP594" s="30"/>
      <c r="AQ594" s="30"/>
      <c r="AR594" s="5">
        <v>682.2</v>
      </c>
      <c r="AS594" s="5">
        <v>369.4</v>
      </c>
      <c r="AU594" s="51"/>
      <c r="AV594" s="52"/>
      <c r="AW594" s="122"/>
      <c r="AY594" s="59">
        <f t="shared" si="859"/>
        <v>2355</v>
      </c>
      <c r="AZ594" s="59">
        <f t="shared" si="859"/>
        <v>2027.5</v>
      </c>
      <c r="BA594" s="59">
        <f t="shared" si="859"/>
        <v>1933.4</v>
      </c>
    </row>
    <row r="595" spans="1:53" x14ac:dyDescent="0.15">
      <c r="A595" s="9"/>
      <c r="B595" s="10"/>
      <c r="C595" s="137"/>
      <c r="D595" s="22" t="s">
        <v>9</v>
      </c>
      <c r="E595" s="28"/>
      <c r="F595" s="28"/>
      <c r="G595" s="28"/>
      <c r="H595" s="28"/>
      <c r="I595" s="28"/>
      <c r="J595" s="28"/>
      <c r="K595" s="28"/>
      <c r="L595" s="28"/>
      <c r="M595" s="28"/>
      <c r="N595" s="28"/>
      <c r="O595" s="28"/>
      <c r="P595" s="28"/>
      <c r="Q595" s="28"/>
      <c r="R595" s="28"/>
      <c r="S595" s="28"/>
      <c r="T595" s="28"/>
      <c r="U595" s="28"/>
      <c r="V595" s="28"/>
      <c r="W595" s="28"/>
      <c r="X595" s="28"/>
      <c r="Y595" s="28"/>
      <c r="Z595" s="28"/>
      <c r="AA595" s="28"/>
      <c r="AB595" s="28"/>
      <c r="AC595" s="28"/>
      <c r="AD595" s="28"/>
      <c r="AE595" s="28"/>
      <c r="AF595" s="28"/>
      <c r="AG595" s="28"/>
      <c r="AH595" s="28"/>
      <c r="AI595" s="28"/>
      <c r="AJ595" s="28"/>
      <c r="AK595" s="28"/>
      <c r="AL595" s="28"/>
      <c r="AM595" s="28"/>
      <c r="AN595" s="28"/>
      <c r="AO595" s="28"/>
      <c r="AP595" s="30"/>
      <c r="AQ595" s="30"/>
      <c r="AR595" s="5">
        <v>723.7</v>
      </c>
      <c r="AS595" s="5">
        <v>406.5</v>
      </c>
      <c r="AU595" s="51"/>
      <c r="AV595" s="52"/>
      <c r="AW595" s="122"/>
      <c r="AY595" s="59">
        <f t="shared" si="859"/>
        <v>3094.1</v>
      </c>
      <c r="AZ595" s="59">
        <f t="shared" si="859"/>
        <v>2889.3</v>
      </c>
      <c r="BA595" s="59">
        <f t="shared" si="859"/>
        <v>2786</v>
      </c>
    </row>
    <row r="596" spans="1:53" x14ac:dyDescent="0.15">
      <c r="A596" s="9"/>
      <c r="B596" s="10"/>
      <c r="C596" s="137"/>
      <c r="D596" s="22" t="s">
        <v>10</v>
      </c>
      <c r="E596" s="28"/>
      <c r="F596" s="28"/>
      <c r="G596" s="28"/>
      <c r="H596" s="28"/>
      <c r="I596" s="28"/>
      <c r="J596" s="28"/>
      <c r="K596" s="28"/>
      <c r="L596" s="28"/>
      <c r="M596" s="28"/>
      <c r="N596" s="28"/>
      <c r="O596" s="28"/>
      <c r="P596" s="28"/>
      <c r="Q596" s="28"/>
      <c r="R596" s="28"/>
      <c r="S596" s="28"/>
      <c r="T596" s="28"/>
      <c r="U596" s="28"/>
      <c r="V596" s="28"/>
      <c r="W596" s="28"/>
      <c r="X596" s="28"/>
      <c r="Y596" s="28"/>
      <c r="Z596" s="28"/>
      <c r="AA596" s="28"/>
      <c r="AB596" s="28"/>
      <c r="AC596" s="28"/>
      <c r="AD596" s="28"/>
      <c r="AE596" s="28"/>
      <c r="AF596" s="28"/>
      <c r="AG596" s="28"/>
      <c r="AH596" s="28"/>
      <c r="AI596" s="28"/>
      <c r="AJ596" s="28"/>
      <c r="AK596" s="28"/>
      <c r="AL596" s="28"/>
      <c r="AM596" s="28"/>
      <c r="AN596" s="28"/>
      <c r="AO596" s="28"/>
      <c r="AP596" s="30"/>
      <c r="AQ596" s="30"/>
      <c r="AR596" s="5">
        <v>23.2</v>
      </c>
      <c r="AS596" s="5">
        <v>28.3</v>
      </c>
      <c r="AU596" s="51"/>
      <c r="AV596" s="56"/>
      <c r="AW596" s="122"/>
      <c r="AY596" s="59">
        <f t="shared" si="859"/>
        <v>848.5</v>
      </c>
      <c r="AZ596" s="59">
        <f t="shared" si="859"/>
        <v>798.2</v>
      </c>
      <c r="BA596" s="59">
        <f t="shared" si="859"/>
        <v>765.8</v>
      </c>
    </row>
    <row r="597" spans="1:53" ht="14.25" thickBot="1" x14ac:dyDescent="0.2">
      <c r="A597" s="9"/>
      <c r="B597" s="11"/>
      <c r="C597" s="138"/>
      <c r="D597" s="24" t="s">
        <v>11</v>
      </c>
      <c r="E597" s="29"/>
      <c r="F597" s="29"/>
      <c r="G597" s="29"/>
      <c r="H597" s="29"/>
      <c r="I597" s="29"/>
      <c r="J597" s="29"/>
      <c r="K597" s="29"/>
      <c r="L597" s="29"/>
      <c r="M597" s="29"/>
      <c r="N597" s="29"/>
      <c r="O597" s="29"/>
      <c r="P597" s="29"/>
      <c r="Q597" s="29"/>
      <c r="R597" s="29"/>
      <c r="S597" s="29"/>
      <c r="T597" s="29"/>
      <c r="U597" s="29"/>
      <c r="V597" s="29"/>
      <c r="W597" s="29"/>
      <c r="X597" s="29"/>
      <c r="Y597" s="29"/>
      <c r="Z597" s="29"/>
      <c r="AA597" s="29"/>
      <c r="AB597" s="29"/>
      <c r="AC597" s="29"/>
      <c r="AD597" s="29"/>
      <c r="AE597" s="29"/>
      <c r="AF597" s="29"/>
      <c r="AG597" s="29"/>
      <c r="AH597" s="29"/>
      <c r="AI597" s="29"/>
      <c r="AJ597" s="29"/>
      <c r="AK597" s="29"/>
      <c r="AL597" s="29"/>
      <c r="AM597" s="29"/>
      <c r="AN597" s="29"/>
      <c r="AO597" s="29"/>
      <c r="AP597" s="31"/>
      <c r="AQ597" s="31"/>
      <c r="AR597" s="7">
        <v>23.4</v>
      </c>
      <c r="AS597" s="7">
        <v>28.6</v>
      </c>
      <c r="AU597" s="51"/>
      <c r="AV597" s="56"/>
      <c r="AW597" s="123"/>
      <c r="AY597" s="59">
        <f t="shared" si="859"/>
        <v>863.8</v>
      </c>
      <c r="AZ597" s="59">
        <f t="shared" si="859"/>
        <v>810.3</v>
      </c>
      <c r="BA597" s="59">
        <f t="shared" si="859"/>
        <v>776</v>
      </c>
    </row>
    <row r="598" spans="1:53" x14ac:dyDescent="0.15">
      <c r="A598" s="9"/>
      <c r="B598" s="9"/>
      <c r="C598" s="133" t="s">
        <v>320</v>
      </c>
      <c r="D598" s="23" t="s">
        <v>6</v>
      </c>
      <c r="E598" s="26">
        <f t="shared" ref="E598:AI598" si="860">SUM(E599:E600)-SUM(E601:E602)</f>
        <v>0</v>
      </c>
      <c r="F598" s="26">
        <f t="shared" si="860"/>
        <v>0</v>
      </c>
      <c r="G598" s="26">
        <f t="shared" si="860"/>
        <v>0</v>
      </c>
      <c r="H598" s="26">
        <f t="shared" si="860"/>
        <v>0</v>
      </c>
      <c r="I598" s="26">
        <f t="shared" si="860"/>
        <v>0</v>
      </c>
      <c r="J598" s="26">
        <f t="shared" si="860"/>
        <v>0</v>
      </c>
      <c r="K598" s="26">
        <f t="shared" si="860"/>
        <v>0</v>
      </c>
      <c r="L598" s="26">
        <f t="shared" si="860"/>
        <v>0</v>
      </c>
      <c r="M598" s="26">
        <f t="shared" si="860"/>
        <v>0</v>
      </c>
      <c r="N598" s="26">
        <f t="shared" si="860"/>
        <v>0</v>
      </c>
      <c r="O598" s="26">
        <f t="shared" si="860"/>
        <v>0</v>
      </c>
      <c r="P598" s="26">
        <f t="shared" si="860"/>
        <v>0</v>
      </c>
      <c r="Q598" s="26">
        <f t="shared" si="860"/>
        <v>0</v>
      </c>
      <c r="R598" s="26">
        <f t="shared" si="860"/>
        <v>0</v>
      </c>
      <c r="S598" s="26">
        <f t="shared" si="860"/>
        <v>0</v>
      </c>
      <c r="T598" s="26">
        <f t="shared" si="860"/>
        <v>0</v>
      </c>
      <c r="U598" s="26">
        <f t="shared" si="860"/>
        <v>0</v>
      </c>
      <c r="V598" s="26">
        <f t="shared" si="860"/>
        <v>0</v>
      </c>
      <c r="W598" s="26">
        <f t="shared" si="860"/>
        <v>10</v>
      </c>
      <c r="X598" s="26">
        <f t="shared" si="860"/>
        <v>0</v>
      </c>
      <c r="Y598" s="26">
        <f t="shared" si="860"/>
        <v>0</v>
      </c>
      <c r="Z598" s="26">
        <f t="shared" si="860"/>
        <v>0</v>
      </c>
      <c r="AA598" s="26">
        <f t="shared" si="860"/>
        <v>0</v>
      </c>
      <c r="AB598" s="26">
        <f t="shared" si="860"/>
        <v>0</v>
      </c>
      <c r="AC598" s="26">
        <f t="shared" si="860"/>
        <v>0</v>
      </c>
      <c r="AD598" s="26">
        <f t="shared" si="860"/>
        <v>0</v>
      </c>
      <c r="AE598" s="26">
        <f t="shared" si="860"/>
        <v>0</v>
      </c>
      <c r="AF598" s="26">
        <f t="shared" si="860"/>
        <v>0</v>
      </c>
      <c r="AG598" s="26">
        <f t="shared" si="860"/>
        <v>0</v>
      </c>
      <c r="AH598" s="26">
        <f t="shared" si="860"/>
        <v>0</v>
      </c>
      <c r="AI598" s="26">
        <f t="shared" si="860"/>
        <v>0</v>
      </c>
      <c r="AJ598" s="26">
        <f t="shared" ref="AJ598:AK598" si="861">SUM(AJ599:AJ600)-SUM(AJ601:AJ602)</f>
        <v>0</v>
      </c>
      <c r="AK598" s="26">
        <f t="shared" si="861"/>
        <v>0</v>
      </c>
      <c r="AL598" s="26">
        <f t="shared" ref="AL598" si="862">SUM(AL599:AL600)-SUM(AL601:AL602)</f>
        <v>0</v>
      </c>
      <c r="AM598" s="26">
        <f t="shared" ref="AM598" si="863">SUM(AM599:AM600)-SUM(AM601:AM602)</f>
        <v>0</v>
      </c>
      <c r="AN598" s="26">
        <f t="shared" ref="AN598" si="864">SUM(AN599:AN600)-SUM(AN601:AN602)</f>
        <v>0</v>
      </c>
      <c r="AO598" s="26">
        <f t="shared" ref="AO598" si="865">SUM(AO599:AO600)-SUM(AO601:AO602)</f>
        <v>0</v>
      </c>
      <c r="AP598" s="27">
        <f t="shared" ref="AP598" si="866">SUM(AP599:AP600)-SUM(AP601:AP602)</f>
        <v>0</v>
      </c>
      <c r="AQ598" s="27">
        <f t="shared" ref="AQ598" si="867">SUM(AQ599:AQ600)-SUM(AQ601:AQ602)</f>
        <v>0</v>
      </c>
      <c r="AR598" s="3">
        <v>184.6</v>
      </c>
      <c r="AS598" s="3">
        <v>170.4</v>
      </c>
      <c r="AU598" s="51"/>
      <c r="AV598" s="56"/>
      <c r="AW598" s="121" t="s">
        <v>367</v>
      </c>
      <c r="AY598" s="27">
        <f>SUM(AY599:AY600)</f>
        <v>880.2</v>
      </c>
      <c r="AZ598" s="27">
        <f>SUM(AZ599:AZ600)</f>
        <v>926.4</v>
      </c>
      <c r="BA598" s="27">
        <f>SUM(BA599:BA600)</f>
        <v>900</v>
      </c>
    </row>
    <row r="599" spans="1:53" x14ac:dyDescent="0.15">
      <c r="A599" s="9"/>
      <c r="B599" s="10"/>
      <c r="C599" s="134"/>
      <c r="D599" s="22" t="s">
        <v>7</v>
      </c>
      <c r="E599" s="28"/>
      <c r="F599" s="28"/>
      <c r="G599" s="28"/>
      <c r="H599" s="28">
        <v>585</v>
      </c>
      <c r="I599" s="28">
        <v>860</v>
      </c>
      <c r="J599" s="28">
        <v>659</v>
      </c>
      <c r="K599" s="28">
        <v>551</v>
      </c>
      <c r="L599" s="28">
        <v>13667</v>
      </c>
      <c r="M599" s="28">
        <v>5155</v>
      </c>
      <c r="N599" s="28">
        <v>3422</v>
      </c>
      <c r="O599" s="28">
        <v>251</v>
      </c>
      <c r="P599" s="28">
        <v>13666</v>
      </c>
      <c r="Q599" s="28">
        <v>6282</v>
      </c>
      <c r="R599" s="28">
        <v>11287</v>
      </c>
      <c r="S599" s="28">
        <v>924</v>
      </c>
      <c r="T599" s="28">
        <v>512</v>
      </c>
      <c r="U599" s="28">
        <v>1286</v>
      </c>
      <c r="V599" s="28">
        <v>1343</v>
      </c>
      <c r="W599" s="28">
        <v>1870</v>
      </c>
      <c r="X599" s="28">
        <v>2030</v>
      </c>
      <c r="Y599" s="28">
        <v>2094</v>
      </c>
      <c r="Z599" s="28">
        <v>2246</v>
      </c>
      <c r="AA599" s="28">
        <v>2627</v>
      </c>
      <c r="AB599" s="28">
        <v>18723</v>
      </c>
      <c r="AC599" s="28">
        <v>1520</v>
      </c>
      <c r="AD599" s="28">
        <v>4134</v>
      </c>
      <c r="AE599" s="28">
        <v>4073</v>
      </c>
      <c r="AF599" s="28">
        <v>5036</v>
      </c>
      <c r="AG599" s="28">
        <v>5574</v>
      </c>
      <c r="AH599" s="28">
        <v>8001</v>
      </c>
      <c r="AI599" s="28">
        <v>8345</v>
      </c>
      <c r="AJ599" s="28">
        <v>10148</v>
      </c>
      <c r="AK599" s="28">
        <v>9614</v>
      </c>
      <c r="AL599" s="28">
        <v>13103</v>
      </c>
      <c r="AM599" s="28">
        <v>13496</v>
      </c>
      <c r="AN599" s="28">
        <v>12021</v>
      </c>
      <c r="AO599" s="28">
        <v>22741</v>
      </c>
      <c r="AP599" s="30">
        <v>26.2</v>
      </c>
      <c r="AQ599" s="30">
        <v>20.2</v>
      </c>
      <c r="AR599" s="5">
        <v>15.5</v>
      </c>
      <c r="AS599" s="5">
        <v>14.1</v>
      </c>
      <c r="AU599" s="51"/>
      <c r="AV599" s="56"/>
      <c r="AW599" s="122"/>
      <c r="AY599" s="59">
        <f t="shared" ref="AY599:BA603" si="868">AP653</f>
        <v>515.6</v>
      </c>
      <c r="AZ599" s="59">
        <f t="shared" si="868"/>
        <v>583.29999999999995</v>
      </c>
      <c r="BA599" s="59">
        <f t="shared" si="868"/>
        <v>578.5</v>
      </c>
    </row>
    <row r="600" spans="1:53" x14ac:dyDescent="0.15">
      <c r="A600" s="9"/>
      <c r="B600" s="10"/>
      <c r="C600" s="134"/>
      <c r="D600" s="22" t="s">
        <v>8</v>
      </c>
      <c r="E600" s="28"/>
      <c r="F600" s="28"/>
      <c r="G600" s="28"/>
      <c r="H600" s="28">
        <v>57502</v>
      </c>
      <c r="I600" s="28">
        <v>47190</v>
      </c>
      <c r="J600" s="28">
        <v>73420</v>
      </c>
      <c r="K600" s="28">
        <v>58577</v>
      </c>
      <c r="L600" s="28">
        <v>82132</v>
      </c>
      <c r="M600" s="28">
        <v>94673</v>
      </c>
      <c r="N600" s="28">
        <v>83251</v>
      </c>
      <c r="O600" s="28">
        <v>90466</v>
      </c>
      <c r="P600" s="28">
        <v>52972</v>
      </c>
      <c r="Q600" s="28">
        <v>84047</v>
      </c>
      <c r="R600" s="28">
        <v>69144</v>
      </c>
      <c r="S600" s="28">
        <v>102246</v>
      </c>
      <c r="T600" s="28">
        <v>69631</v>
      </c>
      <c r="U600" s="28">
        <v>69665</v>
      </c>
      <c r="V600" s="28">
        <v>69486</v>
      </c>
      <c r="W600" s="28">
        <v>70162</v>
      </c>
      <c r="X600" s="28">
        <v>75312</v>
      </c>
      <c r="Y600" s="28">
        <v>76493</v>
      </c>
      <c r="Z600" s="28">
        <v>78261</v>
      </c>
      <c r="AA600" s="28">
        <v>80379</v>
      </c>
      <c r="AB600" s="28">
        <v>52948</v>
      </c>
      <c r="AC600" s="28">
        <v>61740</v>
      </c>
      <c r="AD600" s="28">
        <v>67159</v>
      </c>
      <c r="AE600" s="28">
        <v>62957</v>
      </c>
      <c r="AF600" s="28">
        <v>63032</v>
      </c>
      <c r="AG600" s="28">
        <v>69435</v>
      </c>
      <c r="AH600" s="28">
        <v>78005</v>
      </c>
      <c r="AI600" s="28">
        <v>77404</v>
      </c>
      <c r="AJ600" s="28">
        <v>90455</v>
      </c>
      <c r="AK600" s="28">
        <v>97978</v>
      </c>
      <c r="AL600" s="28">
        <v>97242</v>
      </c>
      <c r="AM600" s="28">
        <v>105192</v>
      </c>
      <c r="AN600" s="28">
        <v>101425</v>
      </c>
      <c r="AO600" s="28">
        <v>88935</v>
      </c>
      <c r="AP600" s="30">
        <v>150.80000000000001</v>
      </c>
      <c r="AQ600" s="30">
        <v>135.4</v>
      </c>
      <c r="AR600" s="5">
        <v>169.1</v>
      </c>
      <c r="AS600" s="5">
        <v>156.30000000000001</v>
      </c>
      <c r="AU600" s="51"/>
      <c r="AV600" s="56"/>
      <c r="AW600" s="122"/>
      <c r="AY600" s="59">
        <f t="shared" si="868"/>
        <v>364.6</v>
      </c>
      <c r="AZ600" s="59">
        <f t="shared" si="868"/>
        <v>343.1</v>
      </c>
      <c r="BA600" s="59">
        <f t="shared" si="868"/>
        <v>321.5</v>
      </c>
    </row>
    <row r="601" spans="1:53" x14ac:dyDescent="0.15">
      <c r="A601" s="9"/>
      <c r="B601" s="10"/>
      <c r="C601" s="134"/>
      <c r="D601" s="22" t="s">
        <v>9</v>
      </c>
      <c r="E601" s="28"/>
      <c r="F601" s="28"/>
      <c r="G601" s="28"/>
      <c r="H601" s="28">
        <v>52569</v>
      </c>
      <c r="I601" s="28">
        <v>44276</v>
      </c>
      <c r="J601" s="28">
        <v>55217</v>
      </c>
      <c r="K601" s="28">
        <v>39272</v>
      </c>
      <c r="L601" s="28">
        <v>78325</v>
      </c>
      <c r="M601" s="28">
        <v>82977</v>
      </c>
      <c r="N601" s="28">
        <v>77643</v>
      </c>
      <c r="O601" s="28">
        <v>70805</v>
      </c>
      <c r="P601" s="28">
        <v>47481</v>
      </c>
      <c r="Q601" s="28">
        <v>77392</v>
      </c>
      <c r="R601" s="28">
        <v>69182</v>
      </c>
      <c r="S601" s="28">
        <v>72900</v>
      </c>
      <c r="T601" s="28">
        <v>64549</v>
      </c>
      <c r="U601" s="28">
        <v>65178</v>
      </c>
      <c r="V601" s="28">
        <v>64690</v>
      </c>
      <c r="W601" s="28">
        <v>65748</v>
      </c>
      <c r="X601" s="28">
        <v>70727</v>
      </c>
      <c r="Y601" s="28">
        <v>71690</v>
      </c>
      <c r="Z601" s="28">
        <v>71707</v>
      </c>
      <c r="AA601" s="28">
        <v>75923</v>
      </c>
      <c r="AB601" s="28">
        <v>63769</v>
      </c>
      <c r="AC601" s="28">
        <v>56488</v>
      </c>
      <c r="AD601" s="28">
        <v>64105</v>
      </c>
      <c r="AE601" s="28">
        <v>60305</v>
      </c>
      <c r="AF601" s="28">
        <v>60845</v>
      </c>
      <c r="AG601" s="28">
        <v>65934</v>
      </c>
      <c r="AH601" s="28">
        <v>77003</v>
      </c>
      <c r="AI601" s="28">
        <v>74735</v>
      </c>
      <c r="AJ601" s="28">
        <v>87630</v>
      </c>
      <c r="AK601" s="28">
        <v>89353</v>
      </c>
      <c r="AL601" s="28">
        <v>92217</v>
      </c>
      <c r="AM601" s="28">
        <v>99996</v>
      </c>
      <c r="AN601" s="28">
        <v>96653</v>
      </c>
      <c r="AO601" s="28">
        <v>97464</v>
      </c>
      <c r="AP601" s="30">
        <v>162.6</v>
      </c>
      <c r="AQ601" s="30">
        <v>142.69999999999999</v>
      </c>
      <c r="AR601" s="5">
        <v>174.2</v>
      </c>
      <c r="AS601" s="5">
        <v>159.1</v>
      </c>
      <c r="AU601" s="51"/>
      <c r="AV601" s="56"/>
      <c r="AW601" s="122"/>
      <c r="AY601" s="59">
        <f t="shared" si="868"/>
        <v>833.5</v>
      </c>
      <c r="AZ601" s="59">
        <f t="shared" si="868"/>
        <v>867.4</v>
      </c>
      <c r="BA601" s="59">
        <f t="shared" si="868"/>
        <v>848</v>
      </c>
    </row>
    <row r="602" spans="1:53" x14ac:dyDescent="0.15">
      <c r="A602" s="9"/>
      <c r="B602" s="10"/>
      <c r="C602" s="134"/>
      <c r="D602" s="22" t="s">
        <v>10</v>
      </c>
      <c r="E602" s="28"/>
      <c r="F602" s="28"/>
      <c r="G602" s="28"/>
      <c r="H602" s="28">
        <v>5518</v>
      </c>
      <c r="I602" s="28">
        <v>3774</v>
      </c>
      <c r="J602" s="28">
        <v>18862</v>
      </c>
      <c r="K602" s="28">
        <v>19856</v>
      </c>
      <c r="L602" s="28">
        <v>17474</v>
      </c>
      <c r="M602" s="28">
        <v>16851</v>
      </c>
      <c r="N602" s="28">
        <v>9030</v>
      </c>
      <c r="O602" s="28">
        <v>19912</v>
      </c>
      <c r="P602" s="28">
        <v>19157</v>
      </c>
      <c r="Q602" s="28">
        <v>12937</v>
      </c>
      <c r="R602" s="28">
        <v>11249</v>
      </c>
      <c r="S602" s="28">
        <v>30270</v>
      </c>
      <c r="T602" s="28">
        <v>5594</v>
      </c>
      <c r="U602" s="28">
        <v>5773</v>
      </c>
      <c r="V602" s="28">
        <v>6139</v>
      </c>
      <c r="W602" s="28">
        <v>6274</v>
      </c>
      <c r="X602" s="28">
        <v>6615</v>
      </c>
      <c r="Y602" s="28">
        <v>6897</v>
      </c>
      <c r="Z602" s="28">
        <v>8800</v>
      </c>
      <c r="AA602" s="28">
        <v>7083</v>
      </c>
      <c r="AB602" s="28">
        <v>7902</v>
      </c>
      <c r="AC602" s="28">
        <v>6772</v>
      </c>
      <c r="AD602" s="28">
        <v>7188</v>
      </c>
      <c r="AE602" s="28">
        <v>6725</v>
      </c>
      <c r="AF602" s="28">
        <v>7223</v>
      </c>
      <c r="AG602" s="28">
        <v>9075</v>
      </c>
      <c r="AH602" s="28">
        <v>9003</v>
      </c>
      <c r="AI602" s="28">
        <v>11014</v>
      </c>
      <c r="AJ602" s="28">
        <v>12973</v>
      </c>
      <c r="AK602" s="28">
        <v>18239</v>
      </c>
      <c r="AL602" s="28">
        <v>18128</v>
      </c>
      <c r="AM602" s="28">
        <v>18692</v>
      </c>
      <c r="AN602" s="28">
        <v>16793</v>
      </c>
      <c r="AO602" s="28">
        <v>14212</v>
      </c>
      <c r="AP602" s="30">
        <v>14.4</v>
      </c>
      <c r="AQ602" s="30">
        <v>12.9</v>
      </c>
      <c r="AR602" s="5">
        <v>10.4</v>
      </c>
      <c r="AS602" s="5">
        <v>11.3</v>
      </c>
      <c r="AU602" s="51"/>
      <c r="AV602" s="56"/>
      <c r="AW602" s="122"/>
      <c r="AY602" s="59">
        <f t="shared" si="868"/>
        <v>46.7</v>
      </c>
      <c r="AZ602" s="59">
        <f t="shared" si="868"/>
        <v>59</v>
      </c>
      <c r="BA602" s="59">
        <f t="shared" si="868"/>
        <v>52</v>
      </c>
    </row>
    <row r="603" spans="1:53" ht="14.25" thickBot="1" x14ac:dyDescent="0.2">
      <c r="A603" s="12"/>
      <c r="B603" s="13"/>
      <c r="C603" s="135"/>
      <c r="D603" s="24" t="s">
        <v>11</v>
      </c>
      <c r="E603" s="29"/>
      <c r="F603" s="29"/>
      <c r="G603" s="29"/>
      <c r="H603" s="29"/>
      <c r="I603" s="29">
        <v>8048</v>
      </c>
      <c r="J603" s="29">
        <v>29931</v>
      </c>
      <c r="K603" s="29">
        <v>38966</v>
      </c>
      <c r="L603" s="29">
        <v>33573</v>
      </c>
      <c r="M603" s="29">
        <v>23077</v>
      </c>
      <c r="N603" s="29">
        <v>17203</v>
      </c>
      <c r="O603" s="29">
        <f>O602</f>
        <v>19912</v>
      </c>
      <c r="P603" s="29">
        <v>18315</v>
      </c>
      <c r="Q603" s="29">
        <f>Q602</f>
        <v>12937</v>
      </c>
      <c r="R603" s="29">
        <v>12923</v>
      </c>
      <c r="S603" s="29">
        <f>S602</f>
        <v>30270</v>
      </c>
      <c r="T603" s="29">
        <v>14019</v>
      </c>
      <c r="U603" s="29">
        <v>14285</v>
      </c>
      <c r="V603" s="29">
        <v>14683</v>
      </c>
      <c r="W603" s="29">
        <v>14116</v>
      </c>
      <c r="X603" s="29">
        <v>15544</v>
      </c>
      <c r="Y603" s="29">
        <v>7608</v>
      </c>
      <c r="Z603" s="29">
        <v>10560</v>
      </c>
      <c r="AA603" s="29">
        <v>8192</v>
      </c>
      <c r="AB603" s="29">
        <v>9255</v>
      </c>
      <c r="AC603" s="29">
        <v>7097</v>
      </c>
      <c r="AD603" s="29">
        <v>9165</v>
      </c>
      <c r="AE603" s="29">
        <v>10124</v>
      </c>
      <c r="AF603" s="29">
        <v>9976</v>
      </c>
      <c r="AG603" s="29">
        <v>12376</v>
      </c>
      <c r="AH603" s="29">
        <v>12831</v>
      </c>
      <c r="AI603" s="29">
        <v>13854</v>
      </c>
      <c r="AJ603" s="29">
        <v>21662</v>
      </c>
      <c r="AK603" s="29">
        <v>22424</v>
      </c>
      <c r="AL603" s="29">
        <v>18136</v>
      </c>
      <c r="AM603" s="29">
        <v>18692</v>
      </c>
      <c r="AN603" s="29">
        <v>20349</v>
      </c>
      <c r="AO603" s="29">
        <v>17633</v>
      </c>
      <c r="AP603" s="31">
        <v>19.399999999999999</v>
      </c>
      <c r="AQ603" s="31">
        <v>25.1</v>
      </c>
      <c r="AR603" s="7">
        <v>15.5</v>
      </c>
      <c r="AS603" s="7">
        <v>14.2</v>
      </c>
      <c r="AU603" s="51"/>
      <c r="AV603" s="56"/>
      <c r="AW603" s="123"/>
      <c r="AY603" s="59">
        <f t="shared" si="868"/>
        <v>51</v>
      </c>
      <c r="AZ603" s="59">
        <f t="shared" si="868"/>
        <v>68.3</v>
      </c>
      <c r="BA603" s="59">
        <f t="shared" si="868"/>
        <v>56.3</v>
      </c>
    </row>
    <row r="604" spans="1:53" x14ac:dyDescent="0.15">
      <c r="A604" s="8"/>
      <c r="B604" s="139" t="s">
        <v>99</v>
      </c>
      <c r="C604" s="140"/>
      <c r="D604" s="23" t="s">
        <v>6</v>
      </c>
      <c r="E604" s="26">
        <f t="shared" ref="E604:AI604" si="869">SUM(E605:E606)-SUM(E607:E608)</f>
        <v>0</v>
      </c>
      <c r="F604" s="26">
        <f t="shared" si="869"/>
        <v>0</v>
      </c>
      <c r="G604" s="26">
        <f t="shared" si="869"/>
        <v>0</v>
      </c>
      <c r="H604" s="26">
        <f t="shared" si="869"/>
        <v>0</v>
      </c>
      <c r="I604" s="26">
        <f t="shared" si="869"/>
        <v>0</v>
      </c>
      <c r="J604" s="26">
        <f t="shared" si="869"/>
        <v>0</v>
      </c>
      <c r="K604" s="26">
        <f t="shared" si="869"/>
        <v>0</v>
      </c>
      <c r="L604" s="26">
        <f t="shared" si="869"/>
        <v>0</v>
      </c>
      <c r="M604" s="26">
        <f t="shared" si="869"/>
        <v>0</v>
      </c>
      <c r="N604" s="26">
        <f t="shared" si="869"/>
        <v>0</v>
      </c>
      <c r="O604" s="26">
        <f t="shared" si="869"/>
        <v>0</v>
      </c>
      <c r="P604" s="26">
        <f t="shared" si="869"/>
        <v>0</v>
      </c>
      <c r="Q604" s="26">
        <f t="shared" si="869"/>
        <v>0</v>
      </c>
      <c r="R604" s="26">
        <f t="shared" si="869"/>
        <v>0</v>
      </c>
      <c r="S604" s="26">
        <f t="shared" si="869"/>
        <v>0</v>
      </c>
      <c r="T604" s="26">
        <f t="shared" si="869"/>
        <v>0</v>
      </c>
      <c r="U604" s="26">
        <f t="shared" si="869"/>
        <v>0</v>
      </c>
      <c r="V604" s="26">
        <f t="shared" si="869"/>
        <v>0</v>
      </c>
      <c r="W604" s="26">
        <f t="shared" si="869"/>
        <v>0</v>
      </c>
      <c r="X604" s="26">
        <f t="shared" si="869"/>
        <v>0</v>
      </c>
      <c r="Y604" s="26">
        <f t="shared" si="869"/>
        <v>0</v>
      </c>
      <c r="Z604" s="26">
        <f t="shared" si="869"/>
        <v>0</v>
      </c>
      <c r="AA604" s="26">
        <f t="shared" si="869"/>
        <v>0</v>
      </c>
      <c r="AB604" s="26">
        <f t="shared" si="869"/>
        <v>0</v>
      </c>
      <c r="AC604" s="26">
        <f t="shared" si="869"/>
        <v>0</v>
      </c>
      <c r="AD604" s="26">
        <f t="shared" si="869"/>
        <v>0</v>
      </c>
      <c r="AE604" s="26">
        <f t="shared" si="869"/>
        <v>0</v>
      </c>
      <c r="AF604" s="26">
        <f t="shared" si="869"/>
        <v>0</v>
      </c>
      <c r="AG604" s="26">
        <f t="shared" si="869"/>
        <v>0</v>
      </c>
      <c r="AH604" s="26">
        <f t="shared" si="869"/>
        <v>0</v>
      </c>
      <c r="AI604" s="26">
        <f t="shared" si="869"/>
        <v>0</v>
      </c>
      <c r="AJ604" s="26">
        <f t="shared" ref="AJ604:AK604" si="870">SUM(AJ605:AJ606)-SUM(AJ607:AJ608)</f>
        <v>0</v>
      </c>
      <c r="AK604" s="26">
        <f t="shared" si="870"/>
        <v>0</v>
      </c>
      <c r="AL604" s="26">
        <f t="shared" ref="AL604" si="871">SUM(AL605:AL606)-SUM(AL607:AL608)</f>
        <v>0</v>
      </c>
      <c r="AM604" s="26">
        <f t="shared" ref="AM604" si="872">SUM(AM605:AM606)-SUM(AM607:AM608)</f>
        <v>0</v>
      </c>
      <c r="AN604" s="26">
        <f t="shared" ref="AN604" si="873">SUM(AN605:AN606)-SUM(AN607:AN608)</f>
        <v>0</v>
      </c>
      <c r="AO604" s="26">
        <f t="shared" ref="AO604" si="874">SUM(AO605:AO606)-SUM(AO607:AO608)</f>
        <v>0</v>
      </c>
      <c r="AP604" s="27">
        <f t="shared" ref="AP604" si="875">SUM(AP605:AP606)-SUM(AP607:AP608)</f>
        <v>0</v>
      </c>
      <c r="AQ604" s="27">
        <f t="shared" ref="AQ604" si="876">SUM(AQ605:AQ606)-SUM(AQ607:AQ608)</f>
        <v>0</v>
      </c>
      <c r="AR604" s="3">
        <v>18507.3</v>
      </c>
      <c r="AS604" s="3">
        <v>13339.7</v>
      </c>
      <c r="AU604" s="51"/>
      <c r="AV604" s="56"/>
      <c r="AW604" s="121" t="s">
        <v>368</v>
      </c>
      <c r="AY604" s="27">
        <f>SUM(AY605:AY606)</f>
        <v>1010.3</v>
      </c>
      <c r="AZ604" s="27">
        <f>SUM(AZ605:AZ606)</f>
        <v>1070.5</v>
      </c>
      <c r="BA604" s="27">
        <f>SUM(BA605:BA606)</f>
        <v>1015.2</v>
      </c>
    </row>
    <row r="605" spans="1:53" x14ac:dyDescent="0.15">
      <c r="A605" s="9"/>
      <c r="B605" s="141"/>
      <c r="C605" s="142"/>
      <c r="D605" s="22" t="s">
        <v>7</v>
      </c>
      <c r="E605" s="28"/>
      <c r="F605" s="28"/>
      <c r="G605" s="28"/>
      <c r="H605" s="28"/>
      <c r="I605" s="28"/>
      <c r="J605" s="28"/>
      <c r="K605" s="28"/>
      <c r="L605" s="28"/>
      <c r="M605" s="28"/>
      <c r="N605" s="28"/>
      <c r="O605" s="28"/>
      <c r="P605" s="28"/>
      <c r="Q605" s="28"/>
      <c r="R605" s="28"/>
      <c r="S605" s="28"/>
      <c r="T605" s="28"/>
      <c r="U605" s="28"/>
      <c r="V605" s="28"/>
      <c r="W605" s="28"/>
      <c r="X605" s="28"/>
      <c r="Y605" s="28"/>
      <c r="Z605" s="28"/>
      <c r="AA605" s="28"/>
      <c r="AB605" s="28"/>
      <c r="AC605" s="28"/>
      <c r="AD605" s="28"/>
      <c r="AE605" s="28"/>
      <c r="AF605" s="28"/>
      <c r="AG605" s="28"/>
      <c r="AH605" s="28">
        <v>5922827</v>
      </c>
      <c r="AI605" s="28">
        <v>6466780</v>
      </c>
      <c r="AJ605" s="28">
        <v>6728300</v>
      </c>
      <c r="AK605" s="28">
        <v>6561948</v>
      </c>
      <c r="AL605" s="28">
        <v>6018660</v>
      </c>
      <c r="AM605" s="28">
        <v>5798923</v>
      </c>
      <c r="AN605" s="28">
        <v>5745748</v>
      </c>
      <c r="AO605" s="28">
        <v>6225845</v>
      </c>
      <c r="AP605" s="30">
        <v>6099.7</v>
      </c>
      <c r="AQ605" s="30">
        <v>6404.6</v>
      </c>
      <c r="AR605" s="5">
        <v>6632.3</v>
      </c>
      <c r="AS605" s="5">
        <v>2983.8</v>
      </c>
      <c r="AU605" s="51"/>
      <c r="AV605" s="56"/>
      <c r="AW605" s="122"/>
      <c r="AY605" s="59">
        <f t="shared" ref="AY605:BA609" si="877">AP659</f>
        <v>176.9</v>
      </c>
      <c r="AZ605" s="59">
        <f t="shared" si="877"/>
        <v>187.4</v>
      </c>
      <c r="BA605" s="59">
        <f t="shared" si="877"/>
        <v>190</v>
      </c>
    </row>
    <row r="606" spans="1:53" x14ac:dyDescent="0.15">
      <c r="A606" s="9" t="s">
        <v>50</v>
      </c>
      <c r="B606" s="141"/>
      <c r="C606" s="142"/>
      <c r="D606" s="22" t="s">
        <v>8</v>
      </c>
      <c r="E606" s="28"/>
      <c r="F606" s="28"/>
      <c r="G606" s="28"/>
      <c r="H606" s="28"/>
      <c r="I606" s="28"/>
      <c r="J606" s="28"/>
      <c r="K606" s="28"/>
      <c r="L606" s="28"/>
      <c r="M606" s="28"/>
      <c r="N606" s="28"/>
      <c r="O606" s="28"/>
      <c r="P606" s="28"/>
      <c r="Q606" s="28"/>
      <c r="R606" s="28"/>
      <c r="S606" s="28"/>
      <c r="T606" s="28"/>
      <c r="U606" s="28"/>
      <c r="V606" s="28"/>
      <c r="W606" s="28"/>
      <c r="X606" s="28"/>
      <c r="Y606" s="28"/>
      <c r="Z606" s="28"/>
      <c r="AA606" s="28"/>
      <c r="AB606" s="28"/>
      <c r="AC606" s="28"/>
      <c r="AD606" s="28"/>
      <c r="AE606" s="28"/>
      <c r="AF606" s="28"/>
      <c r="AG606" s="28"/>
      <c r="AH606" s="28">
        <v>11792229</v>
      </c>
      <c r="AI606" s="28">
        <v>12898436</v>
      </c>
      <c r="AJ606" s="28">
        <v>13194477</v>
      </c>
      <c r="AK606" s="28">
        <v>13295253</v>
      </c>
      <c r="AL606" s="28">
        <v>12897635</v>
      </c>
      <c r="AM606" s="28">
        <v>12775792</v>
      </c>
      <c r="AN606" s="28">
        <v>12449366</v>
      </c>
      <c r="AO606" s="28">
        <v>12148482</v>
      </c>
      <c r="AP606" s="30">
        <v>12030.1</v>
      </c>
      <c r="AQ606" s="30">
        <v>12446</v>
      </c>
      <c r="AR606" s="5">
        <v>11875</v>
      </c>
      <c r="AS606" s="5">
        <v>10355.9</v>
      </c>
      <c r="AU606" s="51"/>
      <c r="AV606" s="56"/>
      <c r="AW606" s="122"/>
      <c r="AY606" s="59">
        <f t="shared" si="877"/>
        <v>833.4</v>
      </c>
      <c r="AZ606" s="59">
        <f t="shared" si="877"/>
        <v>883.1</v>
      </c>
      <c r="BA606" s="59">
        <f t="shared" si="877"/>
        <v>825.2</v>
      </c>
    </row>
    <row r="607" spans="1:53" x14ac:dyDescent="0.15">
      <c r="A607" s="9"/>
      <c r="B607" s="141"/>
      <c r="C607" s="142"/>
      <c r="D607" s="22" t="s">
        <v>9</v>
      </c>
      <c r="E607" s="28"/>
      <c r="F607" s="28"/>
      <c r="G607" s="28"/>
      <c r="H607" s="28"/>
      <c r="I607" s="28"/>
      <c r="J607" s="28"/>
      <c r="K607" s="28"/>
      <c r="L607" s="28"/>
      <c r="M607" s="28"/>
      <c r="N607" s="28"/>
      <c r="O607" s="28"/>
      <c r="P607" s="28"/>
      <c r="Q607" s="28"/>
      <c r="R607" s="28"/>
      <c r="S607" s="28"/>
      <c r="T607" s="28"/>
      <c r="U607" s="28"/>
      <c r="V607" s="28"/>
      <c r="W607" s="28"/>
      <c r="X607" s="28"/>
      <c r="Y607" s="28"/>
      <c r="Z607" s="28"/>
      <c r="AA607" s="28"/>
      <c r="AB607" s="28"/>
      <c r="AC607" s="28"/>
      <c r="AD607" s="28"/>
      <c r="AE607" s="28"/>
      <c r="AF607" s="28"/>
      <c r="AG607" s="28"/>
      <c r="AH607" s="28">
        <v>14685770</v>
      </c>
      <c r="AI607" s="28">
        <v>16189404</v>
      </c>
      <c r="AJ607" s="28">
        <v>16719497</v>
      </c>
      <c r="AK607" s="28">
        <v>16517125</v>
      </c>
      <c r="AL607" s="28">
        <v>15640265</v>
      </c>
      <c r="AM607" s="28">
        <v>15293355</v>
      </c>
      <c r="AN607" s="28">
        <v>14862856</v>
      </c>
      <c r="AO607" s="28">
        <v>14872708</v>
      </c>
      <c r="AP607" s="30">
        <v>14607.8</v>
      </c>
      <c r="AQ607" s="30">
        <v>15274.2</v>
      </c>
      <c r="AR607" s="5">
        <v>14926.9</v>
      </c>
      <c r="AS607" s="5">
        <v>10623.5</v>
      </c>
      <c r="AU607" s="51"/>
      <c r="AV607" s="56"/>
      <c r="AW607" s="122"/>
      <c r="AY607" s="59">
        <f t="shared" si="877"/>
        <v>747.7</v>
      </c>
      <c r="AZ607" s="59">
        <f t="shared" si="877"/>
        <v>814.4</v>
      </c>
      <c r="BA607" s="59">
        <f t="shared" si="877"/>
        <v>761.2</v>
      </c>
    </row>
    <row r="608" spans="1:53" x14ac:dyDescent="0.15">
      <c r="A608" s="9"/>
      <c r="B608" s="141"/>
      <c r="C608" s="142"/>
      <c r="D608" s="22" t="s">
        <v>10</v>
      </c>
      <c r="E608" s="28"/>
      <c r="F608" s="28"/>
      <c r="G608" s="28"/>
      <c r="H608" s="28"/>
      <c r="I608" s="28"/>
      <c r="J608" s="28"/>
      <c r="K608" s="28"/>
      <c r="L608" s="28"/>
      <c r="M608" s="28"/>
      <c r="N608" s="28"/>
      <c r="O608" s="28"/>
      <c r="P608" s="28"/>
      <c r="Q608" s="28"/>
      <c r="R608" s="28"/>
      <c r="S608" s="28"/>
      <c r="T608" s="28"/>
      <c r="U608" s="28"/>
      <c r="V608" s="28"/>
      <c r="W608" s="28"/>
      <c r="X608" s="28"/>
      <c r="Y608" s="28"/>
      <c r="Z608" s="28"/>
      <c r="AA608" s="28"/>
      <c r="AB608" s="28"/>
      <c r="AC608" s="28"/>
      <c r="AD608" s="28"/>
      <c r="AE608" s="28"/>
      <c r="AF608" s="28"/>
      <c r="AG608" s="28"/>
      <c r="AH608" s="28">
        <v>3029286</v>
      </c>
      <c r="AI608" s="28">
        <v>3175812</v>
      </c>
      <c r="AJ608" s="28">
        <v>3203280</v>
      </c>
      <c r="AK608" s="28">
        <v>3340076</v>
      </c>
      <c r="AL608" s="28">
        <v>3276030</v>
      </c>
      <c r="AM608" s="28">
        <v>3281360</v>
      </c>
      <c r="AN608" s="28">
        <v>3332258</v>
      </c>
      <c r="AO608" s="28">
        <v>3501619</v>
      </c>
      <c r="AP608" s="30">
        <v>3522</v>
      </c>
      <c r="AQ608" s="30">
        <v>3576.4</v>
      </c>
      <c r="AR608" s="5">
        <v>3580.4</v>
      </c>
      <c r="AS608" s="5">
        <v>2716.2</v>
      </c>
      <c r="AU608" s="51"/>
      <c r="AV608" s="56"/>
      <c r="AW608" s="122"/>
      <c r="AY608" s="59">
        <f t="shared" si="877"/>
        <v>262.60000000000002</v>
      </c>
      <c r="AZ608" s="59">
        <f t="shared" si="877"/>
        <v>256.10000000000002</v>
      </c>
      <c r="BA608" s="59">
        <f t="shared" si="877"/>
        <v>254</v>
      </c>
    </row>
    <row r="609" spans="1:53" ht="14.25" thickBot="1" x14ac:dyDescent="0.2">
      <c r="A609" s="9"/>
      <c r="B609" s="143"/>
      <c r="C609" s="144"/>
      <c r="D609" s="24" t="s">
        <v>11</v>
      </c>
      <c r="E609" s="29"/>
      <c r="F609" s="29"/>
      <c r="G609" s="29"/>
      <c r="H609" s="29"/>
      <c r="I609" s="29"/>
      <c r="J609" s="29"/>
      <c r="K609" s="29"/>
      <c r="L609" s="29"/>
      <c r="M609" s="29"/>
      <c r="N609" s="29"/>
      <c r="O609" s="29"/>
      <c r="P609" s="29"/>
      <c r="Q609" s="29"/>
      <c r="R609" s="29"/>
      <c r="S609" s="29"/>
      <c r="T609" s="29"/>
      <c r="U609" s="29"/>
      <c r="V609" s="29"/>
      <c r="W609" s="29"/>
      <c r="X609" s="29"/>
      <c r="Y609" s="29"/>
      <c r="Z609" s="29"/>
      <c r="AA609" s="29"/>
      <c r="AB609" s="29"/>
      <c r="AC609" s="29"/>
      <c r="AD609" s="29"/>
      <c r="AE609" s="29"/>
      <c r="AF609" s="29"/>
      <c r="AG609" s="29"/>
      <c r="AH609" s="29">
        <v>3202248</v>
      </c>
      <c r="AI609" s="29">
        <v>3359218</v>
      </c>
      <c r="AJ609" s="29">
        <v>3395589</v>
      </c>
      <c r="AK609" s="29">
        <v>3560489</v>
      </c>
      <c r="AL609" s="29">
        <v>3416761</v>
      </c>
      <c r="AM609" s="29">
        <v>3418797</v>
      </c>
      <c r="AN609" s="29">
        <v>3482667</v>
      </c>
      <c r="AO609" s="29">
        <v>3647763</v>
      </c>
      <c r="AP609" s="31">
        <v>3640.6</v>
      </c>
      <c r="AQ609" s="31">
        <v>3682</v>
      </c>
      <c r="AR609" s="7">
        <v>3675.4</v>
      </c>
      <c r="AS609" s="7">
        <v>2869.7</v>
      </c>
      <c r="AU609" s="51"/>
      <c r="AV609" s="56"/>
      <c r="AW609" s="123"/>
      <c r="AY609" s="59">
        <f t="shared" si="877"/>
        <v>264.8</v>
      </c>
      <c r="AZ609" s="59">
        <f t="shared" si="877"/>
        <v>258.2</v>
      </c>
      <c r="BA609" s="59">
        <f t="shared" si="877"/>
        <v>256.60000000000002</v>
      </c>
    </row>
    <row r="610" spans="1:53" x14ac:dyDescent="0.15">
      <c r="A610" s="9"/>
      <c r="B610" s="10"/>
      <c r="C610" s="133" t="s">
        <v>100</v>
      </c>
      <c r="D610" s="23" t="s">
        <v>6</v>
      </c>
      <c r="E610" s="26">
        <f t="shared" ref="E610:AI610" si="878">SUM(E611:E612)-SUM(E613:E614)</f>
        <v>0</v>
      </c>
      <c r="F610" s="26">
        <f t="shared" si="878"/>
        <v>0</v>
      </c>
      <c r="G610" s="26">
        <f t="shared" si="878"/>
        <v>0</v>
      </c>
      <c r="H610" s="26">
        <f t="shared" si="878"/>
        <v>0</v>
      </c>
      <c r="I610" s="26">
        <f t="shared" si="878"/>
        <v>0</v>
      </c>
      <c r="J610" s="26">
        <f t="shared" si="878"/>
        <v>0</v>
      </c>
      <c r="K610" s="26">
        <f t="shared" si="878"/>
        <v>0</v>
      </c>
      <c r="L610" s="26">
        <f t="shared" si="878"/>
        <v>0</v>
      </c>
      <c r="M610" s="26">
        <f t="shared" si="878"/>
        <v>0</v>
      </c>
      <c r="N610" s="26">
        <f t="shared" si="878"/>
        <v>0</v>
      </c>
      <c r="O610" s="26">
        <f t="shared" si="878"/>
        <v>0</v>
      </c>
      <c r="P610" s="26">
        <f t="shared" si="878"/>
        <v>0</v>
      </c>
      <c r="Q610" s="26">
        <f t="shared" si="878"/>
        <v>0</v>
      </c>
      <c r="R610" s="26">
        <f t="shared" si="878"/>
        <v>20</v>
      </c>
      <c r="S610" s="26">
        <f t="shared" si="878"/>
        <v>0</v>
      </c>
      <c r="T610" s="26">
        <f t="shared" si="878"/>
        <v>0</v>
      </c>
      <c r="U610" s="26">
        <f t="shared" si="878"/>
        <v>0</v>
      </c>
      <c r="V610" s="26">
        <f t="shared" si="878"/>
        <v>0</v>
      </c>
      <c r="W610" s="26">
        <f t="shared" si="878"/>
        <v>0</v>
      </c>
      <c r="X610" s="26">
        <f t="shared" si="878"/>
        <v>0</v>
      </c>
      <c r="Y610" s="26">
        <f t="shared" si="878"/>
        <v>0</v>
      </c>
      <c r="Z610" s="26">
        <f t="shared" si="878"/>
        <v>0</v>
      </c>
      <c r="AA610" s="26">
        <f t="shared" si="878"/>
        <v>0</v>
      </c>
      <c r="AB610" s="26">
        <f t="shared" si="878"/>
        <v>0</v>
      </c>
      <c r="AC610" s="26">
        <f t="shared" si="878"/>
        <v>0</v>
      </c>
      <c r="AD610" s="26">
        <f t="shared" si="878"/>
        <v>0</v>
      </c>
      <c r="AE610" s="26">
        <f t="shared" si="878"/>
        <v>0</v>
      </c>
      <c r="AF610" s="26">
        <f t="shared" si="878"/>
        <v>0</v>
      </c>
      <c r="AG610" s="26">
        <f t="shared" si="878"/>
        <v>0</v>
      </c>
      <c r="AH610" s="26">
        <f t="shared" si="878"/>
        <v>0</v>
      </c>
      <c r="AI610" s="26">
        <f t="shared" si="878"/>
        <v>0</v>
      </c>
      <c r="AJ610" s="26">
        <f t="shared" ref="AJ610:AK610" si="879">SUM(AJ611:AJ612)-SUM(AJ613:AJ614)</f>
        <v>0</v>
      </c>
      <c r="AK610" s="26">
        <f t="shared" si="879"/>
        <v>0</v>
      </c>
      <c r="AL610" s="26">
        <f t="shared" ref="AL610" si="880">SUM(AL611:AL612)-SUM(AL613:AL614)</f>
        <v>0</v>
      </c>
      <c r="AM610" s="26">
        <f t="shared" ref="AM610" si="881">SUM(AM611:AM612)-SUM(AM613:AM614)</f>
        <v>0</v>
      </c>
      <c r="AN610" s="26">
        <f t="shared" ref="AN610" si="882">SUM(AN611:AN612)-SUM(AN613:AN614)</f>
        <v>0</v>
      </c>
      <c r="AO610" s="26">
        <f t="shared" ref="AO610" si="883">SUM(AO611:AO612)-SUM(AO613:AO614)</f>
        <v>0</v>
      </c>
      <c r="AP610" s="27">
        <f t="shared" ref="AP610" si="884">SUM(AP611:AP612)-SUM(AP613:AP614)</f>
        <v>0</v>
      </c>
      <c r="AQ610" s="27">
        <f t="shared" ref="AQ610" si="885">SUM(AQ611:AQ612)-SUM(AQ613:AQ614)</f>
        <v>0</v>
      </c>
      <c r="AR610" s="3">
        <v>1751.4</v>
      </c>
      <c r="AS610" s="3">
        <v>1276.3</v>
      </c>
      <c r="AU610" s="51"/>
      <c r="AV610" s="56"/>
      <c r="AW610" s="53" t="s">
        <v>104</v>
      </c>
      <c r="AY610" s="27">
        <f>SUM(AY611:AY612)</f>
        <v>2576.1</v>
      </c>
      <c r="AZ610" s="27">
        <f>SUM(AZ611:AZ612)</f>
        <v>2470.8000000000002</v>
      </c>
      <c r="BA610" s="27">
        <f>SUM(BA611:BA612)</f>
        <v>2451.1</v>
      </c>
    </row>
    <row r="611" spans="1:53" x14ac:dyDescent="0.15">
      <c r="A611" s="9"/>
      <c r="B611" s="10"/>
      <c r="C611" s="134"/>
      <c r="D611" s="22" t="s">
        <v>7</v>
      </c>
      <c r="E611" s="28"/>
      <c r="F611" s="28"/>
      <c r="G611" s="28"/>
      <c r="H611" s="28">
        <v>92520</v>
      </c>
      <c r="I611" s="28">
        <v>97146</v>
      </c>
      <c r="J611" s="28">
        <v>188139</v>
      </c>
      <c r="K611" s="28">
        <v>94920</v>
      </c>
      <c r="L611" s="28">
        <v>133239</v>
      </c>
      <c r="M611" s="28">
        <v>316835</v>
      </c>
      <c r="N611" s="28">
        <v>499402</v>
      </c>
      <c r="O611" s="28">
        <v>587440</v>
      </c>
      <c r="P611" s="28">
        <v>607338</v>
      </c>
      <c r="Q611" s="28">
        <v>605573</v>
      </c>
      <c r="R611" s="28">
        <v>379953</v>
      </c>
      <c r="S611" s="28">
        <v>399612</v>
      </c>
      <c r="T611" s="28">
        <v>394875</v>
      </c>
      <c r="U611" s="28">
        <v>334476</v>
      </c>
      <c r="V611" s="28">
        <v>333032</v>
      </c>
      <c r="W611" s="28">
        <v>320609</v>
      </c>
      <c r="X611" s="28">
        <v>330221</v>
      </c>
      <c r="Y611" s="28">
        <v>331238</v>
      </c>
      <c r="Z611" s="28">
        <v>337359</v>
      </c>
      <c r="AA611" s="28">
        <v>350920</v>
      </c>
      <c r="AB611" s="28">
        <v>413377</v>
      </c>
      <c r="AC611" s="28">
        <v>411379</v>
      </c>
      <c r="AD611" s="28">
        <v>350086</v>
      </c>
      <c r="AE611" s="28">
        <v>434130</v>
      </c>
      <c r="AF611" s="28">
        <v>402967</v>
      </c>
      <c r="AG611" s="28">
        <v>433413</v>
      </c>
      <c r="AH611" s="28">
        <v>436812</v>
      </c>
      <c r="AI611" s="28">
        <v>401332</v>
      </c>
      <c r="AJ611" s="28">
        <v>395162</v>
      </c>
      <c r="AK611" s="28">
        <v>402277</v>
      </c>
      <c r="AL611" s="28">
        <v>359620</v>
      </c>
      <c r="AM611" s="28">
        <v>349054</v>
      </c>
      <c r="AN611" s="28">
        <v>339218</v>
      </c>
      <c r="AO611" s="28">
        <v>347853</v>
      </c>
      <c r="AP611" s="30">
        <v>347.7</v>
      </c>
      <c r="AQ611" s="30">
        <v>609.9</v>
      </c>
      <c r="AR611" s="5">
        <v>630.29999999999995</v>
      </c>
      <c r="AS611" s="5">
        <v>257.60000000000002</v>
      </c>
      <c r="AU611" s="51"/>
      <c r="AV611" s="56"/>
      <c r="AW611" s="54"/>
      <c r="AY611" s="59">
        <f t="shared" ref="AY611:BA615" si="886">AP665</f>
        <v>1011.1</v>
      </c>
      <c r="AZ611" s="59">
        <f t="shared" si="886"/>
        <v>978.9</v>
      </c>
      <c r="BA611" s="59">
        <f t="shared" si="886"/>
        <v>974.8</v>
      </c>
    </row>
    <row r="612" spans="1:53" x14ac:dyDescent="0.15">
      <c r="A612" s="9"/>
      <c r="B612" s="10"/>
      <c r="C612" s="134"/>
      <c r="D612" s="22" t="s">
        <v>8</v>
      </c>
      <c r="E612" s="28"/>
      <c r="F612" s="28"/>
      <c r="G612" s="28"/>
      <c r="H612" s="28">
        <v>370113</v>
      </c>
      <c r="I612" s="28">
        <v>388615</v>
      </c>
      <c r="J612" s="28">
        <v>375276</v>
      </c>
      <c r="K612" s="28">
        <v>211334</v>
      </c>
      <c r="L612" s="28">
        <v>540128</v>
      </c>
      <c r="M612" s="28">
        <v>458236</v>
      </c>
      <c r="N612" s="28">
        <v>380212</v>
      </c>
      <c r="O612" s="28">
        <v>369110</v>
      </c>
      <c r="P612" s="28">
        <v>387471</v>
      </c>
      <c r="Q612" s="28">
        <v>408548</v>
      </c>
      <c r="R612" s="28">
        <v>617250</v>
      </c>
      <c r="S612" s="28">
        <v>616062</v>
      </c>
      <c r="T612" s="28">
        <v>607229</v>
      </c>
      <c r="U612" s="28">
        <v>628886</v>
      </c>
      <c r="V612" s="28">
        <v>652529</v>
      </c>
      <c r="W612" s="28">
        <v>627664</v>
      </c>
      <c r="X612" s="28">
        <v>650530</v>
      </c>
      <c r="Y612" s="28">
        <v>651399</v>
      </c>
      <c r="Z612" s="28">
        <v>690062</v>
      </c>
      <c r="AA612" s="28">
        <v>659262</v>
      </c>
      <c r="AB612" s="28">
        <v>693637</v>
      </c>
      <c r="AC612" s="28">
        <v>700615</v>
      </c>
      <c r="AD612" s="28">
        <v>836345</v>
      </c>
      <c r="AE612" s="28">
        <v>878266</v>
      </c>
      <c r="AF612" s="28">
        <v>909875</v>
      </c>
      <c r="AG612" s="28">
        <v>982701</v>
      </c>
      <c r="AH612" s="28">
        <v>989622</v>
      </c>
      <c r="AI612" s="28">
        <v>1044073</v>
      </c>
      <c r="AJ612" s="28">
        <v>1039789</v>
      </c>
      <c r="AK612" s="28">
        <v>875966</v>
      </c>
      <c r="AL612" s="28">
        <v>789040</v>
      </c>
      <c r="AM612" s="28">
        <v>849507</v>
      </c>
      <c r="AN612" s="28">
        <v>844751</v>
      </c>
      <c r="AO612" s="28">
        <v>792515</v>
      </c>
      <c r="AP612" s="30">
        <v>805.2</v>
      </c>
      <c r="AQ612" s="30">
        <v>1469.7</v>
      </c>
      <c r="AR612" s="5">
        <v>1121.0999999999999</v>
      </c>
      <c r="AS612" s="5">
        <v>1018.7</v>
      </c>
      <c r="AU612" s="51"/>
      <c r="AV612" s="56"/>
      <c r="AW612" s="54"/>
      <c r="AY612" s="59">
        <f t="shared" si="886"/>
        <v>1565</v>
      </c>
      <c r="AZ612" s="59">
        <f t="shared" si="886"/>
        <v>1491.9</v>
      </c>
      <c r="BA612" s="59">
        <f t="shared" si="886"/>
        <v>1476.3</v>
      </c>
    </row>
    <row r="613" spans="1:53" x14ac:dyDescent="0.15">
      <c r="A613" s="9"/>
      <c r="B613" s="10"/>
      <c r="C613" s="134"/>
      <c r="D613" s="22" t="s">
        <v>9</v>
      </c>
      <c r="E613" s="28"/>
      <c r="F613" s="28"/>
      <c r="G613" s="28"/>
      <c r="H613" s="28">
        <v>416558</v>
      </c>
      <c r="I613" s="28">
        <v>437383</v>
      </c>
      <c r="J613" s="28">
        <v>452700</v>
      </c>
      <c r="K613" s="28">
        <v>283631</v>
      </c>
      <c r="L613" s="28">
        <v>554189</v>
      </c>
      <c r="M613" s="28">
        <v>680630</v>
      </c>
      <c r="N613" s="28">
        <v>717367</v>
      </c>
      <c r="O613" s="28">
        <v>881647</v>
      </c>
      <c r="P613" s="28">
        <v>895706</v>
      </c>
      <c r="Q613" s="28">
        <v>911635</v>
      </c>
      <c r="R613" s="28">
        <v>895532</v>
      </c>
      <c r="S613" s="28">
        <v>913800</v>
      </c>
      <c r="T613" s="28">
        <v>901554</v>
      </c>
      <c r="U613" s="28">
        <v>870528</v>
      </c>
      <c r="V613" s="28">
        <v>890901</v>
      </c>
      <c r="W613" s="28">
        <v>863047</v>
      </c>
      <c r="X613" s="28">
        <v>891929</v>
      </c>
      <c r="Y613" s="28">
        <v>894283</v>
      </c>
      <c r="Z613" s="28">
        <v>932596</v>
      </c>
      <c r="AA613" s="28">
        <v>900631</v>
      </c>
      <c r="AB613" s="28">
        <v>954436</v>
      </c>
      <c r="AC613" s="28">
        <v>957391</v>
      </c>
      <c r="AD613" s="28">
        <v>1038217</v>
      </c>
      <c r="AE613" s="28">
        <v>1115537</v>
      </c>
      <c r="AF613" s="28">
        <v>1121917</v>
      </c>
      <c r="AG613" s="28">
        <v>1191910</v>
      </c>
      <c r="AH613" s="28">
        <v>1198580</v>
      </c>
      <c r="AI613" s="28">
        <v>1240735</v>
      </c>
      <c r="AJ613" s="28">
        <v>1230785</v>
      </c>
      <c r="AK613" s="28">
        <v>1074823</v>
      </c>
      <c r="AL613" s="28">
        <v>985784</v>
      </c>
      <c r="AM613" s="28">
        <v>1035702</v>
      </c>
      <c r="AN613" s="28">
        <v>1030134</v>
      </c>
      <c r="AO613" s="28">
        <v>981205</v>
      </c>
      <c r="AP613" s="30">
        <v>1004.1</v>
      </c>
      <c r="AQ613" s="30">
        <v>1887.8</v>
      </c>
      <c r="AR613" s="5">
        <v>1573.5</v>
      </c>
      <c r="AS613" s="5">
        <v>1124.9000000000001</v>
      </c>
      <c r="AU613" s="51"/>
      <c r="AV613" s="56"/>
      <c r="AW613" s="54"/>
      <c r="AY613" s="59">
        <f t="shared" si="886"/>
        <v>2215.4</v>
      </c>
      <c r="AZ613" s="59">
        <f t="shared" si="886"/>
        <v>2113.6</v>
      </c>
      <c r="BA613" s="59">
        <f t="shared" si="886"/>
        <v>2108.3000000000002</v>
      </c>
    </row>
    <row r="614" spans="1:53" x14ac:dyDescent="0.15">
      <c r="A614" s="9"/>
      <c r="B614" s="10"/>
      <c r="C614" s="134"/>
      <c r="D614" s="22" t="s">
        <v>10</v>
      </c>
      <c r="E614" s="28"/>
      <c r="F614" s="28"/>
      <c r="G614" s="28"/>
      <c r="H614" s="28">
        <v>46075</v>
      </c>
      <c r="I614" s="28">
        <v>48378</v>
      </c>
      <c r="J614" s="28">
        <v>110715</v>
      </c>
      <c r="K614" s="28">
        <v>22623</v>
      </c>
      <c r="L614" s="28">
        <v>119178</v>
      </c>
      <c r="M614" s="28">
        <v>94441</v>
      </c>
      <c r="N614" s="28">
        <v>162247</v>
      </c>
      <c r="O614" s="28">
        <v>74903</v>
      </c>
      <c r="P614" s="28">
        <v>99103</v>
      </c>
      <c r="Q614" s="28">
        <v>102486</v>
      </c>
      <c r="R614" s="28">
        <v>101651</v>
      </c>
      <c r="S614" s="28">
        <v>101874</v>
      </c>
      <c r="T614" s="28">
        <v>100550</v>
      </c>
      <c r="U614" s="28">
        <v>92834</v>
      </c>
      <c r="V614" s="28">
        <v>94660</v>
      </c>
      <c r="W614" s="28">
        <v>85226</v>
      </c>
      <c r="X614" s="28">
        <v>88822</v>
      </c>
      <c r="Y614" s="28">
        <v>88354</v>
      </c>
      <c r="Z614" s="28">
        <v>94825</v>
      </c>
      <c r="AA614" s="28">
        <v>109551</v>
      </c>
      <c r="AB614" s="28">
        <v>152578</v>
      </c>
      <c r="AC614" s="28">
        <v>154603</v>
      </c>
      <c r="AD614" s="28">
        <v>148214</v>
      </c>
      <c r="AE614" s="28">
        <v>196859</v>
      </c>
      <c r="AF614" s="28">
        <v>190925</v>
      </c>
      <c r="AG614" s="28">
        <v>224204</v>
      </c>
      <c r="AH614" s="28">
        <v>227854</v>
      </c>
      <c r="AI614" s="28">
        <v>204670</v>
      </c>
      <c r="AJ614" s="28">
        <v>204166</v>
      </c>
      <c r="AK614" s="28">
        <v>203420</v>
      </c>
      <c r="AL614" s="28">
        <v>162876</v>
      </c>
      <c r="AM614" s="28">
        <v>162859</v>
      </c>
      <c r="AN614" s="28">
        <v>153835</v>
      </c>
      <c r="AO614" s="28">
        <v>159163</v>
      </c>
      <c r="AP614" s="30">
        <v>148.80000000000001</v>
      </c>
      <c r="AQ614" s="30">
        <v>191.8</v>
      </c>
      <c r="AR614" s="5">
        <v>177.9</v>
      </c>
      <c r="AS614" s="5">
        <v>151.4</v>
      </c>
      <c r="AU614" s="51"/>
      <c r="AV614" s="56"/>
      <c r="AW614" s="54"/>
      <c r="AY614" s="59">
        <f t="shared" si="886"/>
        <v>360.7</v>
      </c>
      <c r="AZ614" s="59">
        <f t="shared" si="886"/>
        <v>357.2</v>
      </c>
      <c r="BA614" s="59">
        <f t="shared" si="886"/>
        <v>342.8</v>
      </c>
    </row>
    <row r="615" spans="1:53" ht="14.25" thickBot="1" x14ac:dyDescent="0.2">
      <c r="A615" s="9"/>
      <c r="B615" s="10"/>
      <c r="C615" s="135"/>
      <c r="D615" s="24" t="s">
        <v>11</v>
      </c>
      <c r="E615" s="29"/>
      <c r="F615" s="29"/>
      <c r="G615" s="29"/>
      <c r="H615" s="29"/>
      <c r="I615" s="29">
        <f>I614</f>
        <v>48378</v>
      </c>
      <c r="J615" s="29">
        <v>111598</v>
      </c>
      <c r="K615" s="29">
        <v>23247</v>
      </c>
      <c r="L615" s="29">
        <f>L614</f>
        <v>119178</v>
      </c>
      <c r="M615" s="29">
        <f>M614</f>
        <v>94441</v>
      </c>
      <c r="N615" s="40">
        <f>N614</f>
        <v>162247</v>
      </c>
      <c r="O615" s="29">
        <f>O614</f>
        <v>74903</v>
      </c>
      <c r="P615" s="29">
        <v>101722</v>
      </c>
      <c r="Q615" s="29">
        <f>Q614</f>
        <v>102486</v>
      </c>
      <c r="R615" s="29">
        <f>R614</f>
        <v>101651</v>
      </c>
      <c r="S615" s="29">
        <v>127124</v>
      </c>
      <c r="T615" s="29">
        <v>124469</v>
      </c>
      <c r="U615" s="29">
        <v>129968</v>
      </c>
      <c r="V615" s="29">
        <v>132525</v>
      </c>
      <c r="W615" s="29">
        <v>119316</v>
      </c>
      <c r="X615" s="29">
        <v>124346</v>
      </c>
      <c r="Y615" s="29">
        <v>123665</v>
      </c>
      <c r="Z615" s="29">
        <v>128692</v>
      </c>
      <c r="AA615" s="29">
        <v>137379</v>
      </c>
      <c r="AB615" s="29">
        <v>175647</v>
      </c>
      <c r="AC615" s="29">
        <v>179647</v>
      </c>
      <c r="AD615" s="29">
        <v>177967</v>
      </c>
      <c r="AE615" s="29">
        <v>230327</v>
      </c>
      <c r="AF615" s="29">
        <v>226590</v>
      </c>
      <c r="AG615" s="29">
        <v>255427</v>
      </c>
      <c r="AH615" s="29">
        <v>248790</v>
      </c>
      <c r="AI615" s="29">
        <v>229657</v>
      </c>
      <c r="AJ615" s="29">
        <v>227728</v>
      </c>
      <c r="AK615" s="29">
        <v>261504</v>
      </c>
      <c r="AL615" s="29">
        <v>185843</v>
      </c>
      <c r="AM615" s="29">
        <v>193911</v>
      </c>
      <c r="AN615" s="29">
        <v>194114</v>
      </c>
      <c r="AO615" s="29">
        <v>198626</v>
      </c>
      <c r="AP615" s="31">
        <v>184.6</v>
      </c>
      <c r="AQ615" s="31">
        <v>227.4</v>
      </c>
      <c r="AR615" s="7">
        <v>203.6</v>
      </c>
      <c r="AS615" s="7">
        <v>203.4</v>
      </c>
      <c r="AU615" s="51"/>
      <c r="AV615" s="52"/>
      <c r="AW615" s="55"/>
      <c r="AY615" s="59">
        <f t="shared" si="886"/>
        <v>305.3</v>
      </c>
      <c r="AZ615" s="59">
        <f t="shared" si="886"/>
        <v>358.6</v>
      </c>
      <c r="BA615" s="59">
        <f t="shared" si="886"/>
        <v>344.3</v>
      </c>
    </row>
    <row r="616" spans="1:53" x14ac:dyDescent="0.15">
      <c r="A616" s="9"/>
      <c r="B616" s="10"/>
      <c r="C616" s="133" t="s">
        <v>101</v>
      </c>
      <c r="D616" s="23" t="s">
        <v>6</v>
      </c>
      <c r="E616" s="26">
        <f t="shared" ref="E616:AI616" si="887">SUM(E617:E618)-SUM(E619:E620)</f>
        <v>0</v>
      </c>
      <c r="F616" s="26">
        <f t="shared" si="887"/>
        <v>0</v>
      </c>
      <c r="G616" s="26">
        <f t="shared" si="887"/>
        <v>0</v>
      </c>
      <c r="H616" s="26">
        <f t="shared" si="887"/>
        <v>0</v>
      </c>
      <c r="I616" s="26">
        <f t="shared" si="887"/>
        <v>0</v>
      </c>
      <c r="J616" s="26">
        <f t="shared" si="887"/>
        <v>0</v>
      </c>
      <c r="K616" s="26">
        <f t="shared" si="887"/>
        <v>0</v>
      </c>
      <c r="L616" s="26">
        <f t="shared" si="887"/>
        <v>0</v>
      </c>
      <c r="M616" s="26">
        <f t="shared" si="887"/>
        <v>0</v>
      </c>
      <c r="N616" s="26">
        <f t="shared" si="887"/>
        <v>0</v>
      </c>
      <c r="O616" s="26">
        <f t="shared" si="887"/>
        <v>0</v>
      </c>
      <c r="P616" s="26">
        <f t="shared" si="887"/>
        <v>0</v>
      </c>
      <c r="Q616" s="26">
        <f t="shared" si="887"/>
        <v>0</v>
      </c>
      <c r="R616" s="26">
        <f t="shared" si="887"/>
        <v>0</v>
      </c>
      <c r="S616" s="26">
        <f t="shared" si="887"/>
        <v>0</v>
      </c>
      <c r="T616" s="26">
        <f t="shared" si="887"/>
        <v>0</v>
      </c>
      <c r="U616" s="26">
        <f t="shared" si="887"/>
        <v>0</v>
      </c>
      <c r="V616" s="26">
        <f t="shared" si="887"/>
        <v>0</v>
      </c>
      <c r="W616" s="26">
        <f t="shared" si="887"/>
        <v>0</v>
      </c>
      <c r="X616" s="26">
        <f t="shared" si="887"/>
        <v>0</v>
      </c>
      <c r="Y616" s="26">
        <f t="shared" si="887"/>
        <v>0</v>
      </c>
      <c r="Z616" s="26">
        <f t="shared" si="887"/>
        <v>0</v>
      </c>
      <c r="AA616" s="26">
        <f t="shared" si="887"/>
        <v>0</v>
      </c>
      <c r="AB616" s="26">
        <f t="shared" si="887"/>
        <v>0</v>
      </c>
      <c r="AC616" s="26">
        <f t="shared" si="887"/>
        <v>0</v>
      </c>
      <c r="AD616" s="26">
        <f t="shared" si="887"/>
        <v>0</v>
      </c>
      <c r="AE616" s="26">
        <f t="shared" si="887"/>
        <v>0</v>
      </c>
      <c r="AF616" s="26">
        <f t="shared" si="887"/>
        <v>9</v>
      </c>
      <c r="AG616" s="26">
        <f t="shared" si="887"/>
        <v>0</v>
      </c>
      <c r="AH616" s="26">
        <f t="shared" si="887"/>
        <v>0</v>
      </c>
      <c r="AI616" s="26">
        <f t="shared" si="887"/>
        <v>0</v>
      </c>
      <c r="AJ616" s="26">
        <f t="shared" ref="AJ616:AK616" si="888">SUM(AJ617:AJ618)-SUM(AJ619:AJ620)</f>
        <v>0</v>
      </c>
      <c r="AK616" s="26">
        <f t="shared" si="888"/>
        <v>0</v>
      </c>
      <c r="AL616" s="26">
        <f t="shared" ref="AL616" si="889">SUM(AL617:AL618)-SUM(AL619:AL620)</f>
        <v>0</v>
      </c>
      <c r="AM616" s="26">
        <f t="shared" ref="AM616" si="890">SUM(AM617:AM618)-SUM(AM619:AM620)</f>
        <v>0</v>
      </c>
      <c r="AN616" s="26">
        <f t="shared" ref="AN616" si="891">SUM(AN617:AN618)-SUM(AN619:AN620)</f>
        <v>0</v>
      </c>
      <c r="AO616" s="26">
        <f t="shared" ref="AO616" si="892">SUM(AO617:AO618)-SUM(AO619:AO620)</f>
        <v>0</v>
      </c>
      <c r="AP616" s="27">
        <f t="shared" ref="AP616" si="893">SUM(AP617:AP618)-SUM(AP619:AP620)</f>
        <v>0</v>
      </c>
      <c r="AQ616" s="27">
        <f t="shared" ref="AQ616" si="894">SUM(AQ617:AQ618)-SUM(AQ619:AQ620)</f>
        <v>0</v>
      </c>
      <c r="AR616" s="3">
        <v>1454.1</v>
      </c>
      <c r="AS616" s="3">
        <v>1385.1</v>
      </c>
      <c r="AU616" s="51"/>
      <c r="AV616" s="52"/>
      <c r="AW616" s="53" t="s">
        <v>105</v>
      </c>
      <c r="AY616" s="27">
        <f>SUM(AY617:AY618)</f>
        <v>2140.9</v>
      </c>
      <c r="AZ616" s="27">
        <f>SUM(AZ617:AZ618)</f>
        <v>2102.6</v>
      </c>
      <c r="BA616" s="27">
        <f>SUM(BA617:BA618)</f>
        <v>2050.4</v>
      </c>
    </row>
    <row r="617" spans="1:53" x14ac:dyDescent="0.15">
      <c r="A617" s="9"/>
      <c r="B617" s="10"/>
      <c r="C617" s="134"/>
      <c r="D617" s="22" t="s">
        <v>7</v>
      </c>
      <c r="E617" s="28"/>
      <c r="F617" s="28"/>
      <c r="G617" s="28"/>
      <c r="H617" s="28">
        <v>203780</v>
      </c>
      <c r="I617" s="28">
        <v>214066</v>
      </c>
      <c r="J617" s="28">
        <v>33592</v>
      </c>
      <c r="K617" s="28">
        <v>222889</v>
      </c>
      <c r="L617" s="28">
        <v>282241</v>
      </c>
      <c r="M617" s="28">
        <v>377193</v>
      </c>
      <c r="N617" s="28">
        <v>383577</v>
      </c>
      <c r="O617" s="28">
        <v>354529</v>
      </c>
      <c r="P617" s="28">
        <v>597839</v>
      </c>
      <c r="Q617" s="28">
        <v>582977</v>
      </c>
      <c r="R617" s="28">
        <v>693690</v>
      </c>
      <c r="S617" s="28">
        <v>718036</v>
      </c>
      <c r="T617" s="28">
        <v>721781</v>
      </c>
      <c r="U617" s="28">
        <v>726877</v>
      </c>
      <c r="V617" s="28">
        <v>737201</v>
      </c>
      <c r="W617" s="28">
        <v>681315</v>
      </c>
      <c r="X617" s="28">
        <v>790283</v>
      </c>
      <c r="Y617" s="28">
        <v>568402</v>
      </c>
      <c r="Z617" s="28">
        <v>475386</v>
      </c>
      <c r="AA617" s="28">
        <v>489078</v>
      </c>
      <c r="AB617" s="28">
        <v>482982</v>
      </c>
      <c r="AC617" s="28">
        <v>488744</v>
      </c>
      <c r="AD617" s="28">
        <v>513733</v>
      </c>
      <c r="AE617" s="28">
        <v>515891</v>
      </c>
      <c r="AF617" s="28">
        <v>542394</v>
      </c>
      <c r="AG617" s="28">
        <v>531353</v>
      </c>
      <c r="AH617" s="28">
        <v>553119</v>
      </c>
      <c r="AI617" s="28">
        <v>639205</v>
      </c>
      <c r="AJ617" s="28">
        <v>676691</v>
      </c>
      <c r="AK617" s="28">
        <v>721498</v>
      </c>
      <c r="AL617" s="28">
        <v>688705</v>
      </c>
      <c r="AM617" s="28">
        <v>630342</v>
      </c>
      <c r="AN617" s="28">
        <v>670212</v>
      </c>
      <c r="AO617" s="28">
        <v>643079</v>
      </c>
      <c r="AP617" s="30">
        <v>614.29999999999995</v>
      </c>
      <c r="AQ617" s="30">
        <v>538.79999999999995</v>
      </c>
      <c r="AR617" s="5">
        <v>604.4</v>
      </c>
      <c r="AS617" s="5">
        <v>534.70000000000005</v>
      </c>
      <c r="AU617" s="51"/>
      <c r="AV617" s="52"/>
      <c r="AW617" s="54"/>
      <c r="AY617" s="59">
        <f t="shared" ref="AY617:AY651" si="895">AP677</f>
        <v>647.20000000000005</v>
      </c>
      <c r="AZ617" s="59">
        <f t="shared" ref="AZ617:AZ651" si="896">AQ677</f>
        <v>590.5</v>
      </c>
      <c r="BA617" s="59">
        <f t="shared" ref="BA617:BA651" si="897">AR677</f>
        <v>572.6</v>
      </c>
    </row>
    <row r="618" spans="1:53" x14ac:dyDescent="0.15">
      <c r="A618" s="9"/>
      <c r="B618" s="10"/>
      <c r="C618" s="134"/>
      <c r="D618" s="22" t="s">
        <v>8</v>
      </c>
      <c r="E618" s="28"/>
      <c r="F618" s="28"/>
      <c r="G618" s="28"/>
      <c r="H618" s="28">
        <v>698199</v>
      </c>
      <c r="I618" s="28">
        <v>697405</v>
      </c>
      <c r="J618" s="28">
        <v>838097</v>
      </c>
      <c r="K618" s="28">
        <v>692229</v>
      </c>
      <c r="L618" s="28">
        <v>932593</v>
      </c>
      <c r="M618" s="28">
        <v>894512</v>
      </c>
      <c r="N618" s="28">
        <v>1017331</v>
      </c>
      <c r="O618" s="28">
        <v>1104157</v>
      </c>
      <c r="P618" s="28">
        <v>957553</v>
      </c>
      <c r="Q618" s="28">
        <v>960282</v>
      </c>
      <c r="R618" s="28">
        <v>1015394</v>
      </c>
      <c r="S618" s="28">
        <v>991590</v>
      </c>
      <c r="T618" s="28">
        <v>996758</v>
      </c>
      <c r="U618" s="28">
        <v>1003784</v>
      </c>
      <c r="V618" s="28">
        <v>1018040</v>
      </c>
      <c r="W618" s="28">
        <v>940819</v>
      </c>
      <c r="X618" s="28">
        <v>878119</v>
      </c>
      <c r="Y618" s="28">
        <v>1020256</v>
      </c>
      <c r="Z618" s="28">
        <v>724592</v>
      </c>
      <c r="AA618" s="28">
        <v>725596</v>
      </c>
      <c r="AB618" s="28">
        <v>806319</v>
      </c>
      <c r="AC618" s="28">
        <v>805253</v>
      </c>
      <c r="AD618" s="28">
        <v>869135</v>
      </c>
      <c r="AE618" s="28">
        <v>876795</v>
      </c>
      <c r="AF618" s="28">
        <v>968977</v>
      </c>
      <c r="AG618" s="28">
        <v>990290</v>
      </c>
      <c r="AH618" s="28">
        <v>979775</v>
      </c>
      <c r="AI618" s="28">
        <v>1224726</v>
      </c>
      <c r="AJ618" s="28">
        <v>1359030</v>
      </c>
      <c r="AK618" s="28">
        <v>1438664</v>
      </c>
      <c r="AL618" s="28">
        <v>1353839</v>
      </c>
      <c r="AM618" s="28">
        <v>1459666</v>
      </c>
      <c r="AN618" s="28">
        <v>1616127</v>
      </c>
      <c r="AO618" s="28">
        <v>1547982</v>
      </c>
      <c r="AP618" s="30">
        <v>845.1</v>
      </c>
      <c r="AQ618" s="30">
        <v>819.3</v>
      </c>
      <c r="AR618" s="5">
        <v>849.7</v>
      </c>
      <c r="AS618" s="5">
        <v>850.4</v>
      </c>
      <c r="AU618" s="51"/>
      <c r="AV618" s="52"/>
      <c r="AW618" s="54"/>
      <c r="AY618" s="59">
        <f t="shared" si="895"/>
        <v>1493.7</v>
      </c>
      <c r="AZ618" s="59">
        <f t="shared" si="896"/>
        <v>1512.1</v>
      </c>
      <c r="BA618" s="59">
        <f t="shared" si="897"/>
        <v>1477.8</v>
      </c>
    </row>
    <row r="619" spans="1:53" x14ac:dyDescent="0.15">
      <c r="A619" s="9"/>
      <c r="B619" s="10"/>
      <c r="C619" s="134"/>
      <c r="D619" s="22" t="s">
        <v>9</v>
      </c>
      <c r="E619" s="28"/>
      <c r="F619" s="28"/>
      <c r="G619" s="28"/>
      <c r="H619" s="28">
        <v>892495</v>
      </c>
      <c r="I619" s="28">
        <v>817880</v>
      </c>
      <c r="J619" s="28">
        <v>785901</v>
      </c>
      <c r="K619" s="28">
        <v>820011</v>
      </c>
      <c r="L619" s="28">
        <v>1112353</v>
      </c>
      <c r="M619" s="28">
        <v>1184749</v>
      </c>
      <c r="N619" s="28">
        <v>1289146</v>
      </c>
      <c r="O619" s="28">
        <v>1351593</v>
      </c>
      <c r="P619" s="28">
        <v>1466310</v>
      </c>
      <c r="Q619" s="28">
        <v>1433779</v>
      </c>
      <c r="R619" s="28">
        <v>1674901</v>
      </c>
      <c r="S619" s="28">
        <v>1673744</v>
      </c>
      <c r="T619" s="28">
        <v>1684348</v>
      </c>
      <c r="U619" s="28">
        <v>1694114</v>
      </c>
      <c r="V619" s="28">
        <v>1717573</v>
      </c>
      <c r="W619" s="28">
        <v>1573025</v>
      </c>
      <c r="X619" s="28">
        <v>1603100</v>
      </c>
      <c r="Y619" s="28">
        <v>1525781</v>
      </c>
      <c r="Z619" s="28">
        <v>1142578</v>
      </c>
      <c r="AA619" s="28">
        <v>1160862</v>
      </c>
      <c r="AB619" s="28">
        <v>1233194</v>
      </c>
      <c r="AC619" s="28">
        <v>1246394</v>
      </c>
      <c r="AD619" s="28">
        <v>1325184</v>
      </c>
      <c r="AE619" s="28">
        <v>1333625</v>
      </c>
      <c r="AF619" s="28">
        <v>1446140</v>
      </c>
      <c r="AG619" s="28">
        <v>1462186</v>
      </c>
      <c r="AH619" s="28">
        <v>1464238</v>
      </c>
      <c r="AI619" s="28">
        <v>1791526</v>
      </c>
      <c r="AJ619" s="28">
        <v>1965027</v>
      </c>
      <c r="AK619" s="28">
        <v>2081101</v>
      </c>
      <c r="AL619" s="28">
        <v>1923543</v>
      </c>
      <c r="AM619" s="28">
        <v>1962893</v>
      </c>
      <c r="AN619" s="28">
        <v>2171295</v>
      </c>
      <c r="AO619" s="28">
        <v>2075053</v>
      </c>
      <c r="AP619" s="30">
        <v>1366</v>
      </c>
      <c r="AQ619" s="30">
        <v>1270.9000000000001</v>
      </c>
      <c r="AR619" s="5">
        <v>1368.6</v>
      </c>
      <c r="AS619" s="5">
        <v>1309.8</v>
      </c>
      <c r="AU619" s="51"/>
      <c r="AV619" s="52"/>
      <c r="AW619" s="54"/>
      <c r="AY619" s="59">
        <f t="shared" si="895"/>
        <v>1978.2</v>
      </c>
      <c r="AZ619" s="59">
        <f t="shared" si="896"/>
        <v>1939</v>
      </c>
      <c r="BA619" s="59">
        <f t="shared" si="897"/>
        <v>1895.2</v>
      </c>
    </row>
    <row r="620" spans="1:53" x14ac:dyDescent="0.15">
      <c r="A620" s="9"/>
      <c r="B620" s="10"/>
      <c r="C620" s="134"/>
      <c r="D620" s="22" t="s">
        <v>10</v>
      </c>
      <c r="E620" s="28"/>
      <c r="F620" s="28"/>
      <c r="G620" s="28"/>
      <c r="H620" s="28">
        <v>9484</v>
      </c>
      <c r="I620" s="28">
        <v>93591</v>
      </c>
      <c r="J620" s="28">
        <v>85788</v>
      </c>
      <c r="K620" s="28">
        <v>95107</v>
      </c>
      <c r="L620" s="28">
        <v>102481</v>
      </c>
      <c r="M620" s="28">
        <v>86956</v>
      </c>
      <c r="N620" s="28">
        <v>111762</v>
      </c>
      <c r="O620" s="28">
        <v>107093</v>
      </c>
      <c r="P620" s="28">
        <v>89082</v>
      </c>
      <c r="Q620" s="28">
        <v>109480</v>
      </c>
      <c r="R620" s="28">
        <v>34183</v>
      </c>
      <c r="S620" s="28">
        <v>35882</v>
      </c>
      <c r="T620" s="28">
        <v>34191</v>
      </c>
      <c r="U620" s="28">
        <v>36547</v>
      </c>
      <c r="V620" s="28">
        <v>37668</v>
      </c>
      <c r="W620" s="28">
        <v>49109</v>
      </c>
      <c r="X620" s="28">
        <v>65302</v>
      </c>
      <c r="Y620" s="28">
        <v>62877</v>
      </c>
      <c r="Z620" s="28">
        <v>57400</v>
      </c>
      <c r="AA620" s="28">
        <v>53812</v>
      </c>
      <c r="AB620" s="28">
        <v>56107</v>
      </c>
      <c r="AC620" s="28">
        <v>47603</v>
      </c>
      <c r="AD620" s="28">
        <v>57684</v>
      </c>
      <c r="AE620" s="28">
        <v>59061</v>
      </c>
      <c r="AF620" s="28">
        <v>65222</v>
      </c>
      <c r="AG620" s="28">
        <v>59457</v>
      </c>
      <c r="AH620" s="28">
        <v>68656</v>
      </c>
      <c r="AI620" s="28">
        <v>72405</v>
      </c>
      <c r="AJ620" s="28">
        <v>70694</v>
      </c>
      <c r="AK620" s="28">
        <v>79061</v>
      </c>
      <c r="AL620" s="28">
        <v>119001</v>
      </c>
      <c r="AM620" s="28">
        <v>127115</v>
      </c>
      <c r="AN620" s="28">
        <v>115044</v>
      </c>
      <c r="AO620" s="28">
        <v>116008</v>
      </c>
      <c r="AP620" s="30">
        <v>93.4</v>
      </c>
      <c r="AQ620" s="30">
        <v>87.2</v>
      </c>
      <c r="AR620" s="5">
        <v>85.5</v>
      </c>
      <c r="AS620" s="5">
        <v>75.3</v>
      </c>
      <c r="AU620" s="51"/>
      <c r="AV620" s="52"/>
      <c r="AW620" s="54"/>
      <c r="AY620" s="59">
        <f t="shared" si="895"/>
        <v>162.69999999999999</v>
      </c>
      <c r="AZ620" s="59">
        <f t="shared" si="896"/>
        <v>163.6</v>
      </c>
      <c r="BA620" s="59">
        <f t="shared" si="897"/>
        <v>155.19999999999999</v>
      </c>
    </row>
    <row r="621" spans="1:53" ht="14.25" thickBot="1" x14ac:dyDescent="0.2">
      <c r="A621" s="9"/>
      <c r="B621" s="10"/>
      <c r="C621" s="135"/>
      <c r="D621" s="24" t="s">
        <v>11</v>
      </c>
      <c r="E621" s="29"/>
      <c r="F621" s="29"/>
      <c r="G621" s="29"/>
      <c r="H621" s="29"/>
      <c r="I621" s="29">
        <f>I620</f>
        <v>93591</v>
      </c>
      <c r="J621" s="29">
        <f>J620</f>
        <v>85788</v>
      </c>
      <c r="K621" s="29">
        <f>K620</f>
        <v>95107</v>
      </c>
      <c r="L621" s="29">
        <f>L620</f>
        <v>102481</v>
      </c>
      <c r="M621" s="29">
        <f>M620</f>
        <v>86956</v>
      </c>
      <c r="N621" s="29">
        <v>117315</v>
      </c>
      <c r="O621" s="29">
        <v>112443</v>
      </c>
      <c r="P621" s="29">
        <v>93756</v>
      </c>
      <c r="Q621" s="29">
        <v>116977</v>
      </c>
      <c r="R621" s="29">
        <v>35621</v>
      </c>
      <c r="S621" s="29">
        <f>S620</f>
        <v>35882</v>
      </c>
      <c r="T621" s="29">
        <v>35882</v>
      </c>
      <c r="U621" s="29">
        <v>37668</v>
      </c>
      <c r="V621" s="29">
        <v>39554</v>
      </c>
      <c r="W621" s="29">
        <v>51564</v>
      </c>
      <c r="X621" s="29">
        <v>69935</v>
      </c>
      <c r="Y621" s="29">
        <v>66779</v>
      </c>
      <c r="Z621" s="29">
        <v>60374</v>
      </c>
      <c r="AA621" s="29">
        <v>56625</v>
      </c>
      <c r="AB621" s="29">
        <v>59054</v>
      </c>
      <c r="AC621" s="29">
        <v>50158</v>
      </c>
      <c r="AD621" s="29">
        <v>60568</v>
      </c>
      <c r="AE621" s="29">
        <v>62014</v>
      </c>
      <c r="AF621" s="29">
        <v>68479</v>
      </c>
      <c r="AG621" s="29">
        <v>62426</v>
      </c>
      <c r="AH621" s="29">
        <v>72088</v>
      </c>
      <c r="AI621" s="29">
        <v>76026</v>
      </c>
      <c r="AJ621" s="29">
        <v>74228</v>
      </c>
      <c r="AK621" s="29">
        <v>83012</v>
      </c>
      <c r="AL621" s="29">
        <v>124948</v>
      </c>
      <c r="AM621" s="29">
        <v>133471</v>
      </c>
      <c r="AN621" s="29">
        <v>120797</v>
      </c>
      <c r="AO621" s="29">
        <v>121810</v>
      </c>
      <c r="AP621" s="31">
        <v>100</v>
      </c>
      <c r="AQ621" s="31">
        <v>93</v>
      </c>
      <c r="AR621" s="7">
        <v>94.6</v>
      </c>
      <c r="AS621" s="7">
        <v>82.4</v>
      </c>
      <c r="AU621" s="51"/>
      <c r="AV621" s="52"/>
      <c r="AW621" s="55"/>
      <c r="AY621" s="59">
        <f t="shared" si="895"/>
        <v>180.4</v>
      </c>
      <c r="AZ621" s="59">
        <f t="shared" si="896"/>
        <v>179.1</v>
      </c>
      <c r="BA621" s="59">
        <f t="shared" si="897"/>
        <v>164.3</v>
      </c>
    </row>
    <row r="622" spans="1:53" x14ac:dyDescent="0.15">
      <c r="A622" s="9"/>
      <c r="B622" s="10"/>
      <c r="C622" s="133" t="s">
        <v>325</v>
      </c>
      <c r="D622" s="23" t="s">
        <v>6</v>
      </c>
      <c r="E622" s="26">
        <f t="shared" ref="E622:AI622" si="898">SUM(E623:E624)-SUM(E625:E626)</f>
        <v>0</v>
      </c>
      <c r="F622" s="26">
        <f t="shared" si="898"/>
        <v>0</v>
      </c>
      <c r="G622" s="26">
        <f t="shared" si="898"/>
        <v>0</v>
      </c>
      <c r="H622" s="26">
        <f t="shared" si="898"/>
        <v>0</v>
      </c>
      <c r="I622" s="26">
        <f t="shared" si="898"/>
        <v>0</v>
      </c>
      <c r="J622" s="26">
        <f t="shared" si="898"/>
        <v>0</v>
      </c>
      <c r="K622" s="26">
        <f t="shared" si="898"/>
        <v>0</v>
      </c>
      <c r="L622" s="26">
        <f t="shared" si="898"/>
        <v>0</v>
      </c>
      <c r="M622" s="26">
        <f t="shared" si="898"/>
        <v>0</v>
      </c>
      <c r="N622" s="26">
        <f t="shared" si="898"/>
        <v>0</v>
      </c>
      <c r="O622" s="26">
        <f t="shared" si="898"/>
        <v>0</v>
      </c>
      <c r="P622" s="26">
        <f t="shared" si="898"/>
        <v>0</v>
      </c>
      <c r="Q622" s="26">
        <f t="shared" si="898"/>
        <v>0</v>
      </c>
      <c r="R622" s="26">
        <f t="shared" si="898"/>
        <v>0</v>
      </c>
      <c r="S622" s="26">
        <f t="shared" si="898"/>
        <v>0</v>
      </c>
      <c r="T622" s="26">
        <f t="shared" si="898"/>
        <v>0</v>
      </c>
      <c r="U622" s="26">
        <f t="shared" si="898"/>
        <v>0</v>
      </c>
      <c r="V622" s="26">
        <f t="shared" si="898"/>
        <v>0</v>
      </c>
      <c r="W622" s="26">
        <f t="shared" si="898"/>
        <v>0</v>
      </c>
      <c r="X622" s="26">
        <f t="shared" si="898"/>
        <v>0</v>
      </c>
      <c r="Y622" s="26">
        <f t="shared" si="898"/>
        <v>0</v>
      </c>
      <c r="Z622" s="26">
        <f t="shared" si="898"/>
        <v>0</v>
      </c>
      <c r="AA622" s="26">
        <f t="shared" si="898"/>
        <v>0</v>
      </c>
      <c r="AB622" s="26">
        <f t="shared" si="898"/>
        <v>0</v>
      </c>
      <c r="AC622" s="26">
        <f t="shared" si="898"/>
        <v>0</v>
      </c>
      <c r="AD622" s="26">
        <f t="shared" si="898"/>
        <v>0</v>
      </c>
      <c r="AE622" s="26">
        <f t="shared" si="898"/>
        <v>0</v>
      </c>
      <c r="AF622" s="26">
        <f t="shared" si="898"/>
        <v>0</v>
      </c>
      <c r="AG622" s="26">
        <f t="shared" si="898"/>
        <v>0</v>
      </c>
      <c r="AH622" s="26">
        <f t="shared" si="898"/>
        <v>0</v>
      </c>
      <c r="AI622" s="26">
        <f t="shared" si="898"/>
        <v>0</v>
      </c>
      <c r="AJ622" s="26">
        <f t="shared" ref="AJ622:AK622" si="899">SUM(AJ623:AJ624)-SUM(AJ625:AJ626)</f>
        <v>0</v>
      </c>
      <c r="AK622" s="26">
        <f t="shared" si="899"/>
        <v>0</v>
      </c>
      <c r="AL622" s="26">
        <f t="shared" ref="AL622" si="900">SUM(AL623:AL624)-SUM(AL625:AL626)</f>
        <v>0</v>
      </c>
      <c r="AM622" s="26">
        <f t="shared" ref="AM622" si="901">SUM(AM623:AM624)-SUM(AM625:AM626)</f>
        <v>0</v>
      </c>
      <c r="AN622" s="26">
        <f t="shared" ref="AN622" si="902">SUM(AN623:AN624)-SUM(AN625:AN626)</f>
        <v>0</v>
      </c>
      <c r="AO622" s="26">
        <f t="shared" ref="AO622" si="903">SUM(AO623:AO624)-SUM(AO625:AO626)</f>
        <v>0</v>
      </c>
      <c r="AP622" s="27">
        <f t="shared" ref="AP622" si="904">SUM(AP623:AP624)-SUM(AP625:AP626)</f>
        <v>0</v>
      </c>
      <c r="AQ622" s="27">
        <f t="shared" ref="AQ622" si="905">SUM(AQ623:AQ624)-SUM(AQ625:AQ626)</f>
        <v>0</v>
      </c>
      <c r="AR622" s="3">
        <v>3708.8</v>
      </c>
      <c r="AS622" s="3">
        <v>3219.5</v>
      </c>
      <c r="AU622" s="51"/>
      <c r="AV622" s="52"/>
      <c r="AW622" s="121" t="s">
        <v>369</v>
      </c>
      <c r="AY622" s="59">
        <f t="shared" si="895"/>
        <v>0</v>
      </c>
      <c r="AZ622" s="59">
        <f t="shared" si="896"/>
        <v>0</v>
      </c>
      <c r="BA622" s="59">
        <f t="shared" si="897"/>
        <v>427.2</v>
      </c>
    </row>
    <row r="623" spans="1:53" x14ac:dyDescent="0.15">
      <c r="A623" s="9"/>
      <c r="B623" s="10"/>
      <c r="C623" s="134"/>
      <c r="D623" s="22" t="s">
        <v>7</v>
      </c>
      <c r="E623" s="28"/>
      <c r="F623" s="28"/>
      <c r="G623" s="28"/>
      <c r="H623" s="28">
        <v>442128</v>
      </c>
      <c r="I623" s="28">
        <v>215697</v>
      </c>
      <c r="J623" s="28">
        <v>238310</v>
      </c>
      <c r="K623" s="28">
        <v>563770</v>
      </c>
      <c r="L623" s="28">
        <v>554968</v>
      </c>
      <c r="M623" s="28">
        <v>612104</v>
      </c>
      <c r="N623" s="28">
        <v>774461</v>
      </c>
      <c r="O623" s="28">
        <v>856429</v>
      </c>
      <c r="P623" s="28">
        <v>1210834</v>
      </c>
      <c r="Q623" s="28">
        <v>1204875</v>
      </c>
      <c r="R623" s="28">
        <v>1391120</v>
      </c>
      <c r="S623" s="28">
        <v>1504271</v>
      </c>
      <c r="T623" s="28">
        <v>1321528</v>
      </c>
      <c r="U623" s="28">
        <v>1408728</v>
      </c>
      <c r="V623" s="28">
        <v>1195052</v>
      </c>
      <c r="W623" s="28">
        <v>1291155</v>
      </c>
      <c r="X623" s="28">
        <v>1202494</v>
      </c>
      <c r="Y623" s="28">
        <v>1194968</v>
      </c>
      <c r="Z623" s="28">
        <v>1046409</v>
      </c>
      <c r="AA623" s="28">
        <v>1044614</v>
      </c>
      <c r="AB623" s="28">
        <v>1029944</v>
      </c>
      <c r="AC623" s="28">
        <v>1045172</v>
      </c>
      <c r="AD623" s="28">
        <v>1053853</v>
      </c>
      <c r="AE623" s="28">
        <v>1115931</v>
      </c>
      <c r="AF623" s="28">
        <v>1203001</v>
      </c>
      <c r="AG623" s="28">
        <v>1192981</v>
      </c>
      <c r="AH623" s="28">
        <v>1270811</v>
      </c>
      <c r="AI623" s="28">
        <v>1326113</v>
      </c>
      <c r="AJ623" s="28">
        <v>1295429</v>
      </c>
      <c r="AK623" s="28">
        <v>1568266</v>
      </c>
      <c r="AL623" s="28">
        <v>1348497</v>
      </c>
      <c r="AM623" s="28">
        <v>1236092</v>
      </c>
      <c r="AN623" s="28">
        <v>1166177</v>
      </c>
      <c r="AO623" s="28">
        <v>1118051</v>
      </c>
      <c r="AP623" s="30">
        <v>1123.7</v>
      </c>
      <c r="AQ623" s="30">
        <v>1190.0999999999999</v>
      </c>
      <c r="AR623" s="5">
        <v>1363.7</v>
      </c>
      <c r="AS623" s="5">
        <v>918.4</v>
      </c>
      <c r="AU623" s="51"/>
      <c r="AV623" s="52"/>
      <c r="AW623" s="122"/>
      <c r="AY623" s="59">
        <f t="shared" si="895"/>
        <v>0</v>
      </c>
      <c r="AZ623" s="59">
        <f t="shared" si="896"/>
        <v>0</v>
      </c>
      <c r="BA623" s="59">
        <f t="shared" si="897"/>
        <v>73.2</v>
      </c>
    </row>
    <row r="624" spans="1:53" x14ac:dyDescent="0.15">
      <c r="A624" s="9"/>
      <c r="B624" s="10"/>
      <c r="C624" s="134"/>
      <c r="D624" s="22" t="s">
        <v>8</v>
      </c>
      <c r="E624" s="28"/>
      <c r="F624" s="28"/>
      <c r="G624" s="28"/>
      <c r="H624" s="28">
        <v>1099344</v>
      </c>
      <c r="I624" s="28">
        <v>1443185</v>
      </c>
      <c r="J624" s="28">
        <v>1477711</v>
      </c>
      <c r="K624" s="28">
        <v>1302167</v>
      </c>
      <c r="L624" s="28">
        <v>1312765</v>
      </c>
      <c r="M624" s="28">
        <v>1246550</v>
      </c>
      <c r="N624" s="28">
        <v>1235464</v>
      </c>
      <c r="O624" s="28">
        <v>1409714</v>
      </c>
      <c r="P624" s="28">
        <v>1093914</v>
      </c>
      <c r="Q624" s="28">
        <v>1289061</v>
      </c>
      <c r="R624" s="28">
        <v>1136565</v>
      </c>
      <c r="S624" s="28">
        <v>1276588</v>
      </c>
      <c r="T624" s="28">
        <v>1357270</v>
      </c>
      <c r="U624" s="28">
        <v>1446078</v>
      </c>
      <c r="V624" s="28">
        <v>1286082</v>
      </c>
      <c r="W624" s="28">
        <v>1337017</v>
      </c>
      <c r="X624" s="28">
        <v>1288679</v>
      </c>
      <c r="Y624" s="28">
        <v>1325303</v>
      </c>
      <c r="Z624" s="28">
        <v>1217885</v>
      </c>
      <c r="AA624" s="28">
        <v>1345366</v>
      </c>
      <c r="AB624" s="28">
        <v>1285878</v>
      </c>
      <c r="AC624" s="28">
        <v>1367784</v>
      </c>
      <c r="AD624" s="28">
        <v>1489590</v>
      </c>
      <c r="AE624" s="28">
        <v>1670487</v>
      </c>
      <c r="AF624" s="28">
        <v>1719681</v>
      </c>
      <c r="AG624" s="28">
        <v>1664568</v>
      </c>
      <c r="AH624" s="28">
        <v>1634993</v>
      </c>
      <c r="AI624" s="28">
        <v>2085097</v>
      </c>
      <c r="AJ624" s="28">
        <v>1999069</v>
      </c>
      <c r="AK624" s="28">
        <v>2899362</v>
      </c>
      <c r="AL624" s="28">
        <v>2622807</v>
      </c>
      <c r="AM624" s="28">
        <v>2435387</v>
      </c>
      <c r="AN624" s="28">
        <v>2348308</v>
      </c>
      <c r="AO624" s="28">
        <v>2397402</v>
      </c>
      <c r="AP624" s="30">
        <v>2398.8000000000002</v>
      </c>
      <c r="AQ624" s="30">
        <v>2503.9</v>
      </c>
      <c r="AR624" s="5">
        <v>2345.1</v>
      </c>
      <c r="AS624" s="5">
        <v>2301.1</v>
      </c>
      <c r="AU624" s="51"/>
      <c r="AV624" s="52"/>
      <c r="AW624" s="122"/>
      <c r="AY624" s="59">
        <f t="shared" si="895"/>
        <v>0</v>
      </c>
      <c r="AZ624" s="59">
        <f t="shared" si="896"/>
        <v>0</v>
      </c>
      <c r="BA624" s="59">
        <f t="shared" si="897"/>
        <v>354</v>
      </c>
    </row>
    <row r="625" spans="1:53" x14ac:dyDescent="0.15">
      <c r="A625" s="9"/>
      <c r="B625" s="10"/>
      <c r="C625" s="134"/>
      <c r="D625" s="22" t="s">
        <v>9</v>
      </c>
      <c r="E625" s="28"/>
      <c r="F625" s="28"/>
      <c r="G625" s="28"/>
      <c r="H625" s="28">
        <v>746259</v>
      </c>
      <c r="I625" s="28">
        <v>824141</v>
      </c>
      <c r="J625" s="28">
        <v>685535</v>
      </c>
      <c r="K625" s="28">
        <v>838190</v>
      </c>
      <c r="L625" s="28">
        <v>576977</v>
      </c>
      <c r="M625" s="28">
        <v>604853</v>
      </c>
      <c r="N625" s="28">
        <v>623245</v>
      </c>
      <c r="O625" s="28">
        <v>1178389</v>
      </c>
      <c r="P625" s="28">
        <v>1305524</v>
      </c>
      <c r="Q625" s="28">
        <v>1588006</v>
      </c>
      <c r="R625" s="28">
        <v>1555605</v>
      </c>
      <c r="S625" s="28">
        <v>1755623</v>
      </c>
      <c r="T625" s="28">
        <v>1695999</v>
      </c>
      <c r="U625" s="28">
        <v>1760129</v>
      </c>
      <c r="V625" s="28">
        <v>1464830</v>
      </c>
      <c r="W625" s="28">
        <v>1539624</v>
      </c>
      <c r="X625" s="28">
        <v>1436450</v>
      </c>
      <c r="Y625" s="28">
        <v>1461069</v>
      </c>
      <c r="Z625" s="28">
        <v>1273095</v>
      </c>
      <c r="AA625" s="28">
        <v>1422396</v>
      </c>
      <c r="AB625" s="28">
        <v>1379452</v>
      </c>
      <c r="AC625" s="28">
        <v>1398273</v>
      </c>
      <c r="AD625" s="28">
        <v>1503462</v>
      </c>
      <c r="AE625" s="28">
        <v>1665375</v>
      </c>
      <c r="AF625" s="28">
        <v>1699269</v>
      </c>
      <c r="AG625" s="28">
        <v>1632465</v>
      </c>
      <c r="AH625" s="28">
        <v>1598527</v>
      </c>
      <c r="AI625" s="28">
        <v>2044823</v>
      </c>
      <c r="AJ625" s="28">
        <v>1955389</v>
      </c>
      <c r="AK625" s="28">
        <v>2921820</v>
      </c>
      <c r="AL625" s="28">
        <v>2538853</v>
      </c>
      <c r="AM625" s="28">
        <v>2265019</v>
      </c>
      <c r="AN625" s="28">
        <v>2115986</v>
      </c>
      <c r="AO625" s="28">
        <v>2063153</v>
      </c>
      <c r="AP625" s="30">
        <v>2020.2</v>
      </c>
      <c r="AQ625" s="30">
        <v>2139.6999999999998</v>
      </c>
      <c r="AR625" s="5">
        <v>2068.3000000000002</v>
      </c>
      <c r="AS625" s="5">
        <v>1742.5</v>
      </c>
      <c r="AU625" s="51"/>
      <c r="AV625" s="52"/>
      <c r="AW625" s="122"/>
      <c r="AY625" s="59">
        <f t="shared" si="895"/>
        <v>0</v>
      </c>
      <c r="AZ625" s="59">
        <f t="shared" si="896"/>
        <v>0</v>
      </c>
      <c r="BA625" s="59">
        <f t="shared" si="897"/>
        <v>410.8</v>
      </c>
    </row>
    <row r="626" spans="1:53" x14ac:dyDescent="0.15">
      <c r="A626" s="9"/>
      <c r="B626" s="10"/>
      <c r="C626" s="134"/>
      <c r="D626" s="22" t="s">
        <v>10</v>
      </c>
      <c r="E626" s="28"/>
      <c r="F626" s="28"/>
      <c r="G626" s="28"/>
      <c r="H626" s="28">
        <v>795213</v>
      </c>
      <c r="I626" s="28">
        <v>834741</v>
      </c>
      <c r="J626" s="28">
        <v>1030486</v>
      </c>
      <c r="K626" s="28">
        <v>1027747</v>
      </c>
      <c r="L626" s="28">
        <v>1290756</v>
      </c>
      <c r="M626" s="28">
        <v>1253801</v>
      </c>
      <c r="N626" s="28">
        <v>1386680</v>
      </c>
      <c r="O626" s="28">
        <v>1087754</v>
      </c>
      <c r="P626" s="28">
        <v>999224</v>
      </c>
      <c r="Q626" s="28">
        <v>905930</v>
      </c>
      <c r="R626" s="28">
        <v>972080</v>
      </c>
      <c r="S626" s="28">
        <v>1025236</v>
      </c>
      <c r="T626" s="28">
        <v>982799</v>
      </c>
      <c r="U626" s="28">
        <v>1094677</v>
      </c>
      <c r="V626" s="28">
        <v>1016304</v>
      </c>
      <c r="W626" s="28">
        <v>1088548</v>
      </c>
      <c r="X626" s="28">
        <v>1054723</v>
      </c>
      <c r="Y626" s="28">
        <v>1059202</v>
      </c>
      <c r="Z626" s="28">
        <v>991199</v>
      </c>
      <c r="AA626" s="28">
        <v>967584</v>
      </c>
      <c r="AB626" s="28">
        <v>936370</v>
      </c>
      <c r="AC626" s="28">
        <v>1014683</v>
      </c>
      <c r="AD626" s="28">
        <v>1039981</v>
      </c>
      <c r="AE626" s="28">
        <v>1121043</v>
      </c>
      <c r="AF626" s="28">
        <v>1223413</v>
      </c>
      <c r="AG626" s="28">
        <v>1225084</v>
      </c>
      <c r="AH626" s="28">
        <v>1307277</v>
      </c>
      <c r="AI626" s="28">
        <v>1366387</v>
      </c>
      <c r="AJ626" s="28">
        <v>1339109</v>
      </c>
      <c r="AK626" s="28">
        <v>1545808</v>
      </c>
      <c r="AL626" s="28">
        <v>1432451</v>
      </c>
      <c r="AM626" s="28">
        <v>1406460</v>
      </c>
      <c r="AN626" s="28">
        <v>1398499</v>
      </c>
      <c r="AO626" s="28">
        <v>1452300</v>
      </c>
      <c r="AP626" s="30">
        <v>1502.3</v>
      </c>
      <c r="AQ626" s="30">
        <v>1554.3</v>
      </c>
      <c r="AR626" s="5">
        <v>1640.5</v>
      </c>
      <c r="AS626" s="5">
        <v>1477</v>
      </c>
      <c r="AU626" s="51"/>
      <c r="AV626" s="52"/>
      <c r="AW626" s="122"/>
      <c r="AY626" s="59">
        <f t="shared" si="895"/>
        <v>0</v>
      </c>
      <c r="AZ626" s="59">
        <f t="shared" si="896"/>
        <v>0</v>
      </c>
      <c r="BA626" s="59">
        <f t="shared" si="897"/>
        <v>16.399999999999999</v>
      </c>
    </row>
    <row r="627" spans="1:53" ht="14.25" thickBot="1" x14ac:dyDescent="0.2">
      <c r="A627" s="9"/>
      <c r="B627" s="10"/>
      <c r="C627" s="135"/>
      <c r="D627" s="24" t="s">
        <v>11</v>
      </c>
      <c r="E627" s="29"/>
      <c r="F627" s="29"/>
      <c r="G627" s="29"/>
      <c r="H627" s="29"/>
      <c r="I627" s="29">
        <f>I626</f>
        <v>834741</v>
      </c>
      <c r="J627" s="29">
        <v>1040216</v>
      </c>
      <c r="K627" s="29">
        <v>1037743</v>
      </c>
      <c r="L627" s="29">
        <v>1345103</v>
      </c>
      <c r="M627" s="29">
        <v>1342666</v>
      </c>
      <c r="N627" s="29">
        <v>1467173</v>
      </c>
      <c r="O627" s="29">
        <v>1111113</v>
      </c>
      <c r="P627" s="29">
        <v>1032207</v>
      </c>
      <c r="Q627" s="29">
        <v>955472</v>
      </c>
      <c r="R627" s="29">
        <v>1003317</v>
      </c>
      <c r="S627" s="29">
        <v>1045769</v>
      </c>
      <c r="T627" s="29">
        <v>1005022</v>
      </c>
      <c r="U627" s="29">
        <v>1111843</v>
      </c>
      <c r="V627" s="29">
        <v>1050097</v>
      </c>
      <c r="W627" s="29">
        <v>1112356</v>
      </c>
      <c r="X627" s="29">
        <v>1075635</v>
      </c>
      <c r="Y627" s="29">
        <v>1074990</v>
      </c>
      <c r="Z627" s="29">
        <v>1007115</v>
      </c>
      <c r="AA627" s="29">
        <v>981745</v>
      </c>
      <c r="AB627" s="29">
        <v>946646</v>
      </c>
      <c r="AC627" s="29">
        <v>1026196</v>
      </c>
      <c r="AD627" s="29">
        <v>1053659</v>
      </c>
      <c r="AE627" s="29">
        <v>1136167</v>
      </c>
      <c r="AF627" s="29">
        <v>1241761</v>
      </c>
      <c r="AG627" s="29">
        <v>1246053</v>
      </c>
      <c r="AH627" s="29">
        <v>1330419</v>
      </c>
      <c r="AI627" s="29">
        <v>1389239</v>
      </c>
      <c r="AJ627" s="29">
        <v>1361197</v>
      </c>
      <c r="AK627" s="29">
        <v>1604788</v>
      </c>
      <c r="AL627" s="29">
        <v>1486115</v>
      </c>
      <c r="AM627" s="29">
        <v>1449129</v>
      </c>
      <c r="AN627" s="29">
        <v>1434837</v>
      </c>
      <c r="AO627" s="29">
        <v>1486523</v>
      </c>
      <c r="AP627" s="31">
        <v>1525.1</v>
      </c>
      <c r="AQ627" s="31">
        <v>1572.7</v>
      </c>
      <c r="AR627" s="7">
        <v>1661.3</v>
      </c>
      <c r="AS627" s="7">
        <v>1493.3</v>
      </c>
      <c r="AU627" s="51"/>
      <c r="AV627" s="52"/>
      <c r="AW627" s="122"/>
      <c r="AY627" s="59">
        <f t="shared" si="895"/>
        <v>0</v>
      </c>
      <c r="AZ627" s="59">
        <f t="shared" si="896"/>
        <v>0</v>
      </c>
      <c r="BA627" s="59">
        <f t="shared" si="897"/>
        <v>16.399999999999999</v>
      </c>
    </row>
    <row r="628" spans="1:53" x14ac:dyDescent="0.15">
      <c r="A628" s="9"/>
      <c r="B628" s="10"/>
      <c r="C628" s="133" t="s">
        <v>298</v>
      </c>
      <c r="D628" s="23" t="s">
        <v>6</v>
      </c>
      <c r="E628" s="26">
        <f t="shared" ref="E628:AI628" si="906">SUM(E629:E630)-SUM(E631:E632)</f>
        <v>0</v>
      </c>
      <c r="F628" s="26">
        <f t="shared" si="906"/>
        <v>0</v>
      </c>
      <c r="G628" s="26">
        <f t="shared" si="906"/>
        <v>0</v>
      </c>
      <c r="H628" s="26">
        <f t="shared" si="906"/>
        <v>0</v>
      </c>
      <c r="I628" s="26">
        <f t="shared" si="906"/>
        <v>0</v>
      </c>
      <c r="J628" s="26">
        <f t="shared" si="906"/>
        <v>0</v>
      </c>
      <c r="K628" s="26">
        <f t="shared" si="906"/>
        <v>0</v>
      </c>
      <c r="L628" s="26">
        <f t="shared" si="906"/>
        <v>0</v>
      </c>
      <c r="M628" s="26">
        <f t="shared" si="906"/>
        <v>0</v>
      </c>
      <c r="N628" s="26">
        <f t="shared" si="906"/>
        <v>0</v>
      </c>
      <c r="O628" s="26">
        <f t="shared" si="906"/>
        <v>0</v>
      </c>
      <c r="P628" s="26">
        <f t="shared" si="906"/>
        <v>0</v>
      </c>
      <c r="Q628" s="26">
        <f t="shared" si="906"/>
        <v>0</v>
      </c>
      <c r="R628" s="26">
        <f t="shared" si="906"/>
        <v>0</v>
      </c>
      <c r="S628" s="26">
        <f t="shared" si="906"/>
        <v>0</v>
      </c>
      <c r="T628" s="26">
        <f t="shared" si="906"/>
        <v>0</v>
      </c>
      <c r="U628" s="26">
        <f t="shared" si="906"/>
        <v>0</v>
      </c>
      <c r="V628" s="26">
        <f t="shared" si="906"/>
        <v>0</v>
      </c>
      <c r="W628" s="26">
        <f t="shared" si="906"/>
        <v>0</v>
      </c>
      <c r="X628" s="26">
        <f t="shared" si="906"/>
        <v>0</v>
      </c>
      <c r="Y628" s="26">
        <f t="shared" si="906"/>
        <v>0</v>
      </c>
      <c r="Z628" s="26">
        <f t="shared" si="906"/>
        <v>0</v>
      </c>
      <c r="AA628" s="26">
        <f t="shared" si="906"/>
        <v>0</v>
      </c>
      <c r="AB628" s="26">
        <f t="shared" si="906"/>
        <v>0</v>
      </c>
      <c r="AC628" s="26">
        <f t="shared" si="906"/>
        <v>0</v>
      </c>
      <c r="AD628" s="26">
        <f t="shared" si="906"/>
        <v>0</v>
      </c>
      <c r="AE628" s="26">
        <f t="shared" si="906"/>
        <v>0</v>
      </c>
      <c r="AF628" s="26">
        <f t="shared" si="906"/>
        <v>0</v>
      </c>
      <c r="AG628" s="26">
        <f t="shared" si="906"/>
        <v>0</v>
      </c>
      <c r="AH628" s="26">
        <f t="shared" si="906"/>
        <v>0</v>
      </c>
      <c r="AI628" s="26">
        <f t="shared" si="906"/>
        <v>90000</v>
      </c>
      <c r="AJ628" s="37"/>
      <c r="AK628" s="37"/>
      <c r="AL628" s="37"/>
      <c r="AM628" s="37"/>
      <c r="AN628" s="37"/>
      <c r="AO628" s="37"/>
      <c r="AP628" s="36"/>
      <c r="AQ628" s="36"/>
      <c r="AR628" s="14"/>
      <c r="AS628" s="14"/>
      <c r="AU628" s="51"/>
      <c r="AV628" s="52"/>
      <c r="AW628" s="121" t="s">
        <v>370</v>
      </c>
      <c r="AY628" s="59">
        <f t="shared" si="895"/>
        <v>0</v>
      </c>
      <c r="AZ628" s="59">
        <f t="shared" si="896"/>
        <v>0</v>
      </c>
      <c r="BA628" s="59">
        <f t="shared" si="897"/>
        <v>51.4</v>
      </c>
    </row>
    <row r="629" spans="1:53" x14ac:dyDescent="0.15">
      <c r="A629" s="9"/>
      <c r="B629" s="10"/>
      <c r="C629" s="134"/>
      <c r="D629" s="22" t="s">
        <v>7</v>
      </c>
      <c r="E629" s="28"/>
      <c r="F629" s="28"/>
      <c r="G629" s="28"/>
      <c r="H629" s="28">
        <v>31091</v>
      </c>
      <c r="I629" s="28">
        <v>6535</v>
      </c>
      <c r="J629" s="28">
        <v>3245</v>
      </c>
      <c r="K629" s="28">
        <v>3818</v>
      </c>
      <c r="L629" s="28">
        <v>140698</v>
      </c>
      <c r="M629" s="28">
        <v>166148</v>
      </c>
      <c r="N629" s="28">
        <v>155745</v>
      </c>
      <c r="O629" s="28">
        <v>191303</v>
      </c>
      <c r="P629" s="28">
        <v>197545</v>
      </c>
      <c r="Q629" s="28">
        <v>175141</v>
      </c>
      <c r="R629" s="28">
        <v>203328</v>
      </c>
      <c r="S629" s="28">
        <v>225584</v>
      </c>
      <c r="T629" s="28">
        <v>188696</v>
      </c>
      <c r="U629" s="28">
        <v>206268</v>
      </c>
      <c r="V629" s="28">
        <v>150805</v>
      </c>
      <c r="W629" s="28">
        <v>160908</v>
      </c>
      <c r="X629" s="28">
        <v>203322</v>
      </c>
      <c r="Y629" s="28">
        <v>217074</v>
      </c>
      <c r="Z629" s="28">
        <v>206620</v>
      </c>
      <c r="AA629" s="28">
        <v>196589</v>
      </c>
      <c r="AB629" s="28">
        <v>205839</v>
      </c>
      <c r="AC629" s="28">
        <v>185505</v>
      </c>
      <c r="AD629" s="28">
        <v>185053</v>
      </c>
      <c r="AE629" s="28">
        <v>172969</v>
      </c>
      <c r="AF629" s="28">
        <v>166655</v>
      </c>
      <c r="AG629" s="28">
        <v>164197</v>
      </c>
      <c r="AH629" s="28">
        <v>176243</v>
      </c>
      <c r="AI629" s="28">
        <v>187063</v>
      </c>
      <c r="AJ629" s="37"/>
      <c r="AK629" s="37"/>
      <c r="AL629" s="37"/>
      <c r="AM629" s="37"/>
      <c r="AN629" s="37"/>
      <c r="AO629" s="37"/>
      <c r="AP629" s="36"/>
      <c r="AQ629" s="36"/>
      <c r="AR629" s="14"/>
      <c r="AS629" s="14"/>
      <c r="AU629" s="51"/>
      <c r="AV629" s="52"/>
      <c r="AW629" s="122"/>
      <c r="AY629" s="59">
        <f t="shared" si="895"/>
        <v>0</v>
      </c>
      <c r="AZ629" s="59">
        <f t="shared" si="896"/>
        <v>0</v>
      </c>
      <c r="BA629" s="59">
        <f t="shared" si="897"/>
        <v>1.2</v>
      </c>
    </row>
    <row r="630" spans="1:53" x14ac:dyDescent="0.15">
      <c r="A630" s="9"/>
      <c r="B630" s="10"/>
      <c r="C630" s="134"/>
      <c r="D630" s="22" t="s">
        <v>8</v>
      </c>
      <c r="E630" s="28"/>
      <c r="F630" s="28"/>
      <c r="G630" s="28"/>
      <c r="H630" s="28">
        <v>50300</v>
      </c>
      <c r="I630" s="39">
        <v>96170</v>
      </c>
      <c r="J630" s="28">
        <v>164473</v>
      </c>
      <c r="K630" s="28">
        <v>156687</v>
      </c>
      <c r="L630" s="28">
        <v>196413</v>
      </c>
      <c r="M630" s="28">
        <v>215257</v>
      </c>
      <c r="N630" s="28">
        <v>247728</v>
      </c>
      <c r="O630" s="28">
        <v>199617</v>
      </c>
      <c r="P630" s="28">
        <v>183259</v>
      </c>
      <c r="Q630" s="28">
        <v>200638</v>
      </c>
      <c r="R630" s="28">
        <v>194524</v>
      </c>
      <c r="S630" s="28">
        <v>217074</v>
      </c>
      <c r="T630" s="28">
        <v>239269</v>
      </c>
      <c r="U630" s="28">
        <v>253247</v>
      </c>
      <c r="V630" s="28">
        <v>232829</v>
      </c>
      <c r="W630" s="28">
        <v>243261</v>
      </c>
      <c r="X630" s="28">
        <v>264472</v>
      </c>
      <c r="Y630" s="28">
        <v>275665</v>
      </c>
      <c r="Z630" s="28">
        <v>272730</v>
      </c>
      <c r="AA630" s="28">
        <v>285421</v>
      </c>
      <c r="AB630" s="28">
        <v>314604</v>
      </c>
      <c r="AC630" s="28">
        <v>310649</v>
      </c>
      <c r="AD630" s="28">
        <v>319144</v>
      </c>
      <c r="AE630" s="28">
        <v>364111</v>
      </c>
      <c r="AF630" s="28">
        <v>344850</v>
      </c>
      <c r="AG630" s="28">
        <v>343736</v>
      </c>
      <c r="AH630" s="28">
        <v>359733</v>
      </c>
      <c r="AI630" s="28">
        <v>362406</v>
      </c>
      <c r="AJ630" s="37"/>
      <c r="AK630" s="37"/>
      <c r="AL630" s="37"/>
      <c r="AM630" s="37"/>
      <c r="AN630" s="37"/>
      <c r="AO630" s="37"/>
      <c r="AP630" s="36"/>
      <c r="AQ630" s="36"/>
      <c r="AR630" s="14"/>
      <c r="AS630" s="14"/>
      <c r="AU630" s="51"/>
      <c r="AV630" s="52"/>
      <c r="AW630" s="122"/>
      <c r="AY630" s="59">
        <f t="shared" si="895"/>
        <v>0</v>
      </c>
      <c r="AZ630" s="59">
        <f t="shared" si="896"/>
        <v>0</v>
      </c>
      <c r="BA630" s="59">
        <f t="shared" si="897"/>
        <v>50.2</v>
      </c>
    </row>
    <row r="631" spans="1:53" x14ac:dyDescent="0.15">
      <c r="A631" s="9"/>
      <c r="B631" s="10"/>
      <c r="C631" s="134"/>
      <c r="D631" s="22" t="s">
        <v>9</v>
      </c>
      <c r="E631" s="28"/>
      <c r="F631" s="28"/>
      <c r="G631" s="28"/>
      <c r="H631" s="28">
        <v>35142</v>
      </c>
      <c r="I631" s="28">
        <v>53964</v>
      </c>
      <c r="J631" s="28">
        <v>72184</v>
      </c>
      <c r="K631" s="28">
        <v>69887</v>
      </c>
      <c r="L631" s="28">
        <v>252293</v>
      </c>
      <c r="M631" s="28">
        <v>299723</v>
      </c>
      <c r="N631" s="28">
        <v>330354</v>
      </c>
      <c r="O631" s="39">
        <f>323698-6000</f>
        <v>317698</v>
      </c>
      <c r="P631" s="28">
        <v>311707</v>
      </c>
      <c r="Q631" s="28">
        <v>336704</v>
      </c>
      <c r="R631" s="28">
        <v>348657</v>
      </c>
      <c r="S631" s="28">
        <v>386261</v>
      </c>
      <c r="T631" s="28">
        <v>374268</v>
      </c>
      <c r="U631" s="28">
        <v>414558</v>
      </c>
      <c r="V631" s="28">
        <v>348904</v>
      </c>
      <c r="W631" s="28">
        <v>368483</v>
      </c>
      <c r="X631" s="28">
        <v>427153</v>
      </c>
      <c r="Y631" s="28">
        <v>450957</v>
      </c>
      <c r="Z631" s="28">
        <v>436681</v>
      </c>
      <c r="AA631" s="28">
        <v>449027</v>
      </c>
      <c r="AB631" s="28">
        <v>487929</v>
      </c>
      <c r="AC631" s="28">
        <v>463515</v>
      </c>
      <c r="AD631" s="28">
        <v>471281</v>
      </c>
      <c r="AE631" s="28">
        <v>500333</v>
      </c>
      <c r="AF631" s="28">
        <v>474389</v>
      </c>
      <c r="AG631" s="28">
        <v>467093</v>
      </c>
      <c r="AH631" s="28">
        <v>491321</v>
      </c>
      <c r="AI631" s="28">
        <v>408238</v>
      </c>
      <c r="AJ631" s="37"/>
      <c r="AK631" s="37"/>
      <c r="AL631" s="37"/>
      <c r="AM631" s="37"/>
      <c r="AN631" s="37"/>
      <c r="AO631" s="37"/>
      <c r="AP631" s="36"/>
      <c r="AQ631" s="36"/>
      <c r="AR631" s="14"/>
      <c r="AS631" s="14"/>
      <c r="AU631" s="51"/>
      <c r="AV631" s="52"/>
      <c r="AW631" s="122"/>
      <c r="AY631" s="59">
        <f t="shared" si="895"/>
        <v>0</v>
      </c>
      <c r="AZ631" s="59">
        <f t="shared" si="896"/>
        <v>0</v>
      </c>
      <c r="BA631" s="59">
        <f t="shared" si="897"/>
        <v>49.3</v>
      </c>
    </row>
    <row r="632" spans="1:53" x14ac:dyDescent="0.15">
      <c r="A632" s="9"/>
      <c r="B632" s="10"/>
      <c r="C632" s="134"/>
      <c r="D632" s="22" t="s">
        <v>10</v>
      </c>
      <c r="E632" s="28"/>
      <c r="F632" s="28"/>
      <c r="G632" s="28"/>
      <c r="H632" s="28">
        <v>46249</v>
      </c>
      <c r="I632" s="28">
        <v>48741</v>
      </c>
      <c r="J632" s="28">
        <v>95534</v>
      </c>
      <c r="K632" s="28">
        <v>90618</v>
      </c>
      <c r="L632" s="28">
        <v>84818</v>
      </c>
      <c r="M632" s="28">
        <v>81682</v>
      </c>
      <c r="N632" s="28">
        <v>73119</v>
      </c>
      <c r="O632" s="28">
        <v>73222</v>
      </c>
      <c r="P632" s="28">
        <v>69097</v>
      </c>
      <c r="Q632" s="28">
        <v>39075</v>
      </c>
      <c r="R632" s="28">
        <v>49195</v>
      </c>
      <c r="S632" s="28">
        <v>56397</v>
      </c>
      <c r="T632" s="28">
        <v>53697</v>
      </c>
      <c r="U632" s="28">
        <v>44957</v>
      </c>
      <c r="V632" s="28">
        <v>34730</v>
      </c>
      <c r="W632" s="28">
        <v>35686</v>
      </c>
      <c r="X632" s="28">
        <v>40641</v>
      </c>
      <c r="Y632" s="28">
        <v>41782</v>
      </c>
      <c r="Z632" s="28">
        <v>42669</v>
      </c>
      <c r="AA632" s="28">
        <v>32983</v>
      </c>
      <c r="AB632" s="28">
        <v>32514</v>
      </c>
      <c r="AC632" s="28">
        <v>32639</v>
      </c>
      <c r="AD632" s="28">
        <v>32916</v>
      </c>
      <c r="AE632" s="28">
        <v>36747</v>
      </c>
      <c r="AF632" s="28">
        <v>37116</v>
      </c>
      <c r="AG632" s="28">
        <v>40840</v>
      </c>
      <c r="AH632" s="28">
        <v>44655</v>
      </c>
      <c r="AI632" s="28">
        <v>51231</v>
      </c>
      <c r="AJ632" s="37"/>
      <c r="AK632" s="37"/>
      <c r="AL632" s="37"/>
      <c r="AM632" s="37"/>
      <c r="AN632" s="37"/>
      <c r="AO632" s="37"/>
      <c r="AP632" s="36"/>
      <c r="AQ632" s="36"/>
      <c r="AR632" s="14"/>
      <c r="AS632" s="14"/>
      <c r="AU632" s="51"/>
      <c r="AV632" s="52"/>
      <c r="AW632" s="122"/>
      <c r="AY632" s="59">
        <f t="shared" si="895"/>
        <v>0</v>
      </c>
      <c r="AZ632" s="59">
        <f t="shared" si="896"/>
        <v>0</v>
      </c>
      <c r="BA632" s="59">
        <f t="shared" si="897"/>
        <v>2.1</v>
      </c>
    </row>
    <row r="633" spans="1:53" ht="14.25" thickBot="1" x14ac:dyDescent="0.2">
      <c r="A633" s="9"/>
      <c r="B633" s="10"/>
      <c r="C633" s="135"/>
      <c r="D633" s="24" t="s">
        <v>11</v>
      </c>
      <c r="E633" s="29"/>
      <c r="F633" s="29"/>
      <c r="G633" s="29"/>
      <c r="H633" s="29"/>
      <c r="I633" s="29">
        <v>49221</v>
      </c>
      <c r="J633" s="29">
        <v>9727</v>
      </c>
      <c r="K633" s="29">
        <v>92458</v>
      </c>
      <c r="L633" s="29">
        <v>88454</v>
      </c>
      <c r="M633" s="29">
        <v>87378</v>
      </c>
      <c r="N633" s="29">
        <v>109044</v>
      </c>
      <c r="O633" s="29">
        <v>109379</v>
      </c>
      <c r="P633" s="29">
        <v>70240</v>
      </c>
      <c r="Q633" s="29">
        <v>59851</v>
      </c>
      <c r="R633" s="29">
        <v>69594</v>
      </c>
      <c r="S633" s="29">
        <v>81128</v>
      </c>
      <c r="T633" s="29">
        <v>75463</v>
      </c>
      <c r="U633" s="29">
        <v>35002</v>
      </c>
      <c r="V633" s="29">
        <v>69436</v>
      </c>
      <c r="W633" s="29">
        <v>69323</v>
      </c>
      <c r="X633" s="29">
        <v>79134</v>
      </c>
      <c r="Y633" s="29">
        <v>81785</v>
      </c>
      <c r="Z633" s="29">
        <v>82630</v>
      </c>
      <c r="AA633" s="29">
        <v>71846</v>
      </c>
      <c r="AB633" s="29">
        <v>68151</v>
      </c>
      <c r="AC633" s="29">
        <v>66804</v>
      </c>
      <c r="AD633" s="29">
        <v>67307</v>
      </c>
      <c r="AE633" s="29">
        <v>71652</v>
      </c>
      <c r="AF633" s="29">
        <v>72045</v>
      </c>
      <c r="AG633" s="29">
        <v>73964</v>
      </c>
      <c r="AH633" s="29">
        <v>79188</v>
      </c>
      <c r="AI633" s="29">
        <v>88913</v>
      </c>
      <c r="AJ633" s="37"/>
      <c r="AK633" s="37"/>
      <c r="AL633" s="37"/>
      <c r="AM633" s="37"/>
      <c r="AN633" s="37"/>
      <c r="AO633" s="37"/>
      <c r="AP633" s="36"/>
      <c r="AQ633" s="36"/>
      <c r="AR633" s="14"/>
      <c r="AS633" s="14"/>
      <c r="AU633" s="51"/>
      <c r="AV633" s="52"/>
      <c r="AW633" s="123"/>
      <c r="AY633" s="59">
        <f t="shared" si="895"/>
        <v>0</v>
      </c>
      <c r="AZ633" s="59">
        <f t="shared" si="896"/>
        <v>0</v>
      </c>
      <c r="BA633" s="59">
        <f t="shared" si="897"/>
        <v>2.2999999999999998</v>
      </c>
    </row>
    <row r="634" spans="1:53" x14ac:dyDescent="0.15">
      <c r="A634" s="9"/>
      <c r="B634" s="10"/>
      <c r="C634" s="133" t="s">
        <v>102</v>
      </c>
      <c r="D634" s="23" t="s">
        <v>6</v>
      </c>
      <c r="E634" s="26">
        <f t="shared" ref="E634:AI634" si="907">SUM(E635:E636)-SUM(E637:E638)</f>
        <v>0</v>
      </c>
      <c r="F634" s="26">
        <f t="shared" si="907"/>
        <v>0</v>
      </c>
      <c r="G634" s="26">
        <f t="shared" si="907"/>
        <v>0</v>
      </c>
      <c r="H634" s="26">
        <f t="shared" si="907"/>
        <v>0</v>
      </c>
      <c r="I634" s="26">
        <f t="shared" si="907"/>
        <v>0</v>
      </c>
      <c r="J634" s="26">
        <f t="shared" si="907"/>
        <v>0</v>
      </c>
      <c r="K634" s="26">
        <f t="shared" si="907"/>
        <v>0</v>
      </c>
      <c r="L634" s="26">
        <f t="shared" si="907"/>
        <v>0</v>
      </c>
      <c r="M634" s="26">
        <f t="shared" si="907"/>
        <v>0</v>
      </c>
      <c r="N634" s="26">
        <f t="shared" si="907"/>
        <v>0</v>
      </c>
      <c r="O634" s="26">
        <f t="shared" si="907"/>
        <v>0</v>
      </c>
      <c r="P634" s="26">
        <f t="shared" si="907"/>
        <v>0</v>
      </c>
      <c r="Q634" s="26">
        <f t="shared" si="907"/>
        <v>0</v>
      </c>
      <c r="R634" s="26">
        <f t="shared" si="907"/>
        <v>0</v>
      </c>
      <c r="S634" s="26">
        <f t="shared" si="907"/>
        <v>0</v>
      </c>
      <c r="T634" s="26">
        <f t="shared" si="907"/>
        <v>0</v>
      </c>
      <c r="U634" s="26">
        <f t="shared" si="907"/>
        <v>0</v>
      </c>
      <c r="V634" s="26">
        <f t="shared" si="907"/>
        <v>0</v>
      </c>
      <c r="W634" s="26">
        <f t="shared" si="907"/>
        <v>0</v>
      </c>
      <c r="X634" s="26">
        <f t="shared" si="907"/>
        <v>0</v>
      </c>
      <c r="Y634" s="26">
        <f t="shared" si="907"/>
        <v>0</v>
      </c>
      <c r="Z634" s="26">
        <f t="shared" si="907"/>
        <v>0</v>
      </c>
      <c r="AA634" s="26">
        <f t="shared" si="907"/>
        <v>0</v>
      </c>
      <c r="AB634" s="26">
        <f t="shared" si="907"/>
        <v>0</v>
      </c>
      <c r="AC634" s="26">
        <f t="shared" si="907"/>
        <v>824786</v>
      </c>
      <c r="AD634" s="26">
        <f t="shared" si="907"/>
        <v>0</v>
      </c>
      <c r="AE634" s="26">
        <f t="shared" si="907"/>
        <v>0</v>
      </c>
      <c r="AF634" s="26">
        <f t="shared" si="907"/>
        <v>0</v>
      </c>
      <c r="AG634" s="26">
        <f t="shared" si="907"/>
        <v>0</v>
      </c>
      <c r="AH634" s="26">
        <f t="shared" si="907"/>
        <v>0</v>
      </c>
      <c r="AI634" s="26">
        <f t="shared" si="907"/>
        <v>0</v>
      </c>
      <c r="AJ634" s="26">
        <f t="shared" ref="AJ634:AK634" si="908">SUM(AJ635:AJ636)-SUM(AJ637:AJ638)</f>
        <v>0</v>
      </c>
      <c r="AK634" s="26">
        <f t="shared" si="908"/>
        <v>0</v>
      </c>
      <c r="AL634" s="26">
        <f t="shared" ref="AL634" si="909">SUM(AL635:AL636)-SUM(AL637:AL638)</f>
        <v>0</v>
      </c>
      <c r="AM634" s="26">
        <f t="shared" ref="AM634" si="910">SUM(AM635:AM636)-SUM(AM637:AM638)</f>
        <v>0</v>
      </c>
      <c r="AN634" s="26">
        <f t="shared" ref="AN634" si="911">SUM(AN635:AN636)-SUM(AN637:AN638)</f>
        <v>0</v>
      </c>
      <c r="AO634" s="26">
        <f t="shared" ref="AO634" si="912">SUM(AO635:AO636)-SUM(AO637:AO638)</f>
        <v>0</v>
      </c>
      <c r="AP634" s="27">
        <f t="shared" ref="AP634" si="913">SUM(AP635:AP636)-SUM(AP637:AP638)</f>
        <v>0</v>
      </c>
      <c r="AQ634" s="27">
        <f t="shared" ref="AQ634" si="914">SUM(AQ635:AQ636)-SUM(AQ637:AQ638)</f>
        <v>0</v>
      </c>
      <c r="AR634" s="3">
        <v>740.4</v>
      </c>
      <c r="AS634" s="3">
        <v>548.70000000000005</v>
      </c>
      <c r="AU634" s="51"/>
      <c r="AV634" s="52"/>
      <c r="AW634" s="53" t="s">
        <v>109</v>
      </c>
      <c r="AY634" s="59">
        <f t="shared" si="895"/>
        <v>0</v>
      </c>
      <c r="AZ634" s="59">
        <f t="shared" si="896"/>
        <v>0</v>
      </c>
      <c r="BA634" s="59">
        <f t="shared" si="897"/>
        <v>93.5</v>
      </c>
    </row>
    <row r="635" spans="1:53" x14ac:dyDescent="0.15">
      <c r="A635" s="9"/>
      <c r="B635" s="10"/>
      <c r="C635" s="134"/>
      <c r="D635" s="22" t="s">
        <v>7</v>
      </c>
      <c r="E635" s="28"/>
      <c r="F635" s="28"/>
      <c r="G635" s="28"/>
      <c r="H635" s="28"/>
      <c r="I635" s="28"/>
      <c r="J635" s="28"/>
      <c r="K635" s="28"/>
      <c r="L635" s="28"/>
      <c r="M635" s="28"/>
      <c r="N635" s="28"/>
      <c r="O635" s="28"/>
      <c r="P635" s="28"/>
      <c r="Q635" s="28"/>
      <c r="R635" s="28"/>
      <c r="S635" s="28"/>
      <c r="T635" s="28"/>
      <c r="U635" s="28">
        <v>4728</v>
      </c>
      <c r="V635" s="28">
        <v>4641</v>
      </c>
      <c r="W635" s="28">
        <v>4697</v>
      </c>
      <c r="X635" s="28">
        <v>5012</v>
      </c>
      <c r="Y635" s="28">
        <v>4009</v>
      </c>
      <c r="Z635" s="28">
        <v>4645</v>
      </c>
      <c r="AA635" s="28">
        <v>13467</v>
      </c>
      <c r="AB635" s="28">
        <v>17506</v>
      </c>
      <c r="AC635" s="28">
        <v>19259</v>
      </c>
      <c r="AD635" s="28">
        <v>22051</v>
      </c>
      <c r="AE635" s="28">
        <v>34731</v>
      </c>
      <c r="AF635" s="28">
        <v>27806</v>
      </c>
      <c r="AG635" s="28">
        <v>26128</v>
      </c>
      <c r="AH635" s="28">
        <v>29066</v>
      </c>
      <c r="AI635" s="28">
        <v>27679</v>
      </c>
      <c r="AJ635" s="28">
        <v>27520</v>
      </c>
      <c r="AK635" s="28">
        <v>21553</v>
      </c>
      <c r="AL635" s="28">
        <v>15349</v>
      </c>
      <c r="AM635" s="28">
        <v>18440</v>
      </c>
      <c r="AN635" s="28">
        <v>13483</v>
      </c>
      <c r="AO635" s="28">
        <v>14738</v>
      </c>
      <c r="AP635" s="30">
        <v>15.1</v>
      </c>
      <c r="AQ635" s="30">
        <v>15.9</v>
      </c>
      <c r="AR635" s="5">
        <v>18.3</v>
      </c>
      <c r="AS635" s="5">
        <v>13.9</v>
      </c>
      <c r="AU635" s="51"/>
      <c r="AV635" s="52"/>
      <c r="AW635" s="54"/>
      <c r="AY635" s="59">
        <f t="shared" si="895"/>
        <v>0</v>
      </c>
      <c r="AZ635" s="59">
        <f t="shared" si="896"/>
        <v>0</v>
      </c>
      <c r="BA635" s="59">
        <f t="shared" si="897"/>
        <v>0.6</v>
      </c>
    </row>
    <row r="636" spans="1:53" x14ac:dyDescent="0.15">
      <c r="A636" s="9"/>
      <c r="B636" s="10"/>
      <c r="C636" s="134"/>
      <c r="D636" s="22" t="s">
        <v>8</v>
      </c>
      <c r="E636" s="28"/>
      <c r="F636" s="28"/>
      <c r="G636" s="28"/>
      <c r="H636" s="28"/>
      <c r="I636" s="28"/>
      <c r="J636" s="28"/>
      <c r="K636" s="28"/>
      <c r="L636" s="28"/>
      <c r="M636" s="28"/>
      <c r="N636" s="28"/>
      <c r="O636" s="28"/>
      <c r="P636" s="28"/>
      <c r="Q636" s="28"/>
      <c r="R636" s="28"/>
      <c r="S636" s="28"/>
      <c r="T636" s="28"/>
      <c r="U636" s="28">
        <v>785956</v>
      </c>
      <c r="V636" s="28">
        <v>747454</v>
      </c>
      <c r="W636" s="28">
        <v>817570</v>
      </c>
      <c r="X636" s="28">
        <v>836108</v>
      </c>
      <c r="Y636" s="28">
        <v>817527</v>
      </c>
      <c r="Z636" s="28">
        <v>799931</v>
      </c>
      <c r="AA636" s="28">
        <v>756245</v>
      </c>
      <c r="AB636" s="28">
        <v>887500</v>
      </c>
      <c r="AC636" s="28">
        <v>1087143</v>
      </c>
      <c r="AD636" s="28">
        <v>1217374</v>
      </c>
      <c r="AE636" s="28">
        <v>1112157</v>
      </c>
      <c r="AF636" s="28">
        <v>1018697</v>
      </c>
      <c r="AG636" s="28">
        <v>975635</v>
      </c>
      <c r="AH636" s="28">
        <v>999628</v>
      </c>
      <c r="AI636" s="28">
        <v>934112</v>
      </c>
      <c r="AJ636" s="28">
        <v>1019204</v>
      </c>
      <c r="AK636" s="28">
        <v>789146</v>
      </c>
      <c r="AL636" s="28">
        <v>590777</v>
      </c>
      <c r="AM636" s="28">
        <v>661774</v>
      </c>
      <c r="AN636" s="28">
        <v>517130</v>
      </c>
      <c r="AO636" s="28">
        <v>574987</v>
      </c>
      <c r="AP636" s="30">
        <v>618.4</v>
      </c>
      <c r="AQ636" s="30">
        <v>638.70000000000005</v>
      </c>
      <c r="AR636" s="5">
        <v>722.1</v>
      </c>
      <c r="AS636" s="5">
        <v>534.79999999999995</v>
      </c>
      <c r="AU636" s="51"/>
      <c r="AV636" s="52"/>
      <c r="AW636" s="54"/>
      <c r="AY636" s="59">
        <f t="shared" si="895"/>
        <v>0</v>
      </c>
      <c r="AZ636" s="59">
        <f t="shared" si="896"/>
        <v>0</v>
      </c>
      <c r="BA636" s="59">
        <f t="shared" si="897"/>
        <v>92.9</v>
      </c>
    </row>
    <row r="637" spans="1:53" x14ac:dyDescent="0.15">
      <c r="A637" s="9"/>
      <c r="B637" s="10"/>
      <c r="C637" s="134"/>
      <c r="D637" s="22" t="s">
        <v>9</v>
      </c>
      <c r="E637" s="28"/>
      <c r="F637" s="28"/>
      <c r="G637" s="28"/>
      <c r="H637" s="28"/>
      <c r="I637" s="28"/>
      <c r="J637" s="28"/>
      <c r="K637" s="28"/>
      <c r="L637" s="28"/>
      <c r="M637" s="28"/>
      <c r="N637" s="28"/>
      <c r="O637" s="28"/>
      <c r="P637" s="28"/>
      <c r="Q637" s="28"/>
      <c r="R637" s="28"/>
      <c r="S637" s="28"/>
      <c r="T637" s="28"/>
      <c r="U637" s="28">
        <v>757287</v>
      </c>
      <c r="V637" s="28">
        <v>720534</v>
      </c>
      <c r="W637" s="28">
        <v>785161</v>
      </c>
      <c r="X637" s="28">
        <v>806206</v>
      </c>
      <c r="Y637" s="28">
        <v>791814</v>
      </c>
      <c r="Z637" s="28">
        <v>752544</v>
      </c>
      <c r="AA637" s="28">
        <v>688654</v>
      </c>
      <c r="AB637" s="28">
        <v>814201</v>
      </c>
      <c r="AC637" s="28">
        <v>119621</v>
      </c>
      <c r="AD637" s="28">
        <v>1053723</v>
      </c>
      <c r="AE637" s="28">
        <v>978578</v>
      </c>
      <c r="AF637" s="28">
        <v>894004</v>
      </c>
      <c r="AG637" s="28">
        <v>915194</v>
      </c>
      <c r="AH637" s="28">
        <v>943824</v>
      </c>
      <c r="AI637" s="28">
        <v>883296</v>
      </c>
      <c r="AJ637" s="28">
        <v>963471</v>
      </c>
      <c r="AK637" s="28">
        <v>741348</v>
      </c>
      <c r="AL637" s="28">
        <v>552879</v>
      </c>
      <c r="AM637" s="28">
        <v>623169</v>
      </c>
      <c r="AN637" s="28">
        <v>483744</v>
      </c>
      <c r="AO637" s="28">
        <v>537456</v>
      </c>
      <c r="AP637" s="30">
        <v>575</v>
      </c>
      <c r="AQ637" s="30">
        <v>596.4</v>
      </c>
      <c r="AR637" s="5">
        <v>674.4</v>
      </c>
      <c r="AS637" s="5">
        <v>501</v>
      </c>
      <c r="AU637" s="51"/>
      <c r="AV637" s="52"/>
      <c r="AW637" s="54"/>
      <c r="AY637" s="59">
        <f t="shared" si="895"/>
        <v>0</v>
      </c>
      <c r="AZ637" s="59">
        <f t="shared" si="896"/>
        <v>0</v>
      </c>
      <c r="BA637" s="59">
        <f t="shared" si="897"/>
        <v>83.2</v>
      </c>
    </row>
    <row r="638" spans="1:53" x14ac:dyDescent="0.15">
      <c r="A638" s="9"/>
      <c r="B638" s="10"/>
      <c r="C638" s="134"/>
      <c r="D638" s="22" t="s">
        <v>10</v>
      </c>
      <c r="E638" s="28"/>
      <c r="F638" s="28"/>
      <c r="G638" s="28"/>
      <c r="H638" s="28"/>
      <c r="I638" s="28"/>
      <c r="J638" s="28"/>
      <c r="K638" s="28"/>
      <c r="L638" s="28"/>
      <c r="M638" s="28"/>
      <c r="N638" s="28"/>
      <c r="O638" s="28"/>
      <c r="P638" s="28"/>
      <c r="Q638" s="28"/>
      <c r="R638" s="28"/>
      <c r="S638" s="28"/>
      <c r="T638" s="28"/>
      <c r="U638" s="28">
        <v>33397</v>
      </c>
      <c r="V638" s="28">
        <v>31561</v>
      </c>
      <c r="W638" s="28">
        <v>37106</v>
      </c>
      <c r="X638" s="28">
        <v>34914</v>
      </c>
      <c r="Y638" s="28">
        <v>29722</v>
      </c>
      <c r="Z638" s="28">
        <v>52032</v>
      </c>
      <c r="AA638" s="28">
        <v>81058</v>
      </c>
      <c r="AB638" s="28">
        <v>90805</v>
      </c>
      <c r="AC638" s="28">
        <v>161995</v>
      </c>
      <c r="AD638" s="28">
        <v>185702</v>
      </c>
      <c r="AE638" s="28">
        <v>168310</v>
      </c>
      <c r="AF638" s="28">
        <v>152499</v>
      </c>
      <c r="AG638" s="28">
        <v>86569</v>
      </c>
      <c r="AH638" s="28">
        <v>84870</v>
      </c>
      <c r="AI638" s="28">
        <v>78495</v>
      </c>
      <c r="AJ638" s="28">
        <v>83253</v>
      </c>
      <c r="AK638" s="28">
        <v>69351</v>
      </c>
      <c r="AL638" s="28">
        <v>53247</v>
      </c>
      <c r="AM638" s="28">
        <v>57045</v>
      </c>
      <c r="AN638" s="28">
        <v>46869</v>
      </c>
      <c r="AO638" s="28">
        <v>52269</v>
      </c>
      <c r="AP638" s="30">
        <v>58.5</v>
      </c>
      <c r="AQ638" s="30">
        <v>58.2</v>
      </c>
      <c r="AR638" s="5">
        <v>66</v>
      </c>
      <c r="AS638" s="5">
        <v>47.7</v>
      </c>
      <c r="AU638" s="51"/>
      <c r="AV638" s="52"/>
      <c r="AW638" s="54"/>
      <c r="AY638" s="59">
        <f t="shared" si="895"/>
        <v>0</v>
      </c>
      <c r="AZ638" s="59">
        <f t="shared" si="896"/>
        <v>0</v>
      </c>
      <c r="BA638" s="59">
        <f t="shared" si="897"/>
        <v>10.3</v>
      </c>
    </row>
    <row r="639" spans="1:53" ht="14.25" thickBot="1" x14ac:dyDescent="0.2">
      <c r="A639" s="9"/>
      <c r="B639" s="10"/>
      <c r="C639" s="135"/>
      <c r="D639" s="24" t="s">
        <v>11</v>
      </c>
      <c r="E639" s="29"/>
      <c r="F639" s="29"/>
      <c r="G639" s="29"/>
      <c r="H639" s="29"/>
      <c r="I639" s="29"/>
      <c r="J639" s="29"/>
      <c r="K639" s="29"/>
      <c r="L639" s="29"/>
      <c r="M639" s="29"/>
      <c r="N639" s="29"/>
      <c r="O639" s="29"/>
      <c r="P639" s="29"/>
      <c r="Q639" s="29"/>
      <c r="R639" s="29"/>
      <c r="S639" s="29"/>
      <c r="T639" s="29"/>
      <c r="U639" s="29">
        <v>35002</v>
      </c>
      <c r="V639" s="29">
        <v>33198</v>
      </c>
      <c r="W639" s="29">
        <v>39076</v>
      </c>
      <c r="X639" s="29">
        <v>38091</v>
      </c>
      <c r="Y639" s="29">
        <v>46878</v>
      </c>
      <c r="Z639" s="29">
        <v>79938</v>
      </c>
      <c r="AA639" s="29">
        <v>121025</v>
      </c>
      <c r="AB639" s="29">
        <v>125872</v>
      </c>
      <c r="AC639" s="29"/>
      <c r="AD639" s="29">
        <v>253968</v>
      </c>
      <c r="AE639" s="29">
        <v>207730</v>
      </c>
      <c r="AF639" s="29">
        <v>183344</v>
      </c>
      <c r="AG639" s="29">
        <v>101145</v>
      </c>
      <c r="AH639" s="29">
        <v>99518</v>
      </c>
      <c r="AI639" s="29">
        <v>92010</v>
      </c>
      <c r="AJ639" s="29">
        <v>102172</v>
      </c>
      <c r="AK639" s="29">
        <v>80005</v>
      </c>
      <c r="AL639" s="29">
        <v>60763</v>
      </c>
      <c r="AM639" s="29">
        <v>66005</v>
      </c>
      <c r="AN639" s="29">
        <v>53455</v>
      </c>
      <c r="AO639" s="29">
        <v>59494</v>
      </c>
      <c r="AP639" s="31">
        <v>66.099999999999994</v>
      </c>
      <c r="AQ639" s="31">
        <v>66.2</v>
      </c>
      <c r="AR639" s="7">
        <v>75.400000000000006</v>
      </c>
      <c r="AS639" s="7">
        <v>72.3</v>
      </c>
      <c r="AU639" s="51"/>
      <c r="AV639" s="52"/>
      <c r="AW639" s="55"/>
      <c r="AY639" s="59">
        <f t="shared" si="895"/>
        <v>0</v>
      </c>
      <c r="AZ639" s="59">
        <f t="shared" si="896"/>
        <v>0</v>
      </c>
      <c r="BA639" s="59">
        <f t="shared" si="897"/>
        <v>10.3</v>
      </c>
    </row>
    <row r="640" spans="1:53" x14ac:dyDescent="0.15">
      <c r="A640" s="9"/>
      <c r="B640" s="10"/>
      <c r="C640" s="136" t="s">
        <v>103</v>
      </c>
      <c r="D640" s="23" t="s">
        <v>6</v>
      </c>
      <c r="E640" s="26">
        <f t="shared" ref="E640:AI640" si="915">SUM(E641:E642)-SUM(E643:E644)</f>
        <v>0</v>
      </c>
      <c r="F640" s="26">
        <f t="shared" si="915"/>
        <v>0</v>
      </c>
      <c r="G640" s="26">
        <f t="shared" si="915"/>
        <v>0</v>
      </c>
      <c r="H640" s="26">
        <f t="shared" si="915"/>
        <v>0</v>
      </c>
      <c r="I640" s="26">
        <f t="shared" si="915"/>
        <v>0</v>
      </c>
      <c r="J640" s="26">
        <f t="shared" si="915"/>
        <v>0</v>
      </c>
      <c r="K640" s="26">
        <f t="shared" si="915"/>
        <v>0</v>
      </c>
      <c r="L640" s="26">
        <f t="shared" si="915"/>
        <v>0</v>
      </c>
      <c r="M640" s="26">
        <f t="shared" si="915"/>
        <v>0</v>
      </c>
      <c r="N640" s="26">
        <f t="shared" si="915"/>
        <v>0</v>
      </c>
      <c r="O640" s="26">
        <f t="shared" si="915"/>
        <v>0</v>
      </c>
      <c r="P640" s="26">
        <f t="shared" si="915"/>
        <v>0</v>
      </c>
      <c r="Q640" s="26">
        <f t="shared" si="915"/>
        <v>0</v>
      </c>
      <c r="R640" s="26">
        <f t="shared" si="915"/>
        <v>0</v>
      </c>
      <c r="S640" s="26">
        <f t="shared" si="915"/>
        <v>0</v>
      </c>
      <c r="T640" s="26">
        <f t="shared" si="915"/>
        <v>0</v>
      </c>
      <c r="U640" s="26">
        <f t="shared" si="915"/>
        <v>0</v>
      </c>
      <c r="V640" s="26">
        <f t="shared" si="915"/>
        <v>0</v>
      </c>
      <c r="W640" s="26">
        <f t="shared" si="915"/>
        <v>0</v>
      </c>
      <c r="X640" s="26">
        <f t="shared" si="915"/>
        <v>0</v>
      </c>
      <c r="Y640" s="26">
        <f t="shared" si="915"/>
        <v>0</v>
      </c>
      <c r="Z640" s="26">
        <f t="shared" si="915"/>
        <v>0</v>
      </c>
      <c r="AA640" s="26">
        <f t="shared" si="915"/>
        <v>0</v>
      </c>
      <c r="AB640" s="26">
        <f t="shared" si="915"/>
        <v>0</v>
      </c>
      <c r="AC640" s="26">
        <f t="shared" si="915"/>
        <v>0</v>
      </c>
      <c r="AD640" s="26">
        <f t="shared" si="915"/>
        <v>0</v>
      </c>
      <c r="AE640" s="26">
        <f t="shared" si="915"/>
        <v>0</v>
      </c>
      <c r="AF640" s="26">
        <f t="shared" si="915"/>
        <v>0</v>
      </c>
      <c r="AG640" s="26">
        <f t="shared" si="915"/>
        <v>0</v>
      </c>
      <c r="AH640" s="26">
        <f t="shared" si="915"/>
        <v>0</v>
      </c>
      <c r="AI640" s="26">
        <f t="shared" si="915"/>
        <v>0</v>
      </c>
      <c r="AJ640" s="26">
        <f t="shared" ref="AJ640:AK640" si="916">SUM(AJ641:AJ642)-SUM(AJ643:AJ644)</f>
        <v>0</v>
      </c>
      <c r="AK640" s="26">
        <f t="shared" si="916"/>
        <v>0</v>
      </c>
      <c r="AL640" s="26">
        <f t="shared" ref="AL640" si="917">SUM(AL641:AL642)-SUM(AL643:AL644)</f>
        <v>0</v>
      </c>
      <c r="AM640" s="26">
        <f t="shared" ref="AM640" si="918">SUM(AM641:AM642)-SUM(AM643:AM644)</f>
        <v>0</v>
      </c>
      <c r="AN640" s="26">
        <f t="shared" ref="AN640" si="919">SUM(AN641:AN642)-SUM(AN643:AN644)</f>
        <v>0</v>
      </c>
      <c r="AO640" s="26">
        <f t="shared" ref="AO640" si="920">SUM(AO641:AO642)-SUM(AO643:AO644)</f>
        <v>0</v>
      </c>
      <c r="AP640" s="27">
        <f t="shared" ref="AP640" si="921">SUM(AP641:AP642)-SUM(AP643:AP644)</f>
        <v>0</v>
      </c>
      <c r="AQ640" s="27">
        <f t="shared" ref="AQ640" si="922">SUM(AQ641:AQ642)-SUM(AQ643:AQ644)</f>
        <v>0</v>
      </c>
      <c r="AR640" s="3">
        <v>138.19999999999999</v>
      </c>
      <c r="AS640" s="3">
        <v>370.2</v>
      </c>
      <c r="AU640" s="51"/>
      <c r="AV640" s="52"/>
      <c r="AW640" s="121" t="s">
        <v>371</v>
      </c>
      <c r="AY640" s="59">
        <f t="shared" si="895"/>
        <v>0</v>
      </c>
      <c r="AZ640" s="59">
        <f t="shared" si="896"/>
        <v>0</v>
      </c>
      <c r="BA640" s="59">
        <f t="shared" si="897"/>
        <v>59.5</v>
      </c>
    </row>
    <row r="641" spans="1:53" x14ac:dyDescent="0.15">
      <c r="A641" s="9"/>
      <c r="B641" s="10"/>
      <c r="C641" s="137"/>
      <c r="D641" s="22" t="s">
        <v>7</v>
      </c>
      <c r="E641" s="28"/>
      <c r="F641" s="28"/>
      <c r="G641" s="28"/>
      <c r="H641" s="28"/>
      <c r="I641" s="28"/>
      <c r="J641" s="28"/>
      <c r="K641" s="28"/>
      <c r="L641" s="28"/>
      <c r="M641" s="28"/>
      <c r="N641" s="28"/>
      <c r="O641" s="28"/>
      <c r="P641" s="28"/>
      <c r="Q641" s="28"/>
      <c r="R641" s="28"/>
      <c r="S641" s="28"/>
      <c r="T641" s="28"/>
      <c r="U641" s="28"/>
      <c r="V641" s="28"/>
      <c r="W641" s="28"/>
      <c r="X641" s="28"/>
      <c r="Y641" s="28"/>
      <c r="Z641" s="28"/>
      <c r="AA641" s="28"/>
      <c r="AB641" s="28"/>
      <c r="AC641" s="28"/>
      <c r="AD641" s="28"/>
      <c r="AE641" s="28"/>
      <c r="AF641" s="28"/>
      <c r="AG641" s="28"/>
      <c r="AH641" s="28"/>
      <c r="AI641" s="28"/>
      <c r="AJ641" s="28"/>
      <c r="AK641" s="28"/>
      <c r="AL641" s="28"/>
      <c r="AM641" s="28"/>
      <c r="AN641" s="28"/>
      <c r="AO641" s="28"/>
      <c r="AP641" s="30"/>
      <c r="AQ641" s="30"/>
      <c r="AR641" s="5">
        <v>1.3</v>
      </c>
      <c r="AS641" s="5">
        <v>2.1</v>
      </c>
      <c r="AU641" s="51"/>
      <c r="AV641" s="52"/>
      <c r="AW641" s="122"/>
      <c r="AY641" s="59">
        <f t="shared" si="895"/>
        <v>0</v>
      </c>
      <c r="AZ641" s="59">
        <f t="shared" si="896"/>
        <v>0</v>
      </c>
      <c r="BA641" s="59">
        <f t="shared" si="897"/>
        <v>0.7</v>
      </c>
    </row>
    <row r="642" spans="1:53" x14ac:dyDescent="0.15">
      <c r="A642" s="9"/>
      <c r="B642" s="10"/>
      <c r="C642" s="137"/>
      <c r="D642" s="22" t="s">
        <v>8</v>
      </c>
      <c r="E642" s="28"/>
      <c r="F642" s="28"/>
      <c r="G642" s="28"/>
      <c r="H642" s="28"/>
      <c r="I642" s="28"/>
      <c r="J642" s="28"/>
      <c r="K642" s="28"/>
      <c r="L642" s="28"/>
      <c r="M642" s="28"/>
      <c r="N642" s="28"/>
      <c r="O642" s="28"/>
      <c r="P642" s="28"/>
      <c r="Q642" s="28"/>
      <c r="R642" s="28"/>
      <c r="S642" s="28"/>
      <c r="T642" s="28"/>
      <c r="U642" s="28"/>
      <c r="V642" s="28"/>
      <c r="W642" s="28"/>
      <c r="X642" s="28"/>
      <c r="Y642" s="28"/>
      <c r="Z642" s="28"/>
      <c r="AA642" s="28"/>
      <c r="AB642" s="28"/>
      <c r="AC642" s="28"/>
      <c r="AD642" s="28"/>
      <c r="AE642" s="28"/>
      <c r="AF642" s="28"/>
      <c r="AG642" s="28"/>
      <c r="AH642" s="28"/>
      <c r="AI642" s="28"/>
      <c r="AJ642" s="28"/>
      <c r="AK642" s="28"/>
      <c r="AL642" s="28"/>
      <c r="AM642" s="28"/>
      <c r="AN642" s="28"/>
      <c r="AO642" s="28"/>
      <c r="AP642" s="30"/>
      <c r="AQ642" s="30"/>
      <c r="AR642" s="5">
        <v>136.9</v>
      </c>
      <c r="AS642" s="5">
        <v>368.1</v>
      </c>
      <c r="AU642" s="51"/>
      <c r="AV642" s="52"/>
      <c r="AW642" s="122"/>
      <c r="AY642" s="59">
        <f t="shared" si="895"/>
        <v>0</v>
      </c>
      <c r="AZ642" s="59">
        <f t="shared" si="896"/>
        <v>0</v>
      </c>
      <c r="BA642" s="59">
        <f t="shared" si="897"/>
        <v>58.8</v>
      </c>
    </row>
    <row r="643" spans="1:53" x14ac:dyDescent="0.15">
      <c r="A643" s="9"/>
      <c r="B643" s="10"/>
      <c r="C643" s="137"/>
      <c r="D643" s="22" t="s">
        <v>9</v>
      </c>
      <c r="E643" s="28"/>
      <c r="F643" s="28"/>
      <c r="G643" s="28"/>
      <c r="H643" s="28"/>
      <c r="I643" s="28"/>
      <c r="J643" s="28"/>
      <c r="K643" s="28"/>
      <c r="L643" s="28"/>
      <c r="M643" s="28"/>
      <c r="N643" s="28"/>
      <c r="O643" s="28"/>
      <c r="P643" s="28"/>
      <c r="Q643" s="28"/>
      <c r="R643" s="28"/>
      <c r="S643" s="28"/>
      <c r="T643" s="28"/>
      <c r="U643" s="28"/>
      <c r="V643" s="28"/>
      <c r="W643" s="28"/>
      <c r="X643" s="28"/>
      <c r="Y643" s="28"/>
      <c r="Z643" s="28"/>
      <c r="AA643" s="28"/>
      <c r="AB643" s="28"/>
      <c r="AC643" s="28"/>
      <c r="AD643" s="28"/>
      <c r="AE643" s="28"/>
      <c r="AF643" s="28"/>
      <c r="AG643" s="28"/>
      <c r="AH643" s="28"/>
      <c r="AI643" s="28"/>
      <c r="AJ643" s="28"/>
      <c r="AK643" s="28"/>
      <c r="AL643" s="28"/>
      <c r="AM643" s="28"/>
      <c r="AN643" s="28"/>
      <c r="AO643" s="28"/>
      <c r="AP643" s="30"/>
      <c r="AQ643" s="30"/>
      <c r="AR643" s="5">
        <v>137.9</v>
      </c>
      <c r="AS643" s="5">
        <v>368.6</v>
      </c>
      <c r="AU643" s="51"/>
      <c r="AV643" s="52"/>
      <c r="AW643" s="122"/>
      <c r="AY643" s="59">
        <f t="shared" si="895"/>
        <v>0</v>
      </c>
      <c r="AZ643" s="59">
        <f t="shared" si="896"/>
        <v>0</v>
      </c>
      <c r="BA643" s="59">
        <f t="shared" si="897"/>
        <v>59.5</v>
      </c>
    </row>
    <row r="644" spans="1:53" x14ac:dyDescent="0.15">
      <c r="A644" s="9"/>
      <c r="B644" s="10"/>
      <c r="C644" s="137"/>
      <c r="D644" s="22" t="s">
        <v>10</v>
      </c>
      <c r="E644" s="28"/>
      <c r="F644" s="28"/>
      <c r="G644" s="28"/>
      <c r="H644" s="28"/>
      <c r="I644" s="28"/>
      <c r="J644" s="28"/>
      <c r="K644" s="28"/>
      <c r="L644" s="28"/>
      <c r="M644" s="28"/>
      <c r="N644" s="28"/>
      <c r="O644" s="28"/>
      <c r="P644" s="28"/>
      <c r="Q644" s="28"/>
      <c r="R644" s="28"/>
      <c r="S644" s="28"/>
      <c r="T644" s="28"/>
      <c r="U644" s="28"/>
      <c r="V644" s="28"/>
      <c r="W644" s="28"/>
      <c r="X644" s="28"/>
      <c r="Y644" s="28"/>
      <c r="Z644" s="28"/>
      <c r="AA644" s="28"/>
      <c r="AB644" s="28"/>
      <c r="AC644" s="28"/>
      <c r="AD644" s="28"/>
      <c r="AE644" s="28"/>
      <c r="AF644" s="28"/>
      <c r="AG644" s="28"/>
      <c r="AH644" s="28"/>
      <c r="AI644" s="28"/>
      <c r="AJ644" s="28"/>
      <c r="AK644" s="28"/>
      <c r="AL644" s="28"/>
      <c r="AM644" s="28"/>
      <c r="AN644" s="28"/>
      <c r="AO644" s="28"/>
      <c r="AP644" s="30"/>
      <c r="AQ644" s="30"/>
      <c r="AR644" s="5">
        <v>0.3</v>
      </c>
      <c r="AS644" s="5">
        <v>1.6</v>
      </c>
      <c r="AU644" s="51"/>
      <c r="AV644" s="52"/>
      <c r="AW644" s="122"/>
      <c r="AY644" s="59">
        <f t="shared" si="895"/>
        <v>0</v>
      </c>
      <c r="AZ644" s="59">
        <f t="shared" si="896"/>
        <v>0</v>
      </c>
      <c r="BA644" s="59">
        <f t="shared" si="897"/>
        <v>0</v>
      </c>
    </row>
    <row r="645" spans="1:53" ht="14.25" thickBot="1" x14ac:dyDescent="0.2">
      <c r="A645" s="9"/>
      <c r="B645" s="10"/>
      <c r="C645" s="138"/>
      <c r="D645" s="24" t="s">
        <v>11</v>
      </c>
      <c r="E645" s="29"/>
      <c r="F645" s="29"/>
      <c r="G645" s="29"/>
      <c r="H645" s="29"/>
      <c r="I645" s="29"/>
      <c r="J645" s="29"/>
      <c r="K645" s="29"/>
      <c r="L645" s="29"/>
      <c r="M645" s="29"/>
      <c r="N645" s="29"/>
      <c r="O645" s="29"/>
      <c r="P645" s="29"/>
      <c r="Q645" s="29"/>
      <c r="R645" s="29"/>
      <c r="S645" s="29"/>
      <c r="T645" s="29"/>
      <c r="U645" s="29"/>
      <c r="V645" s="29"/>
      <c r="W645" s="29"/>
      <c r="X645" s="29"/>
      <c r="Y645" s="29"/>
      <c r="Z645" s="29"/>
      <c r="AA645" s="29"/>
      <c r="AB645" s="29"/>
      <c r="AC645" s="29"/>
      <c r="AD645" s="29"/>
      <c r="AE645" s="29"/>
      <c r="AF645" s="29"/>
      <c r="AG645" s="29"/>
      <c r="AH645" s="29"/>
      <c r="AI645" s="29"/>
      <c r="AJ645" s="29"/>
      <c r="AK645" s="29"/>
      <c r="AL645" s="29"/>
      <c r="AM645" s="29"/>
      <c r="AN645" s="29"/>
      <c r="AO645" s="29"/>
      <c r="AP645" s="31"/>
      <c r="AQ645" s="31"/>
      <c r="AR645" s="7">
        <v>0.3</v>
      </c>
      <c r="AS645" s="7">
        <v>1.6</v>
      </c>
      <c r="AU645" s="51"/>
      <c r="AV645" s="52"/>
      <c r="AW645" s="123"/>
      <c r="AY645" s="59">
        <f t="shared" si="895"/>
        <v>0</v>
      </c>
      <c r="AZ645" s="59">
        <f t="shared" si="896"/>
        <v>0</v>
      </c>
      <c r="BA645" s="59">
        <f t="shared" si="897"/>
        <v>0</v>
      </c>
    </row>
    <row r="646" spans="1:53" x14ac:dyDescent="0.15">
      <c r="A646" s="9"/>
      <c r="B646" s="10"/>
      <c r="C646" s="133" t="s">
        <v>280</v>
      </c>
      <c r="D646" s="23" t="s">
        <v>6</v>
      </c>
      <c r="E646" s="26">
        <f t="shared" ref="E646:AI646" si="923">SUM(E647:E648)-SUM(E649:E650)</f>
        <v>0</v>
      </c>
      <c r="F646" s="26">
        <f t="shared" si="923"/>
        <v>0</v>
      </c>
      <c r="G646" s="26">
        <f t="shared" si="923"/>
        <v>0</v>
      </c>
      <c r="H646" s="26">
        <f t="shared" si="923"/>
        <v>0</v>
      </c>
      <c r="I646" s="26">
        <f t="shared" si="923"/>
        <v>0</v>
      </c>
      <c r="J646" s="26">
        <f t="shared" si="923"/>
        <v>0</v>
      </c>
      <c r="K646" s="26">
        <f t="shared" si="923"/>
        <v>0</v>
      </c>
      <c r="L646" s="26">
        <f t="shared" si="923"/>
        <v>0</v>
      </c>
      <c r="M646" s="26">
        <f t="shared" si="923"/>
        <v>0</v>
      </c>
      <c r="N646" s="26">
        <f t="shared" si="923"/>
        <v>0</v>
      </c>
      <c r="O646" s="26">
        <f t="shared" si="923"/>
        <v>0</v>
      </c>
      <c r="P646" s="26">
        <f t="shared" si="923"/>
        <v>0</v>
      </c>
      <c r="Q646" s="26">
        <f t="shared" si="923"/>
        <v>0</v>
      </c>
      <c r="R646" s="26">
        <f t="shared" si="923"/>
        <v>0</v>
      </c>
      <c r="S646" s="26">
        <f t="shared" si="923"/>
        <v>0</v>
      </c>
      <c r="T646" s="26">
        <f t="shared" si="923"/>
        <v>0</v>
      </c>
      <c r="U646" s="26">
        <f t="shared" si="923"/>
        <v>0</v>
      </c>
      <c r="V646" s="26">
        <f t="shared" si="923"/>
        <v>0</v>
      </c>
      <c r="W646" s="26">
        <f t="shared" si="923"/>
        <v>0</v>
      </c>
      <c r="X646" s="26">
        <f t="shared" si="923"/>
        <v>0</v>
      </c>
      <c r="Y646" s="26">
        <f t="shared" si="923"/>
        <v>0</v>
      </c>
      <c r="Z646" s="26">
        <f t="shared" si="923"/>
        <v>0</v>
      </c>
      <c r="AA646" s="26">
        <f t="shared" si="923"/>
        <v>0</v>
      </c>
      <c r="AB646" s="26">
        <f t="shared" si="923"/>
        <v>0</v>
      </c>
      <c r="AC646" s="26">
        <f t="shared" si="923"/>
        <v>0</v>
      </c>
      <c r="AD646" s="26">
        <f t="shared" si="923"/>
        <v>0</v>
      </c>
      <c r="AE646" s="26">
        <f t="shared" si="923"/>
        <v>0</v>
      </c>
      <c r="AF646" s="26">
        <f t="shared" si="923"/>
        <v>0</v>
      </c>
      <c r="AG646" s="26">
        <f t="shared" si="923"/>
        <v>0</v>
      </c>
      <c r="AH646" s="26">
        <f t="shared" si="923"/>
        <v>0</v>
      </c>
      <c r="AI646" s="26">
        <f t="shared" si="923"/>
        <v>0</v>
      </c>
      <c r="AJ646" s="26">
        <f t="shared" ref="AJ646:AK646" si="924">SUM(AJ647:AJ648)-SUM(AJ649:AJ650)</f>
        <v>0</v>
      </c>
      <c r="AK646" s="26">
        <f t="shared" si="924"/>
        <v>0</v>
      </c>
      <c r="AL646" s="26">
        <f t="shared" ref="AL646" si="925">SUM(AL647:AL648)-SUM(AL649:AL650)</f>
        <v>0</v>
      </c>
      <c r="AM646" s="26">
        <f t="shared" ref="AM646" si="926">SUM(AM647:AM648)-SUM(AM649:AM650)</f>
        <v>0</v>
      </c>
      <c r="AN646" s="26">
        <f t="shared" ref="AN646" si="927">SUM(AN647:AN648)-SUM(AN649:AN650)</f>
        <v>0</v>
      </c>
      <c r="AO646" s="26">
        <f t="shared" ref="AO646" si="928">SUM(AO647:AO648)-SUM(AO649:AO650)</f>
        <v>0</v>
      </c>
      <c r="AP646" s="27">
        <f t="shared" ref="AP646" si="929">SUM(AP647:AP648)-SUM(AP649:AP650)</f>
        <v>0</v>
      </c>
      <c r="AQ646" s="27">
        <f t="shared" ref="AQ646" si="930">SUM(AQ647:AQ648)-SUM(AQ649:AQ650)</f>
        <v>0</v>
      </c>
      <c r="AR646" s="3">
        <v>3551.8</v>
      </c>
      <c r="AS646" s="3">
        <v>1268.2</v>
      </c>
      <c r="AU646" s="51"/>
      <c r="AV646" s="52"/>
      <c r="AW646" s="121" t="s">
        <v>372</v>
      </c>
      <c r="AY646" s="59">
        <f t="shared" si="895"/>
        <v>0</v>
      </c>
      <c r="AZ646" s="59">
        <f t="shared" si="896"/>
        <v>0</v>
      </c>
      <c r="BA646" s="59">
        <f t="shared" si="897"/>
        <v>114.3</v>
      </c>
    </row>
    <row r="647" spans="1:53" x14ac:dyDescent="0.15">
      <c r="A647" s="9"/>
      <c r="B647" s="10"/>
      <c r="C647" s="134"/>
      <c r="D647" s="22" t="s">
        <v>7</v>
      </c>
      <c r="E647" s="28"/>
      <c r="F647" s="28"/>
      <c r="G647" s="28"/>
      <c r="H647" s="28">
        <v>322532</v>
      </c>
      <c r="I647" s="28">
        <v>530972</v>
      </c>
      <c r="J647" s="28">
        <v>560711</v>
      </c>
      <c r="K647" s="28">
        <v>623438</v>
      </c>
      <c r="L647" s="28">
        <v>838246</v>
      </c>
      <c r="M647" s="28">
        <v>910830</v>
      </c>
      <c r="N647" s="28">
        <v>786276</v>
      </c>
      <c r="O647" s="28">
        <v>816470</v>
      </c>
      <c r="P647" s="28">
        <v>1268615</v>
      </c>
      <c r="Q647" s="28">
        <v>1173225</v>
      </c>
      <c r="R647" s="28">
        <v>1451718</v>
      </c>
      <c r="S647" s="28">
        <v>843961</v>
      </c>
      <c r="T647" s="28">
        <v>759783</v>
      </c>
      <c r="U647" s="28">
        <v>847044</v>
      </c>
      <c r="V647" s="28">
        <v>398412</v>
      </c>
      <c r="W647" s="28">
        <v>897213</v>
      </c>
      <c r="X647" s="28">
        <v>986493</v>
      </c>
      <c r="Y647" s="28">
        <v>1064729</v>
      </c>
      <c r="Z647" s="28">
        <v>974135</v>
      </c>
      <c r="AA647" s="28">
        <v>1032288</v>
      </c>
      <c r="AB647" s="28">
        <v>1059400</v>
      </c>
      <c r="AC647" s="28">
        <v>1182383</v>
      </c>
      <c r="AD647" s="28">
        <v>983521</v>
      </c>
      <c r="AE647" s="28">
        <v>946469</v>
      </c>
      <c r="AF647" s="28">
        <v>1149054</v>
      </c>
      <c r="AG647" s="28">
        <v>1220963</v>
      </c>
      <c r="AH647" s="28">
        <v>1424178</v>
      </c>
      <c r="AI647" s="28">
        <v>1611208</v>
      </c>
      <c r="AJ647" s="28">
        <v>1872408</v>
      </c>
      <c r="AK647" s="28">
        <v>1849741</v>
      </c>
      <c r="AL647" s="28">
        <v>1885976</v>
      </c>
      <c r="AM647" s="28">
        <v>1861070</v>
      </c>
      <c r="AN647" s="28">
        <v>1762983</v>
      </c>
      <c r="AO647" s="28">
        <v>1663936</v>
      </c>
      <c r="AP647" s="30">
        <v>1587.6</v>
      </c>
      <c r="AQ647" s="30">
        <v>1660</v>
      </c>
      <c r="AR647" s="5">
        <v>1618.4</v>
      </c>
      <c r="AS647" s="5">
        <v>166.2</v>
      </c>
      <c r="AU647" s="51"/>
      <c r="AV647" s="52"/>
      <c r="AW647" s="122"/>
      <c r="AY647" s="59">
        <f t="shared" si="895"/>
        <v>0</v>
      </c>
      <c r="AZ647" s="59">
        <f t="shared" si="896"/>
        <v>0</v>
      </c>
      <c r="BA647" s="59">
        <f t="shared" si="897"/>
        <v>4.3</v>
      </c>
    </row>
    <row r="648" spans="1:53" x14ac:dyDescent="0.15">
      <c r="A648" s="9"/>
      <c r="B648" s="10"/>
      <c r="C648" s="134"/>
      <c r="D648" s="22" t="s">
        <v>8</v>
      </c>
      <c r="E648" s="28"/>
      <c r="F648" s="28"/>
      <c r="G648" s="28"/>
      <c r="H648" s="28">
        <v>1008213</v>
      </c>
      <c r="I648" s="28">
        <v>905206</v>
      </c>
      <c r="J648" s="28">
        <v>1039884</v>
      </c>
      <c r="K648" s="28">
        <v>1146785</v>
      </c>
      <c r="L648" s="28">
        <v>1548531</v>
      </c>
      <c r="M648" s="28">
        <v>1562540</v>
      </c>
      <c r="N648" s="28">
        <v>1668790</v>
      </c>
      <c r="O648" s="28">
        <v>1672193</v>
      </c>
      <c r="P648" s="28">
        <v>1689916</v>
      </c>
      <c r="Q648" s="28">
        <v>1541295</v>
      </c>
      <c r="R648" s="28">
        <v>1690846</v>
      </c>
      <c r="S648" s="28">
        <v>2315464</v>
      </c>
      <c r="T648" s="28">
        <v>2083701</v>
      </c>
      <c r="U648" s="28">
        <v>2118709</v>
      </c>
      <c r="V648" s="28">
        <v>1503332</v>
      </c>
      <c r="W648" s="28">
        <v>1534133</v>
      </c>
      <c r="X648" s="28">
        <v>1776090</v>
      </c>
      <c r="Y648" s="28">
        <v>1690568</v>
      </c>
      <c r="Z648" s="28">
        <v>1618282</v>
      </c>
      <c r="AA648" s="28">
        <v>1639404</v>
      </c>
      <c r="AB648" s="28">
        <v>1700560</v>
      </c>
      <c r="AC648" s="28">
        <v>1931674</v>
      </c>
      <c r="AD648" s="28">
        <v>2069498</v>
      </c>
      <c r="AE648" s="28">
        <v>2150882</v>
      </c>
      <c r="AF648" s="28">
        <v>2162191</v>
      </c>
      <c r="AG648" s="28">
        <v>2240150</v>
      </c>
      <c r="AH648" s="28">
        <v>2268490</v>
      </c>
      <c r="AI648" s="28">
        <v>2315652</v>
      </c>
      <c r="AJ648" s="28">
        <v>2197720</v>
      </c>
      <c r="AK648" s="28">
        <v>2180126</v>
      </c>
      <c r="AL648" s="28">
        <v>2469603</v>
      </c>
      <c r="AM648" s="28">
        <v>2371237</v>
      </c>
      <c r="AN648" s="28">
        <v>2418551</v>
      </c>
      <c r="AO648" s="28">
        <v>2327486</v>
      </c>
      <c r="AP648" s="30">
        <v>2355</v>
      </c>
      <c r="AQ648" s="30">
        <v>2027.5</v>
      </c>
      <c r="AR648" s="5">
        <v>1933.4</v>
      </c>
      <c r="AS648" s="5">
        <v>1102</v>
      </c>
      <c r="AU648" s="51"/>
      <c r="AV648" s="52"/>
      <c r="AW648" s="122"/>
      <c r="AY648" s="59">
        <f t="shared" si="895"/>
        <v>0</v>
      </c>
      <c r="AZ648" s="59">
        <f t="shared" si="896"/>
        <v>0</v>
      </c>
      <c r="BA648" s="59">
        <f t="shared" si="897"/>
        <v>110</v>
      </c>
    </row>
    <row r="649" spans="1:53" x14ac:dyDescent="0.15">
      <c r="A649" s="9"/>
      <c r="B649" s="10"/>
      <c r="C649" s="134"/>
      <c r="D649" s="22" t="s">
        <v>9</v>
      </c>
      <c r="E649" s="28"/>
      <c r="F649" s="28"/>
      <c r="G649" s="28"/>
      <c r="H649" s="28">
        <v>410962</v>
      </c>
      <c r="I649" s="28">
        <v>898797</v>
      </c>
      <c r="J649" s="28">
        <v>1034271</v>
      </c>
      <c r="K649" s="28">
        <v>1216734</v>
      </c>
      <c r="L649" s="28">
        <v>1795957</v>
      </c>
      <c r="M649" s="28">
        <v>1759017</v>
      </c>
      <c r="N649" s="28">
        <v>1803078</v>
      </c>
      <c r="O649" s="28">
        <v>1722487</v>
      </c>
      <c r="P649" s="28">
        <v>2048579</v>
      </c>
      <c r="Q649" s="28">
        <v>1709112</v>
      </c>
      <c r="R649" s="28">
        <v>2086969</v>
      </c>
      <c r="S649" s="28">
        <v>2012367</v>
      </c>
      <c r="T649" s="28">
        <v>1861131</v>
      </c>
      <c r="U649" s="28">
        <v>1955688</v>
      </c>
      <c r="V649" s="28">
        <v>1410377</v>
      </c>
      <c r="W649" s="28">
        <v>1980884</v>
      </c>
      <c r="X649" s="28">
        <v>2187097</v>
      </c>
      <c r="Y649" s="28">
        <v>2165230</v>
      </c>
      <c r="Z649" s="28">
        <v>2039284</v>
      </c>
      <c r="AA649" s="28">
        <v>2116657</v>
      </c>
      <c r="AB649" s="28">
        <v>2203540</v>
      </c>
      <c r="AC649" s="28">
        <v>2509480</v>
      </c>
      <c r="AD649" s="28">
        <v>2406520</v>
      </c>
      <c r="AE649" s="28">
        <v>2443100</v>
      </c>
      <c r="AF649" s="28">
        <v>2610070</v>
      </c>
      <c r="AG649" s="28">
        <v>2725460</v>
      </c>
      <c r="AH649" s="28">
        <v>2902000</v>
      </c>
      <c r="AI649" s="28">
        <v>3075017</v>
      </c>
      <c r="AJ649" s="28">
        <v>3201094</v>
      </c>
      <c r="AK649" s="28">
        <v>3155976</v>
      </c>
      <c r="AL649" s="28">
        <v>3406774</v>
      </c>
      <c r="AM649" s="28">
        <v>3305204</v>
      </c>
      <c r="AN649" s="28">
        <v>3269227</v>
      </c>
      <c r="AO649" s="28">
        <v>3120172</v>
      </c>
      <c r="AP649" s="30">
        <v>3094.1</v>
      </c>
      <c r="AQ649" s="30">
        <v>2889.3</v>
      </c>
      <c r="AR649" s="5">
        <v>2786</v>
      </c>
      <c r="AS649" s="5">
        <v>968.1</v>
      </c>
      <c r="AU649" s="51"/>
      <c r="AV649" s="52"/>
      <c r="AW649" s="122"/>
      <c r="AY649" s="59">
        <f t="shared" si="895"/>
        <v>0</v>
      </c>
      <c r="AZ649" s="59">
        <f t="shared" si="896"/>
        <v>0</v>
      </c>
      <c r="BA649" s="59">
        <f t="shared" si="897"/>
        <v>102.7</v>
      </c>
    </row>
    <row r="650" spans="1:53" x14ac:dyDescent="0.15">
      <c r="A650" s="9"/>
      <c r="B650" s="10"/>
      <c r="C650" s="134"/>
      <c r="D650" s="22" t="s">
        <v>10</v>
      </c>
      <c r="E650" s="28"/>
      <c r="F650" s="28"/>
      <c r="G650" s="28"/>
      <c r="H650" s="28">
        <v>919783</v>
      </c>
      <c r="I650" s="28">
        <v>537381</v>
      </c>
      <c r="J650" s="28">
        <v>566324</v>
      </c>
      <c r="K650" s="28">
        <v>553489</v>
      </c>
      <c r="L650" s="28">
        <v>590820</v>
      </c>
      <c r="M650" s="28">
        <v>714353</v>
      </c>
      <c r="N650" s="28">
        <v>651988</v>
      </c>
      <c r="O650" s="28">
        <v>766176</v>
      </c>
      <c r="P650" s="28">
        <v>909952</v>
      </c>
      <c r="Q650" s="28">
        <v>1005408</v>
      </c>
      <c r="R650" s="28">
        <v>1055595</v>
      </c>
      <c r="S650" s="28">
        <v>1147058</v>
      </c>
      <c r="T650" s="28">
        <v>982353</v>
      </c>
      <c r="U650" s="28">
        <v>1010065</v>
      </c>
      <c r="V650" s="28">
        <v>491367</v>
      </c>
      <c r="W650" s="28">
        <v>450462</v>
      </c>
      <c r="X650" s="28">
        <v>575486</v>
      </c>
      <c r="Y650" s="28">
        <v>590067</v>
      </c>
      <c r="Z650" s="28">
        <v>553133</v>
      </c>
      <c r="AA650" s="28">
        <v>555035</v>
      </c>
      <c r="AB650" s="28">
        <v>556420</v>
      </c>
      <c r="AC650" s="28">
        <v>604577</v>
      </c>
      <c r="AD650" s="28">
        <v>646499</v>
      </c>
      <c r="AE650" s="28">
        <v>654251</v>
      </c>
      <c r="AF650" s="28">
        <v>701175</v>
      </c>
      <c r="AG650" s="28">
        <v>735653</v>
      </c>
      <c r="AH650" s="28">
        <v>790668</v>
      </c>
      <c r="AI650" s="28">
        <v>851843</v>
      </c>
      <c r="AJ650" s="28">
        <v>869034</v>
      </c>
      <c r="AK650" s="28">
        <v>873891</v>
      </c>
      <c r="AL650" s="28">
        <v>948805</v>
      </c>
      <c r="AM650" s="28">
        <v>927103</v>
      </c>
      <c r="AN650" s="28">
        <v>912307</v>
      </c>
      <c r="AO650" s="28">
        <v>871250</v>
      </c>
      <c r="AP650" s="30">
        <v>848.5</v>
      </c>
      <c r="AQ650" s="30">
        <v>798.2</v>
      </c>
      <c r="AR650" s="5">
        <v>765.8</v>
      </c>
      <c r="AS650" s="5">
        <v>300.10000000000002</v>
      </c>
      <c r="AU650" s="51"/>
      <c r="AV650" s="52"/>
      <c r="AW650" s="122"/>
      <c r="AY650" s="59">
        <f t="shared" si="895"/>
        <v>0</v>
      </c>
      <c r="AZ650" s="59">
        <f t="shared" si="896"/>
        <v>0</v>
      </c>
      <c r="BA650" s="59">
        <f t="shared" si="897"/>
        <v>11.6</v>
      </c>
    </row>
    <row r="651" spans="1:53" ht="14.25" thickBot="1" x14ac:dyDescent="0.2">
      <c r="A651" s="9"/>
      <c r="B651" s="10"/>
      <c r="C651" s="135"/>
      <c r="D651" s="24" t="s">
        <v>11</v>
      </c>
      <c r="E651" s="29"/>
      <c r="F651" s="29"/>
      <c r="G651" s="29"/>
      <c r="H651" s="29"/>
      <c r="I651" s="29">
        <v>573655</v>
      </c>
      <c r="J651" s="29">
        <v>596661</v>
      </c>
      <c r="K651" s="29">
        <v>577988</v>
      </c>
      <c r="L651" s="29">
        <v>611999</v>
      </c>
      <c r="M651" s="29">
        <v>723119</v>
      </c>
      <c r="N651" s="29">
        <v>778430</v>
      </c>
      <c r="O651" s="29">
        <v>819633</v>
      </c>
      <c r="P651" s="29">
        <v>972710</v>
      </c>
      <c r="Q651" s="29">
        <v>1023437</v>
      </c>
      <c r="R651" s="29">
        <v>1070362</v>
      </c>
      <c r="S651" s="29">
        <v>1153250</v>
      </c>
      <c r="T651" s="29">
        <v>987925</v>
      </c>
      <c r="U651" s="29">
        <v>1016894</v>
      </c>
      <c r="V651" s="29">
        <v>507022</v>
      </c>
      <c r="W651" s="29">
        <v>367532</v>
      </c>
      <c r="X651" s="29">
        <v>592608</v>
      </c>
      <c r="Y651" s="29">
        <v>601845</v>
      </c>
      <c r="Z651" s="29">
        <v>564711</v>
      </c>
      <c r="AA651" s="29">
        <v>571877</v>
      </c>
      <c r="AB651" s="29">
        <v>573118</v>
      </c>
      <c r="AC651" s="29">
        <v>627343</v>
      </c>
      <c r="AD651" s="29">
        <v>660556</v>
      </c>
      <c r="AE651" s="29">
        <v>669430</v>
      </c>
      <c r="AF651" s="29">
        <v>719625</v>
      </c>
      <c r="AG651" s="29">
        <v>752931</v>
      </c>
      <c r="AH651" s="29">
        <v>808427</v>
      </c>
      <c r="AI651" s="29">
        <v>862733</v>
      </c>
      <c r="AJ651" s="29">
        <v>892508</v>
      </c>
      <c r="AK651" s="29">
        <v>892070</v>
      </c>
      <c r="AL651" s="29">
        <v>963951</v>
      </c>
      <c r="AM651" s="29">
        <v>937348</v>
      </c>
      <c r="AN651" s="29">
        <v>922081</v>
      </c>
      <c r="AO651" s="29">
        <v>881318</v>
      </c>
      <c r="AP651" s="31">
        <v>863.8</v>
      </c>
      <c r="AQ651" s="31">
        <v>810.3</v>
      </c>
      <c r="AR651" s="7">
        <v>776</v>
      </c>
      <c r="AS651" s="7">
        <v>307.2</v>
      </c>
      <c r="AU651" s="51"/>
      <c r="AV651" s="52"/>
      <c r="AW651" s="123"/>
      <c r="AY651" s="59">
        <f t="shared" si="895"/>
        <v>0</v>
      </c>
      <c r="AZ651" s="59">
        <f t="shared" si="896"/>
        <v>0</v>
      </c>
      <c r="BA651" s="59">
        <f t="shared" si="897"/>
        <v>13.7</v>
      </c>
    </row>
    <row r="652" spans="1:53" x14ac:dyDescent="0.15">
      <c r="A652" s="9"/>
      <c r="B652" s="10"/>
      <c r="C652" s="133" t="s">
        <v>326</v>
      </c>
      <c r="D652" s="23" t="s">
        <v>6</v>
      </c>
      <c r="E652" s="26">
        <f t="shared" ref="E652:AI652" si="931">SUM(E653:E654)-SUM(E655:E656)</f>
        <v>0</v>
      </c>
      <c r="F652" s="26">
        <f t="shared" si="931"/>
        <v>0</v>
      </c>
      <c r="G652" s="26">
        <f t="shared" si="931"/>
        <v>0</v>
      </c>
      <c r="H652" s="26">
        <f t="shared" si="931"/>
        <v>0</v>
      </c>
      <c r="I652" s="26">
        <f t="shared" si="931"/>
        <v>0</v>
      </c>
      <c r="J652" s="26">
        <f t="shared" si="931"/>
        <v>0</v>
      </c>
      <c r="K652" s="26">
        <f t="shared" si="931"/>
        <v>0</v>
      </c>
      <c r="L652" s="26">
        <f t="shared" si="931"/>
        <v>0</v>
      </c>
      <c r="M652" s="26">
        <f t="shared" si="931"/>
        <v>0</v>
      </c>
      <c r="N652" s="26">
        <f t="shared" si="931"/>
        <v>0</v>
      </c>
      <c r="O652" s="26">
        <f t="shared" si="931"/>
        <v>0</v>
      </c>
      <c r="P652" s="26">
        <f t="shared" si="931"/>
        <v>0</v>
      </c>
      <c r="Q652" s="26">
        <f t="shared" si="931"/>
        <v>0</v>
      </c>
      <c r="R652" s="26">
        <f t="shared" si="931"/>
        <v>0</v>
      </c>
      <c r="S652" s="26">
        <f t="shared" si="931"/>
        <v>0</v>
      </c>
      <c r="T652" s="26">
        <f t="shared" si="931"/>
        <v>0</v>
      </c>
      <c r="U652" s="26">
        <f t="shared" si="931"/>
        <v>0</v>
      </c>
      <c r="V652" s="26">
        <f t="shared" si="931"/>
        <v>0</v>
      </c>
      <c r="W652" s="26">
        <f t="shared" si="931"/>
        <v>0</v>
      </c>
      <c r="X652" s="26">
        <f t="shared" si="931"/>
        <v>0</v>
      </c>
      <c r="Y652" s="26">
        <f t="shared" si="931"/>
        <v>0</v>
      </c>
      <c r="Z652" s="26">
        <f t="shared" si="931"/>
        <v>0</v>
      </c>
      <c r="AA652" s="26">
        <f t="shared" si="931"/>
        <v>0</v>
      </c>
      <c r="AB652" s="26">
        <f t="shared" si="931"/>
        <v>0</v>
      </c>
      <c r="AC652" s="26">
        <f t="shared" si="931"/>
        <v>0</v>
      </c>
      <c r="AD652" s="26">
        <f t="shared" si="931"/>
        <v>0</v>
      </c>
      <c r="AE652" s="26">
        <f t="shared" si="931"/>
        <v>0</v>
      </c>
      <c r="AF652" s="26">
        <f t="shared" si="931"/>
        <v>0</v>
      </c>
      <c r="AG652" s="26">
        <f t="shared" si="931"/>
        <v>0</v>
      </c>
      <c r="AH652" s="26">
        <f t="shared" si="931"/>
        <v>1177090</v>
      </c>
      <c r="AI652" s="26">
        <f t="shared" si="931"/>
        <v>0</v>
      </c>
      <c r="AJ652" s="26">
        <f t="shared" ref="AJ652:AK652" si="932">SUM(AJ653:AJ654)-SUM(AJ655:AJ656)</f>
        <v>0</v>
      </c>
      <c r="AK652" s="26">
        <f t="shared" si="932"/>
        <v>0</v>
      </c>
      <c r="AL652" s="26">
        <f t="shared" ref="AL652" si="933">SUM(AL653:AL654)-SUM(AL655:AL656)</f>
        <v>0</v>
      </c>
      <c r="AM652" s="26">
        <f t="shared" ref="AM652" si="934">SUM(AM653:AM654)-SUM(AM655:AM656)</f>
        <v>0</v>
      </c>
      <c r="AN652" s="26">
        <f t="shared" ref="AN652" si="935">SUM(AN653:AN654)-SUM(AN655:AN656)</f>
        <v>0</v>
      </c>
      <c r="AO652" s="26">
        <f t="shared" ref="AO652" si="936">SUM(AO653:AO654)-SUM(AO655:AO656)</f>
        <v>0</v>
      </c>
      <c r="AP652" s="27">
        <f t="shared" ref="AP652" si="937">SUM(AP653:AP654)-SUM(AP655:AP656)</f>
        <v>0</v>
      </c>
      <c r="AQ652" s="27">
        <f t="shared" ref="AQ652" si="938">SUM(AQ653:AQ654)-SUM(AQ655:AQ656)</f>
        <v>0</v>
      </c>
      <c r="AR652" s="3">
        <v>900</v>
      </c>
      <c r="AS652" s="3">
        <v>620.79999999999995</v>
      </c>
      <c r="AU652" s="50"/>
      <c r="AV652" s="42" t="s">
        <v>112</v>
      </c>
      <c r="AW652" s="44"/>
      <c r="AY652" s="27">
        <f>SUM(AY653:AY654)</f>
        <v>2629</v>
      </c>
      <c r="AZ652" s="27">
        <f>SUM(AZ653:AZ654)</f>
        <v>2817.5</v>
      </c>
      <c r="BA652" s="27">
        <f>SUM(BA653:BA654)</f>
        <v>2779.7999999999997</v>
      </c>
    </row>
    <row r="653" spans="1:53" x14ac:dyDescent="0.15">
      <c r="A653" s="9"/>
      <c r="B653" s="10"/>
      <c r="C653" s="134"/>
      <c r="D653" s="22" t="s">
        <v>7</v>
      </c>
      <c r="E653" s="28"/>
      <c r="F653" s="28"/>
      <c r="G653" s="28"/>
      <c r="H653" s="28"/>
      <c r="I653" s="28"/>
      <c r="J653" s="28"/>
      <c r="K653" s="28"/>
      <c r="L653" s="28"/>
      <c r="M653" s="28"/>
      <c r="N653" s="28"/>
      <c r="O653" s="28"/>
      <c r="P653" s="28"/>
      <c r="Q653" s="28"/>
      <c r="R653" s="28"/>
      <c r="S653" s="28"/>
      <c r="T653" s="28"/>
      <c r="U653" s="28"/>
      <c r="V653" s="28"/>
      <c r="W653" s="28"/>
      <c r="X653" s="28"/>
      <c r="Y653" s="28">
        <v>328271</v>
      </c>
      <c r="Z653" s="28">
        <v>333696</v>
      </c>
      <c r="AA653" s="28">
        <v>307873</v>
      </c>
      <c r="AB653" s="28">
        <v>291925</v>
      </c>
      <c r="AC653" s="28">
        <v>239992</v>
      </c>
      <c r="AD653" s="28">
        <v>215525</v>
      </c>
      <c r="AE653" s="28">
        <v>214225</v>
      </c>
      <c r="AF653" s="28">
        <v>384063</v>
      </c>
      <c r="AG653" s="28">
        <v>341865</v>
      </c>
      <c r="AH653" s="28">
        <v>506638</v>
      </c>
      <c r="AI653" s="28">
        <v>436928</v>
      </c>
      <c r="AJ653" s="28">
        <v>381125</v>
      </c>
      <c r="AK653" s="28">
        <v>404516</v>
      </c>
      <c r="AL653" s="28">
        <v>283866</v>
      </c>
      <c r="AM653" s="28">
        <v>465845</v>
      </c>
      <c r="AN653" s="28">
        <v>456887</v>
      </c>
      <c r="AO653" s="28">
        <v>516229</v>
      </c>
      <c r="AP653" s="30">
        <v>515.6</v>
      </c>
      <c r="AQ653" s="30">
        <v>583.29999999999995</v>
      </c>
      <c r="AR653" s="5">
        <v>578.5</v>
      </c>
      <c r="AS653" s="5">
        <v>200.2</v>
      </c>
      <c r="AU653" s="51"/>
      <c r="AV653" s="45"/>
      <c r="AW653" s="46"/>
      <c r="AY653" s="59">
        <f t="shared" ref="AY653:AY681" si="939">AP713</f>
        <v>695.1</v>
      </c>
      <c r="AZ653" s="59">
        <f t="shared" ref="AZ653:AZ681" si="940">AQ713</f>
        <v>682.2</v>
      </c>
      <c r="BA653" s="59">
        <f t="shared" ref="BA653:BA681" si="941">AR713</f>
        <v>620.6</v>
      </c>
    </row>
    <row r="654" spans="1:53" x14ac:dyDescent="0.15">
      <c r="A654" s="9"/>
      <c r="B654" s="10"/>
      <c r="C654" s="134"/>
      <c r="D654" s="22" t="s">
        <v>8</v>
      </c>
      <c r="E654" s="28"/>
      <c r="F654" s="28"/>
      <c r="G654" s="28"/>
      <c r="H654" s="28"/>
      <c r="I654" s="28"/>
      <c r="J654" s="28"/>
      <c r="K654" s="28"/>
      <c r="L654" s="28"/>
      <c r="M654" s="28"/>
      <c r="N654" s="28"/>
      <c r="O654" s="28"/>
      <c r="P654" s="28"/>
      <c r="Q654" s="28"/>
      <c r="R654" s="28"/>
      <c r="S654" s="28"/>
      <c r="T654" s="28"/>
      <c r="U654" s="28"/>
      <c r="V654" s="28"/>
      <c r="W654" s="28"/>
      <c r="X654" s="28"/>
      <c r="Y654" s="28">
        <v>594766</v>
      </c>
      <c r="Z654" s="28">
        <v>531978</v>
      </c>
      <c r="AA654" s="28">
        <v>509391</v>
      </c>
      <c r="AB654" s="28">
        <v>645040</v>
      </c>
      <c r="AC654" s="28">
        <v>788790</v>
      </c>
      <c r="AD654" s="28">
        <v>697715</v>
      </c>
      <c r="AE654" s="28">
        <v>615287</v>
      </c>
      <c r="AF654" s="28">
        <v>431982</v>
      </c>
      <c r="AG654" s="28">
        <v>462476</v>
      </c>
      <c r="AH654" s="28">
        <v>767463</v>
      </c>
      <c r="AI654" s="28">
        <v>471688</v>
      </c>
      <c r="AJ654" s="28">
        <v>558064</v>
      </c>
      <c r="AK654" s="28">
        <v>552249</v>
      </c>
      <c r="AL654" s="28">
        <v>534098</v>
      </c>
      <c r="AM654" s="28">
        <v>471164</v>
      </c>
      <c r="AN654" s="28">
        <v>407098</v>
      </c>
      <c r="AO654" s="28">
        <v>387891</v>
      </c>
      <c r="AP654" s="30">
        <v>364.6</v>
      </c>
      <c r="AQ654" s="30">
        <v>343.1</v>
      </c>
      <c r="AR654" s="5">
        <v>321.5</v>
      </c>
      <c r="AS654" s="5">
        <v>420.6</v>
      </c>
      <c r="AU654" s="51" t="s">
        <v>50</v>
      </c>
      <c r="AV654" s="45"/>
      <c r="AW654" s="46"/>
      <c r="AY654" s="59">
        <f t="shared" si="939"/>
        <v>1933.9</v>
      </c>
      <c r="AZ654" s="59">
        <f t="shared" si="940"/>
        <v>2135.3000000000002</v>
      </c>
      <c r="BA654" s="59">
        <f t="shared" si="941"/>
        <v>2159.1999999999998</v>
      </c>
    </row>
    <row r="655" spans="1:53" x14ac:dyDescent="0.15">
      <c r="A655" s="9"/>
      <c r="B655" s="10"/>
      <c r="C655" s="134"/>
      <c r="D655" s="22" t="s">
        <v>9</v>
      </c>
      <c r="E655" s="28"/>
      <c r="F655" s="28"/>
      <c r="G655" s="28"/>
      <c r="H655" s="28"/>
      <c r="I655" s="28"/>
      <c r="J655" s="28"/>
      <c r="K655" s="28"/>
      <c r="L655" s="28"/>
      <c r="M655" s="28"/>
      <c r="N655" s="28"/>
      <c r="O655" s="28"/>
      <c r="P655" s="28"/>
      <c r="Q655" s="28"/>
      <c r="R655" s="28"/>
      <c r="S655" s="28"/>
      <c r="T655" s="28"/>
      <c r="U655" s="28"/>
      <c r="V655" s="28"/>
      <c r="W655" s="28"/>
      <c r="X655" s="28"/>
      <c r="Y655" s="28">
        <v>910743</v>
      </c>
      <c r="Z655" s="39">
        <f>948892-100000</f>
        <v>848892</v>
      </c>
      <c r="AA655" s="28">
        <v>800457</v>
      </c>
      <c r="AB655" s="28">
        <v>913337</v>
      </c>
      <c r="AC655" s="28">
        <v>1008906</v>
      </c>
      <c r="AD655" s="28">
        <v>898094</v>
      </c>
      <c r="AE655" s="28">
        <v>801420</v>
      </c>
      <c r="AF655" s="28">
        <v>781481</v>
      </c>
      <c r="AG655" s="28">
        <v>769819</v>
      </c>
      <c r="AH655" s="28">
        <v>36020</v>
      </c>
      <c r="AI655" s="28">
        <v>869923</v>
      </c>
      <c r="AJ655" s="28">
        <v>895897</v>
      </c>
      <c r="AK655" s="28">
        <v>912270</v>
      </c>
      <c r="AL655" s="28">
        <v>783013</v>
      </c>
      <c r="AM655" s="28">
        <v>866501</v>
      </c>
      <c r="AN655" s="28">
        <v>796649</v>
      </c>
      <c r="AO655" s="28">
        <v>850216</v>
      </c>
      <c r="AP655" s="30">
        <v>833.5</v>
      </c>
      <c r="AQ655" s="30">
        <v>867.4</v>
      </c>
      <c r="AR655" s="5">
        <v>848</v>
      </c>
      <c r="AS655" s="5">
        <v>592</v>
      </c>
      <c r="AU655" s="51"/>
      <c r="AV655" s="45"/>
      <c r="AW655" s="46"/>
      <c r="AY655" s="59">
        <f t="shared" si="939"/>
        <v>2371.1999999999998</v>
      </c>
      <c r="AZ655" s="59">
        <f t="shared" si="940"/>
        <v>2554.1999999999998</v>
      </c>
      <c r="BA655" s="59">
        <f t="shared" si="941"/>
        <v>2508.8000000000002</v>
      </c>
    </row>
    <row r="656" spans="1:53" x14ac:dyDescent="0.15">
      <c r="A656" s="9"/>
      <c r="B656" s="10"/>
      <c r="C656" s="134"/>
      <c r="D656" s="22" t="s">
        <v>10</v>
      </c>
      <c r="E656" s="28"/>
      <c r="F656" s="28"/>
      <c r="G656" s="28"/>
      <c r="H656" s="28"/>
      <c r="I656" s="28"/>
      <c r="J656" s="28"/>
      <c r="K656" s="28"/>
      <c r="L656" s="28"/>
      <c r="M656" s="28"/>
      <c r="N656" s="28"/>
      <c r="O656" s="28"/>
      <c r="P656" s="28"/>
      <c r="Q656" s="28"/>
      <c r="R656" s="28"/>
      <c r="S656" s="28"/>
      <c r="T656" s="28"/>
      <c r="U656" s="28"/>
      <c r="V656" s="28"/>
      <c r="W656" s="28"/>
      <c r="X656" s="28"/>
      <c r="Y656" s="28">
        <v>12294</v>
      </c>
      <c r="Z656" s="28">
        <v>16782</v>
      </c>
      <c r="AA656" s="28">
        <v>16807</v>
      </c>
      <c r="AB656" s="28">
        <v>23628</v>
      </c>
      <c r="AC656" s="28">
        <v>19876</v>
      </c>
      <c r="AD656" s="28">
        <v>15146</v>
      </c>
      <c r="AE656" s="28">
        <v>28092</v>
      </c>
      <c r="AF656" s="28">
        <v>34564</v>
      </c>
      <c r="AG656" s="28">
        <v>34522</v>
      </c>
      <c r="AH656" s="28">
        <v>60991</v>
      </c>
      <c r="AI656" s="28">
        <v>38693</v>
      </c>
      <c r="AJ656" s="28">
        <v>43292</v>
      </c>
      <c r="AK656" s="28">
        <v>44495</v>
      </c>
      <c r="AL656" s="28">
        <v>34951</v>
      </c>
      <c r="AM656" s="28">
        <v>70508</v>
      </c>
      <c r="AN656" s="28">
        <v>67336</v>
      </c>
      <c r="AO656" s="28">
        <v>53904</v>
      </c>
      <c r="AP656" s="30">
        <v>46.7</v>
      </c>
      <c r="AQ656" s="30">
        <v>59</v>
      </c>
      <c r="AR656" s="5">
        <v>52</v>
      </c>
      <c r="AS656" s="5">
        <v>28.8</v>
      </c>
      <c r="AU656" s="51"/>
      <c r="AV656" s="45"/>
      <c r="AW656" s="46"/>
      <c r="AY656" s="59">
        <f t="shared" si="939"/>
        <v>257.8</v>
      </c>
      <c r="AZ656" s="59">
        <f t="shared" si="940"/>
        <v>263.3</v>
      </c>
      <c r="BA656" s="59">
        <f t="shared" si="941"/>
        <v>253</v>
      </c>
    </row>
    <row r="657" spans="1:53" ht="14.25" thickBot="1" x14ac:dyDescent="0.2">
      <c r="A657" s="9"/>
      <c r="B657" s="10"/>
      <c r="C657" s="135"/>
      <c r="D657" s="24" t="s">
        <v>11</v>
      </c>
      <c r="E657" s="29"/>
      <c r="F657" s="29"/>
      <c r="G657" s="29"/>
      <c r="H657" s="29"/>
      <c r="I657" s="29"/>
      <c r="J657" s="29"/>
      <c r="K657" s="29"/>
      <c r="L657" s="29"/>
      <c r="M657" s="29"/>
      <c r="N657" s="29"/>
      <c r="O657" s="29"/>
      <c r="P657" s="29"/>
      <c r="Q657" s="29"/>
      <c r="R657" s="29"/>
      <c r="S657" s="29"/>
      <c r="T657" s="29"/>
      <c r="U657" s="29"/>
      <c r="V657" s="29"/>
      <c r="W657" s="29"/>
      <c r="X657" s="29"/>
      <c r="Y657" s="29">
        <v>15428</v>
      </c>
      <c r="Z657" s="29">
        <v>29042</v>
      </c>
      <c r="AA657" s="29">
        <v>23880</v>
      </c>
      <c r="AB657" s="29">
        <v>26298</v>
      </c>
      <c r="AC657" s="29">
        <v>30354</v>
      </c>
      <c r="AD657" s="29">
        <v>30292</v>
      </c>
      <c r="AE657" s="29">
        <v>54848</v>
      </c>
      <c r="AF657" s="29">
        <v>60837</v>
      </c>
      <c r="AG657" s="29">
        <v>60715</v>
      </c>
      <c r="AH657" s="29"/>
      <c r="AI657" s="29">
        <v>78949</v>
      </c>
      <c r="AJ657" s="29">
        <v>83558</v>
      </c>
      <c r="AK657" s="29">
        <v>87982</v>
      </c>
      <c r="AL657" s="29">
        <v>38714</v>
      </c>
      <c r="AM657" s="29">
        <v>73624</v>
      </c>
      <c r="AN657" s="29">
        <v>73881</v>
      </c>
      <c r="AO657" s="29">
        <v>61668</v>
      </c>
      <c r="AP657" s="31">
        <v>51</v>
      </c>
      <c r="AQ657" s="31">
        <v>68.3</v>
      </c>
      <c r="AR657" s="7">
        <v>56.3</v>
      </c>
      <c r="AS657" s="7">
        <v>32.700000000000003</v>
      </c>
      <c r="AU657" s="51"/>
      <c r="AV657" s="47"/>
      <c r="AW657" s="49"/>
      <c r="AY657" s="59">
        <f t="shared" si="939"/>
        <v>363.4</v>
      </c>
      <c r="AZ657" s="59">
        <f t="shared" si="940"/>
        <v>243.6</v>
      </c>
      <c r="BA657" s="59">
        <f t="shared" si="941"/>
        <v>321.7</v>
      </c>
    </row>
    <row r="658" spans="1:53" x14ac:dyDescent="0.15">
      <c r="A658" s="9"/>
      <c r="B658" s="10"/>
      <c r="C658" s="133" t="s">
        <v>317</v>
      </c>
      <c r="D658" s="23" t="s">
        <v>6</v>
      </c>
      <c r="E658" s="26">
        <f t="shared" ref="E658:AI658" si="942">SUM(E659:E660)-SUM(E661:E662)</f>
        <v>0</v>
      </c>
      <c r="F658" s="26">
        <f t="shared" si="942"/>
        <v>0</v>
      </c>
      <c r="G658" s="26">
        <f t="shared" si="942"/>
        <v>0</v>
      </c>
      <c r="H658" s="26">
        <f t="shared" si="942"/>
        <v>0</v>
      </c>
      <c r="I658" s="26">
        <f t="shared" si="942"/>
        <v>0</v>
      </c>
      <c r="J658" s="26">
        <f t="shared" si="942"/>
        <v>0</v>
      </c>
      <c r="K658" s="26">
        <f t="shared" si="942"/>
        <v>0</v>
      </c>
      <c r="L658" s="26">
        <f t="shared" si="942"/>
        <v>0</v>
      </c>
      <c r="M658" s="26">
        <f t="shared" si="942"/>
        <v>0</v>
      </c>
      <c r="N658" s="26">
        <f t="shared" si="942"/>
        <v>0</v>
      </c>
      <c r="O658" s="26">
        <f t="shared" si="942"/>
        <v>0</v>
      </c>
      <c r="P658" s="26">
        <f t="shared" si="942"/>
        <v>0</v>
      </c>
      <c r="Q658" s="26">
        <f t="shared" si="942"/>
        <v>0</v>
      </c>
      <c r="R658" s="26">
        <f t="shared" si="942"/>
        <v>0</v>
      </c>
      <c r="S658" s="26">
        <f t="shared" si="942"/>
        <v>0</v>
      </c>
      <c r="T658" s="26">
        <f t="shared" si="942"/>
        <v>0</v>
      </c>
      <c r="U658" s="26">
        <f t="shared" si="942"/>
        <v>0</v>
      </c>
      <c r="V658" s="26">
        <f t="shared" si="942"/>
        <v>0</v>
      </c>
      <c r="W658" s="26">
        <f t="shared" si="942"/>
        <v>0</v>
      </c>
      <c r="X658" s="26">
        <f t="shared" si="942"/>
        <v>0</v>
      </c>
      <c r="Y658" s="26">
        <f t="shared" si="942"/>
        <v>0</v>
      </c>
      <c r="Z658" s="26">
        <f t="shared" si="942"/>
        <v>0</v>
      </c>
      <c r="AA658" s="26">
        <f t="shared" si="942"/>
        <v>0</v>
      </c>
      <c r="AB658" s="26">
        <f t="shared" si="942"/>
        <v>0</v>
      </c>
      <c r="AC658" s="26">
        <f t="shared" si="942"/>
        <v>0</v>
      </c>
      <c r="AD658" s="26">
        <f t="shared" si="942"/>
        <v>0</v>
      </c>
      <c r="AE658" s="26">
        <f t="shared" si="942"/>
        <v>0</v>
      </c>
      <c r="AF658" s="26">
        <f t="shared" si="942"/>
        <v>0</v>
      </c>
      <c r="AG658" s="26">
        <f t="shared" si="942"/>
        <v>0</v>
      </c>
      <c r="AH658" s="26">
        <f t="shared" si="942"/>
        <v>0</v>
      </c>
      <c r="AI658" s="26">
        <f t="shared" si="942"/>
        <v>0</v>
      </c>
      <c r="AJ658" s="26">
        <f t="shared" ref="AJ658:AK658" si="943">SUM(AJ659:AJ660)-SUM(AJ661:AJ662)</f>
        <v>0</v>
      </c>
      <c r="AK658" s="26">
        <f t="shared" si="943"/>
        <v>0</v>
      </c>
      <c r="AL658" s="26">
        <f t="shared" ref="AL658" si="944">SUM(AL659:AL660)-SUM(AL661:AL662)</f>
        <v>0</v>
      </c>
      <c r="AM658" s="26">
        <f t="shared" ref="AM658" si="945">SUM(AM659:AM660)-SUM(AM661:AM662)</f>
        <v>0</v>
      </c>
      <c r="AN658" s="26">
        <f t="shared" ref="AN658" si="946">SUM(AN659:AN660)-SUM(AN661:AN662)</f>
        <v>0</v>
      </c>
      <c r="AO658" s="26">
        <f t="shared" ref="AO658" si="947">SUM(AO659:AO660)-SUM(AO661:AO662)</f>
        <v>0</v>
      </c>
      <c r="AP658" s="27">
        <f t="shared" ref="AP658" si="948">SUM(AP659:AP660)-SUM(AP661:AP662)</f>
        <v>0</v>
      </c>
      <c r="AQ658" s="27">
        <f t="shared" ref="AQ658" si="949">SUM(AQ659:AQ660)-SUM(AQ661:AQ662)</f>
        <v>0</v>
      </c>
      <c r="AR658" s="3">
        <v>1015.2</v>
      </c>
      <c r="AS658" s="3">
        <v>974</v>
      </c>
      <c r="AU658" s="51"/>
      <c r="AV658" s="52"/>
      <c r="AW658" s="121" t="s">
        <v>373</v>
      </c>
      <c r="AY658" s="59">
        <f t="shared" si="939"/>
        <v>0</v>
      </c>
      <c r="AZ658" s="59">
        <f t="shared" si="940"/>
        <v>0</v>
      </c>
      <c r="BA658" s="59">
        <f t="shared" si="941"/>
        <v>562.70000000000005</v>
      </c>
    </row>
    <row r="659" spans="1:53" x14ac:dyDescent="0.15">
      <c r="A659" s="9"/>
      <c r="B659" s="10"/>
      <c r="C659" s="134"/>
      <c r="D659" s="22" t="s">
        <v>7</v>
      </c>
      <c r="E659" s="28"/>
      <c r="F659" s="28"/>
      <c r="G659" s="28"/>
      <c r="H659" s="28"/>
      <c r="I659" s="28">
        <v>215</v>
      </c>
      <c r="J659" s="28">
        <v>1693</v>
      </c>
      <c r="K659" s="28">
        <v>7270</v>
      </c>
      <c r="L659" s="28">
        <v>9234</v>
      </c>
      <c r="M659" s="28">
        <v>21962</v>
      </c>
      <c r="N659" s="28">
        <v>37178</v>
      </c>
      <c r="O659" s="28">
        <v>13772</v>
      </c>
      <c r="P659" s="28">
        <v>27418</v>
      </c>
      <c r="Q659" s="28">
        <v>20125</v>
      </c>
      <c r="R659" s="28">
        <v>18725</v>
      </c>
      <c r="S659" s="28">
        <v>13545</v>
      </c>
      <c r="T659" s="28">
        <v>16528</v>
      </c>
      <c r="U659" s="28">
        <v>17505</v>
      </c>
      <c r="V659" s="28">
        <v>15335</v>
      </c>
      <c r="W659" s="28">
        <v>18897</v>
      </c>
      <c r="X659" s="28">
        <v>19226</v>
      </c>
      <c r="Y659" s="28">
        <v>19535</v>
      </c>
      <c r="Z659" s="28">
        <v>17751</v>
      </c>
      <c r="AA659" s="28">
        <v>17640</v>
      </c>
      <c r="AB659" s="28">
        <v>22811</v>
      </c>
      <c r="AC659" s="28">
        <v>51950</v>
      </c>
      <c r="AD659" s="28">
        <v>99264</v>
      </c>
      <c r="AE659" s="28">
        <v>111966</v>
      </c>
      <c r="AF659" s="28">
        <v>90983</v>
      </c>
      <c r="AG659" s="28">
        <v>92151</v>
      </c>
      <c r="AH659" s="28">
        <v>93761</v>
      </c>
      <c r="AI659" s="28">
        <v>132047</v>
      </c>
      <c r="AJ659" s="28">
        <v>133479</v>
      </c>
      <c r="AK659" s="28">
        <v>110952</v>
      </c>
      <c r="AL659" s="28">
        <v>136485</v>
      </c>
      <c r="AM659" s="28">
        <v>115826</v>
      </c>
      <c r="AN659" s="28">
        <v>160045</v>
      </c>
      <c r="AO659" s="28">
        <v>168435</v>
      </c>
      <c r="AP659" s="30">
        <v>176.9</v>
      </c>
      <c r="AQ659" s="30">
        <v>187.4</v>
      </c>
      <c r="AR659" s="5">
        <v>190</v>
      </c>
      <c r="AS659" s="5">
        <v>144.30000000000001</v>
      </c>
      <c r="AU659" s="51"/>
      <c r="AV659" s="52"/>
      <c r="AW659" s="122"/>
      <c r="AY659" s="59">
        <f t="shared" si="939"/>
        <v>0</v>
      </c>
      <c r="AZ659" s="59">
        <f t="shared" si="940"/>
        <v>0</v>
      </c>
      <c r="BA659" s="59">
        <f t="shared" si="941"/>
        <v>155.9</v>
      </c>
    </row>
    <row r="660" spans="1:53" x14ac:dyDescent="0.15">
      <c r="A660" s="9"/>
      <c r="B660" s="10"/>
      <c r="C660" s="134"/>
      <c r="D660" s="22" t="s">
        <v>8</v>
      </c>
      <c r="E660" s="28"/>
      <c r="F660" s="28"/>
      <c r="G660" s="28"/>
      <c r="H660" s="28"/>
      <c r="I660" s="28">
        <v>119017</v>
      </c>
      <c r="J660" s="28">
        <v>28698</v>
      </c>
      <c r="K660" s="28">
        <v>160597</v>
      </c>
      <c r="L660" s="28">
        <v>163860</v>
      </c>
      <c r="M660" s="28">
        <v>144636</v>
      </c>
      <c r="N660" s="28">
        <v>103158</v>
      </c>
      <c r="O660" s="28">
        <v>89339</v>
      </c>
      <c r="P660" s="28">
        <v>116103</v>
      </c>
      <c r="Q660" s="28">
        <v>99488</v>
      </c>
      <c r="R660" s="28">
        <v>115901</v>
      </c>
      <c r="S660" s="28">
        <v>99979</v>
      </c>
      <c r="T660" s="28">
        <v>90869</v>
      </c>
      <c r="U660" s="28">
        <v>86729</v>
      </c>
      <c r="V660" s="28">
        <v>100525</v>
      </c>
      <c r="W660" s="28">
        <v>120981</v>
      </c>
      <c r="X660" s="28">
        <v>130486</v>
      </c>
      <c r="Y660" s="28">
        <v>142809</v>
      </c>
      <c r="Z660" s="28">
        <v>118191</v>
      </c>
      <c r="AA660" s="28">
        <v>100161</v>
      </c>
      <c r="AB660" s="28">
        <v>261164</v>
      </c>
      <c r="AC660" s="28">
        <v>451757</v>
      </c>
      <c r="AD660" s="28">
        <v>753549</v>
      </c>
      <c r="AE660" s="28">
        <v>850972</v>
      </c>
      <c r="AF660" s="28">
        <v>705755</v>
      </c>
      <c r="AG660" s="28">
        <v>806995</v>
      </c>
      <c r="AH660" s="28">
        <v>781654</v>
      </c>
      <c r="AI660" s="28">
        <v>851237</v>
      </c>
      <c r="AJ660" s="28">
        <v>933095</v>
      </c>
      <c r="AK660" s="28">
        <v>784669</v>
      </c>
      <c r="AL660" s="28">
        <v>746489</v>
      </c>
      <c r="AM660" s="28">
        <v>720589</v>
      </c>
      <c r="AN660" s="28">
        <v>684193</v>
      </c>
      <c r="AO660" s="28">
        <v>863317</v>
      </c>
      <c r="AP660" s="30">
        <v>833.4</v>
      </c>
      <c r="AQ660" s="30">
        <v>883.1</v>
      </c>
      <c r="AR660" s="5">
        <v>825.2</v>
      </c>
      <c r="AS660" s="5">
        <v>829.7</v>
      </c>
      <c r="AU660" s="51"/>
      <c r="AV660" s="52"/>
      <c r="AW660" s="122"/>
      <c r="AY660" s="59">
        <f t="shared" si="939"/>
        <v>0</v>
      </c>
      <c r="AZ660" s="59">
        <f t="shared" si="940"/>
        <v>0</v>
      </c>
      <c r="BA660" s="59">
        <f t="shared" si="941"/>
        <v>406.8</v>
      </c>
    </row>
    <row r="661" spans="1:53" x14ac:dyDescent="0.15">
      <c r="A661" s="9"/>
      <c r="B661" s="10"/>
      <c r="C661" s="134"/>
      <c r="D661" s="22" t="s">
        <v>9</v>
      </c>
      <c r="E661" s="28"/>
      <c r="F661" s="28"/>
      <c r="G661" s="28"/>
      <c r="H661" s="28"/>
      <c r="I661" s="28">
        <v>60620</v>
      </c>
      <c r="J661" s="28">
        <v>6753</v>
      </c>
      <c r="K661" s="28">
        <v>119429</v>
      </c>
      <c r="L661" s="28">
        <v>117779</v>
      </c>
      <c r="M661" s="28">
        <v>115711</v>
      </c>
      <c r="N661" s="28">
        <v>81313</v>
      </c>
      <c r="O661" s="28">
        <v>55946</v>
      </c>
      <c r="P661" s="28">
        <v>86713</v>
      </c>
      <c r="Q661" s="28">
        <v>81736</v>
      </c>
      <c r="R661" s="28">
        <v>85692</v>
      </c>
      <c r="S661" s="28">
        <v>81128</v>
      </c>
      <c r="T661" s="28">
        <v>80132</v>
      </c>
      <c r="U661" s="28">
        <v>77054</v>
      </c>
      <c r="V661" s="28">
        <v>86419</v>
      </c>
      <c r="W661" s="28">
        <v>100499</v>
      </c>
      <c r="X661" s="28">
        <v>103171</v>
      </c>
      <c r="Y661" s="28">
        <v>103958</v>
      </c>
      <c r="Z661" s="28">
        <v>91813</v>
      </c>
      <c r="AA661" s="28">
        <v>93748</v>
      </c>
      <c r="AB661" s="28">
        <v>243008</v>
      </c>
      <c r="AC661" s="28">
        <v>435666</v>
      </c>
      <c r="AD661" s="28">
        <v>817517</v>
      </c>
      <c r="AE661" s="28">
        <v>923768</v>
      </c>
      <c r="AF661" s="28">
        <v>762133</v>
      </c>
      <c r="AG661" s="28">
        <v>860094</v>
      </c>
      <c r="AH661" s="28">
        <v>837406</v>
      </c>
      <c r="AI661" s="28">
        <v>935796</v>
      </c>
      <c r="AJ661" s="28">
        <v>1016107</v>
      </c>
      <c r="AK661" s="28">
        <v>852365</v>
      </c>
      <c r="AL661" s="28">
        <v>839995</v>
      </c>
      <c r="AM661" s="28">
        <v>793978</v>
      </c>
      <c r="AN661" s="28">
        <v>798827</v>
      </c>
      <c r="AO661" s="28">
        <v>795752</v>
      </c>
      <c r="AP661" s="30">
        <v>747.7</v>
      </c>
      <c r="AQ661" s="30">
        <v>814.4</v>
      </c>
      <c r="AR661" s="5">
        <v>761.2</v>
      </c>
      <c r="AS661" s="5">
        <v>754.2</v>
      </c>
      <c r="AU661" s="51"/>
      <c r="AV661" s="52"/>
      <c r="AW661" s="122"/>
      <c r="AY661" s="59">
        <f t="shared" si="939"/>
        <v>0</v>
      </c>
      <c r="AZ661" s="59">
        <f t="shared" si="940"/>
        <v>0</v>
      </c>
      <c r="BA661" s="59">
        <f t="shared" si="941"/>
        <v>519.70000000000005</v>
      </c>
    </row>
    <row r="662" spans="1:53" x14ac:dyDescent="0.15">
      <c r="A662" s="9"/>
      <c r="B662" s="10"/>
      <c r="C662" s="134"/>
      <c r="D662" s="22" t="s">
        <v>10</v>
      </c>
      <c r="E662" s="28"/>
      <c r="F662" s="28"/>
      <c r="G662" s="28"/>
      <c r="H662" s="28"/>
      <c r="I662" s="28">
        <v>58612</v>
      </c>
      <c r="J662" s="28">
        <v>23638</v>
      </c>
      <c r="K662" s="28">
        <v>48438</v>
      </c>
      <c r="L662" s="28">
        <v>55315</v>
      </c>
      <c r="M662" s="28">
        <v>50887</v>
      </c>
      <c r="N662" s="28">
        <v>59023</v>
      </c>
      <c r="O662" s="28">
        <v>47165</v>
      </c>
      <c r="P662" s="28">
        <v>56808</v>
      </c>
      <c r="Q662" s="28">
        <v>37877</v>
      </c>
      <c r="R662" s="28">
        <v>48934</v>
      </c>
      <c r="S662" s="28">
        <v>32396</v>
      </c>
      <c r="T662" s="28">
        <v>27265</v>
      </c>
      <c r="U662" s="28">
        <v>27180</v>
      </c>
      <c r="V662" s="28">
        <v>29441</v>
      </c>
      <c r="W662" s="28">
        <v>39379</v>
      </c>
      <c r="X662" s="28">
        <v>46541</v>
      </c>
      <c r="Y662" s="28">
        <v>58386</v>
      </c>
      <c r="Z662" s="28">
        <v>44129</v>
      </c>
      <c r="AA662" s="28">
        <v>24053</v>
      </c>
      <c r="AB662" s="28">
        <v>40967</v>
      </c>
      <c r="AC662" s="28">
        <v>68041</v>
      </c>
      <c r="AD662" s="28">
        <v>35296</v>
      </c>
      <c r="AE662" s="28">
        <v>39170</v>
      </c>
      <c r="AF662" s="28">
        <v>34605</v>
      </c>
      <c r="AG662" s="28">
        <v>39052</v>
      </c>
      <c r="AH662" s="28">
        <v>38009</v>
      </c>
      <c r="AI662" s="28">
        <v>47488</v>
      </c>
      <c r="AJ662" s="28">
        <v>50467</v>
      </c>
      <c r="AK662" s="28">
        <v>43256</v>
      </c>
      <c r="AL662" s="28">
        <v>42979</v>
      </c>
      <c r="AM662" s="28">
        <v>42437</v>
      </c>
      <c r="AN662" s="28">
        <v>45411</v>
      </c>
      <c r="AO662" s="28">
        <v>236000</v>
      </c>
      <c r="AP662" s="30">
        <v>262.60000000000002</v>
      </c>
      <c r="AQ662" s="30">
        <v>256.10000000000002</v>
      </c>
      <c r="AR662" s="5">
        <v>254</v>
      </c>
      <c r="AS662" s="5">
        <v>219.8</v>
      </c>
      <c r="AU662" s="51"/>
      <c r="AV662" s="52"/>
      <c r="AW662" s="122"/>
      <c r="AY662" s="59">
        <f t="shared" si="939"/>
        <v>0</v>
      </c>
      <c r="AZ662" s="59">
        <f t="shared" si="940"/>
        <v>0</v>
      </c>
      <c r="BA662" s="59">
        <f t="shared" si="941"/>
        <v>43</v>
      </c>
    </row>
    <row r="663" spans="1:53" ht="14.25" thickBot="1" x14ac:dyDescent="0.2">
      <c r="A663" s="9"/>
      <c r="B663" s="11"/>
      <c r="C663" s="135"/>
      <c r="D663" s="24" t="s">
        <v>11</v>
      </c>
      <c r="E663" s="29"/>
      <c r="F663" s="29"/>
      <c r="G663" s="29"/>
      <c r="H663" s="29"/>
      <c r="I663" s="29">
        <f>I662</f>
        <v>58612</v>
      </c>
      <c r="J663" s="29">
        <v>24819</v>
      </c>
      <c r="K663" s="29">
        <v>56454</v>
      </c>
      <c r="L663" s="29">
        <v>59764</v>
      </c>
      <c r="M663" s="29">
        <v>53709</v>
      </c>
      <c r="N663" s="29">
        <v>62529</v>
      </c>
      <c r="O663" s="29">
        <v>49263</v>
      </c>
      <c r="P663" s="29">
        <v>74167</v>
      </c>
      <c r="Q663" s="29">
        <v>43640</v>
      </c>
      <c r="R663" s="29">
        <v>53388</v>
      </c>
      <c r="S663" s="29">
        <v>54824</v>
      </c>
      <c r="T663" s="29">
        <v>58738</v>
      </c>
      <c r="U663" s="29">
        <v>58800</v>
      </c>
      <c r="V663" s="29">
        <v>52450</v>
      </c>
      <c r="W663" s="29">
        <v>62006</v>
      </c>
      <c r="X663" s="29">
        <v>53847</v>
      </c>
      <c r="Y663" s="29">
        <v>61254</v>
      </c>
      <c r="Z663" s="29">
        <v>46479</v>
      </c>
      <c r="AA663" s="29">
        <v>24796</v>
      </c>
      <c r="AB663" s="29">
        <v>43853</v>
      </c>
      <c r="AC663" s="29">
        <v>75316</v>
      </c>
      <c r="AD663" s="29">
        <v>39359</v>
      </c>
      <c r="AE663" s="29">
        <v>42675</v>
      </c>
      <c r="AF663" s="29">
        <v>37618</v>
      </c>
      <c r="AG663" s="29">
        <v>43039</v>
      </c>
      <c r="AH663" s="29">
        <v>41888</v>
      </c>
      <c r="AI663" s="29">
        <v>51699</v>
      </c>
      <c r="AJ663" s="29">
        <v>55498</v>
      </c>
      <c r="AK663" s="29">
        <v>47054</v>
      </c>
      <c r="AL663" s="29">
        <v>45788</v>
      </c>
      <c r="AM663" s="29">
        <v>43863</v>
      </c>
      <c r="AN663" s="29">
        <v>46984</v>
      </c>
      <c r="AO663" s="29">
        <v>240821</v>
      </c>
      <c r="AP663" s="31">
        <v>264.8</v>
      </c>
      <c r="AQ663" s="31">
        <v>258.2</v>
      </c>
      <c r="AR663" s="7">
        <v>256.60000000000002</v>
      </c>
      <c r="AS663" s="7">
        <v>234.3</v>
      </c>
      <c r="AU663" s="51"/>
      <c r="AV663" s="52"/>
      <c r="AW663" s="123"/>
      <c r="AY663" s="59">
        <f t="shared" si="939"/>
        <v>0</v>
      </c>
      <c r="AZ663" s="59">
        <f t="shared" si="940"/>
        <v>0</v>
      </c>
      <c r="BA663" s="59">
        <f t="shared" si="941"/>
        <v>75.8</v>
      </c>
    </row>
    <row r="664" spans="1:53" x14ac:dyDescent="0.15">
      <c r="A664" s="9"/>
      <c r="B664" s="9"/>
      <c r="C664" s="133" t="s">
        <v>104</v>
      </c>
      <c r="D664" s="23" t="s">
        <v>6</v>
      </c>
      <c r="E664" s="26">
        <f t="shared" ref="E664:AI664" si="950">SUM(E665:E666)-SUM(E667:E668)</f>
        <v>0</v>
      </c>
      <c r="F664" s="26">
        <f t="shared" si="950"/>
        <v>0</v>
      </c>
      <c r="G664" s="26">
        <f t="shared" si="950"/>
        <v>0</v>
      </c>
      <c r="H664" s="26">
        <f t="shared" si="950"/>
        <v>0</v>
      </c>
      <c r="I664" s="26">
        <f t="shared" si="950"/>
        <v>0</v>
      </c>
      <c r="J664" s="26">
        <f t="shared" si="950"/>
        <v>0</v>
      </c>
      <c r="K664" s="26">
        <f t="shared" si="950"/>
        <v>0</v>
      </c>
      <c r="L664" s="26">
        <f t="shared" si="950"/>
        <v>0</v>
      </c>
      <c r="M664" s="26">
        <f t="shared" si="950"/>
        <v>0</v>
      </c>
      <c r="N664" s="26">
        <f t="shared" si="950"/>
        <v>0</v>
      </c>
      <c r="O664" s="26">
        <f t="shared" si="950"/>
        <v>0</v>
      </c>
      <c r="P664" s="26">
        <f t="shared" si="950"/>
        <v>0</v>
      </c>
      <c r="Q664" s="26">
        <f t="shared" si="950"/>
        <v>0</v>
      </c>
      <c r="R664" s="26">
        <f t="shared" si="950"/>
        <v>0</v>
      </c>
      <c r="S664" s="26">
        <f t="shared" si="950"/>
        <v>0</v>
      </c>
      <c r="T664" s="26">
        <f t="shared" si="950"/>
        <v>0</v>
      </c>
      <c r="U664" s="26">
        <f t="shared" si="950"/>
        <v>0</v>
      </c>
      <c r="V664" s="26">
        <f t="shared" si="950"/>
        <v>0</v>
      </c>
      <c r="W664" s="26">
        <f t="shared" si="950"/>
        <v>0</v>
      </c>
      <c r="X664" s="26">
        <f t="shared" si="950"/>
        <v>0</v>
      </c>
      <c r="Y664" s="26">
        <f t="shared" si="950"/>
        <v>0</v>
      </c>
      <c r="Z664" s="26">
        <f t="shared" si="950"/>
        <v>0</v>
      </c>
      <c r="AA664" s="26">
        <f t="shared" si="950"/>
        <v>0</v>
      </c>
      <c r="AB664" s="26">
        <f t="shared" si="950"/>
        <v>0</v>
      </c>
      <c r="AC664" s="26">
        <f t="shared" si="950"/>
        <v>0</v>
      </c>
      <c r="AD664" s="26">
        <f t="shared" si="950"/>
        <v>0</v>
      </c>
      <c r="AE664" s="26">
        <f t="shared" si="950"/>
        <v>0</v>
      </c>
      <c r="AF664" s="26">
        <f t="shared" si="950"/>
        <v>0</v>
      </c>
      <c r="AG664" s="26">
        <f t="shared" si="950"/>
        <v>0</v>
      </c>
      <c r="AH664" s="26">
        <f t="shared" si="950"/>
        <v>0</v>
      </c>
      <c r="AI664" s="26">
        <f t="shared" si="950"/>
        <v>0</v>
      </c>
      <c r="AJ664" s="26">
        <f t="shared" ref="AJ664:AK664" si="951">SUM(AJ665:AJ666)-SUM(AJ667:AJ668)</f>
        <v>0</v>
      </c>
      <c r="AK664" s="26">
        <f t="shared" si="951"/>
        <v>0</v>
      </c>
      <c r="AL664" s="26">
        <f t="shared" ref="AL664" si="952">SUM(AL665:AL666)-SUM(AL667:AL668)</f>
        <v>0</v>
      </c>
      <c r="AM664" s="26">
        <f t="shared" ref="AM664" si="953">SUM(AM665:AM666)-SUM(AM667:AM668)</f>
        <v>0</v>
      </c>
      <c r="AN664" s="26">
        <f t="shared" ref="AN664" si="954">SUM(AN665:AN666)-SUM(AN667:AN668)</f>
        <v>0</v>
      </c>
      <c r="AO664" s="26">
        <f t="shared" ref="AO664" si="955">SUM(AO665:AO666)-SUM(AO667:AO668)</f>
        <v>0</v>
      </c>
      <c r="AP664" s="27">
        <f t="shared" ref="AP664" si="956">SUM(AP665:AP666)-SUM(AP667:AP668)</f>
        <v>0</v>
      </c>
      <c r="AQ664" s="27">
        <f t="shared" ref="AQ664" si="957">SUM(AQ665:AQ666)-SUM(AQ667:AQ668)</f>
        <v>0</v>
      </c>
      <c r="AR664" s="3">
        <v>2451.1</v>
      </c>
      <c r="AS664" s="3">
        <v>1158.3</v>
      </c>
      <c r="AU664" s="51"/>
      <c r="AV664" s="52"/>
      <c r="AW664" s="53" t="s">
        <v>114</v>
      </c>
      <c r="AY664" s="59">
        <f t="shared" si="939"/>
        <v>0</v>
      </c>
      <c r="AZ664" s="59">
        <f t="shared" si="940"/>
        <v>0</v>
      </c>
      <c r="BA664" s="59">
        <f t="shared" si="941"/>
        <v>176.9</v>
      </c>
    </row>
    <row r="665" spans="1:53" x14ac:dyDescent="0.15">
      <c r="A665" s="9"/>
      <c r="B665" s="10"/>
      <c r="C665" s="134"/>
      <c r="D665" s="22" t="s">
        <v>7</v>
      </c>
      <c r="E665" s="28"/>
      <c r="F665" s="28"/>
      <c r="G665" s="28"/>
      <c r="H665" s="28"/>
      <c r="I665" s="28">
        <v>39960</v>
      </c>
      <c r="J665" s="28">
        <v>159816</v>
      </c>
      <c r="K665" s="28">
        <v>314250</v>
      </c>
      <c r="L665" s="28">
        <v>458050</v>
      </c>
      <c r="M665" s="28">
        <v>553646</v>
      </c>
      <c r="N665" s="28">
        <v>726029</v>
      </c>
      <c r="O665" s="28">
        <v>845020</v>
      </c>
      <c r="P665" s="28">
        <v>890516</v>
      </c>
      <c r="Q665" s="28">
        <v>925559</v>
      </c>
      <c r="R665" s="28">
        <v>1002950</v>
      </c>
      <c r="S665" s="28">
        <v>1051611</v>
      </c>
      <c r="T665" s="28">
        <v>908392</v>
      </c>
      <c r="U665" s="28">
        <v>1023365</v>
      </c>
      <c r="V665" s="28">
        <v>490980</v>
      </c>
      <c r="W665" s="28">
        <v>606708</v>
      </c>
      <c r="X665" s="28">
        <v>845869</v>
      </c>
      <c r="Y665" s="28">
        <v>434862</v>
      </c>
      <c r="Z665" s="28">
        <v>413545</v>
      </c>
      <c r="AA665" s="28">
        <v>408269</v>
      </c>
      <c r="AB665" s="28">
        <v>415818</v>
      </c>
      <c r="AC665" s="28">
        <v>415252</v>
      </c>
      <c r="AD665" s="28">
        <v>577010</v>
      </c>
      <c r="AE665" s="28">
        <v>629826</v>
      </c>
      <c r="AF665" s="28">
        <v>665652</v>
      </c>
      <c r="AG665" s="28">
        <v>699699</v>
      </c>
      <c r="AH665" s="28">
        <v>705831</v>
      </c>
      <c r="AI665" s="28">
        <v>710390</v>
      </c>
      <c r="AJ665" s="28">
        <v>752985</v>
      </c>
      <c r="AK665" s="28">
        <v>640227</v>
      </c>
      <c r="AL665" s="28">
        <v>551565</v>
      </c>
      <c r="AM665" s="28">
        <v>518010</v>
      </c>
      <c r="AN665" s="28">
        <v>525472</v>
      </c>
      <c r="AO665" s="28">
        <v>1062353</v>
      </c>
      <c r="AP665" s="30">
        <v>1011.1</v>
      </c>
      <c r="AQ665" s="30">
        <v>978.9</v>
      </c>
      <c r="AR665" s="5">
        <v>974.8</v>
      </c>
      <c r="AS665" s="5">
        <v>197.3</v>
      </c>
      <c r="AU665" s="51"/>
      <c r="AV665" s="52"/>
      <c r="AW665" s="54"/>
      <c r="AY665" s="59">
        <f t="shared" si="939"/>
        <v>0</v>
      </c>
      <c r="AZ665" s="59">
        <f t="shared" si="940"/>
        <v>0</v>
      </c>
      <c r="BA665" s="59">
        <f t="shared" si="941"/>
        <v>8.4</v>
      </c>
    </row>
    <row r="666" spans="1:53" x14ac:dyDescent="0.15">
      <c r="A666" s="9"/>
      <c r="B666" s="10"/>
      <c r="C666" s="134"/>
      <c r="D666" s="22" t="s">
        <v>8</v>
      </c>
      <c r="E666" s="28"/>
      <c r="F666" s="28"/>
      <c r="G666" s="28"/>
      <c r="H666" s="28"/>
      <c r="I666" s="28">
        <v>1419019</v>
      </c>
      <c r="J666" s="28">
        <v>1400253</v>
      </c>
      <c r="K666" s="28">
        <v>564816</v>
      </c>
      <c r="L666" s="28">
        <v>717649</v>
      </c>
      <c r="M666" s="28">
        <v>933385</v>
      </c>
      <c r="N666" s="28">
        <v>1079930</v>
      </c>
      <c r="O666" s="28">
        <v>1231827</v>
      </c>
      <c r="P666" s="28">
        <v>1331667</v>
      </c>
      <c r="Q666" s="28">
        <v>1585274</v>
      </c>
      <c r="R666" s="28">
        <v>1607646</v>
      </c>
      <c r="S666" s="28">
        <v>1710401</v>
      </c>
      <c r="T666" s="28">
        <v>1514717</v>
      </c>
      <c r="U666" s="28">
        <v>1677421</v>
      </c>
      <c r="V666" s="28">
        <v>887015</v>
      </c>
      <c r="W666" s="28">
        <v>735624</v>
      </c>
      <c r="X666" s="28">
        <v>775148</v>
      </c>
      <c r="Y666" s="28">
        <v>1204188</v>
      </c>
      <c r="Z666" s="28">
        <v>1214678</v>
      </c>
      <c r="AA666" s="28">
        <v>1233234</v>
      </c>
      <c r="AB666" s="28">
        <v>1238968</v>
      </c>
      <c r="AC666" s="28">
        <v>1245882</v>
      </c>
      <c r="AD666" s="28">
        <v>1523469</v>
      </c>
      <c r="AE666" s="28">
        <v>1608091</v>
      </c>
      <c r="AF666" s="28">
        <v>1761290</v>
      </c>
      <c r="AG666" s="28">
        <v>1809761</v>
      </c>
      <c r="AH666" s="28">
        <v>1867060</v>
      </c>
      <c r="AI666" s="28">
        <v>2045460</v>
      </c>
      <c r="AJ666" s="28">
        <v>2084099</v>
      </c>
      <c r="AK666" s="28">
        <v>2145781</v>
      </c>
      <c r="AL666" s="28">
        <v>2143409</v>
      </c>
      <c r="AM666" s="28">
        <v>2055543</v>
      </c>
      <c r="AN666" s="28">
        <v>1934461</v>
      </c>
      <c r="AO666" s="28">
        <v>1613081</v>
      </c>
      <c r="AP666" s="30">
        <v>1565</v>
      </c>
      <c r="AQ666" s="30">
        <v>1491.9</v>
      </c>
      <c r="AR666" s="5">
        <v>1476.3</v>
      </c>
      <c r="AS666" s="5">
        <v>961</v>
      </c>
      <c r="AU666" s="51"/>
      <c r="AV666" s="52"/>
      <c r="AW666" s="54"/>
      <c r="AY666" s="59">
        <f t="shared" si="939"/>
        <v>0</v>
      </c>
      <c r="AZ666" s="59">
        <f t="shared" si="940"/>
        <v>0</v>
      </c>
      <c r="BA666" s="59">
        <f t="shared" si="941"/>
        <v>168.5</v>
      </c>
    </row>
    <row r="667" spans="1:53" x14ac:dyDescent="0.15">
      <c r="A667" s="9"/>
      <c r="B667" s="10"/>
      <c r="C667" s="134"/>
      <c r="D667" s="22" t="s">
        <v>9</v>
      </c>
      <c r="E667" s="28"/>
      <c r="F667" s="28"/>
      <c r="G667" s="28"/>
      <c r="H667" s="28"/>
      <c r="I667" s="28">
        <v>1333319</v>
      </c>
      <c r="J667" s="28">
        <v>1412733</v>
      </c>
      <c r="K667" s="28">
        <v>758517</v>
      </c>
      <c r="L667" s="28">
        <v>1051665</v>
      </c>
      <c r="M667" s="28">
        <v>1361017</v>
      </c>
      <c r="N667" s="28">
        <v>1677801</v>
      </c>
      <c r="O667" s="28">
        <v>1965210</v>
      </c>
      <c r="P667" s="28">
        <v>2102665</v>
      </c>
      <c r="Q667" s="28">
        <v>2391550</v>
      </c>
      <c r="R667" s="28">
        <v>2494135</v>
      </c>
      <c r="S667" s="28">
        <v>2657586</v>
      </c>
      <c r="T667" s="28">
        <v>2314009</v>
      </c>
      <c r="U667" s="28">
        <v>2605965</v>
      </c>
      <c r="V667" s="28">
        <v>1327157</v>
      </c>
      <c r="W667" s="28">
        <v>1190846</v>
      </c>
      <c r="X667" s="28">
        <v>1365014</v>
      </c>
      <c r="Y667" s="28">
        <v>1443574</v>
      </c>
      <c r="Z667" s="28">
        <v>1407115</v>
      </c>
      <c r="AA667" s="28">
        <v>1418453</v>
      </c>
      <c r="AB667" s="28">
        <v>1437871</v>
      </c>
      <c r="AC667" s="28">
        <v>1435219</v>
      </c>
      <c r="AD667" s="28">
        <v>1847575</v>
      </c>
      <c r="AE667" s="28">
        <v>1974646</v>
      </c>
      <c r="AF667" s="28">
        <v>2148533</v>
      </c>
      <c r="AG667" s="28">
        <v>2176438</v>
      </c>
      <c r="AH667" s="28">
        <v>2250777</v>
      </c>
      <c r="AI667" s="28">
        <v>2421466</v>
      </c>
      <c r="AJ667" s="28">
        <v>2515513</v>
      </c>
      <c r="AK667" s="28">
        <v>2481804</v>
      </c>
      <c r="AL667" s="28">
        <v>2402899</v>
      </c>
      <c r="AM667" s="28">
        <v>2275235</v>
      </c>
      <c r="AN667" s="28">
        <v>2077456</v>
      </c>
      <c r="AO667" s="28">
        <v>2322705</v>
      </c>
      <c r="AP667" s="30">
        <v>2215.4</v>
      </c>
      <c r="AQ667" s="30">
        <v>2113.6</v>
      </c>
      <c r="AR667" s="5">
        <v>2108.3000000000002</v>
      </c>
      <c r="AS667" s="5">
        <v>909.5</v>
      </c>
      <c r="AU667" s="51"/>
      <c r="AV667" s="52"/>
      <c r="AW667" s="54"/>
      <c r="AY667" s="59">
        <f t="shared" si="939"/>
        <v>0</v>
      </c>
      <c r="AZ667" s="59">
        <f t="shared" si="940"/>
        <v>0</v>
      </c>
      <c r="BA667" s="59">
        <f t="shared" si="941"/>
        <v>169.9</v>
      </c>
    </row>
    <row r="668" spans="1:53" x14ac:dyDescent="0.15">
      <c r="A668" s="9"/>
      <c r="B668" s="10"/>
      <c r="C668" s="134"/>
      <c r="D668" s="22" t="s">
        <v>10</v>
      </c>
      <c r="E668" s="28"/>
      <c r="F668" s="28"/>
      <c r="G668" s="28"/>
      <c r="H668" s="28"/>
      <c r="I668" s="28">
        <v>125660</v>
      </c>
      <c r="J668" s="28">
        <v>147336</v>
      </c>
      <c r="K668" s="28">
        <v>120549</v>
      </c>
      <c r="L668" s="28">
        <v>124034</v>
      </c>
      <c r="M668" s="28">
        <v>126014</v>
      </c>
      <c r="N668" s="28">
        <v>128158</v>
      </c>
      <c r="O668" s="28">
        <v>111637</v>
      </c>
      <c r="P668" s="28">
        <v>119518</v>
      </c>
      <c r="Q668" s="28">
        <v>119283</v>
      </c>
      <c r="R668" s="28">
        <v>116461</v>
      </c>
      <c r="S668" s="28">
        <v>104426</v>
      </c>
      <c r="T668" s="28">
        <v>109100</v>
      </c>
      <c r="U668" s="28">
        <v>94821</v>
      </c>
      <c r="V668" s="28">
        <v>50838</v>
      </c>
      <c r="W668" s="28">
        <v>151486</v>
      </c>
      <c r="X668" s="28">
        <v>256003</v>
      </c>
      <c r="Y668" s="28">
        <v>195476</v>
      </c>
      <c r="Z668" s="28">
        <v>221108</v>
      </c>
      <c r="AA668" s="28">
        <v>223050</v>
      </c>
      <c r="AB668" s="28">
        <v>216915</v>
      </c>
      <c r="AC668" s="28">
        <v>225915</v>
      </c>
      <c r="AD668" s="28">
        <v>252904</v>
      </c>
      <c r="AE668" s="28">
        <v>263271</v>
      </c>
      <c r="AF668" s="28">
        <v>278409</v>
      </c>
      <c r="AG668" s="28">
        <v>333022</v>
      </c>
      <c r="AH668" s="28">
        <v>322114</v>
      </c>
      <c r="AI668" s="28">
        <v>334384</v>
      </c>
      <c r="AJ668" s="28">
        <v>321571</v>
      </c>
      <c r="AK668" s="28">
        <v>304204</v>
      </c>
      <c r="AL668" s="28">
        <v>292075</v>
      </c>
      <c r="AM668" s="28">
        <v>298318</v>
      </c>
      <c r="AN668" s="28">
        <v>382477</v>
      </c>
      <c r="AO668" s="28">
        <v>352729</v>
      </c>
      <c r="AP668" s="30">
        <v>360.7</v>
      </c>
      <c r="AQ668" s="30">
        <v>357.2</v>
      </c>
      <c r="AR668" s="5">
        <v>342.8</v>
      </c>
      <c r="AS668" s="5">
        <v>248.8</v>
      </c>
      <c r="AU668" s="51"/>
      <c r="AV668" s="52"/>
      <c r="AW668" s="54"/>
      <c r="AY668" s="59">
        <f t="shared" si="939"/>
        <v>0</v>
      </c>
      <c r="AZ668" s="59">
        <f t="shared" si="940"/>
        <v>0</v>
      </c>
      <c r="BA668" s="59">
        <f t="shared" si="941"/>
        <v>7</v>
      </c>
    </row>
    <row r="669" spans="1:53" ht="14.25" thickBot="1" x14ac:dyDescent="0.2">
      <c r="A669" s="9"/>
      <c r="B669" s="9"/>
      <c r="C669" s="135"/>
      <c r="D669" s="24" t="s">
        <v>11</v>
      </c>
      <c r="E669" s="29"/>
      <c r="F669" s="29"/>
      <c r="G669" s="29"/>
      <c r="H669" s="29"/>
      <c r="I669" s="29">
        <v>133829</v>
      </c>
      <c r="J669" s="29">
        <v>163267</v>
      </c>
      <c r="K669" s="29">
        <v>223701</v>
      </c>
      <c r="L669" s="29">
        <v>121165</v>
      </c>
      <c r="M669" s="29">
        <v>128339</v>
      </c>
      <c r="N669" s="29">
        <v>129417</v>
      </c>
      <c r="O669" s="29">
        <v>116367</v>
      </c>
      <c r="P669" s="29">
        <v>123655</v>
      </c>
      <c r="Q669" s="29">
        <v>120245</v>
      </c>
      <c r="R669" s="29">
        <v>117273</v>
      </c>
      <c r="S669" s="29">
        <v>106572</v>
      </c>
      <c r="T669" s="29">
        <v>110966</v>
      </c>
      <c r="U669" s="29">
        <v>109344</v>
      </c>
      <c r="V669" s="29">
        <v>52981</v>
      </c>
      <c r="W669" s="29">
        <v>161777</v>
      </c>
      <c r="X669" s="29">
        <v>274124</v>
      </c>
      <c r="Y669" s="29">
        <v>206813</v>
      </c>
      <c r="Z669" s="29">
        <v>230114</v>
      </c>
      <c r="AA669" s="29">
        <v>232968</v>
      </c>
      <c r="AB669" s="29">
        <v>228710</v>
      </c>
      <c r="AC669" s="29">
        <v>236177</v>
      </c>
      <c r="AD669" s="29">
        <v>254774</v>
      </c>
      <c r="AE669" s="29">
        <v>268951</v>
      </c>
      <c r="AF669" s="29">
        <v>286689</v>
      </c>
      <c r="AG669" s="29">
        <v>348028</v>
      </c>
      <c r="AH669" s="29">
        <v>323803</v>
      </c>
      <c r="AI669" s="29">
        <v>338756</v>
      </c>
      <c r="AJ669" s="29">
        <v>323877</v>
      </c>
      <c r="AK669" s="29">
        <v>305708</v>
      </c>
      <c r="AL669" s="29">
        <v>292525</v>
      </c>
      <c r="AM669" s="29">
        <v>321842</v>
      </c>
      <c r="AN669" s="29">
        <v>411456</v>
      </c>
      <c r="AO669" s="29">
        <v>362744</v>
      </c>
      <c r="AP669" s="31">
        <v>305.3</v>
      </c>
      <c r="AQ669" s="31">
        <v>358.6</v>
      </c>
      <c r="AR669" s="7">
        <v>344.3</v>
      </c>
      <c r="AS669" s="7">
        <v>251.9</v>
      </c>
      <c r="AU669" s="51"/>
      <c r="AV669" s="52"/>
      <c r="AW669" s="55"/>
      <c r="AY669" s="59">
        <f t="shared" si="939"/>
        <v>0</v>
      </c>
      <c r="AZ669" s="59">
        <f t="shared" si="940"/>
        <v>0</v>
      </c>
      <c r="BA669" s="59">
        <f t="shared" si="941"/>
        <v>7.7</v>
      </c>
    </row>
    <row r="670" spans="1:53" x14ac:dyDescent="0.15">
      <c r="A670" s="9"/>
      <c r="B670" s="9"/>
      <c r="C670" s="133" t="s">
        <v>303</v>
      </c>
      <c r="D670" s="23" t="s">
        <v>6</v>
      </c>
      <c r="E670" s="26">
        <f t="shared" ref="E670:AF670" si="958">SUM(E671:E672)-SUM(E673:E674)</f>
        <v>0</v>
      </c>
      <c r="F670" s="26">
        <f t="shared" si="958"/>
        <v>0</v>
      </c>
      <c r="G670" s="26">
        <f t="shared" si="958"/>
        <v>0</v>
      </c>
      <c r="H670" s="26">
        <f t="shared" si="958"/>
        <v>0</v>
      </c>
      <c r="I670" s="26">
        <f t="shared" si="958"/>
        <v>0</v>
      </c>
      <c r="J670" s="26">
        <f t="shared" si="958"/>
        <v>0</v>
      </c>
      <c r="K670" s="26">
        <f t="shared" si="958"/>
        <v>0</v>
      </c>
      <c r="L670" s="26">
        <f t="shared" si="958"/>
        <v>0</v>
      </c>
      <c r="M670" s="26">
        <f t="shared" si="958"/>
        <v>0</v>
      </c>
      <c r="N670" s="26">
        <f t="shared" si="958"/>
        <v>0</v>
      </c>
      <c r="O670" s="26">
        <f t="shared" si="958"/>
        <v>0</v>
      </c>
      <c r="P670" s="26">
        <f t="shared" si="958"/>
        <v>0</v>
      </c>
      <c r="Q670" s="26">
        <f t="shared" si="958"/>
        <v>0</v>
      </c>
      <c r="R670" s="26">
        <f t="shared" si="958"/>
        <v>0</v>
      </c>
      <c r="S670" s="26">
        <f t="shared" si="958"/>
        <v>0</v>
      </c>
      <c r="T670" s="26">
        <f t="shared" si="958"/>
        <v>0</v>
      </c>
      <c r="U670" s="26">
        <f t="shared" si="958"/>
        <v>0</v>
      </c>
      <c r="V670" s="26">
        <f t="shared" si="958"/>
        <v>0</v>
      </c>
      <c r="W670" s="26">
        <f t="shared" si="958"/>
        <v>0</v>
      </c>
      <c r="X670" s="26">
        <f t="shared" si="958"/>
        <v>0</v>
      </c>
      <c r="Y670" s="26">
        <f t="shared" si="958"/>
        <v>0</v>
      </c>
      <c r="Z670" s="26">
        <f t="shared" si="958"/>
        <v>0</v>
      </c>
      <c r="AA670" s="26">
        <f t="shared" si="958"/>
        <v>0</v>
      </c>
      <c r="AB670" s="26">
        <f t="shared" si="958"/>
        <v>0</v>
      </c>
      <c r="AC670" s="26">
        <f t="shared" si="958"/>
        <v>0</v>
      </c>
      <c r="AD670" s="26">
        <f t="shared" si="958"/>
        <v>0</v>
      </c>
      <c r="AE670" s="26">
        <f t="shared" si="958"/>
        <v>0</v>
      </c>
      <c r="AF670" s="26">
        <f t="shared" si="958"/>
        <v>0</v>
      </c>
      <c r="AG670" s="37"/>
      <c r="AH670" s="37"/>
      <c r="AI670" s="37"/>
      <c r="AJ670" s="37"/>
      <c r="AK670" s="37"/>
      <c r="AL670" s="37"/>
      <c r="AM670" s="37"/>
      <c r="AN670" s="37"/>
      <c r="AO670" s="37"/>
      <c r="AP670" s="36"/>
      <c r="AQ670" s="36"/>
      <c r="AR670" s="14"/>
      <c r="AS670" s="14"/>
      <c r="AU670" s="51"/>
      <c r="AV670" s="52"/>
      <c r="AW670" s="121" t="s">
        <v>374</v>
      </c>
      <c r="AY670" s="59">
        <f t="shared" si="939"/>
        <v>0</v>
      </c>
      <c r="AZ670" s="59">
        <f t="shared" si="940"/>
        <v>0</v>
      </c>
      <c r="BA670" s="59">
        <f t="shared" si="941"/>
        <v>201</v>
      </c>
    </row>
    <row r="671" spans="1:53" x14ac:dyDescent="0.15">
      <c r="A671" s="9"/>
      <c r="B671" s="9"/>
      <c r="C671" s="134"/>
      <c r="D671" s="22" t="s">
        <v>7</v>
      </c>
      <c r="E671" s="28"/>
      <c r="F671" s="28"/>
      <c r="G671" s="28"/>
      <c r="H671" s="28"/>
      <c r="I671" s="28">
        <v>59</v>
      </c>
      <c r="J671" s="28">
        <v>499</v>
      </c>
      <c r="K671" s="28">
        <v>5427</v>
      </c>
      <c r="L671" s="28">
        <v>10876</v>
      </c>
      <c r="M671" s="28">
        <v>12737</v>
      </c>
      <c r="N671" s="28">
        <v>43178</v>
      </c>
      <c r="O671" s="28">
        <v>54373</v>
      </c>
      <c r="P671" s="28">
        <v>51804</v>
      </c>
      <c r="Q671" s="28">
        <v>91059</v>
      </c>
      <c r="R671" s="28">
        <v>100439</v>
      </c>
      <c r="S671" s="28">
        <v>96387</v>
      </c>
      <c r="T671" s="28">
        <v>137070</v>
      </c>
      <c r="U671" s="28">
        <v>142141</v>
      </c>
      <c r="V671" s="28">
        <v>68986</v>
      </c>
      <c r="W671" s="28">
        <v>115868</v>
      </c>
      <c r="X671" s="28">
        <v>159801</v>
      </c>
      <c r="Y671" s="28">
        <v>118367</v>
      </c>
      <c r="Z671" s="28">
        <v>118677</v>
      </c>
      <c r="AA671" s="28">
        <v>68347</v>
      </c>
      <c r="AB671" s="28">
        <v>49476</v>
      </c>
      <c r="AC671" s="28">
        <v>40378</v>
      </c>
      <c r="AD671" s="28">
        <v>37282</v>
      </c>
      <c r="AE671" s="28">
        <v>40807</v>
      </c>
      <c r="AF671" s="28">
        <v>46837</v>
      </c>
      <c r="AG671" s="37"/>
      <c r="AH671" s="37"/>
      <c r="AI671" s="37"/>
      <c r="AJ671" s="37"/>
      <c r="AK671" s="37"/>
      <c r="AL671" s="37"/>
      <c r="AM671" s="37"/>
      <c r="AN671" s="37"/>
      <c r="AO671" s="37"/>
      <c r="AP671" s="36"/>
      <c r="AQ671" s="36"/>
      <c r="AR671" s="14"/>
      <c r="AS671" s="14"/>
      <c r="AU671" s="51"/>
      <c r="AV671" s="52"/>
      <c r="AW671" s="122"/>
      <c r="AY671" s="59">
        <f t="shared" si="939"/>
        <v>0</v>
      </c>
      <c r="AZ671" s="59">
        <f t="shared" si="940"/>
        <v>0</v>
      </c>
      <c r="BA671" s="59">
        <f t="shared" si="941"/>
        <v>68.3</v>
      </c>
    </row>
    <row r="672" spans="1:53" x14ac:dyDescent="0.15">
      <c r="A672" s="9"/>
      <c r="B672" s="9"/>
      <c r="C672" s="134"/>
      <c r="D672" s="22" t="s">
        <v>8</v>
      </c>
      <c r="E672" s="28"/>
      <c r="F672" s="28"/>
      <c r="G672" s="28"/>
      <c r="H672" s="28"/>
      <c r="I672" s="28">
        <v>19408</v>
      </c>
      <c r="J672" s="28">
        <v>35171</v>
      </c>
      <c r="K672" s="28">
        <v>42039</v>
      </c>
      <c r="L672" s="28">
        <v>47828</v>
      </c>
      <c r="M672" s="28">
        <v>71271</v>
      </c>
      <c r="N672" s="28">
        <v>272211</v>
      </c>
      <c r="O672" s="28">
        <v>308230</v>
      </c>
      <c r="P672" s="28">
        <v>347388</v>
      </c>
      <c r="Q672" s="28">
        <v>352225</v>
      </c>
      <c r="R672" s="28">
        <v>377088</v>
      </c>
      <c r="S672" s="28">
        <v>363306</v>
      </c>
      <c r="T672" s="28">
        <v>343381</v>
      </c>
      <c r="U672" s="28">
        <v>347936</v>
      </c>
      <c r="V672" s="28">
        <v>164136</v>
      </c>
      <c r="W672" s="28">
        <v>204666</v>
      </c>
      <c r="X672" s="28">
        <v>202603</v>
      </c>
      <c r="Y672" s="28">
        <v>233697</v>
      </c>
      <c r="Z672" s="28">
        <v>228901</v>
      </c>
      <c r="AA672" s="28">
        <v>274276</v>
      </c>
      <c r="AB672" s="28">
        <v>290194</v>
      </c>
      <c r="AC672" s="28">
        <v>299644</v>
      </c>
      <c r="AD672" s="28">
        <v>306554</v>
      </c>
      <c r="AE672" s="28">
        <v>308244</v>
      </c>
      <c r="AF672" s="28">
        <v>293054</v>
      </c>
      <c r="AG672" s="37"/>
      <c r="AH672" s="37"/>
      <c r="AI672" s="37"/>
      <c r="AJ672" s="37"/>
      <c r="AK672" s="37"/>
      <c r="AL672" s="37"/>
      <c r="AM672" s="37"/>
      <c r="AN672" s="37"/>
      <c r="AO672" s="37"/>
      <c r="AP672" s="36"/>
      <c r="AQ672" s="36"/>
      <c r="AR672" s="14"/>
      <c r="AS672" s="14"/>
      <c r="AU672" s="51"/>
      <c r="AV672" s="52"/>
      <c r="AW672" s="122"/>
      <c r="AY672" s="59">
        <f t="shared" si="939"/>
        <v>0</v>
      </c>
      <c r="AZ672" s="59">
        <f t="shared" si="940"/>
        <v>0</v>
      </c>
      <c r="BA672" s="59">
        <f t="shared" si="941"/>
        <v>132.69999999999999</v>
      </c>
    </row>
    <row r="673" spans="1:53" x14ac:dyDescent="0.15">
      <c r="A673" s="9"/>
      <c r="B673" s="9"/>
      <c r="C673" s="134"/>
      <c r="D673" s="22" t="s">
        <v>9</v>
      </c>
      <c r="E673" s="28"/>
      <c r="F673" s="28"/>
      <c r="G673" s="28"/>
      <c r="H673" s="28"/>
      <c r="I673" s="28">
        <v>17328</v>
      </c>
      <c r="J673" s="28">
        <v>33849</v>
      </c>
      <c r="K673" s="28">
        <v>43863</v>
      </c>
      <c r="L673" s="28">
        <v>55258</v>
      </c>
      <c r="M673" s="28">
        <v>80468</v>
      </c>
      <c r="N673" s="28">
        <v>309122</v>
      </c>
      <c r="O673" s="28">
        <v>356678</v>
      </c>
      <c r="P673" s="28">
        <v>391488</v>
      </c>
      <c r="Q673" s="28">
        <v>436402</v>
      </c>
      <c r="R673" s="28">
        <v>468780</v>
      </c>
      <c r="S673" s="28">
        <v>452616</v>
      </c>
      <c r="T673" s="28">
        <v>475473</v>
      </c>
      <c r="U673" s="28">
        <v>485249</v>
      </c>
      <c r="V673" s="28">
        <v>228955</v>
      </c>
      <c r="W673" s="28">
        <v>316090</v>
      </c>
      <c r="X673" s="28">
        <v>357631</v>
      </c>
      <c r="Y673" s="28">
        <v>349175</v>
      </c>
      <c r="Z673" s="28">
        <v>343593</v>
      </c>
      <c r="AA673" s="28">
        <v>339673</v>
      </c>
      <c r="AB673" s="28">
        <v>336089</v>
      </c>
      <c r="AC673" s="28">
        <v>336253</v>
      </c>
      <c r="AD673" s="28">
        <v>340676</v>
      </c>
      <c r="AE673" s="28">
        <v>345669</v>
      </c>
      <c r="AF673" s="28">
        <v>334253</v>
      </c>
      <c r="AG673" s="37"/>
      <c r="AH673" s="37"/>
      <c r="AI673" s="37"/>
      <c r="AJ673" s="37"/>
      <c r="AK673" s="37"/>
      <c r="AL673" s="37"/>
      <c r="AM673" s="37"/>
      <c r="AN673" s="37"/>
      <c r="AO673" s="37"/>
      <c r="AP673" s="36"/>
      <c r="AQ673" s="36"/>
      <c r="AR673" s="14"/>
      <c r="AS673" s="14"/>
      <c r="AU673" s="51"/>
      <c r="AV673" s="52"/>
      <c r="AW673" s="122"/>
      <c r="AY673" s="59">
        <f t="shared" si="939"/>
        <v>0</v>
      </c>
      <c r="AZ673" s="59">
        <f t="shared" si="940"/>
        <v>0</v>
      </c>
      <c r="BA673" s="59">
        <f t="shared" si="941"/>
        <v>162.5</v>
      </c>
    </row>
    <row r="674" spans="1:53" x14ac:dyDescent="0.15">
      <c r="A674" s="9"/>
      <c r="B674" s="9"/>
      <c r="C674" s="134"/>
      <c r="D674" s="22" t="s">
        <v>10</v>
      </c>
      <c r="E674" s="28"/>
      <c r="F674" s="28"/>
      <c r="G674" s="28"/>
      <c r="H674" s="28"/>
      <c r="I674" s="28">
        <v>2139</v>
      </c>
      <c r="J674" s="28">
        <v>1821</v>
      </c>
      <c r="K674" s="28">
        <v>3603</v>
      </c>
      <c r="L674" s="28">
        <v>3446</v>
      </c>
      <c r="M674" s="28">
        <v>3540</v>
      </c>
      <c r="N674" s="28">
        <v>6267</v>
      </c>
      <c r="O674" s="28">
        <v>5925</v>
      </c>
      <c r="P674" s="28">
        <v>7704</v>
      </c>
      <c r="Q674" s="28">
        <v>6882</v>
      </c>
      <c r="R674" s="28">
        <v>8747</v>
      </c>
      <c r="S674" s="28">
        <v>7077</v>
      </c>
      <c r="T674" s="28">
        <v>4978</v>
      </c>
      <c r="U674" s="28">
        <v>4828</v>
      </c>
      <c r="V674" s="28">
        <v>4167</v>
      </c>
      <c r="W674" s="28">
        <v>4444</v>
      </c>
      <c r="X674" s="28">
        <v>4773</v>
      </c>
      <c r="Y674" s="28">
        <v>2889</v>
      </c>
      <c r="Z674" s="28">
        <v>3985</v>
      </c>
      <c r="AA674" s="28">
        <v>2950</v>
      </c>
      <c r="AB674" s="28">
        <v>3581</v>
      </c>
      <c r="AC674" s="28">
        <v>3769</v>
      </c>
      <c r="AD674" s="28">
        <v>3160</v>
      </c>
      <c r="AE674" s="28">
        <v>3382</v>
      </c>
      <c r="AF674" s="28">
        <v>5638</v>
      </c>
      <c r="AG674" s="37"/>
      <c r="AH674" s="37"/>
      <c r="AI674" s="37"/>
      <c r="AJ674" s="37"/>
      <c r="AK674" s="37"/>
      <c r="AL674" s="37"/>
      <c r="AM674" s="37"/>
      <c r="AN674" s="37"/>
      <c r="AO674" s="37"/>
      <c r="AP674" s="36"/>
      <c r="AQ674" s="36"/>
      <c r="AR674" s="14"/>
      <c r="AS674" s="14"/>
      <c r="AU674" s="51"/>
      <c r="AV674" s="52"/>
      <c r="AW674" s="122"/>
      <c r="AY674" s="59">
        <f t="shared" si="939"/>
        <v>0</v>
      </c>
      <c r="AZ674" s="59">
        <f t="shared" si="940"/>
        <v>0</v>
      </c>
      <c r="BA674" s="59">
        <f t="shared" si="941"/>
        <v>38.5</v>
      </c>
    </row>
    <row r="675" spans="1:53" ht="14.25" thickBot="1" x14ac:dyDescent="0.2">
      <c r="A675" s="9"/>
      <c r="B675" s="9"/>
      <c r="C675" s="135"/>
      <c r="D675" s="24" t="s">
        <v>11</v>
      </c>
      <c r="E675" s="29"/>
      <c r="F675" s="29"/>
      <c r="G675" s="29"/>
      <c r="H675" s="29"/>
      <c r="I675" s="29">
        <v>2397</v>
      </c>
      <c r="J675" s="29">
        <v>2962</v>
      </c>
      <c r="K675" s="29">
        <v>4366</v>
      </c>
      <c r="L675" s="29">
        <v>4142</v>
      </c>
      <c r="M675" s="29">
        <v>3822</v>
      </c>
      <c r="N675" s="29">
        <v>6632</v>
      </c>
      <c r="O675" s="29">
        <v>6251</v>
      </c>
      <c r="P675" s="29">
        <v>8155</v>
      </c>
      <c r="Q675" s="29">
        <v>7521</v>
      </c>
      <c r="R675" s="29">
        <v>9530</v>
      </c>
      <c r="S675" s="29">
        <v>8418</v>
      </c>
      <c r="T675" s="29">
        <v>6008</v>
      </c>
      <c r="U675" s="29">
        <v>8229</v>
      </c>
      <c r="V675" s="29">
        <v>4643</v>
      </c>
      <c r="W675" s="29">
        <v>4843</v>
      </c>
      <c r="X675" s="29">
        <v>5125</v>
      </c>
      <c r="Y675" s="29">
        <v>3204</v>
      </c>
      <c r="Z675" s="29">
        <v>4468</v>
      </c>
      <c r="AA675" s="29">
        <v>3554</v>
      </c>
      <c r="AB675" s="29">
        <v>4059</v>
      </c>
      <c r="AC675" s="29">
        <v>4237</v>
      </c>
      <c r="AD675" s="29">
        <v>4467</v>
      </c>
      <c r="AE675" s="29">
        <v>4370</v>
      </c>
      <c r="AF675" s="29">
        <v>8174</v>
      </c>
      <c r="AG675" s="37"/>
      <c r="AH675" s="37"/>
      <c r="AI675" s="37"/>
      <c r="AJ675" s="37"/>
      <c r="AK675" s="37"/>
      <c r="AL675" s="37"/>
      <c r="AM675" s="37"/>
      <c r="AN675" s="37"/>
      <c r="AO675" s="37"/>
      <c r="AP675" s="36"/>
      <c r="AQ675" s="36"/>
      <c r="AR675" s="14"/>
      <c r="AS675" s="14"/>
      <c r="AU675" s="51"/>
      <c r="AV675" s="52"/>
      <c r="AW675" s="123"/>
      <c r="AY675" s="59">
        <f t="shared" si="939"/>
        <v>0</v>
      </c>
      <c r="AZ675" s="59">
        <f t="shared" si="940"/>
        <v>0</v>
      </c>
      <c r="BA675" s="59">
        <f t="shared" si="941"/>
        <v>40.4</v>
      </c>
    </row>
    <row r="676" spans="1:53" x14ac:dyDescent="0.15">
      <c r="A676" s="8"/>
      <c r="B676" s="8"/>
      <c r="C676" s="133" t="s">
        <v>105</v>
      </c>
      <c r="D676" s="23" t="s">
        <v>6</v>
      </c>
      <c r="E676" s="26">
        <f t="shared" ref="E676:AI676" si="959">SUM(E677:E678)-SUM(E679:E680)</f>
        <v>0</v>
      </c>
      <c r="F676" s="26">
        <f t="shared" si="959"/>
        <v>0</v>
      </c>
      <c r="G676" s="26">
        <f t="shared" si="959"/>
        <v>0</v>
      </c>
      <c r="H676" s="26">
        <f t="shared" si="959"/>
        <v>0</v>
      </c>
      <c r="I676" s="26">
        <f t="shared" si="959"/>
        <v>0</v>
      </c>
      <c r="J676" s="26">
        <f t="shared" si="959"/>
        <v>0</v>
      </c>
      <c r="K676" s="26">
        <f t="shared" si="959"/>
        <v>0</v>
      </c>
      <c r="L676" s="26">
        <f t="shared" si="959"/>
        <v>0</v>
      </c>
      <c r="M676" s="26">
        <f t="shared" si="959"/>
        <v>0</v>
      </c>
      <c r="N676" s="26">
        <f t="shared" si="959"/>
        <v>0</v>
      </c>
      <c r="O676" s="26">
        <f t="shared" si="959"/>
        <v>0</v>
      </c>
      <c r="P676" s="26">
        <f t="shared" si="959"/>
        <v>0</v>
      </c>
      <c r="Q676" s="26">
        <f t="shared" si="959"/>
        <v>0</v>
      </c>
      <c r="R676" s="26">
        <f t="shared" si="959"/>
        <v>0</v>
      </c>
      <c r="S676" s="26">
        <f t="shared" si="959"/>
        <v>0</v>
      </c>
      <c r="T676" s="26">
        <f t="shared" si="959"/>
        <v>0</v>
      </c>
      <c r="U676" s="26">
        <f t="shared" si="959"/>
        <v>0</v>
      </c>
      <c r="V676" s="26">
        <f t="shared" si="959"/>
        <v>0</v>
      </c>
      <c r="W676" s="26">
        <f t="shared" si="959"/>
        <v>0</v>
      </c>
      <c r="X676" s="26">
        <f t="shared" si="959"/>
        <v>0</v>
      </c>
      <c r="Y676" s="26">
        <f t="shared" si="959"/>
        <v>0</v>
      </c>
      <c r="Z676" s="26">
        <f t="shared" si="959"/>
        <v>0</v>
      </c>
      <c r="AA676" s="26">
        <f t="shared" si="959"/>
        <v>0</v>
      </c>
      <c r="AB676" s="26">
        <f t="shared" si="959"/>
        <v>0</v>
      </c>
      <c r="AC676" s="26">
        <f t="shared" si="959"/>
        <v>0</v>
      </c>
      <c r="AD676" s="26">
        <f t="shared" si="959"/>
        <v>0</v>
      </c>
      <c r="AE676" s="26">
        <f t="shared" si="959"/>
        <v>0</v>
      </c>
      <c r="AF676" s="26">
        <f t="shared" si="959"/>
        <v>0</v>
      </c>
      <c r="AG676" s="26">
        <f t="shared" si="959"/>
        <v>0</v>
      </c>
      <c r="AH676" s="26">
        <f t="shared" si="959"/>
        <v>0</v>
      </c>
      <c r="AI676" s="26">
        <f t="shared" si="959"/>
        <v>0</v>
      </c>
      <c r="AJ676" s="26">
        <f t="shared" ref="AJ676:AK676" si="960">SUM(AJ677:AJ678)-SUM(AJ679:AJ680)</f>
        <v>0</v>
      </c>
      <c r="AK676" s="26">
        <f t="shared" si="960"/>
        <v>0</v>
      </c>
      <c r="AL676" s="26">
        <f t="shared" ref="AL676" si="961">SUM(AL677:AL678)-SUM(AL679:AL680)</f>
        <v>0</v>
      </c>
      <c r="AM676" s="26">
        <f t="shared" ref="AM676" si="962">SUM(AM677:AM678)-SUM(AM679:AM680)</f>
        <v>0</v>
      </c>
      <c r="AN676" s="26">
        <f t="shared" ref="AN676" si="963">SUM(AN677:AN678)-SUM(AN679:AN680)</f>
        <v>0</v>
      </c>
      <c r="AO676" s="26">
        <f t="shared" ref="AO676" si="964">SUM(AO677:AO678)-SUM(AO679:AO680)</f>
        <v>0</v>
      </c>
      <c r="AP676" s="27">
        <f t="shared" ref="AP676" si="965">SUM(AP677:AP678)-SUM(AP679:AP680)</f>
        <v>0</v>
      </c>
      <c r="AQ676" s="27">
        <f t="shared" ref="AQ676" si="966">SUM(AQ677:AQ678)-SUM(AQ679:AQ680)</f>
        <v>0</v>
      </c>
      <c r="AR676" s="3">
        <v>2050.4</v>
      </c>
      <c r="AS676" s="3">
        <v>1799.1</v>
      </c>
      <c r="AU676" s="51"/>
      <c r="AV676" s="52"/>
      <c r="AW676" s="53" t="s">
        <v>116</v>
      </c>
      <c r="AY676" s="59">
        <f t="shared" si="939"/>
        <v>0</v>
      </c>
      <c r="AZ676" s="59">
        <f t="shared" si="940"/>
        <v>0</v>
      </c>
      <c r="BA676" s="59">
        <f t="shared" si="941"/>
        <v>497.2</v>
      </c>
    </row>
    <row r="677" spans="1:53" x14ac:dyDescent="0.15">
      <c r="A677" s="9" t="s">
        <v>55</v>
      </c>
      <c r="B677" s="9" t="s">
        <v>106</v>
      </c>
      <c r="C677" s="134"/>
      <c r="D677" s="22" t="s">
        <v>7</v>
      </c>
      <c r="E677" s="28"/>
      <c r="F677" s="28"/>
      <c r="G677" s="28"/>
      <c r="H677" s="28"/>
      <c r="I677" s="28">
        <v>362535</v>
      </c>
      <c r="J677" s="28">
        <v>167819</v>
      </c>
      <c r="K677" s="28">
        <v>133077</v>
      </c>
      <c r="L677" s="28">
        <v>242959</v>
      </c>
      <c r="M677" s="28">
        <v>407332</v>
      </c>
      <c r="N677" s="28">
        <v>388457</v>
      </c>
      <c r="O677" s="28">
        <v>402394</v>
      </c>
      <c r="P677" s="28">
        <v>629598</v>
      </c>
      <c r="Q677" s="28">
        <v>889862</v>
      </c>
      <c r="R677" s="28">
        <v>936907</v>
      </c>
      <c r="S677" s="28">
        <v>934424</v>
      </c>
      <c r="T677" s="28">
        <v>824690</v>
      </c>
      <c r="U677" s="28">
        <v>930376</v>
      </c>
      <c r="V677" s="28">
        <v>673341</v>
      </c>
      <c r="W677" s="28">
        <v>802725</v>
      </c>
      <c r="X677" s="28">
        <v>1007396</v>
      </c>
      <c r="Y677" s="28">
        <v>1067428</v>
      </c>
      <c r="Z677" s="28">
        <v>963727</v>
      </c>
      <c r="AA677" s="28">
        <v>1009960</v>
      </c>
      <c r="AB677" s="28">
        <v>966177</v>
      </c>
      <c r="AC677" s="28">
        <v>805834</v>
      </c>
      <c r="AD677" s="28">
        <v>879081</v>
      </c>
      <c r="AE677" s="28">
        <v>922288</v>
      </c>
      <c r="AF677" s="28">
        <v>946400</v>
      </c>
      <c r="AG677" s="28">
        <v>922347</v>
      </c>
      <c r="AH677" s="28">
        <v>936001</v>
      </c>
      <c r="AI677" s="28">
        <v>994417</v>
      </c>
      <c r="AJ677" s="28">
        <v>1001511</v>
      </c>
      <c r="AK677" s="28">
        <v>842233</v>
      </c>
      <c r="AL677" s="28">
        <v>747978</v>
      </c>
      <c r="AM677" s="28">
        <v>603683</v>
      </c>
      <c r="AN677" s="28">
        <v>648817</v>
      </c>
      <c r="AO677" s="28">
        <v>688057</v>
      </c>
      <c r="AP677" s="30">
        <v>647.20000000000005</v>
      </c>
      <c r="AQ677" s="30">
        <v>590.5</v>
      </c>
      <c r="AR677" s="5">
        <v>572.6</v>
      </c>
      <c r="AS677" s="5">
        <v>496.9</v>
      </c>
      <c r="AU677" s="51"/>
      <c r="AV677" s="52"/>
      <c r="AW677" s="54"/>
      <c r="AY677" s="59">
        <f t="shared" si="939"/>
        <v>0</v>
      </c>
      <c r="AZ677" s="59">
        <f t="shared" si="940"/>
        <v>0</v>
      </c>
      <c r="BA677" s="59">
        <f t="shared" si="941"/>
        <v>73</v>
      </c>
    </row>
    <row r="678" spans="1:53" x14ac:dyDescent="0.15">
      <c r="A678" s="9"/>
      <c r="B678" s="10"/>
      <c r="C678" s="134"/>
      <c r="D678" s="22" t="s">
        <v>8</v>
      </c>
      <c r="E678" s="28"/>
      <c r="F678" s="28"/>
      <c r="G678" s="28"/>
      <c r="H678" s="28"/>
      <c r="I678" s="28">
        <v>199521</v>
      </c>
      <c r="J678" s="28">
        <v>318602</v>
      </c>
      <c r="K678" s="28">
        <v>152288</v>
      </c>
      <c r="L678" s="28">
        <v>363865</v>
      </c>
      <c r="M678" s="28">
        <v>612076</v>
      </c>
      <c r="N678" s="28">
        <v>734227</v>
      </c>
      <c r="O678" s="28">
        <v>757872</v>
      </c>
      <c r="P678" s="28">
        <v>689734</v>
      </c>
      <c r="Q678" s="28">
        <v>680862</v>
      </c>
      <c r="R678" s="28">
        <v>862382</v>
      </c>
      <c r="S678" s="28">
        <v>764524</v>
      </c>
      <c r="T678" s="28">
        <v>674750</v>
      </c>
      <c r="U678" s="28">
        <v>776256</v>
      </c>
      <c r="V678" s="28">
        <v>744514</v>
      </c>
      <c r="W678" s="28">
        <v>799286</v>
      </c>
      <c r="X678" s="28">
        <v>844849</v>
      </c>
      <c r="Y678" s="28">
        <v>846627</v>
      </c>
      <c r="Z678" s="28">
        <v>889705</v>
      </c>
      <c r="AA678" s="28">
        <v>809844</v>
      </c>
      <c r="AB678" s="28">
        <v>841784</v>
      </c>
      <c r="AC678" s="28">
        <v>676820</v>
      </c>
      <c r="AD678" s="28">
        <v>989560</v>
      </c>
      <c r="AE678" s="28">
        <v>1091723</v>
      </c>
      <c r="AF678" s="28">
        <v>1133297</v>
      </c>
      <c r="AG678" s="28">
        <v>1234966</v>
      </c>
      <c r="AH678" s="28">
        <v>1329422</v>
      </c>
      <c r="AI678" s="28">
        <v>1454603</v>
      </c>
      <c r="AJ678" s="28">
        <v>1500201</v>
      </c>
      <c r="AK678" s="28">
        <v>1476275</v>
      </c>
      <c r="AL678" s="28">
        <v>1436977</v>
      </c>
      <c r="AM678" s="28">
        <v>1535136</v>
      </c>
      <c r="AN678" s="28">
        <v>1484126</v>
      </c>
      <c r="AO678" s="28">
        <v>1484135</v>
      </c>
      <c r="AP678" s="30">
        <v>1493.7</v>
      </c>
      <c r="AQ678" s="30">
        <v>1512.1</v>
      </c>
      <c r="AR678" s="5">
        <v>1477.8</v>
      </c>
      <c r="AS678" s="5">
        <v>1302.2</v>
      </c>
      <c r="AU678" s="51"/>
      <c r="AV678" s="52"/>
      <c r="AW678" s="54"/>
      <c r="AY678" s="59">
        <f t="shared" si="939"/>
        <v>0</v>
      </c>
      <c r="AZ678" s="59">
        <f t="shared" si="940"/>
        <v>0</v>
      </c>
      <c r="BA678" s="59">
        <f t="shared" si="941"/>
        <v>424.2</v>
      </c>
    </row>
    <row r="679" spans="1:53" x14ac:dyDescent="0.15">
      <c r="A679" s="9"/>
      <c r="B679" s="10"/>
      <c r="C679" s="134"/>
      <c r="D679" s="22" t="s">
        <v>9</v>
      </c>
      <c r="E679" s="28"/>
      <c r="F679" s="28"/>
      <c r="G679" s="28"/>
      <c r="H679" s="28"/>
      <c r="I679" s="28">
        <v>562056</v>
      </c>
      <c r="J679" s="28">
        <v>460362</v>
      </c>
      <c r="K679" s="28">
        <v>285237</v>
      </c>
      <c r="L679" s="28">
        <v>563383</v>
      </c>
      <c r="M679" s="28">
        <v>926545</v>
      </c>
      <c r="N679" s="28">
        <v>1010020</v>
      </c>
      <c r="O679" s="28">
        <v>1058008</v>
      </c>
      <c r="P679" s="28">
        <v>1202889</v>
      </c>
      <c r="Q679" s="28">
        <v>1446381</v>
      </c>
      <c r="R679" s="28">
        <v>1522854</v>
      </c>
      <c r="S679" s="28">
        <v>1549451</v>
      </c>
      <c r="T679" s="28">
        <v>1352735</v>
      </c>
      <c r="U679" s="28">
        <v>1545577</v>
      </c>
      <c r="V679" s="28">
        <v>1275468</v>
      </c>
      <c r="W679" s="28">
        <v>1460485</v>
      </c>
      <c r="X679" s="28">
        <v>1702967</v>
      </c>
      <c r="Y679" s="28">
        <v>1773384</v>
      </c>
      <c r="Z679" s="28">
        <v>1756405</v>
      </c>
      <c r="AA679" s="28">
        <v>1723097</v>
      </c>
      <c r="AB679" s="28">
        <v>1714611</v>
      </c>
      <c r="AC679" s="28">
        <v>1410801</v>
      </c>
      <c r="AD679" s="28">
        <v>1798710</v>
      </c>
      <c r="AE679" s="28">
        <v>1929945</v>
      </c>
      <c r="AF679" s="28">
        <v>1990106</v>
      </c>
      <c r="AG679" s="28">
        <v>2065118</v>
      </c>
      <c r="AH679" s="28">
        <v>2164106</v>
      </c>
      <c r="AI679" s="28">
        <v>2329236</v>
      </c>
      <c r="AJ679" s="28">
        <v>2349179</v>
      </c>
      <c r="AK679" s="28">
        <v>2157988</v>
      </c>
      <c r="AL679" s="28">
        <v>2019805</v>
      </c>
      <c r="AM679" s="28">
        <v>1974720</v>
      </c>
      <c r="AN679" s="28">
        <v>1948242</v>
      </c>
      <c r="AO679" s="28">
        <v>1986641</v>
      </c>
      <c r="AP679" s="30">
        <v>1978.2</v>
      </c>
      <c r="AQ679" s="30">
        <v>1939</v>
      </c>
      <c r="AR679" s="5">
        <v>1895.2</v>
      </c>
      <c r="AS679" s="5">
        <v>1666.7</v>
      </c>
      <c r="AU679" s="51"/>
      <c r="AV679" s="52"/>
      <c r="AW679" s="54"/>
      <c r="AY679" s="59">
        <f t="shared" si="939"/>
        <v>0</v>
      </c>
      <c r="AZ679" s="59">
        <f t="shared" si="940"/>
        <v>0</v>
      </c>
      <c r="BA679" s="59">
        <f t="shared" si="941"/>
        <v>484.5</v>
      </c>
    </row>
    <row r="680" spans="1:53" x14ac:dyDescent="0.15">
      <c r="A680" s="9"/>
      <c r="B680" s="10"/>
      <c r="C680" s="134"/>
      <c r="D680" s="22" t="s">
        <v>10</v>
      </c>
      <c r="E680" s="28"/>
      <c r="F680" s="28"/>
      <c r="G680" s="28"/>
      <c r="H680" s="28"/>
      <c r="I680" s="28"/>
      <c r="J680" s="28">
        <v>26059</v>
      </c>
      <c r="K680" s="28">
        <v>128</v>
      </c>
      <c r="L680" s="28">
        <v>43441</v>
      </c>
      <c r="M680" s="28">
        <v>92863</v>
      </c>
      <c r="N680" s="28">
        <v>112664</v>
      </c>
      <c r="O680" s="28">
        <v>102258</v>
      </c>
      <c r="P680" s="28">
        <v>116443</v>
      </c>
      <c r="Q680" s="28">
        <v>124343</v>
      </c>
      <c r="R680" s="28">
        <v>276435</v>
      </c>
      <c r="S680" s="28">
        <v>149497</v>
      </c>
      <c r="T680" s="28">
        <v>146705</v>
      </c>
      <c r="U680" s="28">
        <v>161055</v>
      </c>
      <c r="V680" s="28">
        <v>142387</v>
      </c>
      <c r="W680" s="28">
        <v>141526</v>
      </c>
      <c r="X680" s="28">
        <v>149278</v>
      </c>
      <c r="Y680" s="28">
        <v>140671</v>
      </c>
      <c r="Z680" s="28">
        <v>97027</v>
      </c>
      <c r="AA680" s="28">
        <v>96707</v>
      </c>
      <c r="AB680" s="28">
        <v>93350</v>
      </c>
      <c r="AC680" s="28">
        <v>71853</v>
      </c>
      <c r="AD680" s="28">
        <v>69931</v>
      </c>
      <c r="AE680" s="28">
        <v>84066</v>
      </c>
      <c r="AF680" s="28">
        <v>89591</v>
      </c>
      <c r="AG680" s="28">
        <v>92195</v>
      </c>
      <c r="AH680" s="28">
        <v>101317</v>
      </c>
      <c r="AI680" s="28">
        <v>119784</v>
      </c>
      <c r="AJ680" s="28">
        <v>152533</v>
      </c>
      <c r="AK680" s="28">
        <v>160520</v>
      </c>
      <c r="AL680" s="28">
        <v>165150</v>
      </c>
      <c r="AM680" s="28">
        <v>164099</v>
      </c>
      <c r="AN680" s="28">
        <v>184701</v>
      </c>
      <c r="AO680" s="28">
        <v>185551</v>
      </c>
      <c r="AP680" s="30">
        <v>162.69999999999999</v>
      </c>
      <c r="AQ680" s="30">
        <v>163.6</v>
      </c>
      <c r="AR680" s="5">
        <v>155.19999999999999</v>
      </c>
      <c r="AS680" s="5">
        <v>132.4</v>
      </c>
      <c r="AU680" s="51"/>
      <c r="AV680" s="52"/>
      <c r="AW680" s="54"/>
      <c r="AY680" s="59">
        <f t="shared" si="939"/>
        <v>0</v>
      </c>
      <c r="AZ680" s="59">
        <f t="shared" si="940"/>
        <v>0</v>
      </c>
      <c r="BA680" s="59">
        <f t="shared" si="941"/>
        <v>12.7</v>
      </c>
    </row>
    <row r="681" spans="1:53" ht="14.25" thickBot="1" x14ac:dyDescent="0.2">
      <c r="A681" s="9"/>
      <c r="B681" s="10"/>
      <c r="C681" s="135"/>
      <c r="D681" s="24" t="s">
        <v>11</v>
      </c>
      <c r="E681" s="29"/>
      <c r="F681" s="29"/>
      <c r="G681" s="29"/>
      <c r="H681" s="29"/>
      <c r="I681" s="29"/>
      <c r="J681" s="29">
        <f>J680</f>
        <v>26059</v>
      </c>
      <c r="K681" s="29">
        <f>K680</f>
        <v>128</v>
      </c>
      <c r="L681" s="29">
        <f>L680</f>
        <v>43441</v>
      </c>
      <c r="M681" s="29">
        <f t="shared" ref="M681:V681" si="967">M680</f>
        <v>92863</v>
      </c>
      <c r="N681" s="29">
        <f t="shared" si="967"/>
        <v>112664</v>
      </c>
      <c r="O681" s="29">
        <f t="shared" si="967"/>
        <v>102258</v>
      </c>
      <c r="P681" s="29">
        <f t="shared" si="967"/>
        <v>116443</v>
      </c>
      <c r="Q681" s="29">
        <f t="shared" si="967"/>
        <v>124343</v>
      </c>
      <c r="R681" s="29">
        <f t="shared" si="967"/>
        <v>276435</v>
      </c>
      <c r="S681" s="29">
        <f t="shared" si="967"/>
        <v>149497</v>
      </c>
      <c r="T681" s="29">
        <f t="shared" si="967"/>
        <v>146705</v>
      </c>
      <c r="U681" s="29">
        <f t="shared" si="967"/>
        <v>161055</v>
      </c>
      <c r="V681" s="29">
        <f t="shared" si="967"/>
        <v>142387</v>
      </c>
      <c r="W681" s="29">
        <v>148501</v>
      </c>
      <c r="X681" s="29">
        <v>175134</v>
      </c>
      <c r="Y681" s="29">
        <v>156593</v>
      </c>
      <c r="Z681" s="29">
        <v>103978</v>
      </c>
      <c r="AA681" s="29">
        <v>107680</v>
      </c>
      <c r="AB681" s="29">
        <v>107514</v>
      </c>
      <c r="AC681" s="29">
        <v>87837</v>
      </c>
      <c r="AD681" s="29">
        <v>82523</v>
      </c>
      <c r="AE681" s="29">
        <v>94498</v>
      </c>
      <c r="AF681" s="29">
        <v>102566</v>
      </c>
      <c r="AG681" s="29">
        <v>104205</v>
      </c>
      <c r="AH681" s="29">
        <v>101825</v>
      </c>
      <c r="AI681" s="29">
        <v>129192</v>
      </c>
      <c r="AJ681" s="29">
        <v>157309</v>
      </c>
      <c r="AK681" s="29">
        <v>162461</v>
      </c>
      <c r="AL681" s="29">
        <v>167839</v>
      </c>
      <c r="AM681" s="29">
        <v>170262</v>
      </c>
      <c r="AN681" s="29">
        <v>199283</v>
      </c>
      <c r="AO681" s="29">
        <v>212314</v>
      </c>
      <c r="AP681" s="31">
        <v>180.4</v>
      </c>
      <c r="AQ681" s="31">
        <v>179.1</v>
      </c>
      <c r="AR681" s="7">
        <v>164.3</v>
      </c>
      <c r="AS681" s="7">
        <v>155.30000000000001</v>
      </c>
      <c r="AU681" s="51"/>
      <c r="AV681" s="52"/>
      <c r="AW681" s="55"/>
      <c r="AY681" s="59">
        <f t="shared" si="939"/>
        <v>0</v>
      </c>
      <c r="AZ681" s="59">
        <f t="shared" si="940"/>
        <v>0</v>
      </c>
      <c r="BA681" s="59">
        <f t="shared" si="941"/>
        <v>15.3</v>
      </c>
    </row>
    <row r="682" spans="1:53" x14ac:dyDescent="0.15">
      <c r="A682" s="9"/>
      <c r="B682" s="10"/>
      <c r="C682" s="136" t="s">
        <v>107</v>
      </c>
      <c r="D682" s="23" t="s">
        <v>6</v>
      </c>
      <c r="E682" s="26">
        <f t="shared" ref="E682:AI682" si="968">SUM(E683:E684)</f>
        <v>0</v>
      </c>
      <c r="F682" s="26">
        <f t="shared" si="968"/>
        <v>0</v>
      </c>
      <c r="G682" s="26">
        <f t="shared" si="968"/>
        <v>0</v>
      </c>
      <c r="H682" s="26">
        <f t="shared" si="968"/>
        <v>0</v>
      </c>
      <c r="I682" s="26">
        <f t="shared" si="968"/>
        <v>0</v>
      </c>
      <c r="J682" s="26">
        <f t="shared" si="968"/>
        <v>0</v>
      </c>
      <c r="K682" s="26">
        <f t="shared" si="968"/>
        <v>0</v>
      </c>
      <c r="L682" s="26">
        <f t="shared" si="968"/>
        <v>0</v>
      </c>
      <c r="M682" s="26">
        <f t="shared" si="968"/>
        <v>0</v>
      </c>
      <c r="N682" s="26">
        <f t="shared" si="968"/>
        <v>0</v>
      </c>
      <c r="O682" s="26">
        <f t="shared" si="968"/>
        <v>0</v>
      </c>
      <c r="P682" s="26">
        <f t="shared" si="968"/>
        <v>0</v>
      </c>
      <c r="Q682" s="26">
        <f t="shared" si="968"/>
        <v>0</v>
      </c>
      <c r="R682" s="26">
        <f t="shared" si="968"/>
        <v>0</v>
      </c>
      <c r="S682" s="26">
        <f t="shared" si="968"/>
        <v>0</v>
      </c>
      <c r="T682" s="26">
        <f t="shared" si="968"/>
        <v>0</v>
      </c>
      <c r="U682" s="26">
        <f t="shared" si="968"/>
        <v>0</v>
      </c>
      <c r="V682" s="26">
        <f t="shared" si="968"/>
        <v>0</v>
      </c>
      <c r="W682" s="26">
        <f t="shared" si="968"/>
        <v>0</v>
      </c>
      <c r="X682" s="26">
        <f t="shared" si="968"/>
        <v>0</v>
      </c>
      <c r="Y682" s="26">
        <f t="shared" si="968"/>
        <v>0</v>
      </c>
      <c r="Z682" s="26">
        <f t="shared" si="968"/>
        <v>0</v>
      </c>
      <c r="AA682" s="26">
        <f t="shared" si="968"/>
        <v>0</v>
      </c>
      <c r="AB682" s="26">
        <f t="shared" si="968"/>
        <v>0</v>
      </c>
      <c r="AC682" s="26">
        <f t="shared" si="968"/>
        <v>0</v>
      </c>
      <c r="AD682" s="26">
        <f t="shared" si="968"/>
        <v>0</v>
      </c>
      <c r="AE682" s="26">
        <f t="shared" si="968"/>
        <v>0</v>
      </c>
      <c r="AF682" s="26">
        <f t="shared" si="968"/>
        <v>0</v>
      </c>
      <c r="AG682" s="26">
        <f t="shared" si="968"/>
        <v>0</v>
      </c>
      <c r="AH682" s="26">
        <f t="shared" si="968"/>
        <v>0</v>
      </c>
      <c r="AI682" s="26">
        <f t="shared" si="968"/>
        <v>0</v>
      </c>
      <c r="AJ682" s="26">
        <f t="shared" ref="AJ682:AK682" si="969">SUM(AJ683:AJ684)</f>
        <v>0</v>
      </c>
      <c r="AK682" s="26">
        <f t="shared" si="969"/>
        <v>0</v>
      </c>
      <c r="AL682" s="26">
        <f t="shared" ref="AL682" si="970">SUM(AL683:AL684)</f>
        <v>0</v>
      </c>
      <c r="AM682" s="26">
        <f t="shared" ref="AM682" si="971">SUM(AM683:AM684)</f>
        <v>0</v>
      </c>
      <c r="AN682" s="26">
        <f t="shared" ref="AN682" si="972">SUM(AN683:AN684)</f>
        <v>0</v>
      </c>
      <c r="AO682" s="26">
        <f t="shared" ref="AO682" si="973">SUM(AO683:AO684)</f>
        <v>0</v>
      </c>
      <c r="AP682" s="27">
        <f t="shared" ref="AP682" si="974">SUM(AP683:AP684)</f>
        <v>0</v>
      </c>
      <c r="AQ682" s="27">
        <f t="shared" ref="AQ682" si="975">SUM(AQ683:AQ684)</f>
        <v>0</v>
      </c>
      <c r="AR682" s="3">
        <v>427.2</v>
      </c>
      <c r="AS682" s="3">
        <v>380.2</v>
      </c>
      <c r="AU682" s="51"/>
      <c r="AV682" s="52"/>
      <c r="AW682" s="121" t="s">
        <v>375</v>
      </c>
      <c r="AY682" s="27">
        <f>SUM(AY683:AY684)</f>
        <v>490.29999999999995</v>
      </c>
      <c r="AZ682" s="27">
        <f>SUM(AZ683:AZ684)</f>
        <v>529.4</v>
      </c>
      <c r="BA682" s="27">
        <f>SUM(BA683:BA684)</f>
        <v>431.1</v>
      </c>
    </row>
    <row r="683" spans="1:53" x14ac:dyDescent="0.15">
      <c r="A683" s="9"/>
      <c r="B683" s="10"/>
      <c r="C683" s="137"/>
      <c r="D683" s="22" t="s">
        <v>7</v>
      </c>
      <c r="E683" s="28"/>
      <c r="F683" s="28"/>
      <c r="G683" s="28"/>
      <c r="H683" s="28"/>
      <c r="I683" s="28"/>
      <c r="J683" s="28"/>
      <c r="K683" s="28"/>
      <c r="L683" s="28"/>
      <c r="M683" s="28"/>
      <c r="N683" s="28"/>
      <c r="O683" s="28"/>
      <c r="P683" s="28"/>
      <c r="Q683" s="28"/>
      <c r="R683" s="28"/>
      <c r="S683" s="28"/>
      <c r="T683" s="28"/>
      <c r="U683" s="28"/>
      <c r="V683" s="28"/>
      <c r="W683" s="28"/>
      <c r="X683" s="28"/>
      <c r="Y683" s="28"/>
      <c r="Z683" s="28"/>
      <c r="AA683" s="28"/>
      <c r="AB683" s="28"/>
      <c r="AC683" s="28"/>
      <c r="AD683" s="28"/>
      <c r="AE683" s="28"/>
      <c r="AF683" s="28"/>
      <c r="AG683" s="28"/>
      <c r="AH683" s="28"/>
      <c r="AI683" s="28"/>
      <c r="AJ683" s="28"/>
      <c r="AK683" s="28"/>
      <c r="AL683" s="28"/>
      <c r="AM683" s="28"/>
      <c r="AN683" s="28"/>
      <c r="AO683" s="28"/>
      <c r="AP683" s="30"/>
      <c r="AQ683" s="30"/>
      <c r="AR683" s="5">
        <v>73.2</v>
      </c>
      <c r="AS683" s="5">
        <v>46</v>
      </c>
      <c r="AU683" s="51"/>
      <c r="AV683" s="52"/>
      <c r="AW683" s="122"/>
      <c r="AY683" s="59">
        <f t="shared" ref="AY683:AY693" si="976">AP743</f>
        <v>121.9</v>
      </c>
      <c r="AZ683" s="59">
        <f t="shared" ref="AZ683:AZ693" si="977">AQ743</f>
        <v>84</v>
      </c>
      <c r="BA683" s="59">
        <f t="shared" ref="BA683:BA693" si="978">AR743</f>
        <v>67.400000000000006</v>
      </c>
    </row>
    <row r="684" spans="1:53" x14ac:dyDescent="0.15">
      <c r="A684" s="9"/>
      <c r="B684" s="10"/>
      <c r="C684" s="137"/>
      <c r="D684" s="22" t="s">
        <v>8</v>
      </c>
      <c r="E684" s="28"/>
      <c r="F684" s="28"/>
      <c r="G684" s="28"/>
      <c r="H684" s="28"/>
      <c r="I684" s="28"/>
      <c r="J684" s="28"/>
      <c r="K684" s="28"/>
      <c r="L684" s="28"/>
      <c r="M684" s="28"/>
      <c r="N684" s="28"/>
      <c r="O684" s="28"/>
      <c r="P684" s="28"/>
      <c r="Q684" s="28"/>
      <c r="R684" s="28"/>
      <c r="S684" s="28"/>
      <c r="T684" s="28"/>
      <c r="U684" s="28"/>
      <c r="V684" s="28"/>
      <c r="W684" s="28"/>
      <c r="X684" s="28"/>
      <c r="Y684" s="28"/>
      <c r="Z684" s="28"/>
      <c r="AA684" s="28"/>
      <c r="AB684" s="28"/>
      <c r="AC684" s="28"/>
      <c r="AD684" s="28"/>
      <c r="AE684" s="28"/>
      <c r="AF684" s="28"/>
      <c r="AG684" s="28"/>
      <c r="AH684" s="28"/>
      <c r="AI684" s="28"/>
      <c r="AJ684" s="28"/>
      <c r="AK684" s="28"/>
      <c r="AL684" s="28"/>
      <c r="AM684" s="28"/>
      <c r="AN684" s="28"/>
      <c r="AO684" s="28"/>
      <c r="AP684" s="30"/>
      <c r="AQ684" s="30"/>
      <c r="AR684" s="5">
        <v>354</v>
      </c>
      <c r="AS684" s="5">
        <v>334.2</v>
      </c>
      <c r="AU684" s="51"/>
      <c r="AV684" s="52"/>
      <c r="AW684" s="122"/>
      <c r="AY684" s="59">
        <f t="shared" si="976"/>
        <v>368.4</v>
      </c>
      <c r="AZ684" s="59">
        <f t="shared" si="977"/>
        <v>445.4</v>
      </c>
      <c r="BA684" s="59">
        <f t="shared" si="978"/>
        <v>363.7</v>
      </c>
    </row>
    <row r="685" spans="1:53" x14ac:dyDescent="0.15">
      <c r="A685" s="9"/>
      <c r="B685" s="10"/>
      <c r="C685" s="137"/>
      <c r="D685" s="22" t="s">
        <v>9</v>
      </c>
      <c r="E685" s="28"/>
      <c r="F685" s="28"/>
      <c r="G685" s="28"/>
      <c r="H685" s="28"/>
      <c r="I685" s="28"/>
      <c r="J685" s="28"/>
      <c r="K685" s="28"/>
      <c r="L685" s="28"/>
      <c r="M685" s="28"/>
      <c r="N685" s="28"/>
      <c r="O685" s="28"/>
      <c r="P685" s="28"/>
      <c r="Q685" s="28"/>
      <c r="R685" s="28"/>
      <c r="S685" s="28"/>
      <c r="T685" s="28"/>
      <c r="U685" s="28"/>
      <c r="V685" s="28"/>
      <c r="W685" s="28"/>
      <c r="X685" s="28"/>
      <c r="Y685" s="28"/>
      <c r="Z685" s="28"/>
      <c r="AA685" s="28"/>
      <c r="AB685" s="28"/>
      <c r="AC685" s="28"/>
      <c r="AD685" s="28"/>
      <c r="AE685" s="28"/>
      <c r="AF685" s="28"/>
      <c r="AG685" s="28"/>
      <c r="AH685" s="28"/>
      <c r="AI685" s="28"/>
      <c r="AJ685" s="28"/>
      <c r="AK685" s="28"/>
      <c r="AL685" s="28"/>
      <c r="AM685" s="28"/>
      <c r="AN685" s="28"/>
      <c r="AO685" s="28"/>
      <c r="AP685" s="30"/>
      <c r="AQ685" s="30"/>
      <c r="AR685" s="5">
        <v>410.8</v>
      </c>
      <c r="AS685" s="5">
        <v>367.5</v>
      </c>
      <c r="AU685" s="51"/>
      <c r="AV685" s="52"/>
      <c r="AW685" s="122"/>
      <c r="AY685" s="59">
        <f t="shared" si="976"/>
        <v>436.1</v>
      </c>
      <c r="AZ685" s="59">
        <f t="shared" si="977"/>
        <v>494.8</v>
      </c>
      <c r="BA685" s="59">
        <f t="shared" si="978"/>
        <v>402.1</v>
      </c>
    </row>
    <row r="686" spans="1:53" x14ac:dyDescent="0.15">
      <c r="A686" s="9"/>
      <c r="B686" s="10"/>
      <c r="C686" s="137"/>
      <c r="D686" s="22" t="s">
        <v>10</v>
      </c>
      <c r="E686" s="28"/>
      <c r="F686" s="28"/>
      <c r="G686" s="28"/>
      <c r="H686" s="28"/>
      <c r="I686" s="28"/>
      <c r="J686" s="28"/>
      <c r="K686" s="28"/>
      <c r="L686" s="28"/>
      <c r="M686" s="28"/>
      <c r="N686" s="28"/>
      <c r="O686" s="28"/>
      <c r="P686" s="28"/>
      <c r="Q686" s="28"/>
      <c r="R686" s="28"/>
      <c r="S686" s="28"/>
      <c r="T686" s="28"/>
      <c r="U686" s="28"/>
      <c r="V686" s="28"/>
      <c r="W686" s="28"/>
      <c r="X686" s="28"/>
      <c r="Y686" s="28"/>
      <c r="Z686" s="28"/>
      <c r="AA686" s="28"/>
      <c r="AB686" s="28"/>
      <c r="AC686" s="28"/>
      <c r="AD686" s="28"/>
      <c r="AE686" s="28"/>
      <c r="AF686" s="28"/>
      <c r="AG686" s="28"/>
      <c r="AH686" s="28"/>
      <c r="AI686" s="28"/>
      <c r="AJ686" s="28"/>
      <c r="AK686" s="28"/>
      <c r="AL686" s="28"/>
      <c r="AM686" s="28"/>
      <c r="AN686" s="28"/>
      <c r="AO686" s="28"/>
      <c r="AP686" s="30"/>
      <c r="AQ686" s="30"/>
      <c r="AR686" s="5">
        <v>16.399999999999999</v>
      </c>
      <c r="AS686" s="5">
        <v>12.7</v>
      </c>
      <c r="AU686" s="51"/>
      <c r="AV686" s="52"/>
      <c r="AW686" s="122"/>
      <c r="AY686" s="59">
        <f t="shared" si="976"/>
        <v>54.2</v>
      </c>
      <c r="AZ686" s="59">
        <f t="shared" si="977"/>
        <v>34.6</v>
      </c>
      <c r="BA686" s="59">
        <f t="shared" si="978"/>
        <v>29</v>
      </c>
    </row>
    <row r="687" spans="1:53" ht="14.25" thickBot="1" x14ac:dyDescent="0.2">
      <c r="A687" s="9"/>
      <c r="B687" s="10"/>
      <c r="C687" s="138"/>
      <c r="D687" s="24" t="s">
        <v>11</v>
      </c>
      <c r="E687" s="29"/>
      <c r="F687" s="29"/>
      <c r="G687" s="29"/>
      <c r="H687" s="29"/>
      <c r="I687" s="29"/>
      <c r="J687" s="29"/>
      <c r="K687" s="29"/>
      <c r="L687" s="29"/>
      <c r="M687" s="29"/>
      <c r="N687" s="29"/>
      <c r="O687" s="29"/>
      <c r="P687" s="29"/>
      <c r="Q687" s="29"/>
      <c r="R687" s="29"/>
      <c r="S687" s="29"/>
      <c r="T687" s="29"/>
      <c r="U687" s="29"/>
      <c r="V687" s="29"/>
      <c r="W687" s="29"/>
      <c r="X687" s="29"/>
      <c r="Y687" s="29"/>
      <c r="Z687" s="29"/>
      <c r="AA687" s="29"/>
      <c r="AB687" s="29"/>
      <c r="AC687" s="29"/>
      <c r="AD687" s="29"/>
      <c r="AE687" s="29"/>
      <c r="AF687" s="29"/>
      <c r="AG687" s="29"/>
      <c r="AH687" s="29"/>
      <c r="AI687" s="29"/>
      <c r="AJ687" s="29"/>
      <c r="AK687" s="29"/>
      <c r="AL687" s="29"/>
      <c r="AM687" s="29"/>
      <c r="AN687" s="29"/>
      <c r="AO687" s="29"/>
      <c r="AP687" s="31"/>
      <c r="AQ687" s="31"/>
      <c r="AR687" s="7">
        <v>16.399999999999999</v>
      </c>
      <c r="AS687" s="7">
        <v>12.7</v>
      </c>
      <c r="AU687" s="51"/>
      <c r="AV687" s="52"/>
      <c r="AW687" s="123"/>
      <c r="AY687" s="59">
        <f t="shared" si="976"/>
        <v>81.599999999999994</v>
      </c>
      <c r="AZ687" s="59">
        <f t="shared" si="977"/>
        <v>50.3</v>
      </c>
      <c r="BA687" s="59">
        <f t="shared" si="978"/>
        <v>34.9</v>
      </c>
    </row>
    <row r="688" spans="1:53" x14ac:dyDescent="0.15">
      <c r="A688" s="9"/>
      <c r="B688" s="10"/>
      <c r="C688" s="136" t="s">
        <v>108</v>
      </c>
      <c r="D688" s="23" t="s">
        <v>6</v>
      </c>
      <c r="E688" s="26">
        <f t="shared" ref="E688:AI688" si="979">SUM(E689:E690)</f>
        <v>0</v>
      </c>
      <c r="F688" s="26">
        <f t="shared" si="979"/>
        <v>0</v>
      </c>
      <c r="G688" s="26">
        <f t="shared" si="979"/>
        <v>0</v>
      </c>
      <c r="H688" s="26">
        <f t="shared" si="979"/>
        <v>0</v>
      </c>
      <c r="I688" s="26">
        <f t="shared" si="979"/>
        <v>0</v>
      </c>
      <c r="J688" s="26">
        <f t="shared" si="979"/>
        <v>0</v>
      </c>
      <c r="K688" s="26">
        <f t="shared" si="979"/>
        <v>0</v>
      </c>
      <c r="L688" s="26">
        <f t="shared" si="979"/>
        <v>0</v>
      </c>
      <c r="M688" s="26">
        <f t="shared" si="979"/>
        <v>0</v>
      </c>
      <c r="N688" s="26">
        <f t="shared" si="979"/>
        <v>0</v>
      </c>
      <c r="O688" s="26">
        <f t="shared" si="979"/>
        <v>0</v>
      </c>
      <c r="P688" s="26">
        <f t="shared" si="979"/>
        <v>0</v>
      </c>
      <c r="Q688" s="26">
        <f t="shared" si="979"/>
        <v>0</v>
      </c>
      <c r="R688" s="26">
        <f t="shared" si="979"/>
        <v>0</v>
      </c>
      <c r="S688" s="26">
        <f t="shared" si="979"/>
        <v>0</v>
      </c>
      <c r="T688" s="26">
        <f t="shared" si="979"/>
        <v>0</v>
      </c>
      <c r="U688" s="26">
        <f t="shared" si="979"/>
        <v>0</v>
      </c>
      <c r="V688" s="26">
        <f t="shared" si="979"/>
        <v>0</v>
      </c>
      <c r="W688" s="26">
        <f t="shared" si="979"/>
        <v>0</v>
      </c>
      <c r="X688" s="26">
        <f t="shared" si="979"/>
        <v>0</v>
      </c>
      <c r="Y688" s="26">
        <f t="shared" si="979"/>
        <v>0</v>
      </c>
      <c r="Z688" s="26">
        <f t="shared" si="979"/>
        <v>0</v>
      </c>
      <c r="AA688" s="26">
        <f t="shared" si="979"/>
        <v>0</v>
      </c>
      <c r="AB688" s="26">
        <f t="shared" si="979"/>
        <v>0</v>
      </c>
      <c r="AC688" s="26">
        <f t="shared" si="979"/>
        <v>0</v>
      </c>
      <c r="AD688" s="26">
        <f t="shared" si="979"/>
        <v>0</v>
      </c>
      <c r="AE688" s="26">
        <f t="shared" si="979"/>
        <v>0</v>
      </c>
      <c r="AF688" s="26">
        <f t="shared" si="979"/>
        <v>0</v>
      </c>
      <c r="AG688" s="26">
        <f t="shared" si="979"/>
        <v>0</v>
      </c>
      <c r="AH688" s="26">
        <f t="shared" si="979"/>
        <v>0</v>
      </c>
      <c r="AI688" s="26">
        <f t="shared" si="979"/>
        <v>0</v>
      </c>
      <c r="AJ688" s="26">
        <f t="shared" ref="AJ688:AK688" si="980">SUM(AJ689:AJ690)</f>
        <v>0</v>
      </c>
      <c r="AK688" s="26">
        <f t="shared" si="980"/>
        <v>0</v>
      </c>
      <c r="AL688" s="26">
        <f t="shared" ref="AL688" si="981">SUM(AL689:AL690)</f>
        <v>0</v>
      </c>
      <c r="AM688" s="26">
        <f t="shared" ref="AM688" si="982">SUM(AM689:AM690)</f>
        <v>0</v>
      </c>
      <c r="AN688" s="26">
        <f t="shared" ref="AN688" si="983">SUM(AN689:AN690)</f>
        <v>0</v>
      </c>
      <c r="AO688" s="26">
        <f t="shared" ref="AO688" si="984">SUM(AO689:AO690)</f>
        <v>0</v>
      </c>
      <c r="AP688" s="27">
        <f t="shared" ref="AP688" si="985">SUM(AP689:AP690)</f>
        <v>0</v>
      </c>
      <c r="AQ688" s="27">
        <f t="shared" ref="AQ688" si="986">SUM(AQ689:AQ690)</f>
        <v>0</v>
      </c>
      <c r="AR688" s="3">
        <v>51.4</v>
      </c>
      <c r="AS688" s="3">
        <v>60.1</v>
      </c>
      <c r="AU688" s="51"/>
      <c r="AV688" s="52"/>
      <c r="AW688" s="121" t="s">
        <v>376</v>
      </c>
      <c r="AY688" s="59">
        <f t="shared" si="976"/>
        <v>0</v>
      </c>
      <c r="AZ688" s="59">
        <f t="shared" si="977"/>
        <v>0</v>
      </c>
      <c r="BA688" s="59">
        <f t="shared" si="978"/>
        <v>225.6</v>
      </c>
    </row>
    <row r="689" spans="1:53" x14ac:dyDescent="0.15">
      <c r="A689" s="9"/>
      <c r="B689" s="10"/>
      <c r="C689" s="137"/>
      <c r="D689" s="22" t="s">
        <v>7</v>
      </c>
      <c r="E689" s="28"/>
      <c r="F689" s="28"/>
      <c r="G689" s="28"/>
      <c r="H689" s="28"/>
      <c r="I689" s="28"/>
      <c r="J689" s="28"/>
      <c r="K689" s="28"/>
      <c r="L689" s="28"/>
      <c r="M689" s="28"/>
      <c r="N689" s="28"/>
      <c r="O689" s="28"/>
      <c r="P689" s="28"/>
      <c r="Q689" s="28"/>
      <c r="R689" s="28"/>
      <c r="S689" s="28"/>
      <c r="T689" s="28"/>
      <c r="U689" s="28"/>
      <c r="V689" s="28"/>
      <c r="W689" s="28"/>
      <c r="X689" s="28"/>
      <c r="Y689" s="28"/>
      <c r="Z689" s="28"/>
      <c r="AA689" s="28"/>
      <c r="AB689" s="28"/>
      <c r="AC689" s="28"/>
      <c r="AD689" s="28"/>
      <c r="AE689" s="28"/>
      <c r="AF689" s="28"/>
      <c r="AG689" s="28"/>
      <c r="AH689" s="28"/>
      <c r="AI689" s="28"/>
      <c r="AJ689" s="28"/>
      <c r="AK689" s="28"/>
      <c r="AL689" s="28"/>
      <c r="AM689" s="28"/>
      <c r="AN689" s="28"/>
      <c r="AO689" s="28"/>
      <c r="AP689" s="30"/>
      <c r="AQ689" s="30"/>
      <c r="AR689" s="5">
        <v>1.2</v>
      </c>
      <c r="AS689" s="5">
        <v>1</v>
      </c>
      <c r="AU689" s="51"/>
      <c r="AV689" s="52"/>
      <c r="AW689" s="122"/>
      <c r="AY689" s="59">
        <f t="shared" si="976"/>
        <v>0</v>
      </c>
      <c r="AZ689" s="59">
        <f t="shared" si="977"/>
        <v>0</v>
      </c>
      <c r="BA689" s="59">
        <f t="shared" si="978"/>
        <v>35.700000000000003</v>
      </c>
    </row>
    <row r="690" spans="1:53" x14ac:dyDescent="0.15">
      <c r="A690" s="9"/>
      <c r="B690" s="10"/>
      <c r="C690" s="137"/>
      <c r="D690" s="22" t="s">
        <v>8</v>
      </c>
      <c r="E690" s="28"/>
      <c r="F690" s="28"/>
      <c r="G690" s="28"/>
      <c r="H690" s="28"/>
      <c r="I690" s="28"/>
      <c r="J690" s="28"/>
      <c r="K690" s="28"/>
      <c r="L690" s="28"/>
      <c r="M690" s="28"/>
      <c r="N690" s="28"/>
      <c r="O690" s="28"/>
      <c r="P690" s="28"/>
      <c r="Q690" s="28"/>
      <c r="R690" s="28"/>
      <c r="S690" s="28"/>
      <c r="T690" s="28"/>
      <c r="U690" s="28"/>
      <c r="V690" s="28"/>
      <c r="W690" s="28"/>
      <c r="X690" s="28"/>
      <c r="Y690" s="28"/>
      <c r="Z690" s="28"/>
      <c r="AA690" s="28"/>
      <c r="AB690" s="28"/>
      <c r="AC690" s="28"/>
      <c r="AD690" s="28"/>
      <c r="AE690" s="28"/>
      <c r="AF690" s="28"/>
      <c r="AG690" s="28"/>
      <c r="AH690" s="28"/>
      <c r="AI690" s="28"/>
      <c r="AJ690" s="28"/>
      <c r="AK690" s="28"/>
      <c r="AL690" s="28"/>
      <c r="AM690" s="28"/>
      <c r="AN690" s="28"/>
      <c r="AO690" s="28"/>
      <c r="AP690" s="30"/>
      <c r="AQ690" s="30"/>
      <c r="AR690" s="5">
        <v>50.2</v>
      </c>
      <c r="AS690" s="5">
        <v>59.1</v>
      </c>
      <c r="AU690" s="51"/>
      <c r="AV690" s="52"/>
      <c r="AW690" s="122"/>
      <c r="AY690" s="59">
        <f t="shared" si="976"/>
        <v>0</v>
      </c>
      <c r="AZ690" s="59">
        <f t="shared" si="977"/>
        <v>0</v>
      </c>
      <c r="BA690" s="59">
        <f t="shared" si="978"/>
        <v>189.9</v>
      </c>
    </row>
    <row r="691" spans="1:53" x14ac:dyDescent="0.15">
      <c r="A691" s="9"/>
      <c r="B691" s="10"/>
      <c r="C691" s="137"/>
      <c r="D691" s="22" t="s">
        <v>9</v>
      </c>
      <c r="E691" s="28"/>
      <c r="F691" s="28"/>
      <c r="G691" s="28"/>
      <c r="H691" s="28"/>
      <c r="I691" s="28"/>
      <c r="J691" s="28"/>
      <c r="K691" s="28"/>
      <c r="L691" s="28"/>
      <c r="M691" s="28"/>
      <c r="N691" s="28"/>
      <c r="O691" s="28"/>
      <c r="P691" s="28"/>
      <c r="Q691" s="28"/>
      <c r="R691" s="28"/>
      <c r="S691" s="28"/>
      <c r="T691" s="28"/>
      <c r="U691" s="28"/>
      <c r="V691" s="28"/>
      <c r="W691" s="28"/>
      <c r="X691" s="28"/>
      <c r="Y691" s="28"/>
      <c r="Z691" s="28"/>
      <c r="AA691" s="28"/>
      <c r="AB691" s="28"/>
      <c r="AC691" s="28"/>
      <c r="AD691" s="28"/>
      <c r="AE691" s="28"/>
      <c r="AF691" s="28"/>
      <c r="AG691" s="28"/>
      <c r="AH691" s="28"/>
      <c r="AI691" s="28"/>
      <c r="AJ691" s="28"/>
      <c r="AK691" s="28"/>
      <c r="AL691" s="28"/>
      <c r="AM691" s="28"/>
      <c r="AN691" s="28"/>
      <c r="AO691" s="28"/>
      <c r="AP691" s="30"/>
      <c r="AQ691" s="30"/>
      <c r="AR691" s="5">
        <v>49.3</v>
      </c>
      <c r="AS691" s="5">
        <v>59.1</v>
      </c>
      <c r="AU691" s="51"/>
      <c r="AV691" s="52"/>
      <c r="AW691" s="122"/>
      <c r="AY691" s="59">
        <f t="shared" si="976"/>
        <v>0</v>
      </c>
      <c r="AZ691" s="59">
        <f t="shared" si="977"/>
        <v>0</v>
      </c>
      <c r="BA691" s="59">
        <f t="shared" si="978"/>
        <v>201.9</v>
      </c>
    </row>
    <row r="692" spans="1:53" x14ac:dyDescent="0.15">
      <c r="A692" s="9"/>
      <c r="B692" s="10"/>
      <c r="C692" s="137"/>
      <c r="D692" s="22" t="s">
        <v>10</v>
      </c>
      <c r="E692" s="28"/>
      <c r="F692" s="28"/>
      <c r="G692" s="28"/>
      <c r="H692" s="28"/>
      <c r="I692" s="28"/>
      <c r="J692" s="28"/>
      <c r="K692" s="28"/>
      <c r="L692" s="28"/>
      <c r="M692" s="28"/>
      <c r="N692" s="28"/>
      <c r="O692" s="28"/>
      <c r="P692" s="28"/>
      <c r="Q692" s="28"/>
      <c r="R692" s="28"/>
      <c r="S692" s="28"/>
      <c r="T692" s="28"/>
      <c r="U692" s="28"/>
      <c r="V692" s="28"/>
      <c r="W692" s="28"/>
      <c r="X692" s="28"/>
      <c r="Y692" s="28"/>
      <c r="Z692" s="28"/>
      <c r="AA692" s="28"/>
      <c r="AB692" s="28"/>
      <c r="AC692" s="28"/>
      <c r="AD692" s="28"/>
      <c r="AE692" s="28"/>
      <c r="AF692" s="28"/>
      <c r="AG692" s="28"/>
      <c r="AH692" s="28"/>
      <c r="AI692" s="28"/>
      <c r="AJ692" s="28"/>
      <c r="AK692" s="28"/>
      <c r="AL692" s="28"/>
      <c r="AM692" s="28"/>
      <c r="AN692" s="28"/>
      <c r="AO692" s="28"/>
      <c r="AP692" s="30"/>
      <c r="AQ692" s="30"/>
      <c r="AR692" s="5">
        <v>2.1</v>
      </c>
      <c r="AS692" s="5">
        <v>1</v>
      </c>
      <c r="AU692" s="51"/>
      <c r="AV692" s="52"/>
      <c r="AW692" s="122"/>
      <c r="AY692" s="59">
        <f t="shared" si="976"/>
        <v>0</v>
      </c>
      <c r="AZ692" s="59">
        <f t="shared" si="977"/>
        <v>0</v>
      </c>
      <c r="BA692" s="59">
        <f t="shared" si="978"/>
        <v>23.7</v>
      </c>
    </row>
    <row r="693" spans="1:53" ht="14.25" thickBot="1" x14ac:dyDescent="0.2">
      <c r="A693" s="9"/>
      <c r="B693" s="10"/>
      <c r="C693" s="138"/>
      <c r="D693" s="24" t="s">
        <v>11</v>
      </c>
      <c r="E693" s="29"/>
      <c r="F693" s="29"/>
      <c r="G693" s="29"/>
      <c r="H693" s="29"/>
      <c r="I693" s="29"/>
      <c r="J693" s="29"/>
      <c r="K693" s="29"/>
      <c r="L693" s="29"/>
      <c r="M693" s="29"/>
      <c r="N693" s="29"/>
      <c r="O693" s="29"/>
      <c r="P693" s="29"/>
      <c r="Q693" s="29"/>
      <c r="R693" s="29"/>
      <c r="S693" s="29"/>
      <c r="T693" s="29"/>
      <c r="U693" s="29"/>
      <c r="V693" s="29"/>
      <c r="W693" s="29"/>
      <c r="X693" s="29"/>
      <c r="Y693" s="29"/>
      <c r="Z693" s="29"/>
      <c r="AA693" s="29"/>
      <c r="AB693" s="29"/>
      <c r="AC693" s="29"/>
      <c r="AD693" s="29"/>
      <c r="AE693" s="29"/>
      <c r="AF693" s="29"/>
      <c r="AG693" s="29"/>
      <c r="AH693" s="29"/>
      <c r="AI693" s="29"/>
      <c r="AJ693" s="29"/>
      <c r="AK693" s="29"/>
      <c r="AL693" s="29"/>
      <c r="AM693" s="29"/>
      <c r="AN693" s="29"/>
      <c r="AO693" s="29"/>
      <c r="AP693" s="31"/>
      <c r="AQ693" s="31"/>
      <c r="AR693" s="7">
        <v>2.2999999999999998</v>
      </c>
      <c r="AS693" s="7">
        <v>1</v>
      </c>
      <c r="AU693" s="51"/>
      <c r="AV693" s="52"/>
      <c r="AW693" s="123"/>
      <c r="AY693" s="59">
        <f t="shared" si="976"/>
        <v>0</v>
      </c>
      <c r="AZ693" s="59">
        <f t="shared" si="977"/>
        <v>0</v>
      </c>
      <c r="BA693" s="59">
        <f t="shared" si="978"/>
        <v>31.6</v>
      </c>
    </row>
    <row r="694" spans="1:53" x14ac:dyDescent="0.15">
      <c r="A694" s="9"/>
      <c r="B694" s="10"/>
      <c r="C694" s="136" t="s">
        <v>109</v>
      </c>
      <c r="D694" s="23" t="s">
        <v>6</v>
      </c>
      <c r="E694" s="26">
        <f t="shared" ref="E694:AI694" si="987">SUM(E695:E696)</f>
        <v>0</v>
      </c>
      <c r="F694" s="26">
        <f t="shared" si="987"/>
        <v>0</v>
      </c>
      <c r="G694" s="26">
        <f t="shared" si="987"/>
        <v>0</v>
      </c>
      <c r="H694" s="26">
        <f t="shared" si="987"/>
        <v>0</v>
      </c>
      <c r="I694" s="26">
        <f t="shared" si="987"/>
        <v>0</v>
      </c>
      <c r="J694" s="26">
        <f t="shared" si="987"/>
        <v>0</v>
      </c>
      <c r="K694" s="26">
        <f t="shared" si="987"/>
        <v>0</v>
      </c>
      <c r="L694" s="26">
        <f t="shared" si="987"/>
        <v>0</v>
      </c>
      <c r="M694" s="26">
        <f t="shared" si="987"/>
        <v>0</v>
      </c>
      <c r="N694" s="26">
        <f t="shared" si="987"/>
        <v>0</v>
      </c>
      <c r="O694" s="26">
        <f t="shared" si="987"/>
        <v>0</v>
      </c>
      <c r="P694" s="26">
        <f t="shared" si="987"/>
        <v>0</v>
      </c>
      <c r="Q694" s="26">
        <f t="shared" si="987"/>
        <v>0</v>
      </c>
      <c r="R694" s="26">
        <f t="shared" si="987"/>
        <v>0</v>
      </c>
      <c r="S694" s="26">
        <f t="shared" si="987"/>
        <v>0</v>
      </c>
      <c r="T694" s="26">
        <f t="shared" si="987"/>
        <v>0</v>
      </c>
      <c r="U694" s="26">
        <f t="shared" si="987"/>
        <v>0</v>
      </c>
      <c r="V694" s="26">
        <f t="shared" si="987"/>
        <v>0</v>
      </c>
      <c r="W694" s="26">
        <f t="shared" si="987"/>
        <v>0</v>
      </c>
      <c r="X694" s="26">
        <f t="shared" si="987"/>
        <v>0</v>
      </c>
      <c r="Y694" s="26">
        <f t="shared" si="987"/>
        <v>0</v>
      </c>
      <c r="Z694" s="26">
        <f t="shared" si="987"/>
        <v>0</v>
      </c>
      <c r="AA694" s="26">
        <f t="shared" si="987"/>
        <v>0</v>
      </c>
      <c r="AB694" s="26">
        <f t="shared" si="987"/>
        <v>0</v>
      </c>
      <c r="AC694" s="26">
        <f t="shared" si="987"/>
        <v>0</v>
      </c>
      <c r="AD694" s="26">
        <f t="shared" si="987"/>
        <v>0</v>
      </c>
      <c r="AE694" s="26">
        <f t="shared" si="987"/>
        <v>0</v>
      </c>
      <c r="AF694" s="26">
        <f t="shared" si="987"/>
        <v>0</v>
      </c>
      <c r="AG694" s="26">
        <f t="shared" si="987"/>
        <v>0</v>
      </c>
      <c r="AH694" s="26">
        <f t="shared" si="987"/>
        <v>0</v>
      </c>
      <c r="AI694" s="26">
        <f t="shared" si="987"/>
        <v>0</v>
      </c>
      <c r="AJ694" s="26">
        <f t="shared" ref="AJ694:AK694" si="988">SUM(AJ695:AJ696)</f>
        <v>0</v>
      </c>
      <c r="AK694" s="26">
        <f t="shared" si="988"/>
        <v>0</v>
      </c>
      <c r="AL694" s="26">
        <f t="shared" ref="AL694" si="989">SUM(AL695:AL696)</f>
        <v>0</v>
      </c>
      <c r="AM694" s="26">
        <f t="shared" ref="AM694" si="990">SUM(AM695:AM696)</f>
        <v>0</v>
      </c>
      <c r="AN694" s="26">
        <f t="shared" ref="AN694" si="991">SUM(AN695:AN696)</f>
        <v>0</v>
      </c>
      <c r="AO694" s="26">
        <f t="shared" ref="AO694" si="992">SUM(AO695:AO696)</f>
        <v>0</v>
      </c>
      <c r="AP694" s="27">
        <f t="shared" ref="AP694" si="993">SUM(AP695:AP696)</f>
        <v>0</v>
      </c>
      <c r="AQ694" s="27">
        <f t="shared" ref="AQ694" si="994">SUM(AQ695:AQ696)</f>
        <v>0</v>
      </c>
      <c r="AR694" s="3">
        <v>93.5</v>
      </c>
      <c r="AS694" s="3">
        <v>101.2</v>
      </c>
      <c r="AU694" s="51"/>
      <c r="AV694" s="52"/>
      <c r="AW694" s="53" t="s">
        <v>119</v>
      </c>
      <c r="AY694" s="27">
        <f>SUM(AY695:AY696)</f>
        <v>196</v>
      </c>
      <c r="AZ694" s="27">
        <f>SUM(AZ695:AZ696)</f>
        <v>203.7</v>
      </c>
      <c r="BA694" s="27">
        <f>SUM(BA695:BA696)</f>
        <v>221.4</v>
      </c>
    </row>
    <row r="695" spans="1:53" x14ac:dyDescent="0.15">
      <c r="A695" s="9"/>
      <c r="B695" s="10"/>
      <c r="C695" s="137"/>
      <c r="D695" s="22" t="s">
        <v>7</v>
      </c>
      <c r="E695" s="28"/>
      <c r="F695" s="28"/>
      <c r="G695" s="28"/>
      <c r="H695" s="28"/>
      <c r="I695" s="28"/>
      <c r="J695" s="28"/>
      <c r="K695" s="28"/>
      <c r="L695" s="28"/>
      <c r="M695" s="28"/>
      <c r="N695" s="28"/>
      <c r="O695" s="28"/>
      <c r="P695" s="28"/>
      <c r="Q695" s="28"/>
      <c r="R695" s="28"/>
      <c r="S695" s="28"/>
      <c r="T695" s="28"/>
      <c r="U695" s="28"/>
      <c r="V695" s="28"/>
      <c r="W695" s="28"/>
      <c r="X695" s="28"/>
      <c r="Y695" s="28"/>
      <c r="Z695" s="28"/>
      <c r="AA695" s="28"/>
      <c r="AB695" s="28"/>
      <c r="AC695" s="28"/>
      <c r="AD695" s="28"/>
      <c r="AE695" s="28"/>
      <c r="AF695" s="28"/>
      <c r="AG695" s="28"/>
      <c r="AH695" s="28"/>
      <c r="AI695" s="28"/>
      <c r="AJ695" s="28"/>
      <c r="AK695" s="28"/>
      <c r="AL695" s="28"/>
      <c r="AM695" s="28"/>
      <c r="AN695" s="28"/>
      <c r="AO695" s="28"/>
      <c r="AP695" s="30"/>
      <c r="AQ695" s="30"/>
      <c r="AR695" s="5">
        <v>0.6</v>
      </c>
      <c r="AS695" s="5">
        <v>0.7</v>
      </c>
      <c r="AU695" s="51"/>
      <c r="AV695" s="52"/>
      <c r="AW695" s="54"/>
      <c r="AY695" s="59">
        <f t="shared" ref="AY695:AY705" si="995">AP755</f>
        <v>15.4</v>
      </c>
      <c r="AZ695" s="59">
        <f t="shared" ref="AZ695:AZ705" si="996">AQ755</f>
        <v>55.6</v>
      </c>
      <c r="BA695" s="59">
        <f t="shared" ref="BA695:BA705" si="997">AR755</f>
        <v>38</v>
      </c>
    </row>
    <row r="696" spans="1:53" x14ac:dyDescent="0.15">
      <c r="A696" s="9"/>
      <c r="B696" s="10"/>
      <c r="C696" s="137"/>
      <c r="D696" s="22" t="s">
        <v>8</v>
      </c>
      <c r="E696" s="28"/>
      <c r="F696" s="28"/>
      <c r="G696" s="28"/>
      <c r="H696" s="28"/>
      <c r="I696" s="28"/>
      <c r="J696" s="28"/>
      <c r="K696" s="28"/>
      <c r="L696" s="28"/>
      <c r="M696" s="28"/>
      <c r="N696" s="28"/>
      <c r="O696" s="28"/>
      <c r="P696" s="28"/>
      <c r="Q696" s="28"/>
      <c r="R696" s="28"/>
      <c r="S696" s="28"/>
      <c r="T696" s="28"/>
      <c r="U696" s="28"/>
      <c r="V696" s="28"/>
      <c r="W696" s="28"/>
      <c r="X696" s="28"/>
      <c r="Y696" s="28"/>
      <c r="Z696" s="28"/>
      <c r="AA696" s="28"/>
      <c r="AB696" s="28"/>
      <c r="AC696" s="28"/>
      <c r="AD696" s="28"/>
      <c r="AE696" s="28"/>
      <c r="AF696" s="28"/>
      <c r="AG696" s="28"/>
      <c r="AH696" s="28"/>
      <c r="AI696" s="28"/>
      <c r="AJ696" s="28"/>
      <c r="AK696" s="28"/>
      <c r="AL696" s="28"/>
      <c r="AM696" s="28"/>
      <c r="AN696" s="28"/>
      <c r="AO696" s="28"/>
      <c r="AP696" s="30"/>
      <c r="AQ696" s="30"/>
      <c r="AR696" s="5">
        <v>92.9</v>
      </c>
      <c r="AS696" s="5">
        <v>100.5</v>
      </c>
      <c r="AU696" s="51"/>
      <c r="AV696" s="52"/>
      <c r="AW696" s="54"/>
      <c r="AY696" s="59">
        <f t="shared" si="995"/>
        <v>180.6</v>
      </c>
      <c r="AZ696" s="59">
        <f t="shared" si="996"/>
        <v>148.1</v>
      </c>
      <c r="BA696" s="59">
        <f t="shared" si="997"/>
        <v>183.4</v>
      </c>
    </row>
    <row r="697" spans="1:53" x14ac:dyDescent="0.15">
      <c r="A697" s="9"/>
      <c r="B697" s="10"/>
      <c r="C697" s="137"/>
      <c r="D697" s="22" t="s">
        <v>9</v>
      </c>
      <c r="E697" s="28"/>
      <c r="F697" s="28"/>
      <c r="G697" s="28"/>
      <c r="H697" s="28"/>
      <c r="I697" s="28"/>
      <c r="J697" s="28"/>
      <c r="K697" s="28"/>
      <c r="L697" s="28"/>
      <c r="M697" s="28"/>
      <c r="N697" s="28"/>
      <c r="O697" s="28"/>
      <c r="P697" s="28"/>
      <c r="Q697" s="28"/>
      <c r="R697" s="28"/>
      <c r="S697" s="28"/>
      <c r="T697" s="28"/>
      <c r="U697" s="28"/>
      <c r="V697" s="28"/>
      <c r="W697" s="28"/>
      <c r="X697" s="28"/>
      <c r="Y697" s="28"/>
      <c r="Z697" s="28"/>
      <c r="AA697" s="28"/>
      <c r="AB697" s="28"/>
      <c r="AC697" s="28"/>
      <c r="AD697" s="28"/>
      <c r="AE697" s="28"/>
      <c r="AF697" s="28"/>
      <c r="AG697" s="28"/>
      <c r="AH697" s="28"/>
      <c r="AI697" s="28"/>
      <c r="AJ697" s="28"/>
      <c r="AK697" s="28"/>
      <c r="AL697" s="28"/>
      <c r="AM697" s="28"/>
      <c r="AN697" s="28"/>
      <c r="AO697" s="28"/>
      <c r="AP697" s="30"/>
      <c r="AQ697" s="30"/>
      <c r="AR697" s="5">
        <v>83.2</v>
      </c>
      <c r="AS697" s="5">
        <v>91.7</v>
      </c>
      <c r="AU697" s="51"/>
      <c r="AV697" s="52"/>
      <c r="AW697" s="54"/>
      <c r="AY697" s="59">
        <f t="shared" si="995"/>
        <v>177.5</v>
      </c>
      <c r="AZ697" s="59">
        <f t="shared" si="996"/>
        <v>154.80000000000001</v>
      </c>
      <c r="BA697" s="59">
        <f t="shared" si="997"/>
        <v>176.1</v>
      </c>
    </row>
    <row r="698" spans="1:53" x14ac:dyDescent="0.15">
      <c r="A698" s="9"/>
      <c r="B698" s="10"/>
      <c r="C698" s="137"/>
      <c r="D698" s="22" t="s">
        <v>10</v>
      </c>
      <c r="E698" s="28"/>
      <c r="F698" s="28"/>
      <c r="G698" s="28"/>
      <c r="H698" s="28"/>
      <c r="I698" s="28"/>
      <c r="J698" s="28"/>
      <c r="K698" s="28"/>
      <c r="L698" s="28"/>
      <c r="M698" s="28"/>
      <c r="N698" s="28"/>
      <c r="O698" s="28"/>
      <c r="P698" s="28"/>
      <c r="Q698" s="28"/>
      <c r="R698" s="28"/>
      <c r="S698" s="28"/>
      <c r="T698" s="28"/>
      <c r="U698" s="28"/>
      <c r="V698" s="28"/>
      <c r="W698" s="28"/>
      <c r="X698" s="28"/>
      <c r="Y698" s="28"/>
      <c r="Z698" s="28"/>
      <c r="AA698" s="28"/>
      <c r="AB698" s="28"/>
      <c r="AC698" s="28"/>
      <c r="AD698" s="28"/>
      <c r="AE698" s="28"/>
      <c r="AF698" s="28"/>
      <c r="AG698" s="28"/>
      <c r="AH698" s="28"/>
      <c r="AI698" s="28"/>
      <c r="AJ698" s="28"/>
      <c r="AK698" s="28"/>
      <c r="AL698" s="28"/>
      <c r="AM698" s="28"/>
      <c r="AN698" s="28"/>
      <c r="AO698" s="28"/>
      <c r="AP698" s="30"/>
      <c r="AQ698" s="30"/>
      <c r="AR698" s="5">
        <v>10.3</v>
      </c>
      <c r="AS698" s="5">
        <v>9.5</v>
      </c>
      <c r="AU698" s="51"/>
      <c r="AV698" s="52"/>
      <c r="AW698" s="54"/>
      <c r="AY698" s="59">
        <f t="shared" si="995"/>
        <v>18.5</v>
      </c>
      <c r="AZ698" s="59">
        <f t="shared" si="996"/>
        <v>48.9</v>
      </c>
      <c r="BA698" s="59">
        <f t="shared" si="997"/>
        <v>45.3</v>
      </c>
    </row>
    <row r="699" spans="1:53" ht="14.25" thickBot="1" x14ac:dyDescent="0.2">
      <c r="A699" s="9"/>
      <c r="B699" s="10"/>
      <c r="C699" s="138"/>
      <c r="D699" s="24" t="s">
        <v>11</v>
      </c>
      <c r="E699" s="29"/>
      <c r="F699" s="29"/>
      <c r="G699" s="29"/>
      <c r="H699" s="29"/>
      <c r="I699" s="29"/>
      <c r="J699" s="29"/>
      <c r="K699" s="29"/>
      <c r="L699" s="29"/>
      <c r="M699" s="29"/>
      <c r="N699" s="29"/>
      <c r="O699" s="29"/>
      <c r="P699" s="29"/>
      <c r="Q699" s="29"/>
      <c r="R699" s="29"/>
      <c r="S699" s="29"/>
      <c r="T699" s="29"/>
      <c r="U699" s="29"/>
      <c r="V699" s="29"/>
      <c r="W699" s="29"/>
      <c r="X699" s="29"/>
      <c r="Y699" s="29"/>
      <c r="Z699" s="29"/>
      <c r="AA699" s="29"/>
      <c r="AB699" s="29"/>
      <c r="AC699" s="29"/>
      <c r="AD699" s="29"/>
      <c r="AE699" s="29"/>
      <c r="AF699" s="29"/>
      <c r="AG699" s="29"/>
      <c r="AH699" s="29"/>
      <c r="AI699" s="29"/>
      <c r="AJ699" s="29"/>
      <c r="AK699" s="29"/>
      <c r="AL699" s="29"/>
      <c r="AM699" s="29"/>
      <c r="AN699" s="29"/>
      <c r="AO699" s="29"/>
      <c r="AP699" s="31"/>
      <c r="AQ699" s="31"/>
      <c r="AR699" s="7">
        <v>10.3</v>
      </c>
      <c r="AS699" s="7">
        <v>9.5</v>
      </c>
      <c r="AU699" s="51"/>
      <c r="AV699" s="52"/>
      <c r="AW699" s="55"/>
      <c r="AY699" s="59">
        <f t="shared" si="995"/>
        <v>28.6</v>
      </c>
      <c r="AZ699" s="59">
        <f t="shared" si="996"/>
        <v>52.1</v>
      </c>
      <c r="BA699" s="59">
        <f t="shared" si="997"/>
        <v>50.5</v>
      </c>
    </row>
    <row r="700" spans="1:53" x14ac:dyDescent="0.15">
      <c r="A700" s="9"/>
      <c r="B700" s="10"/>
      <c r="C700" s="136" t="s">
        <v>110</v>
      </c>
      <c r="D700" s="23" t="s">
        <v>6</v>
      </c>
      <c r="E700" s="26">
        <f t="shared" ref="E700:AI700" si="998">SUM(E701:E702)</f>
        <v>0</v>
      </c>
      <c r="F700" s="26">
        <f t="shared" si="998"/>
        <v>0</v>
      </c>
      <c r="G700" s="26">
        <f t="shared" si="998"/>
        <v>0</v>
      </c>
      <c r="H700" s="26">
        <f t="shared" si="998"/>
        <v>0</v>
      </c>
      <c r="I700" s="26">
        <f t="shared" si="998"/>
        <v>0</v>
      </c>
      <c r="J700" s="26">
        <f t="shared" si="998"/>
        <v>0</v>
      </c>
      <c r="K700" s="26">
        <f t="shared" si="998"/>
        <v>0</v>
      </c>
      <c r="L700" s="26">
        <f t="shared" si="998"/>
        <v>0</v>
      </c>
      <c r="M700" s="26">
        <f t="shared" si="998"/>
        <v>0</v>
      </c>
      <c r="N700" s="26">
        <f t="shared" si="998"/>
        <v>0</v>
      </c>
      <c r="O700" s="26">
        <f t="shared" si="998"/>
        <v>0</v>
      </c>
      <c r="P700" s="26">
        <f t="shared" si="998"/>
        <v>0</v>
      </c>
      <c r="Q700" s="26">
        <f t="shared" si="998"/>
        <v>0</v>
      </c>
      <c r="R700" s="26">
        <f t="shared" si="998"/>
        <v>0</v>
      </c>
      <c r="S700" s="26">
        <f t="shared" si="998"/>
        <v>0</v>
      </c>
      <c r="T700" s="26">
        <f t="shared" si="998"/>
        <v>0</v>
      </c>
      <c r="U700" s="26">
        <f t="shared" si="998"/>
        <v>0</v>
      </c>
      <c r="V700" s="26">
        <f t="shared" si="998"/>
        <v>0</v>
      </c>
      <c r="W700" s="26">
        <f t="shared" si="998"/>
        <v>0</v>
      </c>
      <c r="X700" s="26">
        <f t="shared" si="998"/>
        <v>0</v>
      </c>
      <c r="Y700" s="26">
        <f t="shared" si="998"/>
        <v>0</v>
      </c>
      <c r="Z700" s="26">
        <f t="shared" si="998"/>
        <v>0</v>
      </c>
      <c r="AA700" s="26">
        <f t="shared" si="998"/>
        <v>0</v>
      </c>
      <c r="AB700" s="26">
        <f t="shared" si="998"/>
        <v>0</v>
      </c>
      <c r="AC700" s="26">
        <f t="shared" si="998"/>
        <v>0</v>
      </c>
      <c r="AD700" s="26">
        <f t="shared" si="998"/>
        <v>0</v>
      </c>
      <c r="AE700" s="26">
        <f t="shared" si="998"/>
        <v>0</v>
      </c>
      <c r="AF700" s="26">
        <f t="shared" si="998"/>
        <v>0</v>
      </c>
      <c r="AG700" s="26">
        <f t="shared" si="998"/>
        <v>0</v>
      </c>
      <c r="AH700" s="26">
        <f t="shared" si="998"/>
        <v>0</v>
      </c>
      <c r="AI700" s="26">
        <f t="shared" si="998"/>
        <v>0</v>
      </c>
      <c r="AJ700" s="26">
        <f t="shared" ref="AJ700:AK700" si="999">SUM(AJ701:AJ702)</f>
        <v>0</v>
      </c>
      <c r="AK700" s="26">
        <f t="shared" si="999"/>
        <v>0</v>
      </c>
      <c r="AL700" s="26">
        <f t="shared" ref="AL700" si="1000">SUM(AL701:AL702)</f>
        <v>0</v>
      </c>
      <c r="AM700" s="26">
        <f t="shared" ref="AM700" si="1001">SUM(AM701:AM702)</f>
        <v>0</v>
      </c>
      <c r="AN700" s="26">
        <f t="shared" ref="AN700" si="1002">SUM(AN701:AN702)</f>
        <v>0</v>
      </c>
      <c r="AO700" s="26">
        <f t="shared" ref="AO700" si="1003">SUM(AO701:AO702)</f>
        <v>0</v>
      </c>
      <c r="AP700" s="27">
        <f t="shared" ref="AP700" si="1004">SUM(AP701:AP702)</f>
        <v>0</v>
      </c>
      <c r="AQ700" s="27">
        <f t="shared" ref="AQ700" si="1005">SUM(AQ701:AQ702)</f>
        <v>0</v>
      </c>
      <c r="AR700" s="3">
        <v>59.5</v>
      </c>
      <c r="AS700" s="3">
        <v>50.9</v>
      </c>
      <c r="AU700" s="51"/>
      <c r="AV700" s="52"/>
      <c r="AW700" s="53" t="s">
        <v>120</v>
      </c>
      <c r="AY700" s="59">
        <f t="shared" si="995"/>
        <v>0</v>
      </c>
      <c r="AZ700" s="59">
        <f t="shared" si="996"/>
        <v>0</v>
      </c>
      <c r="BA700" s="59">
        <f t="shared" si="997"/>
        <v>130.4</v>
      </c>
    </row>
    <row r="701" spans="1:53" x14ac:dyDescent="0.15">
      <c r="A701" s="9"/>
      <c r="B701" s="10"/>
      <c r="C701" s="137"/>
      <c r="D701" s="22" t="s">
        <v>7</v>
      </c>
      <c r="E701" s="28"/>
      <c r="F701" s="28"/>
      <c r="G701" s="28"/>
      <c r="H701" s="28"/>
      <c r="I701" s="28"/>
      <c r="J701" s="28"/>
      <c r="K701" s="28"/>
      <c r="L701" s="28"/>
      <c r="M701" s="28"/>
      <c r="N701" s="28"/>
      <c r="O701" s="28"/>
      <c r="P701" s="28"/>
      <c r="Q701" s="28"/>
      <c r="R701" s="28"/>
      <c r="S701" s="28"/>
      <c r="T701" s="28"/>
      <c r="U701" s="28"/>
      <c r="V701" s="28"/>
      <c r="W701" s="28"/>
      <c r="X701" s="28"/>
      <c r="Y701" s="28"/>
      <c r="Z701" s="28"/>
      <c r="AA701" s="28"/>
      <c r="AB701" s="28"/>
      <c r="AC701" s="28"/>
      <c r="AD701" s="28"/>
      <c r="AE701" s="28"/>
      <c r="AF701" s="28"/>
      <c r="AG701" s="28"/>
      <c r="AH701" s="28"/>
      <c r="AI701" s="28"/>
      <c r="AJ701" s="28"/>
      <c r="AK701" s="28"/>
      <c r="AL701" s="28"/>
      <c r="AM701" s="28"/>
      <c r="AN701" s="28"/>
      <c r="AO701" s="28"/>
      <c r="AP701" s="30"/>
      <c r="AQ701" s="30"/>
      <c r="AR701" s="5">
        <v>0.7</v>
      </c>
      <c r="AS701" s="5">
        <v>0</v>
      </c>
      <c r="AU701" s="51"/>
      <c r="AV701" s="52"/>
      <c r="AW701" s="54"/>
      <c r="AY701" s="59">
        <f t="shared" si="995"/>
        <v>0</v>
      </c>
      <c r="AZ701" s="59">
        <f t="shared" si="996"/>
        <v>0</v>
      </c>
      <c r="BA701" s="59">
        <f t="shared" si="997"/>
        <v>24.9</v>
      </c>
    </row>
    <row r="702" spans="1:53" x14ac:dyDescent="0.15">
      <c r="A702" s="9"/>
      <c r="B702" s="10"/>
      <c r="C702" s="137"/>
      <c r="D702" s="22" t="s">
        <v>8</v>
      </c>
      <c r="E702" s="28"/>
      <c r="F702" s="28"/>
      <c r="G702" s="28"/>
      <c r="H702" s="28"/>
      <c r="I702" s="28"/>
      <c r="J702" s="28"/>
      <c r="K702" s="28"/>
      <c r="L702" s="28"/>
      <c r="M702" s="28"/>
      <c r="N702" s="28"/>
      <c r="O702" s="28"/>
      <c r="P702" s="28"/>
      <c r="Q702" s="28"/>
      <c r="R702" s="28"/>
      <c r="S702" s="28"/>
      <c r="T702" s="28"/>
      <c r="U702" s="28"/>
      <c r="V702" s="28"/>
      <c r="W702" s="28"/>
      <c r="X702" s="28"/>
      <c r="Y702" s="28"/>
      <c r="Z702" s="28"/>
      <c r="AA702" s="28"/>
      <c r="AB702" s="28"/>
      <c r="AC702" s="28"/>
      <c r="AD702" s="28"/>
      <c r="AE702" s="28"/>
      <c r="AF702" s="28"/>
      <c r="AG702" s="28"/>
      <c r="AH702" s="28"/>
      <c r="AI702" s="28"/>
      <c r="AJ702" s="28"/>
      <c r="AK702" s="28"/>
      <c r="AL702" s="28"/>
      <c r="AM702" s="28"/>
      <c r="AN702" s="28"/>
      <c r="AO702" s="28"/>
      <c r="AP702" s="30"/>
      <c r="AQ702" s="30"/>
      <c r="AR702" s="5">
        <v>58.8</v>
      </c>
      <c r="AS702" s="5">
        <v>50.9</v>
      </c>
      <c r="AU702" s="51"/>
      <c r="AV702" s="52"/>
      <c r="AW702" s="54"/>
      <c r="AY702" s="59">
        <f t="shared" si="995"/>
        <v>0</v>
      </c>
      <c r="AZ702" s="59">
        <f t="shared" si="996"/>
        <v>0</v>
      </c>
      <c r="BA702" s="59">
        <f t="shared" si="997"/>
        <v>105.5</v>
      </c>
    </row>
    <row r="703" spans="1:53" x14ac:dyDescent="0.15">
      <c r="A703" s="9"/>
      <c r="B703" s="10"/>
      <c r="C703" s="137"/>
      <c r="D703" s="22" t="s">
        <v>9</v>
      </c>
      <c r="E703" s="28"/>
      <c r="F703" s="28"/>
      <c r="G703" s="28"/>
      <c r="H703" s="28"/>
      <c r="I703" s="28"/>
      <c r="J703" s="28"/>
      <c r="K703" s="28"/>
      <c r="L703" s="28"/>
      <c r="M703" s="28"/>
      <c r="N703" s="28"/>
      <c r="O703" s="28"/>
      <c r="P703" s="28"/>
      <c r="Q703" s="28"/>
      <c r="R703" s="28"/>
      <c r="S703" s="28"/>
      <c r="T703" s="28"/>
      <c r="U703" s="28"/>
      <c r="V703" s="28"/>
      <c r="W703" s="28"/>
      <c r="X703" s="28"/>
      <c r="Y703" s="28"/>
      <c r="Z703" s="28"/>
      <c r="AA703" s="28"/>
      <c r="AB703" s="28"/>
      <c r="AC703" s="28"/>
      <c r="AD703" s="28"/>
      <c r="AE703" s="28"/>
      <c r="AF703" s="28"/>
      <c r="AG703" s="28"/>
      <c r="AH703" s="28"/>
      <c r="AI703" s="28"/>
      <c r="AJ703" s="28"/>
      <c r="AK703" s="28"/>
      <c r="AL703" s="28"/>
      <c r="AM703" s="28"/>
      <c r="AN703" s="28"/>
      <c r="AO703" s="28"/>
      <c r="AP703" s="30"/>
      <c r="AQ703" s="30"/>
      <c r="AR703" s="5">
        <v>59.5</v>
      </c>
      <c r="AS703" s="5">
        <v>50.9</v>
      </c>
      <c r="AU703" s="51"/>
      <c r="AV703" s="52"/>
      <c r="AW703" s="54"/>
      <c r="AY703" s="59">
        <f t="shared" si="995"/>
        <v>0</v>
      </c>
      <c r="AZ703" s="59">
        <f t="shared" si="996"/>
        <v>0</v>
      </c>
      <c r="BA703" s="59">
        <f t="shared" si="997"/>
        <v>111.5</v>
      </c>
    </row>
    <row r="704" spans="1:53" x14ac:dyDescent="0.15">
      <c r="A704" s="9"/>
      <c r="B704" s="10"/>
      <c r="C704" s="137"/>
      <c r="D704" s="22" t="s">
        <v>10</v>
      </c>
      <c r="E704" s="28"/>
      <c r="F704" s="28"/>
      <c r="G704" s="28"/>
      <c r="H704" s="28"/>
      <c r="I704" s="28"/>
      <c r="J704" s="28"/>
      <c r="K704" s="28"/>
      <c r="L704" s="28"/>
      <c r="M704" s="28"/>
      <c r="N704" s="28"/>
      <c r="O704" s="28"/>
      <c r="P704" s="28"/>
      <c r="Q704" s="28"/>
      <c r="R704" s="28"/>
      <c r="S704" s="28"/>
      <c r="T704" s="28"/>
      <c r="U704" s="28"/>
      <c r="V704" s="28"/>
      <c r="W704" s="28"/>
      <c r="X704" s="28"/>
      <c r="Y704" s="28"/>
      <c r="Z704" s="28"/>
      <c r="AA704" s="28"/>
      <c r="AB704" s="28"/>
      <c r="AC704" s="28"/>
      <c r="AD704" s="28"/>
      <c r="AE704" s="28"/>
      <c r="AF704" s="28"/>
      <c r="AG704" s="28"/>
      <c r="AH704" s="28"/>
      <c r="AI704" s="28"/>
      <c r="AJ704" s="28"/>
      <c r="AK704" s="28"/>
      <c r="AL704" s="28"/>
      <c r="AM704" s="28"/>
      <c r="AN704" s="28"/>
      <c r="AO704" s="28"/>
      <c r="AP704" s="30"/>
      <c r="AQ704" s="30"/>
      <c r="AR704" s="5">
        <v>0</v>
      </c>
      <c r="AS704" s="5">
        <v>0</v>
      </c>
      <c r="AU704" s="51"/>
      <c r="AV704" s="52"/>
      <c r="AW704" s="54"/>
      <c r="AY704" s="59">
        <f t="shared" si="995"/>
        <v>0</v>
      </c>
      <c r="AZ704" s="59">
        <f t="shared" si="996"/>
        <v>0</v>
      </c>
      <c r="BA704" s="59">
        <f t="shared" si="997"/>
        <v>18.899999999999999</v>
      </c>
    </row>
    <row r="705" spans="1:53" ht="14.25" thickBot="1" x14ac:dyDescent="0.2">
      <c r="A705" s="9"/>
      <c r="B705" s="10"/>
      <c r="C705" s="138"/>
      <c r="D705" s="24" t="s">
        <v>11</v>
      </c>
      <c r="E705" s="29"/>
      <c r="F705" s="29"/>
      <c r="G705" s="29"/>
      <c r="H705" s="29"/>
      <c r="I705" s="29"/>
      <c r="J705" s="29"/>
      <c r="K705" s="29"/>
      <c r="L705" s="29"/>
      <c r="M705" s="29"/>
      <c r="N705" s="29"/>
      <c r="O705" s="29"/>
      <c r="P705" s="29"/>
      <c r="Q705" s="29"/>
      <c r="R705" s="29"/>
      <c r="S705" s="29"/>
      <c r="T705" s="29"/>
      <c r="U705" s="29"/>
      <c r="V705" s="29"/>
      <c r="W705" s="29"/>
      <c r="X705" s="29"/>
      <c r="Y705" s="29"/>
      <c r="Z705" s="29"/>
      <c r="AA705" s="29"/>
      <c r="AB705" s="29"/>
      <c r="AC705" s="29"/>
      <c r="AD705" s="29"/>
      <c r="AE705" s="29"/>
      <c r="AF705" s="29"/>
      <c r="AG705" s="29"/>
      <c r="AH705" s="29"/>
      <c r="AI705" s="29"/>
      <c r="AJ705" s="29"/>
      <c r="AK705" s="29"/>
      <c r="AL705" s="29"/>
      <c r="AM705" s="29"/>
      <c r="AN705" s="29"/>
      <c r="AO705" s="29"/>
      <c r="AP705" s="31"/>
      <c r="AQ705" s="31"/>
      <c r="AR705" s="7">
        <v>0</v>
      </c>
      <c r="AS705" s="7">
        <v>0</v>
      </c>
      <c r="AU705" s="51"/>
      <c r="AV705" s="56"/>
      <c r="AW705" s="55"/>
      <c r="AY705" s="59">
        <f t="shared" si="995"/>
        <v>0</v>
      </c>
      <c r="AZ705" s="59">
        <f t="shared" si="996"/>
        <v>0</v>
      </c>
      <c r="BA705" s="59">
        <f t="shared" si="997"/>
        <v>23</v>
      </c>
    </row>
    <row r="706" spans="1:53" x14ac:dyDescent="0.15">
      <c r="A706" s="9"/>
      <c r="B706" s="10"/>
      <c r="C706" s="136" t="s">
        <v>111</v>
      </c>
      <c r="D706" s="23" t="s">
        <v>6</v>
      </c>
      <c r="E706" s="26">
        <f t="shared" ref="E706:AI706" si="1006">SUM(E707:E708)</f>
        <v>0</v>
      </c>
      <c r="F706" s="26">
        <f t="shared" si="1006"/>
        <v>0</v>
      </c>
      <c r="G706" s="26">
        <f t="shared" si="1006"/>
        <v>0</v>
      </c>
      <c r="H706" s="26">
        <f t="shared" si="1006"/>
        <v>0</v>
      </c>
      <c r="I706" s="26">
        <f t="shared" si="1006"/>
        <v>0</v>
      </c>
      <c r="J706" s="26">
        <f t="shared" si="1006"/>
        <v>0</v>
      </c>
      <c r="K706" s="26">
        <f t="shared" si="1006"/>
        <v>0</v>
      </c>
      <c r="L706" s="26">
        <f t="shared" si="1006"/>
        <v>0</v>
      </c>
      <c r="M706" s="26">
        <f t="shared" si="1006"/>
        <v>0</v>
      </c>
      <c r="N706" s="26">
        <f t="shared" si="1006"/>
        <v>0</v>
      </c>
      <c r="O706" s="26">
        <f t="shared" si="1006"/>
        <v>0</v>
      </c>
      <c r="P706" s="26">
        <f t="shared" si="1006"/>
        <v>0</v>
      </c>
      <c r="Q706" s="26">
        <f t="shared" si="1006"/>
        <v>0</v>
      </c>
      <c r="R706" s="26">
        <f t="shared" si="1006"/>
        <v>0</v>
      </c>
      <c r="S706" s="26">
        <f t="shared" si="1006"/>
        <v>0</v>
      </c>
      <c r="T706" s="26">
        <f t="shared" si="1006"/>
        <v>0</v>
      </c>
      <c r="U706" s="26">
        <f t="shared" si="1006"/>
        <v>0</v>
      </c>
      <c r="V706" s="26">
        <f t="shared" si="1006"/>
        <v>0</v>
      </c>
      <c r="W706" s="26">
        <f t="shared" si="1006"/>
        <v>0</v>
      </c>
      <c r="X706" s="26">
        <f t="shared" si="1006"/>
        <v>0</v>
      </c>
      <c r="Y706" s="26">
        <f t="shared" si="1006"/>
        <v>0</v>
      </c>
      <c r="Z706" s="26">
        <f t="shared" si="1006"/>
        <v>0</v>
      </c>
      <c r="AA706" s="26">
        <f t="shared" si="1006"/>
        <v>0</v>
      </c>
      <c r="AB706" s="26">
        <f t="shared" si="1006"/>
        <v>0</v>
      </c>
      <c r="AC706" s="26">
        <f t="shared" si="1006"/>
        <v>0</v>
      </c>
      <c r="AD706" s="26">
        <f t="shared" si="1006"/>
        <v>0</v>
      </c>
      <c r="AE706" s="26">
        <f t="shared" si="1006"/>
        <v>0</v>
      </c>
      <c r="AF706" s="26">
        <f t="shared" si="1006"/>
        <v>0</v>
      </c>
      <c r="AG706" s="26">
        <f t="shared" si="1006"/>
        <v>0</v>
      </c>
      <c r="AH706" s="26">
        <f t="shared" si="1006"/>
        <v>0</v>
      </c>
      <c r="AI706" s="26">
        <f t="shared" si="1006"/>
        <v>0</v>
      </c>
      <c r="AJ706" s="26">
        <f t="shared" ref="AJ706:AK706" si="1007">SUM(AJ707:AJ708)</f>
        <v>0</v>
      </c>
      <c r="AK706" s="26">
        <f t="shared" si="1007"/>
        <v>0</v>
      </c>
      <c r="AL706" s="26">
        <f t="shared" ref="AL706" si="1008">SUM(AL707:AL708)</f>
        <v>0</v>
      </c>
      <c r="AM706" s="26">
        <f t="shared" ref="AM706" si="1009">SUM(AM707:AM708)</f>
        <v>0</v>
      </c>
      <c r="AN706" s="26">
        <f t="shared" ref="AN706" si="1010">SUM(AN707:AN708)</f>
        <v>0</v>
      </c>
      <c r="AO706" s="26">
        <f t="shared" ref="AO706" si="1011">SUM(AO707:AO708)</f>
        <v>0</v>
      </c>
      <c r="AP706" s="27">
        <f t="shared" ref="AP706" si="1012">SUM(AP707:AP708)</f>
        <v>0</v>
      </c>
      <c r="AQ706" s="27">
        <f t="shared" ref="AQ706" si="1013">SUM(AQ707:AQ708)</f>
        <v>0</v>
      </c>
      <c r="AR706" s="3">
        <v>114.3</v>
      </c>
      <c r="AS706" s="3">
        <v>127.1</v>
      </c>
      <c r="AU706" s="51"/>
      <c r="AV706" s="52"/>
      <c r="AW706" s="53" t="s">
        <v>121</v>
      </c>
      <c r="AY706" s="27">
        <f>SUM(AY707:AY708)</f>
        <v>438.3</v>
      </c>
      <c r="AZ706" s="27">
        <f>SUM(AZ707:AZ708)</f>
        <v>370.20000000000005</v>
      </c>
      <c r="BA706" s="27">
        <f>SUM(BA707:BA708)</f>
        <v>315.5</v>
      </c>
    </row>
    <row r="707" spans="1:53" x14ac:dyDescent="0.15">
      <c r="A707" s="9"/>
      <c r="B707" s="10"/>
      <c r="C707" s="137"/>
      <c r="D707" s="22" t="s">
        <v>7</v>
      </c>
      <c r="E707" s="28"/>
      <c r="F707" s="28"/>
      <c r="G707" s="28"/>
      <c r="H707" s="28"/>
      <c r="I707" s="28"/>
      <c r="J707" s="28"/>
      <c r="K707" s="28"/>
      <c r="L707" s="28"/>
      <c r="M707" s="28"/>
      <c r="N707" s="28"/>
      <c r="O707" s="28"/>
      <c r="P707" s="28"/>
      <c r="Q707" s="28"/>
      <c r="R707" s="28"/>
      <c r="S707" s="28"/>
      <c r="T707" s="28"/>
      <c r="U707" s="28"/>
      <c r="V707" s="28"/>
      <c r="W707" s="28"/>
      <c r="X707" s="28"/>
      <c r="Y707" s="28"/>
      <c r="Z707" s="28"/>
      <c r="AA707" s="28"/>
      <c r="AB707" s="28"/>
      <c r="AC707" s="28"/>
      <c r="AD707" s="28"/>
      <c r="AE707" s="28"/>
      <c r="AF707" s="28"/>
      <c r="AG707" s="28"/>
      <c r="AH707" s="28"/>
      <c r="AI707" s="28"/>
      <c r="AJ707" s="28"/>
      <c r="AK707" s="28"/>
      <c r="AL707" s="28"/>
      <c r="AM707" s="28"/>
      <c r="AN707" s="28"/>
      <c r="AO707" s="28"/>
      <c r="AP707" s="30"/>
      <c r="AQ707" s="30"/>
      <c r="AR707" s="5">
        <v>4.3</v>
      </c>
      <c r="AS707" s="5">
        <v>4.5</v>
      </c>
      <c r="AU707" s="51"/>
      <c r="AV707" s="52"/>
      <c r="AW707" s="54"/>
      <c r="AY707" s="59">
        <f t="shared" ref="AY707:BA711" si="1014">AP767</f>
        <v>204</v>
      </c>
      <c r="AZ707" s="59">
        <f t="shared" si="1014"/>
        <v>148.80000000000001</v>
      </c>
      <c r="BA707" s="59">
        <f t="shared" si="1014"/>
        <v>131</v>
      </c>
    </row>
    <row r="708" spans="1:53" x14ac:dyDescent="0.15">
      <c r="A708" s="9"/>
      <c r="B708" s="10"/>
      <c r="C708" s="137"/>
      <c r="D708" s="22" t="s">
        <v>8</v>
      </c>
      <c r="E708" s="28"/>
      <c r="F708" s="28"/>
      <c r="G708" s="28"/>
      <c r="H708" s="28"/>
      <c r="I708" s="28"/>
      <c r="J708" s="28"/>
      <c r="K708" s="28"/>
      <c r="L708" s="28"/>
      <c r="M708" s="28"/>
      <c r="N708" s="28"/>
      <c r="O708" s="28"/>
      <c r="P708" s="28"/>
      <c r="Q708" s="28"/>
      <c r="R708" s="28"/>
      <c r="S708" s="28"/>
      <c r="T708" s="28"/>
      <c r="U708" s="28"/>
      <c r="V708" s="28"/>
      <c r="W708" s="28"/>
      <c r="X708" s="28"/>
      <c r="Y708" s="28"/>
      <c r="Z708" s="28"/>
      <c r="AA708" s="28"/>
      <c r="AB708" s="28"/>
      <c r="AC708" s="28"/>
      <c r="AD708" s="28"/>
      <c r="AE708" s="28"/>
      <c r="AF708" s="28"/>
      <c r="AG708" s="28"/>
      <c r="AH708" s="28"/>
      <c r="AI708" s="28"/>
      <c r="AJ708" s="28"/>
      <c r="AK708" s="28"/>
      <c r="AL708" s="28"/>
      <c r="AM708" s="28"/>
      <c r="AN708" s="28"/>
      <c r="AO708" s="28"/>
      <c r="AP708" s="30"/>
      <c r="AQ708" s="30"/>
      <c r="AR708" s="5">
        <v>110</v>
      </c>
      <c r="AS708" s="5">
        <v>122.6</v>
      </c>
      <c r="AU708" s="51"/>
      <c r="AV708" s="52"/>
      <c r="AW708" s="54"/>
      <c r="AY708" s="59">
        <f t="shared" si="1014"/>
        <v>234.3</v>
      </c>
      <c r="AZ708" s="59">
        <f t="shared" si="1014"/>
        <v>221.4</v>
      </c>
      <c r="BA708" s="59">
        <f t="shared" si="1014"/>
        <v>184.5</v>
      </c>
    </row>
    <row r="709" spans="1:53" x14ac:dyDescent="0.15">
      <c r="A709" s="9"/>
      <c r="B709" s="10"/>
      <c r="C709" s="137"/>
      <c r="D709" s="22" t="s">
        <v>9</v>
      </c>
      <c r="E709" s="28"/>
      <c r="F709" s="28"/>
      <c r="G709" s="28"/>
      <c r="H709" s="28"/>
      <c r="I709" s="28"/>
      <c r="J709" s="28"/>
      <c r="K709" s="28"/>
      <c r="L709" s="28"/>
      <c r="M709" s="28"/>
      <c r="N709" s="28"/>
      <c r="O709" s="28"/>
      <c r="P709" s="28"/>
      <c r="Q709" s="28"/>
      <c r="R709" s="28"/>
      <c r="S709" s="28"/>
      <c r="T709" s="28"/>
      <c r="U709" s="28"/>
      <c r="V709" s="28"/>
      <c r="W709" s="28"/>
      <c r="X709" s="28"/>
      <c r="Y709" s="28"/>
      <c r="Z709" s="28"/>
      <c r="AA709" s="28"/>
      <c r="AB709" s="28"/>
      <c r="AC709" s="28"/>
      <c r="AD709" s="28"/>
      <c r="AE709" s="28"/>
      <c r="AF709" s="28"/>
      <c r="AG709" s="28"/>
      <c r="AH709" s="28"/>
      <c r="AI709" s="28"/>
      <c r="AJ709" s="28"/>
      <c r="AK709" s="28"/>
      <c r="AL709" s="28"/>
      <c r="AM709" s="28"/>
      <c r="AN709" s="28"/>
      <c r="AO709" s="28"/>
      <c r="AP709" s="30"/>
      <c r="AQ709" s="30"/>
      <c r="AR709" s="5">
        <v>102.7</v>
      </c>
      <c r="AS709" s="5">
        <v>117</v>
      </c>
      <c r="AU709" s="51"/>
      <c r="AV709" s="52"/>
      <c r="AW709" s="54"/>
      <c r="AY709" s="59">
        <f t="shared" si="1014"/>
        <v>395.1</v>
      </c>
      <c r="AZ709" s="59">
        <f t="shared" si="1014"/>
        <v>330.9</v>
      </c>
      <c r="BA709" s="59">
        <f t="shared" si="1014"/>
        <v>280.60000000000002</v>
      </c>
    </row>
    <row r="710" spans="1:53" x14ac:dyDescent="0.15">
      <c r="A710" s="9"/>
      <c r="B710" s="10"/>
      <c r="C710" s="137"/>
      <c r="D710" s="22" t="s">
        <v>10</v>
      </c>
      <c r="E710" s="28"/>
      <c r="F710" s="28"/>
      <c r="G710" s="28"/>
      <c r="H710" s="28"/>
      <c r="I710" s="28"/>
      <c r="J710" s="28"/>
      <c r="K710" s="28"/>
      <c r="L710" s="28"/>
      <c r="M710" s="28"/>
      <c r="N710" s="28"/>
      <c r="O710" s="28"/>
      <c r="P710" s="28"/>
      <c r="Q710" s="28"/>
      <c r="R710" s="28"/>
      <c r="S710" s="28"/>
      <c r="T710" s="28"/>
      <c r="U710" s="28"/>
      <c r="V710" s="28"/>
      <c r="W710" s="28"/>
      <c r="X710" s="28"/>
      <c r="Y710" s="28"/>
      <c r="Z710" s="28"/>
      <c r="AA710" s="28"/>
      <c r="AB710" s="28"/>
      <c r="AC710" s="28"/>
      <c r="AD710" s="28"/>
      <c r="AE710" s="28"/>
      <c r="AF710" s="28"/>
      <c r="AG710" s="28"/>
      <c r="AH710" s="28"/>
      <c r="AI710" s="28"/>
      <c r="AJ710" s="28"/>
      <c r="AK710" s="28"/>
      <c r="AL710" s="28"/>
      <c r="AM710" s="28"/>
      <c r="AN710" s="28"/>
      <c r="AO710" s="28"/>
      <c r="AP710" s="30"/>
      <c r="AQ710" s="30"/>
      <c r="AR710" s="5">
        <v>11.6</v>
      </c>
      <c r="AS710" s="5">
        <v>10.1</v>
      </c>
      <c r="AU710" s="51"/>
      <c r="AV710" s="52"/>
      <c r="AW710" s="54"/>
      <c r="AY710" s="59">
        <f t="shared" si="1014"/>
        <v>43.2</v>
      </c>
      <c r="AZ710" s="59">
        <f t="shared" si="1014"/>
        <v>39.299999999999997</v>
      </c>
      <c r="BA710" s="59">
        <f t="shared" si="1014"/>
        <v>34.9</v>
      </c>
    </row>
    <row r="711" spans="1:53" ht="14.25" thickBot="1" x14ac:dyDescent="0.2">
      <c r="A711" s="12"/>
      <c r="B711" s="13"/>
      <c r="C711" s="138"/>
      <c r="D711" s="24" t="s">
        <v>11</v>
      </c>
      <c r="E711" s="29"/>
      <c r="F711" s="29"/>
      <c r="G711" s="29"/>
      <c r="H711" s="29"/>
      <c r="I711" s="29"/>
      <c r="J711" s="29"/>
      <c r="K711" s="29"/>
      <c r="L711" s="29"/>
      <c r="M711" s="29"/>
      <c r="N711" s="29"/>
      <c r="O711" s="29"/>
      <c r="P711" s="29"/>
      <c r="Q711" s="29"/>
      <c r="R711" s="29"/>
      <c r="S711" s="29"/>
      <c r="T711" s="29"/>
      <c r="U711" s="29"/>
      <c r="V711" s="29"/>
      <c r="W711" s="29"/>
      <c r="X711" s="29"/>
      <c r="Y711" s="29"/>
      <c r="Z711" s="29"/>
      <c r="AA711" s="29"/>
      <c r="AB711" s="29"/>
      <c r="AC711" s="29"/>
      <c r="AD711" s="29"/>
      <c r="AE711" s="29"/>
      <c r="AF711" s="29"/>
      <c r="AG711" s="29"/>
      <c r="AH711" s="29"/>
      <c r="AI711" s="29"/>
      <c r="AJ711" s="29"/>
      <c r="AK711" s="29"/>
      <c r="AL711" s="29"/>
      <c r="AM711" s="29"/>
      <c r="AN711" s="29"/>
      <c r="AO711" s="29"/>
      <c r="AP711" s="31"/>
      <c r="AQ711" s="31"/>
      <c r="AR711" s="7">
        <v>13.7</v>
      </c>
      <c r="AS711" s="7">
        <v>12.1</v>
      </c>
      <c r="AU711" s="51"/>
      <c r="AV711" s="56"/>
      <c r="AW711" s="55"/>
      <c r="AY711" s="59">
        <f t="shared" si="1014"/>
        <v>52.4</v>
      </c>
      <c r="AZ711" s="59">
        <f t="shared" si="1014"/>
        <v>46.5</v>
      </c>
      <c r="BA711" s="59">
        <f t="shared" si="1014"/>
        <v>42.5</v>
      </c>
    </row>
    <row r="712" spans="1:53" x14ac:dyDescent="0.15">
      <c r="A712" s="8"/>
      <c r="B712" s="139" t="s">
        <v>112</v>
      </c>
      <c r="C712" s="140"/>
      <c r="D712" s="23" t="s">
        <v>6</v>
      </c>
      <c r="E712" s="26">
        <f t="shared" ref="E712:AI712" si="1015">SUM(E713:E714)-SUM(E715:E716)</f>
        <v>0</v>
      </c>
      <c r="F712" s="26">
        <f t="shared" si="1015"/>
        <v>0</v>
      </c>
      <c r="G712" s="26">
        <f t="shared" si="1015"/>
        <v>0</v>
      </c>
      <c r="H712" s="26">
        <f t="shared" si="1015"/>
        <v>0</v>
      </c>
      <c r="I712" s="26">
        <f t="shared" si="1015"/>
        <v>0</v>
      </c>
      <c r="J712" s="26">
        <f t="shared" si="1015"/>
        <v>0</v>
      </c>
      <c r="K712" s="26">
        <f t="shared" si="1015"/>
        <v>0</v>
      </c>
      <c r="L712" s="26">
        <f t="shared" si="1015"/>
        <v>0</v>
      </c>
      <c r="M712" s="26">
        <f t="shared" si="1015"/>
        <v>0</v>
      </c>
      <c r="N712" s="26">
        <f t="shared" si="1015"/>
        <v>0</v>
      </c>
      <c r="O712" s="26">
        <f t="shared" si="1015"/>
        <v>0</v>
      </c>
      <c r="P712" s="26">
        <f t="shared" si="1015"/>
        <v>0</v>
      </c>
      <c r="Q712" s="26">
        <f t="shared" si="1015"/>
        <v>0</v>
      </c>
      <c r="R712" s="26">
        <f t="shared" si="1015"/>
        <v>0</v>
      </c>
      <c r="S712" s="26">
        <f t="shared" si="1015"/>
        <v>0</v>
      </c>
      <c r="T712" s="26">
        <f t="shared" si="1015"/>
        <v>0</v>
      </c>
      <c r="U712" s="26">
        <f t="shared" si="1015"/>
        <v>0</v>
      </c>
      <c r="V712" s="26">
        <f t="shared" si="1015"/>
        <v>0</v>
      </c>
      <c r="W712" s="26">
        <f t="shared" si="1015"/>
        <v>0</v>
      </c>
      <c r="X712" s="26">
        <f t="shared" si="1015"/>
        <v>0</v>
      </c>
      <c r="Y712" s="26">
        <f t="shared" si="1015"/>
        <v>0</v>
      </c>
      <c r="Z712" s="26">
        <f t="shared" si="1015"/>
        <v>0</v>
      </c>
      <c r="AA712" s="26">
        <f t="shared" si="1015"/>
        <v>0</v>
      </c>
      <c r="AB712" s="26">
        <f t="shared" si="1015"/>
        <v>0</v>
      </c>
      <c r="AC712" s="26">
        <f t="shared" si="1015"/>
        <v>0</v>
      </c>
      <c r="AD712" s="26">
        <f t="shared" si="1015"/>
        <v>0</v>
      </c>
      <c r="AE712" s="26">
        <f t="shared" si="1015"/>
        <v>0</v>
      </c>
      <c r="AF712" s="26">
        <f t="shared" si="1015"/>
        <v>0</v>
      </c>
      <c r="AG712" s="26">
        <f t="shared" si="1015"/>
        <v>0</v>
      </c>
      <c r="AH712" s="26">
        <f t="shared" si="1015"/>
        <v>0</v>
      </c>
      <c r="AI712" s="26">
        <f t="shared" si="1015"/>
        <v>0</v>
      </c>
      <c r="AJ712" s="26">
        <f t="shared" ref="AJ712:AK712" si="1016">SUM(AJ713:AJ714)-SUM(AJ715:AJ716)</f>
        <v>0</v>
      </c>
      <c r="AK712" s="26">
        <f t="shared" si="1016"/>
        <v>0</v>
      </c>
      <c r="AL712" s="26">
        <f t="shared" ref="AL712" si="1017">SUM(AL713:AL714)-SUM(AL715:AL716)</f>
        <v>0</v>
      </c>
      <c r="AM712" s="26">
        <f t="shared" ref="AM712" si="1018">SUM(AM713:AM714)-SUM(AM715:AM716)</f>
        <v>0</v>
      </c>
      <c r="AN712" s="26">
        <f t="shared" ref="AN712" si="1019">SUM(AN713:AN714)-SUM(AN715:AN716)</f>
        <v>0</v>
      </c>
      <c r="AO712" s="26">
        <f>SUM(AO713:AO714)-SUM(AO715:AO716)</f>
        <v>0</v>
      </c>
      <c r="AP712" s="27">
        <f t="shared" ref="AP712" si="1020">SUM(AP713:AP714)-SUM(AP715:AP716)</f>
        <v>0</v>
      </c>
      <c r="AQ712" s="27">
        <f t="shared" ref="AQ712" si="1021">SUM(AQ713:AQ714)-SUM(AQ715:AQ716)</f>
        <v>0</v>
      </c>
      <c r="AR712" s="3">
        <v>2761.8</v>
      </c>
      <c r="AS712" s="3">
        <v>2676.2</v>
      </c>
      <c r="AU712" s="42" t="s">
        <v>122</v>
      </c>
      <c r="AV712" s="43"/>
      <c r="AW712" s="44"/>
      <c r="AY712" s="27">
        <f>SUM(AY713:AY714)</f>
        <v>20153.400000000001</v>
      </c>
      <c r="AZ712" s="27">
        <f>SUM(AZ713:AZ714)</f>
        <v>21320.2</v>
      </c>
      <c r="BA712" s="27">
        <f>SUM(BA713:BA714)</f>
        <v>22178.400000000001</v>
      </c>
    </row>
    <row r="713" spans="1:53" x14ac:dyDescent="0.15">
      <c r="A713" s="9"/>
      <c r="B713" s="141"/>
      <c r="C713" s="142"/>
      <c r="D713" s="22" t="s">
        <v>7</v>
      </c>
      <c r="E713" s="28"/>
      <c r="F713" s="28"/>
      <c r="G713" s="28"/>
      <c r="H713" s="28"/>
      <c r="I713" s="28"/>
      <c r="J713" s="28"/>
      <c r="K713" s="28"/>
      <c r="L713" s="28"/>
      <c r="M713" s="28"/>
      <c r="N713" s="28"/>
      <c r="O713" s="28"/>
      <c r="P713" s="28"/>
      <c r="Q713" s="28"/>
      <c r="R713" s="28"/>
      <c r="S713" s="28"/>
      <c r="T713" s="28"/>
      <c r="U713" s="28"/>
      <c r="V713" s="28"/>
      <c r="W713" s="28"/>
      <c r="X713" s="28"/>
      <c r="Y713" s="28"/>
      <c r="Z713" s="28"/>
      <c r="AA713" s="28"/>
      <c r="AB713" s="28"/>
      <c r="AC713" s="28"/>
      <c r="AD713" s="28"/>
      <c r="AE713" s="28"/>
      <c r="AF713" s="28"/>
      <c r="AG713" s="28"/>
      <c r="AH713" s="28">
        <v>914763</v>
      </c>
      <c r="AI713" s="28">
        <v>953248</v>
      </c>
      <c r="AJ713" s="28">
        <v>926129</v>
      </c>
      <c r="AK713" s="28">
        <v>837484</v>
      </c>
      <c r="AL713" s="28">
        <v>663618</v>
      </c>
      <c r="AM713" s="28">
        <v>609912</v>
      </c>
      <c r="AN713" s="28">
        <v>535387</v>
      </c>
      <c r="AO713" s="28">
        <v>505795</v>
      </c>
      <c r="AP713" s="30">
        <v>695.1</v>
      </c>
      <c r="AQ713" s="30">
        <v>682.2</v>
      </c>
      <c r="AR713" s="5">
        <v>620.6</v>
      </c>
      <c r="AS713" s="5">
        <v>548.4</v>
      </c>
      <c r="AU713" s="45"/>
      <c r="AV713"/>
      <c r="AW713" s="46"/>
      <c r="AY713" s="59">
        <f t="shared" ref="AY713:BA717" si="1022">AP773</f>
        <v>6797.9</v>
      </c>
      <c r="AZ713" s="59">
        <f t="shared" si="1022"/>
        <v>7035.1</v>
      </c>
      <c r="BA713" s="59">
        <f t="shared" si="1022"/>
        <v>7409.3</v>
      </c>
    </row>
    <row r="714" spans="1:53" x14ac:dyDescent="0.15">
      <c r="A714" s="9" t="s">
        <v>50</v>
      </c>
      <c r="B714" s="141"/>
      <c r="C714" s="142"/>
      <c r="D714" s="22" t="s">
        <v>8</v>
      </c>
      <c r="E714" s="28"/>
      <c r="F714" s="28"/>
      <c r="G714" s="28"/>
      <c r="H714" s="28"/>
      <c r="I714" s="28"/>
      <c r="J714" s="28"/>
      <c r="K714" s="28"/>
      <c r="L714" s="28"/>
      <c r="M714" s="28"/>
      <c r="N714" s="28"/>
      <c r="O714" s="28"/>
      <c r="P714" s="28"/>
      <c r="Q714" s="28"/>
      <c r="R714" s="28"/>
      <c r="S714" s="28"/>
      <c r="T714" s="28"/>
      <c r="U714" s="28"/>
      <c r="V714" s="28"/>
      <c r="W714" s="28"/>
      <c r="X714" s="28"/>
      <c r="Y714" s="28"/>
      <c r="Z714" s="28"/>
      <c r="AA714" s="28"/>
      <c r="AB714" s="28"/>
      <c r="AC714" s="28"/>
      <c r="AD714" s="28"/>
      <c r="AE714" s="28"/>
      <c r="AF714" s="28"/>
      <c r="AG714" s="28"/>
      <c r="AH714" s="28">
        <v>1162351</v>
      </c>
      <c r="AI714" s="28">
        <v>1107066</v>
      </c>
      <c r="AJ714" s="28">
        <v>1138538</v>
      </c>
      <c r="AK714" s="28">
        <v>1145945</v>
      </c>
      <c r="AL714" s="28">
        <v>1140431</v>
      </c>
      <c r="AM714" s="28">
        <v>1214278</v>
      </c>
      <c r="AN714" s="28">
        <v>1198612</v>
      </c>
      <c r="AO714" s="28">
        <v>1259453</v>
      </c>
      <c r="AP714" s="30">
        <v>1933.9</v>
      </c>
      <c r="AQ714" s="30">
        <v>2135.3000000000002</v>
      </c>
      <c r="AR714" s="5">
        <v>2159.1999999999998</v>
      </c>
      <c r="AS714" s="5">
        <v>2127.8000000000002</v>
      </c>
      <c r="AU714" s="45"/>
      <c r="AV714"/>
      <c r="AW714" s="46"/>
      <c r="AY714" s="59">
        <f t="shared" si="1022"/>
        <v>13355.5</v>
      </c>
      <c r="AZ714" s="59">
        <f t="shared" si="1022"/>
        <v>14285.1</v>
      </c>
      <c r="BA714" s="59">
        <f t="shared" si="1022"/>
        <v>14769.1</v>
      </c>
    </row>
    <row r="715" spans="1:53" x14ac:dyDescent="0.15">
      <c r="A715" s="9"/>
      <c r="B715" s="141"/>
      <c r="C715" s="142"/>
      <c r="D715" s="22" t="s">
        <v>9</v>
      </c>
      <c r="E715" s="28"/>
      <c r="F715" s="28"/>
      <c r="G715" s="28"/>
      <c r="H715" s="28"/>
      <c r="I715" s="28"/>
      <c r="J715" s="28"/>
      <c r="K715" s="28"/>
      <c r="L715" s="28"/>
      <c r="M715" s="28"/>
      <c r="N715" s="28"/>
      <c r="O715" s="28"/>
      <c r="P715" s="28"/>
      <c r="Q715" s="28"/>
      <c r="R715" s="28"/>
      <c r="S715" s="28"/>
      <c r="T715" s="28"/>
      <c r="U715" s="28"/>
      <c r="V715" s="28"/>
      <c r="W715" s="28"/>
      <c r="X715" s="28"/>
      <c r="Y715" s="28"/>
      <c r="Z715" s="28"/>
      <c r="AA715" s="28"/>
      <c r="AB715" s="28"/>
      <c r="AC715" s="28"/>
      <c r="AD715" s="28"/>
      <c r="AE715" s="28"/>
      <c r="AF715" s="28"/>
      <c r="AG715" s="28"/>
      <c r="AH715" s="28">
        <v>1926364</v>
      </c>
      <c r="AI715" s="28">
        <v>1915390</v>
      </c>
      <c r="AJ715" s="28">
        <v>1917985</v>
      </c>
      <c r="AK715" s="28">
        <v>1815989</v>
      </c>
      <c r="AL715" s="28">
        <v>1641243</v>
      </c>
      <c r="AM715" s="28">
        <v>1657064</v>
      </c>
      <c r="AN715" s="28">
        <v>1557086</v>
      </c>
      <c r="AO715" s="28">
        <v>1578234</v>
      </c>
      <c r="AP715" s="30">
        <v>2371.1999999999998</v>
      </c>
      <c r="AQ715" s="30">
        <v>2554.1999999999998</v>
      </c>
      <c r="AR715" s="5">
        <v>2508.8000000000002</v>
      </c>
      <c r="AS715" s="5">
        <v>2413.5</v>
      </c>
      <c r="AU715" s="45"/>
      <c r="AV715"/>
      <c r="AW715" s="46"/>
      <c r="AY715" s="59">
        <f t="shared" si="1022"/>
        <v>15819.8</v>
      </c>
      <c r="AZ715" s="59">
        <f t="shared" si="1022"/>
        <v>16830.7</v>
      </c>
      <c r="BA715" s="59">
        <f t="shared" si="1022"/>
        <v>17527.900000000001</v>
      </c>
    </row>
    <row r="716" spans="1:53" x14ac:dyDescent="0.15">
      <c r="A716" s="9"/>
      <c r="B716" s="141"/>
      <c r="C716" s="142"/>
      <c r="D716" s="22" t="s">
        <v>10</v>
      </c>
      <c r="E716" s="28"/>
      <c r="F716" s="28"/>
      <c r="G716" s="28"/>
      <c r="H716" s="28"/>
      <c r="I716" s="28"/>
      <c r="J716" s="28"/>
      <c r="K716" s="28"/>
      <c r="L716" s="28"/>
      <c r="M716" s="28"/>
      <c r="N716" s="28"/>
      <c r="O716" s="28"/>
      <c r="P716" s="28"/>
      <c r="Q716" s="28"/>
      <c r="R716" s="28"/>
      <c r="S716" s="28"/>
      <c r="T716" s="28"/>
      <c r="U716" s="28"/>
      <c r="V716" s="28"/>
      <c r="W716" s="28"/>
      <c r="X716" s="28"/>
      <c r="Y716" s="28"/>
      <c r="Z716" s="28"/>
      <c r="AA716" s="28"/>
      <c r="AB716" s="28"/>
      <c r="AC716" s="28"/>
      <c r="AD716" s="28"/>
      <c r="AE716" s="28"/>
      <c r="AF716" s="28"/>
      <c r="AG716" s="28"/>
      <c r="AH716" s="28">
        <v>150750</v>
      </c>
      <c r="AI716" s="28">
        <v>144924</v>
      </c>
      <c r="AJ716" s="28">
        <v>146682</v>
      </c>
      <c r="AK716" s="28">
        <v>167440</v>
      </c>
      <c r="AL716" s="28">
        <v>162806</v>
      </c>
      <c r="AM716" s="28">
        <v>167126</v>
      </c>
      <c r="AN716" s="28">
        <v>176913</v>
      </c>
      <c r="AO716" s="28">
        <v>187014</v>
      </c>
      <c r="AP716" s="30">
        <v>257.8</v>
      </c>
      <c r="AQ716" s="30">
        <v>263.3</v>
      </c>
      <c r="AR716" s="5">
        <v>253</v>
      </c>
      <c r="AS716" s="5">
        <v>262.7</v>
      </c>
      <c r="AU716" s="45"/>
      <c r="AV716"/>
      <c r="AW716" s="46"/>
      <c r="AY716" s="59">
        <f t="shared" si="1022"/>
        <v>4333.6000000000004</v>
      </c>
      <c r="AZ716" s="59">
        <f t="shared" si="1022"/>
        <v>4489.5</v>
      </c>
      <c r="BA716" s="59">
        <f t="shared" si="1022"/>
        <v>4650.5</v>
      </c>
    </row>
    <row r="717" spans="1:53" ht="14.25" thickBot="1" x14ac:dyDescent="0.2">
      <c r="A717" s="9"/>
      <c r="B717" s="143"/>
      <c r="C717" s="144"/>
      <c r="D717" s="24" t="s">
        <v>11</v>
      </c>
      <c r="E717" s="29"/>
      <c r="F717" s="29"/>
      <c r="G717" s="29"/>
      <c r="H717" s="29"/>
      <c r="I717" s="29"/>
      <c r="J717" s="29"/>
      <c r="K717" s="29"/>
      <c r="L717" s="29"/>
      <c r="M717" s="29"/>
      <c r="N717" s="29"/>
      <c r="O717" s="29"/>
      <c r="P717" s="29"/>
      <c r="Q717" s="29"/>
      <c r="R717" s="29"/>
      <c r="S717" s="29"/>
      <c r="T717" s="29"/>
      <c r="U717" s="29"/>
      <c r="V717" s="29"/>
      <c r="W717" s="29"/>
      <c r="X717" s="29"/>
      <c r="Y717" s="29"/>
      <c r="Z717" s="29"/>
      <c r="AA717" s="29"/>
      <c r="AB717" s="29"/>
      <c r="AC717" s="29"/>
      <c r="AD717" s="29"/>
      <c r="AE717" s="29"/>
      <c r="AF717" s="29"/>
      <c r="AG717" s="29"/>
      <c r="AH717" s="29">
        <v>193088</v>
      </c>
      <c r="AI717" s="29">
        <v>204671</v>
      </c>
      <c r="AJ717" s="29">
        <v>209199</v>
      </c>
      <c r="AK717" s="29">
        <v>256853</v>
      </c>
      <c r="AL717" s="29">
        <v>233500</v>
      </c>
      <c r="AM717" s="29">
        <v>236641</v>
      </c>
      <c r="AN717" s="29">
        <v>295238</v>
      </c>
      <c r="AO717" s="29">
        <v>291052</v>
      </c>
      <c r="AP717" s="31">
        <v>363.4</v>
      </c>
      <c r="AQ717" s="31">
        <v>243.6</v>
      </c>
      <c r="AR717" s="7">
        <v>321.7</v>
      </c>
      <c r="AS717" s="7">
        <v>381.5</v>
      </c>
      <c r="AU717" s="47"/>
      <c r="AV717" s="48"/>
      <c r="AW717" s="49"/>
      <c r="AY717" s="59">
        <f t="shared" si="1022"/>
        <v>5238.6000000000004</v>
      </c>
      <c r="AZ717" s="59">
        <f t="shared" si="1022"/>
        <v>5313.1</v>
      </c>
      <c r="BA717" s="59">
        <f t="shared" si="1022"/>
        <v>5347.3</v>
      </c>
    </row>
    <row r="718" spans="1:53" x14ac:dyDescent="0.15">
      <c r="A718" s="9"/>
      <c r="B718" s="10"/>
      <c r="C718" s="136" t="s">
        <v>113</v>
      </c>
      <c r="D718" s="23" t="s">
        <v>6</v>
      </c>
      <c r="E718" s="26">
        <f t="shared" ref="E718:AH718" si="1023">SUM(E719:E720)</f>
        <v>0</v>
      </c>
      <c r="F718" s="26">
        <f t="shared" si="1023"/>
        <v>0</v>
      </c>
      <c r="G718" s="26">
        <f t="shared" si="1023"/>
        <v>0</v>
      </c>
      <c r="H718" s="26">
        <f t="shared" si="1023"/>
        <v>0</v>
      </c>
      <c r="I718" s="26">
        <f t="shared" si="1023"/>
        <v>0</v>
      </c>
      <c r="J718" s="26">
        <f t="shared" si="1023"/>
        <v>0</v>
      </c>
      <c r="K718" s="26">
        <f t="shared" si="1023"/>
        <v>0</v>
      </c>
      <c r="L718" s="26">
        <f t="shared" si="1023"/>
        <v>0</v>
      </c>
      <c r="M718" s="26">
        <f t="shared" si="1023"/>
        <v>0</v>
      </c>
      <c r="N718" s="26">
        <f t="shared" si="1023"/>
        <v>0</v>
      </c>
      <c r="O718" s="26">
        <f t="shared" si="1023"/>
        <v>0</v>
      </c>
      <c r="P718" s="26">
        <f t="shared" si="1023"/>
        <v>0</v>
      </c>
      <c r="Q718" s="26">
        <f t="shared" si="1023"/>
        <v>0</v>
      </c>
      <c r="R718" s="26">
        <f t="shared" si="1023"/>
        <v>0</v>
      </c>
      <c r="S718" s="26">
        <f t="shared" si="1023"/>
        <v>0</v>
      </c>
      <c r="T718" s="26">
        <f t="shared" si="1023"/>
        <v>0</v>
      </c>
      <c r="U718" s="26">
        <f t="shared" si="1023"/>
        <v>0</v>
      </c>
      <c r="V718" s="26">
        <f t="shared" si="1023"/>
        <v>0</v>
      </c>
      <c r="W718" s="26">
        <f t="shared" si="1023"/>
        <v>0</v>
      </c>
      <c r="X718" s="26">
        <f t="shared" si="1023"/>
        <v>0</v>
      </c>
      <c r="Y718" s="26">
        <f t="shared" si="1023"/>
        <v>0</v>
      </c>
      <c r="Z718" s="26">
        <f t="shared" si="1023"/>
        <v>0</v>
      </c>
      <c r="AA718" s="26">
        <f t="shared" si="1023"/>
        <v>0</v>
      </c>
      <c r="AB718" s="26">
        <f t="shared" si="1023"/>
        <v>0</v>
      </c>
      <c r="AC718" s="26">
        <f t="shared" si="1023"/>
        <v>0</v>
      </c>
      <c r="AD718" s="26">
        <f t="shared" si="1023"/>
        <v>0</v>
      </c>
      <c r="AE718" s="26">
        <f t="shared" si="1023"/>
        <v>0</v>
      </c>
      <c r="AF718" s="26">
        <f t="shared" si="1023"/>
        <v>0</v>
      </c>
      <c r="AG718" s="26">
        <f t="shared" si="1023"/>
        <v>0</v>
      </c>
      <c r="AH718" s="26">
        <f t="shared" si="1023"/>
        <v>0</v>
      </c>
      <c r="AI718" s="26">
        <f t="shared" ref="AI718" si="1024">SUM(AI719:AI720)-SUM(AI721:AI722)</f>
        <v>0</v>
      </c>
      <c r="AJ718" s="26">
        <f t="shared" ref="AJ718:AK718" si="1025">SUM(AJ719:AJ720)</f>
        <v>0</v>
      </c>
      <c r="AK718" s="26">
        <f t="shared" si="1025"/>
        <v>0</v>
      </c>
      <c r="AL718" s="26">
        <f t="shared" ref="AL718" si="1026">SUM(AL719:AL720)</f>
        <v>0</v>
      </c>
      <c r="AM718" s="26">
        <f t="shared" ref="AM718" si="1027">SUM(AM719:AM720)</f>
        <v>0</v>
      </c>
      <c r="AN718" s="26">
        <f t="shared" ref="AN718" si="1028">SUM(AN719:AN720)</f>
        <v>0</v>
      </c>
      <c r="AO718" s="26">
        <f t="shared" ref="AO718" si="1029">SUM(AO719:AO720)</f>
        <v>0</v>
      </c>
      <c r="AP718" s="27">
        <f t="shared" ref="AP718" si="1030">SUM(AP719:AP720)</f>
        <v>0</v>
      </c>
      <c r="AQ718" s="27">
        <f t="shared" ref="AQ718" si="1031">SUM(AQ719:AQ720)</f>
        <v>0</v>
      </c>
      <c r="AR718" s="3">
        <v>562.70000000000005</v>
      </c>
      <c r="AS718" s="3">
        <v>517.20000000000005</v>
      </c>
      <c r="AU718" s="50"/>
      <c r="AV718" s="42" t="s">
        <v>123</v>
      </c>
      <c r="AW718" s="44"/>
      <c r="AY718" s="27">
        <f>SUM(AY719:AY720)</f>
        <v>15960.4</v>
      </c>
      <c r="AZ718" s="27">
        <f>SUM(AZ719:AZ720)</f>
        <v>17062.5</v>
      </c>
      <c r="BA718" s="27">
        <f>SUM(BA719:BA720)</f>
        <v>17635.599999999999</v>
      </c>
    </row>
    <row r="719" spans="1:53" x14ac:dyDescent="0.15">
      <c r="A719" s="9"/>
      <c r="B719" s="10"/>
      <c r="C719" s="137"/>
      <c r="D719" s="22" t="s">
        <v>7</v>
      </c>
      <c r="E719" s="28"/>
      <c r="F719" s="28"/>
      <c r="G719" s="28"/>
      <c r="H719" s="28"/>
      <c r="I719" s="28"/>
      <c r="J719" s="28"/>
      <c r="K719" s="28"/>
      <c r="L719" s="28"/>
      <c r="M719" s="28"/>
      <c r="N719" s="28"/>
      <c r="O719" s="28"/>
      <c r="P719" s="28"/>
      <c r="Q719" s="28"/>
      <c r="R719" s="28"/>
      <c r="S719" s="28"/>
      <c r="T719" s="28"/>
      <c r="U719" s="28"/>
      <c r="V719" s="28"/>
      <c r="W719" s="28"/>
      <c r="X719" s="28"/>
      <c r="Y719" s="28"/>
      <c r="Z719" s="28"/>
      <c r="AA719" s="28"/>
      <c r="AB719" s="28"/>
      <c r="AC719" s="28"/>
      <c r="AD719" s="28"/>
      <c r="AE719" s="28"/>
      <c r="AF719" s="28"/>
      <c r="AG719" s="28"/>
      <c r="AH719" s="28"/>
      <c r="AI719" s="28">
        <v>438584</v>
      </c>
      <c r="AJ719" s="28"/>
      <c r="AK719" s="28"/>
      <c r="AL719" s="28"/>
      <c r="AM719" s="28"/>
      <c r="AN719" s="28"/>
      <c r="AO719" s="28"/>
      <c r="AP719" s="30"/>
      <c r="AQ719" s="30"/>
      <c r="AR719" s="5">
        <v>155.9</v>
      </c>
      <c r="AS719" s="5">
        <v>155.30000000000001</v>
      </c>
      <c r="AU719" s="51"/>
      <c r="AV719" s="45"/>
      <c r="AW719" s="46"/>
      <c r="AY719" s="59">
        <f t="shared" ref="AY719:BA723" si="1032">AP779</f>
        <v>5170.6000000000004</v>
      </c>
      <c r="AZ719" s="59">
        <f t="shared" si="1032"/>
        <v>5402.5</v>
      </c>
      <c r="BA719" s="59">
        <f t="shared" si="1032"/>
        <v>5699</v>
      </c>
    </row>
    <row r="720" spans="1:53" x14ac:dyDescent="0.15">
      <c r="A720" s="9"/>
      <c r="B720" s="10"/>
      <c r="C720" s="137"/>
      <c r="D720" s="22" t="s">
        <v>8</v>
      </c>
      <c r="E720" s="28"/>
      <c r="F720" s="28"/>
      <c r="G720" s="28"/>
      <c r="H720" s="28"/>
      <c r="I720" s="28"/>
      <c r="J720" s="28"/>
      <c r="K720" s="28"/>
      <c r="L720" s="28"/>
      <c r="M720" s="28"/>
      <c r="N720" s="28"/>
      <c r="O720" s="28"/>
      <c r="P720" s="28"/>
      <c r="Q720" s="28"/>
      <c r="R720" s="28"/>
      <c r="S720" s="28"/>
      <c r="T720" s="28"/>
      <c r="U720" s="28"/>
      <c r="V720" s="28"/>
      <c r="W720" s="28"/>
      <c r="X720" s="28"/>
      <c r="Y720" s="28"/>
      <c r="Z720" s="28"/>
      <c r="AA720" s="28"/>
      <c r="AB720" s="28"/>
      <c r="AC720" s="28"/>
      <c r="AD720" s="28"/>
      <c r="AE720" s="28"/>
      <c r="AF720" s="28"/>
      <c r="AG720" s="28"/>
      <c r="AH720" s="28"/>
      <c r="AI720" s="28">
        <v>456841</v>
      </c>
      <c r="AJ720" s="28"/>
      <c r="AK720" s="28"/>
      <c r="AL720" s="28"/>
      <c r="AM720" s="28"/>
      <c r="AN720" s="28"/>
      <c r="AO720" s="28"/>
      <c r="AP720" s="30"/>
      <c r="AQ720" s="30"/>
      <c r="AR720" s="5">
        <v>406.8</v>
      </c>
      <c r="AS720" s="5">
        <v>361.9</v>
      </c>
      <c r="AU720" s="51"/>
      <c r="AV720" s="45"/>
      <c r="AW720" s="46"/>
      <c r="AY720" s="59">
        <f t="shared" si="1032"/>
        <v>10789.8</v>
      </c>
      <c r="AZ720" s="59">
        <f t="shared" si="1032"/>
        <v>11660</v>
      </c>
      <c r="BA720" s="59">
        <f t="shared" si="1032"/>
        <v>11936.6</v>
      </c>
    </row>
    <row r="721" spans="1:53" x14ac:dyDescent="0.15">
      <c r="A721" s="9"/>
      <c r="B721" s="10"/>
      <c r="C721" s="137"/>
      <c r="D721" s="22" t="s">
        <v>9</v>
      </c>
      <c r="E721" s="28"/>
      <c r="F721" s="28"/>
      <c r="G721" s="28"/>
      <c r="H721" s="28"/>
      <c r="I721" s="28"/>
      <c r="J721" s="28"/>
      <c r="K721" s="28"/>
      <c r="L721" s="28"/>
      <c r="M721" s="28"/>
      <c r="N721" s="28"/>
      <c r="O721" s="28"/>
      <c r="P721" s="28"/>
      <c r="Q721" s="28"/>
      <c r="R721" s="28"/>
      <c r="S721" s="28"/>
      <c r="T721" s="28"/>
      <c r="U721" s="28"/>
      <c r="V721" s="28"/>
      <c r="W721" s="28"/>
      <c r="X721" s="28"/>
      <c r="Y721" s="28"/>
      <c r="Z721" s="28"/>
      <c r="AA721" s="28"/>
      <c r="AB721" s="28"/>
      <c r="AC721" s="28"/>
      <c r="AD721" s="28"/>
      <c r="AE721" s="28"/>
      <c r="AF721" s="28"/>
      <c r="AG721" s="28"/>
      <c r="AH721" s="28"/>
      <c r="AI721" s="28">
        <v>831191</v>
      </c>
      <c r="AJ721" s="28"/>
      <c r="AK721" s="28"/>
      <c r="AL721" s="28"/>
      <c r="AM721" s="28"/>
      <c r="AN721" s="28"/>
      <c r="AO721" s="28"/>
      <c r="AP721" s="30"/>
      <c r="AQ721" s="30"/>
      <c r="AR721" s="5">
        <v>519.70000000000005</v>
      </c>
      <c r="AS721" s="5">
        <v>465</v>
      </c>
      <c r="AU721" s="51"/>
      <c r="AV721" s="45"/>
      <c r="AW721" s="46"/>
      <c r="AY721" s="59">
        <f t="shared" si="1032"/>
        <v>12799.4</v>
      </c>
      <c r="AZ721" s="59">
        <f t="shared" si="1032"/>
        <v>13762.7</v>
      </c>
      <c r="BA721" s="59">
        <f t="shared" si="1032"/>
        <v>14219.2</v>
      </c>
    </row>
    <row r="722" spans="1:53" x14ac:dyDescent="0.15">
      <c r="A722" s="9"/>
      <c r="B722" s="10"/>
      <c r="C722" s="137"/>
      <c r="D722" s="22" t="s">
        <v>10</v>
      </c>
      <c r="E722" s="28"/>
      <c r="F722" s="28"/>
      <c r="G722" s="28"/>
      <c r="H722" s="28"/>
      <c r="I722" s="28"/>
      <c r="J722" s="28"/>
      <c r="K722" s="28"/>
      <c r="L722" s="28"/>
      <c r="M722" s="28"/>
      <c r="N722" s="28"/>
      <c r="O722" s="28"/>
      <c r="P722" s="28"/>
      <c r="Q722" s="28"/>
      <c r="R722" s="28"/>
      <c r="S722" s="28"/>
      <c r="T722" s="28"/>
      <c r="U722" s="28"/>
      <c r="V722" s="28"/>
      <c r="W722" s="28"/>
      <c r="X722" s="28"/>
      <c r="Y722" s="28"/>
      <c r="Z722" s="28"/>
      <c r="AA722" s="28"/>
      <c r="AB722" s="28"/>
      <c r="AC722" s="28"/>
      <c r="AD722" s="28"/>
      <c r="AE722" s="28"/>
      <c r="AF722" s="28"/>
      <c r="AG722" s="28"/>
      <c r="AH722" s="28"/>
      <c r="AI722" s="28">
        <v>64234</v>
      </c>
      <c r="AJ722" s="28"/>
      <c r="AK722" s="28"/>
      <c r="AL722" s="28"/>
      <c r="AM722" s="28"/>
      <c r="AN722" s="28"/>
      <c r="AO722" s="28"/>
      <c r="AP722" s="30"/>
      <c r="AQ722" s="30"/>
      <c r="AR722" s="5">
        <v>43</v>
      </c>
      <c r="AS722" s="5">
        <v>52.2</v>
      </c>
      <c r="AU722" s="51"/>
      <c r="AV722" s="45"/>
      <c r="AW722" s="46"/>
      <c r="AY722" s="59">
        <f t="shared" si="1032"/>
        <v>3161</v>
      </c>
      <c r="AZ722" s="59">
        <f t="shared" si="1032"/>
        <v>3299.8</v>
      </c>
      <c r="BA722" s="59">
        <f t="shared" si="1032"/>
        <v>3416.4</v>
      </c>
    </row>
    <row r="723" spans="1:53" ht="14.25" thickBot="1" x14ac:dyDescent="0.2">
      <c r="A723" s="9"/>
      <c r="B723" s="10"/>
      <c r="C723" s="138"/>
      <c r="D723" s="24" t="s">
        <v>11</v>
      </c>
      <c r="E723" s="29"/>
      <c r="F723" s="29"/>
      <c r="G723" s="29"/>
      <c r="H723" s="29"/>
      <c r="I723" s="29"/>
      <c r="J723" s="29"/>
      <c r="K723" s="29"/>
      <c r="L723" s="29"/>
      <c r="M723" s="29"/>
      <c r="N723" s="29"/>
      <c r="O723" s="29"/>
      <c r="P723" s="29"/>
      <c r="Q723" s="29"/>
      <c r="R723" s="29"/>
      <c r="S723" s="29"/>
      <c r="T723" s="29"/>
      <c r="U723" s="29"/>
      <c r="V723" s="29"/>
      <c r="W723" s="29"/>
      <c r="X723" s="29"/>
      <c r="Y723" s="29"/>
      <c r="Z723" s="29"/>
      <c r="AA723" s="29"/>
      <c r="AB723" s="29"/>
      <c r="AC723" s="29"/>
      <c r="AD723" s="29"/>
      <c r="AE723" s="29"/>
      <c r="AF723" s="29"/>
      <c r="AG723" s="29"/>
      <c r="AH723" s="29"/>
      <c r="AI723" s="29">
        <v>103579</v>
      </c>
      <c r="AJ723" s="29"/>
      <c r="AK723" s="29"/>
      <c r="AL723" s="29"/>
      <c r="AM723" s="29"/>
      <c r="AN723" s="29"/>
      <c r="AO723" s="29"/>
      <c r="AP723" s="31"/>
      <c r="AQ723" s="31"/>
      <c r="AR723" s="7">
        <v>75.8</v>
      </c>
      <c r="AS723" s="7">
        <v>90.8</v>
      </c>
      <c r="AU723" s="51"/>
      <c r="AV723" s="47"/>
      <c r="AW723" s="49"/>
      <c r="AY723" s="59">
        <f t="shared" si="1032"/>
        <v>3797.5</v>
      </c>
      <c r="AZ723" s="59">
        <f t="shared" si="1032"/>
        <v>3965.2</v>
      </c>
      <c r="BA723" s="59">
        <f t="shared" si="1032"/>
        <v>3954.1</v>
      </c>
    </row>
    <row r="724" spans="1:53" x14ac:dyDescent="0.15">
      <c r="A724" s="9"/>
      <c r="B724" s="10"/>
      <c r="C724" s="136" t="s">
        <v>114</v>
      </c>
      <c r="D724" s="23" t="s">
        <v>6</v>
      </c>
      <c r="E724" s="26">
        <f t="shared" ref="E724:AI724" si="1033">SUM(E725:E726)</f>
        <v>0</v>
      </c>
      <c r="F724" s="26">
        <f t="shared" si="1033"/>
        <v>0</v>
      </c>
      <c r="G724" s="26">
        <f t="shared" si="1033"/>
        <v>0</v>
      </c>
      <c r="H724" s="26">
        <f t="shared" si="1033"/>
        <v>0</v>
      </c>
      <c r="I724" s="26">
        <f t="shared" si="1033"/>
        <v>0</v>
      </c>
      <c r="J724" s="26">
        <f t="shared" si="1033"/>
        <v>0</v>
      </c>
      <c r="K724" s="26">
        <f t="shared" si="1033"/>
        <v>0</v>
      </c>
      <c r="L724" s="26">
        <f t="shared" si="1033"/>
        <v>0</v>
      </c>
      <c r="M724" s="26">
        <f t="shared" si="1033"/>
        <v>0</v>
      </c>
      <c r="N724" s="26">
        <f t="shared" si="1033"/>
        <v>0</v>
      </c>
      <c r="O724" s="26">
        <f t="shared" si="1033"/>
        <v>0</v>
      </c>
      <c r="P724" s="26">
        <f t="shared" si="1033"/>
        <v>0</v>
      </c>
      <c r="Q724" s="26">
        <f t="shared" si="1033"/>
        <v>0</v>
      </c>
      <c r="R724" s="26">
        <f t="shared" si="1033"/>
        <v>0</v>
      </c>
      <c r="S724" s="26">
        <f t="shared" si="1033"/>
        <v>0</v>
      </c>
      <c r="T724" s="26">
        <f t="shared" si="1033"/>
        <v>0</v>
      </c>
      <c r="U724" s="26">
        <f t="shared" si="1033"/>
        <v>0</v>
      </c>
      <c r="V724" s="26">
        <f t="shared" si="1033"/>
        <v>0</v>
      </c>
      <c r="W724" s="26">
        <f t="shared" si="1033"/>
        <v>0</v>
      </c>
      <c r="X724" s="26">
        <f t="shared" si="1033"/>
        <v>0</v>
      </c>
      <c r="Y724" s="26">
        <f t="shared" si="1033"/>
        <v>0</v>
      </c>
      <c r="Z724" s="26">
        <f t="shared" si="1033"/>
        <v>0</v>
      </c>
      <c r="AA724" s="26">
        <f t="shared" si="1033"/>
        <v>0</v>
      </c>
      <c r="AB724" s="26">
        <f t="shared" si="1033"/>
        <v>0</v>
      </c>
      <c r="AC724" s="26">
        <f t="shared" si="1033"/>
        <v>0</v>
      </c>
      <c r="AD724" s="26">
        <f t="shared" si="1033"/>
        <v>0</v>
      </c>
      <c r="AE724" s="26">
        <f t="shared" si="1033"/>
        <v>0</v>
      </c>
      <c r="AF724" s="26">
        <f t="shared" si="1033"/>
        <v>0</v>
      </c>
      <c r="AG724" s="26">
        <f t="shared" si="1033"/>
        <v>0</v>
      </c>
      <c r="AH724" s="26">
        <f t="shared" si="1033"/>
        <v>0</v>
      </c>
      <c r="AI724" s="26">
        <f t="shared" si="1033"/>
        <v>0</v>
      </c>
      <c r="AJ724" s="26">
        <f t="shared" ref="AJ724:AK724" si="1034">SUM(AJ725:AJ726)</f>
        <v>0</v>
      </c>
      <c r="AK724" s="26">
        <f t="shared" si="1034"/>
        <v>0</v>
      </c>
      <c r="AL724" s="26">
        <f t="shared" ref="AL724" si="1035">SUM(AL725:AL726)</f>
        <v>0</v>
      </c>
      <c r="AM724" s="26">
        <f t="shared" ref="AM724" si="1036">SUM(AM725:AM726)</f>
        <v>0</v>
      </c>
      <c r="AN724" s="26">
        <f t="shared" ref="AN724" si="1037">SUM(AN725:AN726)</f>
        <v>0</v>
      </c>
      <c r="AO724" s="26">
        <f t="shared" ref="AO724" si="1038">SUM(AO725:AO726)</f>
        <v>0</v>
      </c>
      <c r="AP724" s="27">
        <f t="shared" ref="AP724" si="1039">SUM(AP725:AP726)</f>
        <v>0</v>
      </c>
      <c r="AQ724" s="27">
        <f t="shared" ref="AQ724" si="1040">SUM(AQ725:AQ726)</f>
        <v>0</v>
      </c>
      <c r="AR724" s="3">
        <v>176.9</v>
      </c>
      <c r="AS724" s="3">
        <v>165.5</v>
      </c>
      <c r="AU724" s="51"/>
      <c r="AV724" s="52"/>
      <c r="AW724" s="53" t="s">
        <v>377</v>
      </c>
      <c r="AY724" s="27">
        <f>SUM(AY725:AY726)</f>
        <v>3903.3</v>
      </c>
      <c r="AZ724" s="27">
        <f>SUM(AZ725:AZ726)</f>
        <v>4015.9</v>
      </c>
      <c r="BA724" s="27">
        <f>SUM(BA725:BA726)</f>
        <v>3888.8</v>
      </c>
    </row>
    <row r="725" spans="1:53" x14ac:dyDescent="0.15">
      <c r="A725" s="9"/>
      <c r="B725" s="10"/>
      <c r="C725" s="137"/>
      <c r="D725" s="22" t="s">
        <v>7</v>
      </c>
      <c r="E725" s="28"/>
      <c r="F725" s="28"/>
      <c r="G725" s="28"/>
      <c r="H725" s="28"/>
      <c r="I725" s="28"/>
      <c r="J725" s="28"/>
      <c r="K725" s="28"/>
      <c r="L725" s="28"/>
      <c r="M725" s="28"/>
      <c r="N725" s="28"/>
      <c r="O725" s="28"/>
      <c r="P725" s="28"/>
      <c r="Q725" s="28"/>
      <c r="R725" s="28"/>
      <c r="S725" s="28"/>
      <c r="T725" s="28"/>
      <c r="U725" s="28"/>
      <c r="V725" s="28"/>
      <c r="W725" s="28"/>
      <c r="X725" s="28"/>
      <c r="Y725" s="28"/>
      <c r="Z725" s="28"/>
      <c r="AA725" s="28"/>
      <c r="AB725" s="28"/>
      <c r="AC725" s="28"/>
      <c r="AD725" s="28"/>
      <c r="AE725" s="28"/>
      <c r="AF725" s="28"/>
      <c r="AG725" s="28"/>
      <c r="AH725" s="28"/>
      <c r="AI725" s="28"/>
      <c r="AJ725" s="28"/>
      <c r="AK725" s="28"/>
      <c r="AL725" s="28"/>
      <c r="AM725" s="28"/>
      <c r="AN725" s="28"/>
      <c r="AO725" s="28"/>
      <c r="AP725" s="30"/>
      <c r="AQ725" s="30"/>
      <c r="AR725" s="5">
        <v>8.4</v>
      </c>
      <c r="AS725" s="5">
        <v>8</v>
      </c>
      <c r="AU725" s="51"/>
      <c r="AV725" s="52"/>
      <c r="AW725" s="54"/>
      <c r="AY725" s="59">
        <f t="shared" ref="AY725:BA729" si="1041">AP785</f>
        <v>1560.8</v>
      </c>
      <c r="AZ725" s="59">
        <f t="shared" si="1041"/>
        <v>1604.9</v>
      </c>
      <c r="BA725" s="59">
        <f t="shared" si="1041"/>
        <v>1554.8</v>
      </c>
    </row>
    <row r="726" spans="1:53" x14ac:dyDescent="0.15">
      <c r="A726" s="9"/>
      <c r="B726" s="10"/>
      <c r="C726" s="137"/>
      <c r="D726" s="22" t="s">
        <v>8</v>
      </c>
      <c r="E726" s="28"/>
      <c r="F726" s="28"/>
      <c r="G726" s="28"/>
      <c r="H726" s="28"/>
      <c r="I726" s="28"/>
      <c r="J726" s="28"/>
      <c r="K726" s="28"/>
      <c r="L726" s="28"/>
      <c r="M726" s="28"/>
      <c r="N726" s="28"/>
      <c r="O726" s="28"/>
      <c r="P726" s="28"/>
      <c r="Q726" s="28"/>
      <c r="R726" s="28"/>
      <c r="S726" s="28"/>
      <c r="T726" s="28"/>
      <c r="U726" s="28"/>
      <c r="V726" s="28"/>
      <c r="W726" s="28"/>
      <c r="X726" s="28"/>
      <c r="Y726" s="28"/>
      <c r="Z726" s="28"/>
      <c r="AA726" s="28"/>
      <c r="AB726" s="28"/>
      <c r="AC726" s="28"/>
      <c r="AD726" s="28"/>
      <c r="AE726" s="28"/>
      <c r="AF726" s="28"/>
      <c r="AG726" s="28"/>
      <c r="AH726" s="28"/>
      <c r="AI726" s="28"/>
      <c r="AJ726" s="28"/>
      <c r="AK726" s="28"/>
      <c r="AL726" s="28"/>
      <c r="AM726" s="28"/>
      <c r="AN726" s="28"/>
      <c r="AO726" s="28"/>
      <c r="AP726" s="30"/>
      <c r="AQ726" s="30"/>
      <c r="AR726" s="5">
        <v>168.5</v>
      </c>
      <c r="AS726" s="5">
        <v>157.5</v>
      </c>
      <c r="AU726" s="51" t="s">
        <v>131</v>
      </c>
      <c r="AV726" s="52" t="s">
        <v>132</v>
      </c>
      <c r="AW726" s="54"/>
      <c r="AY726" s="59">
        <f t="shared" si="1041"/>
        <v>2342.5</v>
      </c>
      <c r="AZ726" s="59">
        <f t="shared" si="1041"/>
        <v>2411</v>
      </c>
      <c r="BA726" s="59">
        <f t="shared" si="1041"/>
        <v>2334</v>
      </c>
    </row>
    <row r="727" spans="1:53" x14ac:dyDescent="0.15">
      <c r="A727" s="9"/>
      <c r="B727" s="10"/>
      <c r="C727" s="137"/>
      <c r="D727" s="22" t="s">
        <v>9</v>
      </c>
      <c r="E727" s="28"/>
      <c r="F727" s="28"/>
      <c r="G727" s="28"/>
      <c r="H727" s="28"/>
      <c r="I727" s="28"/>
      <c r="J727" s="28"/>
      <c r="K727" s="28"/>
      <c r="L727" s="28"/>
      <c r="M727" s="28"/>
      <c r="N727" s="28"/>
      <c r="O727" s="28"/>
      <c r="P727" s="28"/>
      <c r="Q727" s="28"/>
      <c r="R727" s="28"/>
      <c r="S727" s="28"/>
      <c r="T727" s="28"/>
      <c r="U727" s="28"/>
      <c r="V727" s="28"/>
      <c r="W727" s="28"/>
      <c r="X727" s="28"/>
      <c r="Y727" s="28"/>
      <c r="Z727" s="28"/>
      <c r="AA727" s="28"/>
      <c r="AB727" s="28"/>
      <c r="AC727" s="28"/>
      <c r="AD727" s="28"/>
      <c r="AE727" s="28"/>
      <c r="AF727" s="28"/>
      <c r="AG727" s="28"/>
      <c r="AH727" s="28"/>
      <c r="AI727" s="28"/>
      <c r="AJ727" s="28"/>
      <c r="AK727" s="28"/>
      <c r="AL727" s="28"/>
      <c r="AM727" s="28"/>
      <c r="AN727" s="28"/>
      <c r="AO727" s="28"/>
      <c r="AP727" s="30"/>
      <c r="AQ727" s="30"/>
      <c r="AR727" s="5">
        <v>169.9</v>
      </c>
      <c r="AS727" s="5">
        <v>159.9</v>
      </c>
      <c r="AU727" s="51"/>
      <c r="AV727" s="52"/>
      <c r="AW727" s="54"/>
      <c r="AY727" s="59">
        <f t="shared" si="1041"/>
        <v>3451.9</v>
      </c>
      <c r="AZ727" s="59">
        <f t="shared" si="1041"/>
        <v>3556.3</v>
      </c>
      <c r="BA727" s="59">
        <f t="shared" si="1041"/>
        <v>3412</v>
      </c>
    </row>
    <row r="728" spans="1:53" x14ac:dyDescent="0.15">
      <c r="A728" s="9"/>
      <c r="B728" s="10"/>
      <c r="C728" s="137"/>
      <c r="D728" s="22" t="s">
        <v>10</v>
      </c>
      <c r="E728" s="28"/>
      <c r="F728" s="28"/>
      <c r="G728" s="28"/>
      <c r="H728" s="28"/>
      <c r="I728" s="28"/>
      <c r="J728" s="28"/>
      <c r="K728" s="28"/>
      <c r="L728" s="28"/>
      <c r="M728" s="28"/>
      <c r="N728" s="28"/>
      <c r="O728" s="28"/>
      <c r="P728" s="28"/>
      <c r="Q728" s="28"/>
      <c r="R728" s="28"/>
      <c r="S728" s="28"/>
      <c r="T728" s="28"/>
      <c r="U728" s="28"/>
      <c r="V728" s="28"/>
      <c r="W728" s="28"/>
      <c r="X728" s="28"/>
      <c r="Y728" s="28"/>
      <c r="Z728" s="28"/>
      <c r="AA728" s="28"/>
      <c r="AB728" s="28"/>
      <c r="AC728" s="28"/>
      <c r="AD728" s="28"/>
      <c r="AE728" s="28"/>
      <c r="AF728" s="28"/>
      <c r="AG728" s="28"/>
      <c r="AH728" s="28"/>
      <c r="AI728" s="28"/>
      <c r="AJ728" s="28"/>
      <c r="AK728" s="28"/>
      <c r="AL728" s="28"/>
      <c r="AM728" s="28"/>
      <c r="AN728" s="28"/>
      <c r="AO728" s="28"/>
      <c r="AP728" s="30"/>
      <c r="AQ728" s="30"/>
      <c r="AR728" s="5">
        <v>7</v>
      </c>
      <c r="AS728" s="5">
        <v>5.6</v>
      </c>
      <c r="AU728" s="51"/>
      <c r="AV728" s="52"/>
      <c r="AW728" s="54"/>
      <c r="AY728" s="59">
        <f t="shared" si="1041"/>
        <v>451.4</v>
      </c>
      <c r="AZ728" s="59">
        <f t="shared" si="1041"/>
        <v>459.6</v>
      </c>
      <c r="BA728" s="59">
        <f t="shared" si="1041"/>
        <v>476.8</v>
      </c>
    </row>
    <row r="729" spans="1:53" ht="14.25" thickBot="1" x14ac:dyDescent="0.2">
      <c r="A729" s="9"/>
      <c r="B729" s="10"/>
      <c r="C729" s="138"/>
      <c r="D729" s="24" t="s">
        <v>11</v>
      </c>
      <c r="E729" s="29"/>
      <c r="F729" s="29"/>
      <c r="G729" s="29"/>
      <c r="H729" s="29"/>
      <c r="I729" s="29"/>
      <c r="J729" s="29"/>
      <c r="K729" s="29"/>
      <c r="L729" s="29"/>
      <c r="M729" s="29"/>
      <c r="N729" s="29"/>
      <c r="O729" s="29"/>
      <c r="P729" s="29"/>
      <c r="Q729" s="29"/>
      <c r="R729" s="29"/>
      <c r="S729" s="29"/>
      <c r="T729" s="29"/>
      <c r="U729" s="29"/>
      <c r="V729" s="29"/>
      <c r="W729" s="29"/>
      <c r="X729" s="29"/>
      <c r="Y729" s="29"/>
      <c r="Z729" s="29"/>
      <c r="AA729" s="29"/>
      <c r="AB729" s="29"/>
      <c r="AC729" s="29"/>
      <c r="AD729" s="29"/>
      <c r="AE729" s="29"/>
      <c r="AF729" s="29"/>
      <c r="AG729" s="29"/>
      <c r="AH729" s="29"/>
      <c r="AI729" s="29"/>
      <c r="AJ729" s="29"/>
      <c r="AK729" s="29"/>
      <c r="AL729" s="29"/>
      <c r="AM729" s="29"/>
      <c r="AN729" s="29"/>
      <c r="AO729" s="29"/>
      <c r="AP729" s="31"/>
      <c r="AQ729" s="31"/>
      <c r="AR729" s="7">
        <v>7.7</v>
      </c>
      <c r="AS729" s="7">
        <v>5.9</v>
      </c>
      <c r="AU729" s="51"/>
      <c r="AV729" s="52"/>
      <c r="AW729" s="55"/>
      <c r="AY729" s="59">
        <f t="shared" si="1041"/>
        <v>525</v>
      </c>
      <c r="AZ729" s="59">
        <f t="shared" si="1041"/>
        <v>540.1</v>
      </c>
      <c r="BA729" s="59">
        <f t="shared" si="1041"/>
        <v>581.20000000000005</v>
      </c>
    </row>
    <row r="730" spans="1:53" x14ac:dyDescent="0.15">
      <c r="A730" s="9"/>
      <c r="B730" s="10"/>
      <c r="C730" s="136" t="s">
        <v>115</v>
      </c>
      <c r="D730" s="23" t="s">
        <v>6</v>
      </c>
      <c r="E730" s="26">
        <f t="shared" ref="E730:AI730" si="1042">SUM(E731:E732)</f>
        <v>0</v>
      </c>
      <c r="F730" s="26">
        <f t="shared" si="1042"/>
        <v>0</v>
      </c>
      <c r="G730" s="26">
        <f t="shared" si="1042"/>
        <v>0</v>
      </c>
      <c r="H730" s="26">
        <f t="shared" si="1042"/>
        <v>0</v>
      </c>
      <c r="I730" s="26">
        <f t="shared" si="1042"/>
        <v>0</v>
      </c>
      <c r="J730" s="26">
        <f t="shared" si="1042"/>
        <v>0</v>
      </c>
      <c r="K730" s="26">
        <f t="shared" si="1042"/>
        <v>0</v>
      </c>
      <c r="L730" s="26">
        <f t="shared" si="1042"/>
        <v>0</v>
      </c>
      <c r="M730" s="26">
        <f t="shared" si="1042"/>
        <v>0</v>
      </c>
      <c r="N730" s="26">
        <f t="shared" si="1042"/>
        <v>0</v>
      </c>
      <c r="O730" s="26">
        <f t="shared" si="1042"/>
        <v>0</v>
      </c>
      <c r="P730" s="26">
        <f t="shared" si="1042"/>
        <v>0</v>
      </c>
      <c r="Q730" s="26">
        <f t="shared" si="1042"/>
        <v>0</v>
      </c>
      <c r="R730" s="26">
        <f t="shared" si="1042"/>
        <v>0</v>
      </c>
      <c r="S730" s="26">
        <f t="shared" si="1042"/>
        <v>0</v>
      </c>
      <c r="T730" s="26">
        <f t="shared" si="1042"/>
        <v>0</v>
      </c>
      <c r="U730" s="26">
        <f t="shared" si="1042"/>
        <v>0</v>
      </c>
      <c r="V730" s="26">
        <f t="shared" si="1042"/>
        <v>0</v>
      </c>
      <c r="W730" s="26">
        <f t="shared" si="1042"/>
        <v>0</v>
      </c>
      <c r="X730" s="26">
        <f t="shared" si="1042"/>
        <v>0</v>
      </c>
      <c r="Y730" s="26">
        <f t="shared" si="1042"/>
        <v>0</v>
      </c>
      <c r="Z730" s="26">
        <f t="shared" si="1042"/>
        <v>0</v>
      </c>
      <c r="AA730" s="26">
        <f t="shared" si="1042"/>
        <v>0</v>
      </c>
      <c r="AB730" s="26">
        <f t="shared" si="1042"/>
        <v>0</v>
      </c>
      <c r="AC730" s="26">
        <f t="shared" si="1042"/>
        <v>0</v>
      </c>
      <c r="AD730" s="26">
        <f t="shared" si="1042"/>
        <v>0</v>
      </c>
      <c r="AE730" s="26">
        <f t="shared" si="1042"/>
        <v>0</v>
      </c>
      <c r="AF730" s="26">
        <f t="shared" si="1042"/>
        <v>0</v>
      </c>
      <c r="AG730" s="26">
        <f t="shared" si="1042"/>
        <v>0</v>
      </c>
      <c r="AH730" s="26">
        <f t="shared" si="1042"/>
        <v>0</v>
      </c>
      <c r="AI730" s="26">
        <f t="shared" si="1042"/>
        <v>0</v>
      </c>
      <c r="AJ730" s="26">
        <f t="shared" ref="AJ730:AK730" si="1043">SUM(AJ731:AJ732)</f>
        <v>0</v>
      </c>
      <c r="AK730" s="26">
        <f t="shared" si="1043"/>
        <v>0</v>
      </c>
      <c r="AL730" s="26">
        <f t="shared" ref="AL730" si="1044">SUM(AL731:AL732)</f>
        <v>0</v>
      </c>
      <c r="AM730" s="26">
        <f t="shared" ref="AM730" si="1045">SUM(AM731:AM732)</f>
        <v>0</v>
      </c>
      <c r="AN730" s="26">
        <f t="shared" ref="AN730" si="1046">SUM(AN731:AN732)</f>
        <v>0</v>
      </c>
      <c r="AO730" s="26">
        <f t="shared" ref="AO730" si="1047">SUM(AO731:AO732)</f>
        <v>0</v>
      </c>
      <c r="AP730" s="27">
        <f t="shared" ref="AP730" si="1048">SUM(AP731:AP732)</f>
        <v>0</v>
      </c>
      <c r="AQ730" s="27">
        <f t="shared" ref="AQ730" si="1049">SUM(AQ731:AQ732)</f>
        <v>0</v>
      </c>
      <c r="AR730" s="3">
        <v>201</v>
      </c>
      <c r="AS730" s="3">
        <v>327.60000000000002</v>
      </c>
      <c r="AU730" s="51"/>
      <c r="AV730" s="52"/>
      <c r="AW730" s="121" t="s">
        <v>378</v>
      </c>
      <c r="AY730" s="27">
        <f>SUM(AY731:AY732)</f>
        <v>183.2</v>
      </c>
      <c r="AZ730" s="27">
        <f>SUM(AZ731:AZ732)</f>
        <v>181.2</v>
      </c>
      <c r="BA730" s="27">
        <f>SUM(BA731:BA732)</f>
        <v>237.7</v>
      </c>
    </row>
    <row r="731" spans="1:53" x14ac:dyDescent="0.15">
      <c r="A731" s="9"/>
      <c r="B731" s="10"/>
      <c r="C731" s="137"/>
      <c r="D731" s="22" t="s">
        <v>7</v>
      </c>
      <c r="E731" s="28"/>
      <c r="F731" s="28"/>
      <c r="G731" s="28"/>
      <c r="H731" s="28"/>
      <c r="I731" s="28"/>
      <c r="J731" s="28"/>
      <c r="K731" s="28"/>
      <c r="L731" s="28"/>
      <c r="M731" s="28"/>
      <c r="N731" s="28"/>
      <c r="O731" s="28"/>
      <c r="P731" s="28"/>
      <c r="Q731" s="28"/>
      <c r="R731" s="28"/>
      <c r="S731" s="28"/>
      <c r="T731" s="28"/>
      <c r="U731" s="28"/>
      <c r="V731" s="28"/>
      <c r="W731" s="28"/>
      <c r="X731" s="28"/>
      <c r="Y731" s="28"/>
      <c r="Z731" s="28"/>
      <c r="AA731" s="28"/>
      <c r="AB731" s="28"/>
      <c r="AC731" s="28"/>
      <c r="AD731" s="28"/>
      <c r="AE731" s="28"/>
      <c r="AF731" s="28"/>
      <c r="AG731" s="28"/>
      <c r="AH731" s="28"/>
      <c r="AI731" s="28"/>
      <c r="AJ731" s="28"/>
      <c r="AK731" s="28"/>
      <c r="AL731" s="28"/>
      <c r="AM731" s="28"/>
      <c r="AN731" s="28"/>
      <c r="AO731" s="28"/>
      <c r="AP731" s="30"/>
      <c r="AQ731" s="30"/>
      <c r="AR731" s="5">
        <v>68.3</v>
      </c>
      <c r="AS731" s="5">
        <v>80.8</v>
      </c>
      <c r="AU731" s="51"/>
      <c r="AV731" s="52"/>
      <c r="AW731" s="122"/>
      <c r="AY731" s="59">
        <f t="shared" ref="AY731:BA735" si="1050">AP791</f>
        <v>50.6</v>
      </c>
      <c r="AZ731" s="59">
        <f t="shared" si="1050"/>
        <v>40</v>
      </c>
      <c r="BA731" s="59">
        <f t="shared" si="1050"/>
        <v>42.8</v>
      </c>
    </row>
    <row r="732" spans="1:53" x14ac:dyDescent="0.15">
      <c r="A732" s="9"/>
      <c r="B732" s="10"/>
      <c r="C732" s="137"/>
      <c r="D732" s="22" t="s">
        <v>8</v>
      </c>
      <c r="E732" s="28"/>
      <c r="F732" s="28"/>
      <c r="G732" s="28"/>
      <c r="H732" s="28"/>
      <c r="I732" s="28"/>
      <c r="J732" s="28"/>
      <c r="K732" s="28"/>
      <c r="L732" s="28"/>
      <c r="M732" s="28"/>
      <c r="N732" s="28"/>
      <c r="O732" s="28"/>
      <c r="P732" s="28"/>
      <c r="Q732" s="28"/>
      <c r="R732" s="28"/>
      <c r="S732" s="28"/>
      <c r="T732" s="28"/>
      <c r="U732" s="28"/>
      <c r="V732" s="28"/>
      <c r="W732" s="28"/>
      <c r="X732" s="28"/>
      <c r="Y732" s="28"/>
      <c r="Z732" s="28"/>
      <c r="AA732" s="28"/>
      <c r="AB732" s="28"/>
      <c r="AC732" s="28"/>
      <c r="AD732" s="28"/>
      <c r="AE732" s="28"/>
      <c r="AF732" s="28"/>
      <c r="AG732" s="28"/>
      <c r="AH732" s="28"/>
      <c r="AI732" s="28"/>
      <c r="AJ732" s="28"/>
      <c r="AK732" s="28"/>
      <c r="AL732" s="28"/>
      <c r="AM732" s="28"/>
      <c r="AN732" s="28"/>
      <c r="AO732" s="28"/>
      <c r="AP732" s="30"/>
      <c r="AQ732" s="30"/>
      <c r="AR732" s="5">
        <v>132.69999999999999</v>
      </c>
      <c r="AS732" s="5">
        <v>246.8</v>
      </c>
      <c r="AU732" s="51"/>
      <c r="AV732" s="52"/>
      <c r="AW732" s="122"/>
      <c r="AY732" s="59">
        <f t="shared" si="1050"/>
        <v>132.6</v>
      </c>
      <c r="AZ732" s="59">
        <f t="shared" si="1050"/>
        <v>141.19999999999999</v>
      </c>
      <c r="BA732" s="59">
        <f t="shared" si="1050"/>
        <v>194.9</v>
      </c>
    </row>
    <row r="733" spans="1:53" x14ac:dyDescent="0.15">
      <c r="A733" s="9"/>
      <c r="B733" s="10"/>
      <c r="C733" s="137"/>
      <c r="D733" s="22" t="s">
        <v>9</v>
      </c>
      <c r="E733" s="28"/>
      <c r="F733" s="28"/>
      <c r="G733" s="28"/>
      <c r="H733" s="28"/>
      <c r="I733" s="28"/>
      <c r="J733" s="28"/>
      <c r="K733" s="28"/>
      <c r="L733" s="28"/>
      <c r="M733" s="28"/>
      <c r="N733" s="28"/>
      <c r="O733" s="28"/>
      <c r="P733" s="28"/>
      <c r="Q733" s="28"/>
      <c r="R733" s="28"/>
      <c r="S733" s="28"/>
      <c r="T733" s="28"/>
      <c r="U733" s="28"/>
      <c r="V733" s="28"/>
      <c r="W733" s="28"/>
      <c r="X733" s="28"/>
      <c r="Y733" s="28"/>
      <c r="Z733" s="28"/>
      <c r="AA733" s="28"/>
      <c r="AB733" s="28"/>
      <c r="AC733" s="28"/>
      <c r="AD733" s="28"/>
      <c r="AE733" s="28"/>
      <c r="AF733" s="28"/>
      <c r="AG733" s="28"/>
      <c r="AH733" s="28"/>
      <c r="AI733" s="28"/>
      <c r="AJ733" s="28"/>
      <c r="AK733" s="28"/>
      <c r="AL733" s="28"/>
      <c r="AM733" s="28"/>
      <c r="AN733" s="28"/>
      <c r="AO733" s="28"/>
      <c r="AP733" s="30"/>
      <c r="AQ733" s="30"/>
      <c r="AR733" s="5">
        <v>162.5</v>
      </c>
      <c r="AS733" s="5">
        <v>291.3</v>
      </c>
      <c r="AU733" s="51"/>
      <c r="AV733" s="52"/>
      <c r="AW733" s="122"/>
      <c r="AY733" s="59">
        <f t="shared" si="1050"/>
        <v>116.6</v>
      </c>
      <c r="AZ733" s="59">
        <f t="shared" si="1050"/>
        <v>135.69999999999999</v>
      </c>
      <c r="BA733" s="59">
        <f t="shared" si="1050"/>
        <v>186</v>
      </c>
    </row>
    <row r="734" spans="1:53" x14ac:dyDescent="0.15">
      <c r="A734" s="9"/>
      <c r="B734" s="10"/>
      <c r="C734" s="137"/>
      <c r="D734" s="22" t="s">
        <v>10</v>
      </c>
      <c r="E734" s="28"/>
      <c r="F734" s="28"/>
      <c r="G734" s="28"/>
      <c r="H734" s="28"/>
      <c r="I734" s="28"/>
      <c r="J734" s="28"/>
      <c r="K734" s="28"/>
      <c r="L734" s="28"/>
      <c r="M734" s="28"/>
      <c r="N734" s="28"/>
      <c r="O734" s="28"/>
      <c r="P734" s="28"/>
      <c r="Q734" s="28"/>
      <c r="R734" s="28"/>
      <c r="S734" s="28"/>
      <c r="T734" s="28"/>
      <c r="U734" s="28"/>
      <c r="V734" s="28"/>
      <c r="W734" s="28"/>
      <c r="X734" s="28"/>
      <c r="Y734" s="28"/>
      <c r="Z734" s="28"/>
      <c r="AA734" s="28"/>
      <c r="AB734" s="28"/>
      <c r="AC734" s="28"/>
      <c r="AD734" s="28"/>
      <c r="AE734" s="28"/>
      <c r="AF734" s="28"/>
      <c r="AG734" s="28"/>
      <c r="AH734" s="28"/>
      <c r="AI734" s="28"/>
      <c r="AJ734" s="28"/>
      <c r="AK734" s="28"/>
      <c r="AL734" s="28"/>
      <c r="AM734" s="28"/>
      <c r="AN734" s="28"/>
      <c r="AO734" s="28"/>
      <c r="AP734" s="30"/>
      <c r="AQ734" s="30"/>
      <c r="AR734" s="5">
        <v>38.5</v>
      </c>
      <c r="AS734" s="5">
        <v>36.299999999999997</v>
      </c>
      <c r="AU734" s="51"/>
      <c r="AV734" s="52"/>
      <c r="AW734" s="122"/>
      <c r="AY734" s="59">
        <f t="shared" si="1050"/>
        <v>66.599999999999994</v>
      </c>
      <c r="AZ734" s="59">
        <f t="shared" si="1050"/>
        <v>45.5</v>
      </c>
      <c r="BA734" s="59">
        <f t="shared" si="1050"/>
        <v>51.7</v>
      </c>
    </row>
    <row r="735" spans="1:53" ht="14.25" thickBot="1" x14ac:dyDescent="0.2">
      <c r="A735" s="9"/>
      <c r="B735" s="10"/>
      <c r="C735" s="138"/>
      <c r="D735" s="24" t="s">
        <v>11</v>
      </c>
      <c r="E735" s="29"/>
      <c r="F735" s="29"/>
      <c r="G735" s="29"/>
      <c r="H735" s="29"/>
      <c r="I735" s="29"/>
      <c r="J735" s="29"/>
      <c r="K735" s="29"/>
      <c r="L735" s="29"/>
      <c r="M735" s="29"/>
      <c r="N735" s="29"/>
      <c r="O735" s="29"/>
      <c r="P735" s="29"/>
      <c r="Q735" s="29"/>
      <c r="R735" s="29"/>
      <c r="S735" s="29"/>
      <c r="T735" s="29"/>
      <c r="U735" s="29"/>
      <c r="V735" s="29"/>
      <c r="W735" s="29"/>
      <c r="X735" s="29"/>
      <c r="Y735" s="29"/>
      <c r="Z735" s="29"/>
      <c r="AA735" s="29"/>
      <c r="AB735" s="29"/>
      <c r="AC735" s="29"/>
      <c r="AD735" s="29"/>
      <c r="AE735" s="29"/>
      <c r="AF735" s="29"/>
      <c r="AG735" s="29"/>
      <c r="AH735" s="29"/>
      <c r="AI735" s="29"/>
      <c r="AJ735" s="29"/>
      <c r="AK735" s="29"/>
      <c r="AL735" s="29"/>
      <c r="AM735" s="29"/>
      <c r="AN735" s="29"/>
      <c r="AO735" s="29"/>
      <c r="AP735" s="31"/>
      <c r="AQ735" s="31"/>
      <c r="AR735" s="7">
        <v>40.4</v>
      </c>
      <c r="AS735" s="7">
        <v>76.5</v>
      </c>
      <c r="AU735" s="51"/>
      <c r="AV735" s="52"/>
      <c r="AW735" s="123"/>
      <c r="AY735" s="59">
        <f t="shared" si="1050"/>
        <v>99.7</v>
      </c>
      <c r="AZ735" s="59">
        <f t="shared" si="1050"/>
        <v>50.2</v>
      </c>
      <c r="BA735" s="59">
        <f t="shared" si="1050"/>
        <v>64</v>
      </c>
    </row>
    <row r="736" spans="1:53" x14ac:dyDescent="0.15">
      <c r="A736" s="9"/>
      <c r="B736" s="10"/>
      <c r="C736" s="136" t="s">
        <v>116</v>
      </c>
      <c r="D736" s="23" t="s">
        <v>6</v>
      </c>
      <c r="E736" s="26">
        <f t="shared" ref="E736:AI736" si="1051">SUM(E737:E738)</f>
        <v>0</v>
      </c>
      <c r="F736" s="26">
        <f t="shared" si="1051"/>
        <v>0</v>
      </c>
      <c r="G736" s="26">
        <f t="shared" si="1051"/>
        <v>0</v>
      </c>
      <c r="H736" s="26">
        <f t="shared" si="1051"/>
        <v>0</v>
      </c>
      <c r="I736" s="26">
        <f t="shared" si="1051"/>
        <v>0</v>
      </c>
      <c r="J736" s="26">
        <f t="shared" si="1051"/>
        <v>0</v>
      </c>
      <c r="K736" s="26">
        <f t="shared" si="1051"/>
        <v>0</v>
      </c>
      <c r="L736" s="26">
        <f t="shared" si="1051"/>
        <v>0</v>
      </c>
      <c r="M736" s="26">
        <f t="shared" si="1051"/>
        <v>0</v>
      </c>
      <c r="N736" s="26">
        <f t="shared" si="1051"/>
        <v>0</v>
      </c>
      <c r="O736" s="26">
        <f t="shared" si="1051"/>
        <v>0</v>
      </c>
      <c r="P736" s="26">
        <f t="shared" si="1051"/>
        <v>0</v>
      </c>
      <c r="Q736" s="26">
        <f t="shared" si="1051"/>
        <v>0</v>
      </c>
      <c r="R736" s="26">
        <f t="shared" si="1051"/>
        <v>0</v>
      </c>
      <c r="S736" s="26">
        <f t="shared" si="1051"/>
        <v>0</v>
      </c>
      <c r="T736" s="26">
        <f t="shared" si="1051"/>
        <v>0</v>
      </c>
      <c r="U736" s="26">
        <f t="shared" si="1051"/>
        <v>0</v>
      </c>
      <c r="V736" s="26">
        <f t="shared" si="1051"/>
        <v>0</v>
      </c>
      <c r="W736" s="26">
        <f t="shared" si="1051"/>
        <v>0</v>
      </c>
      <c r="X736" s="26">
        <f t="shared" si="1051"/>
        <v>0</v>
      </c>
      <c r="Y736" s="26">
        <f t="shared" si="1051"/>
        <v>0</v>
      </c>
      <c r="Z736" s="26">
        <f t="shared" si="1051"/>
        <v>0</v>
      </c>
      <c r="AA736" s="26">
        <f t="shared" si="1051"/>
        <v>0</v>
      </c>
      <c r="AB736" s="26">
        <f t="shared" si="1051"/>
        <v>0</v>
      </c>
      <c r="AC736" s="26">
        <f t="shared" si="1051"/>
        <v>0</v>
      </c>
      <c r="AD736" s="26">
        <f t="shared" si="1051"/>
        <v>0</v>
      </c>
      <c r="AE736" s="26">
        <f t="shared" si="1051"/>
        <v>0</v>
      </c>
      <c r="AF736" s="26">
        <f t="shared" si="1051"/>
        <v>0</v>
      </c>
      <c r="AG736" s="26">
        <f t="shared" si="1051"/>
        <v>0</v>
      </c>
      <c r="AH736" s="26">
        <f t="shared" si="1051"/>
        <v>0</v>
      </c>
      <c r="AI736" s="26">
        <f t="shared" si="1051"/>
        <v>0</v>
      </c>
      <c r="AJ736" s="26">
        <f t="shared" ref="AJ736:AK736" si="1052">SUM(AJ737:AJ738)</f>
        <v>0</v>
      </c>
      <c r="AK736" s="26">
        <f t="shared" si="1052"/>
        <v>0</v>
      </c>
      <c r="AL736" s="26">
        <f t="shared" ref="AL736" si="1053">SUM(AL737:AL738)</f>
        <v>0</v>
      </c>
      <c r="AM736" s="26">
        <f t="shared" ref="AM736" si="1054">SUM(AM737:AM738)</f>
        <v>0</v>
      </c>
      <c r="AN736" s="26">
        <f t="shared" ref="AN736" si="1055">SUM(AN737:AN738)</f>
        <v>0</v>
      </c>
      <c r="AO736" s="26">
        <f t="shared" ref="AO736" si="1056">SUM(AO737:AO738)</f>
        <v>0</v>
      </c>
      <c r="AP736" s="27">
        <f t="shared" ref="AP736" si="1057">SUM(AP737:AP738)</f>
        <v>0</v>
      </c>
      <c r="AQ736" s="27">
        <f t="shared" ref="AQ736" si="1058">SUM(AQ737:AQ738)</f>
        <v>0</v>
      </c>
      <c r="AR736" s="3">
        <v>497.2</v>
      </c>
      <c r="AS736" s="3">
        <v>442.5</v>
      </c>
      <c r="AU736" s="51"/>
      <c r="AV736" s="52"/>
      <c r="AW736" s="121" t="s">
        <v>379</v>
      </c>
      <c r="AY736" s="27">
        <f>SUM(AY737:AY738)</f>
        <v>138.69999999999999</v>
      </c>
      <c r="AZ736" s="27">
        <f>SUM(AZ737:AZ738)</f>
        <v>168.6</v>
      </c>
      <c r="BA736" s="27">
        <f>SUM(BA737:BA738)</f>
        <v>170.4</v>
      </c>
    </row>
    <row r="737" spans="1:53" x14ac:dyDescent="0.15">
      <c r="A737" s="9"/>
      <c r="B737" s="10"/>
      <c r="C737" s="137"/>
      <c r="D737" s="22" t="s">
        <v>7</v>
      </c>
      <c r="E737" s="28"/>
      <c r="F737" s="28"/>
      <c r="G737" s="28"/>
      <c r="H737" s="28"/>
      <c r="I737" s="28"/>
      <c r="J737" s="28"/>
      <c r="K737" s="28"/>
      <c r="L737" s="28"/>
      <c r="M737" s="28"/>
      <c r="N737" s="28"/>
      <c r="O737" s="28"/>
      <c r="P737" s="28"/>
      <c r="Q737" s="28"/>
      <c r="R737" s="28"/>
      <c r="S737" s="28"/>
      <c r="T737" s="28"/>
      <c r="U737" s="28"/>
      <c r="V737" s="28"/>
      <c r="W737" s="28"/>
      <c r="X737" s="28"/>
      <c r="Y737" s="28"/>
      <c r="Z737" s="28"/>
      <c r="AA737" s="28"/>
      <c r="AB737" s="28"/>
      <c r="AC737" s="28"/>
      <c r="AD737" s="28"/>
      <c r="AE737" s="28"/>
      <c r="AF737" s="28"/>
      <c r="AG737" s="28"/>
      <c r="AH737" s="28"/>
      <c r="AI737" s="28"/>
      <c r="AJ737" s="28"/>
      <c r="AK737" s="28"/>
      <c r="AL737" s="28"/>
      <c r="AM737" s="28"/>
      <c r="AN737" s="28"/>
      <c r="AO737" s="28"/>
      <c r="AP737" s="30"/>
      <c r="AQ737" s="30"/>
      <c r="AR737" s="5">
        <v>73</v>
      </c>
      <c r="AS737" s="5">
        <v>52.1</v>
      </c>
      <c r="AU737" s="51"/>
      <c r="AV737" s="52"/>
      <c r="AW737" s="122"/>
      <c r="AY737" s="59">
        <f t="shared" ref="AY737:BA741" si="1059">AP797</f>
        <v>20.6</v>
      </c>
      <c r="AZ737" s="59">
        <f t="shared" si="1059"/>
        <v>27.1</v>
      </c>
      <c r="BA737" s="59">
        <f t="shared" si="1059"/>
        <v>27.6</v>
      </c>
    </row>
    <row r="738" spans="1:53" x14ac:dyDescent="0.15">
      <c r="A738" s="9"/>
      <c r="B738" s="10"/>
      <c r="C738" s="137"/>
      <c r="D738" s="22" t="s">
        <v>8</v>
      </c>
      <c r="E738" s="28"/>
      <c r="F738" s="28"/>
      <c r="G738" s="28"/>
      <c r="H738" s="28"/>
      <c r="I738" s="28"/>
      <c r="J738" s="28"/>
      <c r="K738" s="28"/>
      <c r="L738" s="28"/>
      <c r="M738" s="28"/>
      <c r="N738" s="28"/>
      <c r="O738" s="28"/>
      <c r="P738" s="28"/>
      <c r="Q738" s="28"/>
      <c r="R738" s="28"/>
      <c r="S738" s="28"/>
      <c r="T738" s="28"/>
      <c r="U738" s="28"/>
      <c r="V738" s="28"/>
      <c r="W738" s="28"/>
      <c r="X738" s="28"/>
      <c r="Y738" s="28"/>
      <c r="Z738" s="28"/>
      <c r="AA738" s="28"/>
      <c r="AB738" s="28"/>
      <c r="AC738" s="28"/>
      <c r="AD738" s="28"/>
      <c r="AE738" s="28"/>
      <c r="AF738" s="28"/>
      <c r="AG738" s="28"/>
      <c r="AH738" s="28"/>
      <c r="AI738" s="28"/>
      <c r="AJ738" s="28"/>
      <c r="AK738" s="28"/>
      <c r="AL738" s="28"/>
      <c r="AM738" s="28"/>
      <c r="AN738" s="28"/>
      <c r="AO738" s="28"/>
      <c r="AP738" s="30"/>
      <c r="AQ738" s="30"/>
      <c r="AR738" s="5">
        <v>424.2</v>
      </c>
      <c r="AS738" s="5">
        <v>390.4</v>
      </c>
      <c r="AU738" s="51"/>
      <c r="AV738" s="52"/>
      <c r="AW738" s="122"/>
      <c r="AY738" s="59">
        <f t="shared" si="1059"/>
        <v>118.1</v>
      </c>
      <c r="AZ738" s="59">
        <f t="shared" si="1059"/>
        <v>141.5</v>
      </c>
      <c r="BA738" s="59">
        <f t="shared" si="1059"/>
        <v>142.80000000000001</v>
      </c>
    </row>
    <row r="739" spans="1:53" x14ac:dyDescent="0.15">
      <c r="A739" s="9"/>
      <c r="B739" s="10"/>
      <c r="C739" s="137"/>
      <c r="D739" s="22" t="s">
        <v>9</v>
      </c>
      <c r="E739" s="28"/>
      <c r="F739" s="28"/>
      <c r="G739" s="28"/>
      <c r="H739" s="28"/>
      <c r="I739" s="28"/>
      <c r="J739" s="28"/>
      <c r="K739" s="28"/>
      <c r="L739" s="28"/>
      <c r="M739" s="28"/>
      <c r="N739" s="28"/>
      <c r="O739" s="28"/>
      <c r="P739" s="28"/>
      <c r="Q739" s="28"/>
      <c r="R739" s="28"/>
      <c r="S739" s="28"/>
      <c r="T739" s="28"/>
      <c r="U739" s="28"/>
      <c r="V739" s="28"/>
      <c r="W739" s="28"/>
      <c r="X739" s="28"/>
      <c r="Y739" s="28"/>
      <c r="Z739" s="28"/>
      <c r="AA739" s="28"/>
      <c r="AB739" s="28"/>
      <c r="AC739" s="28"/>
      <c r="AD739" s="28"/>
      <c r="AE739" s="28"/>
      <c r="AF739" s="28"/>
      <c r="AG739" s="28"/>
      <c r="AH739" s="28"/>
      <c r="AI739" s="28"/>
      <c r="AJ739" s="28"/>
      <c r="AK739" s="28"/>
      <c r="AL739" s="28"/>
      <c r="AM739" s="28"/>
      <c r="AN739" s="28"/>
      <c r="AO739" s="28"/>
      <c r="AP739" s="30"/>
      <c r="AQ739" s="30"/>
      <c r="AR739" s="5">
        <v>484.5</v>
      </c>
      <c r="AS739" s="5">
        <v>421.1</v>
      </c>
      <c r="AU739" s="51"/>
      <c r="AV739" s="52"/>
      <c r="AW739" s="122"/>
      <c r="AY739" s="59">
        <f t="shared" si="1059"/>
        <v>118.5</v>
      </c>
      <c r="AZ739" s="59">
        <f t="shared" si="1059"/>
        <v>142</v>
      </c>
      <c r="BA739" s="59">
        <f t="shared" si="1059"/>
        <v>149.30000000000001</v>
      </c>
    </row>
    <row r="740" spans="1:53" x14ac:dyDescent="0.15">
      <c r="A740" s="9"/>
      <c r="B740" s="10"/>
      <c r="C740" s="137"/>
      <c r="D740" s="22" t="s">
        <v>10</v>
      </c>
      <c r="E740" s="28"/>
      <c r="F740" s="28"/>
      <c r="G740" s="28"/>
      <c r="H740" s="28"/>
      <c r="I740" s="28"/>
      <c r="J740" s="28"/>
      <c r="K740" s="28"/>
      <c r="L740" s="28"/>
      <c r="M740" s="28"/>
      <c r="N740" s="28"/>
      <c r="O740" s="28"/>
      <c r="P740" s="28"/>
      <c r="Q740" s="28"/>
      <c r="R740" s="28"/>
      <c r="S740" s="28"/>
      <c r="T740" s="28"/>
      <c r="U740" s="28"/>
      <c r="V740" s="28"/>
      <c r="W740" s="28"/>
      <c r="X740" s="28"/>
      <c r="Y740" s="28"/>
      <c r="Z740" s="28"/>
      <c r="AA740" s="28"/>
      <c r="AB740" s="28"/>
      <c r="AC740" s="28"/>
      <c r="AD740" s="28"/>
      <c r="AE740" s="28"/>
      <c r="AF740" s="28"/>
      <c r="AG740" s="28"/>
      <c r="AH740" s="28"/>
      <c r="AI740" s="28"/>
      <c r="AJ740" s="28"/>
      <c r="AK740" s="28"/>
      <c r="AL740" s="28"/>
      <c r="AM740" s="28"/>
      <c r="AN740" s="28"/>
      <c r="AO740" s="28"/>
      <c r="AP740" s="30"/>
      <c r="AQ740" s="30"/>
      <c r="AR740" s="5">
        <v>12.7</v>
      </c>
      <c r="AS740" s="5">
        <v>21.4</v>
      </c>
      <c r="AU740" s="51"/>
      <c r="AV740" s="52"/>
      <c r="AW740" s="122"/>
      <c r="AY740" s="59">
        <f t="shared" si="1059"/>
        <v>20.2</v>
      </c>
      <c r="AZ740" s="59">
        <f t="shared" si="1059"/>
        <v>26.6</v>
      </c>
      <c r="BA740" s="59">
        <f t="shared" si="1059"/>
        <v>21.1</v>
      </c>
    </row>
    <row r="741" spans="1:53" ht="14.25" thickBot="1" x14ac:dyDescent="0.2">
      <c r="A741" s="9"/>
      <c r="B741" s="10"/>
      <c r="C741" s="138"/>
      <c r="D741" s="24" t="s">
        <v>11</v>
      </c>
      <c r="E741" s="29"/>
      <c r="F741" s="29"/>
      <c r="G741" s="29"/>
      <c r="H741" s="29"/>
      <c r="I741" s="29"/>
      <c r="J741" s="29"/>
      <c r="K741" s="29"/>
      <c r="L741" s="29"/>
      <c r="M741" s="29"/>
      <c r="N741" s="29"/>
      <c r="O741" s="29"/>
      <c r="P741" s="29"/>
      <c r="Q741" s="29"/>
      <c r="R741" s="29"/>
      <c r="S741" s="29"/>
      <c r="T741" s="29"/>
      <c r="U741" s="29"/>
      <c r="V741" s="29"/>
      <c r="W741" s="29"/>
      <c r="X741" s="29"/>
      <c r="Y741" s="29"/>
      <c r="Z741" s="29"/>
      <c r="AA741" s="29"/>
      <c r="AB741" s="29"/>
      <c r="AC741" s="29"/>
      <c r="AD741" s="29"/>
      <c r="AE741" s="29"/>
      <c r="AF741" s="29"/>
      <c r="AG741" s="29"/>
      <c r="AH741" s="29"/>
      <c r="AI741" s="29"/>
      <c r="AJ741" s="29"/>
      <c r="AK741" s="29"/>
      <c r="AL741" s="29"/>
      <c r="AM741" s="29"/>
      <c r="AN741" s="29"/>
      <c r="AO741" s="29"/>
      <c r="AP741" s="31"/>
      <c r="AQ741" s="31"/>
      <c r="AR741" s="7">
        <v>15.3</v>
      </c>
      <c r="AS741" s="7">
        <v>24.2</v>
      </c>
      <c r="AU741" s="51"/>
      <c r="AV741" s="52"/>
      <c r="AW741" s="123"/>
      <c r="AY741" s="59">
        <f t="shared" si="1059"/>
        <v>24.5</v>
      </c>
      <c r="AZ741" s="59">
        <f t="shared" si="1059"/>
        <v>31.5</v>
      </c>
      <c r="BA741" s="59">
        <f t="shared" si="1059"/>
        <v>23.6</v>
      </c>
    </row>
    <row r="742" spans="1:53" x14ac:dyDescent="0.15">
      <c r="A742" s="9"/>
      <c r="B742" s="10"/>
      <c r="C742" s="133" t="s">
        <v>117</v>
      </c>
      <c r="D742" s="23" t="s">
        <v>6</v>
      </c>
      <c r="E742" s="26">
        <f t="shared" ref="E742:AI742" si="1060">SUM(E743:E744)-SUM(E745:E746)</f>
        <v>0</v>
      </c>
      <c r="F742" s="26">
        <f t="shared" si="1060"/>
        <v>0</v>
      </c>
      <c r="G742" s="26">
        <f t="shared" si="1060"/>
        <v>0</v>
      </c>
      <c r="H742" s="26">
        <f t="shared" si="1060"/>
        <v>0</v>
      </c>
      <c r="I742" s="26">
        <f t="shared" si="1060"/>
        <v>0</v>
      </c>
      <c r="J742" s="26">
        <f t="shared" si="1060"/>
        <v>0</v>
      </c>
      <c r="K742" s="26">
        <f t="shared" si="1060"/>
        <v>0</v>
      </c>
      <c r="L742" s="26">
        <f t="shared" si="1060"/>
        <v>0</v>
      </c>
      <c r="M742" s="26">
        <f t="shared" si="1060"/>
        <v>0</v>
      </c>
      <c r="N742" s="26">
        <f t="shared" si="1060"/>
        <v>0</v>
      </c>
      <c r="O742" s="26">
        <f t="shared" si="1060"/>
        <v>0</v>
      </c>
      <c r="P742" s="26">
        <f t="shared" si="1060"/>
        <v>0</v>
      </c>
      <c r="Q742" s="26">
        <f t="shared" si="1060"/>
        <v>0</v>
      </c>
      <c r="R742" s="26">
        <f t="shared" si="1060"/>
        <v>0</v>
      </c>
      <c r="S742" s="26">
        <f t="shared" si="1060"/>
        <v>0</v>
      </c>
      <c r="T742" s="26">
        <f t="shared" si="1060"/>
        <v>0</v>
      </c>
      <c r="U742" s="26">
        <f t="shared" si="1060"/>
        <v>0</v>
      </c>
      <c r="V742" s="26">
        <f t="shared" si="1060"/>
        <v>0</v>
      </c>
      <c r="W742" s="26">
        <f t="shared" si="1060"/>
        <v>0</v>
      </c>
      <c r="X742" s="26">
        <f t="shared" si="1060"/>
        <v>0</v>
      </c>
      <c r="Y742" s="26">
        <f t="shared" si="1060"/>
        <v>0</v>
      </c>
      <c r="Z742" s="26">
        <f t="shared" si="1060"/>
        <v>100</v>
      </c>
      <c r="AA742" s="26">
        <f t="shared" si="1060"/>
        <v>0</v>
      </c>
      <c r="AB742" s="26">
        <f t="shared" si="1060"/>
        <v>0</v>
      </c>
      <c r="AC742" s="26">
        <f t="shared" si="1060"/>
        <v>0</v>
      </c>
      <c r="AD742" s="26">
        <f t="shared" si="1060"/>
        <v>0</v>
      </c>
      <c r="AE742" s="26">
        <f t="shared" si="1060"/>
        <v>0</v>
      </c>
      <c r="AF742" s="26">
        <f t="shared" si="1060"/>
        <v>0</v>
      </c>
      <c r="AG742" s="26">
        <f t="shared" si="1060"/>
        <v>0</v>
      </c>
      <c r="AH742" s="26">
        <f t="shared" si="1060"/>
        <v>0</v>
      </c>
      <c r="AI742" s="26">
        <f t="shared" si="1060"/>
        <v>0</v>
      </c>
      <c r="AJ742" s="26">
        <f t="shared" ref="AJ742:AK742" si="1061">SUM(AJ743:AJ744)-SUM(AJ745:AJ746)</f>
        <v>0</v>
      </c>
      <c r="AK742" s="26">
        <f t="shared" si="1061"/>
        <v>0</v>
      </c>
      <c r="AL742" s="26">
        <f t="shared" ref="AL742" si="1062">SUM(AL743:AL744)-SUM(AL745:AL746)</f>
        <v>0</v>
      </c>
      <c r="AM742" s="26">
        <f t="shared" ref="AM742" si="1063">SUM(AM743:AM744)-SUM(AM745:AM746)</f>
        <v>0</v>
      </c>
      <c r="AN742" s="26">
        <f t="shared" ref="AN742" si="1064">SUM(AN743:AN744)-SUM(AN745:AN746)</f>
        <v>0</v>
      </c>
      <c r="AO742" s="26">
        <f t="shared" ref="AO742" si="1065">SUM(AO743:AO744)-SUM(AO745:AO746)</f>
        <v>0</v>
      </c>
      <c r="AP742" s="27">
        <f t="shared" ref="AP742" si="1066">SUM(AP743:AP744)-SUM(AP745:AP746)</f>
        <v>0</v>
      </c>
      <c r="AQ742" s="27">
        <f t="shared" ref="AQ742" si="1067">SUM(AQ743:AQ744)-SUM(AQ745:AQ746)</f>
        <v>0</v>
      </c>
      <c r="AR742" s="3">
        <v>431.1</v>
      </c>
      <c r="AS742" s="3">
        <v>412.2</v>
      </c>
      <c r="AU742" s="51"/>
      <c r="AV742" s="52"/>
      <c r="AW742" s="53" t="s">
        <v>126</v>
      </c>
      <c r="AY742" s="27">
        <f>SUM(AY743:AY744)</f>
        <v>2082.8000000000002</v>
      </c>
      <c r="AZ742" s="27">
        <f>SUM(AZ743:AZ744)</f>
        <v>2376.8999999999996</v>
      </c>
      <c r="BA742" s="27">
        <f>SUM(BA743:BA744)</f>
        <v>2294</v>
      </c>
    </row>
    <row r="743" spans="1:53" x14ac:dyDescent="0.15">
      <c r="A743" s="9"/>
      <c r="B743" s="10"/>
      <c r="C743" s="134"/>
      <c r="D743" s="22" t="s">
        <v>7</v>
      </c>
      <c r="E743" s="28"/>
      <c r="F743" s="28"/>
      <c r="G743" s="28"/>
      <c r="H743" s="28"/>
      <c r="I743" s="28">
        <v>1480</v>
      </c>
      <c r="J743" s="28">
        <v>1255</v>
      </c>
      <c r="K743" s="28">
        <v>1967</v>
      </c>
      <c r="L743" s="28">
        <v>7563</v>
      </c>
      <c r="M743" s="28">
        <v>27168</v>
      </c>
      <c r="N743" s="28">
        <v>34645</v>
      </c>
      <c r="O743" s="28">
        <v>18354</v>
      </c>
      <c r="P743" s="28">
        <v>27130</v>
      </c>
      <c r="Q743" s="28">
        <v>25510</v>
      </c>
      <c r="R743" s="28">
        <v>12619</v>
      </c>
      <c r="S743" s="28">
        <v>13845</v>
      </c>
      <c r="T743" s="28">
        <v>7892</v>
      </c>
      <c r="U743" s="28">
        <v>8160</v>
      </c>
      <c r="V743" s="28">
        <v>10579</v>
      </c>
      <c r="W743" s="28">
        <v>10600</v>
      </c>
      <c r="X743" s="28">
        <v>11221</v>
      </c>
      <c r="Y743" s="28">
        <v>12490</v>
      </c>
      <c r="Z743" s="28">
        <v>7066</v>
      </c>
      <c r="AA743" s="28">
        <v>7087</v>
      </c>
      <c r="AB743" s="28">
        <v>9285</v>
      </c>
      <c r="AC743" s="28">
        <v>11845</v>
      </c>
      <c r="AD743" s="28">
        <v>13961</v>
      </c>
      <c r="AE743" s="28">
        <v>15806</v>
      </c>
      <c r="AF743" s="28">
        <v>18216</v>
      </c>
      <c r="AG743" s="28">
        <v>18184</v>
      </c>
      <c r="AH743" s="28">
        <v>18360</v>
      </c>
      <c r="AI743" s="28">
        <v>18406</v>
      </c>
      <c r="AJ743" s="28">
        <v>20153</v>
      </c>
      <c r="AK743" s="28">
        <v>39976</v>
      </c>
      <c r="AL743" s="28">
        <v>42562</v>
      </c>
      <c r="AM743" s="28">
        <v>74746</v>
      </c>
      <c r="AN743" s="28">
        <v>44450</v>
      </c>
      <c r="AO743" s="28">
        <v>58004</v>
      </c>
      <c r="AP743" s="30">
        <v>121.9</v>
      </c>
      <c r="AQ743" s="30">
        <v>84</v>
      </c>
      <c r="AR743" s="5">
        <v>67.400000000000006</v>
      </c>
      <c r="AS743" s="5">
        <v>62</v>
      </c>
      <c r="AU743" s="51"/>
      <c r="AV743" s="52"/>
      <c r="AW743" s="54"/>
      <c r="AY743" s="59">
        <f t="shared" ref="AY743:AY777" si="1068">AP809</f>
        <v>535.4</v>
      </c>
      <c r="AZ743" s="59">
        <f t="shared" ref="AZ743:AZ777" si="1069">AQ809</f>
        <v>640.29999999999995</v>
      </c>
      <c r="BA743" s="59">
        <f t="shared" ref="BA743:BA777" si="1070">AR809</f>
        <v>738.8</v>
      </c>
    </row>
    <row r="744" spans="1:53" x14ac:dyDescent="0.15">
      <c r="A744" s="9"/>
      <c r="B744" s="10"/>
      <c r="C744" s="134"/>
      <c r="D744" s="22" t="s">
        <v>8</v>
      </c>
      <c r="E744" s="28"/>
      <c r="F744" s="28"/>
      <c r="G744" s="28"/>
      <c r="H744" s="28"/>
      <c r="I744" s="28">
        <v>36433</v>
      </c>
      <c r="J744" s="28">
        <v>51314</v>
      </c>
      <c r="K744" s="28">
        <v>53309</v>
      </c>
      <c r="L744" s="28">
        <v>107448</v>
      </c>
      <c r="M744" s="28">
        <v>128857</v>
      </c>
      <c r="N744" s="28">
        <v>107088</v>
      </c>
      <c r="O744" s="28">
        <v>118318</v>
      </c>
      <c r="P744" s="28">
        <v>114870</v>
      </c>
      <c r="Q744" s="28">
        <v>121300</v>
      </c>
      <c r="R744" s="28">
        <v>136237</v>
      </c>
      <c r="S744" s="28">
        <v>162172</v>
      </c>
      <c r="T744" s="28">
        <v>150553</v>
      </c>
      <c r="U744" s="28">
        <v>149424</v>
      </c>
      <c r="V744" s="28">
        <v>101724</v>
      </c>
      <c r="W744" s="28">
        <v>120650</v>
      </c>
      <c r="X744" s="28">
        <v>118555</v>
      </c>
      <c r="Y744" s="28">
        <v>137765</v>
      </c>
      <c r="Z744" s="28">
        <v>108689</v>
      </c>
      <c r="AA744" s="28">
        <v>113803</v>
      </c>
      <c r="AB744" s="28">
        <v>150498</v>
      </c>
      <c r="AC744" s="28">
        <v>188822</v>
      </c>
      <c r="AD744" s="28">
        <v>204173</v>
      </c>
      <c r="AE744" s="28">
        <v>290078</v>
      </c>
      <c r="AF744" s="28">
        <v>306009</v>
      </c>
      <c r="AG744" s="28">
        <v>341133</v>
      </c>
      <c r="AH744" s="28">
        <v>354197</v>
      </c>
      <c r="AI744" s="28">
        <v>365957</v>
      </c>
      <c r="AJ744" s="28">
        <v>383708</v>
      </c>
      <c r="AK744" s="28">
        <v>405601</v>
      </c>
      <c r="AL744" s="28">
        <v>409527</v>
      </c>
      <c r="AM744" s="28">
        <v>391599</v>
      </c>
      <c r="AN744" s="28">
        <v>416430</v>
      </c>
      <c r="AO744" s="28">
        <v>415119</v>
      </c>
      <c r="AP744" s="30">
        <v>368.4</v>
      </c>
      <c r="AQ744" s="30">
        <v>445.4</v>
      </c>
      <c r="AR744" s="5">
        <v>363.7</v>
      </c>
      <c r="AS744" s="5">
        <v>350.2</v>
      </c>
      <c r="AU744" s="51"/>
      <c r="AV744" s="52"/>
      <c r="AW744" s="54"/>
      <c r="AY744" s="59">
        <f t="shared" si="1068"/>
        <v>1547.4</v>
      </c>
      <c r="AZ744" s="59">
        <f t="shared" si="1069"/>
        <v>1736.6</v>
      </c>
      <c r="BA744" s="59">
        <f t="shared" si="1070"/>
        <v>1555.2</v>
      </c>
    </row>
    <row r="745" spans="1:53" x14ac:dyDescent="0.15">
      <c r="A745" s="9"/>
      <c r="B745" s="10"/>
      <c r="C745" s="134"/>
      <c r="D745" s="22" t="s">
        <v>9</v>
      </c>
      <c r="E745" s="28"/>
      <c r="F745" s="28"/>
      <c r="G745" s="28"/>
      <c r="H745" s="28"/>
      <c r="I745" s="28">
        <v>37698</v>
      </c>
      <c r="J745" s="28">
        <v>52146</v>
      </c>
      <c r="K745" s="28">
        <v>53930</v>
      </c>
      <c r="L745" s="28">
        <v>112047</v>
      </c>
      <c r="M745" s="28">
        <v>147890</v>
      </c>
      <c r="N745" s="28">
        <v>124978</v>
      </c>
      <c r="O745" s="28">
        <v>133476</v>
      </c>
      <c r="P745" s="28">
        <v>138182</v>
      </c>
      <c r="Q745" s="28">
        <v>140325</v>
      </c>
      <c r="R745" s="28">
        <v>134338</v>
      </c>
      <c r="S745" s="28">
        <v>161197</v>
      </c>
      <c r="T745" s="28">
        <v>146490</v>
      </c>
      <c r="U745" s="28">
        <v>145314</v>
      </c>
      <c r="V745" s="28">
        <v>101401</v>
      </c>
      <c r="W745" s="28">
        <v>119318</v>
      </c>
      <c r="X745" s="28">
        <v>116791</v>
      </c>
      <c r="Y745" s="28">
        <v>135447</v>
      </c>
      <c r="Z745" s="28">
        <v>106013</v>
      </c>
      <c r="AA745" s="28">
        <v>111189</v>
      </c>
      <c r="AB745" s="28">
        <v>146427</v>
      </c>
      <c r="AC745" s="28">
        <v>190941</v>
      </c>
      <c r="AD745" s="28">
        <v>205914</v>
      </c>
      <c r="AE745" s="28">
        <v>291178</v>
      </c>
      <c r="AF745" s="28">
        <v>309990</v>
      </c>
      <c r="AG745" s="28">
        <v>344926</v>
      </c>
      <c r="AH745" s="28">
        <v>357831</v>
      </c>
      <c r="AI745" s="28">
        <v>369650</v>
      </c>
      <c r="AJ745" s="28">
        <v>388495</v>
      </c>
      <c r="AK745" s="28">
        <v>406245</v>
      </c>
      <c r="AL745" s="28">
        <v>411534</v>
      </c>
      <c r="AM745" s="28">
        <v>424162</v>
      </c>
      <c r="AN745" s="28">
        <v>411681</v>
      </c>
      <c r="AO745" s="28">
        <v>409737</v>
      </c>
      <c r="AP745" s="30">
        <v>436.1</v>
      </c>
      <c r="AQ745" s="30">
        <v>494.8</v>
      </c>
      <c r="AR745" s="5">
        <v>402.1</v>
      </c>
      <c r="AS745" s="5">
        <v>380</v>
      </c>
      <c r="AU745" s="51"/>
      <c r="AV745" s="52"/>
      <c r="AW745" s="54"/>
      <c r="AY745" s="59">
        <f t="shared" si="1068"/>
        <v>1561.3</v>
      </c>
      <c r="AZ745" s="59">
        <f t="shared" si="1069"/>
        <v>1824.9</v>
      </c>
      <c r="BA745" s="59">
        <f t="shared" si="1070"/>
        <v>1751.2</v>
      </c>
    </row>
    <row r="746" spans="1:53" x14ac:dyDescent="0.15">
      <c r="A746" s="9"/>
      <c r="B746" s="10"/>
      <c r="C746" s="134"/>
      <c r="D746" s="22" t="s">
        <v>10</v>
      </c>
      <c r="E746" s="28"/>
      <c r="F746" s="28"/>
      <c r="G746" s="28"/>
      <c r="H746" s="28"/>
      <c r="I746" s="28">
        <v>215</v>
      </c>
      <c r="J746" s="28">
        <v>423</v>
      </c>
      <c r="K746" s="28">
        <v>1346</v>
      </c>
      <c r="L746" s="28">
        <v>2964</v>
      </c>
      <c r="M746" s="28">
        <v>8135</v>
      </c>
      <c r="N746" s="28">
        <v>16755</v>
      </c>
      <c r="O746" s="28">
        <v>3196</v>
      </c>
      <c r="P746" s="28">
        <v>3818</v>
      </c>
      <c r="Q746" s="28">
        <v>6485</v>
      </c>
      <c r="R746" s="28">
        <v>14518</v>
      </c>
      <c r="S746" s="28">
        <v>14820</v>
      </c>
      <c r="T746" s="28">
        <v>11955</v>
      </c>
      <c r="U746" s="28">
        <v>12270</v>
      </c>
      <c r="V746" s="28">
        <v>10902</v>
      </c>
      <c r="W746" s="28">
        <v>11932</v>
      </c>
      <c r="X746" s="28">
        <v>12985</v>
      </c>
      <c r="Y746" s="28">
        <v>14808</v>
      </c>
      <c r="Z746" s="28">
        <v>9642</v>
      </c>
      <c r="AA746" s="28">
        <v>9701</v>
      </c>
      <c r="AB746" s="28">
        <v>13356</v>
      </c>
      <c r="AC746" s="28">
        <v>9726</v>
      </c>
      <c r="AD746" s="28">
        <v>12220</v>
      </c>
      <c r="AE746" s="28">
        <v>14706</v>
      </c>
      <c r="AF746" s="28">
        <v>14235</v>
      </c>
      <c r="AG746" s="28">
        <v>14391</v>
      </c>
      <c r="AH746" s="28">
        <v>14726</v>
      </c>
      <c r="AI746" s="28">
        <v>14713</v>
      </c>
      <c r="AJ746" s="28">
        <v>15366</v>
      </c>
      <c r="AK746" s="28">
        <v>39332</v>
      </c>
      <c r="AL746" s="28">
        <v>40555</v>
      </c>
      <c r="AM746" s="28">
        <v>42183</v>
      </c>
      <c r="AN746" s="28">
        <v>49199</v>
      </c>
      <c r="AO746" s="28">
        <v>63386</v>
      </c>
      <c r="AP746" s="30">
        <v>54.2</v>
      </c>
      <c r="AQ746" s="30">
        <v>34.6</v>
      </c>
      <c r="AR746" s="5">
        <v>29</v>
      </c>
      <c r="AS746" s="5">
        <v>32.200000000000003</v>
      </c>
      <c r="AU746" s="51"/>
      <c r="AV746" s="52"/>
      <c r="AW746" s="54"/>
      <c r="AY746" s="59">
        <f t="shared" si="1068"/>
        <v>521.5</v>
      </c>
      <c r="AZ746" s="59">
        <f t="shared" si="1069"/>
        <v>552</v>
      </c>
      <c r="BA746" s="59">
        <f t="shared" si="1070"/>
        <v>542.79999999999995</v>
      </c>
    </row>
    <row r="747" spans="1:53" ht="14.25" thickBot="1" x14ac:dyDescent="0.2">
      <c r="A747" s="9"/>
      <c r="B747" s="10"/>
      <c r="C747" s="135"/>
      <c r="D747" s="24" t="s">
        <v>11</v>
      </c>
      <c r="E747" s="29"/>
      <c r="F747" s="29"/>
      <c r="G747" s="29"/>
      <c r="H747" s="29"/>
      <c r="I747" s="29">
        <v>287</v>
      </c>
      <c r="J747" s="29">
        <v>461</v>
      </c>
      <c r="K747" s="29">
        <v>1607</v>
      </c>
      <c r="L747" s="29">
        <v>3354</v>
      </c>
      <c r="M747" s="29">
        <v>8721</v>
      </c>
      <c r="N747" s="29">
        <v>17994</v>
      </c>
      <c r="O747" s="29">
        <v>3502</v>
      </c>
      <c r="P747" s="29">
        <v>5023</v>
      </c>
      <c r="Q747" s="29">
        <v>7560</v>
      </c>
      <c r="R747" s="29">
        <v>19581</v>
      </c>
      <c r="S747" s="29">
        <v>19587</v>
      </c>
      <c r="T747" s="29">
        <v>16810</v>
      </c>
      <c r="U747" s="29">
        <v>20529</v>
      </c>
      <c r="V747" s="29">
        <v>20482</v>
      </c>
      <c r="W747" s="29">
        <v>21554</v>
      </c>
      <c r="X747" s="29">
        <v>26525</v>
      </c>
      <c r="Y747" s="29">
        <v>30711</v>
      </c>
      <c r="Z747" s="29">
        <v>11074</v>
      </c>
      <c r="AA747" s="29">
        <v>18437</v>
      </c>
      <c r="AB747" s="29">
        <v>24790</v>
      </c>
      <c r="AC747" s="29">
        <v>19459</v>
      </c>
      <c r="AD747" s="29">
        <v>20534</v>
      </c>
      <c r="AE747" s="29">
        <v>22469</v>
      </c>
      <c r="AF747" s="29">
        <v>21912</v>
      </c>
      <c r="AG747" s="29">
        <v>22283</v>
      </c>
      <c r="AH747" s="29">
        <v>15959</v>
      </c>
      <c r="AI747" s="29">
        <v>30065</v>
      </c>
      <c r="AJ747" s="29">
        <v>31432</v>
      </c>
      <c r="AK747" s="29">
        <v>84681</v>
      </c>
      <c r="AL747" s="29">
        <v>86762</v>
      </c>
      <c r="AM747" s="29">
        <v>87341</v>
      </c>
      <c r="AN747" s="29">
        <v>128875</v>
      </c>
      <c r="AO747" s="29">
        <v>127406</v>
      </c>
      <c r="AP747" s="31">
        <v>81.599999999999994</v>
      </c>
      <c r="AQ747" s="31">
        <v>50.3</v>
      </c>
      <c r="AR747" s="7">
        <v>34.9</v>
      </c>
      <c r="AS747" s="7">
        <v>38.5</v>
      </c>
      <c r="AU747" s="51"/>
      <c r="AV747" s="52"/>
      <c r="AW747" s="55"/>
      <c r="AY747" s="59">
        <f t="shared" si="1068"/>
        <v>547.5</v>
      </c>
      <c r="AZ747" s="59">
        <f t="shared" si="1069"/>
        <v>579.70000000000005</v>
      </c>
      <c r="BA747" s="59">
        <f t="shared" si="1070"/>
        <v>570.20000000000005</v>
      </c>
    </row>
    <row r="748" spans="1:53" x14ac:dyDescent="0.15">
      <c r="A748" s="9"/>
      <c r="B748" s="10"/>
      <c r="C748" s="136" t="s">
        <v>118</v>
      </c>
      <c r="D748" s="23" t="s">
        <v>6</v>
      </c>
      <c r="E748" s="26">
        <f t="shared" ref="E748:AI748" si="1071">SUM(E749:E750)</f>
        <v>0</v>
      </c>
      <c r="F748" s="26">
        <f t="shared" si="1071"/>
        <v>0</v>
      </c>
      <c r="G748" s="26">
        <f t="shared" si="1071"/>
        <v>0</v>
      </c>
      <c r="H748" s="26">
        <f t="shared" si="1071"/>
        <v>0</v>
      </c>
      <c r="I748" s="26">
        <f t="shared" si="1071"/>
        <v>0</v>
      </c>
      <c r="J748" s="26">
        <f t="shared" si="1071"/>
        <v>0</v>
      </c>
      <c r="K748" s="26">
        <f t="shared" si="1071"/>
        <v>0</v>
      </c>
      <c r="L748" s="26">
        <f t="shared" si="1071"/>
        <v>0</v>
      </c>
      <c r="M748" s="26">
        <f t="shared" si="1071"/>
        <v>0</v>
      </c>
      <c r="N748" s="26">
        <f t="shared" si="1071"/>
        <v>0</v>
      </c>
      <c r="O748" s="26">
        <f t="shared" si="1071"/>
        <v>0</v>
      </c>
      <c r="P748" s="26">
        <f t="shared" si="1071"/>
        <v>0</v>
      </c>
      <c r="Q748" s="26">
        <f t="shared" si="1071"/>
        <v>0</v>
      </c>
      <c r="R748" s="26">
        <f t="shared" si="1071"/>
        <v>0</v>
      </c>
      <c r="S748" s="26">
        <f t="shared" si="1071"/>
        <v>0</v>
      </c>
      <c r="T748" s="26">
        <f t="shared" si="1071"/>
        <v>0</v>
      </c>
      <c r="U748" s="26">
        <f t="shared" si="1071"/>
        <v>0</v>
      </c>
      <c r="V748" s="26">
        <f t="shared" si="1071"/>
        <v>0</v>
      </c>
      <c r="W748" s="26">
        <f t="shared" si="1071"/>
        <v>0</v>
      </c>
      <c r="X748" s="26">
        <f t="shared" si="1071"/>
        <v>0</v>
      </c>
      <c r="Y748" s="26">
        <f t="shared" si="1071"/>
        <v>0</v>
      </c>
      <c r="Z748" s="26">
        <f t="shared" si="1071"/>
        <v>0</v>
      </c>
      <c r="AA748" s="26">
        <f t="shared" si="1071"/>
        <v>0</v>
      </c>
      <c r="AB748" s="26">
        <f t="shared" si="1071"/>
        <v>0</v>
      </c>
      <c r="AC748" s="26">
        <f t="shared" si="1071"/>
        <v>0</v>
      </c>
      <c r="AD748" s="26">
        <f t="shared" si="1071"/>
        <v>0</v>
      </c>
      <c r="AE748" s="26">
        <f t="shared" si="1071"/>
        <v>0</v>
      </c>
      <c r="AF748" s="26">
        <f t="shared" si="1071"/>
        <v>0</v>
      </c>
      <c r="AG748" s="26">
        <f t="shared" si="1071"/>
        <v>0</v>
      </c>
      <c r="AH748" s="26">
        <f t="shared" si="1071"/>
        <v>0</v>
      </c>
      <c r="AI748" s="26">
        <f t="shared" si="1071"/>
        <v>0</v>
      </c>
      <c r="AJ748" s="26">
        <f t="shared" ref="AJ748:AK748" si="1072">SUM(AJ749:AJ750)</f>
        <v>0</v>
      </c>
      <c r="AK748" s="26">
        <f t="shared" si="1072"/>
        <v>0</v>
      </c>
      <c r="AL748" s="26">
        <f t="shared" ref="AL748" si="1073">SUM(AL749:AL750)</f>
        <v>0</v>
      </c>
      <c r="AM748" s="26">
        <f t="shared" ref="AM748" si="1074">SUM(AM749:AM750)</f>
        <v>0</v>
      </c>
      <c r="AN748" s="26">
        <f t="shared" ref="AN748" si="1075">SUM(AN749:AN750)</f>
        <v>0</v>
      </c>
      <c r="AO748" s="26">
        <f t="shared" ref="AO748" si="1076">SUM(AO749:AO750)</f>
        <v>0</v>
      </c>
      <c r="AP748" s="27">
        <f t="shared" ref="AP748" si="1077">SUM(AP749:AP750)</f>
        <v>0</v>
      </c>
      <c r="AQ748" s="27">
        <f t="shared" ref="AQ748" si="1078">SUM(AQ749:AQ750)</f>
        <v>0</v>
      </c>
      <c r="AR748" s="3">
        <v>225.6</v>
      </c>
      <c r="AS748" s="3">
        <v>181.8</v>
      </c>
      <c r="AU748" s="51"/>
      <c r="AV748" s="52"/>
      <c r="AW748" s="53" t="s">
        <v>380</v>
      </c>
      <c r="AY748" s="59">
        <f t="shared" si="1068"/>
        <v>0</v>
      </c>
      <c r="AZ748" s="59">
        <f t="shared" si="1069"/>
        <v>0</v>
      </c>
      <c r="BA748" s="59">
        <f t="shared" si="1070"/>
        <v>30</v>
      </c>
    </row>
    <row r="749" spans="1:53" x14ac:dyDescent="0.15">
      <c r="A749" s="9"/>
      <c r="B749" s="10"/>
      <c r="C749" s="137"/>
      <c r="D749" s="22" t="s">
        <v>7</v>
      </c>
      <c r="E749" s="28"/>
      <c r="F749" s="28"/>
      <c r="G749" s="28"/>
      <c r="H749" s="28"/>
      <c r="I749" s="28"/>
      <c r="J749" s="28"/>
      <c r="K749" s="28"/>
      <c r="L749" s="28"/>
      <c r="M749" s="28"/>
      <c r="N749" s="28"/>
      <c r="O749" s="28"/>
      <c r="P749" s="28"/>
      <c r="Q749" s="28"/>
      <c r="R749" s="28"/>
      <c r="S749" s="28"/>
      <c r="T749" s="28"/>
      <c r="U749" s="28"/>
      <c r="V749" s="28"/>
      <c r="W749" s="28"/>
      <c r="X749" s="28"/>
      <c r="Y749" s="28"/>
      <c r="Z749" s="28"/>
      <c r="AA749" s="28"/>
      <c r="AB749" s="28"/>
      <c r="AC749" s="28"/>
      <c r="AD749" s="28"/>
      <c r="AE749" s="28"/>
      <c r="AF749" s="28"/>
      <c r="AG749" s="28"/>
      <c r="AH749" s="28"/>
      <c r="AI749" s="28"/>
      <c r="AJ749" s="28"/>
      <c r="AK749" s="28"/>
      <c r="AL749" s="28"/>
      <c r="AM749" s="28"/>
      <c r="AN749" s="28"/>
      <c r="AO749" s="28"/>
      <c r="AP749" s="30"/>
      <c r="AQ749" s="30"/>
      <c r="AR749" s="5">
        <v>35.700000000000003</v>
      </c>
      <c r="AS749" s="5">
        <v>25.8</v>
      </c>
      <c r="AU749" s="51"/>
      <c r="AV749" s="52"/>
      <c r="AW749" s="54"/>
      <c r="AY749" s="59">
        <f t="shared" si="1068"/>
        <v>0</v>
      </c>
      <c r="AZ749" s="59">
        <f t="shared" si="1069"/>
        <v>0</v>
      </c>
      <c r="BA749" s="59">
        <f t="shared" si="1070"/>
        <v>0.9</v>
      </c>
    </row>
    <row r="750" spans="1:53" x14ac:dyDescent="0.15">
      <c r="A750" s="9"/>
      <c r="B750" s="10"/>
      <c r="C750" s="137"/>
      <c r="D750" s="22" t="s">
        <v>8</v>
      </c>
      <c r="E750" s="28"/>
      <c r="F750" s="28"/>
      <c r="G750" s="28"/>
      <c r="H750" s="28"/>
      <c r="I750" s="28"/>
      <c r="J750" s="28"/>
      <c r="K750" s="28"/>
      <c r="L750" s="28"/>
      <c r="M750" s="28"/>
      <c r="N750" s="28"/>
      <c r="O750" s="28"/>
      <c r="P750" s="28"/>
      <c r="Q750" s="28"/>
      <c r="R750" s="28"/>
      <c r="S750" s="28"/>
      <c r="T750" s="28"/>
      <c r="U750" s="28"/>
      <c r="V750" s="28"/>
      <c r="W750" s="28"/>
      <c r="X750" s="28"/>
      <c r="Y750" s="28"/>
      <c r="Z750" s="28"/>
      <c r="AA750" s="28"/>
      <c r="AB750" s="28"/>
      <c r="AC750" s="28"/>
      <c r="AD750" s="28"/>
      <c r="AE750" s="28"/>
      <c r="AF750" s="28"/>
      <c r="AG750" s="28"/>
      <c r="AH750" s="28"/>
      <c r="AI750" s="28"/>
      <c r="AJ750" s="28"/>
      <c r="AK750" s="28"/>
      <c r="AL750" s="28"/>
      <c r="AM750" s="28"/>
      <c r="AN750" s="28"/>
      <c r="AO750" s="28"/>
      <c r="AP750" s="30"/>
      <c r="AQ750" s="30"/>
      <c r="AR750" s="5">
        <v>189.9</v>
      </c>
      <c r="AS750" s="5">
        <v>156</v>
      </c>
      <c r="AU750" s="51"/>
      <c r="AV750" s="52"/>
      <c r="AW750" s="54"/>
      <c r="AY750" s="59">
        <f t="shared" si="1068"/>
        <v>0</v>
      </c>
      <c r="AZ750" s="59">
        <f t="shared" si="1069"/>
        <v>0</v>
      </c>
      <c r="BA750" s="59">
        <f t="shared" si="1070"/>
        <v>29.1</v>
      </c>
    </row>
    <row r="751" spans="1:53" x14ac:dyDescent="0.15">
      <c r="A751" s="9"/>
      <c r="B751" s="10"/>
      <c r="C751" s="137"/>
      <c r="D751" s="22" t="s">
        <v>9</v>
      </c>
      <c r="E751" s="28"/>
      <c r="F751" s="28"/>
      <c r="G751" s="28"/>
      <c r="H751" s="28"/>
      <c r="I751" s="28"/>
      <c r="J751" s="28"/>
      <c r="K751" s="28"/>
      <c r="L751" s="28"/>
      <c r="M751" s="28"/>
      <c r="N751" s="28"/>
      <c r="O751" s="28"/>
      <c r="P751" s="28"/>
      <c r="Q751" s="28"/>
      <c r="R751" s="28"/>
      <c r="S751" s="28"/>
      <c r="T751" s="28"/>
      <c r="U751" s="28"/>
      <c r="V751" s="28"/>
      <c r="W751" s="28"/>
      <c r="X751" s="28"/>
      <c r="Y751" s="28"/>
      <c r="Z751" s="28"/>
      <c r="AA751" s="28"/>
      <c r="AB751" s="28"/>
      <c r="AC751" s="28"/>
      <c r="AD751" s="28"/>
      <c r="AE751" s="28"/>
      <c r="AF751" s="28"/>
      <c r="AG751" s="28"/>
      <c r="AH751" s="28"/>
      <c r="AI751" s="28"/>
      <c r="AJ751" s="28"/>
      <c r="AK751" s="28"/>
      <c r="AL751" s="28"/>
      <c r="AM751" s="28"/>
      <c r="AN751" s="28"/>
      <c r="AO751" s="28"/>
      <c r="AP751" s="30"/>
      <c r="AQ751" s="30"/>
      <c r="AR751" s="5">
        <v>201.9</v>
      </c>
      <c r="AS751" s="5">
        <v>160.19999999999999</v>
      </c>
      <c r="AU751" s="51"/>
      <c r="AV751" s="52"/>
      <c r="AW751" s="54"/>
      <c r="AY751" s="59">
        <f t="shared" si="1068"/>
        <v>0</v>
      </c>
      <c r="AZ751" s="59">
        <f t="shared" si="1069"/>
        <v>0</v>
      </c>
      <c r="BA751" s="59">
        <f t="shared" si="1070"/>
        <v>30</v>
      </c>
    </row>
    <row r="752" spans="1:53" x14ac:dyDescent="0.15">
      <c r="A752" s="9"/>
      <c r="B752" s="10"/>
      <c r="C752" s="137"/>
      <c r="D752" s="22" t="s">
        <v>10</v>
      </c>
      <c r="E752" s="28"/>
      <c r="F752" s="28"/>
      <c r="G752" s="28"/>
      <c r="H752" s="28"/>
      <c r="I752" s="28"/>
      <c r="J752" s="28"/>
      <c r="K752" s="28"/>
      <c r="L752" s="28"/>
      <c r="M752" s="28"/>
      <c r="N752" s="28"/>
      <c r="O752" s="28"/>
      <c r="P752" s="28"/>
      <c r="Q752" s="28"/>
      <c r="R752" s="28"/>
      <c r="S752" s="28"/>
      <c r="T752" s="28"/>
      <c r="U752" s="28"/>
      <c r="V752" s="28"/>
      <c r="W752" s="28"/>
      <c r="X752" s="28"/>
      <c r="Y752" s="28"/>
      <c r="Z752" s="28"/>
      <c r="AA752" s="28"/>
      <c r="AB752" s="28"/>
      <c r="AC752" s="28"/>
      <c r="AD752" s="28"/>
      <c r="AE752" s="28"/>
      <c r="AF752" s="28"/>
      <c r="AG752" s="28"/>
      <c r="AH752" s="28"/>
      <c r="AI752" s="28"/>
      <c r="AJ752" s="28"/>
      <c r="AK752" s="28"/>
      <c r="AL752" s="28"/>
      <c r="AM752" s="28"/>
      <c r="AN752" s="28"/>
      <c r="AO752" s="28"/>
      <c r="AP752" s="30"/>
      <c r="AQ752" s="30"/>
      <c r="AR752" s="5">
        <v>23.7</v>
      </c>
      <c r="AS752" s="5">
        <v>21.6</v>
      </c>
      <c r="AU752" s="51"/>
      <c r="AV752" s="52"/>
      <c r="AW752" s="54"/>
      <c r="AY752" s="59">
        <f t="shared" si="1068"/>
        <v>0</v>
      </c>
      <c r="AZ752" s="59">
        <f t="shared" si="1069"/>
        <v>0</v>
      </c>
      <c r="BA752" s="59">
        <f t="shared" si="1070"/>
        <v>0</v>
      </c>
    </row>
    <row r="753" spans="1:53" ht="14.25" thickBot="1" x14ac:dyDescent="0.2">
      <c r="A753" s="9"/>
      <c r="B753" s="10"/>
      <c r="C753" s="138"/>
      <c r="D753" s="24" t="s">
        <v>11</v>
      </c>
      <c r="E753" s="29"/>
      <c r="F753" s="29"/>
      <c r="G753" s="29"/>
      <c r="H753" s="29"/>
      <c r="I753" s="29"/>
      <c r="J753" s="29"/>
      <c r="K753" s="29"/>
      <c r="L753" s="29"/>
      <c r="M753" s="29"/>
      <c r="N753" s="29"/>
      <c r="O753" s="29"/>
      <c r="P753" s="29"/>
      <c r="Q753" s="29"/>
      <c r="R753" s="29"/>
      <c r="S753" s="29"/>
      <c r="T753" s="29"/>
      <c r="U753" s="29"/>
      <c r="V753" s="29"/>
      <c r="W753" s="29"/>
      <c r="X753" s="29"/>
      <c r="Y753" s="29"/>
      <c r="Z753" s="29"/>
      <c r="AA753" s="29"/>
      <c r="AB753" s="29"/>
      <c r="AC753" s="29"/>
      <c r="AD753" s="29"/>
      <c r="AE753" s="29"/>
      <c r="AF753" s="29"/>
      <c r="AG753" s="29"/>
      <c r="AH753" s="29"/>
      <c r="AI753" s="29"/>
      <c r="AJ753" s="29"/>
      <c r="AK753" s="29"/>
      <c r="AL753" s="29"/>
      <c r="AM753" s="29"/>
      <c r="AN753" s="29"/>
      <c r="AO753" s="29"/>
      <c r="AP753" s="31"/>
      <c r="AQ753" s="31"/>
      <c r="AR753" s="7">
        <v>31.6</v>
      </c>
      <c r="AS753" s="7">
        <v>24.7</v>
      </c>
      <c r="AU753" s="51"/>
      <c r="AV753" s="52"/>
      <c r="AW753" s="55"/>
      <c r="AY753" s="59">
        <f t="shared" si="1068"/>
        <v>0</v>
      </c>
      <c r="AZ753" s="59">
        <f t="shared" si="1069"/>
        <v>0</v>
      </c>
      <c r="BA753" s="59">
        <f t="shared" si="1070"/>
        <v>0</v>
      </c>
    </row>
    <row r="754" spans="1:53" x14ac:dyDescent="0.15">
      <c r="A754" s="9"/>
      <c r="B754" s="10"/>
      <c r="C754" s="145" t="s">
        <v>119</v>
      </c>
      <c r="D754" s="23" t="s">
        <v>6</v>
      </c>
      <c r="E754" s="26">
        <f t="shared" ref="E754:AI754" si="1079">SUM(E755:E756)-SUM(E757:E758)</f>
        <v>0</v>
      </c>
      <c r="F754" s="26">
        <f t="shared" si="1079"/>
        <v>0</v>
      </c>
      <c r="G754" s="26">
        <f t="shared" si="1079"/>
        <v>0</v>
      </c>
      <c r="H754" s="26">
        <f t="shared" si="1079"/>
        <v>0</v>
      </c>
      <c r="I754" s="26">
        <f t="shared" si="1079"/>
        <v>0</v>
      </c>
      <c r="J754" s="26">
        <f t="shared" si="1079"/>
        <v>0</v>
      </c>
      <c r="K754" s="26">
        <f t="shared" si="1079"/>
        <v>0</v>
      </c>
      <c r="L754" s="26">
        <f t="shared" si="1079"/>
        <v>0</v>
      </c>
      <c r="M754" s="26">
        <f t="shared" si="1079"/>
        <v>0</v>
      </c>
      <c r="N754" s="26">
        <f t="shared" si="1079"/>
        <v>0</v>
      </c>
      <c r="O754" s="26">
        <f t="shared" si="1079"/>
        <v>0</v>
      </c>
      <c r="P754" s="26">
        <f t="shared" si="1079"/>
        <v>0</v>
      </c>
      <c r="Q754" s="26">
        <f t="shared" si="1079"/>
        <v>0</v>
      </c>
      <c r="R754" s="26">
        <f t="shared" si="1079"/>
        <v>0</v>
      </c>
      <c r="S754" s="26">
        <f t="shared" si="1079"/>
        <v>0</v>
      </c>
      <c r="T754" s="26">
        <f t="shared" si="1079"/>
        <v>0</v>
      </c>
      <c r="U754" s="26">
        <f t="shared" si="1079"/>
        <v>0</v>
      </c>
      <c r="V754" s="26">
        <f t="shared" si="1079"/>
        <v>0</v>
      </c>
      <c r="W754" s="26">
        <f t="shared" si="1079"/>
        <v>0</v>
      </c>
      <c r="X754" s="26">
        <f t="shared" si="1079"/>
        <v>0</v>
      </c>
      <c r="Y754" s="26">
        <f t="shared" si="1079"/>
        <v>0</v>
      </c>
      <c r="Z754" s="26">
        <f t="shared" si="1079"/>
        <v>0</v>
      </c>
      <c r="AA754" s="26">
        <f t="shared" si="1079"/>
        <v>0</v>
      </c>
      <c r="AB754" s="26">
        <f t="shared" si="1079"/>
        <v>0</v>
      </c>
      <c r="AC754" s="26">
        <f t="shared" si="1079"/>
        <v>0</v>
      </c>
      <c r="AD754" s="26">
        <f t="shared" si="1079"/>
        <v>0</v>
      </c>
      <c r="AE754" s="26">
        <f t="shared" si="1079"/>
        <v>0</v>
      </c>
      <c r="AF754" s="26">
        <f t="shared" si="1079"/>
        <v>0</v>
      </c>
      <c r="AG754" s="26">
        <f t="shared" si="1079"/>
        <v>0</v>
      </c>
      <c r="AH754" s="26">
        <f t="shared" si="1079"/>
        <v>0</v>
      </c>
      <c r="AI754" s="26">
        <f t="shared" si="1079"/>
        <v>0</v>
      </c>
      <c r="AJ754" s="26">
        <f t="shared" ref="AJ754:AK754" si="1080">SUM(AJ755:AJ756)-SUM(AJ757:AJ758)</f>
        <v>0</v>
      </c>
      <c r="AK754" s="26">
        <f t="shared" si="1080"/>
        <v>0</v>
      </c>
      <c r="AL754" s="26">
        <f t="shared" ref="AL754" si="1081">SUM(AL755:AL756)-SUM(AL757:AL758)</f>
        <v>0</v>
      </c>
      <c r="AM754" s="26">
        <f t="shared" ref="AM754" si="1082">SUM(AM755:AM756)-SUM(AM757:AM758)</f>
        <v>0</v>
      </c>
      <c r="AN754" s="26">
        <f t="shared" ref="AN754" si="1083">SUM(AN755:AN756)-SUM(AN757:AN758)</f>
        <v>0</v>
      </c>
      <c r="AO754" s="26">
        <f t="shared" ref="AO754" si="1084">SUM(AO755:AO756)-SUM(AO757:AO758)</f>
        <v>0</v>
      </c>
      <c r="AP754" s="27">
        <f t="shared" ref="AP754" si="1085">SUM(AP755:AP756)-SUM(AP757:AP758)</f>
        <v>0</v>
      </c>
      <c r="AQ754" s="27">
        <f t="shared" ref="AQ754" si="1086">SUM(AQ755:AQ756)-SUM(AQ757:AQ758)</f>
        <v>0</v>
      </c>
      <c r="AR754" s="3">
        <v>221.4</v>
      </c>
      <c r="AS754" s="3">
        <v>221.8</v>
      </c>
      <c r="AU754" s="51"/>
      <c r="AV754" s="52"/>
      <c r="AW754" s="53" t="s">
        <v>127</v>
      </c>
      <c r="AY754" s="59">
        <f t="shared" si="1068"/>
        <v>0</v>
      </c>
      <c r="AZ754" s="59">
        <f t="shared" si="1069"/>
        <v>0</v>
      </c>
      <c r="BA754" s="59">
        <f t="shared" si="1070"/>
        <v>81.2</v>
      </c>
    </row>
    <row r="755" spans="1:53" x14ac:dyDescent="0.15">
      <c r="A755" s="9"/>
      <c r="B755" s="10"/>
      <c r="C755" s="146"/>
      <c r="D755" s="22" t="s">
        <v>7</v>
      </c>
      <c r="E755" s="28"/>
      <c r="F755" s="28"/>
      <c r="G755" s="28"/>
      <c r="H755" s="28"/>
      <c r="I755" s="28"/>
      <c r="J755" s="28"/>
      <c r="K755" s="28"/>
      <c r="L755" s="28"/>
      <c r="M755" s="28"/>
      <c r="N755" s="28"/>
      <c r="O755" s="28"/>
      <c r="P755" s="28"/>
      <c r="Q755" s="28"/>
      <c r="R755" s="28"/>
      <c r="S755" s="28"/>
      <c r="T755" s="28"/>
      <c r="U755" s="28"/>
      <c r="V755" s="28"/>
      <c r="W755" s="28"/>
      <c r="X755" s="28"/>
      <c r="Y755" s="28"/>
      <c r="Z755" s="28"/>
      <c r="AA755" s="28"/>
      <c r="AB755" s="28"/>
      <c r="AC755" s="28"/>
      <c r="AD755" s="28"/>
      <c r="AE755" s="28"/>
      <c r="AF755" s="28"/>
      <c r="AG755" s="28"/>
      <c r="AH755" s="28"/>
      <c r="AI755" s="28"/>
      <c r="AJ755" s="28"/>
      <c r="AK755" s="28"/>
      <c r="AL755" s="28"/>
      <c r="AM755" s="28"/>
      <c r="AN755" s="28"/>
      <c r="AO755" s="28"/>
      <c r="AP755" s="30">
        <v>15.4</v>
      </c>
      <c r="AQ755" s="30">
        <v>55.6</v>
      </c>
      <c r="AR755" s="5">
        <v>38</v>
      </c>
      <c r="AS755" s="5">
        <v>35.299999999999997</v>
      </c>
      <c r="AU755" s="51"/>
      <c r="AV755" s="52"/>
      <c r="AW755" s="54"/>
      <c r="AY755" s="59">
        <f t="shared" si="1068"/>
        <v>0</v>
      </c>
      <c r="AZ755" s="59">
        <f t="shared" si="1069"/>
        <v>0</v>
      </c>
      <c r="BA755" s="59">
        <f t="shared" si="1070"/>
        <v>3.3</v>
      </c>
    </row>
    <row r="756" spans="1:53" x14ac:dyDescent="0.15">
      <c r="A756" s="9"/>
      <c r="B756" s="10"/>
      <c r="C756" s="146"/>
      <c r="D756" s="22" t="s">
        <v>8</v>
      </c>
      <c r="E756" s="28"/>
      <c r="F756" s="28"/>
      <c r="G756" s="28"/>
      <c r="H756" s="28"/>
      <c r="I756" s="28"/>
      <c r="J756" s="28"/>
      <c r="K756" s="28"/>
      <c r="L756" s="28"/>
      <c r="M756" s="28"/>
      <c r="N756" s="28"/>
      <c r="O756" s="28"/>
      <c r="P756" s="28"/>
      <c r="Q756" s="28"/>
      <c r="R756" s="28"/>
      <c r="S756" s="28"/>
      <c r="T756" s="28"/>
      <c r="U756" s="28"/>
      <c r="V756" s="28"/>
      <c r="W756" s="28"/>
      <c r="X756" s="28"/>
      <c r="Y756" s="28"/>
      <c r="Z756" s="28"/>
      <c r="AA756" s="28"/>
      <c r="AB756" s="28"/>
      <c r="AC756" s="28"/>
      <c r="AD756" s="28"/>
      <c r="AE756" s="28"/>
      <c r="AF756" s="28"/>
      <c r="AG756" s="28"/>
      <c r="AH756" s="28"/>
      <c r="AI756" s="28"/>
      <c r="AJ756" s="28"/>
      <c r="AK756" s="28"/>
      <c r="AL756" s="28"/>
      <c r="AM756" s="28"/>
      <c r="AN756" s="28"/>
      <c r="AO756" s="28"/>
      <c r="AP756" s="30">
        <v>180.6</v>
      </c>
      <c r="AQ756" s="30">
        <v>148.1</v>
      </c>
      <c r="AR756" s="5">
        <v>183.4</v>
      </c>
      <c r="AS756" s="5">
        <v>186.5</v>
      </c>
      <c r="AU756" s="51"/>
      <c r="AV756" s="52"/>
      <c r="AW756" s="54"/>
      <c r="AY756" s="59">
        <f t="shared" si="1068"/>
        <v>0</v>
      </c>
      <c r="AZ756" s="59">
        <f t="shared" si="1069"/>
        <v>0</v>
      </c>
      <c r="BA756" s="59">
        <f t="shared" si="1070"/>
        <v>77.900000000000006</v>
      </c>
    </row>
    <row r="757" spans="1:53" x14ac:dyDescent="0.15">
      <c r="A757" s="9"/>
      <c r="B757" s="10"/>
      <c r="C757" s="146"/>
      <c r="D757" s="22" t="s">
        <v>9</v>
      </c>
      <c r="E757" s="28"/>
      <c r="F757" s="28"/>
      <c r="G757" s="28"/>
      <c r="H757" s="28"/>
      <c r="I757" s="28"/>
      <c r="J757" s="28"/>
      <c r="K757" s="28"/>
      <c r="L757" s="28"/>
      <c r="M757" s="28"/>
      <c r="N757" s="28"/>
      <c r="O757" s="28"/>
      <c r="P757" s="28"/>
      <c r="Q757" s="28"/>
      <c r="R757" s="28"/>
      <c r="S757" s="28"/>
      <c r="T757" s="28"/>
      <c r="U757" s="28"/>
      <c r="V757" s="28"/>
      <c r="W757" s="28"/>
      <c r="X757" s="28"/>
      <c r="Y757" s="28"/>
      <c r="Z757" s="28"/>
      <c r="AA757" s="28"/>
      <c r="AB757" s="28"/>
      <c r="AC757" s="28"/>
      <c r="AD757" s="28"/>
      <c r="AE757" s="28"/>
      <c r="AF757" s="28"/>
      <c r="AG757" s="28"/>
      <c r="AH757" s="28"/>
      <c r="AI757" s="28"/>
      <c r="AJ757" s="28"/>
      <c r="AK757" s="28"/>
      <c r="AL757" s="28"/>
      <c r="AM757" s="28"/>
      <c r="AN757" s="28"/>
      <c r="AO757" s="28"/>
      <c r="AP757" s="30">
        <v>177.5</v>
      </c>
      <c r="AQ757" s="30">
        <v>154.80000000000001</v>
      </c>
      <c r="AR757" s="5">
        <v>176.1</v>
      </c>
      <c r="AS757" s="5">
        <v>175.1</v>
      </c>
      <c r="AU757" s="51"/>
      <c r="AV757" s="52"/>
      <c r="AW757" s="54"/>
      <c r="AY757" s="59">
        <f t="shared" si="1068"/>
        <v>0</v>
      </c>
      <c r="AZ757" s="59">
        <f t="shared" si="1069"/>
        <v>0</v>
      </c>
      <c r="BA757" s="59">
        <f t="shared" si="1070"/>
        <v>72.599999999999994</v>
      </c>
    </row>
    <row r="758" spans="1:53" x14ac:dyDescent="0.15">
      <c r="A758" s="9"/>
      <c r="B758" s="10"/>
      <c r="C758" s="146"/>
      <c r="D758" s="22" t="s">
        <v>10</v>
      </c>
      <c r="E758" s="28"/>
      <c r="F758" s="28"/>
      <c r="G758" s="28"/>
      <c r="H758" s="28"/>
      <c r="I758" s="28"/>
      <c r="J758" s="28"/>
      <c r="K758" s="28"/>
      <c r="L758" s="28"/>
      <c r="M758" s="28"/>
      <c r="N758" s="28"/>
      <c r="O758" s="28"/>
      <c r="P758" s="28"/>
      <c r="Q758" s="28"/>
      <c r="R758" s="28"/>
      <c r="S758" s="28"/>
      <c r="T758" s="28"/>
      <c r="U758" s="28"/>
      <c r="V758" s="28"/>
      <c r="W758" s="28"/>
      <c r="X758" s="28"/>
      <c r="Y758" s="28"/>
      <c r="Z758" s="28"/>
      <c r="AA758" s="28"/>
      <c r="AB758" s="28"/>
      <c r="AC758" s="28"/>
      <c r="AD758" s="28"/>
      <c r="AE758" s="28"/>
      <c r="AF758" s="28"/>
      <c r="AG758" s="28"/>
      <c r="AH758" s="28"/>
      <c r="AI758" s="28"/>
      <c r="AJ758" s="28"/>
      <c r="AK758" s="28"/>
      <c r="AL758" s="28"/>
      <c r="AM758" s="28"/>
      <c r="AN758" s="28"/>
      <c r="AO758" s="28"/>
      <c r="AP758" s="30">
        <v>18.5</v>
      </c>
      <c r="AQ758" s="30">
        <v>48.9</v>
      </c>
      <c r="AR758" s="5">
        <v>45.3</v>
      </c>
      <c r="AS758" s="5">
        <v>46.7</v>
      </c>
      <c r="AU758" s="51"/>
      <c r="AV758" s="52"/>
      <c r="AW758" s="54"/>
      <c r="AY758" s="59">
        <f t="shared" si="1068"/>
        <v>0</v>
      </c>
      <c r="AZ758" s="59">
        <f t="shared" si="1069"/>
        <v>0</v>
      </c>
      <c r="BA758" s="59">
        <f t="shared" si="1070"/>
        <v>8.6</v>
      </c>
    </row>
    <row r="759" spans="1:53" ht="14.25" thickBot="1" x14ac:dyDescent="0.2">
      <c r="A759" s="9"/>
      <c r="B759" s="10"/>
      <c r="C759" s="147"/>
      <c r="D759" s="24" t="s">
        <v>11</v>
      </c>
      <c r="E759" s="29"/>
      <c r="F759" s="29"/>
      <c r="G759" s="29"/>
      <c r="H759" s="29"/>
      <c r="I759" s="29"/>
      <c r="J759" s="29"/>
      <c r="K759" s="29"/>
      <c r="L759" s="29"/>
      <c r="M759" s="29"/>
      <c r="N759" s="29"/>
      <c r="O759" s="29"/>
      <c r="P759" s="29"/>
      <c r="Q759" s="29"/>
      <c r="R759" s="29"/>
      <c r="S759" s="29"/>
      <c r="T759" s="29"/>
      <c r="U759" s="29"/>
      <c r="V759" s="29"/>
      <c r="W759" s="29"/>
      <c r="X759" s="29"/>
      <c r="Y759" s="29"/>
      <c r="Z759" s="29"/>
      <c r="AA759" s="29"/>
      <c r="AB759" s="29"/>
      <c r="AC759" s="29"/>
      <c r="AD759" s="29"/>
      <c r="AE759" s="29"/>
      <c r="AF759" s="29"/>
      <c r="AG759" s="29"/>
      <c r="AH759" s="29"/>
      <c r="AI759" s="29"/>
      <c r="AJ759" s="29"/>
      <c r="AK759" s="29"/>
      <c r="AL759" s="29"/>
      <c r="AM759" s="29"/>
      <c r="AN759" s="29"/>
      <c r="AO759" s="29"/>
      <c r="AP759" s="31">
        <v>28.6</v>
      </c>
      <c r="AQ759" s="31">
        <v>52.1</v>
      </c>
      <c r="AR759" s="7">
        <v>50.5</v>
      </c>
      <c r="AS759" s="7">
        <v>66.099999999999994</v>
      </c>
      <c r="AU759" s="51"/>
      <c r="AV759" s="52"/>
      <c r="AW759" s="55"/>
      <c r="AY759" s="59">
        <f t="shared" si="1068"/>
        <v>0</v>
      </c>
      <c r="AZ759" s="59">
        <f t="shared" si="1069"/>
        <v>0</v>
      </c>
      <c r="BA759" s="59">
        <f t="shared" si="1070"/>
        <v>9.8000000000000007</v>
      </c>
    </row>
    <row r="760" spans="1:53" x14ac:dyDescent="0.15">
      <c r="A760" s="9"/>
      <c r="B760" s="10"/>
      <c r="C760" s="136" t="s">
        <v>120</v>
      </c>
      <c r="D760" s="23" t="s">
        <v>6</v>
      </c>
      <c r="E760" s="26">
        <f t="shared" ref="E760:AI760" si="1087">SUM(E761:E762)</f>
        <v>0</v>
      </c>
      <c r="F760" s="26">
        <f t="shared" si="1087"/>
        <v>0</v>
      </c>
      <c r="G760" s="26">
        <f t="shared" si="1087"/>
        <v>0</v>
      </c>
      <c r="H760" s="26">
        <f t="shared" si="1087"/>
        <v>0</v>
      </c>
      <c r="I760" s="26">
        <f t="shared" si="1087"/>
        <v>0</v>
      </c>
      <c r="J760" s="26">
        <f t="shared" si="1087"/>
        <v>0</v>
      </c>
      <c r="K760" s="26">
        <f t="shared" si="1087"/>
        <v>0</v>
      </c>
      <c r="L760" s="26">
        <f t="shared" si="1087"/>
        <v>0</v>
      </c>
      <c r="M760" s="26">
        <f t="shared" si="1087"/>
        <v>0</v>
      </c>
      <c r="N760" s="26">
        <f t="shared" si="1087"/>
        <v>0</v>
      </c>
      <c r="O760" s="26">
        <f t="shared" si="1087"/>
        <v>0</v>
      </c>
      <c r="P760" s="26">
        <f t="shared" si="1087"/>
        <v>0</v>
      </c>
      <c r="Q760" s="26">
        <f t="shared" si="1087"/>
        <v>0</v>
      </c>
      <c r="R760" s="26">
        <f t="shared" si="1087"/>
        <v>0</v>
      </c>
      <c r="S760" s="26">
        <f t="shared" si="1087"/>
        <v>0</v>
      </c>
      <c r="T760" s="26">
        <f t="shared" si="1087"/>
        <v>0</v>
      </c>
      <c r="U760" s="26">
        <f t="shared" si="1087"/>
        <v>0</v>
      </c>
      <c r="V760" s="26">
        <f t="shared" si="1087"/>
        <v>0</v>
      </c>
      <c r="W760" s="26">
        <f t="shared" si="1087"/>
        <v>0</v>
      </c>
      <c r="X760" s="26">
        <f t="shared" si="1087"/>
        <v>0</v>
      </c>
      <c r="Y760" s="26">
        <f t="shared" si="1087"/>
        <v>0</v>
      </c>
      <c r="Z760" s="26">
        <f t="shared" si="1087"/>
        <v>0</v>
      </c>
      <c r="AA760" s="26">
        <f t="shared" si="1087"/>
        <v>0</v>
      </c>
      <c r="AB760" s="26">
        <f t="shared" si="1087"/>
        <v>0</v>
      </c>
      <c r="AC760" s="26">
        <f t="shared" si="1087"/>
        <v>0</v>
      </c>
      <c r="AD760" s="26">
        <f t="shared" si="1087"/>
        <v>0</v>
      </c>
      <c r="AE760" s="26">
        <f t="shared" si="1087"/>
        <v>0</v>
      </c>
      <c r="AF760" s="26">
        <f t="shared" si="1087"/>
        <v>0</v>
      </c>
      <c r="AG760" s="26">
        <f t="shared" si="1087"/>
        <v>0</v>
      </c>
      <c r="AH760" s="26">
        <f t="shared" si="1087"/>
        <v>0</v>
      </c>
      <c r="AI760" s="26">
        <f t="shared" si="1087"/>
        <v>0</v>
      </c>
      <c r="AJ760" s="26">
        <f t="shared" ref="AJ760:AK760" si="1088">SUM(AJ761:AJ762)</f>
        <v>0</v>
      </c>
      <c r="AK760" s="26">
        <f t="shared" si="1088"/>
        <v>0</v>
      </c>
      <c r="AL760" s="26">
        <f t="shared" ref="AL760" si="1089">SUM(AL761:AL762)</f>
        <v>0</v>
      </c>
      <c r="AM760" s="26">
        <f t="shared" ref="AM760" si="1090">SUM(AM761:AM762)</f>
        <v>0</v>
      </c>
      <c r="AN760" s="26">
        <f t="shared" ref="AN760" si="1091">SUM(AN761:AN762)</f>
        <v>0</v>
      </c>
      <c r="AO760" s="26">
        <f t="shared" ref="AO760" si="1092">SUM(AO761:AO762)</f>
        <v>0</v>
      </c>
      <c r="AP760" s="27">
        <f t="shared" ref="AP760" si="1093">SUM(AP761:AP762)</f>
        <v>0</v>
      </c>
      <c r="AQ760" s="27">
        <f t="shared" ref="AQ760" si="1094">SUM(AQ761:AQ762)</f>
        <v>0</v>
      </c>
      <c r="AR760" s="3">
        <v>130.4</v>
      </c>
      <c r="AS760" s="3">
        <v>121.1</v>
      </c>
      <c r="AU760" s="51"/>
      <c r="AV760" s="52"/>
      <c r="AW760" s="53" t="s">
        <v>128</v>
      </c>
      <c r="AY760" s="59">
        <f t="shared" si="1068"/>
        <v>0</v>
      </c>
      <c r="AZ760" s="59">
        <f t="shared" si="1069"/>
        <v>0</v>
      </c>
      <c r="BA760" s="59">
        <f t="shared" si="1070"/>
        <v>511.5</v>
      </c>
    </row>
    <row r="761" spans="1:53" x14ac:dyDescent="0.15">
      <c r="A761" s="9"/>
      <c r="B761" s="10"/>
      <c r="C761" s="137"/>
      <c r="D761" s="22" t="s">
        <v>7</v>
      </c>
      <c r="E761" s="28"/>
      <c r="F761" s="28"/>
      <c r="G761" s="28"/>
      <c r="H761" s="28"/>
      <c r="I761" s="28"/>
      <c r="J761" s="28"/>
      <c r="K761" s="28"/>
      <c r="L761" s="28"/>
      <c r="M761" s="28"/>
      <c r="N761" s="28"/>
      <c r="O761" s="28"/>
      <c r="P761" s="28"/>
      <c r="Q761" s="28"/>
      <c r="R761" s="28"/>
      <c r="S761" s="28"/>
      <c r="T761" s="28"/>
      <c r="U761" s="28"/>
      <c r="V761" s="28"/>
      <c r="W761" s="28"/>
      <c r="X761" s="28"/>
      <c r="Y761" s="28"/>
      <c r="Z761" s="28"/>
      <c r="AA761" s="28"/>
      <c r="AB761" s="28"/>
      <c r="AC761" s="28"/>
      <c r="AD761" s="28"/>
      <c r="AE761" s="28"/>
      <c r="AF761" s="28"/>
      <c r="AG761" s="28"/>
      <c r="AH761" s="28"/>
      <c r="AI761" s="28"/>
      <c r="AJ761" s="28"/>
      <c r="AK761" s="28"/>
      <c r="AL761" s="28"/>
      <c r="AM761" s="28"/>
      <c r="AN761" s="28"/>
      <c r="AO761" s="28"/>
      <c r="AP761" s="30"/>
      <c r="AQ761" s="30"/>
      <c r="AR761" s="5">
        <v>24.9</v>
      </c>
      <c r="AS761" s="5">
        <v>20.100000000000001</v>
      </c>
      <c r="AU761" s="51"/>
      <c r="AV761" s="52"/>
      <c r="AW761" s="54"/>
      <c r="AY761" s="59">
        <f t="shared" si="1068"/>
        <v>0</v>
      </c>
      <c r="AZ761" s="59">
        <f t="shared" si="1069"/>
        <v>0</v>
      </c>
      <c r="BA761" s="59">
        <f t="shared" si="1070"/>
        <v>69.3</v>
      </c>
    </row>
    <row r="762" spans="1:53" x14ac:dyDescent="0.15">
      <c r="A762" s="9"/>
      <c r="B762" s="10"/>
      <c r="C762" s="137"/>
      <c r="D762" s="22" t="s">
        <v>8</v>
      </c>
      <c r="E762" s="28"/>
      <c r="F762" s="28"/>
      <c r="G762" s="28"/>
      <c r="H762" s="28"/>
      <c r="I762" s="28"/>
      <c r="J762" s="28"/>
      <c r="K762" s="28"/>
      <c r="L762" s="28"/>
      <c r="M762" s="28"/>
      <c r="N762" s="28"/>
      <c r="O762" s="28"/>
      <c r="P762" s="28"/>
      <c r="Q762" s="28"/>
      <c r="R762" s="28"/>
      <c r="S762" s="28"/>
      <c r="T762" s="28"/>
      <c r="U762" s="28"/>
      <c r="V762" s="28"/>
      <c r="W762" s="28"/>
      <c r="X762" s="28"/>
      <c r="Y762" s="28"/>
      <c r="Z762" s="28"/>
      <c r="AA762" s="28"/>
      <c r="AB762" s="28"/>
      <c r="AC762" s="28"/>
      <c r="AD762" s="28"/>
      <c r="AE762" s="28"/>
      <c r="AF762" s="28"/>
      <c r="AG762" s="28"/>
      <c r="AH762" s="28"/>
      <c r="AI762" s="28"/>
      <c r="AJ762" s="28"/>
      <c r="AK762" s="28"/>
      <c r="AL762" s="28"/>
      <c r="AM762" s="28"/>
      <c r="AN762" s="28"/>
      <c r="AO762" s="28"/>
      <c r="AP762" s="30"/>
      <c r="AQ762" s="30"/>
      <c r="AR762" s="5">
        <v>105.5</v>
      </c>
      <c r="AS762" s="5">
        <v>101</v>
      </c>
      <c r="AU762" s="51"/>
      <c r="AV762" s="52"/>
      <c r="AW762" s="54"/>
      <c r="AY762" s="59">
        <f t="shared" si="1068"/>
        <v>0</v>
      </c>
      <c r="AZ762" s="59">
        <f t="shared" si="1069"/>
        <v>0</v>
      </c>
      <c r="BA762" s="59">
        <f t="shared" si="1070"/>
        <v>442.2</v>
      </c>
    </row>
    <row r="763" spans="1:53" x14ac:dyDescent="0.15">
      <c r="A763" s="9"/>
      <c r="B763" s="10"/>
      <c r="C763" s="137"/>
      <c r="D763" s="22" t="s">
        <v>9</v>
      </c>
      <c r="E763" s="28"/>
      <c r="F763" s="28"/>
      <c r="G763" s="28"/>
      <c r="H763" s="28"/>
      <c r="I763" s="28"/>
      <c r="J763" s="28"/>
      <c r="K763" s="28"/>
      <c r="L763" s="28"/>
      <c r="M763" s="28"/>
      <c r="N763" s="28"/>
      <c r="O763" s="28"/>
      <c r="P763" s="28"/>
      <c r="Q763" s="28"/>
      <c r="R763" s="28"/>
      <c r="S763" s="28"/>
      <c r="T763" s="28"/>
      <c r="U763" s="28"/>
      <c r="V763" s="28"/>
      <c r="W763" s="28"/>
      <c r="X763" s="28"/>
      <c r="Y763" s="28"/>
      <c r="Z763" s="28"/>
      <c r="AA763" s="28"/>
      <c r="AB763" s="28"/>
      <c r="AC763" s="28"/>
      <c r="AD763" s="28"/>
      <c r="AE763" s="28"/>
      <c r="AF763" s="28"/>
      <c r="AG763" s="28"/>
      <c r="AH763" s="28"/>
      <c r="AI763" s="28"/>
      <c r="AJ763" s="28"/>
      <c r="AK763" s="28"/>
      <c r="AL763" s="28"/>
      <c r="AM763" s="28"/>
      <c r="AN763" s="28"/>
      <c r="AO763" s="28"/>
      <c r="AP763" s="30"/>
      <c r="AQ763" s="30"/>
      <c r="AR763" s="5">
        <v>111.5</v>
      </c>
      <c r="AS763" s="5">
        <v>105.5</v>
      </c>
      <c r="AU763" s="51"/>
      <c r="AV763" s="52"/>
      <c r="AW763" s="54"/>
      <c r="AY763" s="59">
        <f t="shared" si="1068"/>
        <v>0</v>
      </c>
      <c r="AZ763" s="59">
        <f t="shared" si="1069"/>
        <v>0</v>
      </c>
      <c r="BA763" s="59">
        <f t="shared" si="1070"/>
        <v>496.6</v>
      </c>
    </row>
    <row r="764" spans="1:53" x14ac:dyDescent="0.15">
      <c r="A764" s="9"/>
      <c r="B764" s="10"/>
      <c r="C764" s="137"/>
      <c r="D764" s="22" t="s">
        <v>10</v>
      </c>
      <c r="E764" s="28"/>
      <c r="F764" s="28"/>
      <c r="G764" s="28"/>
      <c r="H764" s="28"/>
      <c r="I764" s="28"/>
      <c r="J764" s="28"/>
      <c r="K764" s="28"/>
      <c r="L764" s="28"/>
      <c r="M764" s="28"/>
      <c r="N764" s="28"/>
      <c r="O764" s="28"/>
      <c r="P764" s="28"/>
      <c r="Q764" s="28"/>
      <c r="R764" s="28"/>
      <c r="S764" s="28"/>
      <c r="T764" s="28"/>
      <c r="U764" s="28"/>
      <c r="V764" s="28"/>
      <c r="W764" s="28"/>
      <c r="X764" s="28"/>
      <c r="Y764" s="28"/>
      <c r="Z764" s="28"/>
      <c r="AA764" s="28"/>
      <c r="AB764" s="28"/>
      <c r="AC764" s="28"/>
      <c r="AD764" s="28"/>
      <c r="AE764" s="28"/>
      <c r="AF764" s="28"/>
      <c r="AG764" s="28"/>
      <c r="AH764" s="28"/>
      <c r="AI764" s="28"/>
      <c r="AJ764" s="28"/>
      <c r="AK764" s="28"/>
      <c r="AL764" s="28"/>
      <c r="AM764" s="28"/>
      <c r="AN764" s="28"/>
      <c r="AO764" s="28"/>
      <c r="AP764" s="30"/>
      <c r="AQ764" s="30"/>
      <c r="AR764" s="5">
        <v>18.899999999999999</v>
      </c>
      <c r="AS764" s="5">
        <v>15.6</v>
      </c>
      <c r="AU764" s="51"/>
      <c r="AV764" s="56"/>
      <c r="AW764" s="54"/>
      <c r="AY764" s="59">
        <f t="shared" si="1068"/>
        <v>0</v>
      </c>
      <c r="AZ764" s="59">
        <f t="shared" si="1069"/>
        <v>0</v>
      </c>
      <c r="BA764" s="59">
        <f t="shared" si="1070"/>
        <v>14.9</v>
      </c>
    </row>
    <row r="765" spans="1:53" ht="14.25" thickBot="1" x14ac:dyDescent="0.2">
      <c r="A765" s="9"/>
      <c r="B765" s="11"/>
      <c r="C765" s="138"/>
      <c r="D765" s="24" t="s">
        <v>11</v>
      </c>
      <c r="E765" s="29"/>
      <c r="F765" s="29"/>
      <c r="G765" s="29"/>
      <c r="H765" s="29"/>
      <c r="I765" s="29"/>
      <c r="J765" s="29"/>
      <c r="K765" s="29"/>
      <c r="L765" s="29"/>
      <c r="M765" s="29"/>
      <c r="N765" s="29"/>
      <c r="O765" s="29"/>
      <c r="P765" s="29"/>
      <c r="Q765" s="29"/>
      <c r="R765" s="29"/>
      <c r="S765" s="29"/>
      <c r="T765" s="29"/>
      <c r="U765" s="29"/>
      <c r="V765" s="29"/>
      <c r="W765" s="29"/>
      <c r="X765" s="29"/>
      <c r="Y765" s="29"/>
      <c r="Z765" s="29"/>
      <c r="AA765" s="29"/>
      <c r="AB765" s="29"/>
      <c r="AC765" s="29"/>
      <c r="AD765" s="29"/>
      <c r="AE765" s="29"/>
      <c r="AF765" s="29"/>
      <c r="AG765" s="29"/>
      <c r="AH765" s="29"/>
      <c r="AI765" s="29"/>
      <c r="AJ765" s="29"/>
      <c r="AK765" s="29"/>
      <c r="AL765" s="29"/>
      <c r="AM765" s="29"/>
      <c r="AN765" s="29"/>
      <c r="AO765" s="29"/>
      <c r="AP765" s="31"/>
      <c r="AQ765" s="31"/>
      <c r="AR765" s="7">
        <v>23</v>
      </c>
      <c r="AS765" s="7">
        <v>19.5</v>
      </c>
      <c r="AU765" s="51"/>
      <c r="AV765" s="56"/>
      <c r="AW765" s="55"/>
      <c r="AY765" s="59">
        <f t="shared" si="1068"/>
        <v>0</v>
      </c>
      <c r="AZ765" s="59">
        <f t="shared" si="1069"/>
        <v>0</v>
      </c>
      <c r="BA765" s="59">
        <f t="shared" si="1070"/>
        <v>14.9</v>
      </c>
    </row>
    <row r="766" spans="1:53" x14ac:dyDescent="0.15">
      <c r="A766" s="9"/>
      <c r="B766" s="9"/>
      <c r="C766" s="133" t="s">
        <v>121</v>
      </c>
      <c r="D766" s="23" t="s">
        <v>6</v>
      </c>
      <c r="E766" s="26">
        <f t="shared" ref="E766:AI766" si="1095">SUM(E767:E768)-SUM(E769:E770)</f>
        <v>0</v>
      </c>
      <c r="F766" s="26">
        <f t="shared" si="1095"/>
        <v>0</v>
      </c>
      <c r="G766" s="26">
        <f t="shared" si="1095"/>
        <v>0</v>
      </c>
      <c r="H766" s="26">
        <f t="shared" si="1095"/>
        <v>0</v>
      </c>
      <c r="I766" s="26">
        <f t="shared" si="1095"/>
        <v>0</v>
      </c>
      <c r="J766" s="26">
        <f t="shared" si="1095"/>
        <v>0</v>
      </c>
      <c r="K766" s="26">
        <f t="shared" si="1095"/>
        <v>0</v>
      </c>
      <c r="L766" s="26">
        <f t="shared" si="1095"/>
        <v>0</v>
      </c>
      <c r="M766" s="26">
        <f t="shared" si="1095"/>
        <v>0</v>
      </c>
      <c r="N766" s="26">
        <f t="shared" si="1095"/>
        <v>0</v>
      </c>
      <c r="O766" s="26">
        <f t="shared" si="1095"/>
        <v>0</v>
      </c>
      <c r="P766" s="26">
        <f t="shared" si="1095"/>
        <v>0</v>
      </c>
      <c r="Q766" s="26">
        <f t="shared" si="1095"/>
        <v>0</v>
      </c>
      <c r="R766" s="26">
        <f t="shared" si="1095"/>
        <v>0</v>
      </c>
      <c r="S766" s="26">
        <f t="shared" si="1095"/>
        <v>0</v>
      </c>
      <c r="T766" s="26">
        <f t="shared" si="1095"/>
        <v>0</v>
      </c>
      <c r="U766" s="26">
        <f t="shared" si="1095"/>
        <v>0</v>
      </c>
      <c r="V766" s="26">
        <f t="shared" si="1095"/>
        <v>0</v>
      </c>
      <c r="W766" s="26">
        <f t="shared" si="1095"/>
        <v>0</v>
      </c>
      <c r="X766" s="26">
        <f t="shared" si="1095"/>
        <v>0</v>
      </c>
      <c r="Y766" s="26">
        <f t="shared" si="1095"/>
        <v>0</v>
      </c>
      <c r="Z766" s="26">
        <f t="shared" si="1095"/>
        <v>0</v>
      </c>
      <c r="AA766" s="26">
        <f t="shared" si="1095"/>
        <v>0</v>
      </c>
      <c r="AB766" s="26">
        <f t="shared" si="1095"/>
        <v>0</v>
      </c>
      <c r="AC766" s="26">
        <f t="shared" si="1095"/>
        <v>0</v>
      </c>
      <c r="AD766" s="26">
        <f t="shared" si="1095"/>
        <v>0</v>
      </c>
      <c r="AE766" s="26">
        <f t="shared" si="1095"/>
        <v>0</v>
      </c>
      <c r="AF766" s="26">
        <f t="shared" si="1095"/>
        <v>0</v>
      </c>
      <c r="AG766" s="26">
        <f t="shared" si="1095"/>
        <v>0</v>
      </c>
      <c r="AH766" s="26">
        <f t="shared" si="1095"/>
        <v>0</v>
      </c>
      <c r="AI766" s="26">
        <f t="shared" si="1095"/>
        <v>0</v>
      </c>
      <c r="AJ766" s="26">
        <f t="shared" ref="AJ766:AK766" si="1096">SUM(AJ767:AJ768)-SUM(AJ769:AJ770)</f>
        <v>0</v>
      </c>
      <c r="AK766" s="26">
        <f t="shared" si="1096"/>
        <v>0</v>
      </c>
      <c r="AL766" s="26">
        <f t="shared" ref="AL766" si="1097">SUM(AL767:AL768)-SUM(AL769:AL770)</f>
        <v>0</v>
      </c>
      <c r="AM766" s="26">
        <f t="shared" ref="AM766" si="1098">SUM(AM767:AM768)-SUM(AM769:AM770)</f>
        <v>0</v>
      </c>
      <c r="AN766" s="26">
        <f t="shared" ref="AN766" si="1099">SUM(AN767:AN768)-SUM(AN769:AN770)</f>
        <v>0</v>
      </c>
      <c r="AO766" s="26">
        <f t="shared" ref="AO766" si="1100">SUM(AO767:AO768)-SUM(AO769:AO770)</f>
        <v>0</v>
      </c>
      <c r="AP766" s="27">
        <f t="shared" ref="AP766" si="1101">SUM(AP767:AP768)-SUM(AP769:AP770)</f>
        <v>0</v>
      </c>
      <c r="AQ766" s="27">
        <f t="shared" ref="AQ766" si="1102">SUM(AQ767:AQ768)-SUM(AQ769:AQ770)</f>
        <v>0</v>
      </c>
      <c r="AR766" s="3">
        <v>315.5</v>
      </c>
      <c r="AS766" s="3">
        <v>286.5</v>
      </c>
      <c r="AU766" s="51"/>
      <c r="AV766" s="56"/>
      <c r="AW766" s="53" t="s">
        <v>129</v>
      </c>
      <c r="AY766" s="59">
        <f t="shared" si="1068"/>
        <v>0</v>
      </c>
      <c r="AZ766" s="59">
        <f t="shared" si="1069"/>
        <v>0</v>
      </c>
      <c r="BA766" s="59">
        <f t="shared" si="1070"/>
        <v>395.9</v>
      </c>
    </row>
    <row r="767" spans="1:53" x14ac:dyDescent="0.15">
      <c r="A767" s="9"/>
      <c r="B767" s="10"/>
      <c r="C767" s="134"/>
      <c r="D767" s="22" t="s">
        <v>7</v>
      </c>
      <c r="E767" s="28"/>
      <c r="F767" s="28"/>
      <c r="G767" s="28"/>
      <c r="H767" s="28">
        <v>32377</v>
      </c>
      <c r="I767" s="28">
        <v>33995</v>
      </c>
      <c r="J767" s="28">
        <v>59733</v>
      </c>
      <c r="K767" s="28">
        <v>60719</v>
      </c>
      <c r="L767" s="28">
        <v>132898</v>
      </c>
      <c r="M767" s="28">
        <v>103162</v>
      </c>
      <c r="N767" s="28">
        <v>150115</v>
      </c>
      <c r="O767" s="28">
        <v>295757</v>
      </c>
      <c r="P767" s="28">
        <v>382187</v>
      </c>
      <c r="Q767" s="28">
        <v>406608</v>
      </c>
      <c r="R767" s="28">
        <v>462515</v>
      </c>
      <c r="S767" s="28">
        <v>351032</v>
      </c>
      <c r="T767" s="28">
        <v>401380</v>
      </c>
      <c r="U767" s="28">
        <v>318093</v>
      </c>
      <c r="V767" s="28">
        <v>326006</v>
      </c>
      <c r="W767" s="28">
        <v>135677</v>
      </c>
      <c r="X767" s="28">
        <v>174044</v>
      </c>
      <c r="Y767" s="28">
        <v>334306</v>
      </c>
      <c r="Z767" s="28">
        <v>224322</v>
      </c>
      <c r="AA767" s="28">
        <v>387359</v>
      </c>
      <c r="AB767" s="28">
        <v>335413</v>
      </c>
      <c r="AC767" s="28">
        <v>354154</v>
      </c>
      <c r="AD767" s="28">
        <v>328413</v>
      </c>
      <c r="AE767" s="28">
        <v>336773</v>
      </c>
      <c r="AF767" s="28">
        <v>300360</v>
      </c>
      <c r="AG767" s="28">
        <v>298964</v>
      </c>
      <c r="AH767" s="28">
        <v>313154</v>
      </c>
      <c r="AI767" s="28">
        <v>307427</v>
      </c>
      <c r="AJ767" s="28">
        <v>298593</v>
      </c>
      <c r="AK767" s="28">
        <v>320537</v>
      </c>
      <c r="AL767" s="28">
        <v>156558</v>
      </c>
      <c r="AM767" s="28">
        <v>167124</v>
      </c>
      <c r="AN767" s="28">
        <v>161542</v>
      </c>
      <c r="AO767" s="28">
        <v>144125</v>
      </c>
      <c r="AP767" s="30">
        <v>204</v>
      </c>
      <c r="AQ767" s="30">
        <v>148.80000000000001</v>
      </c>
      <c r="AR767" s="5">
        <v>131</v>
      </c>
      <c r="AS767" s="5">
        <v>109</v>
      </c>
      <c r="AU767" s="51"/>
      <c r="AV767" s="56"/>
      <c r="AW767" s="54"/>
      <c r="AY767" s="59">
        <f t="shared" si="1068"/>
        <v>0</v>
      </c>
      <c r="AZ767" s="59">
        <f t="shared" si="1069"/>
        <v>0</v>
      </c>
      <c r="BA767" s="59">
        <f t="shared" si="1070"/>
        <v>5.0999999999999996</v>
      </c>
    </row>
    <row r="768" spans="1:53" x14ac:dyDescent="0.15">
      <c r="A768" s="9"/>
      <c r="B768" s="10"/>
      <c r="C768" s="134"/>
      <c r="D768" s="22" t="s">
        <v>8</v>
      </c>
      <c r="E768" s="28"/>
      <c r="F768" s="28"/>
      <c r="G768" s="28"/>
      <c r="H768" s="28">
        <v>119205</v>
      </c>
      <c r="I768" s="28">
        <v>167628</v>
      </c>
      <c r="J768" s="28">
        <v>145982</v>
      </c>
      <c r="K768" s="28">
        <v>153962</v>
      </c>
      <c r="L768" s="28">
        <v>118169</v>
      </c>
      <c r="M768" s="28">
        <v>139879</v>
      </c>
      <c r="N768" s="28">
        <v>175885</v>
      </c>
      <c r="O768" s="28">
        <v>208155</v>
      </c>
      <c r="P768" s="28">
        <v>243375</v>
      </c>
      <c r="Q768" s="28">
        <v>244487</v>
      </c>
      <c r="R768" s="28">
        <v>238275</v>
      </c>
      <c r="S768" s="28">
        <v>194357</v>
      </c>
      <c r="T768" s="28">
        <v>137384</v>
      </c>
      <c r="U768" s="28">
        <v>176608</v>
      </c>
      <c r="V768" s="28">
        <v>156510</v>
      </c>
      <c r="W768" s="28">
        <v>345507</v>
      </c>
      <c r="X768" s="28">
        <v>339440</v>
      </c>
      <c r="Y768" s="28">
        <v>164981</v>
      </c>
      <c r="Z768" s="28">
        <v>141899</v>
      </c>
      <c r="AA768" s="28">
        <v>163576</v>
      </c>
      <c r="AB768" s="28">
        <v>182431</v>
      </c>
      <c r="AC768" s="28">
        <v>145192</v>
      </c>
      <c r="AD768" s="28">
        <v>136970</v>
      </c>
      <c r="AE768" s="28">
        <v>130263</v>
      </c>
      <c r="AF768" s="28">
        <v>155128</v>
      </c>
      <c r="AG768" s="28">
        <v>201515</v>
      </c>
      <c r="AH768" s="28">
        <v>203112</v>
      </c>
      <c r="AI768" s="28">
        <v>206021</v>
      </c>
      <c r="AJ768" s="28">
        <v>178328</v>
      </c>
      <c r="AK768" s="28">
        <v>152280</v>
      </c>
      <c r="AL768" s="28">
        <v>256996</v>
      </c>
      <c r="AM768" s="28">
        <v>234368</v>
      </c>
      <c r="AN768" s="28">
        <v>236450</v>
      </c>
      <c r="AO768" s="28">
        <v>262959</v>
      </c>
      <c r="AP768" s="30">
        <v>234.3</v>
      </c>
      <c r="AQ768" s="30">
        <v>221.4</v>
      </c>
      <c r="AR768" s="5">
        <v>184.5</v>
      </c>
      <c r="AS768" s="5">
        <v>177.5</v>
      </c>
      <c r="AU768" s="51"/>
      <c r="AV768" s="56"/>
      <c r="AW768" s="54"/>
      <c r="AY768" s="59">
        <f t="shared" si="1068"/>
        <v>0</v>
      </c>
      <c r="AZ768" s="59">
        <f t="shared" si="1069"/>
        <v>0</v>
      </c>
      <c r="BA768" s="59">
        <f t="shared" si="1070"/>
        <v>390.8</v>
      </c>
    </row>
    <row r="769" spans="1:53" x14ac:dyDescent="0.15">
      <c r="A769" s="9"/>
      <c r="B769" s="10"/>
      <c r="C769" s="134"/>
      <c r="D769" s="22" t="s">
        <v>9</v>
      </c>
      <c r="E769" s="28"/>
      <c r="F769" s="28"/>
      <c r="G769" s="28"/>
      <c r="H769" s="28">
        <v>114685</v>
      </c>
      <c r="I769" s="28">
        <v>161832</v>
      </c>
      <c r="J769" s="28">
        <v>182862</v>
      </c>
      <c r="K769" s="28">
        <v>188796</v>
      </c>
      <c r="L769" s="28">
        <v>222802</v>
      </c>
      <c r="M769" s="28">
        <v>187158</v>
      </c>
      <c r="N769" s="28">
        <v>226714</v>
      </c>
      <c r="O769" s="28">
        <v>425938</v>
      </c>
      <c r="P769" s="28">
        <v>560822</v>
      </c>
      <c r="Q769" s="28">
        <v>580798</v>
      </c>
      <c r="R769" s="28">
        <v>613898</v>
      </c>
      <c r="S769" s="28">
        <v>490955</v>
      </c>
      <c r="T769" s="28">
        <v>461752</v>
      </c>
      <c r="U769" s="28">
        <v>423195</v>
      </c>
      <c r="V769" s="28">
        <v>414123</v>
      </c>
      <c r="W769" s="28">
        <v>415200</v>
      </c>
      <c r="X769" s="28">
        <v>449723</v>
      </c>
      <c r="Y769" s="28">
        <v>444724</v>
      </c>
      <c r="Z769" s="28">
        <v>322482</v>
      </c>
      <c r="AA769" s="28">
        <v>503429</v>
      </c>
      <c r="AB769" s="28">
        <v>474033</v>
      </c>
      <c r="AC769" s="28">
        <v>459235</v>
      </c>
      <c r="AD769" s="28">
        <v>424788</v>
      </c>
      <c r="AE769" s="28">
        <v>427928</v>
      </c>
      <c r="AF769" s="28">
        <v>416593</v>
      </c>
      <c r="AG769" s="28">
        <v>462275</v>
      </c>
      <c r="AH769" s="28">
        <v>474644</v>
      </c>
      <c r="AI769" s="28">
        <v>471036</v>
      </c>
      <c r="AJ769" s="28">
        <v>438085</v>
      </c>
      <c r="AK769" s="28">
        <v>431597</v>
      </c>
      <c r="AL769" s="28">
        <v>375034</v>
      </c>
      <c r="AM769" s="28">
        <v>357150</v>
      </c>
      <c r="AN769" s="28">
        <v>354843</v>
      </c>
      <c r="AO769" s="28">
        <v>362378</v>
      </c>
      <c r="AP769" s="30">
        <v>395.1</v>
      </c>
      <c r="AQ769" s="30">
        <v>330.9</v>
      </c>
      <c r="AR769" s="5">
        <v>280.60000000000002</v>
      </c>
      <c r="AS769" s="5">
        <v>255.4</v>
      </c>
      <c r="AU769" s="51"/>
      <c r="AV769" s="56"/>
      <c r="AW769" s="54"/>
      <c r="AY769" s="59">
        <f t="shared" si="1068"/>
        <v>0</v>
      </c>
      <c r="AZ769" s="59">
        <f t="shared" si="1069"/>
        <v>0</v>
      </c>
      <c r="BA769" s="59">
        <f t="shared" si="1070"/>
        <v>372.3</v>
      </c>
    </row>
    <row r="770" spans="1:53" x14ac:dyDescent="0.15">
      <c r="A770" s="9"/>
      <c r="B770" s="10"/>
      <c r="C770" s="134"/>
      <c r="D770" s="22" t="s">
        <v>10</v>
      </c>
      <c r="E770" s="28"/>
      <c r="F770" s="28"/>
      <c r="G770" s="28"/>
      <c r="H770" s="39">
        <f>37897-1000</f>
        <v>36897</v>
      </c>
      <c r="I770" s="28">
        <v>39791</v>
      </c>
      <c r="J770" s="28">
        <v>22853</v>
      </c>
      <c r="K770" s="28">
        <v>25885</v>
      </c>
      <c r="L770" s="28">
        <v>28265</v>
      </c>
      <c r="M770" s="28">
        <v>55883</v>
      </c>
      <c r="N770" s="28">
        <v>99286</v>
      </c>
      <c r="O770" s="28">
        <v>77974</v>
      </c>
      <c r="P770" s="28">
        <v>64740</v>
      </c>
      <c r="Q770" s="28">
        <v>70297</v>
      </c>
      <c r="R770" s="28">
        <v>86892</v>
      </c>
      <c r="S770" s="28">
        <v>54434</v>
      </c>
      <c r="T770" s="28">
        <v>77012</v>
      </c>
      <c r="U770" s="28">
        <v>71506</v>
      </c>
      <c r="V770" s="28">
        <v>68393</v>
      </c>
      <c r="W770" s="28">
        <v>65984</v>
      </c>
      <c r="X770" s="28">
        <v>63761</v>
      </c>
      <c r="Y770" s="28">
        <v>54563</v>
      </c>
      <c r="Z770" s="28">
        <v>43739</v>
      </c>
      <c r="AA770" s="28">
        <v>47506</v>
      </c>
      <c r="AB770" s="28">
        <v>43811</v>
      </c>
      <c r="AC770" s="28">
        <v>40111</v>
      </c>
      <c r="AD770" s="28">
        <v>40595</v>
      </c>
      <c r="AE770" s="28">
        <v>39108</v>
      </c>
      <c r="AF770" s="28">
        <v>38895</v>
      </c>
      <c r="AG770" s="28">
        <v>38204</v>
      </c>
      <c r="AH770" s="28">
        <v>41622</v>
      </c>
      <c r="AI770" s="28">
        <v>42412</v>
      </c>
      <c r="AJ770" s="28">
        <v>38836</v>
      </c>
      <c r="AK770" s="28">
        <v>41220</v>
      </c>
      <c r="AL770" s="28">
        <v>38520</v>
      </c>
      <c r="AM770" s="28">
        <v>44342</v>
      </c>
      <c r="AN770" s="28">
        <v>43149</v>
      </c>
      <c r="AO770" s="28">
        <v>44706</v>
      </c>
      <c r="AP770" s="30">
        <v>43.2</v>
      </c>
      <c r="AQ770" s="30">
        <v>39.299999999999997</v>
      </c>
      <c r="AR770" s="5">
        <v>34.9</v>
      </c>
      <c r="AS770" s="5">
        <v>31.1</v>
      </c>
      <c r="AU770" s="51"/>
      <c r="AV770" s="56"/>
      <c r="AW770" s="54"/>
      <c r="AY770" s="59">
        <f t="shared" si="1068"/>
        <v>0</v>
      </c>
      <c r="AZ770" s="59">
        <f t="shared" si="1069"/>
        <v>0</v>
      </c>
      <c r="BA770" s="59">
        <f t="shared" si="1070"/>
        <v>23.6</v>
      </c>
    </row>
    <row r="771" spans="1:53" ht="14.25" thickBot="1" x14ac:dyDescent="0.2">
      <c r="A771" s="12"/>
      <c r="B771" s="13"/>
      <c r="C771" s="135"/>
      <c r="D771" s="24" t="s">
        <v>11</v>
      </c>
      <c r="E771" s="29"/>
      <c r="F771" s="29"/>
      <c r="G771" s="29"/>
      <c r="H771" s="29"/>
      <c r="I771" s="29">
        <f>I770</f>
        <v>39791</v>
      </c>
      <c r="J771" s="29">
        <f>J770</f>
        <v>22853</v>
      </c>
      <c r="K771" s="29">
        <f>K770</f>
        <v>25885</v>
      </c>
      <c r="L771" s="29">
        <v>28419</v>
      </c>
      <c r="M771" s="29">
        <f>M770</f>
        <v>55883</v>
      </c>
      <c r="N771" s="29">
        <f>N770</f>
        <v>99286</v>
      </c>
      <c r="O771" s="29">
        <f>O770</f>
        <v>77974</v>
      </c>
      <c r="P771" s="29">
        <v>64775</v>
      </c>
      <c r="Q771" s="29">
        <f>Q770</f>
        <v>70297</v>
      </c>
      <c r="R771" s="29">
        <f>R770</f>
        <v>86892</v>
      </c>
      <c r="S771" s="29">
        <v>54591</v>
      </c>
      <c r="T771" s="29">
        <v>84713</v>
      </c>
      <c r="U771" s="29">
        <v>78657</v>
      </c>
      <c r="V771" s="29">
        <v>75232</v>
      </c>
      <c r="W771" s="29">
        <v>72583</v>
      </c>
      <c r="X771" s="29">
        <v>70139</v>
      </c>
      <c r="Y771" s="29">
        <v>60043</v>
      </c>
      <c r="Z771" s="29">
        <v>48129</v>
      </c>
      <c r="AA771" s="29">
        <v>52251</v>
      </c>
      <c r="AB771" s="29">
        <v>48186</v>
      </c>
      <c r="AC771" s="29">
        <v>44117</v>
      </c>
      <c r="AD771" s="29">
        <v>44650</v>
      </c>
      <c r="AE771" s="29">
        <v>43019</v>
      </c>
      <c r="AF771" s="29">
        <v>42784</v>
      </c>
      <c r="AG771" s="29">
        <v>42023</v>
      </c>
      <c r="AH771" s="29">
        <v>45782</v>
      </c>
      <c r="AI771" s="29">
        <v>46555</v>
      </c>
      <c r="AJ771" s="29">
        <v>42714</v>
      </c>
      <c r="AK771" s="29">
        <v>47111</v>
      </c>
      <c r="AL771" s="29">
        <v>41404</v>
      </c>
      <c r="AM771" s="29">
        <v>46730</v>
      </c>
      <c r="AN771" s="29">
        <v>44893</v>
      </c>
      <c r="AO771" s="29">
        <v>46036</v>
      </c>
      <c r="AP771" s="31">
        <v>52.4</v>
      </c>
      <c r="AQ771" s="31">
        <v>46.5</v>
      </c>
      <c r="AR771" s="7">
        <v>42.5</v>
      </c>
      <c r="AS771" s="7">
        <v>35.299999999999997</v>
      </c>
      <c r="AU771" s="51"/>
      <c r="AV771" s="56"/>
      <c r="AW771" s="55"/>
      <c r="AY771" s="59">
        <f t="shared" si="1068"/>
        <v>0</v>
      </c>
      <c r="AZ771" s="59">
        <f t="shared" si="1069"/>
        <v>0</v>
      </c>
      <c r="BA771" s="59">
        <f t="shared" si="1070"/>
        <v>23.6</v>
      </c>
    </row>
    <row r="772" spans="1:53" x14ac:dyDescent="0.15">
      <c r="A772" s="148" t="s">
        <v>122</v>
      </c>
      <c r="B772" s="149"/>
      <c r="C772" s="150"/>
      <c r="D772" s="23" t="s">
        <v>6</v>
      </c>
      <c r="E772" s="26">
        <f t="shared" ref="E772:AI772" si="1103">SUM(E773:E774)</f>
        <v>0</v>
      </c>
      <c r="F772" s="26">
        <f t="shared" si="1103"/>
        <v>0</v>
      </c>
      <c r="G772" s="26">
        <f t="shared" si="1103"/>
        <v>0</v>
      </c>
      <c r="H772" s="26">
        <f t="shared" si="1103"/>
        <v>0</v>
      </c>
      <c r="I772" s="26">
        <f t="shared" si="1103"/>
        <v>0</v>
      </c>
      <c r="J772" s="26">
        <f t="shared" si="1103"/>
        <v>0</v>
      </c>
      <c r="K772" s="26">
        <f t="shared" si="1103"/>
        <v>0</v>
      </c>
      <c r="L772" s="26">
        <f t="shared" si="1103"/>
        <v>0</v>
      </c>
      <c r="M772" s="26">
        <f t="shared" si="1103"/>
        <v>0</v>
      </c>
      <c r="N772" s="26">
        <f t="shared" si="1103"/>
        <v>0</v>
      </c>
      <c r="O772" s="26">
        <f t="shared" si="1103"/>
        <v>0</v>
      </c>
      <c r="P772" s="26">
        <f t="shared" si="1103"/>
        <v>0</v>
      </c>
      <c r="Q772" s="26">
        <f t="shared" si="1103"/>
        <v>0</v>
      </c>
      <c r="R772" s="26">
        <f t="shared" si="1103"/>
        <v>0</v>
      </c>
      <c r="S772" s="26">
        <f t="shared" si="1103"/>
        <v>0</v>
      </c>
      <c r="T772" s="26">
        <f t="shared" si="1103"/>
        <v>0</v>
      </c>
      <c r="U772" s="26">
        <f t="shared" si="1103"/>
        <v>0</v>
      </c>
      <c r="V772" s="26">
        <f t="shared" si="1103"/>
        <v>0</v>
      </c>
      <c r="W772" s="26">
        <f t="shared" si="1103"/>
        <v>0</v>
      </c>
      <c r="X772" s="26">
        <f t="shared" si="1103"/>
        <v>0</v>
      </c>
      <c r="Y772" s="26">
        <f t="shared" si="1103"/>
        <v>0</v>
      </c>
      <c r="Z772" s="26">
        <f t="shared" si="1103"/>
        <v>0</v>
      </c>
      <c r="AA772" s="26">
        <f t="shared" si="1103"/>
        <v>0</v>
      </c>
      <c r="AB772" s="26">
        <f t="shared" si="1103"/>
        <v>0</v>
      </c>
      <c r="AC772" s="26">
        <f t="shared" si="1103"/>
        <v>0</v>
      </c>
      <c r="AD772" s="26">
        <f t="shared" si="1103"/>
        <v>0</v>
      </c>
      <c r="AE772" s="26">
        <f t="shared" si="1103"/>
        <v>0</v>
      </c>
      <c r="AF772" s="26">
        <f t="shared" si="1103"/>
        <v>0</v>
      </c>
      <c r="AG772" s="26">
        <f t="shared" si="1103"/>
        <v>0</v>
      </c>
      <c r="AH772" s="26">
        <f t="shared" si="1103"/>
        <v>0</v>
      </c>
      <c r="AI772" s="26">
        <f t="shared" si="1103"/>
        <v>0</v>
      </c>
      <c r="AJ772" s="26">
        <f t="shared" ref="AJ772:AK772" si="1104">SUM(AJ773:AJ774)</f>
        <v>0</v>
      </c>
      <c r="AK772" s="26">
        <f t="shared" si="1104"/>
        <v>0</v>
      </c>
      <c r="AL772" s="26">
        <f t="shared" ref="AL772" si="1105">SUM(AL773:AL774)</f>
        <v>0</v>
      </c>
      <c r="AM772" s="26">
        <f t="shared" ref="AM772" si="1106">SUM(AM773:AM774)</f>
        <v>0</v>
      </c>
      <c r="AN772" s="26">
        <f t="shared" ref="AN772" si="1107">SUM(AN773:AN774)</f>
        <v>0</v>
      </c>
      <c r="AO772" s="26">
        <f t="shared" ref="AO772" si="1108">SUM(AO773:AO774)</f>
        <v>0</v>
      </c>
      <c r="AP772" s="27">
        <f t="shared" ref="AP772:AQ772" si="1109">SUM(AP773:AP774)-SUM(AP775:AP776)</f>
        <v>0</v>
      </c>
      <c r="AQ772" s="27">
        <f t="shared" si="1109"/>
        <v>0</v>
      </c>
      <c r="AR772" s="3">
        <v>22178.400000000001</v>
      </c>
      <c r="AS772" s="3">
        <v>21779.599999999999</v>
      </c>
      <c r="AU772" s="51"/>
      <c r="AV772" s="56"/>
      <c r="AW772" s="53" t="s">
        <v>130</v>
      </c>
      <c r="AY772" s="59">
        <f t="shared" si="1068"/>
        <v>0</v>
      </c>
      <c r="AZ772" s="59">
        <f t="shared" si="1069"/>
        <v>0</v>
      </c>
      <c r="BA772" s="59">
        <f t="shared" si="1070"/>
        <v>86.8</v>
      </c>
    </row>
    <row r="773" spans="1:53" x14ac:dyDescent="0.15">
      <c r="A773" s="151"/>
      <c r="B773" s="152"/>
      <c r="C773" s="153"/>
      <c r="D773" s="22" t="s">
        <v>7</v>
      </c>
      <c r="E773" s="28"/>
      <c r="F773" s="28"/>
      <c r="G773" s="28"/>
      <c r="H773" s="28"/>
      <c r="I773" s="28"/>
      <c r="J773" s="28"/>
      <c r="K773" s="28"/>
      <c r="L773" s="28"/>
      <c r="M773" s="28"/>
      <c r="N773" s="28"/>
      <c r="O773" s="28"/>
      <c r="P773" s="28"/>
      <c r="Q773" s="28"/>
      <c r="R773" s="28"/>
      <c r="S773" s="28"/>
      <c r="T773" s="28"/>
      <c r="U773" s="28"/>
      <c r="V773" s="28"/>
      <c r="W773" s="28"/>
      <c r="X773" s="28"/>
      <c r="Y773" s="28"/>
      <c r="Z773" s="28"/>
      <c r="AA773" s="28"/>
      <c r="AB773" s="28"/>
      <c r="AC773" s="28"/>
      <c r="AD773" s="28"/>
      <c r="AE773" s="28"/>
      <c r="AF773" s="28"/>
      <c r="AG773" s="28"/>
      <c r="AH773" s="28"/>
      <c r="AI773" s="28"/>
      <c r="AJ773" s="28"/>
      <c r="AK773" s="28"/>
      <c r="AL773" s="28"/>
      <c r="AM773" s="28"/>
      <c r="AN773" s="28"/>
      <c r="AO773" s="28"/>
      <c r="AP773" s="30">
        <v>6797.9</v>
      </c>
      <c r="AQ773" s="30">
        <v>7035.1</v>
      </c>
      <c r="AR773" s="5">
        <v>7409.3</v>
      </c>
      <c r="AS773" s="5">
        <v>7415.3</v>
      </c>
      <c r="AU773" s="51"/>
      <c r="AV773" s="56"/>
      <c r="AW773" s="54"/>
      <c r="AY773" s="59">
        <f t="shared" si="1068"/>
        <v>0</v>
      </c>
      <c r="AZ773" s="59">
        <f t="shared" si="1069"/>
        <v>0</v>
      </c>
      <c r="BA773" s="59">
        <f t="shared" si="1070"/>
        <v>3.8</v>
      </c>
    </row>
    <row r="774" spans="1:53" x14ac:dyDescent="0.15">
      <c r="A774" s="151"/>
      <c r="B774" s="152"/>
      <c r="C774" s="153"/>
      <c r="D774" s="22" t="s">
        <v>8</v>
      </c>
      <c r="E774" s="28"/>
      <c r="F774" s="28"/>
      <c r="G774" s="28"/>
      <c r="H774" s="28"/>
      <c r="I774" s="28"/>
      <c r="J774" s="28"/>
      <c r="K774" s="28"/>
      <c r="L774" s="28"/>
      <c r="M774" s="28"/>
      <c r="N774" s="28"/>
      <c r="O774" s="28"/>
      <c r="P774" s="28"/>
      <c r="Q774" s="28"/>
      <c r="R774" s="28"/>
      <c r="S774" s="28"/>
      <c r="T774" s="28"/>
      <c r="U774" s="28"/>
      <c r="V774" s="28"/>
      <c r="W774" s="28"/>
      <c r="X774" s="28"/>
      <c r="Y774" s="28"/>
      <c r="Z774" s="28"/>
      <c r="AA774" s="28"/>
      <c r="AB774" s="28"/>
      <c r="AC774" s="28"/>
      <c r="AD774" s="28"/>
      <c r="AE774" s="28"/>
      <c r="AF774" s="28"/>
      <c r="AG774" s="28"/>
      <c r="AH774" s="28"/>
      <c r="AI774" s="28"/>
      <c r="AJ774" s="28"/>
      <c r="AK774" s="28"/>
      <c r="AL774" s="28"/>
      <c r="AM774" s="28"/>
      <c r="AN774" s="28"/>
      <c r="AO774" s="28"/>
      <c r="AP774" s="30">
        <v>13355.5</v>
      </c>
      <c r="AQ774" s="30">
        <v>14285.1</v>
      </c>
      <c r="AR774" s="5">
        <v>14769.1</v>
      </c>
      <c r="AS774" s="5">
        <v>14364.3</v>
      </c>
      <c r="AU774" s="51"/>
      <c r="AV774" s="56"/>
      <c r="AW774" s="54"/>
      <c r="AY774" s="59">
        <f t="shared" si="1068"/>
        <v>0</v>
      </c>
      <c r="AZ774" s="59">
        <f t="shared" si="1069"/>
        <v>0</v>
      </c>
      <c r="BA774" s="59">
        <f t="shared" si="1070"/>
        <v>83</v>
      </c>
    </row>
    <row r="775" spans="1:53" x14ac:dyDescent="0.15">
      <c r="A775" s="151"/>
      <c r="B775" s="152"/>
      <c r="C775" s="153"/>
      <c r="D775" s="22" t="s">
        <v>9</v>
      </c>
      <c r="E775" s="28"/>
      <c r="F775" s="28"/>
      <c r="G775" s="28"/>
      <c r="H775" s="28"/>
      <c r="I775" s="28"/>
      <c r="J775" s="28"/>
      <c r="K775" s="28"/>
      <c r="L775" s="28"/>
      <c r="M775" s="28"/>
      <c r="N775" s="28"/>
      <c r="O775" s="28"/>
      <c r="P775" s="28"/>
      <c r="Q775" s="28"/>
      <c r="R775" s="28"/>
      <c r="S775" s="28"/>
      <c r="T775" s="28"/>
      <c r="U775" s="28"/>
      <c r="V775" s="28"/>
      <c r="W775" s="28"/>
      <c r="X775" s="28"/>
      <c r="Y775" s="28"/>
      <c r="Z775" s="28"/>
      <c r="AA775" s="28"/>
      <c r="AB775" s="28"/>
      <c r="AC775" s="28"/>
      <c r="AD775" s="28"/>
      <c r="AE775" s="28"/>
      <c r="AF775" s="28"/>
      <c r="AG775" s="28"/>
      <c r="AH775" s="28"/>
      <c r="AI775" s="28"/>
      <c r="AJ775" s="28"/>
      <c r="AK775" s="28"/>
      <c r="AL775" s="28"/>
      <c r="AM775" s="28"/>
      <c r="AN775" s="28"/>
      <c r="AO775" s="28"/>
      <c r="AP775" s="30">
        <v>15819.8</v>
      </c>
      <c r="AQ775" s="30">
        <v>16830.7</v>
      </c>
      <c r="AR775" s="5">
        <v>17527.900000000001</v>
      </c>
      <c r="AS775" s="5">
        <v>17009.3</v>
      </c>
      <c r="AU775" s="51"/>
      <c r="AV775" s="56"/>
      <c r="AW775" s="54"/>
      <c r="AY775" s="59">
        <f t="shared" si="1068"/>
        <v>0</v>
      </c>
      <c r="AZ775" s="59">
        <f t="shared" si="1069"/>
        <v>0</v>
      </c>
      <c r="BA775" s="59">
        <f t="shared" si="1070"/>
        <v>73.3</v>
      </c>
    </row>
    <row r="776" spans="1:53" x14ac:dyDescent="0.15">
      <c r="A776" s="151"/>
      <c r="B776" s="152"/>
      <c r="C776" s="153"/>
      <c r="D776" s="22" t="s">
        <v>10</v>
      </c>
      <c r="E776" s="28"/>
      <c r="F776" s="28"/>
      <c r="G776" s="28"/>
      <c r="H776" s="28"/>
      <c r="I776" s="28"/>
      <c r="J776" s="28"/>
      <c r="K776" s="28"/>
      <c r="L776" s="28"/>
      <c r="M776" s="28"/>
      <c r="N776" s="28"/>
      <c r="O776" s="28"/>
      <c r="P776" s="28"/>
      <c r="Q776" s="28"/>
      <c r="R776" s="28"/>
      <c r="S776" s="28"/>
      <c r="T776" s="28"/>
      <c r="U776" s="28"/>
      <c r="V776" s="28"/>
      <c r="W776" s="28"/>
      <c r="X776" s="28"/>
      <c r="Y776" s="28"/>
      <c r="Z776" s="28"/>
      <c r="AA776" s="28"/>
      <c r="AB776" s="28"/>
      <c r="AC776" s="28"/>
      <c r="AD776" s="28"/>
      <c r="AE776" s="28"/>
      <c r="AF776" s="28"/>
      <c r="AG776" s="28"/>
      <c r="AH776" s="28"/>
      <c r="AI776" s="28"/>
      <c r="AJ776" s="28"/>
      <c r="AK776" s="28"/>
      <c r="AL776" s="28"/>
      <c r="AM776" s="28"/>
      <c r="AN776" s="28"/>
      <c r="AO776" s="28"/>
      <c r="AP776" s="30">
        <v>4333.6000000000004</v>
      </c>
      <c r="AQ776" s="30">
        <v>4489.5</v>
      </c>
      <c r="AR776" s="5">
        <v>4650.5</v>
      </c>
      <c r="AS776" s="5">
        <v>4770.3</v>
      </c>
      <c r="AU776" s="51"/>
      <c r="AV776" s="56"/>
      <c r="AW776" s="54"/>
      <c r="AY776" s="59">
        <f t="shared" si="1068"/>
        <v>0</v>
      </c>
      <c r="AZ776" s="59">
        <f t="shared" si="1069"/>
        <v>0</v>
      </c>
      <c r="BA776" s="59">
        <f t="shared" si="1070"/>
        <v>13.5</v>
      </c>
    </row>
    <row r="777" spans="1:53" ht="14.25" thickBot="1" x14ac:dyDescent="0.2">
      <c r="A777" s="154"/>
      <c r="B777" s="155"/>
      <c r="C777" s="156"/>
      <c r="D777" s="24" t="s">
        <v>11</v>
      </c>
      <c r="E777" s="29"/>
      <c r="F777" s="29"/>
      <c r="G777" s="29"/>
      <c r="H777" s="29"/>
      <c r="I777" s="29"/>
      <c r="J777" s="29"/>
      <c r="K777" s="29"/>
      <c r="L777" s="29"/>
      <c r="M777" s="29"/>
      <c r="N777" s="29"/>
      <c r="O777" s="29"/>
      <c r="P777" s="29"/>
      <c r="Q777" s="29"/>
      <c r="R777" s="29"/>
      <c r="S777" s="29"/>
      <c r="T777" s="29"/>
      <c r="U777" s="29"/>
      <c r="V777" s="29"/>
      <c r="W777" s="29"/>
      <c r="X777" s="29"/>
      <c r="Y777" s="29"/>
      <c r="Z777" s="29"/>
      <c r="AA777" s="29"/>
      <c r="AB777" s="29"/>
      <c r="AC777" s="29"/>
      <c r="AD777" s="29"/>
      <c r="AE777" s="29"/>
      <c r="AF777" s="29"/>
      <c r="AG777" s="29"/>
      <c r="AH777" s="29"/>
      <c r="AI777" s="29"/>
      <c r="AJ777" s="29"/>
      <c r="AK777" s="29"/>
      <c r="AL777" s="29"/>
      <c r="AM777" s="29"/>
      <c r="AN777" s="29"/>
      <c r="AO777" s="29"/>
      <c r="AP777" s="31">
        <v>5238.6000000000004</v>
      </c>
      <c r="AQ777" s="31">
        <v>5313.1</v>
      </c>
      <c r="AR777" s="7">
        <v>5347.3</v>
      </c>
      <c r="AS777" s="7">
        <v>5481.4</v>
      </c>
      <c r="AU777" s="51"/>
      <c r="AV777" s="56"/>
      <c r="AW777" s="55"/>
      <c r="AY777" s="59">
        <f t="shared" si="1068"/>
        <v>0</v>
      </c>
      <c r="AZ777" s="59">
        <f t="shared" si="1069"/>
        <v>0</v>
      </c>
      <c r="BA777" s="59">
        <f t="shared" si="1070"/>
        <v>17.399999999999999</v>
      </c>
    </row>
    <row r="778" spans="1:53" x14ac:dyDescent="0.15">
      <c r="A778" s="8"/>
      <c r="B778" s="139" t="s">
        <v>123</v>
      </c>
      <c r="C778" s="140"/>
      <c r="D778" s="23" t="s">
        <v>6</v>
      </c>
      <c r="E778" s="26">
        <f t="shared" ref="E778:AI778" si="1110">SUM(E779:E780)-SUM(E781:E782)</f>
        <v>0</v>
      </c>
      <c r="F778" s="26">
        <f t="shared" si="1110"/>
        <v>0</v>
      </c>
      <c r="G778" s="26">
        <f t="shared" si="1110"/>
        <v>0</v>
      </c>
      <c r="H778" s="26">
        <f t="shared" si="1110"/>
        <v>0</v>
      </c>
      <c r="I778" s="26">
        <f t="shared" si="1110"/>
        <v>0</v>
      </c>
      <c r="J778" s="26">
        <f t="shared" si="1110"/>
        <v>0</v>
      </c>
      <c r="K778" s="26">
        <f t="shared" si="1110"/>
        <v>0</v>
      </c>
      <c r="L778" s="26">
        <f t="shared" si="1110"/>
        <v>0</v>
      </c>
      <c r="M778" s="26">
        <f t="shared" si="1110"/>
        <v>0</v>
      </c>
      <c r="N778" s="26">
        <f t="shared" si="1110"/>
        <v>0</v>
      </c>
      <c r="O778" s="26">
        <f t="shared" si="1110"/>
        <v>0</v>
      </c>
      <c r="P778" s="26">
        <f t="shared" si="1110"/>
        <v>0</v>
      </c>
      <c r="Q778" s="26">
        <f t="shared" si="1110"/>
        <v>0</v>
      </c>
      <c r="R778" s="26">
        <f t="shared" si="1110"/>
        <v>0</v>
      </c>
      <c r="S778" s="26">
        <f t="shared" si="1110"/>
        <v>0</v>
      </c>
      <c r="T778" s="26">
        <f t="shared" si="1110"/>
        <v>0</v>
      </c>
      <c r="U778" s="26">
        <f t="shared" si="1110"/>
        <v>0</v>
      </c>
      <c r="V778" s="26">
        <f t="shared" si="1110"/>
        <v>0</v>
      </c>
      <c r="W778" s="26">
        <f t="shared" si="1110"/>
        <v>0</v>
      </c>
      <c r="X778" s="26">
        <f t="shared" si="1110"/>
        <v>0</v>
      </c>
      <c r="Y778" s="26">
        <f t="shared" si="1110"/>
        <v>0</v>
      </c>
      <c r="Z778" s="26">
        <f t="shared" si="1110"/>
        <v>0</v>
      </c>
      <c r="AA778" s="26">
        <f t="shared" si="1110"/>
        <v>0</v>
      </c>
      <c r="AB778" s="26">
        <f t="shared" si="1110"/>
        <v>0</v>
      </c>
      <c r="AC778" s="26">
        <f t="shared" si="1110"/>
        <v>0</v>
      </c>
      <c r="AD778" s="26">
        <f t="shared" si="1110"/>
        <v>0</v>
      </c>
      <c r="AE778" s="26">
        <f t="shared" si="1110"/>
        <v>0</v>
      </c>
      <c r="AF778" s="26">
        <f t="shared" si="1110"/>
        <v>0</v>
      </c>
      <c r="AG778" s="26">
        <f t="shared" si="1110"/>
        <v>0</v>
      </c>
      <c r="AH778" s="26">
        <f t="shared" si="1110"/>
        <v>0</v>
      </c>
      <c r="AI778" s="26">
        <f t="shared" si="1110"/>
        <v>0</v>
      </c>
      <c r="AJ778" s="26">
        <f t="shared" ref="AJ778:AK778" si="1111">SUM(AJ779:AJ780)-SUM(AJ781:AJ782)</f>
        <v>0</v>
      </c>
      <c r="AK778" s="26">
        <f t="shared" si="1111"/>
        <v>0</v>
      </c>
      <c r="AL778" s="26">
        <f t="shared" ref="AL778" si="1112">SUM(AL779:AL780)-SUM(AL781:AL782)</f>
        <v>0</v>
      </c>
      <c r="AM778" s="26">
        <f t="shared" ref="AM778" si="1113">SUM(AM779:AM780)-SUM(AM781:AM782)</f>
        <v>0</v>
      </c>
      <c r="AN778" s="26">
        <f t="shared" ref="AN778" si="1114">SUM(AN779:AN780)-SUM(AN781:AN782)</f>
        <v>0</v>
      </c>
      <c r="AO778" s="26">
        <f t="shared" ref="AO778" si="1115">SUM(AO779:AO780)-SUM(AO781:AO782)</f>
        <v>0</v>
      </c>
      <c r="AP778" s="27">
        <f t="shared" ref="AP778" si="1116">SUM(AP779:AP780)-SUM(AP781:AP782)</f>
        <v>0</v>
      </c>
      <c r="AQ778" s="27">
        <f t="shared" ref="AQ778" si="1117">SUM(AQ779:AQ780)-SUM(AQ781:AQ782)</f>
        <v>0</v>
      </c>
      <c r="AR778" s="3">
        <v>17635.599999999999</v>
      </c>
      <c r="AS778" s="3">
        <v>17027.900000000001</v>
      </c>
      <c r="AU778" s="51"/>
      <c r="AV778" s="56"/>
      <c r="AW778" s="53" t="s">
        <v>381</v>
      </c>
      <c r="AY778" s="27">
        <f>SUM(AY779:AY780)</f>
        <v>2861.8</v>
      </c>
      <c r="AZ778" s="27">
        <f>SUM(AZ779:AZ780)</f>
        <v>2850.7</v>
      </c>
      <c r="BA778" s="27">
        <f>SUM(BA779:BA780)</f>
        <v>2870.8999999999996</v>
      </c>
    </row>
    <row r="779" spans="1:53" x14ac:dyDescent="0.15">
      <c r="A779" s="9"/>
      <c r="B779" s="141"/>
      <c r="C779" s="142"/>
      <c r="D779" s="22" t="s">
        <v>7</v>
      </c>
      <c r="E779" s="28"/>
      <c r="F779" s="28"/>
      <c r="G779" s="28"/>
      <c r="H779" s="28"/>
      <c r="I779" s="28"/>
      <c r="J779" s="28"/>
      <c r="K779" s="28"/>
      <c r="L779" s="28"/>
      <c r="M779" s="28"/>
      <c r="N779" s="28"/>
      <c r="O779" s="28"/>
      <c r="P779" s="28"/>
      <c r="Q779" s="28"/>
      <c r="R779" s="28"/>
      <c r="S779" s="28"/>
      <c r="T779" s="28"/>
      <c r="U779" s="28"/>
      <c r="V779" s="28"/>
      <c r="W779" s="28"/>
      <c r="X779" s="28"/>
      <c r="Y779" s="28"/>
      <c r="Z779" s="28"/>
      <c r="AA779" s="28"/>
      <c r="AB779" s="28"/>
      <c r="AC779" s="28"/>
      <c r="AD779" s="28"/>
      <c r="AE779" s="28"/>
      <c r="AF779" s="28"/>
      <c r="AG779" s="28"/>
      <c r="AH779" s="28">
        <v>3065406</v>
      </c>
      <c r="AI779" s="28">
        <v>3499827</v>
      </c>
      <c r="AJ779" s="28">
        <v>4110857</v>
      </c>
      <c r="AK779" s="28">
        <v>4395934</v>
      </c>
      <c r="AL779" s="28">
        <v>4196634</v>
      </c>
      <c r="AM779" s="28">
        <v>4238453</v>
      </c>
      <c r="AN779" s="28">
        <v>4530813</v>
      </c>
      <c r="AO779" s="28">
        <v>4766072</v>
      </c>
      <c r="AP779" s="30">
        <v>5170.6000000000004</v>
      </c>
      <c r="AQ779" s="30">
        <v>5402.5</v>
      </c>
      <c r="AR779" s="5">
        <v>5699</v>
      </c>
      <c r="AS779" s="5">
        <v>5716.8</v>
      </c>
      <c r="AU779" s="51"/>
      <c r="AV779" s="56"/>
      <c r="AW779" s="54"/>
      <c r="AY779" s="59">
        <f t="shared" ref="AY779:BA783" si="1118">AP845</f>
        <v>1170.2</v>
      </c>
      <c r="AZ779" s="59">
        <f t="shared" si="1118"/>
        <v>1160.5999999999999</v>
      </c>
      <c r="BA779" s="59">
        <f t="shared" si="1118"/>
        <v>1172.0999999999999</v>
      </c>
    </row>
    <row r="780" spans="1:53" x14ac:dyDescent="0.15">
      <c r="A780" s="9"/>
      <c r="B780" s="141"/>
      <c r="C780" s="142"/>
      <c r="D780" s="22" t="s">
        <v>8</v>
      </c>
      <c r="E780" s="28"/>
      <c r="F780" s="28"/>
      <c r="G780" s="28"/>
      <c r="H780" s="28"/>
      <c r="I780" s="28"/>
      <c r="J780" s="28"/>
      <c r="K780" s="28"/>
      <c r="L780" s="28"/>
      <c r="M780" s="28"/>
      <c r="N780" s="28"/>
      <c r="O780" s="28"/>
      <c r="P780" s="28"/>
      <c r="Q780" s="28"/>
      <c r="R780" s="28"/>
      <c r="S780" s="28"/>
      <c r="T780" s="28"/>
      <c r="U780" s="28"/>
      <c r="V780" s="28"/>
      <c r="W780" s="28"/>
      <c r="X780" s="28"/>
      <c r="Y780" s="28"/>
      <c r="Z780" s="28"/>
      <c r="AA780" s="28"/>
      <c r="AB780" s="28"/>
      <c r="AC780" s="28"/>
      <c r="AD780" s="28"/>
      <c r="AE780" s="28"/>
      <c r="AF780" s="28"/>
      <c r="AG780" s="28"/>
      <c r="AH780" s="28">
        <v>8051796</v>
      </c>
      <c r="AI780" s="28">
        <v>8263434</v>
      </c>
      <c r="AJ780" s="28">
        <v>8259781</v>
      </c>
      <c r="AK780" s="28">
        <v>8141383</v>
      </c>
      <c r="AL780" s="28">
        <v>7949665</v>
      </c>
      <c r="AM780" s="28">
        <v>7758060</v>
      </c>
      <c r="AN780" s="28">
        <v>8280802</v>
      </c>
      <c r="AO780" s="28">
        <v>8428573</v>
      </c>
      <c r="AP780" s="30">
        <v>10789.8</v>
      </c>
      <c r="AQ780" s="30">
        <v>11660</v>
      </c>
      <c r="AR780" s="5">
        <v>11936.6</v>
      </c>
      <c r="AS780" s="5">
        <v>11311.1</v>
      </c>
      <c r="AU780" s="51"/>
      <c r="AV780" s="52"/>
      <c r="AW780" s="54"/>
      <c r="AY780" s="59">
        <f t="shared" si="1118"/>
        <v>1691.6</v>
      </c>
      <c r="AZ780" s="59">
        <f t="shared" si="1118"/>
        <v>1690.1</v>
      </c>
      <c r="BA780" s="59">
        <f t="shared" si="1118"/>
        <v>1698.8</v>
      </c>
    </row>
    <row r="781" spans="1:53" x14ac:dyDescent="0.15">
      <c r="A781" s="9"/>
      <c r="B781" s="141"/>
      <c r="C781" s="142"/>
      <c r="D781" s="22" t="s">
        <v>9</v>
      </c>
      <c r="E781" s="28"/>
      <c r="F781" s="28"/>
      <c r="G781" s="28"/>
      <c r="H781" s="28"/>
      <c r="I781" s="28"/>
      <c r="J781" s="28"/>
      <c r="K781" s="28"/>
      <c r="L781" s="28"/>
      <c r="M781" s="28"/>
      <c r="N781" s="28"/>
      <c r="O781" s="28"/>
      <c r="P781" s="28"/>
      <c r="Q781" s="28"/>
      <c r="R781" s="28"/>
      <c r="S781" s="28"/>
      <c r="T781" s="28"/>
      <c r="U781" s="28"/>
      <c r="V781" s="28"/>
      <c r="W781" s="28"/>
      <c r="X781" s="28"/>
      <c r="Y781" s="28"/>
      <c r="Z781" s="28"/>
      <c r="AA781" s="28"/>
      <c r="AB781" s="28"/>
      <c r="AC781" s="28"/>
      <c r="AD781" s="28"/>
      <c r="AE781" s="28"/>
      <c r="AF781" s="28"/>
      <c r="AG781" s="28"/>
      <c r="AH781" s="28">
        <v>8614917</v>
      </c>
      <c r="AI781" s="28">
        <v>8988205</v>
      </c>
      <c r="AJ781" s="28">
        <v>9319076</v>
      </c>
      <c r="AK781" s="28">
        <v>9353285</v>
      </c>
      <c r="AL781" s="28">
        <v>8938224</v>
      </c>
      <c r="AM781" s="28">
        <v>8848606</v>
      </c>
      <c r="AN781" s="28">
        <v>9571552</v>
      </c>
      <c r="AO781" s="28">
        <v>9945743</v>
      </c>
      <c r="AP781" s="30">
        <v>12799.4</v>
      </c>
      <c r="AQ781" s="30">
        <v>13762.7</v>
      </c>
      <c r="AR781" s="5">
        <v>14219.2</v>
      </c>
      <c r="AS781" s="5">
        <v>13524.2</v>
      </c>
      <c r="AU781" s="51"/>
      <c r="AV781" s="52"/>
      <c r="AW781" s="54"/>
      <c r="AY781" s="59">
        <f t="shared" si="1118"/>
        <v>1837.6</v>
      </c>
      <c r="AZ781" s="59">
        <f t="shared" si="1118"/>
        <v>1835.9</v>
      </c>
      <c r="BA781" s="59">
        <f t="shared" si="1118"/>
        <v>1832</v>
      </c>
    </row>
    <row r="782" spans="1:53" x14ac:dyDescent="0.15">
      <c r="A782" s="9"/>
      <c r="B782" s="141"/>
      <c r="C782" s="142"/>
      <c r="D782" s="22" t="s">
        <v>10</v>
      </c>
      <c r="E782" s="28"/>
      <c r="F782" s="28"/>
      <c r="G782" s="28"/>
      <c r="H782" s="28"/>
      <c r="I782" s="28"/>
      <c r="J782" s="28"/>
      <c r="K782" s="28"/>
      <c r="L782" s="28"/>
      <c r="M782" s="28"/>
      <c r="N782" s="28"/>
      <c r="O782" s="28"/>
      <c r="P782" s="28"/>
      <c r="Q782" s="28"/>
      <c r="R782" s="28"/>
      <c r="S782" s="28"/>
      <c r="T782" s="28"/>
      <c r="U782" s="28"/>
      <c r="V782" s="28"/>
      <c r="W782" s="28"/>
      <c r="X782" s="28"/>
      <c r="Y782" s="28"/>
      <c r="Z782" s="28"/>
      <c r="AA782" s="28"/>
      <c r="AB782" s="28"/>
      <c r="AC782" s="28"/>
      <c r="AD782" s="28"/>
      <c r="AE782" s="28"/>
      <c r="AF782" s="28"/>
      <c r="AG782" s="28"/>
      <c r="AH782" s="28">
        <v>2502285</v>
      </c>
      <c r="AI782" s="28">
        <v>2775056</v>
      </c>
      <c r="AJ782" s="28">
        <v>3051562</v>
      </c>
      <c r="AK782" s="28">
        <v>3184032</v>
      </c>
      <c r="AL782" s="28">
        <v>3208075</v>
      </c>
      <c r="AM782" s="28">
        <v>3147907</v>
      </c>
      <c r="AN782" s="28">
        <v>3240063</v>
      </c>
      <c r="AO782" s="28">
        <v>3248902</v>
      </c>
      <c r="AP782" s="30">
        <v>3161</v>
      </c>
      <c r="AQ782" s="30">
        <v>3299.8</v>
      </c>
      <c r="AR782" s="5">
        <v>3416.4</v>
      </c>
      <c r="AS782" s="5">
        <v>3503.7</v>
      </c>
      <c r="AU782" s="51"/>
      <c r="AV782" s="52"/>
      <c r="AW782" s="54"/>
      <c r="AY782" s="59">
        <f t="shared" si="1118"/>
        <v>1024.2</v>
      </c>
      <c r="AZ782" s="59">
        <f t="shared" si="1118"/>
        <v>1014.8</v>
      </c>
      <c r="BA782" s="59">
        <f t="shared" si="1118"/>
        <v>1038.9000000000001</v>
      </c>
    </row>
    <row r="783" spans="1:53" ht="14.25" thickBot="1" x14ac:dyDescent="0.2">
      <c r="A783" s="9"/>
      <c r="B783" s="143"/>
      <c r="C783" s="144"/>
      <c r="D783" s="24" t="s">
        <v>11</v>
      </c>
      <c r="E783" s="29"/>
      <c r="F783" s="29"/>
      <c r="G783" s="29"/>
      <c r="H783" s="29"/>
      <c r="I783" s="29"/>
      <c r="J783" s="29"/>
      <c r="K783" s="29"/>
      <c r="L783" s="29"/>
      <c r="M783" s="29"/>
      <c r="N783" s="29"/>
      <c r="O783" s="29"/>
      <c r="P783" s="29"/>
      <c r="Q783" s="29"/>
      <c r="R783" s="29"/>
      <c r="S783" s="29"/>
      <c r="T783" s="29"/>
      <c r="U783" s="29"/>
      <c r="V783" s="29"/>
      <c r="W783" s="29"/>
      <c r="X783" s="29"/>
      <c r="Y783" s="29"/>
      <c r="Z783" s="29"/>
      <c r="AA783" s="29"/>
      <c r="AB783" s="29"/>
      <c r="AC783" s="29"/>
      <c r="AD783" s="29"/>
      <c r="AE783" s="29"/>
      <c r="AF783" s="29"/>
      <c r="AG783" s="29"/>
      <c r="AH783" s="29">
        <v>2895451</v>
      </c>
      <c r="AI783" s="29">
        <v>3141636</v>
      </c>
      <c r="AJ783" s="29">
        <v>3398612</v>
      </c>
      <c r="AK783" s="29">
        <v>3583867</v>
      </c>
      <c r="AL783" s="29">
        <v>3626573</v>
      </c>
      <c r="AM783" s="29">
        <v>3558805</v>
      </c>
      <c r="AN783" s="29">
        <v>3699848</v>
      </c>
      <c r="AO783" s="29">
        <v>3926922</v>
      </c>
      <c r="AP783" s="31">
        <v>3797.5</v>
      </c>
      <c r="AQ783" s="31">
        <v>3965.2</v>
      </c>
      <c r="AR783" s="7">
        <v>3954.1</v>
      </c>
      <c r="AS783" s="7">
        <v>4039.6</v>
      </c>
      <c r="AU783" s="51"/>
      <c r="AV783" s="52"/>
      <c r="AW783" s="55"/>
      <c r="AY783" s="59">
        <f t="shared" si="1118"/>
        <v>1034.4000000000001</v>
      </c>
      <c r="AZ783" s="59">
        <f t="shared" si="1118"/>
        <v>1026.3</v>
      </c>
      <c r="BA783" s="59">
        <f t="shared" si="1118"/>
        <v>1054.2</v>
      </c>
    </row>
    <row r="784" spans="1:53" x14ac:dyDescent="0.15">
      <c r="A784" s="9"/>
      <c r="B784" s="10"/>
      <c r="C784" s="133" t="s">
        <v>327</v>
      </c>
      <c r="D784" s="23" t="s">
        <v>6</v>
      </c>
      <c r="E784" s="26">
        <f t="shared" ref="E784:AI784" si="1119">SUM(E785:E786)-SUM(E787:E788)</f>
        <v>0</v>
      </c>
      <c r="F784" s="26">
        <f t="shared" si="1119"/>
        <v>0</v>
      </c>
      <c r="G784" s="26">
        <f t="shared" si="1119"/>
        <v>0</v>
      </c>
      <c r="H784" s="26">
        <f t="shared" si="1119"/>
        <v>0</v>
      </c>
      <c r="I784" s="26">
        <f t="shared" si="1119"/>
        <v>0</v>
      </c>
      <c r="J784" s="26">
        <f t="shared" si="1119"/>
        <v>0</v>
      </c>
      <c r="K784" s="26">
        <f t="shared" si="1119"/>
        <v>0</v>
      </c>
      <c r="L784" s="26">
        <f t="shared" si="1119"/>
        <v>0</v>
      </c>
      <c r="M784" s="26">
        <f t="shared" si="1119"/>
        <v>0</v>
      </c>
      <c r="N784" s="26">
        <f t="shared" si="1119"/>
        <v>0</v>
      </c>
      <c r="O784" s="26">
        <f t="shared" si="1119"/>
        <v>0</v>
      </c>
      <c r="P784" s="26">
        <f t="shared" si="1119"/>
        <v>0</v>
      </c>
      <c r="Q784" s="26">
        <f t="shared" si="1119"/>
        <v>0</v>
      </c>
      <c r="R784" s="26">
        <f t="shared" si="1119"/>
        <v>0</v>
      </c>
      <c r="S784" s="26">
        <f t="shared" si="1119"/>
        <v>0</v>
      </c>
      <c r="T784" s="26">
        <f t="shared" si="1119"/>
        <v>0</v>
      </c>
      <c r="U784" s="26">
        <f t="shared" si="1119"/>
        <v>0</v>
      </c>
      <c r="V784" s="26">
        <f t="shared" si="1119"/>
        <v>0</v>
      </c>
      <c r="W784" s="26">
        <f t="shared" si="1119"/>
        <v>0</v>
      </c>
      <c r="X784" s="26">
        <f t="shared" si="1119"/>
        <v>0</v>
      </c>
      <c r="Y784" s="26">
        <f t="shared" si="1119"/>
        <v>0</v>
      </c>
      <c r="Z784" s="26">
        <f t="shared" si="1119"/>
        <v>0</v>
      </c>
      <c r="AA784" s="26">
        <f t="shared" si="1119"/>
        <v>0</v>
      </c>
      <c r="AB784" s="26">
        <f t="shared" si="1119"/>
        <v>0</v>
      </c>
      <c r="AC784" s="26">
        <f t="shared" si="1119"/>
        <v>0</v>
      </c>
      <c r="AD784" s="26">
        <f t="shared" si="1119"/>
        <v>0</v>
      </c>
      <c r="AE784" s="26">
        <f t="shared" si="1119"/>
        <v>0</v>
      </c>
      <c r="AF784" s="26">
        <f t="shared" si="1119"/>
        <v>0</v>
      </c>
      <c r="AG784" s="26">
        <f t="shared" si="1119"/>
        <v>0</v>
      </c>
      <c r="AH784" s="26">
        <f t="shared" si="1119"/>
        <v>0</v>
      </c>
      <c r="AI784" s="26">
        <f t="shared" si="1119"/>
        <v>0</v>
      </c>
      <c r="AJ784" s="26">
        <f t="shared" ref="AJ784:AK784" si="1120">SUM(AJ785:AJ786)-SUM(AJ787:AJ788)</f>
        <v>0</v>
      </c>
      <c r="AK784" s="26">
        <f t="shared" si="1120"/>
        <v>0</v>
      </c>
      <c r="AL784" s="26">
        <f t="shared" ref="AL784" si="1121">SUM(AL785:AL786)-SUM(AL787:AL788)</f>
        <v>0</v>
      </c>
      <c r="AM784" s="26">
        <f t="shared" ref="AM784" si="1122">SUM(AM785:AM786)-SUM(AM787:AM788)</f>
        <v>0</v>
      </c>
      <c r="AN784" s="26">
        <f t="shared" ref="AN784" si="1123">SUM(AN785:AN786)-SUM(AN787:AN788)</f>
        <v>0</v>
      </c>
      <c r="AO784" s="26">
        <f t="shared" ref="AO784" si="1124">SUM(AO785:AO786)-SUM(AO787:AO788)</f>
        <v>0</v>
      </c>
      <c r="AP784" s="27">
        <f t="shared" ref="AP784" si="1125">SUM(AP785:AP786)-SUM(AP787:AP788)</f>
        <v>0</v>
      </c>
      <c r="AQ784" s="27">
        <f t="shared" ref="AQ784" si="1126">SUM(AQ785:AQ786)-SUM(AQ787:AQ788)</f>
        <v>0</v>
      </c>
      <c r="AR784" s="3">
        <v>3888.8</v>
      </c>
      <c r="AS784" s="3">
        <v>3774.7</v>
      </c>
      <c r="AU784" s="51"/>
      <c r="AV784" s="52"/>
      <c r="AW784" s="53" t="s">
        <v>382</v>
      </c>
      <c r="AY784" s="27">
        <f>SUM(AY785:AY786)</f>
        <v>957</v>
      </c>
      <c r="AZ784" s="27">
        <f>SUM(AZ785:AZ786)</f>
        <v>899</v>
      </c>
      <c r="BA784" s="27">
        <f>SUM(BA785:BA786)</f>
        <v>796.7</v>
      </c>
    </row>
    <row r="785" spans="1:53" x14ac:dyDescent="0.15">
      <c r="A785" s="9"/>
      <c r="B785" s="10"/>
      <c r="C785" s="134"/>
      <c r="D785" s="22" t="s">
        <v>7</v>
      </c>
      <c r="E785" s="28"/>
      <c r="F785" s="28"/>
      <c r="G785" s="28"/>
      <c r="H785" s="28">
        <v>444503</v>
      </c>
      <c r="I785" s="28">
        <v>445848</v>
      </c>
      <c r="J785" s="28">
        <v>690750</v>
      </c>
      <c r="K785" s="28">
        <v>463705</v>
      </c>
      <c r="L785" s="28">
        <v>545252</v>
      </c>
      <c r="M785" s="28">
        <v>592061</v>
      </c>
      <c r="N785" s="28">
        <v>628252</v>
      </c>
      <c r="O785" s="28">
        <v>672250</v>
      </c>
      <c r="P785" s="28">
        <v>708376</v>
      </c>
      <c r="Q785" s="28">
        <v>791715</v>
      </c>
      <c r="R785" s="28">
        <v>846717</v>
      </c>
      <c r="S785" s="28">
        <v>871285</v>
      </c>
      <c r="T785" s="28">
        <v>861264</v>
      </c>
      <c r="U785" s="28">
        <v>875489</v>
      </c>
      <c r="V785" s="28">
        <v>860289</v>
      </c>
      <c r="W785" s="28">
        <v>821925</v>
      </c>
      <c r="X785" s="28">
        <v>769004</v>
      </c>
      <c r="Y785" s="28">
        <v>782166</v>
      </c>
      <c r="Z785" s="28">
        <v>863878</v>
      </c>
      <c r="AA785" s="28">
        <v>883913</v>
      </c>
      <c r="AB785" s="28">
        <v>877794</v>
      </c>
      <c r="AC785" s="28">
        <v>933498</v>
      </c>
      <c r="AD785" s="28">
        <v>965412</v>
      </c>
      <c r="AE785" s="28">
        <v>966363</v>
      </c>
      <c r="AF785" s="28">
        <v>999256</v>
      </c>
      <c r="AG785" s="28">
        <v>1057777</v>
      </c>
      <c r="AH785" s="28">
        <v>1097367</v>
      </c>
      <c r="AI785" s="28">
        <v>1175810</v>
      </c>
      <c r="AJ785" s="28">
        <v>1261573</v>
      </c>
      <c r="AK785" s="28">
        <v>1328295</v>
      </c>
      <c r="AL785" s="28">
        <v>1321720</v>
      </c>
      <c r="AM785" s="28">
        <v>1281170</v>
      </c>
      <c r="AN785" s="28">
        <v>1450467</v>
      </c>
      <c r="AO785" s="28">
        <v>1505569</v>
      </c>
      <c r="AP785" s="30">
        <v>1560.8</v>
      </c>
      <c r="AQ785" s="30">
        <v>1604.9</v>
      </c>
      <c r="AR785" s="5">
        <v>1554.8</v>
      </c>
      <c r="AS785" s="5">
        <v>1509.9</v>
      </c>
      <c r="AU785" s="51"/>
      <c r="AV785" s="52"/>
      <c r="AW785" s="54"/>
      <c r="AY785" s="59">
        <f t="shared" ref="AY785:BA789" si="1127">AP863</f>
        <v>256.7</v>
      </c>
      <c r="AZ785" s="59">
        <f t="shared" si="1127"/>
        <v>173.9</v>
      </c>
      <c r="BA785" s="59">
        <f t="shared" si="1127"/>
        <v>143</v>
      </c>
    </row>
    <row r="786" spans="1:53" x14ac:dyDescent="0.15">
      <c r="A786" s="9"/>
      <c r="B786" s="10"/>
      <c r="C786" s="134"/>
      <c r="D786" s="22" t="s">
        <v>8</v>
      </c>
      <c r="E786" s="28"/>
      <c r="F786" s="28"/>
      <c r="G786" s="28"/>
      <c r="H786" s="39">
        <f>391990+1000</f>
        <v>392990</v>
      </c>
      <c r="I786" s="28">
        <v>638433</v>
      </c>
      <c r="J786" s="28">
        <v>544759</v>
      </c>
      <c r="K786" s="28">
        <v>740746</v>
      </c>
      <c r="L786" s="28">
        <v>859782</v>
      </c>
      <c r="M786" s="28">
        <v>888090</v>
      </c>
      <c r="N786" s="28">
        <v>942212</v>
      </c>
      <c r="O786" s="28">
        <v>983745</v>
      </c>
      <c r="P786" s="28">
        <v>1062567</v>
      </c>
      <c r="Q786" s="28">
        <v>1102106</v>
      </c>
      <c r="R786" s="28">
        <v>1315274</v>
      </c>
      <c r="S786" s="28">
        <v>1306925</v>
      </c>
      <c r="T786" s="28">
        <v>1291894</v>
      </c>
      <c r="U786" s="28">
        <v>1313231</v>
      </c>
      <c r="V786" s="28">
        <v>1290431</v>
      </c>
      <c r="W786" s="28">
        <v>1232888</v>
      </c>
      <c r="X786" s="28">
        <v>1153500</v>
      </c>
      <c r="Y786" s="28">
        <v>1173245</v>
      </c>
      <c r="Z786" s="28">
        <v>1295823</v>
      </c>
      <c r="AA786" s="28">
        <v>1325871</v>
      </c>
      <c r="AB786" s="28">
        <v>1316689</v>
      </c>
      <c r="AC786" s="28">
        <v>1400250</v>
      </c>
      <c r="AD786" s="28">
        <v>1448117</v>
      </c>
      <c r="AE786" s="28">
        <v>1449541</v>
      </c>
      <c r="AF786" s="28">
        <v>1498882</v>
      </c>
      <c r="AG786" s="28">
        <v>1586666</v>
      </c>
      <c r="AH786" s="28">
        <v>1646047</v>
      </c>
      <c r="AI786" s="28">
        <v>1763716</v>
      </c>
      <c r="AJ786" s="28">
        <v>1892360</v>
      </c>
      <c r="AK786" s="28">
        <v>1992437</v>
      </c>
      <c r="AL786" s="28">
        <v>1982581</v>
      </c>
      <c r="AM786" s="28">
        <v>1921753</v>
      </c>
      <c r="AN786" s="28">
        <v>2175700</v>
      </c>
      <c r="AO786" s="28">
        <v>2258355</v>
      </c>
      <c r="AP786" s="30">
        <v>2342.5</v>
      </c>
      <c r="AQ786" s="30">
        <v>2411</v>
      </c>
      <c r="AR786" s="5">
        <v>2334</v>
      </c>
      <c r="AS786" s="5">
        <v>2264.8000000000002</v>
      </c>
      <c r="AU786" s="51" t="s">
        <v>131</v>
      </c>
      <c r="AV786" s="52" t="s">
        <v>132</v>
      </c>
      <c r="AW786" s="54"/>
      <c r="AY786" s="59">
        <f t="shared" si="1127"/>
        <v>700.3</v>
      </c>
      <c r="AZ786" s="59">
        <f t="shared" si="1127"/>
        <v>725.1</v>
      </c>
      <c r="BA786" s="59">
        <f t="shared" si="1127"/>
        <v>653.70000000000005</v>
      </c>
    </row>
    <row r="787" spans="1:53" x14ac:dyDescent="0.15">
      <c r="A787" s="9"/>
      <c r="B787" s="10"/>
      <c r="C787" s="134"/>
      <c r="D787" s="22" t="s">
        <v>9</v>
      </c>
      <c r="E787" s="28"/>
      <c r="F787" s="28"/>
      <c r="G787" s="28"/>
      <c r="H787" s="28">
        <v>717170</v>
      </c>
      <c r="I787" s="28">
        <v>917762</v>
      </c>
      <c r="J787" s="28">
        <v>1072597</v>
      </c>
      <c r="K787" s="28">
        <v>1113338</v>
      </c>
      <c r="L787" s="28">
        <v>1310868</v>
      </c>
      <c r="M787" s="28">
        <v>1410572</v>
      </c>
      <c r="N787" s="28">
        <v>1497622</v>
      </c>
      <c r="O787" s="28">
        <v>1585099</v>
      </c>
      <c r="P787" s="28">
        <v>1702528</v>
      </c>
      <c r="Q787" s="28">
        <v>1771143</v>
      </c>
      <c r="R787" s="28">
        <v>2007222</v>
      </c>
      <c r="S787" s="28">
        <v>1979785</v>
      </c>
      <c r="T787" s="28">
        <v>1928769</v>
      </c>
      <c r="U787" s="28">
        <v>1959524</v>
      </c>
      <c r="V787" s="28">
        <v>1918747</v>
      </c>
      <c r="W787" s="28">
        <v>1786685</v>
      </c>
      <c r="X787" s="28">
        <v>1648044</v>
      </c>
      <c r="Y787" s="28">
        <v>1668476</v>
      </c>
      <c r="Z787" s="28">
        <v>1878541</v>
      </c>
      <c r="AA787" s="28">
        <v>1930196</v>
      </c>
      <c r="AB787" s="28">
        <v>1951840</v>
      </c>
      <c r="AC787" s="28">
        <v>2070643</v>
      </c>
      <c r="AD787" s="28">
        <v>2157684</v>
      </c>
      <c r="AE787" s="28">
        <v>2168489</v>
      </c>
      <c r="AF787" s="28">
        <v>2222152</v>
      </c>
      <c r="AG787" s="28">
        <v>2338209</v>
      </c>
      <c r="AH787" s="28">
        <v>2385515</v>
      </c>
      <c r="AI787" s="28">
        <v>2555199</v>
      </c>
      <c r="AJ787" s="28">
        <v>2694811</v>
      </c>
      <c r="AK787" s="28">
        <v>2823290</v>
      </c>
      <c r="AL787" s="28">
        <v>2821834</v>
      </c>
      <c r="AM787" s="28">
        <v>2736306</v>
      </c>
      <c r="AN787" s="28">
        <v>3147122</v>
      </c>
      <c r="AO787" s="28">
        <v>3292103</v>
      </c>
      <c r="AP787" s="30">
        <v>3451.9</v>
      </c>
      <c r="AQ787" s="30">
        <v>3556.3</v>
      </c>
      <c r="AR787" s="5">
        <v>3412</v>
      </c>
      <c r="AS787" s="5">
        <v>3283.6</v>
      </c>
      <c r="AU787" s="51"/>
      <c r="AV787" s="52"/>
      <c r="AW787" s="54"/>
      <c r="AY787" s="59">
        <f t="shared" si="1127"/>
        <v>761.9</v>
      </c>
      <c r="AZ787" s="59">
        <f t="shared" si="1127"/>
        <v>475.2</v>
      </c>
      <c r="BA787" s="59">
        <f t="shared" si="1127"/>
        <v>418.9</v>
      </c>
    </row>
    <row r="788" spans="1:53" x14ac:dyDescent="0.15">
      <c r="A788" s="9"/>
      <c r="B788" s="10"/>
      <c r="C788" s="134"/>
      <c r="D788" s="22" t="s">
        <v>10</v>
      </c>
      <c r="E788" s="28"/>
      <c r="F788" s="28"/>
      <c r="G788" s="28"/>
      <c r="H788" s="28">
        <v>120323</v>
      </c>
      <c r="I788" s="28">
        <v>166519</v>
      </c>
      <c r="J788" s="28">
        <v>162912</v>
      </c>
      <c r="K788" s="28">
        <v>91113</v>
      </c>
      <c r="L788" s="28">
        <v>94166</v>
      </c>
      <c r="M788" s="28">
        <v>69579</v>
      </c>
      <c r="N788" s="28">
        <v>72842</v>
      </c>
      <c r="O788" s="28">
        <v>70896</v>
      </c>
      <c r="P788" s="28">
        <v>68415</v>
      </c>
      <c r="Q788" s="28">
        <v>122678</v>
      </c>
      <c r="R788" s="28">
        <v>154769</v>
      </c>
      <c r="S788" s="28">
        <v>198425</v>
      </c>
      <c r="T788" s="28">
        <v>224389</v>
      </c>
      <c r="U788" s="28">
        <v>229196</v>
      </c>
      <c r="V788" s="28">
        <v>231973</v>
      </c>
      <c r="W788" s="28">
        <v>268128</v>
      </c>
      <c r="X788" s="28">
        <v>274460</v>
      </c>
      <c r="Y788" s="28">
        <v>286935</v>
      </c>
      <c r="Z788" s="28">
        <v>281160</v>
      </c>
      <c r="AA788" s="28">
        <v>279588</v>
      </c>
      <c r="AB788" s="28">
        <v>242643</v>
      </c>
      <c r="AC788" s="28">
        <v>263105</v>
      </c>
      <c r="AD788" s="28">
        <v>255845</v>
      </c>
      <c r="AE788" s="28">
        <v>247415</v>
      </c>
      <c r="AF788" s="28">
        <v>275986</v>
      </c>
      <c r="AG788" s="28">
        <v>306234</v>
      </c>
      <c r="AH788" s="28">
        <v>357899</v>
      </c>
      <c r="AI788" s="28">
        <v>384327</v>
      </c>
      <c r="AJ788" s="28">
        <v>459122</v>
      </c>
      <c r="AK788" s="28">
        <v>497442</v>
      </c>
      <c r="AL788" s="28">
        <v>482467</v>
      </c>
      <c r="AM788" s="28">
        <v>466617</v>
      </c>
      <c r="AN788" s="28">
        <v>479045</v>
      </c>
      <c r="AO788" s="28">
        <v>471821</v>
      </c>
      <c r="AP788" s="30">
        <v>451.4</v>
      </c>
      <c r="AQ788" s="30">
        <v>459.6</v>
      </c>
      <c r="AR788" s="5">
        <v>476.8</v>
      </c>
      <c r="AS788" s="5">
        <v>491.1</v>
      </c>
      <c r="AU788" s="51"/>
      <c r="AV788" s="52"/>
      <c r="AW788" s="54"/>
      <c r="AY788" s="59">
        <f t="shared" si="1127"/>
        <v>195.1</v>
      </c>
      <c r="AZ788" s="59">
        <f t="shared" si="1127"/>
        <v>423.8</v>
      </c>
      <c r="BA788" s="59">
        <f t="shared" si="1127"/>
        <v>377.8</v>
      </c>
    </row>
    <row r="789" spans="1:53" ht="14.25" thickBot="1" x14ac:dyDescent="0.2">
      <c r="A789" s="9"/>
      <c r="B789" s="10"/>
      <c r="C789" s="135"/>
      <c r="D789" s="24" t="s">
        <v>11</v>
      </c>
      <c r="E789" s="29"/>
      <c r="F789" s="29"/>
      <c r="G789" s="29"/>
      <c r="H789" s="29"/>
      <c r="I789" s="29">
        <v>184835</v>
      </c>
      <c r="J789" s="29">
        <v>183640</v>
      </c>
      <c r="K789" s="29">
        <v>99048</v>
      </c>
      <c r="L789" s="29">
        <v>102187</v>
      </c>
      <c r="M789" s="29">
        <v>76489</v>
      </c>
      <c r="N789" s="29">
        <v>79662</v>
      </c>
      <c r="O789" s="29">
        <v>77679</v>
      </c>
      <c r="P789" s="29">
        <v>75137</v>
      </c>
      <c r="Q789" s="29">
        <v>134944</v>
      </c>
      <c r="R789" s="29">
        <v>170585</v>
      </c>
      <c r="S789" s="29">
        <v>218262</v>
      </c>
      <c r="T789" s="29">
        <v>246830</v>
      </c>
      <c r="U789" s="29">
        <v>252116</v>
      </c>
      <c r="V789" s="29">
        <v>255170</v>
      </c>
      <c r="W789" s="29">
        <v>294939</v>
      </c>
      <c r="X789" s="29">
        <v>301900</v>
      </c>
      <c r="Y789" s="29">
        <v>315613</v>
      </c>
      <c r="Z789" s="29">
        <v>309276</v>
      </c>
      <c r="AA789" s="29">
        <v>307546</v>
      </c>
      <c r="AB789" s="29">
        <v>266908</v>
      </c>
      <c r="AC789" s="29">
        <v>289414</v>
      </c>
      <c r="AD789" s="29">
        <v>281431</v>
      </c>
      <c r="AE789" s="29">
        <v>272118</v>
      </c>
      <c r="AF789" s="29">
        <v>303583</v>
      </c>
      <c r="AG789" s="29">
        <v>336856</v>
      </c>
      <c r="AH789" s="29">
        <v>393689</v>
      </c>
      <c r="AI789" s="29">
        <v>422760</v>
      </c>
      <c r="AJ789" s="29">
        <v>505033</v>
      </c>
      <c r="AK789" s="29">
        <v>547185</v>
      </c>
      <c r="AL789" s="29">
        <v>530814</v>
      </c>
      <c r="AM789" s="29">
        <v>513280</v>
      </c>
      <c r="AN789" s="29">
        <v>526950</v>
      </c>
      <c r="AO789" s="29">
        <v>519004</v>
      </c>
      <c r="AP789" s="31">
        <v>525</v>
      </c>
      <c r="AQ789" s="31">
        <v>540.1</v>
      </c>
      <c r="AR789" s="7">
        <v>581.20000000000005</v>
      </c>
      <c r="AS789" s="7">
        <v>598.1</v>
      </c>
      <c r="AU789" s="51"/>
      <c r="AV789" s="52"/>
      <c r="AW789" s="55"/>
      <c r="AY789" s="59">
        <f t="shared" si="1127"/>
        <v>309.89999999999998</v>
      </c>
      <c r="AZ789" s="59">
        <f t="shared" si="1127"/>
        <v>657.9</v>
      </c>
      <c r="BA789" s="59">
        <f t="shared" si="1127"/>
        <v>420.8</v>
      </c>
    </row>
    <row r="790" spans="1:53" x14ac:dyDescent="0.15">
      <c r="A790" s="9"/>
      <c r="B790" s="10"/>
      <c r="C790" s="145" t="s">
        <v>124</v>
      </c>
      <c r="D790" s="23" t="s">
        <v>6</v>
      </c>
      <c r="E790" s="26">
        <f t="shared" ref="E790:AI790" si="1128">SUM(E791:E792)-SUM(E793:E794)</f>
        <v>0</v>
      </c>
      <c r="F790" s="26">
        <f t="shared" si="1128"/>
        <v>0</v>
      </c>
      <c r="G790" s="26">
        <f t="shared" si="1128"/>
        <v>0</v>
      </c>
      <c r="H790" s="26">
        <f t="shared" si="1128"/>
        <v>0</v>
      </c>
      <c r="I790" s="26">
        <f t="shared" si="1128"/>
        <v>0</v>
      </c>
      <c r="J790" s="26">
        <f t="shared" si="1128"/>
        <v>0</v>
      </c>
      <c r="K790" s="26">
        <f t="shared" si="1128"/>
        <v>0</v>
      </c>
      <c r="L790" s="26">
        <f t="shared" si="1128"/>
        <v>0</v>
      </c>
      <c r="M790" s="26">
        <f t="shared" si="1128"/>
        <v>0</v>
      </c>
      <c r="N790" s="26">
        <f t="shared" si="1128"/>
        <v>0</v>
      </c>
      <c r="O790" s="26">
        <f t="shared" si="1128"/>
        <v>0</v>
      </c>
      <c r="P790" s="26">
        <f t="shared" si="1128"/>
        <v>0</v>
      </c>
      <c r="Q790" s="26">
        <f t="shared" si="1128"/>
        <v>0</v>
      </c>
      <c r="R790" s="26">
        <f t="shared" si="1128"/>
        <v>0</v>
      </c>
      <c r="S790" s="26">
        <f t="shared" si="1128"/>
        <v>0</v>
      </c>
      <c r="T790" s="26">
        <f t="shared" si="1128"/>
        <v>0</v>
      </c>
      <c r="U790" s="26">
        <f t="shared" si="1128"/>
        <v>0</v>
      </c>
      <c r="V790" s="26">
        <f t="shared" si="1128"/>
        <v>0</v>
      </c>
      <c r="W790" s="26">
        <f t="shared" si="1128"/>
        <v>0</v>
      </c>
      <c r="X790" s="26">
        <f t="shared" si="1128"/>
        <v>0</v>
      </c>
      <c r="Y790" s="26">
        <f t="shared" si="1128"/>
        <v>0</v>
      </c>
      <c r="Z790" s="26">
        <f t="shared" si="1128"/>
        <v>0</v>
      </c>
      <c r="AA790" s="26">
        <f t="shared" si="1128"/>
        <v>0</v>
      </c>
      <c r="AB790" s="26">
        <f t="shared" si="1128"/>
        <v>0</v>
      </c>
      <c r="AC790" s="26">
        <f t="shared" si="1128"/>
        <v>0</v>
      </c>
      <c r="AD790" s="26">
        <f t="shared" si="1128"/>
        <v>0</v>
      </c>
      <c r="AE790" s="26">
        <f t="shared" si="1128"/>
        <v>0</v>
      </c>
      <c r="AF790" s="26">
        <f t="shared" si="1128"/>
        <v>0</v>
      </c>
      <c r="AG790" s="26">
        <f t="shared" si="1128"/>
        <v>0</v>
      </c>
      <c r="AH790" s="26">
        <f t="shared" si="1128"/>
        <v>0</v>
      </c>
      <c r="AI790" s="26">
        <f t="shared" si="1128"/>
        <v>0</v>
      </c>
      <c r="AJ790" s="26">
        <f t="shared" ref="AJ790:AK790" si="1129">SUM(AJ791:AJ792)-SUM(AJ793:AJ794)</f>
        <v>0</v>
      </c>
      <c r="AK790" s="26">
        <f t="shared" si="1129"/>
        <v>0</v>
      </c>
      <c r="AL790" s="26">
        <f t="shared" ref="AL790" si="1130">SUM(AL791:AL792)-SUM(AL793:AL794)</f>
        <v>0</v>
      </c>
      <c r="AM790" s="26">
        <f t="shared" ref="AM790" si="1131">SUM(AM791:AM792)-SUM(AM793:AM794)</f>
        <v>0</v>
      </c>
      <c r="AN790" s="26">
        <f t="shared" ref="AN790" si="1132">SUM(AN791:AN792)-SUM(AN793:AN794)</f>
        <v>0</v>
      </c>
      <c r="AO790" s="26">
        <f t="shared" ref="AO790" si="1133">SUM(AO791:AO792)-SUM(AO793:AO794)</f>
        <v>0</v>
      </c>
      <c r="AP790" s="27">
        <f t="shared" ref="AP790" si="1134">SUM(AP791:AP792)-SUM(AP793:AP794)</f>
        <v>0</v>
      </c>
      <c r="AQ790" s="27">
        <f t="shared" ref="AQ790" si="1135">SUM(AQ791:AQ792)-SUM(AQ793:AQ794)</f>
        <v>0</v>
      </c>
      <c r="AR790" s="3">
        <v>237.7</v>
      </c>
      <c r="AS790" s="3">
        <v>211.9</v>
      </c>
      <c r="AU790" s="51"/>
      <c r="AV790" s="52"/>
      <c r="AW790" s="53" t="s">
        <v>383</v>
      </c>
      <c r="AY790" s="27">
        <f>SUM(AY791:AY792)</f>
        <v>1226.9000000000001</v>
      </c>
      <c r="AZ790" s="27">
        <f>SUM(AZ791:AZ792)</f>
        <v>1465.3000000000002</v>
      </c>
      <c r="BA790" s="27">
        <f>SUM(BA791:BA792)</f>
        <v>1441.8000000000002</v>
      </c>
    </row>
    <row r="791" spans="1:53" x14ac:dyDescent="0.15">
      <c r="A791" s="9"/>
      <c r="B791" s="10"/>
      <c r="C791" s="146"/>
      <c r="D791" s="22" t="s">
        <v>7</v>
      </c>
      <c r="E791" s="28"/>
      <c r="F791" s="28"/>
      <c r="G791" s="28"/>
      <c r="H791" s="28"/>
      <c r="I791" s="28"/>
      <c r="J791" s="28"/>
      <c r="K791" s="28"/>
      <c r="L791" s="28"/>
      <c r="M791" s="28"/>
      <c r="N791" s="28"/>
      <c r="O791" s="28"/>
      <c r="P791" s="28"/>
      <c r="Q791" s="28"/>
      <c r="R791" s="28"/>
      <c r="S791" s="28"/>
      <c r="T791" s="28"/>
      <c r="U791" s="28"/>
      <c r="V791" s="28"/>
      <c r="W791" s="28"/>
      <c r="X791" s="28"/>
      <c r="Y791" s="28"/>
      <c r="Z791" s="28"/>
      <c r="AA791" s="28"/>
      <c r="AB791" s="28"/>
      <c r="AC791" s="28"/>
      <c r="AD791" s="28"/>
      <c r="AE791" s="28"/>
      <c r="AF791" s="28"/>
      <c r="AG791" s="28"/>
      <c r="AH791" s="28"/>
      <c r="AI791" s="28"/>
      <c r="AJ791" s="28"/>
      <c r="AK791" s="28"/>
      <c r="AL791" s="28"/>
      <c r="AM791" s="28"/>
      <c r="AN791" s="28"/>
      <c r="AO791" s="28"/>
      <c r="AP791" s="30">
        <v>50.6</v>
      </c>
      <c r="AQ791" s="30">
        <v>40</v>
      </c>
      <c r="AR791" s="5">
        <v>42.8</v>
      </c>
      <c r="AS791" s="5">
        <v>54.6</v>
      </c>
      <c r="AU791" s="51"/>
      <c r="AV791" s="52"/>
      <c r="AW791" s="54"/>
      <c r="AY791" s="59">
        <f t="shared" ref="AY791:BA795" si="1136">AP875</f>
        <v>415.5</v>
      </c>
      <c r="AZ791" s="59">
        <f t="shared" si="1136"/>
        <v>537.70000000000005</v>
      </c>
      <c r="BA791" s="59">
        <f t="shared" si="1136"/>
        <v>541.20000000000005</v>
      </c>
    </row>
    <row r="792" spans="1:53" x14ac:dyDescent="0.15">
      <c r="A792" s="9"/>
      <c r="B792" s="10"/>
      <c r="C792" s="146"/>
      <c r="D792" s="22" t="s">
        <v>8</v>
      </c>
      <c r="E792" s="28"/>
      <c r="F792" s="28"/>
      <c r="G792" s="28"/>
      <c r="H792" s="28"/>
      <c r="I792" s="28"/>
      <c r="J792" s="28"/>
      <c r="K792" s="28"/>
      <c r="L792" s="28"/>
      <c r="M792" s="28"/>
      <c r="N792" s="28"/>
      <c r="O792" s="28"/>
      <c r="P792" s="28"/>
      <c r="Q792" s="28"/>
      <c r="R792" s="28"/>
      <c r="S792" s="28"/>
      <c r="T792" s="28"/>
      <c r="U792" s="28"/>
      <c r="V792" s="28"/>
      <c r="W792" s="28"/>
      <c r="X792" s="28"/>
      <c r="Y792" s="28"/>
      <c r="Z792" s="28"/>
      <c r="AA792" s="28"/>
      <c r="AB792" s="28"/>
      <c r="AC792" s="28"/>
      <c r="AD792" s="28"/>
      <c r="AE792" s="28"/>
      <c r="AF792" s="28"/>
      <c r="AG792" s="28"/>
      <c r="AH792" s="28"/>
      <c r="AI792" s="28"/>
      <c r="AJ792" s="28"/>
      <c r="AK792" s="28"/>
      <c r="AL792" s="28"/>
      <c r="AM792" s="28"/>
      <c r="AN792" s="28"/>
      <c r="AO792" s="28"/>
      <c r="AP792" s="30">
        <v>132.6</v>
      </c>
      <c r="AQ792" s="30">
        <v>141.19999999999999</v>
      </c>
      <c r="AR792" s="5">
        <v>194.9</v>
      </c>
      <c r="AS792" s="5">
        <v>157.30000000000001</v>
      </c>
      <c r="AU792" s="51"/>
      <c r="AV792" s="52"/>
      <c r="AW792" s="54"/>
      <c r="AY792" s="59">
        <f t="shared" si="1136"/>
        <v>811.4</v>
      </c>
      <c r="AZ792" s="59">
        <f t="shared" si="1136"/>
        <v>927.6</v>
      </c>
      <c r="BA792" s="59">
        <f t="shared" si="1136"/>
        <v>900.6</v>
      </c>
    </row>
    <row r="793" spans="1:53" x14ac:dyDescent="0.15">
      <c r="A793" s="9"/>
      <c r="B793" s="10"/>
      <c r="C793" s="146"/>
      <c r="D793" s="22" t="s">
        <v>9</v>
      </c>
      <c r="E793" s="28"/>
      <c r="F793" s="28"/>
      <c r="G793" s="28"/>
      <c r="H793" s="28"/>
      <c r="I793" s="28"/>
      <c r="J793" s="28"/>
      <c r="K793" s="28"/>
      <c r="L793" s="28"/>
      <c r="M793" s="28"/>
      <c r="N793" s="28"/>
      <c r="O793" s="28"/>
      <c r="P793" s="28"/>
      <c r="Q793" s="28"/>
      <c r="R793" s="28"/>
      <c r="S793" s="28"/>
      <c r="T793" s="28"/>
      <c r="U793" s="28"/>
      <c r="V793" s="28"/>
      <c r="W793" s="28"/>
      <c r="X793" s="28"/>
      <c r="Y793" s="28"/>
      <c r="Z793" s="28"/>
      <c r="AA793" s="28"/>
      <c r="AB793" s="28"/>
      <c r="AC793" s="28"/>
      <c r="AD793" s="28"/>
      <c r="AE793" s="28"/>
      <c r="AF793" s="28"/>
      <c r="AG793" s="28"/>
      <c r="AH793" s="28"/>
      <c r="AI793" s="28"/>
      <c r="AJ793" s="28"/>
      <c r="AK793" s="28"/>
      <c r="AL793" s="28"/>
      <c r="AM793" s="28"/>
      <c r="AN793" s="28"/>
      <c r="AO793" s="28"/>
      <c r="AP793" s="30">
        <v>116.6</v>
      </c>
      <c r="AQ793" s="30">
        <v>135.69999999999999</v>
      </c>
      <c r="AR793" s="5">
        <v>186</v>
      </c>
      <c r="AS793" s="5">
        <v>137.69999999999999</v>
      </c>
      <c r="AU793" s="51"/>
      <c r="AV793" s="52"/>
      <c r="AW793" s="54"/>
      <c r="AY793" s="59">
        <f t="shared" si="1136"/>
        <v>1006.9</v>
      </c>
      <c r="AZ793" s="59">
        <f t="shared" si="1136"/>
        <v>1240.7</v>
      </c>
      <c r="BA793" s="59">
        <f t="shared" si="1136"/>
        <v>1218.0999999999999</v>
      </c>
    </row>
    <row r="794" spans="1:53" x14ac:dyDescent="0.15">
      <c r="A794" s="9"/>
      <c r="B794" s="10"/>
      <c r="C794" s="146"/>
      <c r="D794" s="22" t="s">
        <v>10</v>
      </c>
      <c r="E794" s="28"/>
      <c r="F794" s="28"/>
      <c r="G794" s="28"/>
      <c r="H794" s="28"/>
      <c r="I794" s="28"/>
      <c r="J794" s="28"/>
      <c r="K794" s="28"/>
      <c r="L794" s="28"/>
      <c r="M794" s="28"/>
      <c r="N794" s="28"/>
      <c r="O794" s="28"/>
      <c r="P794" s="28"/>
      <c r="Q794" s="28"/>
      <c r="R794" s="28"/>
      <c r="S794" s="28"/>
      <c r="T794" s="28"/>
      <c r="U794" s="28"/>
      <c r="V794" s="28"/>
      <c r="W794" s="28"/>
      <c r="X794" s="28"/>
      <c r="Y794" s="28"/>
      <c r="Z794" s="28"/>
      <c r="AA794" s="28"/>
      <c r="AB794" s="28"/>
      <c r="AC794" s="28"/>
      <c r="AD794" s="28"/>
      <c r="AE794" s="28"/>
      <c r="AF794" s="28"/>
      <c r="AG794" s="28"/>
      <c r="AH794" s="28"/>
      <c r="AI794" s="28"/>
      <c r="AJ794" s="28"/>
      <c r="AK794" s="28"/>
      <c r="AL794" s="28"/>
      <c r="AM794" s="28"/>
      <c r="AN794" s="28"/>
      <c r="AO794" s="28"/>
      <c r="AP794" s="30">
        <v>66.599999999999994</v>
      </c>
      <c r="AQ794" s="30">
        <v>45.5</v>
      </c>
      <c r="AR794" s="5">
        <v>51.7</v>
      </c>
      <c r="AS794" s="5">
        <v>74.2</v>
      </c>
      <c r="AU794" s="51"/>
      <c r="AV794" s="52"/>
      <c r="AW794" s="54"/>
      <c r="AY794" s="59">
        <f t="shared" si="1136"/>
        <v>220</v>
      </c>
      <c r="AZ794" s="59">
        <f t="shared" si="1136"/>
        <v>224.6</v>
      </c>
      <c r="BA794" s="59">
        <f t="shared" si="1136"/>
        <v>223.7</v>
      </c>
    </row>
    <row r="795" spans="1:53" ht="14.25" thickBot="1" x14ac:dyDescent="0.2">
      <c r="A795" s="9"/>
      <c r="B795" s="10"/>
      <c r="C795" s="147"/>
      <c r="D795" s="24" t="s">
        <v>11</v>
      </c>
      <c r="E795" s="29"/>
      <c r="F795" s="29"/>
      <c r="G795" s="29"/>
      <c r="H795" s="29"/>
      <c r="I795" s="29"/>
      <c r="J795" s="29"/>
      <c r="K795" s="29"/>
      <c r="L795" s="29"/>
      <c r="M795" s="29"/>
      <c r="N795" s="29"/>
      <c r="O795" s="29"/>
      <c r="P795" s="29"/>
      <c r="Q795" s="29"/>
      <c r="R795" s="29"/>
      <c r="S795" s="29"/>
      <c r="T795" s="29"/>
      <c r="U795" s="29"/>
      <c r="V795" s="29"/>
      <c r="W795" s="29"/>
      <c r="X795" s="29"/>
      <c r="Y795" s="29"/>
      <c r="Z795" s="29"/>
      <c r="AA795" s="29"/>
      <c r="AB795" s="29"/>
      <c r="AC795" s="29"/>
      <c r="AD795" s="29"/>
      <c r="AE795" s="29"/>
      <c r="AF795" s="29"/>
      <c r="AG795" s="29"/>
      <c r="AH795" s="29"/>
      <c r="AI795" s="29"/>
      <c r="AJ795" s="29"/>
      <c r="AK795" s="29"/>
      <c r="AL795" s="29"/>
      <c r="AM795" s="29"/>
      <c r="AN795" s="29"/>
      <c r="AO795" s="29"/>
      <c r="AP795" s="31">
        <v>99.7</v>
      </c>
      <c r="AQ795" s="31">
        <v>50.2</v>
      </c>
      <c r="AR795" s="7">
        <v>64</v>
      </c>
      <c r="AS795" s="7">
        <v>84.4</v>
      </c>
      <c r="AU795" s="51"/>
      <c r="AV795" s="52"/>
      <c r="AW795" s="55"/>
      <c r="AY795" s="59">
        <f t="shared" si="1136"/>
        <v>280.39999999999998</v>
      </c>
      <c r="AZ795" s="59">
        <f t="shared" si="1136"/>
        <v>286.5</v>
      </c>
      <c r="BA795" s="59">
        <f t="shared" si="1136"/>
        <v>283.3</v>
      </c>
    </row>
    <row r="796" spans="1:53" x14ac:dyDescent="0.15">
      <c r="A796" s="9"/>
      <c r="B796" s="10"/>
      <c r="C796" s="133" t="s">
        <v>125</v>
      </c>
      <c r="D796" s="23" t="s">
        <v>6</v>
      </c>
      <c r="E796" s="26">
        <f t="shared" ref="E796:AI796" si="1137">SUM(E797:E798)-SUM(E799:E800)</f>
        <v>0</v>
      </c>
      <c r="F796" s="26">
        <f t="shared" si="1137"/>
        <v>0</v>
      </c>
      <c r="G796" s="26">
        <f t="shared" si="1137"/>
        <v>0</v>
      </c>
      <c r="H796" s="26">
        <f t="shared" si="1137"/>
        <v>0</v>
      </c>
      <c r="I796" s="26">
        <f t="shared" si="1137"/>
        <v>0</v>
      </c>
      <c r="J796" s="26">
        <f t="shared" si="1137"/>
        <v>0</v>
      </c>
      <c r="K796" s="26">
        <f t="shared" si="1137"/>
        <v>0</v>
      </c>
      <c r="L796" s="26">
        <f t="shared" si="1137"/>
        <v>0</v>
      </c>
      <c r="M796" s="26">
        <f t="shared" si="1137"/>
        <v>0</v>
      </c>
      <c r="N796" s="26">
        <f t="shared" si="1137"/>
        <v>0</v>
      </c>
      <c r="O796" s="26">
        <f t="shared" si="1137"/>
        <v>0</v>
      </c>
      <c r="P796" s="26">
        <f t="shared" si="1137"/>
        <v>0</v>
      </c>
      <c r="Q796" s="26">
        <f t="shared" si="1137"/>
        <v>0</v>
      </c>
      <c r="R796" s="26">
        <f t="shared" si="1137"/>
        <v>0</v>
      </c>
      <c r="S796" s="26">
        <f t="shared" si="1137"/>
        <v>0</v>
      </c>
      <c r="T796" s="26">
        <f t="shared" si="1137"/>
        <v>0</v>
      </c>
      <c r="U796" s="26">
        <f t="shared" si="1137"/>
        <v>0</v>
      </c>
      <c r="V796" s="26">
        <f t="shared" si="1137"/>
        <v>0</v>
      </c>
      <c r="W796" s="26">
        <f t="shared" si="1137"/>
        <v>0</v>
      </c>
      <c r="X796" s="26">
        <f t="shared" si="1137"/>
        <v>0</v>
      </c>
      <c r="Y796" s="26">
        <f t="shared" si="1137"/>
        <v>0</v>
      </c>
      <c r="Z796" s="26">
        <f t="shared" si="1137"/>
        <v>0</v>
      </c>
      <c r="AA796" s="26">
        <f t="shared" si="1137"/>
        <v>0</v>
      </c>
      <c r="AB796" s="26">
        <f t="shared" si="1137"/>
        <v>0</v>
      </c>
      <c r="AC796" s="26">
        <f t="shared" si="1137"/>
        <v>0</v>
      </c>
      <c r="AD796" s="26">
        <f t="shared" si="1137"/>
        <v>0</v>
      </c>
      <c r="AE796" s="26">
        <f t="shared" si="1137"/>
        <v>0</v>
      </c>
      <c r="AF796" s="26">
        <f t="shared" si="1137"/>
        <v>0</v>
      </c>
      <c r="AG796" s="26">
        <f t="shared" si="1137"/>
        <v>0</v>
      </c>
      <c r="AH796" s="26">
        <f t="shared" si="1137"/>
        <v>0</v>
      </c>
      <c r="AI796" s="26">
        <f t="shared" si="1137"/>
        <v>0</v>
      </c>
      <c r="AJ796" s="26">
        <f t="shared" ref="AJ796:AK796" si="1138">SUM(AJ797:AJ798)-SUM(AJ799:AJ800)</f>
        <v>0</v>
      </c>
      <c r="AK796" s="26">
        <f t="shared" si="1138"/>
        <v>0</v>
      </c>
      <c r="AL796" s="26">
        <f t="shared" ref="AL796" si="1139">SUM(AL797:AL798)-SUM(AL799:AL800)</f>
        <v>0</v>
      </c>
      <c r="AM796" s="26">
        <f t="shared" ref="AM796" si="1140">SUM(AM797:AM798)-SUM(AM799:AM800)</f>
        <v>0</v>
      </c>
      <c r="AN796" s="26">
        <f t="shared" ref="AN796" si="1141">SUM(AN797:AN798)-SUM(AN799:AN800)</f>
        <v>0</v>
      </c>
      <c r="AO796" s="26">
        <f t="shared" ref="AO796" si="1142">SUM(AO797:AO798)-SUM(AO799:AO800)</f>
        <v>0</v>
      </c>
      <c r="AP796" s="27">
        <f t="shared" ref="AP796" si="1143">SUM(AP797:AP798)-SUM(AP799:AP800)</f>
        <v>0</v>
      </c>
      <c r="AQ796" s="27">
        <f t="shared" ref="AQ796" si="1144">SUM(AQ797:AQ798)-SUM(AQ799:AQ800)</f>
        <v>0</v>
      </c>
      <c r="AR796" s="3">
        <v>170.4</v>
      </c>
      <c r="AS796" s="3">
        <v>230.7</v>
      </c>
      <c r="AU796" s="51"/>
      <c r="AV796" s="52"/>
      <c r="AW796" s="60" t="s">
        <v>384</v>
      </c>
      <c r="AY796" s="27">
        <f>SUM(AY797:AY798)</f>
        <v>478.2</v>
      </c>
      <c r="AZ796" s="27">
        <f>SUM(AZ797:AZ798)</f>
        <v>860.8</v>
      </c>
      <c r="BA796" s="27">
        <f>SUM(BA797:BA798)</f>
        <v>965.2</v>
      </c>
    </row>
    <row r="797" spans="1:53" x14ac:dyDescent="0.15">
      <c r="A797" s="9"/>
      <c r="B797" s="10"/>
      <c r="C797" s="134"/>
      <c r="D797" s="22" t="s">
        <v>7</v>
      </c>
      <c r="E797" s="28"/>
      <c r="F797" s="28"/>
      <c r="G797" s="28"/>
      <c r="H797" s="28"/>
      <c r="I797" s="28"/>
      <c r="J797" s="28"/>
      <c r="K797" s="28"/>
      <c r="L797" s="28"/>
      <c r="M797" s="28"/>
      <c r="N797" s="28"/>
      <c r="O797" s="28"/>
      <c r="P797" s="28"/>
      <c r="Q797" s="28"/>
      <c r="R797" s="28"/>
      <c r="S797" s="28"/>
      <c r="T797" s="28"/>
      <c r="U797" s="28"/>
      <c r="V797" s="28"/>
      <c r="W797" s="28"/>
      <c r="X797" s="28"/>
      <c r="Y797" s="28"/>
      <c r="Z797" s="28"/>
      <c r="AA797" s="28"/>
      <c r="AB797" s="28"/>
      <c r="AC797" s="28"/>
      <c r="AD797" s="28">
        <v>135</v>
      </c>
      <c r="AE797" s="28">
        <v>191</v>
      </c>
      <c r="AF797" s="28">
        <v>364</v>
      </c>
      <c r="AG797" s="28">
        <v>327</v>
      </c>
      <c r="AH797" s="28">
        <v>1850</v>
      </c>
      <c r="AI797" s="28">
        <v>2029</v>
      </c>
      <c r="AJ797" s="28">
        <v>6126</v>
      </c>
      <c r="AK797" s="28">
        <v>6858</v>
      </c>
      <c r="AL797" s="28">
        <v>9035</v>
      </c>
      <c r="AM797" s="28">
        <v>7604</v>
      </c>
      <c r="AN797" s="28">
        <v>9344</v>
      </c>
      <c r="AO797" s="28">
        <v>10182</v>
      </c>
      <c r="AP797" s="30">
        <v>20.6</v>
      </c>
      <c r="AQ797" s="30">
        <v>27.1</v>
      </c>
      <c r="AR797" s="5">
        <v>27.6</v>
      </c>
      <c r="AS797" s="5">
        <v>43.3</v>
      </c>
      <c r="AU797" s="51"/>
      <c r="AV797" s="52"/>
      <c r="AW797" s="54"/>
      <c r="AY797" s="59">
        <f t="shared" ref="AY797:AY813" si="1145">AP881</f>
        <v>165.2</v>
      </c>
      <c r="AZ797" s="59">
        <f t="shared" ref="AZ797:AZ813" si="1146">AQ881</f>
        <v>330.4</v>
      </c>
      <c r="BA797" s="59">
        <f t="shared" ref="BA797:BA813" si="1147">AR881</f>
        <v>335.6</v>
      </c>
    </row>
    <row r="798" spans="1:53" x14ac:dyDescent="0.15">
      <c r="A798" s="9"/>
      <c r="B798" s="10"/>
      <c r="C798" s="134"/>
      <c r="D798" s="22" t="s">
        <v>8</v>
      </c>
      <c r="E798" s="28"/>
      <c r="F798" s="28"/>
      <c r="G798" s="28"/>
      <c r="H798" s="28"/>
      <c r="I798" s="28"/>
      <c r="J798" s="28"/>
      <c r="K798" s="28"/>
      <c r="L798" s="28"/>
      <c r="M798" s="28"/>
      <c r="N798" s="28"/>
      <c r="O798" s="28"/>
      <c r="P798" s="28"/>
      <c r="Q798" s="28"/>
      <c r="R798" s="28"/>
      <c r="S798" s="28"/>
      <c r="T798" s="28"/>
      <c r="U798" s="28"/>
      <c r="V798" s="28"/>
      <c r="W798" s="28"/>
      <c r="X798" s="28"/>
      <c r="Y798" s="28"/>
      <c r="Z798" s="28"/>
      <c r="AA798" s="28"/>
      <c r="AB798" s="28"/>
      <c r="AC798" s="28"/>
      <c r="AD798" s="28">
        <v>167492</v>
      </c>
      <c r="AE798" s="28">
        <v>178967</v>
      </c>
      <c r="AF798" s="28">
        <v>182330</v>
      </c>
      <c r="AG798" s="28">
        <v>173458</v>
      </c>
      <c r="AH798" s="28">
        <v>140744</v>
      </c>
      <c r="AI798" s="28">
        <v>169278</v>
      </c>
      <c r="AJ798" s="28">
        <v>188782</v>
      </c>
      <c r="AK798" s="28">
        <v>184681</v>
      </c>
      <c r="AL798" s="28">
        <v>189295</v>
      </c>
      <c r="AM798" s="28">
        <v>164901</v>
      </c>
      <c r="AN798" s="28">
        <v>149912</v>
      </c>
      <c r="AO798" s="28">
        <v>143599</v>
      </c>
      <c r="AP798" s="30">
        <v>118.1</v>
      </c>
      <c r="AQ798" s="30">
        <v>141.5</v>
      </c>
      <c r="AR798" s="5">
        <v>142.80000000000001</v>
      </c>
      <c r="AS798" s="5">
        <v>187.4</v>
      </c>
      <c r="AU798" s="51"/>
      <c r="AV798" s="52"/>
      <c r="AW798" s="54"/>
      <c r="AY798" s="59">
        <f t="shared" si="1145"/>
        <v>313</v>
      </c>
      <c r="AZ798" s="59">
        <f t="shared" si="1146"/>
        <v>530.4</v>
      </c>
      <c r="BA798" s="59">
        <f t="shared" si="1147"/>
        <v>629.6</v>
      </c>
    </row>
    <row r="799" spans="1:53" x14ac:dyDescent="0.15">
      <c r="A799" s="9"/>
      <c r="B799" s="10"/>
      <c r="C799" s="134"/>
      <c r="D799" s="22" t="s">
        <v>9</v>
      </c>
      <c r="E799" s="28"/>
      <c r="F799" s="28"/>
      <c r="G799" s="28"/>
      <c r="H799" s="28"/>
      <c r="I799" s="28"/>
      <c r="J799" s="28"/>
      <c r="K799" s="28"/>
      <c r="L799" s="28"/>
      <c r="M799" s="28"/>
      <c r="N799" s="28"/>
      <c r="O799" s="28"/>
      <c r="P799" s="28"/>
      <c r="Q799" s="28"/>
      <c r="R799" s="28"/>
      <c r="S799" s="28"/>
      <c r="T799" s="28"/>
      <c r="U799" s="28"/>
      <c r="V799" s="28"/>
      <c r="W799" s="28"/>
      <c r="X799" s="28"/>
      <c r="Y799" s="28"/>
      <c r="Z799" s="28"/>
      <c r="AA799" s="28"/>
      <c r="AB799" s="28"/>
      <c r="AC799" s="28"/>
      <c r="AD799" s="28">
        <v>165673</v>
      </c>
      <c r="AE799" s="28">
        <v>177316</v>
      </c>
      <c r="AF799" s="28">
        <v>177622</v>
      </c>
      <c r="AG799" s="28">
        <v>169628</v>
      </c>
      <c r="AH799" s="28">
        <v>139431</v>
      </c>
      <c r="AI799" s="28">
        <v>166958</v>
      </c>
      <c r="AJ799" s="28">
        <v>188067</v>
      </c>
      <c r="AK799" s="28">
        <v>178022</v>
      </c>
      <c r="AL799" s="28">
        <v>182298</v>
      </c>
      <c r="AM799" s="28">
        <v>158470</v>
      </c>
      <c r="AN799" s="28">
        <v>135717</v>
      </c>
      <c r="AO799" s="28">
        <v>132002</v>
      </c>
      <c r="AP799" s="30">
        <v>118.5</v>
      </c>
      <c r="AQ799" s="30">
        <v>142</v>
      </c>
      <c r="AR799" s="5">
        <v>149.30000000000001</v>
      </c>
      <c r="AS799" s="5">
        <v>208.5</v>
      </c>
      <c r="AU799" s="51"/>
      <c r="AV799" s="52"/>
      <c r="AW799" s="54"/>
      <c r="AY799" s="59">
        <f t="shared" si="1145"/>
        <v>416.5</v>
      </c>
      <c r="AZ799" s="59">
        <f t="shared" si="1146"/>
        <v>797.4</v>
      </c>
      <c r="BA799" s="59">
        <f t="shared" si="1147"/>
        <v>907.8</v>
      </c>
    </row>
    <row r="800" spans="1:53" x14ac:dyDescent="0.15">
      <c r="A800" s="9"/>
      <c r="B800" s="10"/>
      <c r="C800" s="134"/>
      <c r="D800" s="22" t="s">
        <v>10</v>
      </c>
      <c r="E800" s="28"/>
      <c r="F800" s="28"/>
      <c r="G800" s="28"/>
      <c r="H800" s="28"/>
      <c r="I800" s="28"/>
      <c r="J800" s="28"/>
      <c r="K800" s="28"/>
      <c r="L800" s="28"/>
      <c r="M800" s="28"/>
      <c r="N800" s="28"/>
      <c r="O800" s="28"/>
      <c r="P800" s="28"/>
      <c r="Q800" s="28"/>
      <c r="R800" s="28"/>
      <c r="S800" s="28"/>
      <c r="T800" s="28"/>
      <c r="U800" s="28"/>
      <c r="V800" s="28"/>
      <c r="W800" s="28"/>
      <c r="X800" s="28"/>
      <c r="Y800" s="28"/>
      <c r="Z800" s="28"/>
      <c r="AA800" s="28"/>
      <c r="AB800" s="28"/>
      <c r="AC800" s="28"/>
      <c r="AD800" s="28">
        <v>1954</v>
      </c>
      <c r="AE800" s="28">
        <v>1842</v>
      </c>
      <c r="AF800" s="28">
        <v>5072</v>
      </c>
      <c r="AG800" s="28">
        <v>4157</v>
      </c>
      <c r="AH800" s="28">
        <v>3163</v>
      </c>
      <c r="AI800" s="28">
        <v>4349</v>
      </c>
      <c r="AJ800" s="28">
        <v>6841</v>
      </c>
      <c r="AK800" s="28">
        <v>13517</v>
      </c>
      <c r="AL800" s="28">
        <v>16032</v>
      </c>
      <c r="AM800" s="28">
        <v>14035</v>
      </c>
      <c r="AN800" s="28">
        <v>23539</v>
      </c>
      <c r="AO800" s="28">
        <v>21779</v>
      </c>
      <c r="AP800" s="30">
        <v>20.2</v>
      </c>
      <c r="AQ800" s="30">
        <v>26.6</v>
      </c>
      <c r="AR800" s="5">
        <v>21.1</v>
      </c>
      <c r="AS800" s="5">
        <v>22.2</v>
      </c>
      <c r="AU800" s="51"/>
      <c r="AV800" s="52"/>
      <c r="AW800" s="54"/>
      <c r="AY800" s="59">
        <f t="shared" si="1145"/>
        <v>61.7</v>
      </c>
      <c r="AZ800" s="59">
        <f t="shared" si="1146"/>
        <v>63.4</v>
      </c>
      <c r="BA800" s="59">
        <f t="shared" si="1147"/>
        <v>57.4</v>
      </c>
    </row>
    <row r="801" spans="1:53" ht="14.25" thickBot="1" x14ac:dyDescent="0.2">
      <c r="A801" s="9"/>
      <c r="B801" s="10"/>
      <c r="C801" s="135"/>
      <c r="D801" s="24" t="s">
        <v>11</v>
      </c>
      <c r="E801" s="29"/>
      <c r="F801" s="29"/>
      <c r="G801" s="29"/>
      <c r="H801" s="29"/>
      <c r="I801" s="29"/>
      <c r="J801" s="29"/>
      <c r="K801" s="29"/>
      <c r="L801" s="29"/>
      <c r="M801" s="29"/>
      <c r="N801" s="29"/>
      <c r="O801" s="29"/>
      <c r="P801" s="29"/>
      <c r="Q801" s="29"/>
      <c r="R801" s="29"/>
      <c r="S801" s="29"/>
      <c r="T801" s="29"/>
      <c r="U801" s="29"/>
      <c r="V801" s="29"/>
      <c r="W801" s="29"/>
      <c r="X801" s="29"/>
      <c r="Y801" s="29"/>
      <c r="Z801" s="29"/>
      <c r="AA801" s="29"/>
      <c r="AB801" s="29"/>
      <c r="AC801" s="29"/>
      <c r="AD801" s="29">
        <v>4631</v>
      </c>
      <c r="AE801" s="29">
        <v>4686</v>
      </c>
      <c r="AF801" s="29">
        <v>5726</v>
      </c>
      <c r="AG801" s="29">
        <v>5028</v>
      </c>
      <c r="AH801" s="29">
        <v>4782</v>
      </c>
      <c r="AI801" s="29">
        <v>5531</v>
      </c>
      <c r="AJ801" s="29">
        <v>8117</v>
      </c>
      <c r="AK801" s="29">
        <v>18589</v>
      </c>
      <c r="AL801" s="29">
        <v>22239</v>
      </c>
      <c r="AM801" s="29">
        <v>16536</v>
      </c>
      <c r="AN801" s="29">
        <v>28500</v>
      </c>
      <c r="AO801" s="29">
        <v>23424</v>
      </c>
      <c r="AP801" s="31">
        <v>24.5</v>
      </c>
      <c r="AQ801" s="31">
        <v>31.5</v>
      </c>
      <c r="AR801" s="7">
        <v>23.6</v>
      </c>
      <c r="AS801" s="7">
        <v>29.5</v>
      </c>
      <c r="AU801" s="51"/>
      <c r="AV801" s="52"/>
      <c r="AW801" s="55"/>
      <c r="AY801" s="59">
        <f t="shared" si="1145"/>
        <v>73.8</v>
      </c>
      <c r="AZ801" s="59">
        <f t="shared" si="1146"/>
        <v>76</v>
      </c>
      <c r="BA801" s="59">
        <f t="shared" si="1147"/>
        <v>69</v>
      </c>
    </row>
    <row r="802" spans="1:53" x14ac:dyDescent="0.15">
      <c r="A802" s="9"/>
      <c r="B802" s="10"/>
      <c r="C802" s="133" t="s">
        <v>318</v>
      </c>
      <c r="D802" s="23" t="s">
        <v>6</v>
      </c>
      <c r="E802" s="26">
        <f t="shared" ref="E802:X802" si="1148">SUM(E803:E804)-SUM(E805:E806)</f>
        <v>0</v>
      </c>
      <c r="F802" s="26">
        <f t="shared" si="1148"/>
        <v>0</v>
      </c>
      <c r="G802" s="26">
        <f t="shared" si="1148"/>
        <v>0</v>
      </c>
      <c r="H802" s="26">
        <f t="shared" si="1148"/>
        <v>0</v>
      </c>
      <c r="I802" s="26">
        <f t="shared" si="1148"/>
        <v>0</v>
      </c>
      <c r="J802" s="26">
        <f t="shared" si="1148"/>
        <v>0</v>
      </c>
      <c r="K802" s="26">
        <f t="shared" si="1148"/>
        <v>0</v>
      </c>
      <c r="L802" s="26">
        <f t="shared" si="1148"/>
        <v>0</v>
      </c>
      <c r="M802" s="26">
        <f t="shared" si="1148"/>
        <v>0</v>
      </c>
      <c r="N802" s="26">
        <f t="shared" si="1148"/>
        <v>0</v>
      </c>
      <c r="O802" s="26">
        <f t="shared" si="1148"/>
        <v>0</v>
      </c>
      <c r="P802" s="26">
        <f t="shared" si="1148"/>
        <v>0</v>
      </c>
      <c r="Q802" s="26">
        <f t="shared" si="1148"/>
        <v>0</v>
      </c>
      <c r="R802" s="26">
        <f t="shared" si="1148"/>
        <v>0</v>
      </c>
      <c r="S802" s="26">
        <f t="shared" si="1148"/>
        <v>0</v>
      </c>
      <c r="T802" s="26">
        <f t="shared" si="1148"/>
        <v>0</v>
      </c>
      <c r="U802" s="26">
        <f t="shared" si="1148"/>
        <v>0</v>
      </c>
      <c r="V802" s="26">
        <f t="shared" si="1148"/>
        <v>0</v>
      </c>
      <c r="W802" s="26">
        <f t="shared" si="1148"/>
        <v>10</v>
      </c>
      <c r="X802" s="26">
        <f t="shared" si="1148"/>
        <v>0</v>
      </c>
      <c r="Y802" s="37"/>
      <c r="Z802" s="37"/>
      <c r="AA802" s="37"/>
      <c r="AB802" s="37"/>
      <c r="AC802" s="37"/>
      <c r="AD802" s="37"/>
      <c r="AE802" s="37"/>
      <c r="AF802" s="37"/>
      <c r="AG802" s="37"/>
      <c r="AH802" s="37"/>
      <c r="AI802" s="37"/>
      <c r="AJ802" s="37"/>
      <c r="AK802" s="37"/>
      <c r="AL802" s="37"/>
      <c r="AM802" s="37"/>
      <c r="AN802" s="37"/>
      <c r="AO802" s="37"/>
      <c r="AP802" s="36"/>
      <c r="AQ802" s="36"/>
      <c r="AR802" s="14"/>
      <c r="AS802" s="14"/>
      <c r="AU802" s="51"/>
      <c r="AV802" s="52"/>
      <c r="AW802" s="60" t="s">
        <v>133</v>
      </c>
      <c r="AY802" s="59">
        <f t="shared" si="1145"/>
        <v>0</v>
      </c>
      <c r="AZ802" s="59">
        <f t="shared" si="1146"/>
        <v>0</v>
      </c>
      <c r="BA802" s="59">
        <f t="shared" si="1147"/>
        <v>923</v>
      </c>
    </row>
    <row r="803" spans="1:53" x14ac:dyDescent="0.15">
      <c r="A803" s="9"/>
      <c r="B803" s="10"/>
      <c r="C803" s="134"/>
      <c r="D803" s="22" t="s">
        <v>7</v>
      </c>
      <c r="E803" s="28"/>
      <c r="F803" s="28"/>
      <c r="G803" s="28"/>
      <c r="H803" s="28">
        <v>3913</v>
      </c>
      <c r="I803" s="28">
        <v>3262</v>
      </c>
      <c r="J803" s="28">
        <v>2520</v>
      </c>
      <c r="K803" s="28">
        <v>7374</v>
      </c>
      <c r="L803" s="28">
        <v>30032</v>
      </c>
      <c r="M803" s="28">
        <v>36910</v>
      </c>
      <c r="N803" s="28">
        <v>43442</v>
      </c>
      <c r="O803" s="28">
        <v>29628</v>
      </c>
      <c r="P803" s="28">
        <v>38763</v>
      </c>
      <c r="Q803" s="28">
        <v>121126</v>
      </c>
      <c r="R803" s="28">
        <v>125344</v>
      </c>
      <c r="S803" s="28">
        <v>143523</v>
      </c>
      <c r="T803" s="28">
        <v>140368</v>
      </c>
      <c r="U803" s="28">
        <v>132739</v>
      </c>
      <c r="V803" s="28">
        <v>113279</v>
      </c>
      <c r="W803" s="28">
        <v>95881</v>
      </c>
      <c r="X803" s="28">
        <v>106231</v>
      </c>
      <c r="Y803" s="37"/>
      <c r="Z803" s="37"/>
      <c r="AA803" s="37"/>
      <c r="AB803" s="37"/>
      <c r="AC803" s="37"/>
      <c r="AD803" s="37"/>
      <c r="AE803" s="37"/>
      <c r="AF803" s="37"/>
      <c r="AG803" s="37"/>
      <c r="AH803" s="37"/>
      <c r="AI803" s="37"/>
      <c r="AJ803" s="37"/>
      <c r="AK803" s="37"/>
      <c r="AL803" s="37"/>
      <c r="AM803" s="37"/>
      <c r="AN803" s="37"/>
      <c r="AO803" s="37"/>
      <c r="AP803" s="36"/>
      <c r="AQ803" s="36"/>
      <c r="AR803" s="14"/>
      <c r="AS803" s="14"/>
      <c r="AU803" s="51"/>
      <c r="AV803" s="52"/>
      <c r="AW803" s="54"/>
      <c r="AY803" s="59">
        <f t="shared" si="1145"/>
        <v>0</v>
      </c>
      <c r="AZ803" s="59">
        <f t="shared" si="1146"/>
        <v>0</v>
      </c>
      <c r="BA803" s="59">
        <f t="shared" si="1147"/>
        <v>369.2</v>
      </c>
    </row>
    <row r="804" spans="1:53" x14ac:dyDescent="0.15">
      <c r="A804" s="9"/>
      <c r="B804" s="10"/>
      <c r="C804" s="134"/>
      <c r="D804" s="22" t="s">
        <v>8</v>
      </c>
      <c r="E804" s="28"/>
      <c r="F804" s="28"/>
      <c r="G804" s="28"/>
      <c r="H804" s="28">
        <v>253773</v>
      </c>
      <c r="I804" s="28">
        <v>290459</v>
      </c>
      <c r="J804" s="28">
        <v>115763</v>
      </c>
      <c r="K804" s="28">
        <v>427871</v>
      </c>
      <c r="L804" s="28">
        <v>368270</v>
      </c>
      <c r="M804" s="28">
        <v>343219</v>
      </c>
      <c r="N804" s="28">
        <v>444553</v>
      </c>
      <c r="O804" s="28">
        <v>1136868</v>
      </c>
      <c r="P804" s="28">
        <v>954731</v>
      </c>
      <c r="Q804" s="28">
        <v>930078</v>
      </c>
      <c r="R804" s="28">
        <v>1106400</v>
      </c>
      <c r="S804" s="28">
        <v>1160702</v>
      </c>
      <c r="T804" s="28">
        <v>1524356</v>
      </c>
      <c r="U804" s="28">
        <v>1759746</v>
      </c>
      <c r="V804" s="28">
        <v>1964376</v>
      </c>
      <c r="W804" s="28">
        <v>2100504</v>
      </c>
      <c r="X804" s="28">
        <v>2223884</v>
      </c>
      <c r="Y804" s="37"/>
      <c r="Z804" s="37"/>
      <c r="AA804" s="37"/>
      <c r="AB804" s="37"/>
      <c r="AC804" s="37"/>
      <c r="AD804" s="37"/>
      <c r="AE804" s="37"/>
      <c r="AF804" s="37"/>
      <c r="AG804" s="37"/>
      <c r="AH804" s="37"/>
      <c r="AI804" s="37"/>
      <c r="AJ804" s="37"/>
      <c r="AK804" s="37"/>
      <c r="AL804" s="37"/>
      <c r="AM804" s="37"/>
      <c r="AN804" s="37"/>
      <c r="AO804" s="37"/>
      <c r="AP804" s="36"/>
      <c r="AQ804" s="36"/>
      <c r="AR804" s="14"/>
      <c r="AS804" s="14"/>
      <c r="AU804" s="51"/>
      <c r="AV804" s="52"/>
      <c r="AW804" s="54"/>
      <c r="AY804" s="59">
        <f t="shared" si="1145"/>
        <v>0</v>
      </c>
      <c r="AZ804" s="59">
        <f t="shared" si="1146"/>
        <v>0</v>
      </c>
      <c r="BA804" s="59">
        <f t="shared" si="1147"/>
        <v>553.79999999999995</v>
      </c>
    </row>
    <row r="805" spans="1:53" x14ac:dyDescent="0.15">
      <c r="A805" s="9"/>
      <c r="B805" s="10"/>
      <c r="C805" s="134"/>
      <c r="D805" s="22" t="s">
        <v>9</v>
      </c>
      <c r="E805" s="28"/>
      <c r="F805" s="28"/>
      <c r="G805" s="28"/>
      <c r="H805" s="28">
        <v>249331</v>
      </c>
      <c r="I805" s="28">
        <v>284197</v>
      </c>
      <c r="J805" s="28">
        <v>102066</v>
      </c>
      <c r="K805" s="28">
        <v>415492</v>
      </c>
      <c r="L805" s="28">
        <v>352883</v>
      </c>
      <c r="M805" s="28">
        <v>335250</v>
      </c>
      <c r="N805" s="28">
        <v>458505</v>
      </c>
      <c r="O805" s="28">
        <v>1109274</v>
      </c>
      <c r="P805" s="28">
        <v>948809</v>
      </c>
      <c r="Q805" s="28">
        <v>889984</v>
      </c>
      <c r="R805" s="28">
        <v>1062202</v>
      </c>
      <c r="S805" s="28">
        <v>1086087</v>
      </c>
      <c r="T805" s="28">
        <v>1331229</v>
      </c>
      <c r="U805" s="28">
        <v>1668332</v>
      </c>
      <c r="V805" s="28">
        <v>1818171</v>
      </c>
      <c r="W805" s="28">
        <v>1931253</v>
      </c>
      <c r="X805" s="28">
        <v>2063605</v>
      </c>
      <c r="Y805" s="37"/>
      <c r="Z805" s="37"/>
      <c r="AA805" s="37"/>
      <c r="AB805" s="37"/>
      <c r="AC805" s="37"/>
      <c r="AD805" s="37"/>
      <c r="AE805" s="37"/>
      <c r="AF805" s="37"/>
      <c r="AG805" s="37"/>
      <c r="AH805" s="37"/>
      <c r="AI805" s="37"/>
      <c r="AJ805" s="37"/>
      <c r="AK805" s="37"/>
      <c r="AL805" s="37"/>
      <c r="AM805" s="37"/>
      <c r="AN805" s="37"/>
      <c r="AO805" s="37"/>
      <c r="AP805" s="36"/>
      <c r="AQ805" s="36"/>
      <c r="AR805" s="14"/>
      <c r="AS805" s="14"/>
      <c r="AU805" s="51"/>
      <c r="AV805" s="52"/>
      <c r="AW805" s="54"/>
      <c r="AY805" s="59">
        <f t="shared" si="1145"/>
        <v>0</v>
      </c>
      <c r="AZ805" s="59">
        <f t="shared" si="1146"/>
        <v>0</v>
      </c>
      <c r="BA805" s="59">
        <f t="shared" si="1147"/>
        <v>895.4</v>
      </c>
    </row>
    <row r="806" spans="1:53" x14ac:dyDescent="0.15">
      <c r="A806" s="9"/>
      <c r="B806" s="10"/>
      <c r="C806" s="134"/>
      <c r="D806" s="22" t="s">
        <v>10</v>
      </c>
      <c r="E806" s="28"/>
      <c r="F806" s="28"/>
      <c r="G806" s="28"/>
      <c r="H806" s="28">
        <v>8355</v>
      </c>
      <c r="I806" s="28">
        <v>9524</v>
      </c>
      <c r="J806" s="28">
        <v>16217</v>
      </c>
      <c r="K806" s="28">
        <v>19753</v>
      </c>
      <c r="L806" s="28">
        <v>45419</v>
      </c>
      <c r="M806" s="28">
        <v>44879</v>
      </c>
      <c r="N806" s="28">
        <v>29490</v>
      </c>
      <c r="O806" s="28">
        <v>57222</v>
      </c>
      <c r="P806" s="28">
        <v>44685</v>
      </c>
      <c r="Q806" s="28">
        <v>161220</v>
      </c>
      <c r="R806" s="28">
        <v>169542</v>
      </c>
      <c r="S806" s="28">
        <v>218138</v>
      </c>
      <c r="T806" s="28">
        <v>333495</v>
      </c>
      <c r="U806" s="28">
        <v>224153</v>
      </c>
      <c r="V806" s="28">
        <v>259484</v>
      </c>
      <c r="W806" s="28">
        <v>265122</v>
      </c>
      <c r="X806" s="28">
        <v>266510</v>
      </c>
      <c r="Y806" s="37"/>
      <c r="Z806" s="37"/>
      <c r="AA806" s="37"/>
      <c r="AB806" s="37"/>
      <c r="AC806" s="37"/>
      <c r="AD806" s="37"/>
      <c r="AE806" s="37"/>
      <c r="AF806" s="37"/>
      <c r="AG806" s="37"/>
      <c r="AH806" s="37"/>
      <c r="AI806" s="37"/>
      <c r="AJ806" s="37"/>
      <c r="AK806" s="37"/>
      <c r="AL806" s="37"/>
      <c r="AM806" s="37"/>
      <c r="AN806" s="37"/>
      <c r="AO806" s="37"/>
      <c r="AP806" s="36"/>
      <c r="AQ806" s="36"/>
      <c r="AR806" s="14"/>
      <c r="AS806" s="14"/>
      <c r="AU806" s="51"/>
      <c r="AV806" s="52"/>
      <c r="AW806" s="54"/>
      <c r="AY806" s="59">
        <f t="shared" si="1145"/>
        <v>0</v>
      </c>
      <c r="AZ806" s="59">
        <f t="shared" si="1146"/>
        <v>0</v>
      </c>
      <c r="BA806" s="59">
        <f t="shared" si="1147"/>
        <v>27.6</v>
      </c>
    </row>
    <row r="807" spans="1:53" ht="14.25" thickBot="1" x14ac:dyDescent="0.2">
      <c r="A807" s="9"/>
      <c r="B807" s="10"/>
      <c r="C807" s="135"/>
      <c r="D807" s="24" t="s">
        <v>11</v>
      </c>
      <c r="E807" s="29"/>
      <c r="F807" s="29"/>
      <c r="G807" s="29"/>
      <c r="H807" s="29"/>
      <c r="I807" s="29">
        <v>20957</v>
      </c>
      <c r="J807" s="29">
        <v>18564</v>
      </c>
      <c r="K807" s="29">
        <v>22180</v>
      </c>
      <c r="L807" s="29">
        <v>58941</v>
      </c>
      <c r="M807" s="29">
        <v>48976</v>
      </c>
      <c r="N807" s="29">
        <v>33228</v>
      </c>
      <c r="O807" s="29">
        <v>54408</v>
      </c>
      <c r="P807" s="29">
        <v>53284</v>
      </c>
      <c r="Q807" s="29">
        <v>206271</v>
      </c>
      <c r="R807" s="29">
        <v>205601</v>
      </c>
      <c r="S807" s="29">
        <v>271840</v>
      </c>
      <c r="T807" s="29">
        <v>357391</v>
      </c>
      <c r="U807" s="29">
        <v>238842</v>
      </c>
      <c r="V807" s="29">
        <v>267224</v>
      </c>
      <c r="W807" s="29">
        <v>274881</v>
      </c>
      <c r="X807" s="29">
        <v>277506</v>
      </c>
      <c r="Y807" s="37"/>
      <c r="Z807" s="37"/>
      <c r="AA807" s="37"/>
      <c r="AB807" s="37"/>
      <c r="AC807" s="37"/>
      <c r="AD807" s="37"/>
      <c r="AE807" s="37"/>
      <c r="AF807" s="37"/>
      <c r="AG807" s="37"/>
      <c r="AH807" s="37"/>
      <c r="AI807" s="37"/>
      <c r="AJ807" s="37"/>
      <c r="AK807" s="37"/>
      <c r="AL807" s="37"/>
      <c r="AM807" s="37"/>
      <c r="AN807" s="37"/>
      <c r="AO807" s="37"/>
      <c r="AP807" s="36"/>
      <c r="AQ807" s="36"/>
      <c r="AR807" s="14"/>
      <c r="AS807" s="14"/>
      <c r="AU807" s="51"/>
      <c r="AV807" s="52"/>
      <c r="AW807" s="55"/>
      <c r="AY807" s="59">
        <f t="shared" si="1145"/>
        <v>0</v>
      </c>
      <c r="AZ807" s="59">
        <f t="shared" si="1146"/>
        <v>0</v>
      </c>
      <c r="BA807" s="59">
        <f t="shared" si="1147"/>
        <v>28.2</v>
      </c>
    </row>
    <row r="808" spans="1:53" x14ac:dyDescent="0.15">
      <c r="A808" s="9"/>
      <c r="B808" s="10"/>
      <c r="C808" s="133" t="s">
        <v>126</v>
      </c>
      <c r="D808" s="23" t="s">
        <v>6</v>
      </c>
      <c r="E808" s="26">
        <f t="shared" ref="E808:AI808" si="1149">SUM(E809:E810)-SUM(E811:E812)</f>
        <v>0</v>
      </c>
      <c r="F808" s="26">
        <f t="shared" si="1149"/>
        <v>0</v>
      </c>
      <c r="G808" s="26">
        <f t="shared" si="1149"/>
        <v>0</v>
      </c>
      <c r="H808" s="26">
        <f t="shared" si="1149"/>
        <v>0</v>
      </c>
      <c r="I808" s="26">
        <f t="shared" si="1149"/>
        <v>0</v>
      </c>
      <c r="J808" s="26">
        <f t="shared" si="1149"/>
        <v>0</v>
      </c>
      <c r="K808" s="26">
        <f t="shared" si="1149"/>
        <v>0</v>
      </c>
      <c r="L808" s="26">
        <f t="shared" si="1149"/>
        <v>0</v>
      </c>
      <c r="M808" s="26">
        <f t="shared" si="1149"/>
        <v>0</v>
      </c>
      <c r="N808" s="26">
        <f t="shared" si="1149"/>
        <v>0</v>
      </c>
      <c r="O808" s="26">
        <f t="shared" si="1149"/>
        <v>0</v>
      </c>
      <c r="P808" s="26">
        <f t="shared" si="1149"/>
        <v>0</v>
      </c>
      <c r="Q808" s="26">
        <f t="shared" si="1149"/>
        <v>0</v>
      </c>
      <c r="R808" s="26">
        <f t="shared" si="1149"/>
        <v>0</v>
      </c>
      <c r="S808" s="26">
        <f t="shared" si="1149"/>
        <v>0</v>
      </c>
      <c r="T808" s="26">
        <f t="shared" si="1149"/>
        <v>0</v>
      </c>
      <c r="U808" s="26">
        <f t="shared" si="1149"/>
        <v>0</v>
      </c>
      <c r="V808" s="26">
        <f t="shared" si="1149"/>
        <v>0</v>
      </c>
      <c r="W808" s="26">
        <f t="shared" si="1149"/>
        <v>0</v>
      </c>
      <c r="X808" s="26">
        <f t="shared" si="1149"/>
        <v>0</v>
      </c>
      <c r="Y808" s="26">
        <f t="shared" si="1149"/>
        <v>0</v>
      </c>
      <c r="Z808" s="26">
        <f t="shared" si="1149"/>
        <v>0</v>
      </c>
      <c r="AA808" s="26">
        <f t="shared" si="1149"/>
        <v>270</v>
      </c>
      <c r="AB808" s="26">
        <f t="shared" si="1149"/>
        <v>0</v>
      </c>
      <c r="AC808" s="26">
        <f t="shared" si="1149"/>
        <v>0</v>
      </c>
      <c r="AD808" s="26">
        <f t="shared" si="1149"/>
        <v>0</v>
      </c>
      <c r="AE808" s="26">
        <f t="shared" si="1149"/>
        <v>0</v>
      </c>
      <c r="AF808" s="26">
        <f t="shared" si="1149"/>
        <v>0</v>
      </c>
      <c r="AG808" s="26">
        <f t="shared" si="1149"/>
        <v>0</v>
      </c>
      <c r="AH808" s="26">
        <f t="shared" si="1149"/>
        <v>0</v>
      </c>
      <c r="AI808" s="26">
        <f t="shared" si="1149"/>
        <v>0</v>
      </c>
      <c r="AJ808" s="26">
        <f t="shared" ref="AJ808:AK808" si="1150">SUM(AJ809:AJ810)-SUM(AJ811:AJ812)</f>
        <v>0</v>
      </c>
      <c r="AK808" s="26">
        <f t="shared" si="1150"/>
        <v>0</v>
      </c>
      <c r="AL808" s="26">
        <f t="shared" ref="AL808" si="1151">SUM(AL809:AL810)-SUM(AL811:AL812)</f>
        <v>0</v>
      </c>
      <c r="AM808" s="26">
        <f t="shared" ref="AM808" si="1152">SUM(AM809:AM810)-SUM(AM811:AM812)</f>
        <v>10000</v>
      </c>
      <c r="AN808" s="26">
        <f t="shared" ref="AN808" si="1153">SUM(AN809:AN810)-SUM(AN811:AN812)</f>
        <v>0</v>
      </c>
      <c r="AO808" s="26">
        <f t="shared" ref="AO808" si="1154">SUM(AO809:AO810)-SUM(AO811:AO812)</f>
        <v>0</v>
      </c>
      <c r="AP808" s="27">
        <f t="shared" ref="AP808" si="1155">SUM(AP809:AP810)-SUM(AP811:AP812)</f>
        <v>0</v>
      </c>
      <c r="AQ808" s="27">
        <f t="shared" ref="AQ808" si="1156">SUM(AQ809:AQ810)-SUM(AQ811:AQ812)</f>
        <v>0</v>
      </c>
      <c r="AR808" s="3">
        <v>2294</v>
      </c>
      <c r="AS808" s="3">
        <v>2143.1</v>
      </c>
      <c r="AU808" s="51"/>
      <c r="AV808" s="52"/>
      <c r="AW808" s="60" t="s">
        <v>134</v>
      </c>
      <c r="AY808" s="59">
        <f t="shared" si="1145"/>
        <v>0</v>
      </c>
      <c r="AZ808" s="59">
        <f t="shared" si="1146"/>
        <v>0</v>
      </c>
      <c r="BA808" s="59">
        <f t="shared" si="1147"/>
        <v>675.4</v>
      </c>
    </row>
    <row r="809" spans="1:53" x14ac:dyDescent="0.15">
      <c r="A809" s="9"/>
      <c r="B809" s="10"/>
      <c r="C809" s="134"/>
      <c r="D809" s="22" t="s">
        <v>7</v>
      </c>
      <c r="E809" s="28"/>
      <c r="F809" s="28"/>
      <c r="G809" s="28"/>
      <c r="H809" s="28"/>
      <c r="I809" s="28"/>
      <c r="J809" s="28"/>
      <c r="K809" s="28"/>
      <c r="L809" s="28"/>
      <c r="M809" s="28"/>
      <c r="N809" s="28"/>
      <c r="O809" s="28"/>
      <c r="P809" s="28"/>
      <c r="Q809" s="28"/>
      <c r="R809" s="28"/>
      <c r="S809" s="28"/>
      <c r="T809" s="28"/>
      <c r="U809" s="28"/>
      <c r="V809" s="28"/>
      <c r="W809" s="28"/>
      <c r="X809" s="28"/>
      <c r="Y809" s="28">
        <v>72636</v>
      </c>
      <c r="Z809" s="28">
        <v>68635</v>
      </c>
      <c r="AA809" s="28">
        <v>110566</v>
      </c>
      <c r="AB809" s="28">
        <v>126278</v>
      </c>
      <c r="AC809" s="28">
        <v>154666</v>
      </c>
      <c r="AD809" s="28">
        <v>252194</v>
      </c>
      <c r="AE809" s="28">
        <v>283326</v>
      </c>
      <c r="AF809" s="28">
        <v>312258</v>
      </c>
      <c r="AG809" s="28">
        <v>389490</v>
      </c>
      <c r="AH809" s="28">
        <v>444150</v>
      </c>
      <c r="AI809" s="28">
        <v>530725</v>
      </c>
      <c r="AJ809" s="28">
        <v>553038</v>
      </c>
      <c r="AK809" s="28">
        <v>532250</v>
      </c>
      <c r="AL809" s="28">
        <v>483913</v>
      </c>
      <c r="AM809" s="28">
        <v>436974</v>
      </c>
      <c r="AN809" s="28">
        <v>455045</v>
      </c>
      <c r="AO809" s="28">
        <v>518592</v>
      </c>
      <c r="AP809" s="30">
        <v>535.4</v>
      </c>
      <c r="AQ809" s="30">
        <v>640.29999999999995</v>
      </c>
      <c r="AR809" s="5">
        <v>738.8</v>
      </c>
      <c r="AS809" s="5">
        <v>695.9</v>
      </c>
      <c r="AU809" s="51"/>
      <c r="AV809" s="52"/>
      <c r="AW809" s="54"/>
      <c r="AY809" s="59">
        <f t="shared" si="1145"/>
        <v>0</v>
      </c>
      <c r="AZ809" s="59">
        <f t="shared" si="1146"/>
        <v>0</v>
      </c>
      <c r="BA809" s="59">
        <f t="shared" si="1147"/>
        <v>144.80000000000001</v>
      </c>
    </row>
    <row r="810" spans="1:53" x14ac:dyDescent="0.15">
      <c r="A810" s="9"/>
      <c r="B810" s="10"/>
      <c r="C810" s="134"/>
      <c r="D810" s="22" t="s">
        <v>8</v>
      </c>
      <c r="E810" s="28"/>
      <c r="F810" s="28"/>
      <c r="G810" s="28"/>
      <c r="H810" s="28"/>
      <c r="I810" s="28"/>
      <c r="J810" s="28"/>
      <c r="K810" s="28"/>
      <c r="L810" s="28"/>
      <c r="M810" s="28"/>
      <c r="N810" s="28"/>
      <c r="O810" s="28"/>
      <c r="P810" s="28"/>
      <c r="Q810" s="28"/>
      <c r="R810" s="28"/>
      <c r="S810" s="28"/>
      <c r="T810" s="28"/>
      <c r="U810" s="28"/>
      <c r="V810" s="28"/>
      <c r="W810" s="28"/>
      <c r="X810" s="28"/>
      <c r="Y810" s="28">
        <v>1103725</v>
      </c>
      <c r="Z810" s="28">
        <v>1104948</v>
      </c>
      <c r="AA810" s="28">
        <v>1187852</v>
      </c>
      <c r="AB810" s="28">
        <v>1274308</v>
      </c>
      <c r="AC810" s="28">
        <v>1006746</v>
      </c>
      <c r="AD810" s="28">
        <v>1084744</v>
      </c>
      <c r="AE810" s="28">
        <v>1245223</v>
      </c>
      <c r="AF810" s="28">
        <v>1374251</v>
      </c>
      <c r="AG810" s="28">
        <v>1463944</v>
      </c>
      <c r="AH810" s="28">
        <v>1532155</v>
      </c>
      <c r="AI810" s="28">
        <v>1347861</v>
      </c>
      <c r="AJ810" s="28">
        <v>1499530</v>
      </c>
      <c r="AK810" s="28">
        <v>1492437</v>
      </c>
      <c r="AL810" s="28">
        <v>1381202</v>
      </c>
      <c r="AM810" s="28">
        <v>1398893</v>
      </c>
      <c r="AN810" s="28">
        <v>1577422</v>
      </c>
      <c r="AO810" s="28">
        <v>1630556</v>
      </c>
      <c r="AP810" s="30">
        <v>1547.4</v>
      </c>
      <c r="AQ810" s="30">
        <v>1736.6</v>
      </c>
      <c r="AR810" s="5">
        <v>1555.2</v>
      </c>
      <c r="AS810" s="5">
        <v>1447.2</v>
      </c>
      <c r="AU810" s="51"/>
      <c r="AV810" s="52"/>
      <c r="AW810" s="54"/>
      <c r="AY810" s="59">
        <f t="shared" si="1145"/>
        <v>0</v>
      </c>
      <c r="AZ810" s="59">
        <f t="shared" si="1146"/>
        <v>0</v>
      </c>
      <c r="BA810" s="59">
        <f t="shared" si="1147"/>
        <v>530.6</v>
      </c>
    </row>
    <row r="811" spans="1:53" x14ac:dyDescent="0.15">
      <c r="A811" s="9"/>
      <c r="B811" s="10"/>
      <c r="C811" s="134"/>
      <c r="D811" s="22" t="s">
        <v>9</v>
      </c>
      <c r="E811" s="28"/>
      <c r="F811" s="28"/>
      <c r="G811" s="28"/>
      <c r="H811" s="28"/>
      <c r="I811" s="28"/>
      <c r="J811" s="28"/>
      <c r="K811" s="28"/>
      <c r="L811" s="28"/>
      <c r="M811" s="28"/>
      <c r="N811" s="28"/>
      <c r="O811" s="28"/>
      <c r="P811" s="28"/>
      <c r="Q811" s="28"/>
      <c r="R811" s="28"/>
      <c r="S811" s="28"/>
      <c r="T811" s="28"/>
      <c r="U811" s="28"/>
      <c r="V811" s="28"/>
      <c r="W811" s="28"/>
      <c r="X811" s="28"/>
      <c r="Y811" s="28">
        <v>970156</v>
      </c>
      <c r="Z811" s="28">
        <v>959555</v>
      </c>
      <c r="AA811" s="28">
        <v>1056779</v>
      </c>
      <c r="AB811" s="28">
        <v>1147528</v>
      </c>
      <c r="AC811" s="28">
        <v>959225</v>
      </c>
      <c r="AD811" s="28">
        <v>1110454</v>
      </c>
      <c r="AE811" s="28">
        <v>1264727</v>
      </c>
      <c r="AF811" s="28">
        <v>1411822</v>
      </c>
      <c r="AG811" s="28">
        <v>1512114</v>
      </c>
      <c r="AH811" s="28">
        <v>1589397</v>
      </c>
      <c r="AI811" s="28">
        <v>1450982</v>
      </c>
      <c r="AJ811" s="28">
        <v>1616554</v>
      </c>
      <c r="AK811" s="28">
        <v>1571815</v>
      </c>
      <c r="AL811" s="28">
        <v>1418812</v>
      </c>
      <c r="AM811" s="28">
        <v>1368158</v>
      </c>
      <c r="AN811" s="28">
        <v>1529205</v>
      </c>
      <c r="AO811" s="28">
        <v>1630210</v>
      </c>
      <c r="AP811" s="30">
        <v>1561.3</v>
      </c>
      <c r="AQ811" s="30">
        <v>1824.9</v>
      </c>
      <c r="AR811" s="5">
        <v>1751.2</v>
      </c>
      <c r="AS811" s="5">
        <v>1612.9</v>
      </c>
      <c r="AU811" s="51"/>
      <c r="AV811" s="52"/>
      <c r="AW811" s="54"/>
      <c r="AY811" s="59">
        <f t="shared" si="1145"/>
        <v>0</v>
      </c>
      <c r="AZ811" s="59">
        <f t="shared" si="1146"/>
        <v>0</v>
      </c>
      <c r="BA811" s="59">
        <f t="shared" si="1147"/>
        <v>633.4</v>
      </c>
    </row>
    <row r="812" spans="1:53" x14ac:dyDescent="0.15">
      <c r="A812" s="9"/>
      <c r="B812" s="10"/>
      <c r="C812" s="134"/>
      <c r="D812" s="22" t="s">
        <v>10</v>
      </c>
      <c r="E812" s="28"/>
      <c r="F812" s="28"/>
      <c r="G812" s="28"/>
      <c r="H812" s="28"/>
      <c r="I812" s="28"/>
      <c r="J812" s="28"/>
      <c r="K812" s="28"/>
      <c r="L812" s="28"/>
      <c r="M812" s="28"/>
      <c r="N812" s="28"/>
      <c r="O812" s="28"/>
      <c r="P812" s="28"/>
      <c r="Q812" s="28"/>
      <c r="R812" s="28"/>
      <c r="S812" s="28"/>
      <c r="T812" s="28"/>
      <c r="U812" s="28"/>
      <c r="V812" s="28"/>
      <c r="W812" s="28"/>
      <c r="X812" s="28"/>
      <c r="Y812" s="28">
        <v>206205</v>
      </c>
      <c r="Z812" s="28">
        <v>214028</v>
      </c>
      <c r="AA812" s="28">
        <v>241369</v>
      </c>
      <c r="AB812" s="28">
        <v>253058</v>
      </c>
      <c r="AC812" s="28">
        <v>202187</v>
      </c>
      <c r="AD812" s="28">
        <v>226484</v>
      </c>
      <c r="AE812" s="28">
        <v>263822</v>
      </c>
      <c r="AF812" s="28">
        <v>274687</v>
      </c>
      <c r="AG812" s="28">
        <v>341320</v>
      </c>
      <c r="AH812" s="28">
        <v>386908</v>
      </c>
      <c r="AI812" s="28">
        <v>427604</v>
      </c>
      <c r="AJ812" s="28">
        <v>436014</v>
      </c>
      <c r="AK812" s="28">
        <v>452872</v>
      </c>
      <c r="AL812" s="28">
        <v>446303</v>
      </c>
      <c r="AM812" s="28">
        <v>457709</v>
      </c>
      <c r="AN812" s="28">
        <v>503262</v>
      </c>
      <c r="AO812" s="28">
        <v>518938</v>
      </c>
      <c r="AP812" s="30">
        <v>521.5</v>
      </c>
      <c r="AQ812" s="30">
        <v>552</v>
      </c>
      <c r="AR812" s="5">
        <v>542.79999999999995</v>
      </c>
      <c r="AS812" s="5">
        <v>530.20000000000005</v>
      </c>
      <c r="AU812" s="51"/>
      <c r="AV812" s="52"/>
      <c r="AW812" s="54"/>
      <c r="AY812" s="59">
        <f t="shared" si="1145"/>
        <v>0</v>
      </c>
      <c r="AZ812" s="59">
        <f t="shared" si="1146"/>
        <v>0</v>
      </c>
      <c r="BA812" s="59">
        <f t="shared" si="1147"/>
        <v>42</v>
      </c>
    </row>
    <row r="813" spans="1:53" ht="14.25" thickBot="1" x14ac:dyDescent="0.2">
      <c r="A813" s="9"/>
      <c r="B813" s="10"/>
      <c r="C813" s="135"/>
      <c r="D813" s="24" t="s">
        <v>11</v>
      </c>
      <c r="E813" s="29"/>
      <c r="F813" s="29"/>
      <c r="G813" s="29"/>
      <c r="H813" s="29"/>
      <c r="I813" s="29"/>
      <c r="J813" s="29"/>
      <c r="K813" s="29"/>
      <c r="L813" s="29"/>
      <c r="M813" s="29"/>
      <c r="N813" s="29"/>
      <c r="O813" s="29"/>
      <c r="P813" s="29"/>
      <c r="Q813" s="29"/>
      <c r="R813" s="29"/>
      <c r="S813" s="29"/>
      <c r="T813" s="29"/>
      <c r="U813" s="29"/>
      <c r="V813" s="29"/>
      <c r="W813" s="29"/>
      <c r="X813" s="29"/>
      <c r="Y813" s="29">
        <v>247445</v>
      </c>
      <c r="Z813" s="29">
        <v>256829</v>
      </c>
      <c r="AA813" s="29">
        <v>243778</v>
      </c>
      <c r="AB813" s="29">
        <v>255089</v>
      </c>
      <c r="AC813" s="29">
        <v>203197</v>
      </c>
      <c r="AD813" s="29">
        <v>227618</v>
      </c>
      <c r="AE813" s="29">
        <v>265141</v>
      </c>
      <c r="AF813" s="29">
        <v>276058</v>
      </c>
      <c r="AG813" s="29">
        <v>343025</v>
      </c>
      <c r="AH813" s="29">
        <v>388842</v>
      </c>
      <c r="AI813" s="29">
        <v>438640</v>
      </c>
      <c r="AJ813" s="29">
        <v>447629</v>
      </c>
      <c r="AK813" s="29">
        <v>475513</v>
      </c>
      <c r="AL813" s="29">
        <v>468616</v>
      </c>
      <c r="AM813" s="29">
        <v>491094</v>
      </c>
      <c r="AN813" s="29">
        <v>528424</v>
      </c>
      <c r="AO813" s="29">
        <v>544882</v>
      </c>
      <c r="AP813" s="31">
        <v>547.5</v>
      </c>
      <c r="AQ813" s="31">
        <v>579.70000000000005</v>
      </c>
      <c r="AR813" s="7">
        <v>570.20000000000005</v>
      </c>
      <c r="AS813" s="7">
        <v>556.70000000000005</v>
      </c>
      <c r="AU813" s="51"/>
      <c r="AV813" s="52"/>
      <c r="AW813" s="55"/>
      <c r="AY813" s="59">
        <f t="shared" si="1145"/>
        <v>0</v>
      </c>
      <c r="AZ813" s="59">
        <f t="shared" si="1146"/>
        <v>0</v>
      </c>
      <c r="BA813" s="59">
        <f t="shared" si="1147"/>
        <v>75.3</v>
      </c>
    </row>
    <row r="814" spans="1:53" x14ac:dyDescent="0.15">
      <c r="A814" s="9"/>
      <c r="B814" s="10"/>
      <c r="C814" s="136" t="s">
        <v>281</v>
      </c>
      <c r="D814" s="23" t="s">
        <v>6</v>
      </c>
      <c r="E814" s="26">
        <f t="shared" ref="E814:AI814" si="1157">SUM(E815:E816)</f>
        <v>0</v>
      </c>
      <c r="F814" s="26">
        <f t="shared" si="1157"/>
        <v>0</v>
      </c>
      <c r="G814" s="26">
        <f t="shared" si="1157"/>
        <v>0</v>
      </c>
      <c r="H814" s="26">
        <f t="shared" si="1157"/>
        <v>0</v>
      </c>
      <c r="I814" s="26">
        <f t="shared" si="1157"/>
        <v>0</v>
      </c>
      <c r="J814" s="26">
        <f t="shared" si="1157"/>
        <v>0</v>
      </c>
      <c r="K814" s="26">
        <f t="shared" si="1157"/>
        <v>0</v>
      </c>
      <c r="L814" s="26">
        <f t="shared" si="1157"/>
        <v>0</v>
      </c>
      <c r="M814" s="26">
        <f t="shared" si="1157"/>
        <v>0</v>
      </c>
      <c r="N814" s="26">
        <f t="shared" si="1157"/>
        <v>0</v>
      </c>
      <c r="O814" s="26">
        <f t="shared" si="1157"/>
        <v>0</v>
      </c>
      <c r="P814" s="26">
        <f t="shared" si="1157"/>
        <v>0</v>
      </c>
      <c r="Q814" s="26">
        <f t="shared" si="1157"/>
        <v>0</v>
      </c>
      <c r="R814" s="26">
        <f t="shared" si="1157"/>
        <v>0</v>
      </c>
      <c r="S814" s="26">
        <f t="shared" si="1157"/>
        <v>0</v>
      </c>
      <c r="T814" s="26">
        <f t="shared" si="1157"/>
        <v>0</v>
      </c>
      <c r="U814" s="26">
        <f t="shared" si="1157"/>
        <v>0</v>
      </c>
      <c r="V814" s="26">
        <f t="shared" si="1157"/>
        <v>0</v>
      </c>
      <c r="W814" s="26">
        <f t="shared" si="1157"/>
        <v>0</v>
      </c>
      <c r="X814" s="26">
        <f t="shared" si="1157"/>
        <v>0</v>
      </c>
      <c r="Y814" s="26">
        <f t="shared" si="1157"/>
        <v>0</v>
      </c>
      <c r="Z814" s="26">
        <f t="shared" si="1157"/>
        <v>0</v>
      </c>
      <c r="AA814" s="26">
        <f t="shared" si="1157"/>
        <v>0</v>
      </c>
      <c r="AB814" s="26">
        <f t="shared" si="1157"/>
        <v>0</v>
      </c>
      <c r="AC814" s="26">
        <f t="shared" si="1157"/>
        <v>0</v>
      </c>
      <c r="AD814" s="26">
        <f t="shared" si="1157"/>
        <v>0</v>
      </c>
      <c r="AE814" s="26">
        <f t="shared" si="1157"/>
        <v>0</v>
      </c>
      <c r="AF814" s="26">
        <f t="shared" si="1157"/>
        <v>0</v>
      </c>
      <c r="AG814" s="26">
        <f t="shared" si="1157"/>
        <v>0</v>
      </c>
      <c r="AH814" s="26">
        <f t="shared" si="1157"/>
        <v>0</v>
      </c>
      <c r="AI814" s="26">
        <f t="shared" si="1157"/>
        <v>0</v>
      </c>
      <c r="AJ814" s="26">
        <f t="shared" ref="AJ814:AK814" si="1158">SUM(AJ815:AJ816)</f>
        <v>0</v>
      </c>
      <c r="AK814" s="26">
        <f t="shared" si="1158"/>
        <v>0</v>
      </c>
      <c r="AL814" s="26">
        <f t="shared" ref="AL814" si="1159">SUM(AL815:AL816)</f>
        <v>0</v>
      </c>
      <c r="AM814" s="26">
        <f t="shared" ref="AM814" si="1160">SUM(AM815:AM816)</f>
        <v>0</v>
      </c>
      <c r="AN814" s="26">
        <f t="shared" ref="AN814" si="1161">SUM(AN815:AN816)</f>
        <v>0</v>
      </c>
      <c r="AO814" s="26">
        <f t="shared" ref="AO814" si="1162">SUM(AO815:AO816)</f>
        <v>0</v>
      </c>
      <c r="AP814" s="27">
        <f t="shared" ref="AP814" si="1163">SUM(AP815:AP816)</f>
        <v>0</v>
      </c>
      <c r="AQ814" s="27">
        <f t="shared" ref="AQ814" si="1164">SUM(AQ815:AQ816)</f>
        <v>0</v>
      </c>
      <c r="AR814" s="3">
        <v>30</v>
      </c>
      <c r="AS814" s="3">
        <v>30.7</v>
      </c>
      <c r="AU814" s="51"/>
      <c r="AV814" s="52"/>
      <c r="AW814" s="53" t="s">
        <v>135</v>
      </c>
      <c r="AY814" s="27">
        <f>SUM(AY815:AY816)</f>
        <v>991.1</v>
      </c>
      <c r="AZ814" s="27">
        <f>SUM(AZ815:AZ816)</f>
        <v>758.8</v>
      </c>
      <c r="BA814" s="27">
        <f>SUM(BA815:BA816)</f>
        <v>892.9</v>
      </c>
    </row>
    <row r="815" spans="1:53" x14ac:dyDescent="0.15">
      <c r="A815" s="9"/>
      <c r="B815" s="10"/>
      <c r="C815" s="137"/>
      <c r="D815" s="22" t="s">
        <v>7</v>
      </c>
      <c r="E815" s="28"/>
      <c r="F815" s="28"/>
      <c r="G815" s="28"/>
      <c r="H815" s="28"/>
      <c r="I815" s="28"/>
      <c r="J815" s="28"/>
      <c r="K815" s="28"/>
      <c r="L815" s="28"/>
      <c r="M815" s="28"/>
      <c r="N815" s="28"/>
      <c r="O815" s="28"/>
      <c r="P815" s="28"/>
      <c r="Q815" s="28"/>
      <c r="R815" s="28"/>
      <c r="S815" s="28"/>
      <c r="T815" s="28"/>
      <c r="U815" s="28"/>
      <c r="V815" s="28"/>
      <c r="W815" s="28"/>
      <c r="X815" s="28"/>
      <c r="Y815" s="28"/>
      <c r="Z815" s="28"/>
      <c r="AA815" s="28"/>
      <c r="AB815" s="28"/>
      <c r="AC815" s="28"/>
      <c r="AD815" s="28"/>
      <c r="AE815" s="28"/>
      <c r="AF815" s="28"/>
      <c r="AG815" s="28"/>
      <c r="AH815" s="28"/>
      <c r="AI815" s="28"/>
      <c r="AJ815" s="28"/>
      <c r="AK815" s="28"/>
      <c r="AL815" s="28"/>
      <c r="AM815" s="28"/>
      <c r="AN815" s="28"/>
      <c r="AO815" s="28"/>
      <c r="AP815" s="30"/>
      <c r="AQ815" s="30"/>
      <c r="AR815" s="5">
        <v>0.9</v>
      </c>
      <c r="AS815" s="5">
        <v>0.8</v>
      </c>
      <c r="AU815" s="51"/>
      <c r="AV815" s="52"/>
      <c r="AW815" s="54"/>
      <c r="AY815" s="59">
        <f t="shared" ref="AY815:AY846" si="1165">AP899</f>
        <v>396.4</v>
      </c>
      <c r="AZ815" s="59">
        <f t="shared" ref="AZ815:AZ846" si="1166">AQ899</f>
        <v>303.60000000000002</v>
      </c>
      <c r="BA815" s="59">
        <f t="shared" ref="BA815:BA846" si="1167">AR899</f>
        <v>360.5</v>
      </c>
    </row>
    <row r="816" spans="1:53" x14ac:dyDescent="0.15">
      <c r="A816" s="9"/>
      <c r="B816" s="10"/>
      <c r="C816" s="137"/>
      <c r="D816" s="22" t="s">
        <v>8</v>
      </c>
      <c r="E816" s="28"/>
      <c r="F816" s="28"/>
      <c r="G816" s="28"/>
      <c r="H816" s="28"/>
      <c r="I816" s="28"/>
      <c r="J816" s="28"/>
      <c r="K816" s="28"/>
      <c r="L816" s="28"/>
      <c r="M816" s="28"/>
      <c r="N816" s="28"/>
      <c r="O816" s="28"/>
      <c r="P816" s="28"/>
      <c r="Q816" s="28"/>
      <c r="R816" s="28"/>
      <c r="S816" s="28"/>
      <c r="T816" s="28"/>
      <c r="U816" s="28"/>
      <c r="V816" s="28"/>
      <c r="W816" s="28"/>
      <c r="X816" s="28"/>
      <c r="Y816" s="28"/>
      <c r="Z816" s="28"/>
      <c r="AA816" s="28"/>
      <c r="AB816" s="28"/>
      <c r="AC816" s="28"/>
      <c r="AD816" s="28"/>
      <c r="AE816" s="28"/>
      <c r="AF816" s="28"/>
      <c r="AG816" s="28"/>
      <c r="AH816" s="28"/>
      <c r="AI816" s="28"/>
      <c r="AJ816" s="28"/>
      <c r="AK816" s="28"/>
      <c r="AL816" s="28"/>
      <c r="AM816" s="28"/>
      <c r="AN816" s="28"/>
      <c r="AO816" s="28"/>
      <c r="AP816" s="30"/>
      <c r="AQ816" s="30"/>
      <c r="AR816" s="5">
        <v>29.1</v>
      </c>
      <c r="AS816" s="5">
        <v>29.9</v>
      </c>
      <c r="AU816" s="51"/>
      <c r="AV816" s="52"/>
      <c r="AW816" s="54"/>
      <c r="AY816" s="59">
        <f t="shared" si="1165"/>
        <v>594.70000000000005</v>
      </c>
      <c r="AZ816" s="59">
        <f t="shared" si="1166"/>
        <v>455.2</v>
      </c>
      <c r="BA816" s="59">
        <f t="shared" si="1167"/>
        <v>532.4</v>
      </c>
    </row>
    <row r="817" spans="1:53" x14ac:dyDescent="0.15">
      <c r="A817" s="9"/>
      <c r="B817" s="10"/>
      <c r="C817" s="137"/>
      <c r="D817" s="22" t="s">
        <v>9</v>
      </c>
      <c r="E817" s="28"/>
      <c r="F817" s="28"/>
      <c r="G817" s="28"/>
      <c r="H817" s="28"/>
      <c r="I817" s="28"/>
      <c r="J817" s="28"/>
      <c r="K817" s="28"/>
      <c r="L817" s="28"/>
      <c r="M817" s="28"/>
      <c r="N817" s="28"/>
      <c r="O817" s="28"/>
      <c r="P817" s="28"/>
      <c r="Q817" s="28"/>
      <c r="R817" s="28"/>
      <c r="S817" s="28"/>
      <c r="T817" s="28"/>
      <c r="U817" s="28"/>
      <c r="V817" s="28"/>
      <c r="W817" s="28"/>
      <c r="X817" s="28"/>
      <c r="Y817" s="28"/>
      <c r="Z817" s="28"/>
      <c r="AA817" s="28"/>
      <c r="AB817" s="28"/>
      <c r="AC817" s="28"/>
      <c r="AD817" s="28"/>
      <c r="AE817" s="28"/>
      <c r="AF817" s="28"/>
      <c r="AG817" s="28"/>
      <c r="AH817" s="28"/>
      <c r="AI817" s="28"/>
      <c r="AJ817" s="28"/>
      <c r="AK817" s="28"/>
      <c r="AL817" s="28"/>
      <c r="AM817" s="28"/>
      <c r="AN817" s="28"/>
      <c r="AO817" s="28"/>
      <c r="AP817" s="30"/>
      <c r="AQ817" s="30"/>
      <c r="AR817" s="5">
        <v>30</v>
      </c>
      <c r="AS817" s="5">
        <v>30.7</v>
      </c>
      <c r="AU817" s="51"/>
      <c r="AV817" s="52"/>
      <c r="AW817" s="54"/>
      <c r="AY817" s="59">
        <f t="shared" si="1165"/>
        <v>587.29999999999995</v>
      </c>
      <c r="AZ817" s="59">
        <f t="shared" si="1166"/>
        <v>476.5</v>
      </c>
      <c r="BA817" s="59">
        <f t="shared" si="1167"/>
        <v>534.79999999999995</v>
      </c>
    </row>
    <row r="818" spans="1:53" x14ac:dyDescent="0.15">
      <c r="A818" s="9"/>
      <c r="B818" s="10"/>
      <c r="C818" s="137"/>
      <c r="D818" s="22" t="s">
        <v>10</v>
      </c>
      <c r="E818" s="28"/>
      <c r="F818" s="28"/>
      <c r="G818" s="28"/>
      <c r="H818" s="28"/>
      <c r="I818" s="28"/>
      <c r="J818" s="28"/>
      <c r="K818" s="28"/>
      <c r="L818" s="28"/>
      <c r="M818" s="28"/>
      <c r="N818" s="28"/>
      <c r="O818" s="28"/>
      <c r="P818" s="28"/>
      <c r="Q818" s="28"/>
      <c r="R818" s="28"/>
      <c r="S818" s="28"/>
      <c r="T818" s="28"/>
      <c r="U818" s="28"/>
      <c r="V818" s="28"/>
      <c r="W818" s="28"/>
      <c r="X818" s="28"/>
      <c r="Y818" s="28"/>
      <c r="Z818" s="28"/>
      <c r="AA818" s="28"/>
      <c r="AB818" s="28"/>
      <c r="AC818" s="28"/>
      <c r="AD818" s="28"/>
      <c r="AE818" s="28"/>
      <c r="AF818" s="28"/>
      <c r="AG818" s="28"/>
      <c r="AH818" s="28"/>
      <c r="AI818" s="28"/>
      <c r="AJ818" s="28"/>
      <c r="AK818" s="28"/>
      <c r="AL818" s="28"/>
      <c r="AM818" s="28"/>
      <c r="AN818" s="28"/>
      <c r="AO818" s="28"/>
      <c r="AP818" s="30"/>
      <c r="AQ818" s="30"/>
      <c r="AR818" s="5">
        <v>0</v>
      </c>
      <c r="AS818" s="5">
        <v>0</v>
      </c>
      <c r="AU818" s="51"/>
      <c r="AV818" s="56"/>
      <c r="AW818" s="54"/>
      <c r="AY818" s="59">
        <f t="shared" si="1165"/>
        <v>403.8</v>
      </c>
      <c r="AZ818" s="59">
        <f t="shared" si="1166"/>
        <v>282.3</v>
      </c>
      <c r="BA818" s="59">
        <f t="shared" si="1167"/>
        <v>358.1</v>
      </c>
    </row>
    <row r="819" spans="1:53" ht="14.25" thickBot="1" x14ac:dyDescent="0.2">
      <c r="A819" s="9"/>
      <c r="B819" s="10"/>
      <c r="C819" s="138"/>
      <c r="D819" s="24" t="s">
        <v>11</v>
      </c>
      <c r="E819" s="29"/>
      <c r="F819" s="29"/>
      <c r="G819" s="29"/>
      <c r="H819" s="29"/>
      <c r="I819" s="29"/>
      <c r="J819" s="29"/>
      <c r="K819" s="29"/>
      <c r="L819" s="29"/>
      <c r="M819" s="29"/>
      <c r="N819" s="29"/>
      <c r="O819" s="29"/>
      <c r="P819" s="29"/>
      <c r="Q819" s="29"/>
      <c r="R819" s="29"/>
      <c r="S819" s="29"/>
      <c r="T819" s="29"/>
      <c r="U819" s="29"/>
      <c r="V819" s="29"/>
      <c r="W819" s="29"/>
      <c r="X819" s="29"/>
      <c r="Y819" s="29"/>
      <c r="Z819" s="29"/>
      <c r="AA819" s="29"/>
      <c r="AB819" s="29"/>
      <c r="AC819" s="29"/>
      <c r="AD819" s="29"/>
      <c r="AE819" s="29"/>
      <c r="AF819" s="29"/>
      <c r="AG819" s="29"/>
      <c r="AH819" s="29"/>
      <c r="AI819" s="29"/>
      <c r="AJ819" s="29"/>
      <c r="AK819" s="29"/>
      <c r="AL819" s="29"/>
      <c r="AM819" s="29"/>
      <c r="AN819" s="29"/>
      <c r="AO819" s="29"/>
      <c r="AP819" s="31"/>
      <c r="AQ819" s="31"/>
      <c r="AR819" s="7">
        <v>0</v>
      </c>
      <c r="AS819" s="7">
        <v>0</v>
      </c>
      <c r="AU819" s="51"/>
      <c r="AV819" s="56"/>
      <c r="AW819" s="55"/>
      <c r="AY819" s="59">
        <f t="shared" si="1165"/>
        <v>633.79999999999995</v>
      </c>
      <c r="AZ819" s="59">
        <f t="shared" si="1166"/>
        <v>425.2</v>
      </c>
      <c r="BA819" s="59">
        <f t="shared" si="1167"/>
        <v>543.70000000000005</v>
      </c>
    </row>
    <row r="820" spans="1:53" x14ac:dyDescent="0.15">
      <c r="A820" s="9"/>
      <c r="B820" s="10"/>
      <c r="C820" s="136" t="s">
        <v>127</v>
      </c>
      <c r="D820" s="23" t="s">
        <v>6</v>
      </c>
      <c r="E820" s="26">
        <f t="shared" ref="E820:AI820" si="1168">SUM(E821:E822)</f>
        <v>0</v>
      </c>
      <c r="F820" s="26">
        <f t="shared" si="1168"/>
        <v>0</v>
      </c>
      <c r="G820" s="26">
        <f t="shared" si="1168"/>
        <v>0</v>
      </c>
      <c r="H820" s="26">
        <f t="shared" si="1168"/>
        <v>0</v>
      </c>
      <c r="I820" s="26">
        <f t="shared" si="1168"/>
        <v>0</v>
      </c>
      <c r="J820" s="26">
        <f t="shared" si="1168"/>
        <v>0</v>
      </c>
      <c r="K820" s="26">
        <f t="shared" si="1168"/>
        <v>0</v>
      </c>
      <c r="L820" s="26">
        <f t="shared" si="1168"/>
        <v>0</v>
      </c>
      <c r="M820" s="26">
        <f t="shared" si="1168"/>
        <v>0</v>
      </c>
      <c r="N820" s="26">
        <f t="shared" si="1168"/>
        <v>0</v>
      </c>
      <c r="O820" s="26">
        <f t="shared" si="1168"/>
        <v>0</v>
      </c>
      <c r="P820" s="26">
        <f t="shared" si="1168"/>
        <v>0</v>
      </c>
      <c r="Q820" s="26">
        <f t="shared" si="1168"/>
        <v>0</v>
      </c>
      <c r="R820" s="26">
        <f t="shared" si="1168"/>
        <v>0</v>
      </c>
      <c r="S820" s="26">
        <f t="shared" si="1168"/>
        <v>0</v>
      </c>
      <c r="T820" s="26">
        <f t="shared" si="1168"/>
        <v>0</v>
      </c>
      <c r="U820" s="26">
        <f t="shared" si="1168"/>
        <v>0</v>
      </c>
      <c r="V820" s="26">
        <f t="shared" si="1168"/>
        <v>0</v>
      </c>
      <c r="W820" s="26">
        <f t="shared" si="1168"/>
        <v>0</v>
      </c>
      <c r="X820" s="26">
        <f t="shared" si="1168"/>
        <v>0</v>
      </c>
      <c r="Y820" s="26">
        <f t="shared" si="1168"/>
        <v>0</v>
      </c>
      <c r="Z820" s="26">
        <f t="shared" si="1168"/>
        <v>0</v>
      </c>
      <c r="AA820" s="26">
        <f t="shared" si="1168"/>
        <v>0</v>
      </c>
      <c r="AB820" s="26">
        <f t="shared" si="1168"/>
        <v>0</v>
      </c>
      <c r="AC820" s="26">
        <f t="shared" si="1168"/>
        <v>0</v>
      </c>
      <c r="AD820" s="26">
        <f t="shared" si="1168"/>
        <v>0</v>
      </c>
      <c r="AE820" s="26">
        <f t="shared" si="1168"/>
        <v>0</v>
      </c>
      <c r="AF820" s="26">
        <f t="shared" si="1168"/>
        <v>0</v>
      </c>
      <c r="AG820" s="26">
        <f t="shared" si="1168"/>
        <v>0</v>
      </c>
      <c r="AH820" s="26">
        <f t="shared" si="1168"/>
        <v>0</v>
      </c>
      <c r="AI820" s="26">
        <f t="shared" si="1168"/>
        <v>0</v>
      </c>
      <c r="AJ820" s="26">
        <f t="shared" ref="AJ820:AK820" si="1169">SUM(AJ821:AJ822)</f>
        <v>0</v>
      </c>
      <c r="AK820" s="26">
        <f t="shared" si="1169"/>
        <v>0</v>
      </c>
      <c r="AL820" s="26">
        <f t="shared" ref="AL820" si="1170">SUM(AL821:AL822)</f>
        <v>0</v>
      </c>
      <c r="AM820" s="26">
        <f t="shared" ref="AM820" si="1171">SUM(AM821:AM822)</f>
        <v>0</v>
      </c>
      <c r="AN820" s="26">
        <f t="shared" ref="AN820" si="1172">SUM(AN821:AN822)</f>
        <v>0</v>
      </c>
      <c r="AO820" s="26">
        <f t="shared" ref="AO820" si="1173">SUM(AO821:AO822)</f>
        <v>0</v>
      </c>
      <c r="AP820" s="27">
        <f t="shared" ref="AP820" si="1174">SUM(AP821:AP822)</f>
        <v>0</v>
      </c>
      <c r="AQ820" s="27">
        <f t="shared" ref="AQ820" si="1175">SUM(AQ821:AQ822)</f>
        <v>0</v>
      </c>
      <c r="AR820" s="3">
        <v>81.2</v>
      </c>
      <c r="AS820" s="3">
        <v>325.3</v>
      </c>
      <c r="AU820" s="51"/>
      <c r="AV820" s="56"/>
      <c r="AW820" s="53" t="s">
        <v>136</v>
      </c>
      <c r="AY820" s="59">
        <f t="shared" si="1165"/>
        <v>0</v>
      </c>
      <c r="AZ820" s="59">
        <f t="shared" si="1166"/>
        <v>0</v>
      </c>
      <c r="BA820" s="59">
        <f t="shared" si="1167"/>
        <v>83.8</v>
      </c>
    </row>
    <row r="821" spans="1:53" x14ac:dyDescent="0.15">
      <c r="A821" s="9"/>
      <c r="B821" s="10"/>
      <c r="C821" s="137"/>
      <c r="D821" s="22" t="s">
        <v>7</v>
      </c>
      <c r="E821" s="28"/>
      <c r="F821" s="28"/>
      <c r="G821" s="28"/>
      <c r="H821" s="28"/>
      <c r="I821" s="28"/>
      <c r="J821" s="28"/>
      <c r="K821" s="28"/>
      <c r="L821" s="28"/>
      <c r="M821" s="28"/>
      <c r="N821" s="28"/>
      <c r="O821" s="28"/>
      <c r="P821" s="28"/>
      <c r="Q821" s="28"/>
      <c r="R821" s="28"/>
      <c r="S821" s="28"/>
      <c r="T821" s="28"/>
      <c r="U821" s="28"/>
      <c r="V821" s="28"/>
      <c r="W821" s="28"/>
      <c r="X821" s="28"/>
      <c r="Y821" s="28"/>
      <c r="Z821" s="28"/>
      <c r="AA821" s="28"/>
      <c r="AB821" s="28"/>
      <c r="AC821" s="28"/>
      <c r="AD821" s="28"/>
      <c r="AE821" s="28"/>
      <c r="AF821" s="28"/>
      <c r="AG821" s="28"/>
      <c r="AH821" s="28"/>
      <c r="AI821" s="28"/>
      <c r="AJ821" s="28"/>
      <c r="AK821" s="28"/>
      <c r="AL821" s="28"/>
      <c r="AM821" s="28"/>
      <c r="AN821" s="28"/>
      <c r="AO821" s="28"/>
      <c r="AP821" s="30"/>
      <c r="AQ821" s="30"/>
      <c r="AR821" s="5">
        <v>3.3</v>
      </c>
      <c r="AS821" s="5">
        <v>29.3</v>
      </c>
      <c r="AU821" s="51"/>
      <c r="AV821" s="56"/>
      <c r="AW821" s="54"/>
      <c r="AY821" s="59">
        <f t="shared" si="1165"/>
        <v>0</v>
      </c>
      <c r="AZ821" s="59">
        <f t="shared" si="1166"/>
        <v>0</v>
      </c>
      <c r="BA821" s="59">
        <f t="shared" si="1167"/>
        <v>4.8</v>
      </c>
    </row>
    <row r="822" spans="1:53" x14ac:dyDescent="0.15">
      <c r="A822" s="9"/>
      <c r="B822" s="10"/>
      <c r="C822" s="137"/>
      <c r="D822" s="22" t="s">
        <v>8</v>
      </c>
      <c r="E822" s="28"/>
      <c r="F822" s="28"/>
      <c r="G822" s="28"/>
      <c r="H822" s="28"/>
      <c r="I822" s="28"/>
      <c r="J822" s="28"/>
      <c r="K822" s="28"/>
      <c r="L822" s="28"/>
      <c r="M822" s="28"/>
      <c r="N822" s="28"/>
      <c r="O822" s="28"/>
      <c r="P822" s="28"/>
      <c r="Q822" s="28"/>
      <c r="R822" s="28"/>
      <c r="S822" s="28"/>
      <c r="T822" s="28"/>
      <c r="U822" s="28"/>
      <c r="V822" s="28"/>
      <c r="W822" s="28"/>
      <c r="X822" s="28"/>
      <c r="Y822" s="28"/>
      <c r="Z822" s="28"/>
      <c r="AA822" s="28"/>
      <c r="AB822" s="28"/>
      <c r="AC822" s="28"/>
      <c r="AD822" s="28"/>
      <c r="AE822" s="28"/>
      <c r="AF822" s="28"/>
      <c r="AG822" s="28"/>
      <c r="AH822" s="28"/>
      <c r="AI822" s="28"/>
      <c r="AJ822" s="28"/>
      <c r="AK822" s="28"/>
      <c r="AL822" s="28"/>
      <c r="AM822" s="28"/>
      <c r="AN822" s="28"/>
      <c r="AO822" s="28"/>
      <c r="AP822" s="30"/>
      <c r="AQ822" s="30"/>
      <c r="AR822" s="5">
        <v>77.900000000000006</v>
      </c>
      <c r="AS822" s="5">
        <v>296</v>
      </c>
      <c r="AU822" s="51"/>
      <c r="AV822" s="56"/>
      <c r="AW822" s="54"/>
      <c r="AY822" s="59">
        <f t="shared" si="1165"/>
        <v>0</v>
      </c>
      <c r="AZ822" s="59">
        <f t="shared" si="1166"/>
        <v>0</v>
      </c>
      <c r="BA822" s="59">
        <f t="shared" si="1167"/>
        <v>79</v>
      </c>
    </row>
    <row r="823" spans="1:53" x14ac:dyDescent="0.15">
      <c r="A823" s="9"/>
      <c r="B823" s="10"/>
      <c r="C823" s="137"/>
      <c r="D823" s="22" t="s">
        <v>9</v>
      </c>
      <c r="E823" s="28"/>
      <c r="F823" s="28"/>
      <c r="G823" s="28"/>
      <c r="H823" s="28"/>
      <c r="I823" s="28"/>
      <c r="J823" s="28"/>
      <c r="K823" s="28"/>
      <c r="L823" s="28"/>
      <c r="M823" s="28"/>
      <c r="N823" s="28"/>
      <c r="O823" s="28"/>
      <c r="P823" s="28"/>
      <c r="Q823" s="28"/>
      <c r="R823" s="28"/>
      <c r="S823" s="28"/>
      <c r="T823" s="28"/>
      <c r="U823" s="28"/>
      <c r="V823" s="28"/>
      <c r="W823" s="28"/>
      <c r="X823" s="28"/>
      <c r="Y823" s="28"/>
      <c r="Z823" s="28"/>
      <c r="AA823" s="28"/>
      <c r="AB823" s="28"/>
      <c r="AC823" s="28"/>
      <c r="AD823" s="28"/>
      <c r="AE823" s="28"/>
      <c r="AF823" s="28"/>
      <c r="AG823" s="28"/>
      <c r="AH823" s="28"/>
      <c r="AI823" s="28"/>
      <c r="AJ823" s="28"/>
      <c r="AK823" s="28"/>
      <c r="AL823" s="28"/>
      <c r="AM823" s="28"/>
      <c r="AN823" s="28"/>
      <c r="AO823" s="28"/>
      <c r="AP823" s="30"/>
      <c r="AQ823" s="30"/>
      <c r="AR823" s="5">
        <v>72.599999999999994</v>
      </c>
      <c r="AS823" s="5">
        <v>301.8</v>
      </c>
      <c r="AU823" s="51"/>
      <c r="AV823" s="56"/>
      <c r="AW823" s="54"/>
      <c r="AY823" s="59">
        <f t="shared" si="1165"/>
        <v>0</v>
      </c>
      <c r="AZ823" s="59">
        <f t="shared" si="1166"/>
        <v>0</v>
      </c>
      <c r="BA823" s="59">
        <f t="shared" si="1167"/>
        <v>72.7</v>
      </c>
    </row>
    <row r="824" spans="1:53" x14ac:dyDescent="0.15">
      <c r="A824" s="9"/>
      <c r="B824" s="10"/>
      <c r="C824" s="137"/>
      <c r="D824" s="22" t="s">
        <v>10</v>
      </c>
      <c r="E824" s="28"/>
      <c r="F824" s="28"/>
      <c r="G824" s="28"/>
      <c r="H824" s="28"/>
      <c r="I824" s="28"/>
      <c r="J824" s="28"/>
      <c r="K824" s="28"/>
      <c r="L824" s="28"/>
      <c r="M824" s="28"/>
      <c r="N824" s="28"/>
      <c r="O824" s="28"/>
      <c r="P824" s="28"/>
      <c r="Q824" s="28"/>
      <c r="R824" s="28"/>
      <c r="S824" s="28"/>
      <c r="T824" s="28"/>
      <c r="U824" s="28"/>
      <c r="V824" s="28"/>
      <c r="W824" s="28"/>
      <c r="X824" s="28"/>
      <c r="Y824" s="28"/>
      <c r="Z824" s="28"/>
      <c r="AA824" s="28"/>
      <c r="AB824" s="28"/>
      <c r="AC824" s="28"/>
      <c r="AD824" s="28"/>
      <c r="AE824" s="28"/>
      <c r="AF824" s="28"/>
      <c r="AG824" s="28"/>
      <c r="AH824" s="28"/>
      <c r="AI824" s="28"/>
      <c r="AJ824" s="28"/>
      <c r="AK824" s="28"/>
      <c r="AL824" s="28"/>
      <c r="AM824" s="28"/>
      <c r="AN824" s="28"/>
      <c r="AO824" s="28"/>
      <c r="AP824" s="30"/>
      <c r="AQ824" s="30"/>
      <c r="AR824" s="5">
        <v>8.6</v>
      </c>
      <c r="AS824" s="5">
        <v>23.5</v>
      </c>
      <c r="AU824" s="51"/>
      <c r="AV824" s="56"/>
      <c r="AW824" s="54"/>
      <c r="AY824" s="59">
        <f t="shared" si="1165"/>
        <v>0</v>
      </c>
      <c r="AZ824" s="59">
        <f t="shared" si="1166"/>
        <v>0</v>
      </c>
      <c r="BA824" s="59">
        <f t="shared" si="1167"/>
        <v>11.1</v>
      </c>
    </row>
    <row r="825" spans="1:53" ht="14.25" thickBot="1" x14ac:dyDescent="0.2">
      <c r="A825" s="9"/>
      <c r="B825" s="10"/>
      <c r="C825" s="138"/>
      <c r="D825" s="24" t="s">
        <v>11</v>
      </c>
      <c r="E825" s="29"/>
      <c r="F825" s="29"/>
      <c r="G825" s="29"/>
      <c r="H825" s="29"/>
      <c r="I825" s="29"/>
      <c r="J825" s="29"/>
      <c r="K825" s="29"/>
      <c r="L825" s="29"/>
      <c r="M825" s="29"/>
      <c r="N825" s="29"/>
      <c r="O825" s="29"/>
      <c r="P825" s="29"/>
      <c r="Q825" s="29"/>
      <c r="R825" s="29"/>
      <c r="S825" s="29"/>
      <c r="T825" s="29"/>
      <c r="U825" s="29"/>
      <c r="V825" s="29"/>
      <c r="W825" s="29"/>
      <c r="X825" s="29"/>
      <c r="Y825" s="29"/>
      <c r="Z825" s="29"/>
      <c r="AA825" s="29"/>
      <c r="AB825" s="29"/>
      <c r="AC825" s="29"/>
      <c r="AD825" s="29"/>
      <c r="AE825" s="29"/>
      <c r="AF825" s="29"/>
      <c r="AG825" s="29"/>
      <c r="AH825" s="29"/>
      <c r="AI825" s="29"/>
      <c r="AJ825" s="29"/>
      <c r="AK825" s="29"/>
      <c r="AL825" s="29"/>
      <c r="AM825" s="29"/>
      <c r="AN825" s="29"/>
      <c r="AO825" s="29"/>
      <c r="AP825" s="31"/>
      <c r="AQ825" s="31"/>
      <c r="AR825" s="7">
        <v>9.8000000000000007</v>
      </c>
      <c r="AS825" s="7">
        <v>26.2</v>
      </c>
      <c r="AU825" s="51"/>
      <c r="AV825" s="52"/>
      <c r="AW825" s="55"/>
      <c r="AY825" s="59">
        <f t="shared" si="1165"/>
        <v>0</v>
      </c>
      <c r="AZ825" s="59">
        <f t="shared" si="1166"/>
        <v>0</v>
      </c>
      <c r="BA825" s="59">
        <f t="shared" si="1167"/>
        <v>14.1</v>
      </c>
    </row>
    <row r="826" spans="1:53" x14ac:dyDescent="0.15">
      <c r="A826" s="9"/>
      <c r="B826" s="10"/>
      <c r="C826" s="136" t="s">
        <v>128</v>
      </c>
      <c r="D826" s="23" t="s">
        <v>6</v>
      </c>
      <c r="E826" s="26">
        <f t="shared" ref="E826:AI826" si="1176">SUM(E827:E828)</f>
        <v>0</v>
      </c>
      <c r="F826" s="26">
        <f t="shared" si="1176"/>
        <v>0</v>
      </c>
      <c r="G826" s="26">
        <f t="shared" si="1176"/>
        <v>0</v>
      </c>
      <c r="H826" s="26">
        <f t="shared" si="1176"/>
        <v>0</v>
      </c>
      <c r="I826" s="26">
        <f t="shared" si="1176"/>
        <v>0</v>
      </c>
      <c r="J826" s="26">
        <f t="shared" si="1176"/>
        <v>0</v>
      </c>
      <c r="K826" s="26">
        <f t="shared" si="1176"/>
        <v>0</v>
      </c>
      <c r="L826" s="26">
        <f t="shared" si="1176"/>
        <v>0</v>
      </c>
      <c r="M826" s="26">
        <f t="shared" si="1176"/>
        <v>0</v>
      </c>
      <c r="N826" s="26">
        <f t="shared" si="1176"/>
        <v>0</v>
      </c>
      <c r="O826" s="26">
        <f t="shared" si="1176"/>
        <v>0</v>
      </c>
      <c r="P826" s="26">
        <f t="shared" si="1176"/>
        <v>0</v>
      </c>
      <c r="Q826" s="26">
        <f t="shared" si="1176"/>
        <v>0</v>
      </c>
      <c r="R826" s="26">
        <f t="shared" si="1176"/>
        <v>0</v>
      </c>
      <c r="S826" s="26">
        <f t="shared" si="1176"/>
        <v>0</v>
      </c>
      <c r="T826" s="26">
        <f t="shared" si="1176"/>
        <v>0</v>
      </c>
      <c r="U826" s="26">
        <f t="shared" si="1176"/>
        <v>0</v>
      </c>
      <c r="V826" s="26">
        <f t="shared" si="1176"/>
        <v>0</v>
      </c>
      <c r="W826" s="26">
        <f t="shared" si="1176"/>
        <v>0</v>
      </c>
      <c r="X826" s="26">
        <f t="shared" si="1176"/>
        <v>0</v>
      </c>
      <c r="Y826" s="26">
        <f t="shared" si="1176"/>
        <v>0</v>
      </c>
      <c r="Z826" s="26">
        <f t="shared" si="1176"/>
        <v>0</v>
      </c>
      <c r="AA826" s="26">
        <f t="shared" si="1176"/>
        <v>0</v>
      </c>
      <c r="AB826" s="26">
        <f t="shared" si="1176"/>
        <v>0</v>
      </c>
      <c r="AC826" s="26">
        <f t="shared" si="1176"/>
        <v>0</v>
      </c>
      <c r="AD826" s="26">
        <f t="shared" si="1176"/>
        <v>0</v>
      </c>
      <c r="AE826" s="26">
        <f t="shared" si="1176"/>
        <v>0</v>
      </c>
      <c r="AF826" s="26">
        <f t="shared" si="1176"/>
        <v>0</v>
      </c>
      <c r="AG826" s="26">
        <f t="shared" si="1176"/>
        <v>0</v>
      </c>
      <c r="AH826" s="26">
        <f t="shared" si="1176"/>
        <v>0</v>
      </c>
      <c r="AI826" s="26">
        <f t="shared" si="1176"/>
        <v>0</v>
      </c>
      <c r="AJ826" s="26">
        <f t="shared" ref="AJ826:AK826" si="1177">SUM(AJ827:AJ828)</f>
        <v>0</v>
      </c>
      <c r="AK826" s="26">
        <f t="shared" si="1177"/>
        <v>0</v>
      </c>
      <c r="AL826" s="26">
        <f t="shared" ref="AL826" si="1178">SUM(AL827:AL828)</f>
        <v>0</v>
      </c>
      <c r="AM826" s="26">
        <f t="shared" ref="AM826" si="1179">SUM(AM827:AM828)</f>
        <v>0</v>
      </c>
      <c r="AN826" s="26">
        <f t="shared" ref="AN826" si="1180">SUM(AN827:AN828)</f>
        <v>0</v>
      </c>
      <c r="AO826" s="26">
        <f t="shared" ref="AO826" si="1181">SUM(AO827:AO828)</f>
        <v>0</v>
      </c>
      <c r="AP826" s="27">
        <f t="shared" ref="AP826" si="1182">SUM(AP827:AP828)</f>
        <v>0</v>
      </c>
      <c r="AQ826" s="27">
        <f t="shared" ref="AQ826" si="1183">SUM(AQ827:AQ828)</f>
        <v>0</v>
      </c>
      <c r="AR826" s="3">
        <v>511.5</v>
      </c>
      <c r="AS826" s="3">
        <v>494.8</v>
      </c>
      <c r="AU826" s="51"/>
      <c r="AV826" s="52"/>
      <c r="AW826" s="53" t="s">
        <v>137</v>
      </c>
      <c r="AY826" s="59">
        <f t="shared" si="1165"/>
        <v>0</v>
      </c>
      <c r="AZ826" s="59">
        <f t="shared" si="1166"/>
        <v>0</v>
      </c>
      <c r="BA826" s="59">
        <f t="shared" si="1167"/>
        <v>196.3</v>
      </c>
    </row>
    <row r="827" spans="1:53" x14ac:dyDescent="0.15">
      <c r="A827" s="9"/>
      <c r="B827" s="10"/>
      <c r="C827" s="137"/>
      <c r="D827" s="22" t="s">
        <v>7</v>
      </c>
      <c r="E827" s="28"/>
      <c r="F827" s="28"/>
      <c r="G827" s="28"/>
      <c r="H827" s="28"/>
      <c r="I827" s="28"/>
      <c r="J827" s="28"/>
      <c r="K827" s="28"/>
      <c r="L827" s="28"/>
      <c r="M827" s="28"/>
      <c r="N827" s="28"/>
      <c r="O827" s="28"/>
      <c r="P827" s="28"/>
      <c r="Q827" s="28"/>
      <c r="R827" s="28"/>
      <c r="S827" s="28"/>
      <c r="T827" s="28"/>
      <c r="U827" s="28"/>
      <c r="V827" s="28"/>
      <c r="W827" s="28"/>
      <c r="X827" s="28"/>
      <c r="Y827" s="28"/>
      <c r="Z827" s="28"/>
      <c r="AA827" s="28"/>
      <c r="AB827" s="28"/>
      <c r="AC827" s="28"/>
      <c r="AD827" s="28"/>
      <c r="AE827" s="28"/>
      <c r="AF827" s="28"/>
      <c r="AG827" s="28"/>
      <c r="AH827" s="28"/>
      <c r="AI827" s="28"/>
      <c r="AJ827" s="28"/>
      <c r="AK827" s="28"/>
      <c r="AL827" s="28"/>
      <c r="AM827" s="28"/>
      <c r="AN827" s="28"/>
      <c r="AO827" s="28"/>
      <c r="AP827" s="30"/>
      <c r="AQ827" s="30"/>
      <c r="AR827" s="5">
        <v>69.3</v>
      </c>
      <c r="AS827" s="5">
        <v>110.7</v>
      </c>
      <c r="AU827" s="51"/>
      <c r="AV827" s="52"/>
      <c r="AW827" s="54"/>
      <c r="AY827" s="59">
        <f t="shared" si="1165"/>
        <v>0</v>
      </c>
      <c r="AZ827" s="59">
        <f t="shared" si="1166"/>
        <v>0</v>
      </c>
      <c r="BA827" s="59">
        <f t="shared" si="1167"/>
        <v>6.7</v>
      </c>
    </row>
    <row r="828" spans="1:53" x14ac:dyDescent="0.15">
      <c r="A828" s="9"/>
      <c r="B828" s="10"/>
      <c r="C828" s="137"/>
      <c r="D828" s="22" t="s">
        <v>8</v>
      </c>
      <c r="E828" s="28"/>
      <c r="F828" s="28"/>
      <c r="G828" s="28"/>
      <c r="H828" s="28"/>
      <c r="I828" s="28"/>
      <c r="J828" s="28"/>
      <c r="K828" s="28"/>
      <c r="L828" s="28"/>
      <c r="M828" s="28"/>
      <c r="N828" s="28"/>
      <c r="O828" s="28"/>
      <c r="P828" s="28"/>
      <c r="Q828" s="28"/>
      <c r="R828" s="28"/>
      <c r="S828" s="28"/>
      <c r="T828" s="28"/>
      <c r="U828" s="28"/>
      <c r="V828" s="28"/>
      <c r="W828" s="28"/>
      <c r="X828" s="28"/>
      <c r="Y828" s="28"/>
      <c r="Z828" s="28"/>
      <c r="AA828" s="28"/>
      <c r="AB828" s="28"/>
      <c r="AC828" s="28"/>
      <c r="AD828" s="28"/>
      <c r="AE828" s="28"/>
      <c r="AF828" s="28"/>
      <c r="AG828" s="28"/>
      <c r="AH828" s="28"/>
      <c r="AI828" s="28"/>
      <c r="AJ828" s="28"/>
      <c r="AK828" s="28"/>
      <c r="AL828" s="28"/>
      <c r="AM828" s="28"/>
      <c r="AN828" s="28"/>
      <c r="AO828" s="28"/>
      <c r="AP828" s="30"/>
      <c r="AQ828" s="30"/>
      <c r="AR828" s="5">
        <v>442.2</v>
      </c>
      <c r="AS828" s="5">
        <v>384.1</v>
      </c>
      <c r="AU828" s="51"/>
      <c r="AV828" s="52"/>
      <c r="AW828" s="54"/>
      <c r="AY828" s="59">
        <f t="shared" si="1165"/>
        <v>0</v>
      </c>
      <c r="AZ828" s="59">
        <f t="shared" si="1166"/>
        <v>0</v>
      </c>
      <c r="BA828" s="59">
        <f t="shared" si="1167"/>
        <v>189.6</v>
      </c>
    </row>
    <row r="829" spans="1:53" x14ac:dyDescent="0.15">
      <c r="A829" s="9"/>
      <c r="B829" s="10"/>
      <c r="C829" s="137"/>
      <c r="D829" s="22" t="s">
        <v>9</v>
      </c>
      <c r="E829" s="28"/>
      <c r="F829" s="28"/>
      <c r="G829" s="28"/>
      <c r="H829" s="28"/>
      <c r="I829" s="28"/>
      <c r="J829" s="28"/>
      <c r="K829" s="28"/>
      <c r="L829" s="28"/>
      <c r="M829" s="28"/>
      <c r="N829" s="28"/>
      <c r="O829" s="28"/>
      <c r="P829" s="28"/>
      <c r="Q829" s="28"/>
      <c r="R829" s="28"/>
      <c r="S829" s="28"/>
      <c r="T829" s="28"/>
      <c r="U829" s="28"/>
      <c r="V829" s="28"/>
      <c r="W829" s="28"/>
      <c r="X829" s="28"/>
      <c r="Y829" s="28"/>
      <c r="Z829" s="28"/>
      <c r="AA829" s="28"/>
      <c r="AB829" s="28"/>
      <c r="AC829" s="28"/>
      <c r="AD829" s="28"/>
      <c r="AE829" s="28"/>
      <c r="AF829" s="28"/>
      <c r="AG829" s="28"/>
      <c r="AH829" s="28"/>
      <c r="AI829" s="28"/>
      <c r="AJ829" s="28"/>
      <c r="AK829" s="28"/>
      <c r="AL829" s="28"/>
      <c r="AM829" s="28"/>
      <c r="AN829" s="28"/>
      <c r="AO829" s="28"/>
      <c r="AP829" s="30"/>
      <c r="AQ829" s="30"/>
      <c r="AR829" s="5">
        <v>496.6</v>
      </c>
      <c r="AS829" s="5">
        <v>483.5</v>
      </c>
      <c r="AU829" s="51"/>
      <c r="AV829" s="52"/>
      <c r="AW829" s="54"/>
      <c r="AY829" s="59">
        <f t="shared" si="1165"/>
        <v>0</v>
      </c>
      <c r="AZ829" s="59">
        <f t="shared" si="1166"/>
        <v>0</v>
      </c>
      <c r="BA829" s="59">
        <f t="shared" si="1167"/>
        <v>182.1</v>
      </c>
    </row>
    <row r="830" spans="1:53" x14ac:dyDescent="0.15">
      <c r="A830" s="9"/>
      <c r="B830" s="10"/>
      <c r="C830" s="137"/>
      <c r="D830" s="22" t="s">
        <v>10</v>
      </c>
      <c r="E830" s="28"/>
      <c r="F830" s="28"/>
      <c r="G830" s="28"/>
      <c r="H830" s="28"/>
      <c r="I830" s="28"/>
      <c r="J830" s="28"/>
      <c r="K830" s="28"/>
      <c r="L830" s="28"/>
      <c r="M830" s="28"/>
      <c r="N830" s="28"/>
      <c r="O830" s="28"/>
      <c r="P830" s="28"/>
      <c r="Q830" s="28"/>
      <c r="R830" s="28"/>
      <c r="S830" s="28"/>
      <c r="T830" s="28"/>
      <c r="U830" s="28"/>
      <c r="V830" s="28"/>
      <c r="W830" s="28"/>
      <c r="X830" s="28"/>
      <c r="Y830" s="28"/>
      <c r="Z830" s="28"/>
      <c r="AA830" s="28"/>
      <c r="AB830" s="28"/>
      <c r="AC830" s="28"/>
      <c r="AD830" s="28"/>
      <c r="AE830" s="28"/>
      <c r="AF830" s="28"/>
      <c r="AG830" s="28"/>
      <c r="AH830" s="28"/>
      <c r="AI830" s="28"/>
      <c r="AJ830" s="28"/>
      <c r="AK830" s="28"/>
      <c r="AL830" s="28"/>
      <c r="AM830" s="28"/>
      <c r="AN830" s="28"/>
      <c r="AO830" s="28"/>
      <c r="AP830" s="30"/>
      <c r="AQ830" s="30"/>
      <c r="AR830" s="5">
        <v>14.9</v>
      </c>
      <c r="AS830" s="5">
        <v>11.3</v>
      </c>
      <c r="AU830" s="51"/>
      <c r="AV830" s="52"/>
      <c r="AW830" s="54"/>
      <c r="AY830" s="59">
        <f t="shared" si="1165"/>
        <v>0</v>
      </c>
      <c r="AZ830" s="59">
        <f t="shared" si="1166"/>
        <v>0</v>
      </c>
      <c r="BA830" s="59">
        <f t="shared" si="1167"/>
        <v>14.2</v>
      </c>
    </row>
    <row r="831" spans="1:53" ht="14.25" thickBot="1" x14ac:dyDescent="0.2">
      <c r="A831" s="9"/>
      <c r="B831" s="9"/>
      <c r="C831" s="138"/>
      <c r="D831" s="24" t="s">
        <v>11</v>
      </c>
      <c r="E831" s="29"/>
      <c r="F831" s="29"/>
      <c r="G831" s="29"/>
      <c r="H831" s="29"/>
      <c r="I831" s="29"/>
      <c r="J831" s="29"/>
      <c r="K831" s="29"/>
      <c r="L831" s="29"/>
      <c r="M831" s="29"/>
      <c r="N831" s="29"/>
      <c r="O831" s="29"/>
      <c r="P831" s="29"/>
      <c r="Q831" s="29"/>
      <c r="R831" s="29"/>
      <c r="S831" s="29"/>
      <c r="T831" s="29"/>
      <c r="U831" s="29"/>
      <c r="V831" s="29"/>
      <c r="W831" s="29"/>
      <c r="X831" s="29"/>
      <c r="Y831" s="29"/>
      <c r="Z831" s="29"/>
      <c r="AA831" s="29"/>
      <c r="AB831" s="29"/>
      <c r="AC831" s="29"/>
      <c r="AD831" s="29"/>
      <c r="AE831" s="29"/>
      <c r="AF831" s="29"/>
      <c r="AG831" s="29"/>
      <c r="AH831" s="29"/>
      <c r="AI831" s="29"/>
      <c r="AJ831" s="29"/>
      <c r="AK831" s="29"/>
      <c r="AL831" s="29"/>
      <c r="AM831" s="29"/>
      <c r="AN831" s="29"/>
      <c r="AO831" s="29"/>
      <c r="AP831" s="31"/>
      <c r="AQ831" s="31"/>
      <c r="AR831" s="7">
        <v>14.9</v>
      </c>
      <c r="AS831" s="7">
        <v>11.3</v>
      </c>
      <c r="AU831" s="51"/>
      <c r="AV831" s="52"/>
      <c r="AW831" s="55"/>
      <c r="AY831" s="59">
        <f t="shared" si="1165"/>
        <v>0</v>
      </c>
      <c r="AZ831" s="59">
        <f t="shared" si="1166"/>
        <v>0</v>
      </c>
      <c r="BA831" s="59">
        <f t="shared" si="1167"/>
        <v>14.5</v>
      </c>
    </row>
    <row r="832" spans="1:53" x14ac:dyDescent="0.15">
      <c r="A832" s="9"/>
      <c r="B832" s="10"/>
      <c r="C832" s="136" t="s">
        <v>129</v>
      </c>
      <c r="D832" s="23" t="s">
        <v>6</v>
      </c>
      <c r="E832" s="26">
        <f t="shared" ref="E832:AI832" si="1184">SUM(E833:E834)</f>
        <v>0</v>
      </c>
      <c r="F832" s="26">
        <f t="shared" si="1184"/>
        <v>0</v>
      </c>
      <c r="G832" s="26">
        <f t="shared" si="1184"/>
        <v>0</v>
      </c>
      <c r="H832" s="26">
        <f t="shared" si="1184"/>
        <v>0</v>
      </c>
      <c r="I832" s="26">
        <f t="shared" si="1184"/>
        <v>0</v>
      </c>
      <c r="J832" s="26">
        <f t="shared" si="1184"/>
        <v>0</v>
      </c>
      <c r="K832" s="26">
        <f t="shared" si="1184"/>
        <v>0</v>
      </c>
      <c r="L832" s="26">
        <f t="shared" si="1184"/>
        <v>0</v>
      </c>
      <c r="M832" s="26">
        <f t="shared" si="1184"/>
        <v>0</v>
      </c>
      <c r="N832" s="26">
        <f t="shared" si="1184"/>
        <v>0</v>
      </c>
      <c r="O832" s="26">
        <f t="shared" si="1184"/>
        <v>0</v>
      </c>
      <c r="P832" s="26">
        <f t="shared" si="1184"/>
        <v>0</v>
      </c>
      <c r="Q832" s="26">
        <f t="shared" si="1184"/>
        <v>0</v>
      </c>
      <c r="R832" s="26">
        <f t="shared" si="1184"/>
        <v>0</v>
      </c>
      <c r="S832" s="26">
        <f t="shared" si="1184"/>
        <v>0</v>
      </c>
      <c r="T832" s="26">
        <f t="shared" si="1184"/>
        <v>0</v>
      </c>
      <c r="U832" s="26">
        <f t="shared" si="1184"/>
        <v>0</v>
      </c>
      <c r="V832" s="26">
        <f t="shared" si="1184"/>
        <v>0</v>
      </c>
      <c r="W832" s="26">
        <f t="shared" si="1184"/>
        <v>0</v>
      </c>
      <c r="X832" s="26">
        <f t="shared" si="1184"/>
        <v>0</v>
      </c>
      <c r="Y832" s="26">
        <f t="shared" si="1184"/>
        <v>0</v>
      </c>
      <c r="Z832" s="26">
        <f t="shared" si="1184"/>
        <v>0</v>
      </c>
      <c r="AA832" s="26">
        <f t="shared" si="1184"/>
        <v>0</v>
      </c>
      <c r="AB832" s="26">
        <f t="shared" si="1184"/>
        <v>0</v>
      </c>
      <c r="AC832" s="26">
        <f t="shared" si="1184"/>
        <v>0</v>
      </c>
      <c r="AD832" s="26">
        <f t="shared" si="1184"/>
        <v>0</v>
      </c>
      <c r="AE832" s="26">
        <f t="shared" si="1184"/>
        <v>0</v>
      </c>
      <c r="AF832" s="26">
        <f t="shared" si="1184"/>
        <v>0</v>
      </c>
      <c r="AG832" s="26">
        <f t="shared" si="1184"/>
        <v>0</v>
      </c>
      <c r="AH832" s="26">
        <f t="shared" si="1184"/>
        <v>0</v>
      </c>
      <c r="AI832" s="26">
        <f t="shared" si="1184"/>
        <v>0</v>
      </c>
      <c r="AJ832" s="26">
        <f t="shared" ref="AJ832:AK832" si="1185">SUM(AJ833:AJ834)</f>
        <v>0</v>
      </c>
      <c r="AK832" s="26">
        <f t="shared" si="1185"/>
        <v>0</v>
      </c>
      <c r="AL832" s="26">
        <f t="shared" ref="AL832" si="1186">SUM(AL833:AL834)</f>
        <v>0</v>
      </c>
      <c r="AM832" s="26">
        <f t="shared" ref="AM832" si="1187">SUM(AM833:AM834)</f>
        <v>0</v>
      </c>
      <c r="AN832" s="26">
        <f t="shared" ref="AN832" si="1188">SUM(AN833:AN834)</f>
        <v>0</v>
      </c>
      <c r="AO832" s="26">
        <f t="shared" ref="AO832" si="1189">SUM(AO833:AO834)</f>
        <v>0</v>
      </c>
      <c r="AP832" s="27">
        <f t="shared" ref="AP832" si="1190">SUM(AP833:AP834)</f>
        <v>0</v>
      </c>
      <c r="AQ832" s="27">
        <f t="shared" ref="AQ832" si="1191">SUM(AQ833:AQ834)</f>
        <v>0</v>
      </c>
      <c r="AR832" s="3">
        <v>395.9</v>
      </c>
      <c r="AS832" s="3">
        <v>337.9</v>
      </c>
      <c r="AU832" s="51"/>
      <c r="AV832" s="52"/>
      <c r="AW832" s="121" t="s">
        <v>385</v>
      </c>
      <c r="AY832" s="59">
        <f t="shared" si="1165"/>
        <v>0</v>
      </c>
      <c r="AZ832" s="59">
        <f t="shared" si="1166"/>
        <v>0</v>
      </c>
      <c r="BA832" s="59">
        <f t="shared" si="1167"/>
        <v>120.8</v>
      </c>
    </row>
    <row r="833" spans="1:53" x14ac:dyDescent="0.15">
      <c r="A833" s="9"/>
      <c r="B833" s="10"/>
      <c r="C833" s="137"/>
      <c r="D833" s="22" t="s">
        <v>7</v>
      </c>
      <c r="E833" s="28"/>
      <c r="F833" s="28"/>
      <c r="G833" s="28"/>
      <c r="H833" s="28"/>
      <c r="I833" s="28"/>
      <c r="J833" s="28"/>
      <c r="K833" s="28"/>
      <c r="L833" s="28"/>
      <c r="M833" s="28"/>
      <c r="N833" s="28"/>
      <c r="O833" s="28"/>
      <c r="P833" s="28"/>
      <c r="Q833" s="28"/>
      <c r="R833" s="28"/>
      <c r="S833" s="28"/>
      <c r="T833" s="28"/>
      <c r="U833" s="28"/>
      <c r="V833" s="28"/>
      <c r="W833" s="28"/>
      <c r="X833" s="28"/>
      <c r="Y833" s="28"/>
      <c r="Z833" s="28"/>
      <c r="AA833" s="28"/>
      <c r="AB833" s="28"/>
      <c r="AC833" s="28"/>
      <c r="AD833" s="28"/>
      <c r="AE833" s="28"/>
      <c r="AF833" s="28"/>
      <c r="AG833" s="28"/>
      <c r="AH833" s="28"/>
      <c r="AI833" s="28"/>
      <c r="AJ833" s="28"/>
      <c r="AK833" s="28"/>
      <c r="AL833" s="28"/>
      <c r="AM833" s="28"/>
      <c r="AN833" s="28"/>
      <c r="AO833" s="28"/>
      <c r="AP833" s="30"/>
      <c r="AQ833" s="30"/>
      <c r="AR833" s="5">
        <v>5.0999999999999996</v>
      </c>
      <c r="AS833" s="5">
        <v>4</v>
      </c>
      <c r="AU833" s="51"/>
      <c r="AV833" s="52"/>
      <c r="AW833" s="122"/>
      <c r="AY833" s="59">
        <f t="shared" si="1165"/>
        <v>0</v>
      </c>
      <c r="AZ833" s="59">
        <f t="shared" si="1166"/>
        <v>0</v>
      </c>
      <c r="BA833" s="59">
        <f t="shared" si="1167"/>
        <v>7.8</v>
      </c>
    </row>
    <row r="834" spans="1:53" x14ac:dyDescent="0.15">
      <c r="A834" s="9"/>
      <c r="B834" s="10"/>
      <c r="C834" s="137"/>
      <c r="D834" s="22" t="s">
        <v>8</v>
      </c>
      <c r="E834" s="28"/>
      <c r="F834" s="28"/>
      <c r="G834" s="28"/>
      <c r="H834" s="28"/>
      <c r="I834" s="28"/>
      <c r="J834" s="28"/>
      <c r="K834" s="28"/>
      <c r="L834" s="28"/>
      <c r="M834" s="28"/>
      <c r="N834" s="28"/>
      <c r="O834" s="28"/>
      <c r="P834" s="28"/>
      <c r="Q834" s="28"/>
      <c r="R834" s="28"/>
      <c r="S834" s="28"/>
      <c r="T834" s="28"/>
      <c r="U834" s="28"/>
      <c r="V834" s="28"/>
      <c r="W834" s="28"/>
      <c r="X834" s="28"/>
      <c r="Y834" s="28"/>
      <c r="Z834" s="28"/>
      <c r="AA834" s="28"/>
      <c r="AB834" s="28"/>
      <c r="AC834" s="28"/>
      <c r="AD834" s="28"/>
      <c r="AE834" s="28"/>
      <c r="AF834" s="28"/>
      <c r="AG834" s="28"/>
      <c r="AH834" s="28"/>
      <c r="AI834" s="28"/>
      <c r="AJ834" s="28"/>
      <c r="AK834" s="28"/>
      <c r="AL834" s="28"/>
      <c r="AM834" s="28"/>
      <c r="AN834" s="28"/>
      <c r="AO834" s="28"/>
      <c r="AP834" s="30"/>
      <c r="AQ834" s="30"/>
      <c r="AR834" s="5">
        <v>390.8</v>
      </c>
      <c r="AS834" s="5">
        <v>333.9</v>
      </c>
      <c r="AU834" s="51"/>
      <c r="AV834" s="52"/>
      <c r="AW834" s="122"/>
      <c r="AY834" s="59">
        <f t="shared" si="1165"/>
        <v>0</v>
      </c>
      <c r="AZ834" s="59">
        <f t="shared" si="1166"/>
        <v>0</v>
      </c>
      <c r="BA834" s="59">
        <f t="shared" si="1167"/>
        <v>113</v>
      </c>
    </row>
    <row r="835" spans="1:53" x14ac:dyDescent="0.15">
      <c r="A835" s="9"/>
      <c r="B835" s="10"/>
      <c r="C835" s="137"/>
      <c r="D835" s="22" t="s">
        <v>9</v>
      </c>
      <c r="E835" s="28"/>
      <c r="F835" s="28"/>
      <c r="G835" s="28"/>
      <c r="H835" s="28"/>
      <c r="I835" s="28"/>
      <c r="J835" s="28"/>
      <c r="K835" s="28"/>
      <c r="L835" s="28"/>
      <c r="M835" s="28"/>
      <c r="N835" s="28"/>
      <c r="O835" s="28"/>
      <c r="P835" s="28"/>
      <c r="Q835" s="28"/>
      <c r="R835" s="28"/>
      <c r="S835" s="28"/>
      <c r="T835" s="28"/>
      <c r="U835" s="28"/>
      <c r="V835" s="28"/>
      <c r="W835" s="28"/>
      <c r="X835" s="28"/>
      <c r="Y835" s="28"/>
      <c r="Z835" s="28"/>
      <c r="AA835" s="28"/>
      <c r="AB835" s="28"/>
      <c r="AC835" s="28"/>
      <c r="AD835" s="28"/>
      <c r="AE835" s="28"/>
      <c r="AF835" s="28"/>
      <c r="AG835" s="28"/>
      <c r="AH835" s="28"/>
      <c r="AI835" s="28"/>
      <c r="AJ835" s="28"/>
      <c r="AK835" s="28"/>
      <c r="AL835" s="28"/>
      <c r="AM835" s="28"/>
      <c r="AN835" s="28"/>
      <c r="AO835" s="28"/>
      <c r="AP835" s="30"/>
      <c r="AQ835" s="30"/>
      <c r="AR835" s="5">
        <v>372.3</v>
      </c>
      <c r="AS835" s="5">
        <v>311.7</v>
      </c>
      <c r="AU835" s="51"/>
      <c r="AV835" s="52"/>
      <c r="AW835" s="122"/>
      <c r="AY835" s="59">
        <f t="shared" si="1165"/>
        <v>0</v>
      </c>
      <c r="AZ835" s="59">
        <f t="shared" si="1166"/>
        <v>0</v>
      </c>
      <c r="BA835" s="59">
        <f t="shared" si="1167"/>
        <v>92.9</v>
      </c>
    </row>
    <row r="836" spans="1:53" x14ac:dyDescent="0.15">
      <c r="A836" s="9"/>
      <c r="B836" s="10"/>
      <c r="C836" s="137"/>
      <c r="D836" s="22" t="s">
        <v>10</v>
      </c>
      <c r="E836" s="28"/>
      <c r="F836" s="28"/>
      <c r="G836" s="28"/>
      <c r="H836" s="28"/>
      <c r="I836" s="28"/>
      <c r="J836" s="28"/>
      <c r="K836" s="28"/>
      <c r="L836" s="28"/>
      <c r="M836" s="28"/>
      <c r="N836" s="28"/>
      <c r="O836" s="28"/>
      <c r="P836" s="28"/>
      <c r="Q836" s="28"/>
      <c r="R836" s="28"/>
      <c r="S836" s="28"/>
      <c r="T836" s="28"/>
      <c r="U836" s="28"/>
      <c r="V836" s="28"/>
      <c r="W836" s="28"/>
      <c r="X836" s="28"/>
      <c r="Y836" s="28"/>
      <c r="Z836" s="28"/>
      <c r="AA836" s="28"/>
      <c r="AB836" s="28"/>
      <c r="AC836" s="28"/>
      <c r="AD836" s="28"/>
      <c r="AE836" s="28"/>
      <c r="AF836" s="28"/>
      <c r="AG836" s="28"/>
      <c r="AH836" s="28"/>
      <c r="AI836" s="28"/>
      <c r="AJ836" s="28"/>
      <c r="AK836" s="28"/>
      <c r="AL836" s="28"/>
      <c r="AM836" s="28"/>
      <c r="AN836" s="28"/>
      <c r="AO836" s="28"/>
      <c r="AP836" s="30"/>
      <c r="AQ836" s="30"/>
      <c r="AR836" s="5">
        <v>23.6</v>
      </c>
      <c r="AS836" s="5">
        <v>26.2</v>
      </c>
      <c r="AU836" s="51"/>
      <c r="AV836" s="52"/>
      <c r="AW836" s="122"/>
      <c r="AY836" s="59">
        <f t="shared" si="1165"/>
        <v>0</v>
      </c>
      <c r="AZ836" s="59">
        <f t="shared" si="1166"/>
        <v>0</v>
      </c>
      <c r="BA836" s="59">
        <f t="shared" si="1167"/>
        <v>27.9</v>
      </c>
    </row>
    <row r="837" spans="1:53" ht="14.25" thickBot="1" x14ac:dyDescent="0.2">
      <c r="A837" s="9"/>
      <c r="B837" s="10"/>
      <c r="C837" s="138"/>
      <c r="D837" s="24" t="s">
        <v>11</v>
      </c>
      <c r="E837" s="29"/>
      <c r="F837" s="29"/>
      <c r="G837" s="29"/>
      <c r="H837" s="29"/>
      <c r="I837" s="29"/>
      <c r="J837" s="29"/>
      <c r="K837" s="29"/>
      <c r="L837" s="29"/>
      <c r="M837" s="29"/>
      <c r="N837" s="29"/>
      <c r="O837" s="29"/>
      <c r="P837" s="29"/>
      <c r="Q837" s="29"/>
      <c r="R837" s="29"/>
      <c r="S837" s="29"/>
      <c r="T837" s="29"/>
      <c r="U837" s="29"/>
      <c r="V837" s="29"/>
      <c r="W837" s="29"/>
      <c r="X837" s="29"/>
      <c r="Y837" s="29"/>
      <c r="Z837" s="29"/>
      <c r="AA837" s="29"/>
      <c r="AB837" s="29"/>
      <c r="AC837" s="29"/>
      <c r="AD837" s="29"/>
      <c r="AE837" s="29"/>
      <c r="AF837" s="29"/>
      <c r="AG837" s="29"/>
      <c r="AH837" s="29"/>
      <c r="AI837" s="29"/>
      <c r="AJ837" s="29"/>
      <c r="AK837" s="29"/>
      <c r="AL837" s="29"/>
      <c r="AM837" s="29"/>
      <c r="AN837" s="29"/>
      <c r="AO837" s="29"/>
      <c r="AP837" s="31"/>
      <c r="AQ837" s="31"/>
      <c r="AR837" s="7">
        <v>23.6</v>
      </c>
      <c r="AS837" s="7">
        <v>26.2</v>
      </c>
      <c r="AU837" s="51"/>
      <c r="AV837" s="52"/>
      <c r="AW837" s="123"/>
      <c r="AY837" s="59">
        <f t="shared" si="1165"/>
        <v>0</v>
      </c>
      <c r="AZ837" s="59">
        <f t="shared" si="1166"/>
        <v>0</v>
      </c>
      <c r="BA837" s="59">
        <f t="shared" si="1167"/>
        <v>34.200000000000003</v>
      </c>
    </row>
    <row r="838" spans="1:53" x14ac:dyDescent="0.15">
      <c r="A838" s="8"/>
      <c r="B838" s="8"/>
      <c r="C838" s="136" t="s">
        <v>130</v>
      </c>
      <c r="D838" s="23" t="s">
        <v>6</v>
      </c>
      <c r="E838" s="26">
        <f t="shared" ref="E838:AI838" si="1192">SUM(E839:E840)</f>
        <v>0</v>
      </c>
      <c r="F838" s="26">
        <f t="shared" si="1192"/>
        <v>0</v>
      </c>
      <c r="G838" s="26">
        <f t="shared" si="1192"/>
        <v>0</v>
      </c>
      <c r="H838" s="26">
        <f t="shared" si="1192"/>
        <v>0</v>
      </c>
      <c r="I838" s="26">
        <f t="shared" si="1192"/>
        <v>0</v>
      </c>
      <c r="J838" s="26">
        <f t="shared" si="1192"/>
        <v>0</v>
      </c>
      <c r="K838" s="26">
        <f t="shared" si="1192"/>
        <v>0</v>
      </c>
      <c r="L838" s="26">
        <f t="shared" si="1192"/>
        <v>0</v>
      </c>
      <c r="M838" s="26">
        <f t="shared" si="1192"/>
        <v>0</v>
      </c>
      <c r="N838" s="26">
        <f t="shared" si="1192"/>
        <v>0</v>
      </c>
      <c r="O838" s="26">
        <f t="shared" si="1192"/>
        <v>0</v>
      </c>
      <c r="P838" s="26">
        <f t="shared" si="1192"/>
        <v>0</v>
      </c>
      <c r="Q838" s="26">
        <f t="shared" si="1192"/>
        <v>0</v>
      </c>
      <c r="R838" s="26">
        <f t="shared" si="1192"/>
        <v>0</v>
      </c>
      <c r="S838" s="26">
        <f t="shared" si="1192"/>
        <v>0</v>
      </c>
      <c r="T838" s="26">
        <f t="shared" si="1192"/>
        <v>0</v>
      </c>
      <c r="U838" s="26">
        <f t="shared" si="1192"/>
        <v>0</v>
      </c>
      <c r="V838" s="26">
        <f t="shared" si="1192"/>
        <v>0</v>
      </c>
      <c r="W838" s="26">
        <f t="shared" si="1192"/>
        <v>0</v>
      </c>
      <c r="X838" s="26">
        <f t="shared" si="1192"/>
        <v>0</v>
      </c>
      <c r="Y838" s="26">
        <f t="shared" si="1192"/>
        <v>0</v>
      </c>
      <c r="Z838" s="26">
        <f t="shared" si="1192"/>
        <v>0</v>
      </c>
      <c r="AA838" s="26">
        <f t="shared" si="1192"/>
        <v>0</v>
      </c>
      <c r="AB838" s="26">
        <f t="shared" si="1192"/>
        <v>0</v>
      </c>
      <c r="AC838" s="26">
        <f t="shared" si="1192"/>
        <v>0</v>
      </c>
      <c r="AD838" s="26">
        <f t="shared" si="1192"/>
        <v>0</v>
      </c>
      <c r="AE838" s="26">
        <f t="shared" si="1192"/>
        <v>0</v>
      </c>
      <c r="AF838" s="26">
        <f t="shared" si="1192"/>
        <v>0</v>
      </c>
      <c r="AG838" s="26">
        <f t="shared" si="1192"/>
        <v>0</v>
      </c>
      <c r="AH838" s="26">
        <f t="shared" si="1192"/>
        <v>0</v>
      </c>
      <c r="AI838" s="26">
        <f t="shared" si="1192"/>
        <v>0</v>
      </c>
      <c r="AJ838" s="26">
        <f t="shared" ref="AJ838:AK838" si="1193">SUM(AJ839:AJ840)</f>
        <v>0</v>
      </c>
      <c r="AK838" s="26">
        <f t="shared" si="1193"/>
        <v>0</v>
      </c>
      <c r="AL838" s="26">
        <f t="shared" ref="AL838" si="1194">SUM(AL839:AL840)</f>
        <v>0</v>
      </c>
      <c r="AM838" s="26">
        <f t="shared" ref="AM838" si="1195">SUM(AM839:AM840)</f>
        <v>0</v>
      </c>
      <c r="AN838" s="26">
        <f t="shared" ref="AN838" si="1196">SUM(AN839:AN840)</f>
        <v>0</v>
      </c>
      <c r="AO838" s="26">
        <f t="shared" ref="AO838" si="1197">SUM(AO839:AO840)</f>
        <v>0</v>
      </c>
      <c r="AP838" s="27">
        <f t="shared" ref="AP838" si="1198">SUM(AP839:AP840)</f>
        <v>0</v>
      </c>
      <c r="AQ838" s="27">
        <f t="shared" ref="AQ838" si="1199">SUM(AQ839:AQ840)</f>
        <v>0</v>
      </c>
      <c r="AR838" s="3">
        <v>86.8</v>
      </c>
      <c r="AS838" s="3">
        <v>84.2</v>
      </c>
      <c r="AU838" s="51"/>
      <c r="AV838" s="52"/>
      <c r="AW838" s="121" t="s">
        <v>386</v>
      </c>
      <c r="AY838" s="59">
        <f t="shared" si="1165"/>
        <v>0</v>
      </c>
      <c r="AZ838" s="59">
        <f t="shared" si="1166"/>
        <v>0</v>
      </c>
      <c r="BA838" s="59">
        <f t="shared" si="1167"/>
        <v>83.9</v>
      </c>
    </row>
    <row r="839" spans="1:53" x14ac:dyDescent="0.15">
      <c r="A839" s="9" t="s">
        <v>131</v>
      </c>
      <c r="B839" s="10" t="s">
        <v>132</v>
      </c>
      <c r="C839" s="137"/>
      <c r="D839" s="22" t="s">
        <v>7</v>
      </c>
      <c r="E839" s="28"/>
      <c r="F839" s="28"/>
      <c r="G839" s="28"/>
      <c r="H839" s="28"/>
      <c r="I839" s="28"/>
      <c r="J839" s="28"/>
      <c r="K839" s="28"/>
      <c r="L839" s="28"/>
      <c r="M839" s="28"/>
      <c r="N839" s="28"/>
      <c r="O839" s="28"/>
      <c r="P839" s="28"/>
      <c r="Q839" s="28"/>
      <c r="R839" s="28"/>
      <c r="S839" s="28"/>
      <c r="T839" s="28"/>
      <c r="U839" s="28"/>
      <c r="V839" s="28"/>
      <c r="W839" s="28"/>
      <c r="X839" s="28"/>
      <c r="Y839" s="28"/>
      <c r="Z839" s="28"/>
      <c r="AA839" s="28"/>
      <c r="AB839" s="28"/>
      <c r="AC839" s="28"/>
      <c r="AD839" s="28"/>
      <c r="AE839" s="28"/>
      <c r="AF839" s="28"/>
      <c r="AG839" s="28"/>
      <c r="AH839" s="28"/>
      <c r="AI839" s="28"/>
      <c r="AJ839" s="28"/>
      <c r="AK839" s="28"/>
      <c r="AL839" s="28"/>
      <c r="AM839" s="28"/>
      <c r="AN839" s="28"/>
      <c r="AO839" s="28"/>
      <c r="AP839" s="30"/>
      <c r="AQ839" s="30"/>
      <c r="AR839" s="5">
        <v>3.8</v>
      </c>
      <c r="AS839" s="5">
        <v>2.6</v>
      </c>
      <c r="AU839" s="51"/>
      <c r="AV839" s="52"/>
      <c r="AW839" s="122"/>
      <c r="AY839" s="59">
        <f t="shared" si="1165"/>
        <v>0</v>
      </c>
      <c r="AZ839" s="59">
        <f t="shared" si="1166"/>
        <v>0</v>
      </c>
      <c r="BA839" s="59">
        <f t="shared" si="1167"/>
        <v>4</v>
      </c>
    </row>
    <row r="840" spans="1:53" x14ac:dyDescent="0.15">
      <c r="A840" s="9"/>
      <c r="B840" s="10"/>
      <c r="C840" s="137"/>
      <c r="D840" s="22" t="s">
        <v>8</v>
      </c>
      <c r="E840" s="28"/>
      <c r="F840" s="28"/>
      <c r="G840" s="28"/>
      <c r="H840" s="28"/>
      <c r="I840" s="28"/>
      <c r="J840" s="28"/>
      <c r="K840" s="28"/>
      <c r="L840" s="28"/>
      <c r="M840" s="28"/>
      <c r="N840" s="28"/>
      <c r="O840" s="28"/>
      <c r="P840" s="28"/>
      <c r="Q840" s="28"/>
      <c r="R840" s="28"/>
      <c r="S840" s="28"/>
      <c r="T840" s="28"/>
      <c r="U840" s="28"/>
      <c r="V840" s="28"/>
      <c r="W840" s="28"/>
      <c r="X840" s="28"/>
      <c r="Y840" s="28"/>
      <c r="Z840" s="28"/>
      <c r="AA840" s="28"/>
      <c r="AB840" s="28"/>
      <c r="AC840" s="28"/>
      <c r="AD840" s="28"/>
      <c r="AE840" s="28"/>
      <c r="AF840" s="28"/>
      <c r="AG840" s="28"/>
      <c r="AH840" s="28"/>
      <c r="AI840" s="28"/>
      <c r="AJ840" s="28"/>
      <c r="AK840" s="28"/>
      <c r="AL840" s="28"/>
      <c r="AM840" s="28"/>
      <c r="AN840" s="28"/>
      <c r="AO840" s="28"/>
      <c r="AP840" s="30"/>
      <c r="AQ840" s="30"/>
      <c r="AR840" s="5">
        <v>83</v>
      </c>
      <c r="AS840" s="5">
        <v>81.599999999999994</v>
      </c>
      <c r="AU840" s="51"/>
      <c r="AV840" s="52"/>
      <c r="AW840" s="122"/>
      <c r="AY840" s="59">
        <f t="shared" si="1165"/>
        <v>0</v>
      </c>
      <c r="AZ840" s="59">
        <f t="shared" si="1166"/>
        <v>0</v>
      </c>
      <c r="BA840" s="59">
        <f t="shared" si="1167"/>
        <v>79.900000000000006</v>
      </c>
    </row>
    <row r="841" spans="1:53" x14ac:dyDescent="0.15">
      <c r="A841" s="9"/>
      <c r="B841" s="10"/>
      <c r="C841" s="137"/>
      <c r="D841" s="22" t="s">
        <v>9</v>
      </c>
      <c r="E841" s="28"/>
      <c r="F841" s="28"/>
      <c r="G841" s="28"/>
      <c r="H841" s="28"/>
      <c r="I841" s="28"/>
      <c r="J841" s="28"/>
      <c r="K841" s="28"/>
      <c r="L841" s="28"/>
      <c r="M841" s="28"/>
      <c r="N841" s="28"/>
      <c r="O841" s="28"/>
      <c r="P841" s="28"/>
      <c r="Q841" s="28"/>
      <c r="R841" s="28"/>
      <c r="S841" s="28"/>
      <c r="T841" s="28"/>
      <c r="U841" s="28"/>
      <c r="V841" s="28"/>
      <c r="W841" s="28"/>
      <c r="X841" s="28"/>
      <c r="Y841" s="28"/>
      <c r="Z841" s="28"/>
      <c r="AA841" s="28"/>
      <c r="AB841" s="28"/>
      <c r="AC841" s="28"/>
      <c r="AD841" s="28"/>
      <c r="AE841" s="28"/>
      <c r="AF841" s="28"/>
      <c r="AG841" s="28"/>
      <c r="AH841" s="28"/>
      <c r="AI841" s="28"/>
      <c r="AJ841" s="28"/>
      <c r="AK841" s="28"/>
      <c r="AL841" s="28"/>
      <c r="AM841" s="28"/>
      <c r="AN841" s="28"/>
      <c r="AO841" s="28"/>
      <c r="AP841" s="30"/>
      <c r="AQ841" s="30"/>
      <c r="AR841" s="5">
        <v>73.3</v>
      </c>
      <c r="AS841" s="5">
        <v>72.599999999999994</v>
      </c>
      <c r="AU841" s="51"/>
      <c r="AV841" s="52"/>
      <c r="AW841" s="122"/>
      <c r="AY841" s="59">
        <f t="shared" si="1165"/>
        <v>0</v>
      </c>
      <c r="AZ841" s="59">
        <f t="shared" si="1166"/>
        <v>0</v>
      </c>
      <c r="BA841" s="59">
        <f t="shared" si="1167"/>
        <v>67.400000000000006</v>
      </c>
    </row>
    <row r="842" spans="1:53" x14ac:dyDescent="0.15">
      <c r="A842" s="9"/>
      <c r="B842" s="10"/>
      <c r="C842" s="137"/>
      <c r="D842" s="22" t="s">
        <v>10</v>
      </c>
      <c r="E842" s="28"/>
      <c r="F842" s="28"/>
      <c r="G842" s="28"/>
      <c r="H842" s="28"/>
      <c r="I842" s="28"/>
      <c r="J842" s="28"/>
      <c r="K842" s="28"/>
      <c r="L842" s="28"/>
      <c r="M842" s="28"/>
      <c r="N842" s="28"/>
      <c r="O842" s="28"/>
      <c r="P842" s="28"/>
      <c r="Q842" s="28"/>
      <c r="R842" s="28"/>
      <c r="S842" s="28"/>
      <c r="T842" s="28"/>
      <c r="U842" s="28"/>
      <c r="V842" s="28"/>
      <c r="W842" s="28"/>
      <c r="X842" s="28"/>
      <c r="Y842" s="28"/>
      <c r="Z842" s="28"/>
      <c r="AA842" s="28"/>
      <c r="AB842" s="28"/>
      <c r="AC842" s="28"/>
      <c r="AD842" s="28"/>
      <c r="AE842" s="28"/>
      <c r="AF842" s="28"/>
      <c r="AG842" s="28"/>
      <c r="AH842" s="28"/>
      <c r="AI842" s="28"/>
      <c r="AJ842" s="28"/>
      <c r="AK842" s="28"/>
      <c r="AL842" s="28"/>
      <c r="AM842" s="28"/>
      <c r="AN842" s="28"/>
      <c r="AO842" s="28"/>
      <c r="AP842" s="30"/>
      <c r="AQ842" s="30"/>
      <c r="AR842" s="5">
        <v>13.5</v>
      </c>
      <c r="AS842" s="5">
        <v>11.6</v>
      </c>
      <c r="AU842" s="51"/>
      <c r="AV842" s="52"/>
      <c r="AW842" s="122"/>
      <c r="AY842" s="59">
        <f t="shared" si="1165"/>
        <v>0</v>
      </c>
      <c r="AZ842" s="59">
        <f t="shared" si="1166"/>
        <v>0</v>
      </c>
      <c r="BA842" s="59">
        <f t="shared" si="1167"/>
        <v>16.5</v>
      </c>
    </row>
    <row r="843" spans="1:53" ht="14.25" thickBot="1" x14ac:dyDescent="0.2">
      <c r="A843" s="9"/>
      <c r="B843" s="10"/>
      <c r="C843" s="138"/>
      <c r="D843" s="24" t="s">
        <v>11</v>
      </c>
      <c r="E843" s="29"/>
      <c r="F843" s="29"/>
      <c r="G843" s="29"/>
      <c r="H843" s="29"/>
      <c r="I843" s="29"/>
      <c r="J843" s="29"/>
      <c r="K843" s="29"/>
      <c r="L843" s="29"/>
      <c r="M843" s="29"/>
      <c r="N843" s="29"/>
      <c r="O843" s="29"/>
      <c r="P843" s="29"/>
      <c r="Q843" s="29"/>
      <c r="R843" s="29"/>
      <c r="S843" s="29"/>
      <c r="T843" s="29"/>
      <c r="U843" s="29"/>
      <c r="V843" s="29"/>
      <c r="W843" s="29"/>
      <c r="X843" s="29"/>
      <c r="Y843" s="29"/>
      <c r="Z843" s="29"/>
      <c r="AA843" s="29"/>
      <c r="AB843" s="29"/>
      <c r="AC843" s="29"/>
      <c r="AD843" s="29"/>
      <c r="AE843" s="29"/>
      <c r="AF843" s="29"/>
      <c r="AG843" s="29"/>
      <c r="AH843" s="29"/>
      <c r="AI843" s="29"/>
      <c r="AJ843" s="29"/>
      <c r="AK843" s="29"/>
      <c r="AL843" s="29"/>
      <c r="AM843" s="29"/>
      <c r="AN843" s="29"/>
      <c r="AO843" s="29"/>
      <c r="AP843" s="31"/>
      <c r="AQ843" s="31"/>
      <c r="AR843" s="7">
        <v>17.399999999999999</v>
      </c>
      <c r="AS843" s="7">
        <v>17</v>
      </c>
      <c r="AU843" s="51"/>
      <c r="AV843" s="52"/>
      <c r="AW843" s="122"/>
      <c r="AY843" s="59">
        <f t="shared" si="1165"/>
        <v>0</v>
      </c>
      <c r="AZ843" s="59">
        <f t="shared" si="1166"/>
        <v>0</v>
      </c>
      <c r="BA843" s="59">
        <f t="shared" si="1167"/>
        <v>18.2</v>
      </c>
    </row>
    <row r="844" spans="1:53" x14ac:dyDescent="0.15">
      <c r="A844" s="9"/>
      <c r="B844" s="10"/>
      <c r="C844" s="133" t="s">
        <v>282</v>
      </c>
      <c r="D844" s="23" t="s">
        <v>6</v>
      </c>
      <c r="E844" s="26">
        <f t="shared" ref="E844:AI844" si="1200">SUM(E845:E846)-SUM(E847:E848)</f>
        <v>0</v>
      </c>
      <c r="F844" s="26">
        <f t="shared" si="1200"/>
        <v>0</v>
      </c>
      <c r="G844" s="26">
        <f t="shared" si="1200"/>
        <v>0</v>
      </c>
      <c r="H844" s="26">
        <f t="shared" si="1200"/>
        <v>0</v>
      </c>
      <c r="I844" s="26">
        <f t="shared" si="1200"/>
        <v>0</v>
      </c>
      <c r="J844" s="26">
        <f t="shared" si="1200"/>
        <v>0</v>
      </c>
      <c r="K844" s="26">
        <f t="shared" si="1200"/>
        <v>0</v>
      </c>
      <c r="L844" s="26">
        <f t="shared" si="1200"/>
        <v>0</v>
      </c>
      <c r="M844" s="26">
        <f t="shared" si="1200"/>
        <v>0</v>
      </c>
      <c r="N844" s="26">
        <f t="shared" si="1200"/>
        <v>0</v>
      </c>
      <c r="O844" s="26">
        <f t="shared" si="1200"/>
        <v>0</v>
      </c>
      <c r="P844" s="26">
        <f t="shared" si="1200"/>
        <v>0</v>
      </c>
      <c r="Q844" s="26">
        <f t="shared" si="1200"/>
        <v>100000</v>
      </c>
      <c r="R844" s="26">
        <f t="shared" si="1200"/>
        <v>0</v>
      </c>
      <c r="S844" s="26">
        <f t="shared" si="1200"/>
        <v>0</v>
      </c>
      <c r="T844" s="26">
        <f t="shared" si="1200"/>
        <v>1000</v>
      </c>
      <c r="U844" s="26">
        <f t="shared" si="1200"/>
        <v>0</v>
      </c>
      <c r="V844" s="26">
        <f t="shared" si="1200"/>
        <v>0</v>
      </c>
      <c r="W844" s="26">
        <f t="shared" si="1200"/>
        <v>0</v>
      </c>
      <c r="X844" s="26">
        <f t="shared" si="1200"/>
        <v>0</v>
      </c>
      <c r="Y844" s="26">
        <f t="shared" si="1200"/>
        <v>0</v>
      </c>
      <c r="Z844" s="26">
        <f t="shared" si="1200"/>
        <v>0</v>
      </c>
      <c r="AA844" s="26">
        <f t="shared" si="1200"/>
        <v>0</v>
      </c>
      <c r="AB844" s="26">
        <f t="shared" si="1200"/>
        <v>0</v>
      </c>
      <c r="AC844" s="26">
        <f t="shared" si="1200"/>
        <v>0</v>
      </c>
      <c r="AD844" s="26">
        <f t="shared" si="1200"/>
        <v>0</v>
      </c>
      <c r="AE844" s="26">
        <f t="shared" si="1200"/>
        <v>0</v>
      </c>
      <c r="AF844" s="26">
        <f t="shared" si="1200"/>
        <v>0</v>
      </c>
      <c r="AG844" s="26">
        <f t="shared" si="1200"/>
        <v>0</v>
      </c>
      <c r="AH844" s="26">
        <f t="shared" si="1200"/>
        <v>0</v>
      </c>
      <c r="AI844" s="26">
        <f t="shared" si="1200"/>
        <v>0</v>
      </c>
      <c r="AJ844" s="26">
        <f t="shared" ref="AJ844:AK844" si="1201">SUM(AJ845:AJ846)-SUM(AJ847:AJ848)</f>
        <v>0</v>
      </c>
      <c r="AK844" s="26">
        <f t="shared" si="1201"/>
        <v>0</v>
      </c>
      <c r="AL844" s="26">
        <f t="shared" ref="AL844" si="1202">SUM(AL845:AL846)-SUM(AL847:AL848)</f>
        <v>0</v>
      </c>
      <c r="AM844" s="26">
        <f t="shared" ref="AM844" si="1203">SUM(AM845:AM846)-SUM(AM847:AM848)</f>
        <v>0</v>
      </c>
      <c r="AN844" s="26">
        <f t="shared" ref="AN844" si="1204">SUM(AN845:AN846)-SUM(AN847:AN848)</f>
        <v>0</v>
      </c>
      <c r="AO844" s="26">
        <f t="shared" ref="AO844" si="1205">SUM(AO845:AO846)-SUM(AO847:AO848)</f>
        <v>0</v>
      </c>
      <c r="AP844" s="27">
        <f t="shared" ref="AP844" si="1206">SUM(AP845:AP846)-SUM(AP847:AP848)</f>
        <v>0</v>
      </c>
      <c r="AQ844" s="27">
        <f t="shared" ref="AQ844" si="1207">SUM(AQ845:AQ846)-SUM(AQ847:AQ848)</f>
        <v>0</v>
      </c>
      <c r="AR844" s="3">
        <v>2870.9</v>
      </c>
      <c r="AS844" s="3">
        <v>2688.9</v>
      </c>
      <c r="AU844" s="51"/>
      <c r="AV844" s="52"/>
      <c r="AW844" s="53" t="s">
        <v>140</v>
      </c>
      <c r="AY844" s="59">
        <f t="shared" si="1165"/>
        <v>0</v>
      </c>
      <c r="AZ844" s="59">
        <f t="shared" si="1166"/>
        <v>0</v>
      </c>
      <c r="BA844" s="59">
        <f t="shared" si="1167"/>
        <v>59.7</v>
      </c>
    </row>
    <row r="845" spans="1:53" x14ac:dyDescent="0.15">
      <c r="A845" s="9"/>
      <c r="B845" s="10"/>
      <c r="C845" s="134"/>
      <c r="D845" s="22" t="s">
        <v>7</v>
      </c>
      <c r="E845" s="28"/>
      <c r="F845" s="28"/>
      <c r="G845" s="28"/>
      <c r="H845" s="28">
        <v>450514</v>
      </c>
      <c r="I845" s="28">
        <v>444540</v>
      </c>
      <c r="J845" s="28">
        <v>532203</v>
      </c>
      <c r="K845" s="28">
        <v>554441</v>
      </c>
      <c r="L845" s="28">
        <v>628187</v>
      </c>
      <c r="M845" s="28">
        <v>673464</v>
      </c>
      <c r="N845" s="28">
        <v>339704</v>
      </c>
      <c r="O845" s="28">
        <v>268036</v>
      </c>
      <c r="P845" s="28">
        <v>622959</v>
      </c>
      <c r="Q845" s="28">
        <v>782169</v>
      </c>
      <c r="R845" s="28">
        <v>942882</v>
      </c>
      <c r="S845" s="28">
        <v>1060156</v>
      </c>
      <c r="T845" s="28">
        <v>1039883</v>
      </c>
      <c r="U845" s="28">
        <v>1184022</v>
      </c>
      <c r="V845" s="28">
        <v>1079196</v>
      </c>
      <c r="W845" s="28">
        <v>1025833</v>
      </c>
      <c r="X845" s="28">
        <v>1038006</v>
      </c>
      <c r="Y845" s="28">
        <v>933273</v>
      </c>
      <c r="Z845" s="28">
        <v>897540</v>
      </c>
      <c r="AA845" s="28">
        <v>985008</v>
      </c>
      <c r="AB845" s="28">
        <v>771621</v>
      </c>
      <c r="AC845" s="28">
        <v>773330</v>
      </c>
      <c r="AD845" s="28">
        <v>604893</v>
      </c>
      <c r="AE845" s="28">
        <v>667561</v>
      </c>
      <c r="AF845" s="28">
        <v>270959</v>
      </c>
      <c r="AG845" s="28">
        <v>581394</v>
      </c>
      <c r="AH845" s="28">
        <v>636660</v>
      </c>
      <c r="AI845" s="28">
        <v>703082</v>
      </c>
      <c r="AJ845" s="28">
        <v>1049540</v>
      </c>
      <c r="AK845" s="28">
        <v>1128128</v>
      </c>
      <c r="AL845" s="28">
        <v>1040167</v>
      </c>
      <c r="AM845" s="28">
        <v>1112013</v>
      </c>
      <c r="AN845" s="28">
        <v>1130788</v>
      </c>
      <c r="AO845" s="28">
        <v>1126331</v>
      </c>
      <c r="AP845" s="30">
        <v>1170.2</v>
      </c>
      <c r="AQ845" s="30">
        <v>1160.5999999999999</v>
      </c>
      <c r="AR845" s="5">
        <v>1172.0999999999999</v>
      </c>
      <c r="AS845" s="5">
        <v>1085</v>
      </c>
      <c r="AU845" s="51"/>
      <c r="AV845" s="52"/>
      <c r="AW845" s="54"/>
      <c r="AY845" s="59">
        <f t="shared" si="1165"/>
        <v>0</v>
      </c>
      <c r="AZ845" s="59">
        <f t="shared" si="1166"/>
        <v>0</v>
      </c>
      <c r="BA845" s="59">
        <f t="shared" si="1167"/>
        <v>12.1</v>
      </c>
    </row>
    <row r="846" spans="1:53" x14ac:dyDescent="0.15">
      <c r="A846" s="9"/>
      <c r="B846" s="10"/>
      <c r="C846" s="134"/>
      <c r="D846" s="22" t="s">
        <v>8</v>
      </c>
      <c r="E846" s="28"/>
      <c r="F846" s="28"/>
      <c r="G846" s="28"/>
      <c r="H846" s="28">
        <v>261032</v>
      </c>
      <c r="I846" s="39">
        <f>307560+2000</f>
        <v>309560</v>
      </c>
      <c r="J846" s="28">
        <v>384664</v>
      </c>
      <c r="K846" s="28">
        <v>378915</v>
      </c>
      <c r="L846" s="28">
        <v>494405</v>
      </c>
      <c r="M846" s="28">
        <v>491587</v>
      </c>
      <c r="N846" s="28">
        <v>620387</v>
      </c>
      <c r="O846" s="28">
        <v>872872</v>
      </c>
      <c r="P846" s="28">
        <v>991984</v>
      </c>
      <c r="Q846" s="28">
        <v>1090744</v>
      </c>
      <c r="R846" s="28">
        <v>1304806</v>
      </c>
      <c r="S846" s="28">
        <v>1466600</v>
      </c>
      <c r="T846" s="28">
        <v>1314935</v>
      </c>
      <c r="U846" s="28">
        <v>1469903</v>
      </c>
      <c r="V846" s="28">
        <v>1442908</v>
      </c>
      <c r="W846" s="28">
        <v>1444296</v>
      </c>
      <c r="X846" s="28">
        <v>1500816</v>
      </c>
      <c r="Y846" s="28">
        <v>1536759</v>
      </c>
      <c r="Z846" s="28">
        <v>1498970</v>
      </c>
      <c r="AA846" s="28">
        <v>1528272</v>
      </c>
      <c r="AB846" s="28">
        <v>1635117</v>
      </c>
      <c r="AC846" s="28">
        <v>1746451</v>
      </c>
      <c r="AD846" s="28">
        <v>1782453</v>
      </c>
      <c r="AE846" s="28">
        <v>1817725</v>
      </c>
      <c r="AF846" s="28">
        <v>2361652</v>
      </c>
      <c r="AG846" s="28">
        <v>2065190</v>
      </c>
      <c r="AH846" s="28">
        <v>2224874</v>
      </c>
      <c r="AI846" s="28">
        <v>2299919</v>
      </c>
      <c r="AJ846" s="28">
        <v>2064613</v>
      </c>
      <c r="AK846" s="28">
        <v>1908427</v>
      </c>
      <c r="AL846" s="28">
        <v>1817215</v>
      </c>
      <c r="AM846" s="28">
        <v>1687068</v>
      </c>
      <c r="AN846" s="28">
        <v>1679363</v>
      </c>
      <c r="AO846" s="28">
        <v>1624829</v>
      </c>
      <c r="AP846" s="30">
        <v>1691.6</v>
      </c>
      <c r="AQ846" s="30">
        <v>1690.1</v>
      </c>
      <c r="AR846" s="5">
        <v>1698.8</v>
      </c>
      <c r="AS846" s="5">
        <v>1603.9</v>
      </c>
      <c r="AU846" s="51"/>
      <c r="AV846" s="52"/>
      <c r="AW846" s="54"/>
      <c r="AY846" s="59">
        <f t="shared" si="1165"/>
        <v>0</v>
      </c>
      <c r="AZ846" s="59">
        <f t="shared" si="1166"/>
        <v>0</v>
      </c>
      <c r="BA846" s="59">
        <f t="shared" si="1167"/>
        <v>47.6</v>
      </c>
    </row>
    <row r="847" spans="1:53" x14ac:dyDescent="0.15">
      <c r="A847" s="9"/>
      <c r="B847" s="10"/>
      <c r="C847" s="134"/>
      <c r="D847" s="22" t="s">
        <v>9</v>
      </c>
      <c r="E847" s="28"/>
      <c r="F847" s="28"/>
      <c r="G847" s="28"/>
      <c r="H847" s="28">
        <v>489817</v>
      </c>
      <c r="I847" s="28">
        <v>468039</v>
      </c>
      <c r="J847" s="28">
        <v>600902</v>
      </c>
      <c r="K847" s="28">
        <v>585632</v>
      </c>
      <c r="L847" s="28">
        <v>702070</v>
      </c>
      <c r="M847" s="28">
        <v>736268</v>
      </c>
      <c r="N847" s="28">
        <v>489647</v>
      </c>
      <c r="O847" s="28">
        <v>624359</v>
      </c>
      <c r="P847" s="28">
        <v>1010294</v>
      </c>
      <c r="Q847" s="28">
        <v>1209047</v>
      </c>
      <c r="R847" s="28">
        <v>1707309</v>
      </c>
      <c r="S847" s="28">
        <v>1921253</v>
      </c>
      <c r="T847" s="28">
        <v>1783359</v>
      </c>
      <c r="U847" s="28">
        <v>2013153</v>
      </c>
      <c r="V847" s="28">
        <v>1923255</v>
      </c>
      <c r="W847" s="28">
        <v>1766766</v>
      </c>
      <c r="X847" s="28">
        <v>1832569</v>
      </c>
      <c r="Y847" s="28">
        <v>1741335</v>
      </c>
      <c r="Z847" s="28">
        <v>1650660</v>
      </c>
      <c r="AA847" s="28">
        <v>1752550</v>
      </c>
      <c r="AB847" s="28">
        <v>1644300</v>
      </c>
      <c r="AC847" s="28">
        <v>1757240</v>
      </c>
      <c r="AD847" s="28">
        <v>1632664</v>
      </c>
      <c r="AE847" s="28">
        <v>1717686</v>
      </c>
      <c r="AF847" s="28">
        <v>1751893</v>
      </c>
      <c r="AG847" s="28">
        <v>1762946</v>
      </c>
      <c r="AH847" s="28">
        <v>1897848</v>
      </c>
      <c r="AI847" s="28">
        <v>1999217</v>
      </c>
      <c r="AJ847" s="28">
        <v>1993819</v>
      </c>
      <c r="AK847" s="28">
        <v>1949979</v>
      </c>
      <c r="AL847" s="28">
        <v>1791071</v>
      </c>
      <c r="AM847" s="28">
        <v>1740260</v>
      </c>
      <c r="AN847" s="28">
        <v>1767184</v>
      </c>
      <c r="AO847" s="28">
        <v>1757708</v>
      </c>
      <c r="AP847" s="30">
        <v>1837.6</v>
      </c>
      <c r="AQ847" s="30">
        <v>1835.9</v>
      </c>
      <c r="AR847" s="5">
        <v>1832</v>
      </c>
      <c r="AS847" s="5">
        <v>1729.9</v>
      </c>
      <c r="AU847" s="51"/>
      <c r="AV847" s="52"/>
      <c r="AW847" s="54"/>
      <c r="AY847" s="59">
        <f t="shared" ref="AY847:AY867" si="1208">AP931</f>
        <v>0</v>
      </c>
      <c r="AZ847" s="59">
        <f t="shared" ref="AZ847:AZ867" si="1209">AQ931</f>
        <v>0</v>
      </c>
      <c r="BA847" s="59">
        <f t="shared" ref="BA847:BA867" si="1210">AR931</f>
        <v>53.3</v>
      </c>
    </row>
    <row r="848" spans="1:53" x14ac:dyDescent="0.15">
      <c r="A848" s="9"/>
      <c r="B848" s="10"/>
      <c r="C848" s="134"/>
      <c r="D848" s="22" t="s">
        <v>10</v>
      </c>
      <c r="E848" s="28"/>
      <c r="F848" s="28"/>
      <c r="G848" s="28"/>
      <c r="H848" s="28">
        <v>221729</v>
      </c>
      <c r="I848" s="28">
        <v>286061</v>
      </c>
      <c r="J848" s="28">
        <v>315965</v>
      </c>
      <c r="K848" s="28">
        <v>347724</v>
      </c>
      <c r="L848" s="28">
        <v>420522</v>
      </c>
      <c r="M848" s="28">
        <v>428783</v>
      </c>
      <c r="N848" s="28">
        <v>470444</v>
      </c>
      <c r="O848" s="28">
        <v>516549</v>
      </c>
      <c r="P848" s="28">
        <v>604649</v>
      </c>
      <c r="Q848" s="28">
        <v>563866</v>
      </c>
      <c r="R848" s="28">
        <v>540379</v>
      </c>
      <c r="S848" s="28">
        <v>605503</v>
      </c>
      <c r="T848" s="28">
        <v>570459</v>
      </c>
      <c r="U848" s="28">
        <v>640772</v>
      </c>
      <c r="V848" s="28">
        <v>598849</v>
      </c>
      <c r="W848" s="28">
        <v>703363</v>
      </c>
      <c r="X848" s="28">
        <v>706253</v>
      </c>
      <c r="Y848" s="28">
        <v>728697</v>
      </c>
      <c r="Z848" s="28">
        <v>745850</v>
      </c>
      <c r="AA848" s="28">
        <v>760730</v>
      </c>
      <c r="AB848" s="28">
        <v>762438</v>
      </c>
      <c r="AC848" s="28">
        <v>762541</v>
      </c>
      <c r="AD848" s="28">
        <v>754682</v>
      </c>
      <c r="AE848" s="28">
        <v>767600</v>
      </c>
      <c r="AF848" s="28">
        <v>880718</v>
      </c>
      <c r="AG848" s="28">
        <v>883638</v>
      </c>
      <c r="AH848" s="28">
        <v>963686</v>
      </c>
      <c r="AI848" s="28">
        <v>1003784</v>
      </c>
      <c r="AJ848" s="28">
        <v>1120334</v>
      </c>
      <c r="AK848" s="28">
        <v>1086576</v>
      </c>
      <c r="AL848" s="28">
        <v>1066311</v>
      </c>
      <c r="AM848" s="28">
        <v>1058821</v>
      </c>
      <c r="AN848" s="28">
        <v>1042967</v>
      </c>
      <c r="AO848" s="28">
        <v>993452</v>
      </c>
      <c r="AP848" s="30">
        <v>1024.2</v>
      </c>
      <c r="AQ848" s="30">
        <v>1014.8</v>
      </c>
      <c r="AR848" s="5">
        <v>1038.9000000000001</v>
      </c>
      <c r="AS848" s="5">
        <v>959</v>
      </c>
      <c r="AU848" s="51"/>
      <c r="AV848" s="52"/>
      <c r="AW848" s="54"/>
      <c r="AY848" s="59">
        <f t="shared" si="1208"/>
        <v>0</v>
      </c>
      <c r="AZ848" s="59">
        <f t="shared" si="1209"/>
        <v>0</v>
      </c>
      <c r="BA848" s="59">
        <f t="shared" si="1210"/>
        <v>6.4</v>
      </c>
    </row>
    <row r="849" spans="1:53" ht="14.25" thickBot="1" x14ac:dyDescent="0.2">
      <c r="A849" s="9"/>
      <c r="B849" s="10"/>
      <c r="C849" s="135"/>
      <c r="D849" s="24" t="s">
        <v>11</v>
      </c>
      <c r="E849" s="29"/>
      <c r="F849" s="29"/>
      <c r="G849" s="29"/>
      <c r="H849" s="29"/>
      <c r="I849" s="29">
        <v>317402</v>
      </c>
      <c r="J849" s="29">
        <v>340432</v>
      </c>
      <c r="K849" s="29">
        <v>351471</v>
      </c>
      <c r="L849" s="29">
        <v>431622</v>
      </c>
      <c r="M849" s="29">
        <v>436928</v>
      </c>
      <c r="N849" s="29">
        <v>479531</v>
      </c>
      <c r="O849" s="29">
        <v>528133</v>
      </c>
      <c r="P849" s="29">
        <f>P848</f>
        <v>604649</v>
      </c>
      <c r="Q849" s="29">
        <v>643636</v>
      </c>
      <c r="R849" s="29">
        <v>569765</v>
      </c>
      <c r="S849" s="29">
        <v>626633</v>
      </c>
      <c r="T849" s="29">
        <v>585193</v>
      </c>
      <c r="U849" s="29">
        <v>656366</v>
      </c>
      <c r="V849" s="29">
        <v>614085</v>
      </c>
      <c r="W849" s="29">
        <v>711268</v>
      </c>
      <c r="X849" s="29">
        <v>711867</v>
      </c>
      <c r="Y849" s="29">
        <v>730232</v>
      </c>
      <c r="Z849" s="29">
        <v>746061</v>
      </c>
      <c r="AA849" s="29">
        <v>760762</v>
      </c>
      <c r="AB849" s="29">
        <f>AB848</f>
        <v>762438</v>
      </c>
      <c r="AC849" s="29">
        <f>AC848</f>
        <v>762541</v>
      </c>
      <c r="AD849" s="29">
        <f>AD848</f>
        <v>754682</v>
      </c>
      <c r="AE849" s="29">
        <f>AE848</f>
        <v>767600</v>
      </c>
      <c r="AF849" s="29">
        <f>AF848</f>
        <v>880718</v>
      </c>
      <c r="AG849" s="29">
        <v>887471</v>
      </c>
      <c r="AH849" s="29">
        <v>972230</v>
      </c>
      <c r="AI849" s="29">
        <v>1043085</v>
      </c>
      <c r="AJ849" s="29">
        <v>1136639</v>
      </c>
      <c r="AK849" s="29">
        <v>1105713</v>
      </c>
      <c r="AL849" s="29">
        <v>1078106</v>
      </c>
      <c r="AM849" s="29">
        <v>1079187</v>
      </c>
      <c r="AN849" s="29">
        <v>1051617</v>
      </c>
      <c r="AO849" s="29">
        <v>1016924</v>
      </c>
      <c r="AP849" s="31">
        <v>1034.4000000000001</v>
      </c>
      <c r="AQ849" s="31">
        <v>1026.3</v>
      </c>
      <c r="AR849" s="7">
        <v>1054.2</v>
      </c>
      <c r="AS849" s="7">
        <v>965.8</v>
      </c>
      <c r="AU849" s="51"/>
      <c r="AV849" s="52"/>
      <c r="AW849" s="55"/>
      <c r="AY849" s="59">
        <f t="shared" si="1208"/>
        <v>0</v>
      </c>
      <c r="AZ849" s="59">
        <f t="shared" si="1209"/>
        <v>0</v>
      </c>
      <c r="BA849" s="59">
        <f t="shared" si="1210"/>
        <v>7.5</v>
      </c>
    </row>
    <row r="850" spans="1:53" x14ac:dyDescent="0.15">
      <c r="A850" s="9"/>
      <c r="B850" s="10"/>
      <c r="C850" s="133" t="s">
        <v>304</v>
      </c>
      <c r="D850" s="23" t="s">
        <v>6</v>
      </c>
      <c r="E850" s="26">
        <f t="shared" ref="E850:AF850" si="1211">SUM(E851:E852)-SUM(E853:E854)</f>
        <v>0</v>
      </c>
      <c r="F850" s="26">
        <f t="shared" si="1211"/>
        <v>0</v>
      </c>
      <c r="G850" s="26">
        <f t="shared" si="1211"/>
        <v>0</v>
      </c>
      <c r="H850" s="26">
        <f t="shared" si="1211"/>
        <v>0</v>
      </c>
      <c r="I850" s="26">
        <f t="shared" si="1211"/>
        <v>0</v>
      </c>
      <c r="J850" s="26">
        <f t="shared" si="1211"/>
        <v>0</v>
      </c>
      <c r="K850" s="26">
        <f t="shared" si="1211"/>
        <v>0</v>
      </c>
      <c r="L850" s="26">
        <f t="shared" si="1211"/>
        <v>0</v>
      </c>
      <c r="M850" s="26">
        <f t="shared" si="1211"/>
        <v>0</v>
      </c>
      <c r="N850" s="26">
        <f t="shared" si="1211"/>
        <v>0</v>
      </c>
      <c r="O850" s="26">
        <f t="shared" si="1211"/>
        <v>0</v>
      </c>
      <c r="P850" s="26">
        <f t="shared" si="1211"/>
        <v>0</v>
      </c>
      <c r="Q850" s="26">
        <f t="shared" si="1211"/>
        <v>100</v>
      </c>
      <c r="R850" s="26">
        <f t="shared" si="1211"/>
        <v>0</v>
      </c>
      <c r="S850" s="26">
        <f t="shared" si="1211"/>
        <v>0</v>
      </c>
      <c r="T850" s="26">
        <f t="shared" si="1211"/>
        <v>0</v>
      </c>
      <c r="U850" s="26">
        <f t="shared" si="1211"/>
        <v>0</v>
      </c>
      <c r="V850" s="26">
        <f t="shared" si="1211"/>
        <v>0</v>
      </c>
      <c r="W850" s="26">
        <f t="shared" si="1211"/>
        <v>0</v>
      </c>
      <c r="X850" s="26">
        <f t="shared" si="1211"/>
        <v>0</v>
      </c>
      <c r="Y850" s="26">
        <f t="shared" si="1211"/>
        <v>0</v>
      </c>
      <c r="Z850" s="26">
        <f t="shared" si="1211"/>
        <v>0</v>
      </c>
      <c r="AA850" s="26">
        <f t="shared" si="1211"/>
        <v>0</v>
      </c>
      <c r="AB850" s="26">
        <f t="shared" si="1211"/>
        <v>0</v>
      </c>
      <c r="AC850" s="26">
        <f t="shared" si="1211"/>
        <v>0</v>
      </c>
      <c r="AD850" s="26">
        <f t="shared" si="1211"/>
        <v>0</v>
      </c>
      <c r="AE850" s="26">
        <f t="shared" si="1211"/>
        <v>0</v>
      </c>
      <c r="AF850" s="26">
        <f t="shared" si="1211"/>
        <v>0</v>
      </c>
      <c r="AG850" s="37"/>
      <c r="AH850" s="37"/>
      <c r="AI850" s="37"/>
      <c r="AJ850" s="37"/>
      <c r="AK850" s="37"/>
      <c r="AL850" s="37"/>
      <c r="AM850" s="37"/>
      <c r="AN850" s="37"/>
      <c r="AO850" s="37"/>
      <c r="AP850" s="36"/>
      <c r="AQ850" s="36"/>
      <c r="AR850" s="14"/>
      <c r="AS850" s="14"/>
      <c r="AU850" s="51"/>
      <c r="AV850" s="52"/>
      <c r="AW850" s="53" t="s">
        <v>141</v>
      </c>
      <c r="AY850" s="59">
        <f t="shared" si="1208"/>
        <v>0</v>
      </c>
      <c r="AZ850" s="59">
        <f t="shared" si="1209"/>
        <v>0</v>
      </c>
      <c r="BA850" s="59">
        <f t="shared" si="1210"/>
        <v>709.9</v>
      </c>
    </row>
    <row r="851" spans="1:53" x14ac:dyDescent="0.15">
      <c r="A851" s="9"/>
      <c r="B851" s="10"/>
      <c r="C851" s="134"/>
      <c r="D851" s="22" t="s">
        <v>7</v>
      </c>
      <c r="E851" s="28"/>
      <c r="F851" s="28"/>
      <c r="G851" s="28"/>
      <c r="H851" s="28">
        <v>854</v>
      </c>
      <c r="I851" s="28">
        <v>1495</v>
      </c>
      <c r="J851" s="28">
        <v>734</v>
      </c>
      <c r="K851" s="28">
        <v>790</v>
      </c>
      <c r="L851" s="28">
        <v>2149</v>
      </c>
      <c r="M851" s="28">
        <v>3420</v>
      </c>
      <c r="N851" s="28">
        <v>3900</v>
      </c>
      <c r="O851" s="28">
        <v>184</v>
      </c>
      <c r="P851" s="28">
        <v>614</v>
      </c>
      <c r="Q851" s="28">
        <v>5250</v>
      </c>
      <c r="R851" s="28">
        <v>6687</v>
      </c>
      <c r="S851" s="28">
        <v>7515</v>
      </c>
      <c r="T851" s="28">
        <v>4467</v>
      </c>
      <c r="U851" s="28">
        <v>4072</v>
      </c>
      <c r="V851" s="28">
        <v>2849</v>
      </c>
      <c r="W851" s="28">
        <v>2962</v>
      </c>
      <c r="X851" s="28">
        <v>2958</v>
      </c>
      <c r="Y851" s="28">
        <v>2393</v>
      </c>
      <c r="Z851" s="28">
        <v>3233</v>
      </c>
      <c r="AA851" s="28">
        <v>3060</v>
      </c>
      <c r="AB851" s="28">
        <v>915</v>
      </c>
      <c r="AC851" s="28">
        <v>895</v>
      </c>
      <c r="AD851" s="28">
        <v>1714</v>
      </c>
      <c r="AE851" s="28">
        <v>2783</v>
      </c>
      <c r="AF851" s="28">
        <v>1244</v>
      </c>
      <c r="AG851" s="37"/>
      <c r="AH851" s="37"/>
      <c r="AI851" s="37"/>
      <c r="AJ851" s="37"/>
      <c r="AK851" s="37"/>
      <c r="AL851" s="37"/>
      <c r="AM851" s="37"/>
      <c r="AN851" s="37"/>
      <c r="AO851" s="37"/>
      <c r="AP851" s="36"/>
      <c r="AQ851" s="36"/>
      <c r="AR851" s="14"/>
      <c r="AS851" s="14"/>
      <c r="AU851" s="51"/>
      <c r="AV851" s="52"/>
      <c r="AW851" s="54"/>
      <c r="AY851" s="59">
        <f t="shared" si="1208"/>
        <v>0</v>
      </c>
      <c r="AZ851" s="59">
        <f t="shared" si="1209"/>
        <v>0</v>
      </c>
      <c r="BA851" s="59">
        <f t="shared" si="1210"/>
        <v>141.5</v>
      </c>
    </row>
    <row r="852" spans="1:53" x14ac:dyDescent="0.15">
      <c r="A852" s="9"/>
      <c r="B852" s="10"/>
      <c r="C852" s="134"/>
      <c r="D852" s="22" t="s">
        <v>8</v>
      </c>
      <c r="E852" s="28"/>
      <c r="F852" s="28"/>
      <c r="G852" s="28"/>
      <c r="H852" s="28">
        <v>3962</v>
      </c>
      <c r="I852" s="28">
        <v>4437</v>
      </c>
      <c r="J852" s="28">
        <v>10202</v>
      </c>
      <c r="K852" s="28">
        <v>5666</v>
      </c>
      <c r="L852" s="28">
        <v>6835</v>
      </c>
      <c r="M852" s="28">
        <v>6418</v>
      </c>
      <c r="N852" s="28">
        <v>2553</v>
      </c>
      <c r="O852" s="28">
        <v>4282</v>
      </c>
      <c r="P852" s="28">
        <v>8833</v>
      </c>
      <c r="Q852" s="28">
        <v>9341</v>
      </c>
      <c r="R852" s="28">
        <v>8533</v>
      </c>
      <c r="S852" s="28">
        <v>9592</v>
      </c>
      <c r="T852" s="28">
        <v>6868</v>
      </c>
      <c r="U852" s="28">
        <v>11590</v>
      </c>
      <c r="V852" s="28">
        <v>9251</v>
      </c>
      <c r="W852" s="28">
        <v>10382</v>
      </c>
      <c r="X852" s="28">
        <v>11321</v>
      </c>
      <c r="Y852" s="28">
        <v>9572</v>
      </c>
      <c r="Z852" s="28">
        <v>11804</v>
      </c>
      <c r="AA852" s="28">
        <v>11076</v>
      </c>
      <c r="AB852" s="28">
        <v>7938</v>
      </c>
      <c r="AC852" s="28">
        <v>7577</v>
      </c>
      <c r="AD852" s="28">
        <v>7830</v>
      </c>
      <c r="AE852" s="28">
        <v>9476</v>
      </c>
      <c r="AF852" s="28">
        <v>10594</v>
      </c>
      <c r="AG852" s="37"/>
      <c r="AH852" s="37"/>
      <c r="AI852" s="37"/>
      <c r="AJ852" s="37"/>
      <c r="AK852" s="37"/>
      <c r="AL852" s="37"/>
      <c r="AM852" s="37"/>
      <c r="AN852" s="37"/>
      <c r="AO852" s="37"/>
      <c r="AP852" s="36"/>
      <c r="AQ852" s="36"/>
      <c r="AR852" s="14"/>
      <c r="AS852" s="14"/>
      <c r="AU852" s="51"/>
      <c r="AV852" s="52"/>
      <c r="AW852" s="54"/>
      <c r="AY852" s="59">
        <f t="shared" si="1208"/>
        <v>0</v>
      </c>
      <c r="AZ852" s="59">
        <f t="shared" si="1209"/>
        <v>0</v>
      </c>
      <c r="BA852" s="59">
        <f t="shared" si="1210"/>
        <v>568.4</v>
      </c>
    </row>
    <row r="853" spans="1:53" x14ac:dyDescent="0.15">
      <c r="A853" s="9"/>
      <c r="B853" s="10"/>
      <c r="C853" s="134"/>
      <c r="D853" s="22" t="s">
        <v>9</v>
      </c>
      <c r="E853" s="28"/>
      <c r="F853" s="28"/>
      <c r="G853" s="28"/>
      <c r="H853" s="28">
        <v>1925</v>
      </c>
      <c r="I853" s="28">
        <v>3105</v>
      </c>
      <c r="J853" s="28">
        <v>8615</v>
      </c>
      <c r="K853" s="28">
        <v>4005</v>
      </c>
      <c r="L853" s="28">
        <v>6719</v>
      </c>
      <c r="M853" s="28">
        <v>6750</v>
      </c>
      <c r="N853" s="28">
        <v>5284</v>
      </c>
      <c r="O853" s="28">
        <v>2307</v>
      </c>
      <c r="P853" s="28">
        <v>2851</v>
      </c>
      <c r="Q853" s="28">
        <v>7363</v>
      </c>
      <c r="R853" s="28">
        <v>11767</v>
      </c>
      <c r="S853" s="28">
        <v>13851</v>
      </c>
      <c r="T853" s="28">
        <v>9481</v>
      </c>
      <c r="U853" s="28">
        <v>13146</v>
      </c>
      <c r="V853" s="28">
        <v>10113</v>
      </c>
      <c r="W853" s="28">
        <v>11068</v>
      </c>
      <c r="X853" s="28">
        <v>11978</v>
      </c>
      <c r="Y853" s="28">
        <v>9541</v>
      </c>
      <c r="Z853" s="28">
        <v>11807</v>
      </c>
      <c r="AA853" s="28">
        <v>11135</v>
      </c>
      <c r="AB853" s="28">
        <v>6046</v>
      </c>
      <c r="AC853" s="28">
        <v>5900</v>
      </c>
      <c r="AD853" s="28">
        <v>6479</v>
      </c>
      <c r="AE853" s="28">
        <v>9165</v>
      </c>
      <c r="AF853" s="28">
        <v>8919</v>
      </c>
      <c r="AG853" s="37"/>
      <c r="AH853" s="37"/>
      <c r="AI853" s="37"/>
      <c r="AJ853" s="37"/>
      <c r="AK853" s="37"/>
      <c r="AL853" s="37"/>
      <c r="AM853" s="37"/>
      <c r="AN853" s="37"/>
      <c r="AO853" s="37"/>
      <c r="AP853" s="36"/>
      <c r="AQ853" s="36"/>
      <c r="AR853" s="14"/>
      <c r="AS853" s="14"/>
      <c r="AU853" s="51"/>
      <c r="AV853" s="52"/>
      <c r="AW853" s="54"/>
      <c r="AY853" s="59">
        <f t="shared" si="1208"/>
        <v>0</v>
      </c>
      <c r="AZ853" s="59">
        <f t="shared" si="1209"/>
        <v>0</v>
      </c>
      <c r="BA853" s="59">
        <f t="shared" si="1210"/>
        <v>670.4</v>
      </c>
    </row>
    <row r="854" spans="1:53" x14ac:dyDescent="0.15">
      <c r="A854" s="9"/>
      <c r="B854" s="10"/>
      <c r="C854" s="134"/>
      <c r="D854" s="22" t="s">
        <v>10</v>
      </c>
      <c r="E854" s="28"/>
      <c r="F854" s="28"/>
      <c r="G854" s="28"/>
      <c r="H854" s="28">
        <v>2891</v>
      </c>
      <c r="I854" s="28">
        <v>2827</v>
      </c>
      <c r="J854" s="28">
        <v>2321</v>
      </c>
      <c r="K854" s="28">
        <v>2451</v>
      </c>
      <c r="L854" s="28">
        <v>2265</v>
      </c>
      <c r="M854" s="28">
        <v>3088</v>
      </c>
      <c r="N854" s="28">
        <v>1169</v>
      </c>
      <c r="O854" s="28">
        <v>2159</v>
      </c>
      <c r="P854" s="28">
        <v>6596</v>
      </c>
      <c r="Q854" s="28">
        <v>7128</v>
      </c>
      <c r="R854" s="28">
        <v>3453</v>
      </c>
      <c r="S854" s="28">
        <v>3256</v>
      </c>
      <c r="T854" s="28">
        <v>1854</v>
      </c>
      <c r="U854" s="28">
        <v>2516</v>
      </c>
      <c r="V854" s="28">
        <v>1987</v>
      </c>
      <c r="W854" s="28">
        <v>2276</v>
      </c>
      <c r="X854" s="28">
        <v>2301</v>
      </c>
      <c r="Y854" s="28">
        <v>2424</v>
      </c>
      <c r="Z854" s="28">
        <v>3230</v>
      </c>
      <c r="AA854" s="28">
        <v>3001</v>
      </c>
      <c r="AB854" s="28">
        <v>2807</v>
      </c>
      <c r="AC854" s="28">
        <v>2572</v>
      </c>
      <c r="AD854" s="28">
        <v>3065</v>
      </c>
      <c r="AE854" s="28">
        <v>3094</v>
      </c>
      <c r="AF854" s="28">
        <v>2919</v>
      </c>
      <c r="AG854" s="37"/>
      <c r="AH854" s="37"/>
      <c r="AI854" s="37"/>
      <c r="AJ854" s="37"/>
      <c r="AK854" s="37"/>
      <c r="AL854" s="37"/>
      <c r="AM854" s="37"/>
      <c r="AN854" s="37"/>
      <c r="AO854" s="37"/>
      <c r="AP854" s="36"/>
      <c r="AQ854" s="36"/>
      <c r="AR854" s="14"/>
      <c r="AS854" s="14"/>
      <c r="AU854" s="51"/>
      <c r="AV854" s="52"/>
      <c r="AW854" s="54"/>
      <c r="AY854" s="59">
        <f t="shared" si="1208"/>
        <v>0</v>
      </c>
      <c r="AZ854" s="59">
        <f t="shared" si="1209"/>
        <v>0</v>
      </c>
      <c r="BA854" s="59">
        <f t="shared" si="1210"/>
        <v>39.5</v>
      </c>
    </row>
    <row r="855" spans="1:53" ht="14.25" thickBot="1" x14ac:dyDescent="0.2">
      <c r="A855" s="9"/>
      <c r="B855" s="10"/>
      <c r="C855" s="135"/>
      <c r="D855" s="24" t="s">
        <v>11</v>
      </c>
      <c r="E855" s="29"/>
      <c r="F855" s="29"/>
      <c r="G855" s="29"/>
      <c r="H855" s="29"/>
      <c r="I855" s="29">
        <v>3138</v>
      </c>
      <c r="J855" s="29">
        <v>2559</v>
      </c>
      <c r="K855" s="29">
        <v>2538</v>
      </c>
      <c r="L855" s="29">
        <v>2463</v>
      </c>
      <c r="M855" s="29">
        <v>3143</v>
      </c>
      <c r="N855" s="29">
        <v>1334</v>
      </c>
      <c r="O855" s="29">
        <v>2306</v>
      </c>
      <c r="P855" s="29">
        <f>P854</f>
        <v>6596</v>
      </c>
      <c r="Q855" s="29">
        <v>7436</v>
      </c>
      <c r="R855" s="29">
        <f>R854</f>
        <v>3453</v>
      </c>
      <c r="S855" s="29">
        <f>S854</f>
        <v>3256</v>
      </c>
      <c r="T855" s="29">
        <f>T854</f>
        <v>1854</v>
      </c>
      <c r="U855" s="29">
        <f>U854</f>
        <v>2516</v>
      </c>
      <c r="V855" s="29">
        <v>2008</v>
      </c>
      <c r="W855" s="29">
        <v>2298</v>
      </c>
      <c r="X855" s="29">
        <v>2316</v>
      </c>
      <c r="Y855" s="29">
        <v>2434</v>
      </c>
      <c r="Z855" s="29">
        <v>3261</v>
      </c>
      <c r="AA855" s="29">
        <v>3064</v>
      </c>
      <c r="AB855" s="29">
        <f>AB854</f>
        <v>2807</v>
      </c>
      <c r="AC855" s="29">
        <f>AC854</f>
        <v>2572</v>
      </c>
      <c r="AD855" s="29">
        <f>AD854</f>
        <v>3065</v>
      </c>
      <c r="AE855" s="29">
        <f>AE854</f>
        <v>3094</v>
      </c>
      <c r="AF855" s="29">
        <f>AF854</f>
        <v>2919</v>
      </c>
      <c r="AG855" s="37"/>
      <c r="AH855" s="37"/>
      <c r="AI855" s="37"/>
      <c r="AJ855" s="37"/>
      <c r="AK855" s="37"/>
      <c r="AL855" s="37"/>
      <c r="AM855" s="37"/>
      <c r="AN855" s="37"/>
      <c r="AO855" s="37"/>
      <c r="AP855" s="36"/>
      <c r="AQ855" s="36"/>
      <c r="AR855" s="14"/>
      <c r="AS855" s="14"/>
      <c r="AU855" s="51"/>
      <c r="AV855" s="52"/>
      <c r="AW855" s="55"/>
      <c r="AY855" s="59">
        <f t="shared" si="1208"/>
        <v>0</v>
      </c>
      <c r="AZ855" s="59">
        <f t="shared" si="1209"/>
        <v>0</v>
      </c>
      <c r="BA855" s="59">
        <f t="shared" si="1210"/>
        <v>47.3</v>
      </c>
    </row>
    <row r="856" spans="1:53" x14ac:dyDescent="0.15">
      <c r="A856" s="9"/>
      <c r="B856" s="10"/>
      <c r="C856" s="133" t="s">
        <v>305</v>
      </c>
      <c r="D856" s="23" t="s">
        <v>6</v>
      </c>
      <c r="E856" s="26">
        <f t="shared" ref="E856:AF856" si="1212">SUM(E857:E858)-SUM(E859:E860)</f>
        <v>0</v>
      </c>
      <c r="F856" s="26">
        <f t="shared" si="1212"/>
        <v>0</v>
      </c>
      <c r="G856" s="26">
        <f t="shared" si="1212"/>
        <v>0</v>
      </c>
      <c r="H856" s="26">
        <f t="shared" si="1212"/>
        <v>0</v>
      </c>
      <c r="I856" s="26">
        <f t="shared" si="1212"/>
        <v>0</v>
      </c>
      <c r="J856" s="26">
        <f t="shared" si="1212"/>
        <v>0</v>
      </c>
      <c r="K856" s="26">
        <f t="shared" si="1212"/>
        <v>0</v>
      </c>
      <c r="L856" s="26">
        <f t="shared" si="1212"/>
        <v>0</v>
      </c>
      <c r="M856" s="26">
        <f t="shared" si="1212"/>
        <v>0</v>
      </c>
      <c r="N856" s="26">
        <f t="shared" si="1212"/>
        <v>0</v>
      </c>
      <c r="O856" s="26">
        <f t="shared" si="1212"/>
        <v>0</v>
      </c>
      <c r="P856" s="26">
        <f t="shared" si="1212"/>
        <v>0</v>
      </c>
      <c r="Q856" s="26">
        <f t="shared" si="1212"/>
        <v>0</v>
      </c>
      <c r="R856" s="26">
        <f t="shared" si="1212"/>
        <v>0</v>
      </c>
      <c r="S856" s="26">
        <f t="shared" si="1212"/>
        <v>0</v>
      </c>
      <c r="T856" s="26">
        <f t="shared" si="1212"/>
        <v>0</v>
      </c>
      <c r="U856" s="26">
        <f t="shared" si="1212"/>
        <v>0</v>
      </c>
      <c r="V856" s="26">
        <f t="shared" si="1212"/>
        <v>0</v>
      </c>
      <c r="W856" s="26">
        <f t="shared" si="1212"/>
        <v>0</v>
      </c>
      <c r="X856" s="26">
        <f t="shared" si="1212"/>
        <v>0</v>
      </c>
      <c r="Y856" s="26">
        <f t="shared" si="1212"/>
        <v>0</v>
      </c>
      <c r="Z856" s="26">
        <f t="shared" si="1212"/>
        <v>0</v>
      </c>
      <c r="AA856" s="26">
        <f t="shared" si="1212"/>
        <v>0</v>
      </c>
      <c r="AB856" s="26">
        <f t="shared" si="1212"/>
        <v>0</v>
      </c>
      <c r="AC856" s="26">
        <f t="shared" si="1212"/>
        <v>0</v>
      </c>
      <c r="AD856" s="26">
        <f t="shared" si="1212"/>
        <v>0</v>
      </c>
      <c r="AE856" s="26">
        <f t="shared" si="1212"/>
        <v>0</v>
      </c>
      <c r="AF856" s="26">
        <f t="shared" si="1212"/>
        <v>0</v>
      </c>
      <c r="AG856" s="37"/>
      <c r="AH856" s="37"/>
      <c r="AI856" s="37"/>
      <c r="AJ856" s="37"/>
      <c r="AK856" s="37"/>
      <c r="AL856" s="37"/>
      <c r="AM856" s="37"/>
      <c r="AN856" s="37"/>
      <c r="AO856" s="37"/>
      <c r="AP856" s="36"/>
      <c r="AQ856" s="36"/>
      <c r="AR856" s="14"/>
      <c r="AS856" s="14"/>
      <c r="AU856" s="51"/>
      <c r="AV856" s="52"/>
      <c r="AW856" s="60" t="s">
        <v>142</v>
      </c>
      <c r="AY856" s="59">
        <f t="shared" si="1208"/>
        <v>0</v>
      </c>
      <c r="AZ856" s="59">
        <f t="shared" si="1209"/>
        <v>0</v>
      </c>
      <c r="BA856" s="59">
        <f t="shared" si="1210"/>
        <v>70.900000000000006</v>
      </c>
    </row>
    <row r="857" spans="1:53" x14ac:dyDescent="0.15">
      <c r="A857" s="9"/>
      <c r="B857" s="10"/>
      <c r="C857" s="134"/>
      <c r="D857" s="22" t="s">
        <v>7</v>
      </c>
      <c r="E857" s="28"/>
      <c r="F857" s="28"/>
      <c r="G857" s="28"/>
      <c r="H857" s="28"/>
      <c r="I857" s="28">
        <v>0</v>
      </c>
      <c r="J857" s="28">
        <v>1420</v>
      </c>
      <c r="K857" s="28">
        <v>1394</v>
      </c>
      <c r="L857" s="28">
        <v>4350</v>
      </c>
      <c r="M857" s="28">
        <v>4333</v>
      </c>
      <c r="N857" s="28">
        <v>1866</v>
      </c>
      <c r="O857" s="28">
        <v>828</v>
      </c>
      <c r="P857" s="28">
        <v>2396</v>
      </c>
      <c r="Q857" s="28">
        <v>14654</v>
      </c>
      <c r="R857" s="28">
        <v>15551</v>
      </c>
      <c r="S857" s="28">
        <v>17112</v>
      </c>
      <c r="T857" s="28">
        <v>15061</v>
      </c>
      <c r="U857" s="28">
        <v>23918</v>
      </c>
      <c r="V857" s="28">
        <v>23055</v>
      </c>
      <c r="W857" s="28">
        <v>22017</v>
      </c>
      <c r="X857" s="28">
        <v>20062</v>
      </c>
      <c r="Y857" s="28">
        <v>15987</v>
      </c>
      <c r="Z857" s="28">
        <v>12331</v>
      </c>
      <c r="AA857" s="28">
        <v>3159</v>
      </c>
      <c r="AB857" s="28">
        <v>1635</v>
      </c>
      <c r="AC857" s="28">
        <v>1608</v>
      </c>
      <c r="AD857" s="28">
        <v>9967</v>
      </c>
      <c r="AE857" s="28">
        <v>8927</v>
      </c>
      <c r="AF857" s="28">
        <v>1004</v>
      </c>
      <c r="AG857" s="37"/>
      <c r="AH857" s="37"/>
      <c r="AI857" s="37"/>
      <c r="AJ857" s="37"/>
      <c r="AK857" s="37"/>
      <c r="AL857" s="37"/>
      <c r="AM857" s="37"/>
      <c r="AN857" s="37"/>
      <c r="AO857" s="37"/>
      <c r="AP857" s="36"/>
      <c r="AQ857" s="36"/>
      <c r="AR857" s="14"/>
      <c r="AS857" s="14"/>
      <c r="AU857" s="51"/>
      <c r="AV857" s="52"/>
      <c r="AW857" s="54"/>
      <c r="AY857" s="59">
        <f t="shared" si="1208"/>
        <v>0</v>
      </c>
      <c r="AZ857" s="59">
        <f t="shared" si="1209"/>
        <v>0</v>
      </c>
      <c r="BA857" s="59">
        <f t="shared" si="1210"/>
        <v>6.9</v>
      </c>
    </row>
    <row r="858" spans="1:53" x14ac:dyDescent="0.15">
      <c r="A858" s="9"/>
      <c r="B858" s="10"/>
      <c r="C858" s="134"/>
      <c r="D858" s="22" t="s">
        <v>8</v>
      </c>
      <c r="E858" s="28"/>
      <c r="F858" s="28"/>
      <c r="G858" s="28"/>
      <c r="H858" s="28"/>
      <c r="I858" s="28">
        <v>4501</v>
      </c>
      <c r="J858" s="28">
        <v>7360</v>
      </c>
      <c r="K858" s="28">
        <v>6732</v>
      </c>
      <c r="L858" s="28">
        <v>8423</v>
      </c>
      <c r="M858" s="28">
        <v>6599</v>
      </c>
      <c r="N858" s="28">
        <v>13969</v>
      </c>
      <c r="O858" s="28">
        <v>10696</v>
      </c>
      <c r="P858" s="28">
        <v>15809</v>
      </c>
      <c r="Q858" s="28">
        <v>16016</v>
      </c>
      <c r="R858" s="28">
        <v>14713</v>
      </c>
      <c r="S858" s="28">
        <v>16632</v>
      </c>
      <c r="T858" s="28">
        <v>16784</v>
      </c>
      <c r="U858" s="28">
        <v>33313</v>
      </c>
      <c r="V858" s="28">
        <v>33054</v>
      </c>
      <c r="W858" s="28">
        <v>30810</v>
      </c>
      <c r="X858" s="28">
        <v>33594</v>
      </c>
      <c r="Y858" s="28">
        <v>28118</v>
      </c>
      <c r="Z858" s="28">
        <v>22667</v>
      </c>
      <c r="AA858" s="28">
        <v>12638</v>
      </c>
      <c r="AB858" s="28">
        <v>22272</v>
      </c>
      <c r="AC858" s="28">
        <v>26068</v>
      </c>
      <c r="AD858" s="28">
        <v>18668</v>
      </c>
      <c r="AE858" s="28">
        <v>19441</v>
      </c>
      <c r="AF858" s="28">
        <v>9514</v>
      </c>
      <c r="AG858" s="37"/>
      <c r="AH858" s="37"/>
      <c r="AI858" s="37"/>
      <c r="AJ858" s="37"/>
      <c r="AK858" s="37"/>
      <c r="AL858" s="37"/>
      <c r="AM858" s="37"/>
      <c r="AN858" s="37"/>
      <c r="AO858" s="37"/>
      <c r="AP858" s="36"/>
      <c r="AQ858" s="36"/>
      <c r="AR858" s="14"/>
      <c r="AS858" s="14"/>
      <c r="AU858" s="51" t="s">
        <v>131</v>
      </c>
      <c r="AV858" s="52" t="s">
        <v>132</v>
      </c>
      <c r="AW858" s="54"/>
      <c r="AY858" s="59">
        <f t="shared" si="1208"/>
        <v>0</v>
      </c>
      <c r="AZ858" s="59">
        <f t="shared" si="1209"/>
        <v>0</v>
      </c>
      <c r="BA858" s="59">
        <f t="shared" si="1210"/>
        <v>64</v>
      </c>
    </row>
    <row r="859" spans="1:53" x14ac:dyDescent="0.15">
      <c r="A859" s="9"/>
      <c r="B859" s="10"/>
      <c r="C859" s="134"/>
      <c r="D859" s="22" t="s">
        <v>9</v>
      </c>
      <c r="E859" s="28"/>
      <c r="F859" s="28"/>
      <c r="G859" s="28"/>
      <c r="H859" s="28"/>
      <c r="I859" s="39">
        <f>3105-90</f>
        <v>3015</v>
      </c>
      <c r="J859" s="28">
        <v>5758</v>
      </c>
      <c r="K859" s="28">
        <v>4587</v>
      </c>
      <c r="L859" s="28">
        <v>6731</v>
      </c>
      <c r="M859" s="28">
        <v>7718</v>
      </c>
      <c r="N859" s="28">
        <v>8506</v>
      </c>
      <c r="O859" s="28">
        <v>6326</v>
      </c>
      <c r="P859" s="28">
        <v>9567</v>
      </c>
      <c r="Q859" s="28">
        <v>19828</v>
      </c>
      <c r="R859" s="28">
        <v>24210</v>
      </c>
      <c r="S859" s="28">
        <v>28182</v>
      </c>
      <c r="T859" s="28">
        <v>26548</v>
      </c>
      <c r="U859" s="28">
        <v>52893</v>
      </c>
      <c r="V859" s="28">
        <v>52311</v>
      </c>
      <c r="W859" s="28">
        <v>48847</v>
      </c>
      <c r="X859" s="28">
        <v>49884</v>
      </c>
      <c r="Y859" s="28">
        <v>41159</v>
      </c>
      <c r="Z859" s="28">
        <v>32847</v>
      </c>
      <c r="AA859" s="28">
        <v>14137</v>
      </c>
      <c r="AB859" s="28">
        <v>22449</v>
      </c>
      <c r="AC859" s="28">
        <v>26184</v>
      </c>
      <c r="AD859" s="28">
        <v>26946</v>
      </c>
      <c r="AE859" s="28">
        <v>26525</v>
      </c>
      <c r="AF859" s="28">
        <v>8954</v>
      </c>
      <c r="AG859" s="37"/>
      <c r="AH859" s="37"/>
      <c r="AI859" s="37"/>
      <c r="AJ859" s="37"/>
      <c r="AK859" s="37"/>
      <c r="AL859" s="37"/>
      <c r="AM859" s="37"/>
      <c r="AN859" s="37"/>
      <c r="AO859" s="37"/>
      <c r="AP859" s="36"/>
      <c r="AQ859" s="36"/>
      <c r="AR859" s="14"/>
      <c r="AS859" s="14"/>
      <c r="AU859" s="51"/>
      <c r="AV859" s="52"/>
      <c r="AW859" s="54"/>
      <c r="AY859" s="59">
        <f t="shared" si="1208"/>
        <v>0</v>
      </c>
      <c r="AZ859" s="59">
        <f t="shared" si="1209"/>
        <v>0</v>
      </c>
      <c r="BA859" s="59">
        <f t="shared" si="1210"/>
        <v>64.5</v>
      </c>
    </row>
    <row r="860" spans="1:53" x14ac:dyDescent="0.15">
      <c r="A860" s="9"/>
      <c r="B860" s="10"/>
      <c r="C860" s="134"/>
      <c r="D860" s="22" t="s">
        <v>10</v>
      </c>
      <c r="E860" s="28"/>
      <c r="F860" s="28"/>
      <c r="G860" s="28"/>
      <c r="H860" s="28"/>
      <c r="I860" s="28">
        <v>1486</v>
      </c>
      <c r="J860" s="28">
        <v>3022</v>
      </c>
      <c r="K860" s="28">
        <v>3539</v>
      </c>
      <c r="L860" s="28">
        <v>6042</v>
      </c>
      <c r="M860" s="28">
        <v>3214</v>
      </c>
      <c r="N860" s="28">
        <v>7329</v>
      </c>
      <c r="O860" s="28">
        <v>5198</v>
      </c>
      <c r="P860" s="28">
        <v>8638</v>
      </c>
      <c r="Q860" s="28">
        <v>10842</v>
      </c>
      <c r="R860" s="28">
        <v>6054</v>
      </c>
      <c r="S860" s="28">
        <v>5562</v>
      </c>
      <c r="T860" s="28">
        <v>5297</v>
      </c>
      <c r="U860" s="28">
        <v>4338</v>
      </c>
      <c r="V860" s="28">
        <v>3798</v>
      </c>
      <c r="W860" s="28">
        <v>3980</v>
      </c>
      <c r="X860" s="28">
        <v>3772</v>
      </c>
      <c r="Y860" s="28">
        <v>2946</v>
      </c>
      <c r="Z860" s="28">
        <v>2151</v>
      </c>
      <c r="AA860" s="28">
        <v>1660</v>
      </c>
      <c r="AB860" s="28">
        <v>1458</v>
      </c>
      <c r="AC860" s="28">
        <v>1492</v>
      </c>
      <c r="AD860" s="28">
        <v>1689</v>
      </c>
      <c r="AE860" s="28">
        <v>1843</v>
      </c>
      <c r="AF860" s="28">
        <v>1564</v>
      </c>
      <c r="AG860" s="37"/>
      <c r="AH860" s="37"/>
      <c r="AI860" s="37"/>
      <c r="AJ860" s="37"/>
      <c r="AK860" s="37"/>
      <c r="AL860" s="37"/>
      <c r="AM860" s="37"/>
      <c r="AN860" s="37"/>
      <c r="AO860" s="37"/>
      <c r="AP860" s="36"/>
      <c r="AQ860" s="36"/>
      <c r="AR860" s="14"/>
      <c r="AS860" s="14"/>
      <c r="AU860" s="51"/>
      <c r="AV860" s="52"/>
      <c r="AW860" s="54"/>
      <c r="AY860" s="59">
        <f t="shared" si="1208"/>
        <v>0</v>
      </c>
      <c r="AZ860" s="59">
        <f t="shared" si="1209"/>
        <v>0</v>
      </c>
      <c r="BA860" s="59">
        <f t="shared" si="1210"/>
        <v>6.4</v>
      </c>
    </row>
    <row r="861" spans="1:53" ht="14.25" thickBot="1" x14ac:dyDescent="0.2">
      <c r="A861" s="9"/>
      <c r="B861" s="10"/>
      <c r="C861" s="135"/>
      <c r="D861" s="24" t="s">
        <v>11</v>
      </c>
      <c r="E861" s="29"/>
      <c r="F861" s="29"/>
      <c r="G861" s="29"/>
      <c r="H861" s="29"/>
      <c r="I861" s="29">
        <v>1688</v>
      </c>
      <c r="J861" s="29">
        <v>3390</v>
      </c>
      <c r="K861" s="29">
        <v>3814</v>
      </c>
      <c r="L861" s="29">
        <v>6230</v>
      </c>
      <c r="M861" s="29">
        <v>3237</v>
      </c>
      <c r="N861" s="29">
        <v>9089</v>
      </c>
      <c r="O861" s="29">
        <f t="shared" ref="O861:T861" si="1213">O860</f>
        <v>5198</v>
      </c>
      <c r="P861" s="29">
        <f t="shared" si="1213"/>
        <v>8638</v>
      </c>
      <c r="Q861" s="29">
        <f t="shared" si="1213"/>
        <v>10842</v>
      </c>
      <c r="R861" s="29">
        <f t="shared" si="1213"/>
        <v>6054</v>
      </c>
      <c r="S861" s="29">
        <f t="shared" si="1213"/>
        <v>5562</v>
      </c>
      <c r="T861" s="29">
        <f t="shared" si="1213"/>
        <v>5297</v>
      </c>
      <c r="U861" s="29">
        <v>4349</v>
      </c>
      <c r="V861" s="29">
        <v>3935</v>
      </c>
      <c r="W861" s="29">
        <v>4030</v>
      </c>
      <c r="X861" s="29">
        <v>3780</v>
      </c>
      <c r="Y861" s="29">
        <v>1955</v>
      </c>
      <c r="Z861" s="29">
        <v>2165</v>
      </c>
      <c r="AA861" s="29">
        <v>1668</v>
      </c>
      <c r="AB861" s="29">
        <v>1461</v>
      </c>
      <c r="AC861" s="29">
        <f>AC860</f>
        <v>1492</v>
      </c>
      <c r="AD861" s="29">
        <f>AD860</f>
        <v>1689</v>
      </c>
      <c r="AE861" s="29">
        <f>AE860</f>
        <v>1843</v>
      </c>
      <c r="AF861" s="29">
        <f>AF860</f>
        <v>1564</v>
      </c>
      <c r="AG861" s="37"/>
      <c r="AH861" s="37"/>
      <c r="AI861" s="37"/>
      <c r="AJ861" s="37"/>
      <c r="AK861" s="37"/>
      <c r="AL861" s="37"/>
      <c r="AM861" s="37"/>
      <c r="AN861" s="37"/>
      <c r="AO861" s="37"/>
      <c r="AP861" s="36"/>
      <c r="AQ861" s="36"/>
      <c r="AR861" s="14"/>
      <c r="AS861" s="14"/>
      <c r="AU861" s="51"/>
      <c r="AV861" s="52"/>
      <c r="AW861" s="55"/>
      <c r="AY861" s="59">
        <f t="shared" si="1208"/>
        <v>0</v>
      </c>
      <c r="AZ861" s="59">
        <f t="shared" si="1209"/>
        <v>0</v>
      </c>
      <c r="BA861" s="59">
        <f t="shared" si="1210"/>
        <v>20.8</v>
      </c>
    </row>
    <row r="862" spans="1:53" x14ac:dyDescent="0.15">
      <c r="A862" s="9"/>
      <c r="B862" s="10"/>
      <c r="C862" s="133" t="s">
        <v>283</v>
      </c>
      <c r="D862" s="23" t="s">
        <v>6</v>
      </c>
      <c r="E862" s="26">
        <f t="shared" ref="E862:AI862" si="1214">SUM(E863:E864)-SUM(E865:E866)</f>
        <v>0</v>
      </c>
      <c r="F862" s="26">
        <f t="shared" si="1214"/>
        <v>0</v>
      </c>
      <c r="G862" s="26">
        <f t="shared" si="1214"/>
        <v>0</v>
      </c>
      <c r="H862" s="26">
        <f t="shared" si="1214"/>
        <v>0</v>
      </c>
      <c r="I862" s="26">
        <f t="shared" si="1214"/>
        <v>0</v>
      </c>
      <c r="J862" s="26">
        <f t="shared" si="1214"/>
        <v>0</v>
      </c>
      <c r="K862" s="26">
        <f t="shared" si="1214"/>
        <v>0</v>
      </c>
      <c r="L862" s="26">
        <f t="shared" si="1214"/>
        <v>0</v>
      </c>
      <c r="M862" s="26">
        <f t="shared" si="1214"/>
        <v>0</v>
      </c>
      <c r="N862" s="26">
        <f t="shared" si="1214"/>
        <v>0</v>
      </c>
      <c r="O862" s="26">
        <f t="shared" si="1214"/>
        <v>0</v>
      </c>
      <c r="P862" s="26">
        <f t="shared" si="1214"/>
        <v>0</v>
      </c>
      <c r="Q862" s="26">
        <f t="shared" si="1214"/>
        <v>0</v>
      </c>
      <c r="R862" s="26">
        <f t="shared" si="1214"/>
        <v>0</v>
      </c>
      <c r="S862" s="26">
        <f t="shared" si="1214"/>
        <v>0</v>
      </c>
      <c r="T862" s="26">
        <f t="shared" si="1214"/>
        <v>0</v>
      </c>
      <c r="U862" s="26">
        <f t="shared" si="1214"/>
        <v>0</v>
      </c>
      <c r="V862" s="26">
        <f t="shared" si="1214"/>
        <v>0</v>
      </c>
      <c r="W862" s="26">
        <f t="shared" si="1214"/>
        <v>0</v>
      </c>
      <c r="X862" s="26">
        <f t="shared" si="1214"/>
        <v>0</v>
      </c>
      <c r="Y862" s="26">
        <f t="shared" si="1214"/>
        <v>0</v>
      </c>
      <c r="Z862" s="26">
        <f t="shared" si="1214"/>
        <v>0</v>
      </c>
      <c r="AA862" s="26">
        <f t="shared" si="1214"/>
        <v>0</v>
      </c>
      <c r="AB862" s="26">
        <f t="shared" si="1214"/>
        <v>10000</v>
      </c>
      <c r="AC862" s="26">
        <f t="shared" si="1214"/>
        <v>0</v>
      </c>
      <c r="AD862" s="26">
        <f t="shared" si="1214"/>
        <v>0</v>
      </c>
      <c r="AE862" s="26">
        <f t="shared" si="1214"/>
        <v>0</v>
      </c>
      <c r="AF862" s="26">
        <f t="shared" si="1214"/>
        <v>0</v>
      </c>
      <c r="AG862" s="26">
        <f t="shared" si="1214"/>
        <v>0</v>
      </c>
      <c r="AH862" s="26">
        <f t="shared" si="1214"/>
        <v>0</v>
      </c>
      <c r="AI862" s="26">
        <f t="shared" si="1214"/>
        <v>0</v>
      </c>
      <c r="AJ862" s="26">
        <f t="shared" ref="AJ862:AK862" si="1215">SUM(AJ863:AJ864)-SUM(AJ865:AJ866)</f>
        <v>0</v>
      </c>
      <c r="AK862" s="26">
        <f t="shared" si="1215"/>
        <v>0</v>
      </c>
      <c r="AL862" s="26">
        <f t="shared" ref="AL862" si="1216">SUM(AL863:AL864)-SUM(AL865:AL866)</f>
        <v>0</v>
      </c>
      <c r="AM862" s="26">
        <f t="shared" ref="AM862" si="1217">SUM(AM863:AM864)-SUM(AM865:AM866)</f>
        <v>0</v>
      </c>
      <c r="AN862" s="26">
        <f t="shared" ref="AN862" si="1218">SUM(AN863:AN864)-SUM(AN865:AN866)</f>
        <v>0</v>
      </c>
      <c r="AO862" s="26">
        <f t="shared" ref="AO862" si="1219">SUM(AO863:AO864)-SUM(AO865:AO866)</f>
        <v>0</v>
      </c>
      <c r="AP862" s="27">
        <f t="shared" ref="AP862" si="1220">SUM(AP863:AP864)-SUM(AP865:AP866)</f>
        <v>0</v>
      </c>
      <c r="AQ862" s="27">
        <f t="shared" ref="AQ862" si="1221">SUM(AQ863:AQ864)-SUM(AQ865:AQ866)</f>
        <v>0</v>
      </c>
      <c r="AR862" s="3">
        <v>796.7</v>
      </c>
      <c r="AS862" s="3">
        <v>971.4</v>
      </c>
      <c r="AU862" s="51"/>
      <c r="AV862" s="52"/>
      <c r="AW862" s="53" t="s">
        <v>143</v>
      </c>
      <c r="AY862" s="59">
        <f t="shared" si="1208"/>
        <v>0</v>
      </c>
      <c r="AZ862" s="59">
        <f t="shared" si="1209"/>
        <v>0</v>
      </c>
      <c r="BA862" s="59">
        <f t="shared" si="1210"/>
        <v>48.1</v>
      </c>
    </row>
    <row r="863" spans="1:53" x14ac:dyDescent="0.15">
      <c r="A863" s="9"/>
      <c r="B863" s="10"/>
      <c r="C863" s="134"/>
      <c r="D863" s="22" t="s">
        <v>7</v>
      </c>
      <c r="E863" s="28"/>
      <c r="F863" s="28"/>
      <c r="G863" s="28"/>
      <c r="H863" s="28">
        <v>8704</v>
      </c>
      <c r="I863" s="28">
        <v>3968</v>
      </c>
      <c r="J863" s="28">
        <v>8134</v>
      </c>
      <c r="K863" s="28">
        <v>8162</v>
      </c>
      <c r="L863" s="28">
        <v>20310</v>
      </c>
      <c r="M863" s="28">
        <v>56297</v>
      </c>
      <c r="N863" s="28">
        <v>75783</v>
      </c>
      <c r="O863" s="28">
        <v>79709</v>
      </c>
      <c r="P863" s="28">
        <v>99427</v>
      </c>
      <c r="Q863" s="28">
        <v>113682</v>
      </c>
      <c r="R863" s="28">
        <v>115939</v>
      </c>
      <c r="S863" s="28">
        <v>130000</v>
      </c>
      <c r="T863" s="28">
        <v>125755</v>
      </c>
      <c r="U863" s="28">
        <v>126846</v>
      </c>
      <c r="V863" s="28">
        <v>117985</v>
      </c>
      <c r="W863" s="28">
        <v>103948</v>
      </c>
      <c r="X863" s="28">
        <v>79679</v>
      </c>
      <c r="Y863" s="28">
        <v>71889</v>
      </c>
      <c r="Z863" s="28">
        <v>69272</v>
      </c>
      <c r="AA863" s="28">
        <v>64862</v>
      </c>
      <c r="AB863" s="28">
        <v>68399</v>
      </c>
      <c r="AC863" s="28">
        <v>65336</v>
      </c>
      <c r="AD863" s="28">
        <v>23462</v>
      </c>
      <c r="AE863" s="28">
        <v>24880</v>
      </c>
      <c r="AF863" s="28">
        <v>50002</v>
      </c>
      <c r="AG863" s="28">
        <v>23749</v>
      </c>
      <c r="AH863" s="28">
        <v>42870</v>
      </c>
      <c r="AI863" s="28">
        <v>44847</v>
      </c>
      <c r="AJ863" s="28">
        <v>78013</v>
      </c>
      <c r="AK863" s="28">
        <v>111041</v>
      </c>
      <c r="AL863" s="28">
        <v>86214</v>
      </c>
      <c r="AM863" s="28">
        <v>86703</v>
      </c>
      <c r="AN863" s="28">
        <v>97728</v>
      </c>
      <c r="AO863" s="28">
        <v>97021</v>
      </c>
      <c r="AP863" s="30">
        <v>256.7</v>
      </c>
      <c r="AQ863" s="30">
        <v>173.9</v>
      </c>
      <c r="AR863" s="5">
        <v>143</v>
      </c>
      <c r="AS863" s="5">
        <v>324.89999999999998</v>
      </c>
      <c r="AU863" s="51"/>
      <c r="AV863" s="52"/>
      <c r="AW863" s="54"/>
      <c r="AY863" s="59">
        <f t="shared" si="1208"/>
        <v>0</v>
      </c>
      <c r="AZ863" s="59">
        <f t="shared" si="1209"/>
        <v>0</v>
      </c>
      <c r="BA863" s="59">
        <f t="shared" si="1210"/>
        <v>2.4</v>
      </c>
    </row>
    <row r="864" spans="1:53" x14ac:dyDescent="0.15">
      <c r="A864" s="9"/>
      <c r="B864" s="10"/>
      <c r="C864" s="134"/>
      <c r="D864" s="22" t="s">
        <v>8</v>
      </c>
      <c r="E864" s="28"/>
      <c r="F864" s="28"/>
      <c r="G864" s="28"/>
      <c r="H864" s="28">
        <v>95406</v>
      </c>
      <c r="I864" s="28">
        <v>117150</v>
      </c>
      <c r="J864" s="28">
        <v>106745</v>
      </c>
      <c r="K864" s="28">
        <v>191630</v>
      </c>
      <c r="L864" s="28">
        <v>165782</v>
      </c>
      <c r="M864" s="28">
        <v>156049</v>
      </c>
      <c r="N864" s="28">
        <v>188956</v>
      </c>
      <c r="O864" s="28">
        <v>203064</v>
      </c>
      <c r="P864" s="28">
        <v>227349</v>
      </c>
      <c r="Q864" s="28">
        <v>268275</v>
      </c>
      <c r="R864" s="28">
        <v>283627</v>
      </c>
      <c r="S864" s="28">
        <v>291049</v>
      </c>
      <c r="T864" s="28">
        <v>282452</v>
      </c>
      <c r="U864" s="28">
        <v>284626</v>
      </c>
      <c r="V864" s="28">
        <v>286903</v>
      </c>
      <c r="W864" s="28">
        <v>307560</v>
      </c>
      <c r="X864" s="28">
        <v>338314</v>
      </c>
      <c r="Y864" s="28">
        <v>322198</v>
      </c>
      <c r="Z864" s="28">
        <v>294100</v>
      </c>
      <c r="AA864" s="28">
        <v>273395</v>
      </c>
      <c r="AB864" s="28">
        <v>300976</v>
      </c>
      <c r="AC864" s="28">
        <v>291060</v>
      </c>
      <c r="AD864" s="28">
        <v>283746</v>
      </c>
      <c r="AE864" s="28">
        <v>364643</v>
      </c>
      <c r="AF864" s="28">
        <v>369718</v>
      </c>
      <c r="AG864" s="28">
        <v>384078</v>
      </c>
      <c r="AH864" s="28">
        <v>384175</v>
      </c>
      <c r="AI864" s="28">
        <v>373431</v>
      </c>
      <c r="AJ864" s="28">
        <v>331510</v>
      </c>
      <c r="AK864" s="28">
        <v>328433</v>
      </c>
      <c r="AL864" s="28">
        <v>344488</v>
      </c>
      <c r="AM864" s="28">
        <v>344267</v>
      </c>
      <c r="AN864" s="28">
        <v>337686</v>
      </c>
      <c r="AO864" s="28">
        <v>332303</v>
      </c>
      <c r="AP864" s="30">
        <v>700.3</v>
      </c>
      <c r="AQ864" s="30">
        <v>725.1</v>
      </c>
      <c r="AR864" s="5">
        <v>653.70000000000005</v>
      </c>
      <c r="AS864" s="5">
        <v>646.5</v>
      </c>
      <c r="AU864" s="51"/>
      <c r="AV864" s="52"/>
      <c r="AW864" s="54"/>
      <c r="AY864" s="59">
        <f t="shared" si="1208"/>
        <v>0</v>
      </c>
      <c r="AZ864" s="59">
        <f t="shared" si="1209"/>
        <v>0</v>
      </c>
      <c r="BA864" s="59">
        <f t="shared" si="1210"/>
        <v>45.7</v>
      </c>
    </row>
    <row r="865" spans="1:53" x14ac:dyDescent="0.15">
      <c r="A865" s="9"/>
      <c r="B865" s="10"/>
      <c r="C865" s="134"/>
      <c r="D865" s="22" t="s">
        <v>9</v>
      </c>
      <c r="E865" s="28"/>
      <c r="F865" s="28"/>
      <c r="G865" s="28"/>
      <c r="H865" s="28">
        <v>50348</v>
      </c>
      <c r="I865" s="28">
        <v>62896</v>
      </c>
      <c r="J865" s="28">
        <v>48819</v>
      </c>
      <c r="K865" s="28">
        <v>111596</v>
      </c>
      <c r="L865" s="28">
        <v>87458</v>
      </c>
      <c r="M865" s="28">
        <v>81383</v>
      </c>
      <c r="N865" s="28">
        <v>97460</v>
      </c>
      <c r="O865" s="28">
        <v>148668</v>
      </c>
      <c r="P865" s="28">
        <v>187028</v>
      </c>
      <c r="Q865" s="28">
        <v>226676</v>
      </c>
      <c r="R865" s="28">
        <v>238956</v>
      </c>
      <c r="S865" s="28">
        <v>297771</v>
      </c>
      <c r="T865" s="28">
        <v>290074</v>
      </c>
      <c r="U865" s="28">
        <v>298123</v>
      </c>
      <c r="V865" s="28">
        <v>291527</v>
      </c>
      <c r="W865" s="28">
        <v>292366</v>
      </c>
      <c r="X865" s="28">
        <v>297430</v>
      </c>
      <c r="Y865" s="28">
        <v>272719</v>
      </c>
      <c r="Z865" s="28">
        <v>253463</v>
      </c>
      <c r="AA865" s="28">
        <v>231129</v>
      </c>
      <c r="AB865" s="28">
        <v>237954</v>
      </c>
      <c r="AC865" s="28">
        <v>241713</v>
      </c>
      <c r="AD865" s="28">
        <v>209126</v>
      </c>
      <c r="AE865" s="28">
        <v>270817</v>
      </c>
      <c r="AF865" s="28">
        <v>320931</v>
      </c>
      <c r="AG865" s="28">
        <v>293324</v>
      </c>
      <c r="AH865" s="28">
        <v>325658</v>
      </c>
      <c r="AI865" s="28">
        <v>331502</v>
      </c>
      <c r="AJ865" s="28">
        <v>295774</v>
      </c>
      <c r="AK865" s="28">
        <v>288551</v>
      </c>
      <c r="AL865" s="28">
        <v>264712</v>
      </c>
      <c r="AM865" s="28">
        <v>266151</v>
      </c>
      <c r="AN865" s="28">
        <v>258366</v>
      </c>
      <c r="AO865" s="28">
        <v>252010</v>
      </c>
      <c r="AP865" s="30">
        <v>761.9</v>
      </c>
      <c r="AQ865" s="30">
        <v>475.2</v>
      </c>
      <c r="AR865" s="5">
        <v>418.9</v>
      </c>
      <c r="AS865" s="5">
        <v>414.9</v>
      </c>
      <c r="AU865" s="51"/>
      <c r="AV865" s="52"/>
      <c r="AW865" s="54"/>
      <c r="AY865" s="59">
        <f t="shared" si="1208"/>
        <v>0</v>
      </c>
      <c r="AZ865" s="59">
        <f t="shared" si="1209"/>
        <v>0</v>
      </c>
      <c r="BA865" s="59">
        <f t="shared" si="1210"/>
        <v>32.200000000000003</v>
      </c>
    </row>
    <row r="866" spans="1:53" x14ac:dyDescent="0.15">
      <c r="A866" s="9"/>
      <c r="B866" s="10"/>
      <c r="C866" s="134"/>
      <c r="D866" s="22" t="s">
        <v>10</v>
      </c>
      <c r="E866" s="28"/>
      <c r="F866" s="28"/>
      <c r="G866" s="28"/>
      <c r="H866" s="28">
        <v>53762</v>
      </c>
      <c r="I866" s="28">
        <v>58222</v>
      </c>
      <c r="J866" s="28">
        <v>66060</v>
      </c>
      <c r="K866" s="28">
        <v>88196</v>
      </c>
      <c r="L866" s="28">
        <v>98634</v>
      </c>
      <c r="M866" s="28">
        <v>130963</v>
      </c>
      <c r="N866" s="28">
        <v>167279</v>
      </c>
      <c r="O866" s="28">
        <v>134105</v>
      </c>
      <c r="P866" s="28">
        <v>139748</v>
      </c>
      <c r="Q866" s="28">
        <v>155281</v>
      </c>
      <c r="R866" s="28">
        <v>160610</v>
      </c>
      <c r="S866" s="28">
        <v>123278</v>
      </c>
      <c r="T866" s="28">
        <v>118133</v>
      </c>
      <c r="U866" s="28">
        <v>113349</v>
      </c>
      <c r="V866" s="28">
        <v>113361</v>
      </c>
      <c r="W866" s="28">
        <v>119142</v>
      </c>
      <c r="X866" s="28">
        <v>120563</v>
      </c>
      <c r="Y866" s="28">
        <v>121368</v>
      </c>
      <c r="Z866" s="28">
        <v>109909</v>
      </c>
      <c r="AA866" s="28">
        <v>107128</v>
      </c>
      <c r="AB866" s="28">
        <v>121421</v>
      </c>
      <c r="AC866" s="28">
        <v>114683</v>
      </c>
      <c r="AD866" s="28">
        <v>98082</v>
      </c>
      <c r="AE866" s="28">
        <v>118706</v>
      </c>
      <c r="AF866" s="28">
        <v>98789</v>
      </c>
      <c r="AG866" s="28">
        <v>114503</v>
      </c>
      <c r="AH866" s="28">
        <v>101387</v>
      </c>
      <c r="AI866" s="28">
        <v>86776</v>
      </c>
      <c r="AJ866" s="28">
        <v>113749</v>
      </c>
      <c r="AK866" s="28">
        <v>150923</v>
      </c>
      <c r="AL866" s="28">
        <v>165990</v>
      </c>
      <c r="AM866" s="28">
        <v>164819</v>
      </c>
      <c r="AN866" s="28">
        <v>177048</v>
      </c>
      <c r="AO866" s="28">
        <v>177314</v>
      </c>
      <c r="AP866" s="30">
        <v>195.1</v>
      </c>
      <c r="AQ866" s="30">
        <v>423.8</v>
      </c>
      <c r="AR866" s="5">
        <v>377.8</v>
      </c>
      <c r="AS866" s="5">
        <v>556.5</v>
      </c>
      <c r="AU866" s="51"/>
      <c r="AV866" s="52"/>
      <c r="AW866" s="54"/>
      <c r="AY866" s="59">
        <f t="shared" si="1208"/>
        <v>0</v>
      </c>
      <c r="AZ866" s="59">
        <f t="shared" si="1209"/>
        <v>0</v>
      </c>
      <c r="BA866" s="59">
        <f t="shared" si="1210"/>
        <v>15.9</v>
      </c>
    </row>
    <row r="867" spans="1:53" ht="14.25" thickBot="1" x14ac:dyDescent="0.2">
      <c r="A867" s="9"/>
      <c r="B867" s="10"/>
      <c r="C867" s="135"/>
      <c r="D867" s="24" t="s">
        <v>11</v>
      </c>
      <c r="E867" s="29"/>
      <c r="F867" s="29"/>
      <c r="G867" s="29"/>
      <c r="H867" s="29"/>
      <c r="I867" s="29">
        <v>63854</v>
      </c>
      <c r="J867" s="29">
        <v>70811</v>
      </c>
      <c r="K867" s="29">
        <v>92156</v>
      </c>
      <c r="L867" s="29">
        <v>101349</v>
      </c>
      <c r="M867" s="29">
        <v>133879</v>
      </c>
      <c r="N867" s="29">
        <v>171361</v>
      </c>
      <c r="O867" s="29">
        <v>138058</v>
      </c>
      <c r="P867" s="29">
        <v>140594</v>
      </c>
      <c r="Q867" s="29">
        <v>194526</v>
      </c>
      <c r="R867" s="29">
        <v>191772</v>
      </c>
      <c r="S867" s="29">
        <v>136246</v>
      </c>
      <c r="T867" s="29">
        <v>130293</v>
      </c>
      <c r="U867" s="29">
        <v>133856</v>
      </c>
      <c r="V867" s="29">
        <v>133917</v>
      </c>
      <c r="W867" s="29">
        <v>139407</v>
      </c>
      <c r="X867" s="29">
        <v>140873</v>
      </c>
      <c r="Y867" s="29">
        <v>139563</v>
      </c>
      <c r="Z867" s="29">
        <v>119100</v>
      </c>
      <c r="AA867" s="29">
        <v>118124</v>
      </c>
      <c r="AB867" s="29">
        <v>128111</v>
      </c>
      <c r="AC867" s="29">
        <v>118772</v>
      </c>
      <c r="AD867" s="29">
        <v>104684</v>
      </c>
      <c r="AE867" s="29">
        <v>127454</v>
      </c>
      <c r="AF867" s="29">
        <v>101415</v>
      </c>
      <c r="AG867" s="29">
        <v>154433</v>
      </c>
      <c r="AH867" s="29">
        <v>172994</v>
      </c>
      <c r="AI867" s="29">
        <v>105346</v>
      </c>
      <c r="AJ867" s="29">
        <v>131492</v>
      </c>
      <c r="AK867" s="29">
        <v>203863</v>
      </c>
      <c r="AL867" s="29">
        <v>192883</v>
      </c>
      <c r="AM867" s="29">
        <v>189798</v>
      </c>
      <c r="AN867" s="29">
        <v>202138</v>
      </c>
      <c r="AO867" s="29">
        <v>200765</v>
      </c>
      <c r="AP867" s="31">
        <v>309.89999999999998</v>
      </c>
      <c r="AQ867" s="31">
        <v>657.9</v>
      </c>
      <c r="AR867" s="7">
        <v>420.8</v>
      </c>
      <c r="AS867" s="7">
        <v>623.5</v>
      </c>
      <c r="AU867" s="57"/>
      <c r="AV867" s="58"/>
      <c r="AW867" s="55"/>
      <c r="AY867" s="59">
        <f t="shared" si="1208"/>
        <v>0</v>
      </c>
      <c r="AZ867" s="59">
        <f t="shared" si="1209"/>
        <v>0</v>
      </c>
      <c r="BA867" s="59">
        <f t="shared" si="1210"/>
        <v>18.3</v>
      </c>
    </row>
    <row r="868" spans="1:53" x14ac:dyDescent="0.15">
      <c r="A868" s="9"/>
      <c r="B868" s="10"/>
      <c r="C868" s="133" t="s">
        <v>310</v>
      </c>
      <c r="D868" s="23" t="s">
        <v>6</v>
      </c>
      <c r="E868" s="26">
        <f t="shared" ref="E868:AI868" si="1222">SUM(E869:E870)-SUM(E871:E872)</f>
        <v>0</v>
      </c>
      <c r="F868" s="26">
        <f t="shared" si="1222"/>
        <v>0</v>
      </c>
      <c r="G868" s="26">
        <f t="shared" si="1222"/>
        <v>0</v>
      </c>
      <c r="H868" s="26">
        <f t="shared" si="1222"/>
        <v>0</v>
      </c>
      <c r="I868" s="26">
        <f t="shared" si="1222"/>
        <v>0</v>
      </c>
      <c r="J868" s="26">
        <f t="shared" si="1222"/>
        <v>0</v>
      </c>
      <c r="K868" s="26">
        <f t="shared" si="1222"/>
        <v>0</v>
      </c>
      <c r="L868" s="26">
        <f t="shared" si="1222"/>
        <v>0</v>
      </c>
      <c r="M868" s="26">
        <f t="shared" si="1222"/>
        <v>0</v>
      </c>
      <c r="N868" s="26">
        <f t="shared" si="1222"/>
        <v>0</v>
      </c>
      <c r="O868" s="26">
        <f t="shared" si="1222"/>
        <v>0</v>
      </c>
      <c r="P868" s="26">
        <f t="shared" si="1222"/>
        <v>0</v>
      </c>
      <c r="Q868" s="26">
        <f t="shared" si="1222"/>
        <v>0</v>
      </c>
      <c r="R868" s="26">
        <f t="shared" si="1222"/>
        <v>0</v>
      </c>
      <c r="S868" s="26">
        <f t="shared" si="1222"/>
        <v>0</v>
      </c>
      <c r="T868" s="26">
        <f t="shared" si="1222"/>
        <v>0</v>
      </c>
      <c r="U868" s="26">
        <f t="shared" si="1222"/>
        <v>0</v>
      </c>
      <c r="V868" s="26">
        <f t="shared" si="1222"/>
        <v>0</v>
      </c>
      <c r="W868" s="26">
        <f t="shared" si="1222"/>
        <v>0</v>
      </c>
      <c r="X868" s="26">
        <f t="shared" si="1222"/>
        <v>0</v>
      </c>
      <c r="Y868" s="26">
        <f t="shared" si="1222"/>
        <v>0</v>
      </c>
      <c r="Z868" s="26">
        <f t="shared" si="1222"/>
        <v>100</v>
      </c>
      <c r="AA868" s="26">
        <f t="shared" si="1222"/>
        <v>0</v>
      </c>
      <c r="AB868" s="26">
        <f t="shared" si="1222"/>
        <v>0</v>
      </c>
      <c r="AC868" s="26">
        <f t="shared" si="1222"/>
        <v>0</v>
      </c>
      <c r="AD868" s="26">
        <f t="shared" si="1222"/>
        <v>0</v>
      </c>
      <c r="AE868" s="26">
        <f t="shared" si="1222"/>
        <v>0</v>
      </c>
      <c r="AF868" s="26">
        <f t="shared" si="1222"/>
        <v>0</v>
      </c>
      <c r="AG868" s="26">
        <f t="shared" si="1222"/>
        <v>0</v>
      </c>
      <c r="AH868" s="26">
        <f t="shared" si="1222"/>
        <v>0</v>
      </c>
      <c r="AI868" s="26">
        <f t="shared" si="1222"/>
        <v>0</v>
      </c>
      <c r="AJ868" s="26">
        <f t="shared" ref="AJ868:AK868" si="1223">SUM(AJ869:AJ870)-SUM(AJ871:AJ872)</f>
        <v>0</v>
      </c>
      <c r="AK868" s="26">
        <f t="shared" si="1223"/>
        <v>0</v>
      </c>
      <c r="AL868" s="26">
        <f t="shared" ref="AL868" si="1224">SUM(AL869:AL870)-SUM(AL871:AL872)</f>
        <v>0</v>
      </c>
      <c r="AM868" s="26">
        <f t="shared" ref="AM868" si="1225">SUM(AM869:AM870)-SUM(AM871:AM872)</f>
        <v>0</v>
      </c>
      <c r="AN868" s="26">
        <f t="shared" ref="AN868" si="1226">SUM(AN869:AN870)-SUM(AN871:AN872)</f>
        <v>0</v>
      </c>
      <c r="AO868" s="26">
        <f t="shared" ref="AO868" si="1227">SUM(AO869:AO870)-SUM(AO871:AO872)</f>
        <v>0</v>
      </c>
      <c r="AP868" s="36"/>
      <c r="AQ868" s="36"/>
      <c r="AR868" s="14"/>
      <c r="AS868" s="14"/>
      <c r="AU868" s="50"/>
      <c r="AV868" s="42" t="s">
        <v>144</v>
      </c>
      <c r="AW868" s="44"/>
      <c r="AY868" s="27">
        <f>SUM(AY869:AY870)</f>
        <v>1396.1</v>
      </c>
      <c r="AZ868" s="27">
        <f>SUM(AZ869:AZ870)</f>
        <v>1461.7</v>
      </c>
      <c r="BA868" s="27">
        <f>SUM(BA869:BA870)</f>
        <v>1672.7</v>
      </c>
    </row>
    <row r="869" spans="1:53" x14ac:dyDescent="0.15">
      <c r="A869" s="9"/>
      <c r="B869" s="10"/>
      <c r="C869" s="134"/>
      <c r="D869" s="22" t="s">
        <v>7</v>
      </c>
      <c r="E869" s="28"/>
      <c r="F869" s="28"/>
      <c r="G869" s="28"/>
      <c r="H869" s="28">
        <v>3989</v>
      </c>
      <c r="I869" s="28">
        <v>2621</v>
      </c>
      <c r="J869" s="28">
        <v>2640</v>
      </c>
      <c r="K869" s="28">
        <v>12893</v>
      </c>
      <c r="L869" s="28">
        <v>26635</v>
      </c>
      <c r="M869" s="28">
        <v>66943</v>
      </c>
      <c r="N869" s="28">
        <v>95667</v>
      </c>
      <c r="O869" s="28">
        <v>123111</v>
      </c>
      <c r="P869" s="28">
        <v>156038</v>
      </c>
      <c r="Q869" s="28">
        <v>70226</v>
      </c>
      <c r="R869" s="28">
        <v>93151</v>
      </c>
      <c r="S869" s="28">
        <v>111864</v>
      </c>
      <c r="T869" s="28">
        <v>107356</v>
      </c>
      <c r="U869" s="28">
        <v>122218</v>
      </c>
      <c r="V869" s="28">
        <v>117015</v>
      </c>
      <c r="W869" s="28">
        <v>114948</v>
      </c>
      <c r="X869" s="28">
        <v>104759</v>
      </c>
      <c r="Y869" s="28">
        <v>97372</v>
      </c>
      <c r="Z869" s="28">
        <v>86144</v>
      </c>
      <c r="AA869" s="28">
        <v>82372</v>
      </c>
      <c r="AB869" s="28">
        <v>75091</v>
      </c>
      <c r="AC869" s="28">
        <v>72643</v>
      </c>
      <c r="AD869" s="28">
        <v>52320</v>
      </c>
      <c r="AE869" s="28">
        <v>55265</v>
      </c>
      <c r="AF869" s="28">
        <v>77549</v>
      </c>
      <c r="AG869" s="28">
        <v>75310</v>
      </c>
      <c r="AH869" s="28">
        <v>77833</v>
      </c>
      <c r="AI869" s="28">
        <v>96111</v>
      </c>
      <c r="AJ869" s="28">
        <v>116535</v>
      </c>
      <c r="AK869" s="28">
        <v>162946</v>
      </c>
      <c r="AL869" s="28">
        <v>160869</v>
      </c>
      <c r="AM869" s="28">
        <v>161945</v>
      </c>
      <c r="AN869" s="28">
        <v>132631</v>
      </c>
      <c r="AO869" s="28">
        <v>132023</v>
      </c>
      <c r="AP869" s="36"/>
      <c r="AQ869" s="36"/>
      <c r="AR869" s="14"/>
      <c r="AS869" s="14"/>
      <c r="AU869" s="51"/>
      <c r="AV869" s="45"/>
      <c r="AW869" s="46"/>
      <c r="AY869" s="59">
        <f t="shared" ref="AY869:BA873" si="1228">AP953</f>
        <v>132.30000000000001</v>
      </c>
      <c r="AZ869" s="59">
        <f t="shared" si="1228"/>
        <v>146</v>
      </c>
      <c r="BA869" s="59">
        <f t="shared" si="1228"/>
        <v>201.7</v>
      </c>
    </row>
    <row r="870" spans="1:53" x14ac:dyDescent="0.15">
      <c r="A870" s="9"/>
      <c r="B870" s="10"/>
      <c r="C870" s="134"/>
      <c r="D870" s="22" t="s">
        <v>8</v>
      </c>
      <c r="E870" s="28"/>
      <c r="F870" s="28"/>
      <c r="G870" s="28"/>
      <c r="H870" s="28">
        <v>78471</v>
      </c>
      <c r="I870" s="28">
        <v>41266</v>
      </c>
      <c r="J870" s="28">
        <v>46770</v>
      </c>
      <c r="K870" s="28">
        <v>119210</v>
      </c>
      <c r="L870" s="28">
        <v>139971</v>
      </c>
      <c r="M870" s="28">
        <v>204237</v>
      </c>
      <c r="N870" s="28">
        <v>250149</v>
      </c>
      <c r="O870" s="28">
        <v>239893</v>
      </c>
      <c r="P870" s="28">
        <v>264296</v>
      </c>
      <c r="Q870" s="28">
        <v>368015</v>
      </c>
      <c r="R870" s="28">
        <v>377939</v>
      </c>
      <c r="S870" s="28">
        <v>382916</v>
      </c>
      <c r="T870" s="28">
        <v>386533</v>
      </c>
      <c r="U870" s="28">
        <v>372658</v>
      </c>
      <c r="V870" s="28">
        <v>374396</v>
      </c>
      <c r="W870" s="28">
        <v>380011</v>
      </c>
      <c r="X870" s="28">
        <v>394029</v>
      </c>
      <c r="Y870" s="28">
        <v>386637</v>
      </c>
      <c r="Z870" s="28">
        <v>355131</v>
      </c>
      <c r="AA870" s="28">
        <v>368272</v>
      </c>
      <c r="AB870" s="28">
        <v>364980</v>
      </c>
      <c r="AC870" s="28">
        <v>353141</v>
      </c>
      <c r="AD870" s="28">
        <v>392505</v>
      </c>
      <c r="AE870" s="28">
        <v>358328</v>
      </c>
      <c r="AF870" s="28">
        <v>367490</v>
      </c>
      <c r="AG870" s="28">
        <v>389309</v>
      </c>
      <c r="AH870" s="28">
        <v>445666</v>
      </c>
      <c r="AI870" s="28">
        <v>420260</v>
      </c>
      <c r="AJ870" s="28">
        <v>452765</v>
      </c>
      <c r="AK870" s="28">
        <v>402246</v>
      </c>
      <c r="AL870" s="28">
        <v>405389</v>
      </c>
      <c r="AM870" s="28">
        <v>403375</v>
      </c>
      <c r="AN870" s="28">
        <v>384270</v>
      </c>
      <c r="AO870" s="28">
        <v>375129</v>
      </c>
      <c r="AP870" s="36"/>
      <c r="AQ870" s="36"/>
      <c r="AR870" s="14"/>
      <c r="AS870" s="14"/>
      <c r="AU870" s="51" t="s">
        <v>145</v>
      </c>
      <c r="AV870" s="45"/>
      <c r="AW870" s="46"/>
      <c r="AY870" s="59">
        <f t="shared" si="1228"/>
        <v>1263.8</v>
      </c>
      <c r="AZ870" s="59">
        <f t="shared" si="1228"/>
        <v>1315.7</v>
      </c>
      <c r="BA870" s="59">
        <f t="shared" si="1228"/>
        <v>1471</v>
      </c>
    </row>
    <row r="871" spans="1:53" x14ac:dyDescent="0.15">
      <c r="A871" s="9"/>
      <c r="B871" s="10"/>
      <c r="C871" s="134"/>
      <c r="D871" s="22" t="s">
        <v>9</v>
      </c>
      <c r="E871" s="28"/>
      <c r="F871" s="28"/>
      <c r="G871" s="28"/>
      <c r="H871" s="28">
        <v>31991</v>
      </c>
      <c r="I871" s="28">
        <v>29674</v>
      </c>
      <c r="J871" s="28">
        <v>22782</v>
      </c>
      <c r="K871" s="28">
        <v>70737</v>
      </c>
      <c r="L871" s="28">
        <v>68434</v>
      </c>
      <c r="M871" s="28">
        <v>150154</v>
      </c>
      <c r="N871" s="28">
        <v>143122</v>
      </c>
      <c r="O871" s="28">
        <v>192390</v>
      </c>
      <c r="P871" s="28">
        <v>255899</v>
      </c>
      <c r="Q871" s="28">
        <v>358704</v>
      </c>
      <c r="R871" s="28">
        <v>372130</v>
      </c>
      <c r="S871" s="28">
        <v>419869</v>
      </c>
      <c r="T871" s="28">
        <v>418529</v>
      </c>
      <c r="U871" s="28">
        <v>419215</v>
      </c>
      <c r="V871" s="28">
        <v>404525</v>
      </c>
      <c r="W871" s="28">
        <v>407613</v>
      </c>
      <c r="X871" s="28">
        <v>411748</v>
      </c>
      <c r="Y871" s="28">
        <v>399361</v>
      </c>
      <c r="Z871" s="28">
        <v>363585</v>
      </c>
      <c r="AA871" s="28">
        <v>374409</v>
      </c>
      <c r="AB871" s="28">
        <v>368412</v>
      </c>
      <c r="AC871" s="28">
        <v>354899</v>
      </c>
      <c r="AD871" s="28">
        <v>371696</v>
      </c>
      <c r="AE871" s="28">
        <v>351157</v>
      </c>
      <c r="AF871" s="28">
        <v>368674</v>
      </c>
      <c r="AG871" s="28">
        <v>363254</v>
      </c>
      <c r="AH871" s="28">
        <v>425528</v>
      </c>
      <c r="AI871" s="28">
        <v>383251</v>
      </c>
      <c r="AJ871" s="28">
        <v>403526</v>
      </c>
      <c r="AK871" s="28">
        <v>412937</v>
      </c>
      <c r="AL871" s="28">
        <v>352869</v>
      </c>
      <c r="AM871" s="28">
        <v>353157</v>
      </c>
      <c r="AN871" s="28">
        <v>303427</v>
      </c>
      <c r="AO871" s="28">
        <v>295539</v>
      </c>
      <c r="AP871" s="36"/>
      <c r="AQ871" s="36"/>
      <c r="AR871" s="14"/>
      <c r="AS871" s="14"/>
      <c r="AU871" s="51"/>
      <c r="AV871" s="45"/>
      <c r="AW871" s="46"/>
      <c r="AY871" s="59">
        <f t="shared" si="1228"/>
        <v>1204</v>
      </c>
      <c r="AZ871" s="59">
        <f t="shared" si="1228"/>
        <v>1219.0999999999999</v>
      </c>
      <c r="BA871" s="59">
        <f t="shared" si="1228"/>
        <v>1410</v>
      </c>
    </row>
    <row r="872" spans="1:53" x14ac:dyDescent="0.15">
      <c r="A872" s="9"/>
      <c r="B872" s="10"/>
      <c r="C872" s="134"/>
      <c r="D872" s="22" t="s">
        <v>10</v>
      </c>
      <c r="E872" s="28"/>
      <c r="F872" s="28"/>
      <c r="G872" s="28"/>
      <c r="H872" s="28">
        <v>50469</v>
      </c>
      <c r="I872" s="28">
        <v>14213</v>
      </c>
      <c r="J872" s="28">
        <v>26628</v>
      </c>
      <c r="K872" s="28">
        <v>61366</v>
      </c>
      <c r="L872" s="28">
        <v>98172</v>
      </c>
      <c r="M872" s="28">
        <v>121026</v>
      </c>
      <c r="N872" s="28">
        <v>202694</v>
      </c>
      <c r="O872" s="28">
        <v>170614</v>
      </c>
      <c r="P872" s="28">
        <v>164435</v>
      </c>
      <c r="Q872" s="28">
        <v>79537</v>
      </c>
      <c r="R872" s="28">
        <v>98960</v>
      </c>
      <c r="S872" s="28">
        <v>74911</v>
      </c>
      <c r="T872" s="28">
        <v>75360</v>
      </c>
      <c r="U872" s="28">
        <v>75661</v>
      </c>
      <c r="V872" s="28">
        <v>86886</v>
      </c>
      <c r="W872" s="28">
        <v>87346</v>
      </c>
      <c r="X872" s="28">
        <v>87040</v>
      </c>
      <c r="Y872" s="28">
        <v>84648</v>
      </c>
      <c r="Z872" s="28">
        <v>77590</v>
      </c>
      <c r="AA872" s="28">
        <v>76235</v>
      </c>
      <c r="AB872" s="28">
        <v>71659</v>
      </c>
      <c r="AC872" s="28">
        <v>70885</v>
      </c>
      <c r="AD872" s="28">
        <v>73129</v>
      </c>
      <c r="AE872" s="28">
        <v>62436</v>
      </c>
      <c r="AF872" s="28">
        <v>76365</v>
      </c>
      <c r="AG872" s="28">
        <v>101365</v>
      </c>
      <c r="AH872" s="28">
        <v>97971</v>
      </c>
      <c r="AI872" s="28">
        <v>133120</v>
      </c>
      <c r="AJ872" s="28">
        <v>165774</v>
      </c>
      <c r="AK872" s="28">
        <v>152255</v>
      </c>
      <c r="AL872" s="28">
        <v>213389</v>
      </c>
      <c r="AM872" s="28">
        <v>212163</v>
      </c>
      <c r="AN872" s="28">
        <v>213474</v>
      </c>
      <c r="AO872" s="28">
        <v>211613</v>
      </c>
      <c r="AP872" s="36"/>
      <c r="AQ872" s="36"/>
      <c r="AR872" s="14"/>
      <c r="AS872" s="14"/>
      <c r="AU872" s="51"/>
      <c r="AV872" s="45"/>
      <c r="AW872" s="46"/>
      <c r="AY872" s="59">
        <f t="shared" si="1228"/>
        <v>192.1</v>
      </c>
      <c r="AZ872" s="59">
        <f t="shared" si="1228"/>
        <v>242.6</v>
      </c>
      <c r="BA872" s="59">
        <f t="shared" si="1228"/>
        <v>262.7</v>
      </c>
    </row>
    <row r="873" spans="1:53" ht="14.25" thickBot="1" x14ac:dyDescent="0.2">
      <c r="A873" s="9"/>
      <c r="B873" s="10"/>
      <c r="C873" s="135"/>
      <c r="D873" s="24" t="s">
        <v>11</v>
      </c>
      <c r="E873" s="29"/>
      <c r="F873" s="29"/>
      <c r="G873" s="29"/>
      <c r="H873" s="29"/>
      <c r="I873" s="29">
        <v>14867</v>
      </c>
      <c r="J873" s="29">
        <v>27635</v>
      </c>
      <c r="K873" s="29">
        <v>64893</v>
      </c>
      <c r="L873" s="29">
        <v>99878</v>
      </c>
      <c r="M873" s="29">
        <v>124841</v>
      </c>
      <c r="N873" s="29">
        <v>206341</v>
      </c>
      <c r="O873" s="29">
        <v>175548</v>
      </c>
      <c r="P873" s="29">
        <v>164874</v>
      </c>
      <c r="Q873" s="29">
        <v>105996</v>
      </c>
      <c r="R873" s="29">
        <v>112417</v>
      </c>
      <c r="S873" s="29">
        <v>81999</v>
      </c>
      <c r="T873" s="29">
        <v>82245</v>
      </c>
      <c r="U873" s="29">
        <v>79800</v>
      </c>
      <c r="V873" s="29">
        <v>91770</v>
      </c>
      <c r="W873" s="29">
        <v>93228</v>
      </c>
      <c r="X873" s="29">
        <v>94164</v>
      </c>
      <c r="Y873" s="29">
        <v>89826</v>
      </c>
      <c r="Z873" s="29">
        <v>84189</v>
      </c>
      <c r="AA873" s="29">
        <v>84351</v>
      </c>
      <c r="AB873" s="29">
        <v>76671</v>
      </c>
      <c r="AC873" s="29">
        <v>77272</v>
      </c>
      <c r="AD873" s="29">
        <v>81560</v>
      </c>
      <c r="AE873" s="29">
        <v>74416</v>
      </c>
      <c r="AF873" s="29">
        <v>113176</v>
      </c>
      <c r="AG873" s="29">
        <v>134585</v>
      </c>
      <c r="AH873" s="29">
        <v>204646</v>
      </c>
      <c r="AI873" s="29">
        <v>186475</v>
      </c>
      <c r="AJ873" s="29">
        <v>188150</v>
      </c>
      <c r="AK873" s="29">
        <v>194715</v>
      </c>
      <c r="AL873" s="29">
        <v>275304</v>
      </c>
      <c r="AM873" s="29">
        <v>267463</v>
      </c>
      <c r="AN873" s="29">
        <v>271195</v>
      </c>
      <c r="AO873" s="29">
        <v>262314</v>
      </c>
      <c r="AP873" s="36"/>
      <c r="AQ873" s="36"/>
      <c r="AR873" s="14"/>
      <c r="AS873" s="14"/>
      <c r="AU873" s="51"/>
      <c r="AV873" s="47"/>
      <c r="AW873" s="49"/>
      <c r="AY873" s="59">
        <f t="shared" si="1228"/>
        <v>229.5</v>
      </c>
      <c r="AZ873" s="59">
        <f t="shared" si="1228"/>
        <v>297.39999999999998</v>
      </c>
      <c r="BA873" s="59">
        <f t="shared" si="1228"/>
        <v>320.8</v>
      </c>
    </row>
    <row r="874" spans="1:53" x14ac:dyDescent="0.15">
      <c r="A874" s="9"/>
      <c r="B874" s="10"/>
      <c r="C874" s="133" t="s">
        <v>284</v>
      </c>
      <c r="D874" s="23" t="s">
        <v>6</v>
      </c>
      <c r="E874" s="26">
        <f t="shared" ref="E874:AI874" si="1229">SUM(E875:E876)-SUM(E877:E878)</f>
        <v>0</v>
      </c>
      <c r="F874" s="26">
        <f t="shared" si="1229"/>
        <v>0</v>
      </c>
      <c r="G874" s="26">
        <f t="shared" si="1229"/>
        <v>0</v>
      </c>
      <c r="H874" s="26">
        <f t="shared" si="1229"/>
        <v>0</v>
      </c>
      <c r="I874" s="26">
        <f t="shared" si="1229"/>
        <v>0</v>
      </c>
      <c r="J874" s="26">
        <f t="shared" si="1229"/>
        <v>0</v>
      </c>
      <c r="K874" s="26">
        <f t="shared" si="1229"/>
        <v>0</v>
      </c>
      <c r="L874" s="26">
        <f t="shared" si="1229"/>
        <v>0</v>
      </c>
      <c r="M874" s="26">
        <f t="shared" si="1229"/>
        <v>0</v>
      </c>
      <c r="N874" s="26">
        <f t="shared" si="1229"/>
        <v>0</v>
      </c>
      <c r="O874" s="26">
        <f t="shared" si="1229"/>
        <v>0</v>
      </c>
      <c r="P874" s="26">
        <f t="shared" si="1229"/>
        <v>0</v>
      </c>
      <c r="Q874" s="26">
        <f t="shared" si="1229"/>
        <v>0</v>
      </c>
      <c r="R874" s="26">
        <f t="shared" si="1229"/>
        <v>0</v>
      </c>
      <c r="S874" s="26">
        <f t="shared" si="1229"/>
        <v>0</v>
      </c>
      <c r="T874" s="26">
        <f t="shared" si="1229"/>
        <v>0</v>
      </c>
      <c r="U874" s="26">
        <f t="shared" si="1229"/>
        <v>0</v>
      </c>
      <c r="V874" s="26">
        <f t="shared" si="1229"/>
        <v>0</v>
      </c>
      <c r="W874" s="26">
        <f t="shared" si="1229"/>
        <v>0</v>
      </c>
      <c r="X874" s="26">
        <f t="shared" si="1229"/>
        <v>0</v>
      </c>
      <c r="Y874" s="26">
        <f t="shared" si="1229"/>
        <v>0</v>
      </c>
      <c r="Z874" s="26">
        <f t="shared" si="1229"/>
        <v>0</v>
      </c>
      <c r="AA874" s="26">
        <f t="shared" si="1229"/>
        <v>0</v>
      </c>
      <c r="AB874" s="26">
        <f t="shared" si="1229"/>
        <v>0</v>
      </c>
      <c r="AC874" s="26">
        <f t="shared" si="1229"/>
        <v>0</v>
      </c>
      <c r="AD874" s="26">
        <f t="shared" si="1229"/>
        <v>0</v>
      </c>
      <c r="AE874" s="26">
        <f t="shared" si="1229"/>
        <v>0</v>
      </c>
      <c r="AF874" s="26">
        <f t="shared" si="1229"/>
        <v>0</v>
      </c>
      <c r="AG874" s="26">
        <f t="shared" si="1229"/>
        <v>0</v>
      </c>
      <c r="AH874" s="26">
        <f t="shared" si="1229"/>
        <v>0</v>
      </c>
      <c r="AI874" s="26">
        <f t="shared" si="1229"/>
        <v>0</v>
      </c>
      <c r="AJ874" s="26">
        <f t="shared" ref="AJ874:AK874" si="1230">SUM(AJ875:AJ876)-SUM(AJ877:AJ878)</f>
        <v>0</v>
      </c>
      <c r="AK874" s="26">
        <f t="shared" si="1230"/>
        <v>0</v>
      </c>
      <c r="AL874" s="26">
        <f t="shared" ref="AL874" si="1231">SUM(AL875:AL876)-SUM(AL877:AL878)</f>
        <v>0</v>
      </c>
      <c r="AM874" s="26">
        <f t="shared" ref="AM874" si="1232">SUM(AM875:AM876)-SUM(AM877:AM878)</f>
        <v>0</v>
      </c>
      <c r="AN874" s="26">
        <f t="shared" ref="AN874" si="1233">SUM(AN875:AN876)-SUM(AN877:AN878)</f>
        <v>0</v>
      </c>
      <c r="AO874" s="26">
        <f t="shared" ref="AO874" si="1234">SUM(AO875:AO876)-SUM(AO877:AO878)</f>
        <v>0</v>
      </c>
      <c r="AP874" s="27">
        <f t="shared" ref="AP874" si="1235">SUM(AP875:AP876)-SUM(AP877:AP878)</f>
        <v>0</v>
      </c>
      <c r="AQ874" s="27">
        <f t="shared" ref="AQ874" si="1236">SUM(AQ875:AQ876)-SUM(AQ877:AQ878)</f>
        <v>0</v>
      </c>
      <c r="AR874" s="3">
        <v>1441.8</v>
      </c>
      <c r="AS874" s="3">
        <v>1306.5</v>
      </c>
      <c r="AU874" s="51"/>
      <c r="AV874" s="52"/>
      <c r="AW874" s="53" t="s">
        <v>146</v>
      </c>
      <c r="AY874" s="27">
        <f>SUM(AY875:AY876)</f>
        <v>274.2</v>
      </c>
      <c r="AZ874" s="27">
        <f>SUM(AZ875:AZ876)</f>
        <v>296.89999999999998</v>
      </c>
      <c r="BA874" s="27">
        <f>SUM(BA875:BA876)</f>
        <v>395.7</v>
      </c>
    </row>
    <row r="875" spans="1:53" x14ac:dyDescent="0.15">
      <c r="A875" s="9"/>
      <c r="B875" s="10"/>
      <c r="C875" s="134"/>
      <c r="D875" s="22" t="s">
        <v>7</v>
      </c>
      <c r="E875" s="28"/>
      <c r="F875" s="28"/>
      <c r="G875" s="28"/>
      <c r="H875" s="28">
        <v>4350</v>
      </c>
      <c r="I875" s="28">
        <v>5700</v>
      </c>
      <c r="J875" s="28">
        <v>14225</v>
      </c>
      <c r="K875" s="28">
        <v>6781</v>
      </c>
      <c r="L875" s="28">
        <v>8541</v>
      </c>
      <c r="M875" s="28">
        <v>9313</v>
      </c>
      <c r="N875" s="28">
        <v>38846</v>
      </c>
      <c r="O875" s="28">
        <v>13875</v>
      </c>
      <c r="P875" s="28">
        <v>24110</v>
      </c>
      <c r="Q875" s="28">
        <v>38965</v>
      </c>
      <c r="R875" s="28">
        <v>25816</v>
      </c>
      <c r="S875" s="28">
        <v>26358</v>
      </c>
      <c r="T875" s="28">
        <v>21739</v>
      </c>
      <c r="U875" s="28">
        <v>20238</v>
      </c>
      <c r="V875" s="28">
        <v>15077</v>
      </c>
      <c r="W875" s="28">
        <v>13468</v>
      </c>
      <c r="X875" s="28">
        <v>14744</v>
      </c>
      <c r="Y875" s="28">
        <v>18439</v>
      </c>
      <c r="Z875" s="28">
        <v>19317</v>
      </c>
      <c r="AA875" s="28">
        <v>19881</v>
      </c>
      <c r="AB875" s="28">
        <v>20270</v>
      </c>
      <c r="AC875" s="28">
        <v>24260</v>
      </c>
      <c r="AD875" s="28">
        <v>23218</v>
      </c>
      <c r="AE875" s="28">
        <v>26450</v>
      </c>
      <c r="AF875" s="28">
        <v>34962</v>
      </c>
      <c r="AG875" s="28">
        <v>50652</v>
      </c>
      <c r="AH875" s="28">
        <v>69710</v>
      </c>
      <c r="AI875" s="28">
        <v>120954</v>
      </c>
      <c r="AJ875" s="28">
        <v>182390</v>
      </c>
      <c r="AK875" s="28">
        <v>253751</v>
      </c>
      <c r="AL875" s="28">
        <v>258747</v>
      </c>
      <c r="AM875" s="28">
        <v>297616</v>
      </c>
      <c r="AN875" s="28">
        <v>319897</v>
      </c>
      <c r="AO875" s="28">
        <v>372538</v>
      </c>
      <c r="AP875" s="30">
        <v>415.5</v>
      </c>
      <c r="AQ875" s="30">
        <v>537.70000000000005</v>
      </c>
      <c r="AR875" s="5">
        <v>541.20000000000005</v>
      </c>
      <c r="AS875" s="5">
        <v>518.6</v>
      </c>
      <c r="AU875" s="51"/>
      <c r="AV875" s="52"/>
      <c r="AW875" s="54"/>
      <c r="AY875" s="59">
        <f t="shared" ref="AY875:BA879" si="1237">AP959</f>
        <v>10.4</v>
      </c>
      <c r="AZ875" s="59">
        <f t="shared" si="1237"/>
        <v>10.7</v>
      </c>
      <c r="BA875" s="59">
        <f t="shared" si="1237"/>
        <v>12.5</v>
      </c>
    </row>
    <row r="876" spans="1:53" x14ac:dyDescent="0.15">
      <c r="A876" s="9"/>
      <c r="B876" s="10"/>
      <c r="C876" s="134"/>
      <c r="D876" s="22" t="s">
        <v>8</v>
      </c>
      <c r="E876" s="28"/>
      <c r="F876" s="28"/>
      <c r="G876" s="28"/>
      <c r="H876" s="28">
        <v>172758</v>
      </c>
      <c r="I876" s="28">
        <v>211540</v>
      </c>
      <c r="J876" s="28">
        <v>244289</v>
      </c>
      <c r="K876" s="28">
        <v>266025</v>
      </c>
      <c r="L876" s="28">
        <v>251138</v>
      </c>
      <c r="M876" s="28">
        <v>284055</v>
      </c>
      <c r="N876" s="28">
        <v>252277</v>
      </c>
      <c r="O876" s="28">
        <v>370487</v>
      </c>
      <c r="P876" s="28">
        <v>361836</v>
      </c>
      <c r="Q876" s="28">
        <v>420543</v>
      </c>
      <c r="R876" s="28">
        <v>389049</v>
      </c>
      <c r="S876" s="28">
        <v>389094</v>
      </c>
      <c r="T876" s="28">
        <v>392324</v>
      </c>
      <c r="U876" s="28">
        <v>371209</v>
      </c>
      <c r="V876" s="28">
        <v>353381</v>
      </c>
      <c r="W876" s="28">
        <v>337090</v>
      </c>
      <c r="X876" s="28">
        <v>345612</v>
      </c>
      <c r="Y876" s="28">
        <v>350931</v>
      </c>
      <c r="Z876" s="28">
        <v>336820</v>
      </c>
      <c r="AA876" s="28">
        <v>347679</v>
      </c>
      <c r="AB876" s="28">
        <v>358695</v>
      </c>
      <c r="AC876" s="28">
        <v>374602</v>
      </c>
      <c r="AD876" s="28">
        <v>378924</v>
      </c>
      <c r="AE876" s="28">
        <v>384629</v>
      </c>
      <c r="AF876" s="28">
        <v>398553</v>
      </c>
      <c r="AG876" s="28">
        <v>329492</v>
      </c>
      <c r="AH876" s="28">
        <v>581544</v>
      </c>
      <c r="AI876" s="28">
        <v>663508</v>
      </c>
      <c r="AJ876" s="28">
        <v>663136</v>
      </c>
      <c r="AK876" s="28">
        <v>642991</v>
      </c>
      <c r="AL876" s="28">
        <v>687535</v>
      </c>
      <c r="AM876" s="28">
        <v>736540</v>
      </c>
      <c r="AN876" s="28">
        <v>795248</v>
      </c>
      <c r="AO876" s="28">
        <v>820013</v>
      </c>
      <c r="AP876" s="30">
        <v>811.4</v>
      </c>
      <c r="AQ876" s="30">
        <v>927.6</v>
      </c>
      <c r="AR876" s="5">
        <v>900.6</v>
      </c>
      <c r="AS876" s="5">
        <v>787.9</v>
      </c>
      <c r="AU876" s="51"/>
      <c r="AV876" s="52"/>
      <c r="AW876" s="54"/>
      <c r="AY876" s="59">
        <f t="shared" si="1237"/>
        <v>263.8</v>
      </c>
      <c r="AZ876" s="59">
        <f t="shared" si="1237"/>
        <v>286.2</v>
      </c>
      <c r="BA876" s="59">
        <f t="shared" si="1237"/>
        <v>383.2</v>
      </c>
    </row>
    <row r="877" spans="1:53" x14ac:dyDescent="0.15">
      <c r="A877" s="9"/>
      <c r="B877" s="10"/>
      <c r="C877" s="134"/>
      <c r="D877" s="22" t="s">
        <v>9</v>
      </c>
      <c r="E877" s="28"/>
      <c r="F877" s="28"/>
      <c r="G877" s="28"/>
      <c r="H877" s="28">
        <v>119149</v>
      </c>
      <c r="I877" s="28">
        <v>142406</v>
      </c>
      <c r="J877" s="28">
        <v>164140</v>
      </c>
      <c r="K877" s="28">
        <v>129694</v>
      </c>
      <c r="L877" s="28">
        <v>132938</v>
      </c>
      <c r="M877" s="28">
        <v>170867</v>
      </c>
      <c r="N877" s="28">
        <v>152562</v>
      </c>
      <c r="O877" s="28">
        <v>252160</v>
      </c>
      <c r="P877" s="28">
        <v>183885</v>
      </c>
      <c r="Q877" s="28">
        <v>280375</v>
      </c>
      <c r="R877" s="28">
        <v>216984</v>
      </c>
      <c r="S877" s="28">
        <v>258977</v>
      </c>
      <c r="T877" s="28">
        <v>253670</v>
      </c>
      <c r="U877" s="28">
        <v>229409</v>
      </c>
      <c r="V877" s="28">
        <v>218715</v>
      </c>
      <c r="W877" s="28">
        <v>207557</v>
      </c>
      <c r="X877" s="28">
        <v>226504</v>
      </c>
      <c r="Y877" s="28">
        <v>247996</v>
      </c>
      <c r="Z877" s="28">
        <v>243942</v>
      </c>
      <c r="AA877" s="28">
        <v>258245</v>
      </c>
      <c r="AB877" s="28">
        <v>267349</v>
      </c>
      <c r="AC877" s="28">
        <v>284953</v>
      </c>
      <c r="AD877" s="28">
        <v>291389</v>
      </c>
      <c r="AE877" s="28">
        <v>293460</v>
      </c>
      <c r="AF877" s="28">
        <v>312573</v>
      </c>
      <c r="AG877" s="28">
        <v>279062</v>
      </c>
      <c r="AH877" s="28">
        <v>506146</v>
      </c>
      <c r="AI877" s="28">
        <v>617881</v>
      </c>
      <c r="AJ877" s="28">
        <v>669005</v>
      </c>
      <c r="AK877" s="28">
        <v>715406</v>
      </c>
      <c r="AL877" s="28">
        <v>763053</v>
      </c>
      <c r="AM877" s="28">
        <v>848974</v>
      </c>
      <c r="AN877" s="28">
        <v>916250</v>
      </c>
      <c r="AO877" s="28">
        <v>965693</v>
      </c>
      <c r="AP877" s="30">
        <v>1006.9</v>
      </c>
      <c r="AQ877" s="30">
        <v>1240.7</v>
      </c>
      <c r="AR877" s="5">
        <v>1218.0999999999999</v>
      </c>
      <c r="AS877" s="5">
        <v>1092.8</v>
      </c>
      <c r="AU877" s="51"/>
      <c r="AV877" s="52"/>
      <c r="AW877" s="54"/>
      <c r="AY877" s="59">
        <f t="shared" si="1237"/>
        <v>253.3</v>
      </c>
      <c r="AZ877" s="59">
        <f t="shared" si="1237"/>
        <v>269.39999999999998</v>
      </c>
      <c r="BA877" s="59">
        <f t="shared" si="1237"/>
        <v>356.7</v>
      </c>
    </row>
    <row r="878" spans="1:53" x14ac:dyDescent="0.15">
      <c r="A878" s="9"/>
      <c r="B878" s="10"/>
      <c r="C878" s="134"/>
      <c r="D878" s="22" t="s">
        <v>10</v>
      </c>
      <c r="E878" s="28"/>
      <c r="F878" s="28"/>
      <c r="G878" s="28"/>
      <c r="H878" s="28">
        <v>57959</v>
      </c>
      <c r="I878" s="28">
        <v>74834</v>
      </c>
      <c r="J878" s="28">
        <v>94374</v>
      </c>
      <c r="K878" s="28">
        <v>143112</v>
      </c>
      <c r="L878" s="28">
        <v>126741</v>
      </c>
      <c r="M878" s="28">
        <v>122501</v>
      </c>
      <c r="N878" s="28">
        <v>138561</v>
      </c>
      <c r="O878" s="28">
        <v>132202</v>
      </c>
      <c r="P878" s="28">
        <v>202061</v>
      </c>
      <c r="Q878" s="28">
        <v>179133</v>
      </c>
      <c r="R878" s="28">
        <v>197881</v>
      </c>
      <c r="S878" s="28">
        <v>156475</v>
      </c>
      <c r="T878" s="28">
        <v>160393</v>
      </c>
      <c r="U878" s="28">
        <v>162038</v>
      </c>
      <c r="V878" s="28">
        <v>149743</v>
      </c>
      <c r="W878" s="28">
        <v>143001</v>
      </c>
      <c r="X878" s="28">
        <v>133852</v>
      </c>
      <c r="Y878" s="28">
        <v>121374</v>
      </c>
      <c r="Z878" s="28">
        <v>112195</v>
      </c>
      <c r="AA878" s="28">
        <v>109315</v>
      </c>
      <c r="AB878" s="28">
        <v>111616</v>
      </c>
      <c r="AC878" s="28">
        <v>113909</v>
      </c>
      <c r="AD878" s="28">
        <v>110753</v>
      </c>
      <c r="AE878" s="28">
        <v>117619</v>
      </c>
      <c r="AF878" s="28">
        <v>120942</v>
      </c>
      <c r="AG878" s="28">
        <v>101082</v>
      </c>
      <c r="AH878" s="28">
        <v>145108</v>
      </c>
      <c r="AI878" s="28">
        <v>166581</v>
      </c>
      <c r="AJ878" s="28">
        <v>176521</v>
      </c>
      <c r="AK878" s="28">
        <v>181336</v>
      </c>
      <c r="AL878" s="28">
        <v>183229</v>
      </c>
      <c r="AM878" s="28">
        <v>185182</v>
      </c>
      <c r="AN878" s="28">
        <v>198895</v>
      </c>
      <c r="AO878" s="28">
        <v>226858</v>
      </c>
      <c r="AP878" s="30">
        <v>220</v>
      </c>
      <c r="AQ878" s="30">
        <v>224.6</v>
      </c>
      <c r="AR878" s="5">
        <v>223.7</v>
      </c>
      <c r="AS878" s="5">
        <v>213.7</v>
      </c>
      <c r="AU878" s="51"/>
      <c r="AV878" s="52"/>
      <c r="AW878" s="54"/>
      <c r="AY878" s="59">
        <f t="shared" si="1237"/>
        <v>20.9</v>
      </c>
      <c r="AZ878" s="59">
        <f t="shared" si="1237"/>
        <v>27.5</v>
      </c>
      <c r="BA878" s="59">
        <f t="shared" si="1237"/>
        <v>39</v>
      </c>
    </row>
    <row r="879" spans="1:53" ht="14.25" thickBot="1" x14ac:dyDescent="0.2">
      <c r="A879" s="9"/>
      <c r="B879" s="10"/>
      <c r="C879" s="135"/>
      <c r="D879" s="24" t="s">
        <v>11</v>
      </c>
      <c r="E879" s="29"/>
      <c r="F879" s="29"/>
      <c r="G879" s="29"/>
      <c r="H879" s="29"/>
      <c r="I879" s="29">
        <v>75577</v>
      </c>
      <c r="J879" s="29">
        <v>96256</v>
      </c>
      <c r="K879" s="29">
        <v>151258</v>
      </c>
      <c r="L879" s="29">
        <v>156206</v>
      </c>
      <c r="M879" s="29">
        <v>165855</v>
      </c>
      <c r="N879" s="29">
        <v>160229</v>
      </c>
      <c r="O879" s="29">
        <v>176969</v>
      </c>
      <c r="P879" s="29">
        <v>245032</v>
      </c>
      <c r="Q879" s="29">
        <v>213697</v>
      </c>
      <c r="R879" s="29">
        <v>237458</v>
      </c>
      <c r="S879" s="29">
        <v>183038</v>
      </c>
      <c r="T879" s="29">
        <v>216524</v>
      </c>
      <c r="U879" s="29">
        <v>193453</v>
      </c>
      <c r="V879" s="29">
        <v>169547</v>
      </c>
      <c r="W879" s="29">
        <v>162936</v>
      </c>
      <c r="X879" s="29">
        <v>169102</v>
      </c>
      <c r="Y879" s="29">
        <v>180664</v>
      </c>
      <c r="Z879" s="29">
        <v>163067</v>
      </c>
      <c r="AA879" s="29">
        <v>165284</v>
      </c>
      <c r="AB879" s="29">
        <v>173472</v>
      </c>
      <c r="AC879" s="29">
        <v>178764</v>
      </c>
      <c r="AD879" s="29">
        <v>177487</v>
      </c>
      <c r="AE879" s="29">
        <v>184976</v>
      </c>
      <c r="AF879" s="29">
        <v>181495</v>
      </c>
      <c r="AG879" s="29">
        <v>151125</v>
      </c>
      <c r="AH879" s="29">
        <v>209376</v>
      </c>
      <c r="AI879" s="29">
        <v>222728</v>
      </c>
      <c r="AJ879" s="29">
        <v>234310</v>
      </c>
      <c r="AK879" s="29">
        <v>237397</v>
      </c>
      <c r="AL879" s="29">
        <v>246847</v>
      </c>
      <c r="AM879" s="29">
        <v>244057</v>
      </c>
      <c r="AN879" s="29">
        <v>253315</v>
      </c>
      <c r="AO879" s="29">
        <v>286302</v>
      </c>
      <c r="AP879" s="31">
        <v>280.39999999999998</v>
      </c>
      <c r="AQ879" s="31">
        <v>286.5</v>
      </c>
      <c r="AR879" s="7">
        <v>283.3</v>
      </c>
      <c r="AS879" s="7">
        <v>265.2</v>
      </c>
      <c r="AU879" s="51"/>
      <c r="AV879" s="52"/>
      <c r="AW879" s="55"/>
      <c r="AY879" s="59">
        <f t="shared" si="1237"/>
        <v>20.9</v>
      </c>
      <c r="AZ879" s="59">
        <f t="shared" si="1237"/>
        <v>29.3</v>
      </c>
      <c r="BA879" s="59">
        <f t="shared" si="1237"/>
        <v>41.6</v>
      </c>
    </row>
    <row r="880" spans="1:53" x14ac:dyDescent="0.15">
      <c r="A880" s="9"/>
      <c r="B880" s="10"/>
      <c r="C880" s="133" t="s">
        <v>285</v>
      </c>
      <c r="D880" s="23" t="s">
        <v>6</v>
      </c>
      <c r="E880" s="26">
        <f t="shared" ref="E880:AI880" si="1238">SUM(E881:E882)-SUM(E883:E884)</f>
        <v>0</v>
      </c>
      <c r="F880" s="26">
        <f t="shared" si="1238"/>
        <v>0</v>
      </c>
      <c r="G880" s="26">
        <f t="shared" si="1238"/>
        <v>0</v>
      </c>
      <c r="H880" s="26">
        <f t="shared" si="1238"/>
        <v>0</v>
      </c>
      <c r="I880" s="26">
        <f t="shared" si="1238"/>
        <v>0</v>
      </c>
      <c r="J880" s="26">
        <f t="shared" si="1238"/>
        <v>0</v>
      </c>
      <c r="K880" s="26">
        <f t="shared" si="1238"/>
        <v>0</v>
      </c>
      <c r="L880" s="26">
        <f t="shared" si="1238"/>
        <v>0</v>
      </c>
      <c r="M880" s="26">
        <f t="shared" si="1238"/>
        <v>0</v>
      </c>
      <c r="N880" s="26">
        <f t="shared" si="1238"/>
        <v>0</v>
      </c>
      <c r="O880" s="26">
        <f t="shared" si="1238"/>
        <v>0</v>
      </c>
      <c r="P880" s="26">
        <f t="shared" si="1238"/>
        <v>0</v>
      </c>
      <c r="Q880" s="26">
        <f t="shared" si="1238"/>
        <v>0</v>
      </c>
      <c r="R880" s="26">
        <f t="shared" si="1238"/>
        <v>0</v>
      </c>
      <c r="S880" s="26">
        <f t="shared" si="1238"/>
        <v>0</v>
      </c>
      <c r="T880" s="26">
        <f t="shared" si="1238"/>
        <v>0</v>
      </c>
      <c r="U880" s="26">
        <f t="shared" si="1238"/>
        <v>0</v>
      </c>
      <c r="V880" s="26">
        <f t="shared" si="1238"/>
        <v>0</v>
      </c>
      <c r="W880" s="26">
        <f t="shared" si="1238"/>
        <v>900</v>
      </c>
      <c r="X880" s="26">
        <f t="shared" si="1238"/>
        <v>0</v>
      </c>
      <c r="Y880" s="26">
        <f t="shared" si="1238"/>
        <v>0</v>
      </c>
      <c r="Z880" s="26">
        <f t="shared" si="1238"/>
        <v>0</v>
      </c>
      <c r="AA880" s="26">
        <f t="shared" si="1238"/>
        <v>0</v>
      </c>
      <c r="AB880" s="26">
        <f t="shared" si="1238"/>
        <v>0</v>
      </c>
      <c r="AC880" s="26">
        <f t="shared" si="1238"/>
        <v>20000</v>
      </c>
      <c r="AD880" s="26">
        <f t="shared" si="1238"/>
        <v>0</v>
      </c>
      <c r="AE880" s="26">
        <f t="shared" si="1238"/>
        <v>0</v>
      </c>
      <c r="AF880" s="26">
        <f t="shared" si="1238"/>
        <v>0</v>
      </c>
      <c r="AG880" s="26">
        <f t="shared" si="1238"/>
        <v>0</v>
      </c>
      <c r="AH880" s="26">
        <f t="shared" si="1238"/>
        <v>0</v>
      </c>
      <c r="AI880" s="26">
        <f t="shared" si="1238"/>
        <v>0</v>
      </c>
      <c r="AJ880" s="26">
        <f t="shared" ref="AJ880:AK880" si="1239">SUM(AJ881:AJ882)-SUM(AJ883:AJ884)</f>
        <v>0</v>
      </c>
      <c r="AK880" s="26">
        <f t="shared" si="1239"/>
        <v>0</v>
      </c>
      <c r="AL880" s="26">
        <f t="shared" ref="AL880" si="1240">SUM(AL881:AL882)-SUM(AL883:AL884)</f>
        <v>0</v>
      </c>
      <c r="AM880" s="26">
        <f t="shared" ref="AM880" si="1241">SUM(AM881:AM882)-SUM(AM883:AM884)</f>
        <v>0</v>
      </c>
      <c r="AN880" s="26">
        <f t="shared" ref="AN880" si="1242">SUM(AN881:AN882)-SUM(AN883:AN884)</f>
        <v>0</v>
      </c>
      <c r="AO880" s="26">
        <f t="shared" ref="AO880" si="1243">SUM(AO881:AO882)-SUM(AO883:AO884)</f>
        <v>0</v>
      </c>
      <c r="AP880" s="27">
        <f t="shared" ref="AP880" si="1244">SUM(AP881:AP882)-SUM(AP883:AP884)</f>
        <v>0</v>
      </c>
      <c r="AQ880" s="27">
        <f t="shared" ref="AQ880" si="1245">SUM(AQ881:AQ882)-SUM(AQ883:AQ884)</f>
        <v>0</v>
      </c>
      <c r="AR880" s="3">
        <v>965.2</v>
      </c>
      <c r="AS880" s="3">
        <v>793.1</v>
      </c>
      <c r="AU880" s="51"/>
      <c r="AV880" s="52"/>
      <c r="AW880" s="53" t="s">
        <v>387</v>
      </c>
      <c r="AY880" s="27">
        <f>SUM(AY881:AY882)</f>
        <v>350</v>
      </c>
      <c r="AZ880" s="27">
        <f>SUM(AZ881:AZ882)</f>
        <v>322.60000000000002</v>
      </c>
      <c r="BA880" s="27">
        <f>SUM(BA881:BA882)</f>
        <v>370.4</v>
      </c>
    </row>
    <row r="881" spans="1:53" x14ac:dyDescent="0.15">
      <c r="A881" s="9"/>
      <c r="B881" s="10"/>
      <c r="C881" s="134"/>
      <c r="D881" s="22" t="s">
        <v>7</v>
      </c>
      <c r="E881" s="28"/>
      <c r="F881" s="28"/>
      <c r="G881" s="28"/>
      <c r="H881" s="28"/>
      <c r="I881" s="28">
        <v>724</v>
      </c>
      <c r="J881" s="28">
        <v>1838</v>
      </c>
      <c r="K881" s="28">
        <v>963</v>
      </c>
      <c r="L881" s="28">
        <v>14432</v>
      </c>
      <c r="M881" s="28">
        <v>4155</v>
      </c>
      <c r="N881" s="28">
        <v>5997</v>
      </c>
      <c r="O881" s="28">
        <v>8184</v>
      </c>
      <c r="P881" s="28">
        <v>13853</v>
      </c>
      <c r="Q881" s="28">
        <v>42900</v>
      </c>
      <c r="R881" s="28">
        <v>33227</v>
      </c>
      <c r="S881" s="28">
        <v>51137</v>
      </c>
      <c r="T881" s="28">
        <v>44112</v>
      </c>
      <c r="U881" s="28">
        <v>49530</v>
      </c>
      <c r="V881" s="28">
        <v>46103</v>
      </c>
      <c r="W881" s="28">
        <v>34579</v>
      </c>
      <c r="X881" s="28">
        <v>35548</v>
      </c>
      <c r="Y881" s="28">
        <v>29630</v>
      </c>
      <c r="Z881" s="28">
        <v>24377</v>
      </c>
      <c r="AA881" s="28">
        <v>25652</v>
      </c>
      <c r="AB881" s="28">
        <v>24500</v>
      </c>
      <c r="AC881" s="28">
        <v>86916</v>
      </c>
      <c r="AD881" s="28">
        <v>71965</v>
      </c>
      <c r="AE881" s="28">
        <v>86994</v>
      </c>
      <c r="AF881" s="28">
        <v>74392</v>
      </c>
      <c r="AG881" s="28">
        <v>124945</v>
      </c>
      <c r="AH881" s="28">
        <v>125374</v>
      </c>
      <c r="AI881" s="28">
        <v>129670</v>
      </c>
      <c r="AJ881" s="28">
        <v>142908</v>
      </c>
      <c r="AK881" s="28">
        <v>164589</v>
      </c>
      <c r="AL881" s="28">
        <v>154969</v>
      </c>
      <c r="AM881" s="28">
        <v>199446</v>
      </c>
      <c r="AN881" s="28">
        <v>215733</v>
      </c>
      <c r="AO881" s="28">
        <v>220298</v>
      </c>
      <c r="AP881" s="30">
        <v>165.2</v>
      </c>
      <c r="AQ881" s="30">
        <v>330.4</v>
      </c>
      <c r="AR881" s="5">
        <v>335.6</v>
      </c>
      <c r="AS881" s="5">
        <v>258.10000000000002</v>
      </c>
      <c r="AU881" s="51"/>
      <c r="AV881" s="52"/>
      <c r="AW881" s="54"/>
      <c r="AY881" s="59">
        <f t="shared" ref="AY881:BA885" si="1246">AP965</f>
        <v>3</v>
      </c>
      <c r="AZ881" s="59">
        <f t="shared" si="1246"/>
        <v>3.1</v>
      </c>
      <c r="BA881" s="59">
        <f t="shared" si="1246"/>
        <v>3.5</v>
      </c>
    </row>
    <row r="882" spans="1:53" x14ac:dyDescent="0.15">
      <c r="A882" s="9"/>
      <c r="B882" s="10"/>
      <c r="C882" s="134"/>
      <c r="D882" s="22" t="s">
        <v>8</v>
      </c>
      <c r="E882" s="28"/>
      <c r="F882" s="28"/>
      <c r="G882" s="28"/>
      <c r="H882" s="28"/>
      <c r="I882" s="28">
        <v>7503</v>
      </c>
      <c r="J882" s="28">
        <v>37366</v>
      </c>
      <c r="K882" s="28">
        <v>101855</v>
      </c>
      <c r="L882" s="28">
        <v>60113</v>
      </c>
      <c r="M882" s="28">
        <v>50293</v>
      </c>
      <c r="N882" s="28">
        <v>35586</v>
      </c>
      <c r="O882" s="28">
        <v>80809</v>
      </c>
      <c r="P882" s="28">
        <v>71235</v>
      </c>
      <c r="Q882" s="28">
        <v>57243</v>
      </c>
      <c r="R882" s="28">
        <v>91216</v>
      </c>
      <c r="S882" s="28">
        <v>72177</v>
      </c>
      <c r="T882" s="28">
        <v>64619</v>
      </c>
      <c r="U882" s="28">
        <v>74297</v>
      </c>
      <c r="V882" s="28">
        <v>69150</v>
      </c>
      <c r="W882" s="28">
        <v>65349</v>
      </c>
      <c r="X882" s="28">
        <v>65889</v>
      </c>
      <c r="Y882" s="28">
        <v>65674</v>
      </c>
      <c r="Z882" s="28">
        <v>71473</v>
      </c>
      <c r="AA882" s="28">
        <v>73500</v>
      </c>
      <c r="AB882" s="28">
        <v>69835</v>
      </c>
      <c r="AC882" s="28">
        <v>182113</v>
      </c>
      <c r="AD882" s="28">
        <v>197447</v>
      </c>
      <c r="AE882" s="28">
        <v>262959</v>
      </c>
      <c r="AF882" s="28">
        <v>379289</v>
      </c>
      <c r="AG882" s="28">
        <v>326531</v>
      </c>
      <c r="AH882" s="28">
        <v>349586</v>
      </c>
      <c r="AI882" s="28">
        <v>360704</v>
      </c>
      <c r="AJ882" s="28">
        <v>356846</v>
      </c>
      <c r="AK882" s="28">
        <v>365516</v>
      </c>
      <c r="AL882" s="28">
        <v>359301</v>
      </c>
      <c r="AM882" s="28">
        <v>347160</v>
      </c>
      <c r="AN882" s="28">
        <v>371578</v>
      </c>
      <c r="AO882" s="28">
        <v>392263</v>
      </c>
      <c r="AP882" s="30">
        <v>313</v>
      </c>
      <c r="AQ882" s="30">
        <v>530.4</v>
      </c>
      <c r="AR882" s="5">
        <v>629.6</v>
      </c>
      <c r="AS882" s="5">
        <v>535</v>
      </c>
      <c r="AU882" s="51"/>
      <c r="AV882" s="52"/>
      <c r="AW882" s="54"/>
      <c r="AY882" s="59">
        <f t="shared" si="1246"/>
        <v>347</v>
      </c>
      <c r="AZ882" s="59">
        <f t="shared" si="1246"/>
        <v>319.5</v>
      </c>
      <c r="BA882" s="59">
        <f t="shared" si="1246"/>
        <v>366.9</v>
      </c>
    </row>
    <row r="883" spans="1:53" x14ac:dyDescent="0.15">
      <c r="A883" s="9"/>
      <c r="B883" s="10"/>
      <c r="C883" s="134"/>
      <c r="D883" s="22" t="s">
        <v>9</v>
      </c>
      <c r="E883" s="28"/>
      <c r="F883" s="28"/>
      <c r="G883" s="28"/>
      <c r="H883" s="28"/>
      <c r="I883" s="28">
        <v>657</v>
      </c>
      <c r="J883" s="28">
        <v>7459</v>
      </c>
      <c r="K883" s="28">
        <v>86110</v>
      </c>
      <c r="L883" s="28">
        <v>40802</v>
      </c>
      <c r="M883" s="28">
        <v>31573</v>
      </c>
      <c r="N883" s="28">
        <v>25729</v>
      </c>
      <c r="O883" s="28">
        <v>47761</v>
      </c>
      <c r="P883" s="28">
        <v>51921</v>
      </c>
      <c r="Q883" s="28">
        <v>50434</v>
      </c>
      <c r="R883" s="28">
        <v>64365</v>
      </c>
      <c r="S883" s="28">
        <v>84100</v>
      </c>
      <c r="T883" s="28">
        <v>74100</v>
      </c>
      <c r="U883" s="28">
        <v>82035</v>
      </c>
      <c r="V883" s="28">
        <v>75915</v>
      </c>
      <c r="W883" s="28">
        <v>60076</v>
      </c>
      <c r="X883" s="28">
        <v>58077</v>
      </c>
      <c r="Y883" s="28">
        <v>61407</v>
      </c>
      <c r="Z883" s="28">
        <v>76001</v>
      </c>
      <c r="AA883" s="28">
        <v>82133</v>
      </c>
      <c r="AB883" s="28">
        <v>78528</v>
      </c>
      <c r="AC883" s="28">
        <v>228973</v>
      </c>
      <c r="AD883" s="28">
        <v>246285</v>
      </c>
      <c r="AE883" s="28">
        <v>328854</v>
      </c>
      <c r="AF883" s="28">
        <v>385981</v>
      </c>
      <c r="AG883" s="28">
        <v>416012</v>
      </c>
      <c r="AH883" s="28">
        <v>400777</v>
      </c>
      <c r="AI883" s="28">
        <v>443875</v>
      </c>
      <c r="AJ883" s="28">
        <v>458248</v>
      </c>
      <c r="AK883" s="28">
        <v>485085</v>
      </c>
      <c r="AL883" s="28">
        <v>471434</v>
      </c>
      <c r="AM883" s="28">
        <v>507655</v>
      </c>
      <c r="AN883" s="28">
        <v>544394</v>
      </c>
      <c r="AO883" s="28">
        <v>585200</v>
      </c>
      <c r="AP883" s="30">
        <v>416.5</v>
      </c>
      <c r="AQ883" s="30">
        <v>797.4</v>
      </c>
      <c r="AR883" s="5">
        <v>907.8</v>
      </c>
      <c r="AS883" s="5">
        <v>728</v>
      </c>
      <c r="AU883" s="51"/>
      <c r="AV883" s="52"/>
      <c r="AW883" s="54"/>
      <c r="AY883" s="59">
        <f t="shared" si="1246"/>
        <v>318.60000000000002</v>
      </c>
      <c r="AZ883" s="59">
        <f t="shared" si="1246"/>
        <v>292.39999999999998</v>
      </c>
      <c r="BA883" s="59">
        <f t="shared" si="1246"/>
        <v>340</v>
      </c>
    </row>
    <row r="884" spans="1:53" x14ac:dyDescent="0.15">
      <c r="A884" s="9"/>
      <c r="B884" s="10"/>
      <c r="C884" s="134"/>
      <c r="D884" s="22" t="s">
        <v>10</v>
      </c>
      <c r="E884" s="28"/>
      <c r="F884" s="28"/>
      <c r="G884" s="28"/>
      <c r="H884" s="28"/>
      <c r="I884" s="28">
        <v>7570</v>
      </c>
      <c r="J884" s="28">
        <v>31745</v>
      </c>
      <c r="K884" s="28">
        <v>16708</v>
      </c>
      <c r="L884" s="28">
        <v>33743</v>
      </c>
      <c r="M884" s="28">
        <v>22875</v>
      </c>
      <c r="N884" s="28">
        <v>15854</v>
      </c>
      <c r="O884" s="28">
        <v>41232</v>
      </c>
      <c r="P884" s="28">
        <v>33167</v>
      </c>
      <c r="Q884" s="28">
        <v>49709</v>
      </c>
      <c r="R884" s="28">
        <v>60078</v>
      </c>
      <c r="S884" s="28">
        <v>39214</v>
      </c>
      <c r="T884" s="28">
        <v>34631</v>
      </c>
      <c r="U884" s="28">
        <v>41792</v>
      </c>
      <c r="V884" s="28">
        <v>39338</v>
      </c>
      <c r="W884" s="28">
        <v>38952</v>
      </c>
      <c r="X884" s="28">
        <v>43360</v>
      </c>
      <c r="Y884" s="28">
        <v>33897</v>
      </c>
      <c r="Z884" s="28">
        <v>19849</v>
      </c>
      <c r="AA884" s="28">
        <v>17019</v>
      </c>
      <c r="AB884" s="28">
        <v>15807</v>
      </c>
      <c r="AC884" s="28">
        <v>20056</v>
      </c>
      <c r="AD884" s="28">
        <v>23127</v>
      </c>
      <c r="AE884" s="28">
        <v>21099</v>
      </c>
      <c r="AF884" s="28">
        <v>67700</v>
      </c>
      <c r="AG884" s="28">
        <v>35464</v>
      </c>
      <c r="AH884" s="28">
        <v>74183</v>
      </c>
      <c r="AI884" s="28">
        <v>46499</v>
      </c>
      <c r="AJ884" s="28">
        <v>41506</v>
      </c>
      <c r="AK884" s="28">
        <v>45020</v>
      </c>
      <c r="AL884" s="28">
        <v>42836</v>
      </c>
      <c r="AM884" s="28">
        <v>38951</v>
      </c>
      <c r="AN884" s="28">
        <v>42917</v>
      </c>
      <c r="AO884" s="28">
        <v>27361</v>
      </c>
      <c r="AP884" s="30">
        <v>61.7</v>
      </c>
      <c r="AQ884" s="30">
        <v>63.4</v>
      </c>
      <c r="AR884" s="5">
        <v>57.4</v>
      </c>
      <c r="AS884" s="5">
        <v>65.099999999999994</v>
      </c>
      <c r="AU884" s="51"/>
      <c r="AV884" s="52"/>
      <c r="AW884" s="54"/>
      <c r="AY884" s="59">
        <f t="shared" si="1246"/>
        <v>31.4</v>
      </c>
      <c r="AZ884" s="59">
        <f t="shared" si="1246"/>
        <v>30.2</v>
      </c>
      <c r="BA884" s="59">
        <f t="shared" si="1246"/>
        <v>30.4</v>
      </c>
    </row>
    <row r="885" spans="1:53" ht="14.25" thickBot="1" x14ac:dyDescent="0.2">
      <c r="A885" s="9"/>
      <c r="B885" s="10"/>
      <c r="C885" s="135"/>
      <c r="D885" s="24" t="s">
        <v>11</v>
      </c>
      <c r="E885" s="29"/>
      <c r="F885" s="29"/>
      <c r="G885" s="29"/>
      <c r="H885" s="29"/>
      <c r="I885" s="29">
        <f>I884</f>
        <v>7570</v>
      </c>
      <c r="J885" s="29">
        <v>31750</v>
      </c>
      <c r="K885" s="29">
        <f>K884</f>
        <v>16708</v>
      </c>
      <c r="L885" s="29">
        <f>L884</f>
        <v>33743</v>
      </c>
      <c r="M885" s="29">
        <v>35665</v>
      </c>
      <c r="N885" s="29">
        <f>N884</f>
        <v>15854</v>
      </c>
      <c r="O885" s="29">
        <v>42181</v>
      </c>
      <c r="P885" s="29">
        <v>35206</v>
      </c>
      <c r="Q885" s="29">
        <f>Q884</f>
        <v>49709</v>
      </c>
      <c r="R885" s="29">
        <v>61215</v>
      </c>
      <c r="S885" s="29">
        <v>45733</v>
      </c>
      <c r="T885" s="29">
        <v>40171</v>
      </c>
      <c r="U885" s="29">
        <v>59990</v>
      </c>
      <c r="V885" s="29">
        <v>55880</v>
      </c>
      <c r="W885" s="29">
        <v>46739</v>
      </c>
      <c r="X885" s="29">
        <v>52031</v>
      </c>
      <c r="Y885" s="29">
        <v>40673</v>
      </c>
      <c r="Z885" s="29">
        <v>23817</v>
      </c>
      <c r="AA885" s="29">
        <v>20419</v>
      </c>
      <c r="AB885" s="29">
        <v>18964</v>
      </c>
      <c r="AC885" s="29">
        <v>23764</v>
      </c>
      <c r="AD885" s="29">
        <v>27411</v>
      </c>
      <c r="AE885" s="29">
        <v>24822</v>
      </c>
      <c r="AF885" s="29">
        <v>81243</v>
      </c>
      <c r="AG885" s="29">
        <v>42558</v>
      </c>
      <c r="AH885" s="29">
        <v>89015</v>
      </c>
      <c r="AI885" s="29">
        <v>55796</v>
      </c>
      <c r="AJ885" s="29">
        <v>49804</v>
      </c>
      <c r="AK885" s="29">
        <v>54022</v>
      </c>
      <c r="AL885" s="29">
        <v>51398</v>
      </c>
      <c r="AM885" s="29">
        <v>46740</v>
      </c>
      <c r="AN885" s="29">
        <v>51501</v>
      </c>
      <c r="AO885" s="29">
        <v>32833</v>
      </c>
      <c r="AP885" s="31">
        <v>73.8</v>
      </c>
      <c r="AQ885" s="31">
        <v>76</v>
      </c>
      <c r="AR885" s="7">
        <v>69</v>
      </c>
      <c r="AS885" s="7">
        <v>77.8</v>
      </c>
      <c r="AU885" s="51"/>
      <c r="AV885" s="52"/>
      <c r="AW885" s="55"/>
      <c r="AY885" s="59">
        <f t="shared" si="1246"/>
        <v>35.5</v>
      </c>
      <c r="AZ885" s="59">
        <f t="shared" si="1246"/>
        <v>33.799999999999997</v>
      </c>
      <c r="BA885" s="59">
        <f t="shared" si="1246"/>
        <v>33.9</v>
      </c>
    </row>
    <row r="886" spans="1:53" x14ac:dyDescent="0.15">
      <c r="A886" s="9"/>
      <c r="B886" s="10"/>
      <c r="C886" s="136" t="s">
        <v>133</v>
      </c>
      <c r="D886" s="23" t="s">
        <v>6</v>
      </c>
      <c r="E886" s="26">
        <f t="shared" ref="E886:AI886" si="1247">SUM(E887:E888)</f>
        <v>0</v>
      </c>
      <c r="F886" s="26">
        <f t="shared" si="1247"/>
        <v>0</v>
      </c>
      <c r="G886" s="26">
        <f t="shared" si="1247"/>
        <v>0</v>
      </c>
      <c r="H886" s="26">
        <f t="shared" si="1247"/>
        <v>0</v>
      </c>
      <c r="I886" s="26">
        <f t="shared" si="1247"/>
        <v>0</v>
      </c>
      <c r="J886" s="26">
        <f t="shared" si="1247"/>
        <v>0</v>
      </c>
      <c r="K886" s="26">
        <f t="shared" si="1247"/>
        <v>0</v>
      </c>
      <c r="L886" s="26">
        <f t="shared" si="1247"/>
        <v>0</v>
      </c>
      <c r="M886" s="26">
        <f t="shared" si="1247"/>
        <v>0</v>
      </c>
      <c r="N886" s="26">
        <f t="shared" si="1247"/>
        <v>0</v>
      </c>
      <c r="O886" s="26">
        <f t="shared" si="1247"/>
        <v>0</v>
      </c>
      <c r="P886" s="26">
        <f t="shared" si="1247"/>
        <v>0</v>
      </c>
      <c r="Q886" s="26">
        <f t="shared" si="1247"/>
        <v>0</v>
      </c>
      <c r="R886" s="26">
        <f t="shared" si="1247"/>
        <v>0</v>
      </c>
      <c r="S886" s="26">
        <f t="shared" si="1247"/>
        <v>0</v>
      </c>
      <c r="T886" s="26">
        <f t="shared" si="1247"/>
        <v>0</v>
      </c>
      <c r="U886" s="26">
        <f t="shared" si="1247"/>
        <v>0</v>
      </c>
      <c r="V886" s="26">
        <f t="shared" si="1247"/>
        <v>0</v>
      </c>
      <c r="W886" s="26">
        <f t="shared" si="1247"/>
        <v>0</v>
      </c>
      <c r="X886" s="26">
        <f t="shared" si="1247"/>
        <v>0</v>
      </c>
      <c r="Y886" s="26">
        <f t="shared" si="1247"/>
        <v>0</v>
      </c>
      <c r="Z886" s="26">
        <f t="shared" si="1247"/>
        <v>0</v>
      </c>
      <c r="AA886" s="26">
        <f t="shared" si="1247"/>
        <v>0</v>
      </c>
      <c r="AB886" s="26">
        <f t="shared" si="1247"/>
        <v>0</v>
      </c>
      <c r="AC886" s="26">
        <f t="shared" si="1247"/>
        <v>0</v>
      </c>
      <c r="AD886" s="26">
        <f t="shared" si="1247"/>
        <v>0</v>
      </c>
      <c r="AE886" s="26">
        <f t="shared" si="1247"/>
        <v>0</v>
      </c>
      <c r="AF886" s="26">
        <f t="shared" si="1247"/>
        <v>0</v>
      </c>
      <c r="AG886" s="26">
        <f t="shared" si="1247"/>
        <v>0</v>
      </c>
      <c r="AH886" s="26">
        <f t="shared" si="1247"/>
        <v>0</v>
      </c>
      <c r="AI886" s="26">
        <f t="shared" si="1247"/>
        <v>0</v>
      </c>
      <c r="AJ886" s="26">
        <f t="shared" ref="AJ886:AK886" si="1248">SUM(AJ887:AJ888)</f>
        <v>0</v>
      </c>
      <c r="AK886" s="26">
        <f t="shared" si="1248"/>
        <v>0</v>
      </c>
      <c r="AL886" s="26">
        <f t="shared" ref="AL886" si="1249">SUM(AL887:AL888)</f>
        <v>0</v>
      </c>
      <c r="AM886" s="26">
        <f t="shared" ref="AM886" si="1250">SUM(AM887:AM888)</f>
        <v>0</v>
      </c>
      <c r="AN886" s="26">
        <f t="shared" ref="AN886" si="1251">SUM(AN887:AN888)</f>
        <v>0</v>
      </c>
      <c r="AO886" s="26">
        <f t="shared" ref="AO886" si="1252">SUM(AO887:AO888)</f>
        <v>0</v>
      </c>
      <c r="AP886" s="27">
        <f t="shared" ref="AP886" si="1253">SUM(AP887:AP888)</f>
        <v>0</v>
      </c>
      <c r="AQ886" s="27">
        <f t="shared" ref="AQ886" si="1254">SUM(AQ887:AQ888)</f>
        <v>0</v>
      </c>
      <c r="AR886" s="3">
        <v>923</v>
      </c>
      <c r="AS886" s="3">
        <v>907.3</v>
      </c>
      <c r="AU886" s="51"/>
      <c r="AV886" s="52"/>
      <c r="AW886" s="53" t="s">
        <v>147</v>
      </c>
      <c r="AY886" s="27">
        <f>SUM(AY887:AY888)</f>
        <v>249.2</v>
      </c>
      <c r="AZ886" s="27">
        <f>SUM(AZ887:AZ888)</f>
        <v>222.4</v>
      </c>
      <c r="BA886" s="27">
        <f>SUM(BA887:BA888)</f>
        <v>207.4</v>
      </c>
    </row>
    <row r="887" spans="1:53" x14ac:dyDescent="0.15">
      <c r="A887" s="9"/>
      <c r="B887" s="10"/>
      <c r="C887" s="137"/>
      <c r="D887" s="22" t="s">
        <v>7</v>
      </c>
      <c r="E887" s="28"/>
      <c r="F887" s="28"/>
      <c r="G887" s="28"/>
      <c r="H887" s="28"/>
      <c r="I887" s="28"/>
      <c r="J887" s="28"/>
      <c r="K887" s="28"/>
      <c r="L887" s="28"/>
      <c r="M887" s="28"/>
      <c r="N887" s="28"/>
      <c r="O887" s="28"/>
      <c r="P887" s="28"/>
      <c r="Q887" s="28"/>
      <c r="R887" s="28"/>
      <c r="S887" s="28"/>
      <c r="T887" s="28"/>
      <c r="U887" s="28"/>
      <c r="V887" s="28"/>
      <c r="W887" s="28"/>
      <c r="X887" s="28"/>
      <c r="Y887" s="28"/>
      <c r="Z887" s="28"/>
      <c r="AA887" s="28"/>
      <c r="AB887" s="28"/>
      <c r="AC887" s="28"/>
      <c r="AD887" s="28"/>
      <c r="AE887" s="28"/>
      <c r="AF887" s="28"/>
      <c r="AG887" s="28"/>
      <c r="AH887" s="28"/>
      <c r="AI887" s="28"/>
      <c r="AJ887" s="28"/>
      <c r="AK887" s="28"/>
      <c r="AL887" s="28"/>
      <c r="AM887" s="28"/>
      <c r="AN887" s="28"/>
      <c r="AO887" s="28"/>
      <c r="AP887" s="30"/>
      <c r="AQ887" s="30"/>
      <c r="AR887" s="5">
        <v>369.2</v>
      </c>
      <c r="AS887" s="5">
        <v>363</v>
      </c>
      <c r="AU887" s="51"/>
      <c r="AV887" s="52"/>
      <c r="AW887" s="54"/>
      <c r="AY887" s="59">
        <f t="shared" ref="AY887:AY897" si="1255">AP971</f>
        <v>30.1</v>
      </c>
      <c r="AZ887" s="59">
        <f t="shared" ref="AZ887:AZ897" si="1256">AQ971</f>
        <v>32.4</v>
      </c>
      <c r="BA887" s="59">
        <f t="shared" ref="BA887:BA897" si="1257">AR971</f>
        <v>29.9</v>
      </c>
    </row>
    <row r="888" spans="1:53" x14ac:dyDescent="0.15">
      <c r="A888" s="9"/>
      <c r="B888" s="10"/>
      <c r="C888" s="137"/>
      <c r="D888" s="22" t="s">
        <v>8</v>
      </c>
      <c r="E888" s="28"/>
      <c r="F888" s="28"/>
      <c r="G888" s="28"/>
      <c r="H888" s="28"/>
      <c r="I888" s="28"/>
      <c r="J888" s="28"/>
      <c r="K888" s="28"/>
      <c r="L888" s="28"/>
      <c r="M888" s="28"/>
      <c r="N888" s="28"/>
      <c r="O888" s="28"/>
      <c r="P888" s="28"/>
      <c r="Q888" s="28"/>
      <c r="R888" s="28"/>
      <c r="S888" s="28"/>
      <c r="T888" s="28"/>
      <c r="U888" s="28"/>
      <c r="V888" s="28"/>
      <c r="W888" s="28"/>
      <c r="X888" s="28"/>
      <c r="Y888" s="28"/>
      <c r="Z888" s="28"/>
      <c r="AA888" s="28"/>
      <c r="AB888" s="28"/>
      <c r="AC888" s="28"/>
      <c r="AD888" s="28"/>
      <c r="AE888" s="28"/>
      <c r="AF888" s="28"/>
      <c r="AG888" s="28"/>
      <c r="AH888" s="28"/>
      <c r="AI888" s="28"/>
      <c r="AJ888" s="28"/>
      <c r="AK888" s="28"/>
      <c r="AL888" s="28"/>
      <c r="AM888" s="28"/>
      <c r="AN888" s="28"/>
      <c r="AO888" s="28"/>
      <c r="AP888" s="30"/>
      <c r="AQ888" s="30"/>
      <c r="AR888" s="5">
        <v>553.79999999999995</v>
      </c>
      <c r="AS888" s="5">
        <v>544.29999999999995</v>
      </c>
      <c r="AU888" s="51"/>
      <c r="AV888" s="52"/>
      <c r="AW888" s="54"/>
      <c r="AY888" s="59">
        <f t="shared" si="1255"/>
        <v>219.1</v>
      </c>
      <c r="AZ888" s="59">
        <f t="shared" si="1256"/>
        <v>190</v>
      </c>
      <c r="BA888" s="59">
        <f t="shared" si="1257"/>
        <v>177.5</v>
      </c>
    </row>
    <row r="889" spans="1:53" x14ac:dyDescent="0.15">
      <c r="A889" s="9"/>
      <c r="B889" s="10"/>
      <c r="C889" s="137"/>
      <c r="D889" s="22" t="s">
        <v>9</v>
      </c>
      <c r="E889" s="28"/>
      <c r="F889" s="28"/>
      <c r="G889" s="28"/>
      <c r="H889" s="28"/>
      <c r="I889" s="28"/>
      <c r="J889" s="28"/>
      <c r="K889" s="28"/>
      <c r="L889" s="28"/>
      <c r="M889" s="28"/>
      <c r="N889" s="28"/>
      <c r="O889" s="28"/>
      <c r="P889" s="28"/>
      <c r="Q889" s="28"/>
      <c r="R889" s="28"/>
      <c r="S889" s="28"/>
      <c r="T889" s="28"/>
      <c r="U889" s="28"/>
      <c r="V889" s="28"/>
      <c r="W889" s="28"/>
      <c r="X889" s="28"/>
      <c r="Y889" s="28"/>
      <c r="Z889" s="28"/>
      <c r="AA889" s="28"/>
      <c r="AB889" s="28"/>
      <c r="AC889" s="28"/>
      <c r="AD889" s="28"/>
      <c r="AE889" s="28"/>
      <c r="AF889" s="28"/>
      <c r="AG889" s="28"/>
      <c r="AH889" s="28"/>
      <c r="AI889" s="28"/>
      <c r="AJ889" s="28"/>
      <c r="AK889" s="28"/>
      <c r="AL889" s="28"/>
      <c r="AM889" s="28"/>
      <c r="AN889" s="28"/>
      <c r="AO889" s="28"/>
      <c r="AP889" s="30"/>
      <c r="AQ889" s="30"/>
      <c r="AR889" s="5">
        <v>895.4</v>
      </c>
      <c r="AS889" s="5">
        <v>881.5</v>
      </c>
      <c r="AU889" s="51"/>
      <c r="AV889" s="52"/>
      <c r="AW889" s="54"/>
      <c r="AY889" s="59">
        <f t="shared" si="1255"/>
        <v>227.7</v>
      </c>
      <c r="AZ889" s="59">
        <f t="shared" si="1256"/>
        <v>202.5</v>
      </c>
      <c r="BA889" s="59">
        <f t="shared" si="1257"/>
        <v>187.7</v>
      </c>
    </row>
    <row r="890" spans="1:53" x14ac:dyDescent="0.15">
      <c r="A890" s="9"/>
      <c r="B890" s="10"/>
      <c r="C890" s="137"/>
      <c r="D890" s="22" t="s">
        <v>10</v>
      </c>
      <c r="E890" s="28"/>
      <c r="F890" s="28"/>
      <c r="G890" s="28"/>
      <c r="H890" s="28"/>
      <c r="I890" s="28"/>
      <c r="J890" s="28"/>
      <c r="K890" s="28"/>
      <c r="L890" s="28"/>
      <c r="M890" s="28"/>
      <c r="N890" s="28"/>
      <c r="O890" s="28"/>
      <c r="P890" s="28"/>
      <c r="Q890" s="28"/>
      <c r="R890" s="28"/>
      <c r="S890" s="28"/>
      <c r="T890" s="28"/>
      <c r="U890" s="28"/>
      <c r="V890" s="28"/>
      <c r="W890" s="28"/>
      <c r="X890" s="28"/>
      <c r="Y890" s="28"/>
      <c r="Z890" s="28"/>
      <c r="AA890" s="28"/>
      <c r="AB890" s="28"/>
      <c r="AC890" s="28"/>
      <c r="AD890" s="28"/>
      <c r="AE890" s="28"/>
      <c r="AF890" s="28"/>
      <c r="AG890" s="28"/>
      <c r="AH890" s="28"/>
      <c r="AI890" s="28"/>
      <c r="AJ890" s="28"/>
      <c r="AK890" s="28"/>
      <c r="AL890" s="28"/>
      <c r="AM890" s="28"/>
      <c r="AN890" s="28"/>
      <c r="AO890" s="28"/>
      <c r="AP890" s="30"/>
      <c r="AQ890" s="30"/>
      <c r="AR890" s="5">
        <v>27.6</v>
      </c>
      <c r="AS890" s="5">
        <v>25.8</v>
      </c>
      <c r="AU890" s="51"/>
      <c r="AV890" s="52"/>
      <c r="AW890" s="54"/>
      <c r="AY890" s="59">
        <f t="shared" si="1255"/>
        <v>21.5</v>
      </c>
      <c r="AZ890" s="59">
        <f t="shared" si="1256"/>
        <v>19.899999999999999</v>
      </c>
      <c r="BA890" s="59">
        <f t="shared" si="1257"/>
        <v>19.7</v>
      </c>
    </row>
    <row r="891" spans="1:53" ht="14.25" thickBot="1" x14ac:dyDescent="0.2">
      <c r="A891" s="9"/>
      <c r="B891" s="10"/>
      <c r="C891" s="138"/>
      <c r="D891" s="24" t="s">
        <v>11</v>
      </c>
      <c r="E891" s="29"/>
      <c r="F891" s="29"/>
      <c r="G891" s="29"/>
      <c r="H891" s="29"/>
      <c r="I891" s="29"/>
      <c r="J891" s="29"/>
      <c r="K891" s="29"/>
      <c r="L891" s="29"/>
      <c r="M891" s="29"/>
      <c r="N891" s="29"/>
      <c r="O891" s="29"/>
      <c r="P891" s="29"/>
      <c r="Q891" s="29"/>
      <c r="R891" s="29"/>
      <c r="S891" s="29"/>
      <c r="T891" s="29"/>
      <c r="U891" s="29"/>
      <c r="V891" s="29"/>
      <c r="W891" s="29"/>
      <c r="X891" s="29"/>
      <c r="Y891" s="29"/>
      <c r="Z891" s="29"/>
      <c r="AA891" s="29"/>
      <c r="AB891" s="29"/>
      <c r="AC891" s="29"/>
      <c r="AD891" s="29"/>
      <c r="AE891" s="29"/>
      <c r="AF891" s="29"/>
      <c r="AG891" s="29"/>
      <c r="AH891" s="29"/>
      <c r="AI891" s="29"/>
      <c r="AJ891" s="29"/>
      <c r="AK891" s="29"/>
      <c r="AL891" s="29"/>
      <c r="AM891" s="29"/>
      <c r="AN891" s="29"/>
      <c r="AO891" s="29"/>
      <c r="AP891" s="31"/>
      <c r="AQ891" s="31"/>
      <c r="AR891" s="7">
        <v>28.2</v>
      </c>
      <c r="AS891" s="7">
        <v>26.5</v>
      </c>
      <c r="AU891" s="51"/>
      <c r="AV891" s="52"/>
      <c r="AW891" s="55"/>
      <c r="AY891" s="59">
        <f t="shared" si="1255"/>
        <v>23.3</v>
      </c>
      <c r="AZ891" s="59">
        <f t="shared" si="1256"/>
        <v>20.7</v>
      </c>
      <c r="BA891" s="59">
        <f t="shared" si="1257"/>
        <v>19.7</v>
      </c>
    </row>
    <row r="892" spans="1:53" x14ac:dyDescent="0.15">
      <c r="A892" s="9"/>
      <c r="B892" s="10"/>
      <c r="C892" s="136" t="s">
        <v>134</v>
      </c>
      <c r="D892" s="23" t="s">
        <v>6</v>
      </c>
      <c r="E892" s="26">
        <f t="shared" ref="E892:AI892" si="1258">SUM(E893:E894)</f>
        <v>0</v>
      </c>
      <c r="F892" s="26">
        <f t="shared" si="1258"/>
        <v>0</v>
      </c>
      <c r="G892" s="26">
        <f t="shared" si="1258"/>
        <v>0</v>
      </c>
      <c r="H892" s="26">
        <f t="shared" si="1258"/>
        <v>0</v>
      </c>
      <c r="I892" s="26">
        <f t="shared" si="1258"/>
        <v>0</v>
      </c>
      <c r="J892" s="26">
        <f t="shared" si="1258"/>
        <v>0</v>
      </c>
      <c r="K892" s="26">
        <f t="shared" si="1258"/>
        <v>0</v>
      </c>
      <c r="L892" s="26">
        <f t="shared" si="1258"/>
        <v>0</v>
      </c>
      <c r="M892" s="26">
        <f t="shared" si="1258"/>
        <v>0</v>
      </c>
      <c r="N892" s="26">
        <f t="shared" si="1258"/>
        <v>0</v>
      </c>
      <c r="O892" s="26">
        <f t="shared" si="1258"/>
        <v>0</v>
      </c>
      <c r="P892" s="26">
        <f t="shared" si="1258"/>
        <v>0</v>
      </c>
      <c r="Q892" s="26">
        <f t="shared" si="1258"/>
        <v>0</v>
      </c>
      <c r="R892" s="26">
        <f t="shared" si="1258"/>
        <v>0</v>
      </c>
      <c r="S892" s="26">
        <f t="shared" si="1258"/>
        <v>0</v>
      </c>
      <c r="T892" s="26">
        <f t="shared" si="1258"/>
        <v>0</v>
      </c>
      <c r="U892" s="26">
        <f t="shared" si="1258"/>
        <v>0</v>
      </c>
      <c r="V892" s="26">
        <f t="shared" si="1258"/>
        <v>0</v>
      </c>
      <c r="W892" s="26">
        <f t="shared" si="1258"/>
        <v>0</v>
      </c>
      <c r="X892" s="26">
        <f t="shared" si="1258"/>
        <v>0</v>
      </c>
      <c r="Y892" s="26">
        <f t="shared" si="1258"/>
        <v>0</v>
      </c>
      <c r="Z892" s="26">
        <f t="shared" si="1258"/>
        <v>0</v>
      </c>
      <c r="AA892" s="26">
        <f t="shared" si="1258"/>
        <v>0</v>
      </c>
      <c r="AB892" s="26">
        <f t="shared" si="1258"/>
        <v>0</v>
      </c>
      <c r="AC892" s="26">
        <f t="shared" si="1258"/>
        <v>0</v>
      </c>
      <c r="AD892" s="26">
        <f t="shared" si="1258"/>
        <v>0</v>
      </c>
      <c r="AE892" s="26">
        <f t="shared" si="1258"/>
        <v>0</v>
      </c>
      <c r="AF892" s="26">
        <f t="shared" si="1258"/>
        <v>0</v>
      </c>
      <c r="AG892" s="26">
        <f t="shared" si="1258"/>
        <v>0</v>
      </c>
      <c r="AH892" s="26">
        <f t="shared" si="1258"/>
        <v>0</v>
      </c>
      <c r="AI892" s="26">
        <f t="shared" si="1258"/>
        <v>0</v>
      </c>
      <c r="AJ892" s="26">
        <f t="shared" ref="AJ892:AK892" si="1259">SUM(AJ893:AJ894)</f>
        <v>0</v>
      </c>
      <c r="AK892" s="26">
        <f t="shared" si="1259"/>
        <v>0</v>
      </c>
      <c r="AL892" s="26">
        <f t="shared" ref="AL892" si="1260">SUM(AL893:AL894)</f>
        <v>0</v>
      </c>
      <c r="AM892" s="26">
        <f t="shared" ref="AM892" si="1261">SUM(AM893:AM894)</f>
        <v>0</v>
      </c>
      <c r="AN892" s="26">
        <f t="shared" ref="AN892" si="1262">SUM(AN893:AN894)</f>
        <v>0</v>
      </c>
      <c r="AO892" s="26">
        <f t="shared" ref="AO892" si="1263">SUM(AO893:AO894)</f>
        <v>0</v>
      </c>
      <c r="AP892" s="27">
        <f t="shared" ref="AP892" si="1264">SUM(AP893:AP894)</f>
        <v>0</v>
      </c>
      <c r="AQ892" s="27">
        <f t="shared" ref="AQ892" si="1265">SUM(AQ893:AQ894)</f>
        <v>0</v>
      </c>
      <c r="AR892" s="3">
        <v>675.4</v>
      </c>
      <c r="AS892" s="3">
        <v>581.20000000000005</v>
      </c>
      <c r="AU892" s="51"/>
      <c r="AV892" s="52"/>
      <c r="AW892" s="53" t="s">
        <v>148</v>
      </c>
      <c r="AY892" s="59">
        <f t="shared" si="1255"/>
        <v>0</v>
      </c>
      <c r="AZ892" s="59">
        <f t="shared" si="1256"/>
        <v>0</v>
      </c>
      <c r="BA892" s="59">
        <f t="shared" si="1257"/>
        <v>66.599999999999994</v>
      </c>
    </row>
    <row r="893" spans="1:53" x14ac:dyDescent="0.15">
      <c r="A893" s="9"/>
      <c r="B893" s="10"/>
      <c r="C893" s="137"/>
      <c r="D893" s="22" t="s">
        <v>7</v>
      </c>
      <c r="E893" s="28"/>
      <c r="F893" s="28"/>
      <c r="G893" s="28"/>
      <c r="H893" s="28"/>
      <c r="I893" s="28"/>
      <c r="J893" s="28"/>
      <c r="K893" s="28"/>
      <c r="L893" s="28"/>
      <c r="M893" s="28"/>
      <c r="N893" s="28"/>
      <c r="O893" s="28"/>
      <c r="P893" s="28"/>
      <c r="Q893" s="28"/>
      <c r="R893" s="28"/>
      <c r="S893" s="28"/>
      <c r="T893" s="28"/>
      <c r="U893" s="28"/>
      <c r="V893" s="28"/>
      <c r="W893" s="28"/>
      <c r="X893" s="28"/>
      <c r="Y893" s="28"/>
      <c r="Z893" s="28"/>
      <c r="AA893" s="28"/>
      <c r="AB893" s="28"/>
      <c r="AC893" s="28"/>
      <c r="AD893" s="28"/>
      <c r="AE893" s="28"/>
      <c r="AF893" s="28"/>
      <c r="AG893" s="28"/>
      <c r="AH893" s="28"/>
      <c r="AI893" s="28"/>
      <c r="AJ893" s="28"/>
      <c r="AK893" s="28"/>
      <c r="AL893" s="28"/>
      <c r="AM893" s="28"/>
      <c r="AN893" s="28"/>
      <c r="AO893" s="28"/>
      <c r="AP893" s="30"/>
      <c r="AQ893" s="30"/>
      <c r="AR893" s="5">
        <v>144.80000000000001</v>
      </c>
      <c r="AS893" s="5">
        <v>129.69999999999999</v>
      </c>
      <c r="AU893" s="51"/>
      <c r="AV893" s="52"/>
      <c r="AW893" s="54"/>
      <c r="AY893" s="59">
        <f t="shared" si="1255"/>
        <v>0</v>
      </c>
      <c r="AZ893" s="59">
        <f t="shared" si="1256"/>
        <v>0</v>
      </c>
      <c r="BA893" s="59">
        <f t="shared" si="1257"/>
        <v>7</v>
      </c>
    </row>
    <row r="894" spans="1:53" x14ac:dyDescent="0.15">
      <c r="A894" s="9"/>
      <c r="B894" s="10"/>
      <c r="C894" s="137"/>
      <c r="D894" s="22" t="s">
        <v>8</v>
      </c>
      <c r="E894" s="28"/>
      <c r="F894" s="28"/>
      <c r="G894" s="28"/>
      <c r="H894" s="28"/>
      <c r="I894" s="28"/>
      <c r="J894" s="28"/>
      <c r="K894" s="28"/>
      <c r="L894" s="28"/>
      <c r="M894" s="28"/>
      <c r="N894" s="28"/>
      <c r="O894" s="28"/>
      <c r="P894" s="28"/>
      <c r="Q894" s="28"/>
      <c r="R894" s="28"/>
      <c r="S894" s="28"/>
      <c r="T894" s="28"/>
      <c r="U894" s="28"/>
      <c r="V894" s="28"/>
      <c r="W894" s="28"/>
      <c r="X894" s="28"/>
      <c r="Y894" s="28"/>
      <c r="Z894" s="28"/>
      <c r="AA894" s="28"/>
      <c r="AB894" s="28"/>
      <c r="AC894" s="28"/>
      <c r="AD894" s="28"/>
      <c r="AE894" s="28"/>
      <c r="AF894" s="28"/>
      <c r="AG894" s="28"/>
      <c r="AH894" s="28"/>
      <c r="AI894" s="28"/>
      <c r="AJ894" s="28"/>
      <c r="AK894" s="28"/>
      <c r="AL894" s="28"/>
      <c r="AM894" s="28"/>
      <c r="AN894" s="28"/>
      <c r="AO894" s="28"/>
      <c r="AP894" s="30"/>
      <c r="AQ894" s="30"/>
      <c r="AR894" s="5">
        <v>530.6</v>
      </c>
      <c r="AS894" s="5">
        <v>451.5</v>
      </c>
      <c r="AU894" s="51"/>
      <c r="AV894" s="52"/>
      <c r="AW894" s="54"/>
      <c r="AY894" s="59">
        <f t="shared" si="1255"/>
        <v>0</v>
      </c>
      <c r="AZ894" s="59">
        <f t="shared" si="1256"/>
        <v>0</v>
      </c>
      <c r="BA894" s="59">
        <f t="shared" si="1257"/>
        <v>59.6</v>
      </c>
    </row>
    <row r="895" spans="1:53" x14ac:dyDescent="0.15">
      <c r="A895" s="9"/>
      <c r="B895" s="10"/>
      <c r="C895" s="137"/>
      <c r="D895" s="22" t="s">
        <v>9</v>
      </c>
      <c r="E895" s="28"/>
      <c r="F895" s="28"/>
      <c r="G895" s="28"/>
      <c r="H895" s="28"/>
      <c r="I895" s="28"/>
      <c r="J895" s="28"/>
      <c r="K895" s="28"/>
      <c r="L895" s="28"/>
      <c r="M895" s="28"/>
      <c r="N895" s="28"/>
      <c r="O895" s="28"/>
      <c r="P895" s="28"/>
      <c r="Q895" s="28"/>
      <c r="R895" s="28"/>
      <c r="S895" s="28"/>
      <c r="T895" s="28"/>
      <c r="U895" s="28"/>
      <c r="V895" s="28"/>
      <c r="W895" s="28"/>
      <c r="X895" s="28"/>
      <c r="Y895" s="28"/>
      <c r="Z895" s="28"/>
      <c r="AA895" s="28"/>
      <c r="AB895" s="28"/>
      <c r="AC895" s="28"/>
      <c r="AD895" s="28"/>
      <c r="AE895" s="28"/>
      <c r="AF895" s="28"/>
      <c r="AG895" s="28"/>
      <c r="AH895" s="28"/>
      <c r="AI895" s="28"/>
      <c r="AJ895" s="28"/>
      <c r="AK895" s="28"/>
      <c r="AL895" s="28"/>
      <c r="AM895" s="28"/>
      <c r="AN895" s="28"/>
      <c r="AO895" s="28"/>
      <c r="AP895" s="30"/>
      <c r="AQ895" s="30"/>
      <c r="AR895" s="5">
        <v>633.4</v>
      </c>
      <c r="AS895" s="5">
        <v>543.6</v>
      </c>
      <c r="AU895" s="51"/>
      <c r="AV895" s="52"/>
      <c r="AW895" s="54"/>
      <c r="AY895" s="59">
        <f t="shared" si="1255"/>
        <v>0</v>
      </c>
      <c r="AZ895" s="59">
        <f t="shared" si="1256"/>
        <v>0</v>
      </c>
      <c r="BA895" s="59">
        <f t="shared" si="1257"/>
        <v>51.9</v>
      </c>
    </row>
    <row r="896" spans="1:53" x14ac:dyDescent="0.15">
      <c r="A896" s="9"/>
      <c r="B896" s="10"/>
      <c r="C896" s="137"/>
      <c r="D896" s="22" t="s">
        <v>10</v>
      </c>
      <c r="E896" s="28"/>
      <c r="F896" s="28"/>
      <c r="G896" s="28"/>
      <c r="H896" s="28"/>
      <c r="I896" s="28"/>
      <c r="J896" s="28"/>
      <c r="K896" s="28"/>
      <c r="L896" s="28"/>
      <c r="M896" s="28"/>
      <c r="N896" s="28"/>
      <c r="O896" s="28"/>
      <c r="P896" s="28"/>
      <c r="Q896" s="28"/>
      <c r="R896" s="28"/>
      <c r="S896" s="28"/>
      <c r="T896" s="28"/>
      <c r="U896" s="28"/>
      <c r="V896" s="28"/>
      <c r="W896" s="28"/>
      <c r="X896" s="28"/>
      <c r="Y896" s="28"/>
      <c r="Z896" s="28"/>
      <c r="AA896" s="28"/>
      <c r="AB896" s="28"/>
      <c r="AC896" s="28"/>
      <c r="AD896" s="28"/>
      <c r="AE896" s="28"/>
      <c r="AF896" s="28"/>
      <c r="AG896" s="28"/>
      <c r="AH896" s="28"/>
      <c r="AI896" s="28"/>
      <c r="AJ896" s="28"/>
      <c r="AK896" s="28"/>
      <c r="AL896" s="28"/>
      <c r="AM896" s="28"/>
      <c r="AN896" s="28"/>
      <c r="AO896" s="28"/>
      <c r="AP896" s="30"/>
      <c r="AQ896" s="30"/>
      <c r="AR896" s="5">
        <v>42</v>
      </c>
      <c r="AS896" s="5">
        <v>37.6</v>
      </c>
      <c r="AU896" s="51"/>
      <c r="AV896" s="52"/>
      <c r="AW896" s="54"/>
      <c r="AY896" s="59">
        <f t="shared" si="1255"/>
        <v>0</v>
      </c>
      <c r="AZ896" s="59">
        <f t="shared" si="1256"/>
        <v>0</v>
      </c>
      <c r="BA896" s="59">
        <f t="shared" si="1257"/>
        <v>14.7</v>
      </c>
    </row>
    <row r="897" spans="1:53" ht="14.25" thickBot="1" x14ac:dyDescent="0.2">
      <c r="A897" s="9"/>
      <c r="B897" s="10"/>
      <c r="C897" s="138"/>
      <c r="D897" s="24" t="s">
        <v>11</v>
      </c>
      <c r="E897" s="29"/>
      <c r="F897" s="29"/>
      <c r="G897" s="29"/>
      <c r="H897" s="29"/>
      <c r="I897" s="29"/>
      <c r="J897" s="29"/>
      <c r="K897" s="29"/>
      <c r="L897" s="29"/>
      <c r="M897" s="29"/>
      <c r="N897" s="29"/>
      <c r="O897" s="29"/>
      <c r="P897" s="29"/>
      <c r="Q897" s="29"/>
      <c r="R897" s="29"/>
      <c r="S897" s="29"/>
      <c r="T897" s="29"/>
      <c r="U897" s="29"/>
      <c r="V897" s="29"/>
      <c r="W897" s="29"/>
      <c r="X897" s="29"/>
      <c r="Y897" s="29"/>
      <c r="Z897" s="29"/>
      <c r="AA897" s="29"/>
      <c r="AB897" s="29"/>
      <c r="AC897" s="29"/>
      <c r="AD897" s="29"/>
      <c r="AE897" s="29"/>
      <c r="AF897" s="29"/>
      <c r="AG897" s="29"/>
      <c r="AH897" s="29"/>
      <c r="AI897" s="29"/>
      <c r="AJ897" s="29"/>
      <c r="AK897" s="29"/>
      <c r="AL897" s="29"/>
      <c r="AM897" s="29"/>
      <c r="AN897" s="29"/>
      <c r="AO897" s="29"/>
      <c r="AP897" s="31"/>
      <c r="AQ897" s="31"/>
      <c r="AR897" s="7">
        <v>75.3</v>
      </c>
      <c r="AS897" s="7">
        <v>59</v>
      </c>
      <c r="AU897" s="51"/>
      <c r="AV897" s="52"/>
      <c r="AW897" s="55"/>
      <c r="AY897" s="59">
        <f t="shared" si="1255"/>
        <v>0</v>
      </c>
      <c r="AZ897" s="59">
        <f t="shared" si="1256"/>
        <v>0</v>
      </c>
      <c r="BA897" s="59">
        <f t="shared" si="1257"/>
        <v>15.8</v>
      </c>
    </row>
    <row r="898" spans="1:53" x14ac:dyDescent="0.15">
      <c r="A898" s="9"/>
      <c r="B898" s="10"/>
      <c r="C898" s="133" t="s">
        <v>135</v>
      </c>
      <c r="D898" s="23" t="s">
        <v>6</v>
      </c>
      <c r="E898" s="26">
        <f t="shared" ref="E898:AI898" si="1266">SUM(E899:E900)-SUM(E901:E902)</f>
        <v>0</v>
      </c>
      <c r="F898" s="26">
        <f t="shared" si="1266"/>
        <v>0</v>
      </c>
      <c r="G898" s="26">
        <f t="shared" si="1266"/>
        <v>0</v>
      </c>
      <c r="H898" s="26">
        <f t="shared" si="1266"/>
        <v>0</v>
      </c>
      <c r="I898" s="26">
        <f t="shared" si="1266"/>
        <v>0</v>
      </c>
      <c r="J898" s="26">
        <f t="shared" si="1266"/>
        <v>0</v>
      </c>
      <c r="K898" s="26">
        <f t="shared" si="1266"/>
        <v>0</v>
      </c>
      <c r="L898" s="26">
        <f t="shared" si="1266"/>
        <v>0</v>
      </c>
      <c r="M898" s="26">
        <f t="shared" si="1266"/>
        <v>0</v>
      </c>
      <c r="N898" s="26">
        <f t="shared" si="1266"/>
        <v>0</v>
      </c>
      <c r="O898" s="26">
        <f t="shared" si="1266"/>
        <v>0</v>
      </c>
      <c r="P898" s="26">
        <f t="shared" si="1266"/>
        <v>0</v>
      </c>
      <c r="Q898" s="26">
        <f t="shared" si="1266"/>
        <v>0</v>
      </c>
      <c r="R898" s="26">
        <f t="shared" si="1266"/>
        <v>0</v>
      </c>
      <c r="S898" s="26">
        <f t="shared" si="1266"/>
        <v>0</v>
      </c>
      <c r="T898" s="26">
        <f t="shared" si="1266"/>
        <v>0</v>
      </c>
      <c r="U898" s="26">
        <f t="shared" si="1266"/>
        <v>0</v>
      </c>
      <c r="V898" s="26">
        <f t="shared" si="1266"/>
        <v>0</v>
      </c>
      <c r="W898" s="26">
        <f t="shared" si="1266"/>
        <v>0</v>
      </c>
      <c r="X898" s="26">
        <f t="shared" si="1266"/>
        <v>0</v>
      </c>
      <c r="Y898" s="26">
        <f t="shared" si="1266"/>
        <v>0</v>
      </c>
      <c r="Z898" s="26">
        <f t="shared" si="1266"/>
        <v>0</v>
      </c>
      <c r="AA898" s="26">
        <f t="shared" si="1266"/>
        <v>0</v>
      </c>
      <c r="AB898" s="26">
        <f t="shared" si="1266"/>
        <v>0</v>
      </c>
      <c r="AC898" s="26">
        <f t="shared" si="1266"/>
        <v>0</v>
      </c>
      <c r="AD898" s="26">
        <f t="shared" si="1266"/>
        <v>0</v>
      </c>
      <c r="AE898" s="26">
        <f t="shared" si="1266"/>
        <v>0</v>
      </c>
      <c r="AF898" s="26">
        <f t="shared" si="1266"/>
        <v>0</v>
      </c>
      <c r="AG898" s="26">
        <f t="shared" si="1266"/>
        <v>0</v>
      </c>
      <c r="AH898" s="26">
        <f t="shared" si="1266"/>
        <v>0</v>
      </c>
      <c r="AI898" s="26">
        <f t="shared" si="1266"/>
        <v>0</v>
      </c>
      <c r="AJ898" s="26">
        <f t="shared" ref="AJ898:AK898" si="1267">SUM(AJ899:AJ900)-SUM(AJ901:AJ902)</f>
        <v>0</v>
      </c>
      <c r="AK898" s="26">
        <f t="shared" si="1267"/>
        <v>0</v>
      </c>
      <c r="AL898" s="26">
        <f t="shared" ref="AL898" si="1268">SUM(AL899:AL900)-SUM(AL901:AL902)</f>
        <v>0</v>
      </c>
      <c r="AM898" s="26">
        <f t="shared" ref="AM898" si="1269">SUM(AM899:AM900)-SUM(AM901:AM902)</f>
        <v>0</v>
      </c>
      <c r="AN898" s="26">
        <f t="shared" ref="AN898" si="1270">SUM(AN899:AN900)-SUM(AN901:AN902)</f>
        <v>5000</v>
      </c>
      <c r="AO898" s="26">
        <f t="shared" ref="AO898" si="1271">SUM(AO899:AO900)-SUM(AO901:AO902)</f>
        <v>0</v>
      </c>
      <c r="AP898" s="27">
        <f t="shared" ref="AP898" si="1272">SUM(AP899:AP900)-SUM(AP901:AP902)</f>
        <v>0</v>
      </c>
      <c r="AQ898" s="27">
        <f t="shared" ref="AQ898" si="1273">SUM(AQ899:AQ900)-SUM(AQ901:AQ902)</f>
        <v>0</v>
      </c>
      <c r="AR898" s="3">
        <v>892.9</v>
      </c>
      <c r="AS898" s="3">
        <v>859.4</v>
      </c>
      <c r="AU898" s="51"/>
      <c r="AV898" s="52"/>
      <c r="AW898" s="53" t="s">
        <v>388</v>
      </c>
      <c r="AY898" s="27">
        <f>SUM(AY899:AY900)</f>
        <v>163.30000000000001</v>
      </c>
      <c r="AZ898" s="27">
        <f>SUM(AZ899:AZ900)</f>
        <v>177.1</v>
      </c>
      <c r="BA898" s="27">
        <f>SUM(BA899:BA900)</f>
        <v>164</v>
      </c>
    </row>
    <row r="899" spans="1:53" x14ac:dyDescent="0.15">
      <c r="A899" s="9"/>
      <c r="B899" s="10"/>
      <c r="C899" s="134"/>
      <c r="D899" s="22" t="s">
        <v>7</v>
      </c>
      <c r="E899" s="28"/>
      <c r="F899" s="28"/>
      <c r="G899" s="28"/>
      <c r="H899" s="28"/>
      <c r="I899" s="28"/>
      <c r="J899" s="28"/>
      <c r="K899" s="28"/>
      <c r="L899" s="28"/>
      <c r="M899" s="28"/>
      <c r="N899" s="28"/>
      <c r="O899" s="28"/>
      <c r="P899" s="28"/>
      <c r="Q899" s="28"/>
      <c r="R899" s="28"/>
      <c r="S899" s="28"/>
      <c r="T899" s="28"/>
      <c r="U899" s="28"/>
      <c r="V899" s="28"/>
      <c r="W899" s="28"/>
      <c r="X899" s="28"/>
      <c r="Y899" s="28"/>
      <c r="Z899" s="28"/>
      <c r="AA899" s="28"/>
      <c r="AB899" s="28"/>
      <c r="AC899" s="28"/>
      <c r="AD899" s="28">
        <v>123505</v>
      </c>
      <c r="AE899" s="28">
        <v>173003</v>
      </c>
      <c r="AF899" s="28">
        <v>362222</v>
      </c>
      <c r="AG899" s="28">
        <v>460063</v>
      </c>
      <c r="AH899" s="28">
        <v>554564</v>
      </c>
      <c r="AI899" s="28">
        <v>683502</v>
      </c>
      <c r="AJ899" s="28">
        <v>693592</v>
      </c>
      <c r="AK899" s="28">
        <v>677200</v>
      </c>
      <c r="AL899" s="28">
        <v>647569</v>
      </c>
      <c r="AM899" s="28">
        <v>598196</v>
      </c>
      <c r="AN899" s="28">
        <v>657186</v>
      </c>
      <c r="AO899" s="28">
        <v>714170</v>
      </c>
      <c r="AP899" s="30">
        <v>396.4</v>
      </c>
      <c r="AQ899" s="30">
        <v>303.60000000000002</v>
      </c>
      <c r="AR899" s="5">
        <v>360.5</v>
      </c>
      <c r="AS899" s="5">
        <v>407.6</v>
      </c>
      <c r="AU899" s="51"/>
      <c r="AV899" s="52"/>
      <c r="AW899" s="54"/>
      <c r="AY899" s="59">
        <f t="shared" ref="AY899:AY927" si="1274">AP983</f>
        <v>17.8</v>
      </c>
      <c r="AZ899" s="59">
        <f t="shared" ref="AZ899:AZ927" si="1275">AQ983</f>
        <v>3.1</v>
      </c>
      <c r="BA899" s="59">
        <f t="shared" ref="BA899:BA927" si="1276">AR983</f>
        <v>2.8</v>
      </c>
    </row>
    <row r="900" spans="1:53" x14ac:dyDescent="0.15">
      <c r="A900" s="9"/>
      <c r="B900" s="10"/>
      <c r="C900" s="134"/>
      <c r="D900" s="22" t="s">
        <v>8</v>
      </c>
      <c r="E900" s="28"/>
      <c r="F900" s="28"/>
      <c r="G900" s="28"/>
      <c r="H900" s="28"/>
      <c r="I900" s="28"/>
      <c r="J900" s="28"/>
      <c r="K900" s="28"/>
      <c r="L900" s="28"/>
      <c r="M900" s="28"/>
      <c r="N900" s="28"/>
      <c r="O900" s="28"/>
      <c r="P900" s="28"/>
      <c r="Q900" s="28"/>
      <c r="R900" s="28"/>
      <c r="S900" s="28"/>
      <c r="T900" s="28"/>
      <c r="U900" s="28"/>
      <c r="V900" s="28"/>
      <c r="W900" s="28"/>
      <c r="X900" s="28"/>
      <c r="Y900" s="28"/>
      <c r="Z900" s="28"/>
      <c r="AA900" s="28"/>
      <c r="AB900" s="28"/>
      <c r="AC900" s="28"/>
      <c r="AD900" s="28">
        <v>226681</v>
      </c>
      <c r="AE900" s="28">
        <v>197458</v>
      </c>
      <c r="AF900" s="28">
        <v>363725</v>
      </c>
      <c r="AG900" s="28">
        <v>410975</v>
      </c>
      <c r="AH900" s="28">
        <v>460750</v>
      </c>
      <c r="AI900" s="28">
        <v>520228</v>
      </c>
      <c r="AJ900" s="28">
        <v>462399</v>
      </c>
      <c r="AK900" s="28">
        <v>451462</v>
      </c>
      <c r="AL900" s="28">
        <v>431721</v>
      </c>
      <c r="AM900" s="28">
        <v>398786</v>
      </c>
      <c r="AN900" s="28">
        <v>438145</v>
      </c>
      <c r="AO900" s="28">
        <v>476123</v>
      </c>
      <c r="AP900" s="30">
        <v>594.70000000000005</v>
      </c>
      <c r="AQ900" s="30">
        <v>455.2</v>
      </c>
      <c r="AR900" s="5">
        <v>532.4</v>
      </c>
      <c r="AS900" s="5">
        <v>451.8</v>
      </c>
      <c r="AU900" s="51"/>
      <c r="AV900" s="52"/>
      <c r="AW900" s="54"/>
      <c r="AY900" s="59">
        <f t="shared" si="1274"/>
        <v>145.5</v>
      </c>
      <c r="AZ900" s="59">
        <f t="shared" si="1275"/>
        <v>174</v>
      </c>
      <c r="BA900" s="59">
        <f t="shared" si="1276"/>
        <v>161.19999999999999</v>
      </c>
    </row>
    <row r="901" spans="1:53" x14ac:dyDescent="0.15">
      <c r="A901" s="9"/>
      <c r="B901" s="10"/>
      <c r="C901" s="134"/>
      <c r="D901" s="22" t="s">
        <v>9</v>
      </c>
      <c r="E901" s="28"/>
      <c r="F901" s="28"/>
      <c r="G901" s="28"/>
      <c r="H901" s="28"/>
      <c r="I901" s="28"/>
      <c r="J901" s="28"/>
      <c r="K901" s="28"/>
      <c r="L901" s="28"/>
      <c r="M901" s="28"/>
      <c r="N901" s="28"/>
      <c r="O901" s="28"/>
      <c r="P901" s="28"/>
      <c r="Q901" s="28"/>
      <c r="R901" s="28"/>
      <c r="S901" s="28"/>
      <c r="T901" s="28"/>
      <c r="U901" s="28"/>
      <c r="V901" s="28"/>
      <c r="W901" s="28"/>
      <c r="X901" s="28"/>
      <c r="Y901" s="28"/>
      <c r="Z901" s="28"/>
      <c r="AA901" s="28"/>
      <c r="AB901" s="28"/>
      <c r="AC901" s="28"/>
      <c r="AD901" s="28">
        <v>249581</v>
      </c>
      <c r="AE901" s="28">
        <v>238266</v>
      </c>
      <c r="AF901" s="28">
        <v>495869</v>
      </c>
      <c r="AG901" s="28">
        <v>612268</v>
      </c>
      <c r="AH901" s="28">
        <v>653742</v>
      </c>
      <c r="AI901" s="28">
        <v>705429</v>
      </c>
      <c r="AJ901" s="28">
        <v>640580</v>
      </c>
      <c r="AK901" s="28">
        <v>540606</v>
      </c>
      <c r="AL901" s="28">
        <v>515604</v>
      </c>
      <c r="AM901" s="28">
        <v>497616</v>
      </c>
      <c r="AN901" s="28">
        <v>576495</v>
      </c>
      <c r="AO901" s="28">
        <v>630848</v>
      </c>
      <c r="AP901" s="30">
        <v>587.29999999999995</v>
      </c>
      <c r="AQ901" s="30">
        <v>476.5</v>
      </c>
      <c r="AR901" s="5">
        <v>534.79999999999995</v>
      </c>
      <c r="AS901" s="5">
        <v>529.6</v>
      </c>
      <c r="AU901" s="51"/>
      <c r="AV901" s="52"/>
      <c r="AW901" s="54"/>
      <c r="AY901" s="59">
        <f t="shared" si="1274"/>
        <v>75.7</v>
      </c>
      <c r="AZ901" s="59">
        <f t="shared" si="1275"/>
        <v>72.5</v>
      </c>
      <c r="BA901" s="59">
        <f t="shared" si="1276"/>
        <v>73</v>
      </c>
    </row>
    <row r="902" spans="1:53" x14ac:dyDescent="0.15">
      <c r="A902" s="9"/>
      <c r="B902" s="10"/>
      <c r="C902" s="134"/>
      <c r="D902" s="22" t="s">
        <v>10</v>
      </c>
      <c r="E902" s="28"/>
      <c r="F902" s="28"/>
      <c r="G902" s="28"/>
      <c r="H902" s="28"/>
      <c r="I902" s="28"/>
      <c r="J902" s="28"/>
      <c r="K902" s="28"/>
      <c r="L902" s="28"/>
      <c r="M902" s="28"/>
      <c r="N902" s="28"/>
      <c r="O902" s="28"/>
      <c r="P902" s="28"/>
      <c r="Q902" s="28"/>
      <c r="R902" s="28"/>
      <c r="S902" s="28"/>
      <c r="T902" s="28"/>
      <c r="U902" s="28"/>
      <c r="V902" s="28"/>
      <c r="W902" s="28"/>
      <c r="X902" s="28"/>
      <c r="Y902" s="28"/>
      <c r="Z902" s="28"/>
      <c r="AA902" s="28"/>
      <c r="AB902" s="28"/>
      <c r="AC902" s="28"/>
      <c r="AD902" s="28">
        <v>100605</v>
      </c>
      <c r="AE902" s="28">
        <v>132195</v>
      </c>
      <c r="AF902" s="28">
        <v>230078</v>
      </c>
      <c r="AG902" s="28">
        <v>258770</v>
      </c>
      <c r="AH902" s="28">
        <v>361572</v>
      </c>
      <c r="AI902" s="28">
        <v>498301</v>
      </c>
      <c r="AJ902" s="28">
        <v>515411</v>
      </c>
      <c r="AK902" s="28">
        <v>588056</v>
      </c>
      <c r="AL902" s="28">
        <v>563686</v>
      </c>
      <c r="AM902" s="28">
        <v>499366</v>
      </c>
      <c r="AN902" s="28">
        <v>513836</v>
      </c>
      <c r="AO902" s="28">
        <v>559445</v>
      </c>
      <c r="AP902" s="30">
        <v>403.8</v>
      </c>
      <c r="AQ902" s="30">
        <v>282.3</v>
      </c>
      <c r="AR902" s="5">
        <v>358.1</v>
      </c>
      <c r="AS902" s="5">
        <v>329.8</v>
      </c>
      <c r="AU902" s="51"/>
      <c r="AV902" s="52"/>
      <c r="AW902" s="54"/>
      <c r="AY902" s="59">
        <f t="shared" si="1274"/>
        <v>87.6</v>
      </c>
      <c r="AZ902" s="59">
        <f t="shared" si="1275"/>
        <v>104.6</v>
      </c>
      <c r="BA902" s="59">
        <f t="shared" si="1276"/>
        <v>91</v>
      </c>
    </row>
    <row r="903" spans="1:53" ht="14.25" thickBot="1" x14ac:dyDescent="0.2">
      <c r="A903" s="9"/>
      <c r="B903" s="11"/>
      <c r="C903" s="135"/>
      <c r="D903" s="24" t="s">
        <v>11</v>
      </c>
      <c r="E903" s="29"/>
      <c r="F903" s="29"/>
      <c r="G903" s="29"/>
      <c r="H903" s="29"/>
      <c r="I903" s="29"/>
      <c r="J903" s="29"/>
      <c r="K903" s="29"/>
      <c r="L903" s="29"/>
      <c r="M903" s="29"/>
      <c r="N903" s="29"/>
      <c r="O903" s="29"/>
      <c r="P903" s="29"/>
      <c r="Q903" s="29"/>
      <c r="R903" s="29"/>
      <c r="S903" s="29"/>
      <c r="T903" s="29"/>
      <c r="U903" s="29"/>
      <c r="V903" s="29"/>
      <c r="W903" s="29"/>
      <c r="X903" s="29"/>
      <c r="Y903" s="29"/>
      <c r="Z903" s="29"/>
      <c r="AA903" s="29"/>
      <c r="AB903" s="29"/>
      <c r="AC903" s="29"/>
      <c r="AD903" s="29">
        <v>117198</v>
      </c>
      <c r="AE903" s="29">
        <v>155686</v>
      </c>
      <c r="AF903" s="29">
        <v>384706</v>
      </c>
      <c r="AG903" s="29">
        <v>430468</v>
      </c>
      <c r="AH903" s="29">
        <v>447393</v>
      </c>
      <c r="AI903" s="29">
        <v>630581</v>
      </c>
      <c r="AJ903" s="29">
        <v>663518</v>
      </c>
      <c r="AK903" s="29">
        <v>727721</v>
      </c>
      <c r="AL903" s="29">
        <v>701778</v>
      </c>
      <c r="AM903" s="29">
        <v>626040</v>
      </c>
      <c r="AN903" s="29">
        <v>680235</v>
      </c>
      <c r="AO903" s="29">
        <v>948455</v>
      </c>
      <c r="AP903" s="31">
        <v>633.79999999999995</v>
      </c>
      <c r="AQ903" s="31">
        <v>425.2</v>
      </c>
      <c r="AR903" s="7">
        <v>543.70000000000005</v>
      </c>
      <c r="AS903" s="7">
        <v>503.1</v>
      </c>
      <c r="AU903" s="51"/>
      <c r="AV903" s="52"/>
      <c r="AW903" s="55"/>
      <c r="AY903" s="59">
        <f t="shared" si="1274"/>
        <v>116.8</v>
      </c>
      <c r="AZ903" s="59">
        <f t="shared" si="1275"/>
        <v>142.6</v>
      </c>
      <c r="BA903" s="59">
        <f t="shared" si="1276"/>
        <v>122.2</v>
      </c>
    </row>
    <row r="904" spans="1:53" x14ac:dyDescent="0.15">
      <c r="A904" s="9"/>
      <c r="B904" s="9"/>
      <c r="C904" s="136" t="s">
        <v>136</v>
      </c>
      <c r="D904" s="23" t="s">
        <v>6</v>
      </c>
      <c r="E904" s="26">
        <f t="shared" ref="E904:AI904" si="1277">SUM(E905:E906)</f>
        <v>0</v>
      </c>
      <c r="F904" s="26">
        <f t="shared" si="1277"/>
        <v>0</v>
      </c>
      <c r="G904" s="26">
        <f t="shared" si="1277"/>
        <v>0</v>
      </c>
      <c r="H904" s="26">
        <f t="shared" si="1277"/>
        <v>0</v>
      </c>
      <c r="I904" s="26">
        <f t="shared" si="1277"/>
        <v>0</v>
      </c>
      <c r="J904" s="26">
        <f t="shared" si="1277"/>
        <v>0</v>
      </c>
      <c r="K904" s="26">
        <f t="shared" si="1277"/>
        <v>0</v>
      </c>
      <c r="L904" s="26">
        <f t="shared" si="1277"/>
        <v>0</v>
      </c>
      <c r="M904" s="26">
        <f t="shared" si="1277"/>
        <v>0</v>
      </c>
      <c r="N904" s="26">
        <f t="shared" si="1277"/>
        <v>0</v>
      </c>
      <c r="O904" s="26">
        <f t="shared" si="1277"/>
        <v>0</v>
      </c>
      <c r="P904" s="26">
        <f t="shared" si="1277"/>
        <v>0</v>
      </c>
      <c r="Q904" s="26">
        <f t="shared" si="1277"/>
        <v>0</v>
      </c>
      <c r="R904" s="26">
        <f t="shared" si="1277"/>
        <v>0</v>
      </c>
      <c r="S904" s="26">
        <f t="shared" si="1277"/>
        <v>0</v>
      </c>
      <c r="T904" s="26">
        <f t="shared" si="1277"/>
        <v>0</v>
      </c>
      <c r="U904" s="26">
        <f t="shared" si="1277"/>
        <v>0</v>
      </c>
      <c r="V904" s="26">
        <f t="shared" si="1277"/>
        <v>0</v>
      </c>
      <c r="W904" s="26">
        <f t="shared" si="1277"/>
        <v>0</v>
      </c>
      <c r="X904" s="26">
        <f t="shared" si="1277"/>
        <v>0</v>
      </c>
      <c r="Y904" s="26">
        <f t="shared" si="1277"/>
        <v>0</v>
      </c>
      <c r="Z904" s="26">
        <f t="shared" si="1277"/>
        <v>0</v>
      </c>
      <c r="AA904" s="26">
        <f t="shared" si="1277"/>
        <v>0</v>
      </c>
      <c r="AB904" s="26">
        <f t="shared" si="1277"/>
        <v>0</v>
      </c>
      <c r="AC904" s="26">
        <f t="shared" si="1277"/>
        <v>0</v>
      </c>
      <c r="AD904" s="26">
        <f t="shared" si="1277"/>
        <v>0</v>
      </c>
      <c r="AE904" s="26">
        <f t="shared" si="1277"/>
        <v>0</v>
      </c>
      <c r="AF904" s="26">
        <f t="shared" si="1277"/>
        <v>0</v>
      </c>
      <c r="AG904" s="26">
        <f t="shared" si="1277"/>
        <v>0</v>
      </c>
      <c r="AH904" s="26">
        <f t="shared" si="1277"/>
        <v>0</v>
      </c>
      <c r="AI904" s="26">
        <f t="shared" si="1277"/>
        <v>0</v>
      </c>
      <c r="AJ904" s="26">
        <f t="shared" ref="AJ904:AK904" si="1278">SUM(AJ905:AJ906)</f>
        <v>0</v>
      </c>
      <c r="AK904" s="26">
        <f t="shared" si="1278"/>
        <v>0</v>
      </c>
      <c r="AL904" s="26">
        <f t="shared" ref="AL904" si="1279">SUM(AL905:AL906)</f>
        <v>0</v>
      </c>
      <c r="AM904" s="26">
        <f t="shared" ref="AM904" si="1280">SUM(AM905:AM906)</f>
        <v>0</v>
      </c>
      <c r="AN904" s="26">
        <f t="shared" ref="AN904" si="1281">SUM(AN905:AN906)</f>
        <v>0</v>
      </c>
      <c r="AO904" s="26">
        <f t="shared" ref="AO904" si="1282">SUM(AO905:AO906)</f>
        <v>0</v>
      </c>
      <c r="AP904" s="27">
        <f t="shared" ref="AP904" si="1283">SUM(AP905:AP906)</f>
        <v>0</v>
      </c>
      <c r="AQ904" s="27">
        <f t="shared" ref="AQ904" si="1284">SUM(AQ905:AQ906)</f>
        <v>0</v>
      </c>
      <c r="AR904" s="3">
        <v>83.8</v>
      </c>
      <c r="AS904" s="3">
        <v>67.3</v>
      </c>
      <c r="AU904" s="51"/>
      <c r="AV904" s="52"/>
      <c r="AW904" s="53" t="s">
        <v>149</v>
      </c>
      <c r="AY904" s="59">
        <f t="shared" si="1274"/>
        <v>0</v>
      </c>
      <c r="AZ904" s="59">
        <f t="shared" si="1275"/>
        <v>0</v>
      </c>
      <c r="BA904" s="59">
        <f t="shared" si="1276"/>
        <v>93.2</v>
      </c>
    </row>
    <row r="905" spans="1:53" x14ac:dyDescent="0.15">
      <c r="A905" s="9"/>
      <c r="B905" s="10"/>
      <c r="C905" s="137"/>
      <c r="D905" s="22" t="s">
        <v>7</v>
      </c>
      <c r="E905" s="28"/>
      <c r="F905" s="28"/>
      <c r="G905" s="28"/>
      <c r="H905" s="28"/>
      <c r="I905" s="28"/>
      <c r="J905" s="28"/>
      <c r="K905" s="28"/>
      <c r="L905" s="28"/>
      <c r="M905" s="28"/>
      <c r="N905" s="28"/>
      <c r="O905" s="28"/>
      <c r="P905" s="28"/>
      <c r="Q905" s="28"/>
      <c r="R905" s="28"/>
      <c r="S905" s="28"/>
      <c r="T905" s="28"/>
      <c r="U905" s="28"/>
      <c r="V905" s="28"/>
      <c r="W905" s="28"/>
      <c r="X905" s="28"/>
      <c r="Y905" s="28"/>
      <c r="Z905" s="28"/>
      <c r="AA905" s="28"/>
      <c r="AB905" s="28"/>
      <c r="AC905" s="28"/>
      <c r="AD905" s="28"/>
      <c r="AE905" s="28"/>
      <c r="AF905" s="28"/>
      <c r="AG905" s="28"/>
      <c r="AH905" s="28"/>
      <c r="AI905" s="28"/>
      <c r="AJ905" s="28"/>
      <c r="AK905" s="28"/>
      <c r="AL905" s="28"/>
      <c r="AM905" s="28"/>
      <c r="AN905" s="28"/>
      <c r="AO905" s="28"/>
      <c r="AP905" s="30"/>
      <c r="AQ905" s="30"/>
      <c r="AR905" s="5">
        <v>4.8</v>
      </c>
      <c r="AS905" s="5">
        <v>3.1</v>
      </c>
      <c r="AU905" s="51"/>
      <c r="AV905" s="52"/>
      <c r="AW905" s="54"/>
      <c r="AY905" s="59">
        <f t="shared" si="1274"/>
        <v>0</v>
      </c>
      <c r="AZ905" s="59">
        <f t="shared" si="1275"/>
        <v>0</v>
      </c>
      <c r="BA905" s="59">
        <f t="shared" si="1276"/>
        <v>45.2</v>
      </c>
    </row>
    <row r="906" spans="1:53" x14ac:dyDescent="0.15">
      <c r="A906" s="9"/>
      <c r="B906" s="10"/>
      <c r="C906" s="137"/>
      <c r="D906" s="22" t="s">
        <v>8</v>
      </c>
      <c r="E906" s="28"/>
      <c r="F906" s="28"/>
      <c r="G906" s="28"/>
      <c r="H906" s="28"/>
      <c r="I906" s="28"/>
      <c r="J906" s="28"/>
      <c r="K906" s="28"/>
      <c r="L906" s="28"/>
      <c r="M906" s="28"/>
      <c r="N906" s="28"/>
      <c r="O906" s="28"/>
      <c r="P906" s="28"/>
      <c r="Q906" s="28"/>
      <c r="R906" s="28"/>
      <c r="S906" s="28"/>
      <c r="T906" s="28"/>
      <c r="U906" s="28"/>
      <c r="V906" s="28"/>
      <c r="W906" s="28"/>
      <c r="X906" s="28"/>
      <c r="Y906" s="28"/>
      <c r="Z906" s="28"/>
      <c r="AA906" s="28"/>
      <c r="AB906" s="28"/>
      <c r="AC906" s="28"/>
      <c r="AD906" s="28"/>
      <c r="AE906" s="28"/>
      <c r="AF906" s="28"/>
      <c r="AG906" s="28"/>
      <c r="AH906" s="28"/>
      <c r="AI906" s="28"/>
      <c r="AJ906" s="28"/>
      <c r="AK906" s="28"/>
      <c r="AL906" s="28"/>
      <c r="AM906" s="28"/>
      <c r="AN906" s="28"/>
      <c r="AO906" s="28"/>
      <c r="AP906" s="30"/>
      <c r="AQ906" s="30"/>
      <c r="AR906" s="5">
        <v>79</v>
      </c>
      <c r="AS906" s="5">
        <v>64.2</v>
      </c>
      <c r="AU906" s="51"/>
      <c r="AV906" s="52"/>
      <c r="AW906" s="54"/>
      <c r="AY906" s="59">
        <f t="shared" si="1274"/>
        <v>0</v>
      </c>
      <c r="AZ906" s="59">
        <f t="shared" si="1275"/>
        <v>0</v>
      </c>
      <c r="BA906" s="59">
        <f t="shared" si="1276"/>
        <v>48</v>
      </c>
    </row>
    <row r="907" spans="1:53" x14ac:dyDescent="0.15">
      <c r="A907" s="9"/>
      <c r="B907" s="10"/>
      <c r="C907" s="137"/>
      <c r="D907" s="22" t="s">
        <v>9</v>
      </c>
      <c r="E907" s="28"/>
      <c r="F907" s="28"/>
      <c r="G907" s="28"/>
      <c r="H907" s="28"/>
      <c r="I907" s="28"/>
      <c r="J907" s="28"/>
      <c r="K907" s="28"/>
      <c r="L907" s="28"/>
      <c r="M907" s="28"/>
      <c r="N907" s="28"/>
      <c r="O907" s="28"/>
      <c r="P907" s="28"/>
      <c r="Q907" s="28"/>
      <c r="R907" s="28"/>
      <c r="S907" s="28"/>
      <c r="T907" s="28"/>
      <c r="U907" s="28"/>
      <c r="V907" s="28"/>
      <c r="W907" s="28"/>
      <c r="X907" s="28"/>
      <c r="Y907" s="28"/>
      <c r="Z907" s="28"/>
      <c r="AA907" s="28"/>
      <c r="AB907" s="28"/>
      <c r="AC907" s="28"/>
      <c r="AD907" s="28"/>
      <c r="AE907" s="28"/>
      <c r="AF907" s="28"/>
      <c r="AG907" s="28"/>
      <c r="AH907" s="28"/>
      <c r="AI907" s="28"/>
      <c r="AJ907" s="28"/>
      <c r="AK907" s="28"/>
      <c r="AL907" s="28"/>
      <c r="AM907" s="28"/>
      <c r="AN907" s="28"/>
      <c r="AO907" s="28"/>
      <c r="AP907" s="30"/>
      <c r="AQ907" s="30"/>
      <c r="AR907" s="5">
        <v>72.7</v>
      </c>
      <c r="AS907" s="5">
        <v>56.7</v>
      </c>
      <c r="AU907" s="51"/>
      <c r="AV907" s="52"/>
      <c r="AW907" s="54"/>
      <c r="AY907" s="59">
        <f t="shared" si="1274"/>
        <v>0</v>
      </c>
      <c r="AZ907" s="59">
        <f t="shared" si="1275"/>
        <v>0</v>
      </c>
      <c r="BA907" s="59">
        <f t="shared" si="1276"/>
        <v>80.900000000000006</v>
      </c>
    </row>
    <row r="908" spans="1:53" x14ac:dyDescent="0.15">
      <c r="A908" s="9"/>
      <c r="B908" s="10"/>
      <c r="C908" s="137"/>
      <c r="D908" s="22" t="s">
        <v>10</v>
      </c>
      <c r="E908" s="28"/>
      <c r="F908" s="28"/>
      <c r="G908" s="28"/>
      <c r="H908" s="28"/>
      <c r="I908" s="28"/>
      <c r="J908" s="28"/>
      <c r="K908" s="28"/>
      <c r="L908" s="28"/>
      <c r="M908" s="28"/>
      <c r="N908" s="28"/>
      <c r="O908" s="28"/>
      <c r="P908" s="28"/>
      <c r="Q908" s="28"/>
      <c r="R908" s="28"/>
      <c r="S908" s="28"/>
      <c r="T908" s="28"/>
      <c r="U908" s="28"/>
      <c r="V908" s="28"/>
      <c r="W908" s="28"/>
      <c r="X908" s="28"/>
      <c r="Y908" s="28"/>
      <c r="Z908" s="28"/>
      <c r="AA908" s="28"/>
      <c r="AB908" s="28"/>
      <c r="AC908" s="28"/>
      <c r="AD908" s="28"/>
      <c r="AE908" s="28"/>
      <c r="AF908" s="28"/>
      <c r="AG908" s="28"/>
      <c r="AH908" s="28"/>
      <c r="AI908" s="28"/>
      <c r="AJ908" s="28"/>
      <c r="AK908" s="28"/>
      <c r="AL908" s="28"/>
      <c r="AM908" s="28"/>
      <c r="AN908" s="28"/>
      <c r="AO908" s="28"/>
      <c r="AP908" s="30"/>
      <c r="AQ908" s="30"/>
      <c r="AR908" s="5">
        <v>11.1</v>
      </c>
      <c r="AS908" s="5">
        <v>10.6</v>
      </c>
      <c r="AU908" s="51"/>
      <c r="AV908" s="52"/>
      <c r="AW908" s="54"/>
      <c r="AY908" s="59">
        <f t="shared" si="1274"/>
        <v>0</v>
      </c>
      <c r="AZ908" s="59">
        <f t="shared" si="1275"/>
        <v>0</v>
      </c>
      <c r="BA908" s="59">
        <f t="shared" si="1276"/>
        <v>12.3</v>
      </c>
    </row>
    <row r="909" spans="1:53" ht="14.25" thickBot="1" x14ac:dyDescent="0.2">
      <c r="A909" s="9"/>
      <c r="B909" s="10"/>
      <c r="C909" s="138"/>
      <c r="D909" s="24" t="s">
        <v>11</v>
      </c>
      <c r="E909" s="29"/>
      <c r="F909" s="29"/>
      <c r="G909" s="29"/>
      <c r="H909" s="29"/>
      <c r="I909" s="29"/>
      <c r="J909" s="29"/>
      <c r="K909" s="29"/>
      <c r="L909" s="29"/>
      <c r="M909" s="29"/>
      <c r="N909" s="29"/>
      <c r="O909" s="29"/>
      <c r="P909" s="29"/>
      <c r="Q909" s="29"/>
      <c r="R909" s="29"/>
      <c r="S909" s="29"/>
      <c r="T909" s="29"/>
      <c r="U909" s="29"/>
      <c r="V909" s="29"/>
      <c r="W909" s="29"/>
      <c r="X909" s="29"/>
      <c r="Y909" s="29"/>
      <c r="Z909" s="29"/>
      <c r="AA909" s="29"/>
      <c r="AB909" s="29"/>
      <c r="AC909" s="29"/>
      <c r="AD909" s="29"/>
      <c r="AE909" s="29"/>
      <c r="AF909" s="29"/>
      <c r="AG909" s="29"/>
      <c r="AH909" s="29"/>
      <c r="AI909" s="29"/>
      <c r="AJ909" s="29"/>
      <c r="AK909" s="29"/>
      <c r="AL909" s="29"/>
      <c r="AM909" s="29"/>
      <c r="AN909" s="29"/>
      <c r="AO909" s="29"/>
      <c r="AP909" s="31"/>
      <c r="AQ909" s="31"/>
      <c r="AR909" s="7">
        <v>14.1</v>
      </c>
      <c r="AS909" s="7">
        <v>17.7</v>
      </c>
      <c r="AU909" s="51"/>
      <c r="AV909" s="52"/>
      <c r="AW909" s="55"/>
      <c r="AY909" s="59">
        <f t="shared" si="1274"/>
        <v>0</v>
      </c>
      <c r="AZ909" s="59">
        <f t="shared" si="1275"/>
        <v>0</v>
      </c>
      <c r="BA909" s="59">
        <f t="shared" si="1276"/>
        <v>12.3</v>
      </c>
    </row>
    <row r="910" spans="1:53" x14ac:dyDescent="0.15">
      <c r="A910" s="9"/>
      <c r="B910" s="10"/>
      <c r="C910" s="136" t="s">
        <v>137</v>
      </c>
      <c r="D910" s="23" t="s">
        <v>6</v>
      </c>
      <c r="E910" s="26">
        <f t="shared" ref="E910:AI910" si="1285">SUM(E911:E912)</f>
        <v>0</v>
      </c>
      <c r="F910" s="26">
        <f t="shared" si="1285"/>
        <v>0</v>
      </c>
      <c r="G910" s="26">
        <f t="shared" si="1285"/>
        <v>0</v>
      </c>
      <c r="H910" s="26">
        <f t="shared" si="1285"/>
        <v>0</v>
      </c>
      <c r="I910" s="26">
        <f t="shared" si="1285"/>
        <v>0</v>
      </c>
      <c r="J910" s="26">
        <f t="shared" si="1285"/>
        <v>0</v>
      </c>
      <c r="K910" s="26">
        <f t="shared" si="1285"/>
        <v>0</v>
      </c>
      <c r="L910" s="26">
        <f t="shared" si="1285"/>
        <v>0</v>
      </c>
      <c r="M910" s="26">
        <f t="shared" si="1285"/>
        <v>0</v>
      </c>
      <c r="N910" s="26">
        <f t="shared" si="1285"/>
        <v>0</v>
      </c>
      <c r="O910" s="26">
        <f t="shared" si="1285"/>
        <v>0</v>
      </c>
      <c r="P910" s="26">
        <f t="shared" si="1285"/>
        <v>0</v>
      </c>
      <c r="Q910" s="26">
        <f t="shared" si="1285"/>
        <v>0</v>
      </c>
      <c r="R910" s="26">
        <f t="shared" si="1285"/>
        <v>0</v>
      </c>
      <c r="S910" s="26">
        <f t="shared" si="1285"/>
        <v>0</v>
      </c>
      <c r="T910" s="26">
        <f t="shared" si="1285"/>
        <v>0</v>
      </c>
      <c r="U910" s="26">
        <f t="shared" si="1285"/>
        <v>0</v>
      </c>
      <c r="V910" s="26">
        <f t="shared" si="1285"/>
        <v>0</v>
      </c>
      <c r="W910" s="26">
        <f t="shared" si="1285"/>
        <v>0</v>
      </c>
      <c r="X910" s="26">
        <f t="shared" si="1285"/>
        <v>0</v>
      </c>
      <c r="Y910" s="26">
        <f t="shared" si="1285"/>
        <v>0</v>
      </c>
      <c r="Z910" s="26">
        <f t="shared" si="1285"/>
        <v>0</v>
      </c>
      <c r="AA910" s="26">
        <f t="shared" si="1285"/>
        <v>0</v>
      </c>
      <c r="AB910" s="26">
        <f t="shared" si="1285"/>
        <v>0</v>
      </c>
      <c r="AC910" s="26">
        <f t="shared" si="1285"/>
        <v>0</v>
      </c>
      <c r="AD910" s="26">
        <f t="shared" si="1285"/>
        <v>0</v>
      </c>
      <c r="AE910" s="26">
        <f t="shared" si="1285"/>
        <v>0</v>
      </c>
      <c r="AF910" s="26">
        <f t="shared" si="1285"/>
        <v>0</v>
      </c>
      <c r="AG910" s="26">
        <f t="shared" si="1285"/>
        <v>0</v>
      </c>
      <c r="AH910" s="26">
        <f t="shared" si="1285"/>
        <v>0</v>
      </c>
      <c r="AI910" s="26">
        <f t="shared" si="1285"/>
        <v>0</v>
      </c>
      <c r="AJ910" s="26">
        <f t="shared" ref="AJ910:AK910" si="1286">SUM(AJ911:AJ912)</f>
        <v>0</v>
      </c>
      <c r="AK910" s="26">
        <f t="shared" si="1286"/>
        <v>0</v>
      </c>
      <c r="AL910" s="26">
        <f t="shared" ref="AL910" si="1287">SUM(AL911:AL912)</f>
        <v>0</v>
      </c>
      <c r="AM910" s="26">
        <f t="shared" ref="AM910" si="1288">SUM(AM911:AM912)</f>
        <v>0</v>
      </c>
      <c r="AN910" s="26">
        <f t="shared" ref="AN910" si="1289">SUM(AN911:AN912)</f>
        <v>0</v>
      </c>
      <c r="AO910" s="26">
        <f t="shared" ref="AO910" si="1290">SUM(AO911:AO912)</f>
        <v>0</v>
      </c>
      <c r="AP910" s="27">
        <f t="shared" ref="AP910" si="1291">SUM(AP911:AP912)</f>
        <v>0</v>
      </c>
      <c r="AQ910" s="27">
        <f t="shared" ref="AQ910" si="1292">SUM(AQ911:AQ912)</f>
        <v>0</v>
      </c>
      <c r="AR910" s="3">
        <v>196.3</v>
      </c>
      <c r="AS910" s="3">
        <v>174.9</v>
      </c>
      <c r="AU910" s="51"/>
      <c r="AV910" s="52"/>
      <c r="AW910" s="53" t="s">
        <v>150</v>
      </c>
      <c r="AY910" s="59">
        <f t="shared" si="1274"/>
        <v>0</v>
      </c>
      <c r="AZ910" s="59">
        <f t="shared" si="1275"/>
        <v>0</v>
      </c>
      <c r="BA910" s="59">
        <f t="shared" si="1276"/>
        <v>98.6</v>
      </c>
    </row>
    <row r="911" spans="1:53" x14ac:dyDescent="0.15">
      <c r="A911" s="9"/>
      <c r="B911" s="10"/>
      <c r="C911" s="137"/>
      <c r="D911" s="22" t="s">
        <v>7</v>
      </c>
      <c r="E911" s="28"/>
      <c r="F911" s="28"/>
      <c r="G911" s="28"/>
      <c r="H911" s="28"/>
      <c r="I911" s="28"/>
      <c r="J911" s="28"/>
      <c r="K911" s="28"/>
      <c r="L911" s="28"/>
      <c r="M911" s="28"/>
      <c r="N911" s="28"/>
      <c r="O911" s="28"/>
      <c r="P911" s="28"/>
      <c r="Q911" s="28"/>
      <c r="R911" s="28"/>
      <c r="S911" s="28"/>
      <c r="T911" s="28"/>
      <c r="U911" s="28"/>
      <c r="V911" s="28"/>
      <c r="W911" s="28"/>
      <c r="X911" s="28"/>
      <c r="Y911" s="28"/>
      <c r="Z911" s="28"/>
      <c r="AA911" s="28"/>
      <c r="AB911" s="28"/>
      <c r="AC911" s="28"/>
      <c r="AD911" s="28"/>
      <c r="AE911" s="28"/>
      <c r="AF911" s="28"/>
      <c r="AG911" s="28"/>
      <c r="AH911" s="28"/>
      <c r="AI911" s="28"/>
      <c r="AJ911" s="28"/>
      <c r="AK911" s="28"/>
      <c r="AL911" s="28"/>
      <c r="AM911" s="28"/>
      <c r="AN911" s="28"/>
      <c r="AO911" s="28"/>
      <c r="AP911" s="30"/>
      <c r="AQ911" s="30"/>
      <c r="AR911" s="5">
        <v>6.7</v>
      </c>
      <c r="AS911" s="5">
        <v>3.7</v>
      </c>
      <c r="AU911" s="51"/>
      <c r="AV911" s="52"/>
      <c r="AW911" s="54"/>
      <c r="AY911" s="59">
        <f t="shared" si="1274"/>
        <v>0</v>
      </c>
      <c r="AZ911" s="59">
        <f t="shared" si="1275"/>
        <v>0</v>
      </c>
      <c r="BA911" s="59">
        <f t="shared" si="1276"/>
        <v>19.8</v>
      </c>
    </row>
    <row r="912" spans="1:53" x14ac:dyDescent="0.15">
      <c r="A912" s="9"/>
      <c r="B912" s="10"/>
      <c r="C912" s="137"/>
      <c r="D912" s="22" t="s">
        <v>8</v>
      </c>
      <c r="E912" s="28"/>
      <c r="F912" s="28"/>
      <c r="G912" s="28"/>
      <c r="H912" s="28"/>
      <c r="I912" s="28"/>
      <c r="J912" s="28"/>
      <c r="K912" s="28"/>
      <c r="L912" s="28"/>
      <c r="M912" s="28"/>
      <c r="N912" s="28"/>
      <c r="O912" s="28"/>
      <c r="P912" s="28"/>
      <c r="Q912" s="28"/>
      <c r="R912" s="28"/>
      <c r="S912" s="28"/>
      <c r="T912" s="28"/>
      <c r="U912" s="28"/>
      <c r="V912" s="28"/>
      <c r="W912" s="28"/>
      <c r="X912" s="28"/>
      <c r="Y912" s="28"/>
      <c r="Z912" s="28"/>
      <c r="AA912" s="28"/>
      <c r="AB912" s="28"/>
      <c r="AC912" s="28"/>
      <c r="AD912" s="28"/>
      <c r="AE912" s="28"/>
      <c r="AF912" s="28"/>
      <c r="AG912" s="28"/>
      <c r="AH912" s="28"/>
      <c r="AI912" s="28"/>
      <c r="AJ912" s="28"/>
      <c r="AK912" s="28"/>
      <c r="AL912" s="28"/>
      <c r="AM912" s="28"/>
      <c r="AN912" s="28"/>
      <c r="AO912" s="28"/>
      <c r="AP912" s="30"/>
      <c r="AQ912" s="30"/>
      <c r="AR912" s="5">
        <v>189.6</v>
      </c>
      <c r="AS912" s="5">
        <v>171.2</v>
      </c>
      <c r="AU912" s="51"/>
      <c r="AV912" s="52"/>
      <c r="AW912" s="54"/>
      <c r="AY912" s="59">
        <f t="shared" si="1274"/>
        <v>0</v>
      </c>
      <c r="AZ912" s="59">
        <f t="shared" si="1275"/>
        <v>0</v>
      </c>
      <c r="BA912" s="59">
        <f t="shared" si="1276"/>
        <v>78.8</v>
      </c>
    </row>
    <row r="913" spans="1:53" x14ac:dyDescent="0.15">
      <c r="A913" s="9"/>
      <c r="B913" s="10"/>
      <c r="C913" s="137"/>
      <c r="D913" s="22" t="s">
        <v>9</v>
      </c>
      <c r="E913" s="28"/>
      <c r="F913" s="28"/>
      <c r="G913" s="28"/>
      <c r="H913" s="28"/>
      <c r="I913" s="28"/>
      <c r="J913" s="28"/>
      <c r="K913" s="28"/>
      <c r="L913" s="28"/>
      <c r="M913" s="28"/>
      <c r="N913" s="28"/>
      <c r="O913" s="28"/>
      <c r="P913" s="28"/>
      <c r="Q913" s="28"/>
      <c r="R913" s="28"/>
      <c r="S913" s="28"/>
      <c r="T913" s="28"/>
      <c r="U913" s="28"/>
      <c r="V913" s="28"/>
      <c r="W913" s="28"/>
      <c r="X913" s="28"/>
      <c r="Y913" s="28"/>
      <c r="Z913" s="28"/>
      <c r="AA913" s="28"/>
      <c r="AB913" s="28"/>
      <c r="AC913" s="28"/>
      <c r="AD913" s="28"/>
      <c r="AE913" s="28"/>
      <c r="AF913" s="28"/>
      <c r="AG913" s="28"/>
      <c r="AH913" s="28"/>
      <c r="AI913" s="28"/>
      <c r="AJ913" s="28"/>
      <c r="AK913" s="28"/>
      <c r="AL913" s="28"/>
      <c r="AM913" s="28"/>
      <c r="AN913" s="28"/>
      <c r="AO913" s="28"/>
      <c r="AP913" s="30"/>
      <c r="AQ913" s="30"/>
      <c r="AR913" s="5">
        <v>182.1</v>
      </c>
      <c r="AS913" s="5">
        <v>163.5</v>
      </c>
      <c r="AU913" s="51"/>
      <c r="AV913" s="52"/>
      <c r="AW913" s="54"/>
      <c r="AY913" s="59">
        <f t="shared" si="1274"/>
        <v>0</v>
      </c>
      <c r="AZ913" s="59">
        <f t="shared" si="1275"/>
        <v>0</v>
      </c>
      <c r="BA913" s="59">
        <f t="shared" si="1276"/>
        <v>94.4</v>
      </c>
    </row>
    <row r="914" spans="1:53" x14ac:dyDescent="0.15">
      <c r="A914" s="9"/>
      <c r="B914" s="10"/>
      <c r="C914" s="137"/>
      <c r="D914" s="22" t="s">
        <v>10</v>
      </c>
      <c r="E914" s="28"/>
      <c r="F914" s="28"/>
      <c r="G914" s="28"/>
      <c r="H914" s="28"/>
      <c r="I914" s="28"/>
      <c r="J914" s="28"/>
      <c r="K914" s="28"/>
      <c r="L914" s="28"/>
      <c r="M914" s="28"/>
      <c r="N914" s="28"/>
      <c r="O914" s="28"/>
      <c r="P914" s="28"/>
      <c r="Q914" s="28"/>
      <c r="R914" s="28"/>
      <c r="S914" s="28"/>
      <c r="T914" s="28"/>
      <c r="U914" s="28"/>
      <c r="V914" s="28"/>
      <c r="W914" s="28"/>
      <c r="X914" s="28"/>
      <c r="Y914" s="28"/>
      <c r="Z914" s="28"/>
      <c r="AA914" s="28"/>
      <c r="AB914" s="28"/>
      <c r="AC914" s="28"/>
      <c r="AD914" s="28"/>
      <c r="AE914" s="28"/>
      <c r="AF914" s="28"/>
      <c r="AG914" s="28"/>
      <c r="AH914" s="28"/>
      <c r="AI914" s="28"/>
      <c r="AJ914" s="28"/>
      <c r="AK914" s="28"/>
      <c r="AL914" s="28"/>
      <c r="AM914" s="28"/>
      <c r="AN914" s="28"/>
      <c r="AO914" s="28"/>
      <c r="AP914" s="30"/>
      <c r="AQ914" s="30"/>
      <c r="AR914" s="5">
        <v>14.2</v>
      </c>
      <c r="AS914" s="5">
        <v>11.4</v>
      </c>
      <c r="AU914" s="51"/>
      <c r="AV914" s="52"/>
      <c r="AW914" s="54"/>
      <c r="AY914" s="59">
        <f t="shared" si="1274"/>
        <v>0</v>
      </c>
      <c r="AZ914" s="59">
        <f t="shared" si="1275"/>
        <v>0</v>
      </c>
      <c r="BA914" s="59">
        <f t="shared" si="1276"/>
        <v>4.2</v>
      </c>
    </row>
    <row r="915" spans="1:53" ht="14.25" thickBot="1" x14ac:dyDescent="0.2">
      <c r="A915" s="12"/>
      <c r="B915" s="10"/>
      <c r="C915" s="138"/>
      <c r="D915" s="24" t="s">
        <v>11</v>
      </c>
      <c r="E915" s="29"/>
      <c r="F915" s="29"/>
      <c r="G915" s="29"/>
      <c r="H915" s="29"/>
      <c r="I915" s="29"/>
      <c r="J915" s="29"/>
      <c r="K915" s="29"/>
      <c r="L915" s="29"/>
      <c r="M915" s="29"/>
      <c r="N915" s="29"/>
      <c r="O915" s="29"/>
      <c r="P915" s="29"/>
      <c r="Q915" s="29"/>
      <c r="R915" s="29"/>
      <c r="S915" s="29"/>
      <c r="T915" s="29"/>
      <c r="U915" s="29"/>
      <c r="V915" s="29"/>
      <c r="W915" s="29"/>
      <c r="X915" s="29"/>
      <c r="Y915" s="29"/>
      <c r="Z915" s="29"/>
      <c r="AA915" s="29"/>
      <c r="AB915" s="29"/>
      <c r="AC915" s="29"/>
      <c r="AD915" s="29"/>
      <c r="AE915" s="29"/>
      <c r="AF915" s="29"/>
      <c r="AG915" s="29"/>
      <c r="AH915" s="29"/>
      <c r="AI915" s="29"/>
      <c r="AJ915" s="29"/>
      <c r="AK915" s="29"/>
      <c r="AL915" s="29"/>
      <c r="AM915" s="29"/>
      <c r="AN915" s="29"/>
      <c r="AO915" s="29"/>
      <c r="AP915" s="31"/>
      <c r="AQ915" s="31"/>
      <c r="AR915" s="7">
        <v>14.5</v>
      </c>
      <c r="AS915" s="7">
        <v>11.5</v>
      </c>
      <c r="AU915" s="51"/>
      <c r="AV915" s="52"/>
      <c r="AW915" s="55"/>
      <c r="AY915" s="59">
        <f t="shared" si="1274"/>
        <v>0</v>
      </c>
      <c r="AZ915" s="59">
        <f t="shared" si="1275"/>
        <v>0</v>
      </c>
      <c r="BA915" s="59">
        <f t="shared" si="1276"/>
        <v>5</v>
      </c>
    </row>
    <row r="916" spans="1:53" x14ac:dyDescent="0.15">
      <c r="A916" s="9"/>
      <c r="B916" s="9"/>
      <c r="C916" s="136" t="s">
        <v>138</v>
      </c>
      <c r="D916" s="23" t="s">
        <v>6</v>
      </c>
      <c r="E916" s="26">
        <f t="shared" ref="E916:AI916" si="1293">SUM(E917:E918)</f>
        <v>0</v>
      </c>
      <c r="F916" s="26">
        <f t="shared" si="1293"/>
        <v>0</v>
      </c>
      <c r="G916" s="26">
        <f t="shared" si="1293"/>
        <v>0</v>
      </c>
      <c r="H916" s="26">
        <f t="shared" si="1293"/>
        <v>0</v>
      </c>
      <c r="I916" s="26">
        <f t="shared" si="1293"/>
        <v>0</v>
      </c>
      <c r="J916" s="26">
        <f t="shared" si="1293"/>
        <v>0</v>
      </c>
      <c r="K916" s="26">
        <f t="shared" si="1293"/>
        <v>0</v>
      </c>
      <c r="L916" s="26">
        <f t="shared" si="1293"/>
        <v>0</v>
      </c>
      <c r="M916" s="26">
        <f t="shared" si="1293"/>
        <v>0</v>
      </c>
      <c r="N916" s="26">
        <f t="shared" si="1293"/>
        <v>0</v>
      </c>
      <c r="O916" s="26">
        <f t="shared" si="1293"/>
        <v>0</v>
      </c>
      <c r="P916" s="26">
        <f t="shared" si="1293"/>
        <v>0</v>
      </c>
      <c r="Q916" s="26">
        <f t="shared" si="1293"/>
        <v>0</v>
      </c>
      <c r="R916" s="26">
        <f t="shared" si="1293"/>
        <v>0</v>
      </c>
      <c r="S916" s="26">
        <f t="shared" si="1293"/>
        <v>0</v>
      </c>
      <c r="T916" s="26">
        <f t="shared" si="1293"/>
        <v>0</v>
      </c>
      <c r="U916" s="26">
        <f t="shared" si="1293"/>
        <v>0</v>
      </c>
      <c r="V916" s="26">
        <f t="shared" si="1293"/>
        <v>0</v>
      </c>
      <c r="W916" s="26">
        <f t="shared" si="1293"/>
        <v>0</v>
      </c>
      <c r="X916" s="26">
        <f t="shared" si="1293"/>
        <v>0</v>
      </c>
      <c r="Y916" s="26">
        <f t="shared" si="1293"/>
        <v>0</v>
      </c>
      <c r="Z916" s="26">
        <f t="shared" si="1293"/>
        <v>0</v>
      </c>
      <c r="AA916" s="26">
        <f t="shared" si="1293"/>
        <v>0</v>
      </c>
      <c r="AB916" s="26">
        <f t="shared" si="1293"/>
        <v>0</v>
      </c>
      <c r="AC916" s="26">
        <f t="shared" si="1293"/>
        <v>0</v>
      </c>
      <c r="AD916" s="26">
        <f t="shared" si="1293"/>
        <v>0</v>
      </c>
      <c r="AE916" s="26">
        <f t="shared" si="1293"/>
        <v>0</v>
      </c>
      <c r="AF916" s="26">
        <f t="shared" si="1293"/>
        <v>0</v>
      </c>
      <c r="AG916" s="26">
        <f t="shared" si="1293"/>
        <v>0</v>
      </c>
      <c r="AH916" s="26">
        <f t="shared" si="1293"/>
        <v>0</v>
      </c>
      <c r="AI916" s="26">
        <f t="shared" si="1293"/>
        <v>0</v>
      </c>
      <c r="AJ916" s="26">
        <f t="shared" ref="AJ916:AK916" si="1294">SUM(AJ917:AJ918)</f>
        <v>0</v>
      </c>
      <c r="AK916" s="26">
        <f t="shared" si="1294"/>
        <v>0</v>
      </c>
      <c r="AL916" s="26">
        <f t="shared" ref="AL916" si="1295">SUM(AL917:AL918)</f>
        <v>0</v>
      </c>
      <c r="AM916" s="26">
        <f t="shared" ref="AM916" si="1296">SUM(AM917:AM918)</f>
        <v>0</v>
      </c>
      <c r="AN916" s="26">
        <f t="shared" ref="AN916" si="1297">SUM(AN917:AN918)</f>
        <v>0</v>
      </c>
      <c r="AO916" s="26">
        <f t="shared" ref="AO916" si="1298">SUM(AO917:AO918)</f>
        <v>0</v>
      </c>
      <c r="AP916" s="27">
        <f t="shared" ref="AP916" si="1299">SUM(AP917:AP918)</f>
        <v>0</v>
      </c>
      <c r="AQ916" s="27">
        <f t="shared" ref="AQ916" si="1300">SUM(AQ917:AQ918)</f>
        <v>0</v>
      </c>
      <c r="AR916" s="3">
        <v>120.8</v>
      </c>
      <c r="AS916" s="3">
        <v>106.4</v>
      </c>
      <c r="AU916" s="51"/>
      <c r="AV916" s="52"/>
      <c r="AW916" s="53" t="s">
        <v>151</v>
      </c>
      <c r="AY916" s="59">
        <f t="shared" si="1274"/>
        <v>0</v>
      </c>
      <c r="AZ916" s="59">
        <f t="shared" si="1275"/>
        <v>0</v>
      </c>
      <c r="BA916" s="59">
        <f t="shared" si="1276"/>
        <v>145.1</v>
      </c>
    </row>
    <row r="917" spans="1:53" x14ac:dyDescent="0.15">
      <c r="A917" s="9" t="s">
        <v>131</v>
      </c>
      <c r="B917" s="10" t="s">
        <v>132</v>
      </c>
      <c r="C917" s="137"/>
      <c r="D917" s="22" t="s">
        <v>7</v>
      </c>
      <c r="E917" s="28"/>
      <c r="F917" s="28"/>
      <c r="G917" s="28"/>
      <c r="H917" s="28"/>
      <c r="I917" s="28"/>
      <c r="J917" s="28"/>
      <c r="K917" s="28"/>
      <c r="L917" s="28"/>
      <c r="M917" s="28"/>
      <c r="N917" s="28"/>
      <c r="O917" s="28"/>
      <c r="P917" s="28"/>
      <c r="Q917" s="28"/>
      <c r="R917" s="28"/>
      <c r="S917" s="28"/>
      <c r="T917" s="28"/>
      <c r="U917" s="28"/>
      <c r="V917" s="28"/>
      <c r="W917" s="28"/>
      <c r="X917" s="28"/>
      <c r="Y917" s="28"/>
      <c r="Z917" s="28"/>
      <c r="AA917" s="28"/>
      <c r="AB917" s="28"/>
      <c r="AC917" s="28"/>
      <c r="AD917" s="28"/>
      <c r="AE917" s="28"/>
      <c r="AF917" s="28"/>
      <c r="AG917" s="28"/>
      <c r="AH917" s="28"/>
      <c r="AI917" s="28"/>
      <c r="AJ917" s="28"/>
      <c r="AK917" s="28"/>
      <c r="AL917" s="28"/>
      <c r="AM917" s="28"/>
      <c r="AN917" s="28"/>
      <c r="AO917" s="28"/>
      <c r="AP917" s="30"/>
      <c r="AQ917" s="30"/>
      <c r="AR917" s="5">
        <v>7.8</v>
      </c>
      <c r="AS917" s="5">
        <v>8.1999999999999993</v>
      </c>
      <c r="AU917" s="51"/>
      <c r="AV917" s="52"/>
      <c r="AW917" s="54"/>
      <c r="AY917" s="59">
        <f t="shared" si="1274"/>
        <v>0</v>
      </c>
      <c r="AZ917" s="59">
        <f t="shared" si="1275"/>
        <v>0</v>
      </c>
      <c r="BA917" s="59">
        <f t="shared" si="1276"/>
        <v>3.2</v>
      </c>
    </row>
    <row r="918" spans="1:53" x14ac:dyDescent="0.15">
      <c r="A918" s="9"/>
      <c r="B918" s="10"/>
      <c r="C918" s="137"/>
      <c r="D918" s="22" t="s">
        <v>8</v>
      </c>
      <c r="E918" s="28"/>
      <c r="F918" s="28"/>
      <c r="G918" s="28"/>
      <c r="H918" s="28"/>
      <c r="I918" s="28"/>
      <c r="J918" s="28"/>
      <c r="K918" s="28"/>
      <c r="L918" s="28"/>
      <c r="M918" s="28"/>
      <c r="N918" s="28"/>
      <c r="O918" s="28"/>
      <c r="P918" s="28"/>
      <c r="Q918" s="28"/>
      <c r="R918" s="28"/>
      <c r="S918" s="28"/>
      <c r="T918" s="28"/>
      <c r="U918" s="28"/>
      <c r="V918" s="28"/>
      <c r="W918" s="28"/>
      <c r="X918" s="28"/>
      <c r="Y918" s="28"/>
      <c r="Z918" s="28"/>
      <c r="AA918" s="28"/>
      <c r="AB918" s="28"/>
      <c r="AC918" s="28"/>
      <c r="AD918" s="28"/>
      <c r="AE918" s="28"/>
      <c r="AF918" s="28"/>
      <c r="AG918" s="28"/>
      <c r="AH918" s="28"/>
      <c r="AI918" s="28"/>
      <c r="AJ918" s="28"/>
      <c r="AK918" s="28"/>
      <c r="AL918" s="28"/>
      <c r="AM918" s="28"/>
      <c r="AN918" s="28"/>
      <c r="AO918" s="28"/>
      <c r="AP918" s="30"/>
      <c r="AQ918" s="30"/>
      <c r="AR918" s="5">
        <v>113</v>
      </c>
      <c r="AS918" s="5">
        <v>98.2</v>
      </c>
      <c r="AU918" s="51" t="s">
        <v>131</v>
      </c>
      <c r="AV918" s="52" t="s">
        <v>389</v>
      </c>
      <c r="AW918" s="54"/>
      <c r="AY918" s="59">
        <f t="shared" si="1274"/>
        <v>0</v>
      </c>
      <c r="AZ918" s="59">
        <f t="shared" si="1275"/>
        <v>0</v>
      </c>
      <c r="BA918" s="59">
        <f t="shared" si="1276"/>
        <v>141.9</v>
      </c>
    </row>
    <row r="919" spans="1:53" x14ac:dyDescent="0.15">
      <c r="A919" s="9"/>
      <c r="B919" s="10"/>
      <c r="C919" s="137"/>
      <c r="D919" s="22" t="s">
        <v>9</v>
      </c>
      <c r="E919" s="28"/>
      <c r="F919" s="28"/>
      <c r="G919" s="28"/>
      <c r="H919" s="28"/>
      <c r="I919" s="28"/>
      <c r="J919" s="28"/>
      <c r="K919" s="28"/>
      <c r="L919" s="28"/>
      <c r="M919" s="28"/>
      <c r="N919" s="28"/>
      <c r="O919" s="28"/>
      <c r="P919" s="28"/>
      <c r="Q919" s="28"/>
      <c r="R919" s="28"/>
      <c r="S919" s="28"/>
      <c r="T919" s="28"/>
      <c r="U919" s="28"/>
      <c r="V919" s="28"/>
      <c r="W919" s="28"/>
      <c r="X919" s="28"/>
      <c r="Y919" s="28"/>
      <c r="Z919" s="28"/>
      <c r="AA919" s="28"/>
      <c r="AB919" s="28"/>
      <c r="AC919" s="28"/>
      <c r="AD919" s="28"/>
      <c r="AE919" s="28"/>
      <c r="AF919" s="28"/>
      <c r="AG919" s="28"/>
      <c r="AH919" s="28"/>
      <c r="AI919" s="28"/>
      <c r="AJ919" s="28"/>
      <c r="AK919" s="28"/>
      <c r="AL919" s="28"/>
      <c r="AM919" s="28"/>
      <c r="AN919" s="28"/>
      <c r="AO919" s="28"/>
      <c r="AP919" s="30"/>
      <c r="AQ919" s="30"/>
      <c r="AR919" s="5">
        <v>92.9</v>
      </c>
      <c r="AS919" s="5">
        <v>81.7</v>
      </c>
      <c r="AU919" s="51"/>
      <c r="AV919" s="52"/>
      <c r="AW919" s="54"/>
      <c r="AY919" s="59">
        <f t="shared" si="1274"/>
        <v>0</v>
      </c>
      <c r="AZ919" s="59">
        <f t="shared" si="1275"/>
        <v>0</v>
      </c>
      <c r="BA919" s="59">
        <f t="shared" si="1276"/>
        <v>125</v>
      </c>
    </row>
    <row r="920" spans="1:53" x14ac:dyDescent="0.15">
      <c r="A920" s="9"/>
      <c r="B920" s="10"/>
      <c r="C920" s="137"/>
      <c r="D920" s="22" t="s">
        <v>10</v>
      </c>
      <c r="E920" s="28"/>
      <c r="F920" s="28"/>
      <c r="G920" s="28"/>
      <c r="H920" s="28"/>
      <c r="I920" s="28"/>
      <c r="J920" s="28"/>
      <c r="K920" s="28"/>
      <c r="L920" s="28"/>
      <c r="M920" s="28"/>
      <c r="N920" s="28"/>
      <c r="O920" s="28"/>
      <c r="P920" s="28"/>
      <c r="Q920" s="28"/>
      <c r="R920" s="28"/>
      <c r="S920" s="28"/>
      <c r="T920" s="28"/>
      <c r="U920" s="28"/>
      <c r="V920" s="28"/>
      <c r="W920" s="28"/>
      <c r="X920" s="28"/>
      <c r="Y920" s="28"/>
      <c r="Z920" s="28"/>
      <c r="AA920" s="28"/>
      <c r="AB920" s="28"/>
      <c r="AC920" s="28"/>
      <c r="AD920" s="28"/>
      <c r="AE920" s="28"/>
      <c r="AF920" s="28"/>
      <c r="AG920" s="28"/>
      <c r="AH920" s="28"/>
      <c r="AI920" s="28"/>
      <c r="AJ920" s="28"/>
      <c r="AK920" s="28"/>
      <c r="AL920" s="28"/>
      <c r="AM920" s="28"/>
      <c r="AN920" s="28"/>
      <c r="AO920" s="28"/>
      <c r="AP920" s="30"/>
      <c r="AQ920" s="30"/>
      <c r="AR920" s="5">
        <v>27.9</v>
      </c>
      <c r="AS920" s="5">
        <v>24.7</v>
      </c>
      <c r="AU920" s="51"/>
      <c r="AV920" s="56"/>
      <c r="AW920" s="54"/>
      <c r="AY920" s="59">
        <f t="shared" si="1274"/>
        <v>0</v>
      </c>
      <c r="AZ920" s="59">
        <f t="shared" si="1275"/>
        <v>0</v>
      </c>
      <c r="BA920" s="59">
        <f t="shared" si="1276"/>
        <v>20.100000000000001</v>
      </c>
    </row>
    <row r="921" spans="1:53" ht="14.25" thickBot="1" x14ac:dyDescent="0.2">
      <c r="A921" s="9"/>
      <c r="B921" s="10"/>
      <c r="C921" s="138"/>
      <c r="D921" s="24" t="s">
        <v>11</v>
      </c>
      <c r="E921" s="29"/>
      <c r="F921" s="29"/>
      <c r="G921" s="29"/>
      <c r="H921" s="29"/>
      <c r="I921" s="29"/>
      <c r="J921" s="29"/>
      <c r="K921" s="29"/>
      <c r="L921" s="29"/>
      <c r="M921" s="29"/>
      <c r="N921" s="29"/>
      <c r="O921" s="29"/>
      <c r="P921" s="29"/>
      <c r="Q921" s="29"/>
      <c r="R921" s="29"/>
      <c r="S921" s="29"/>
      <c r="T921" s="29"/>
      <c r="U921" s="29"/>
      <c r="V921" s="29"/>
      <c r="W921" s="29"/>
      <c r="X921" s="29"/>
      <c r="Y921" s="29"/>
      <c r="Z921" s="29"/>
      <c r="AA921" s="29"/>
      <c r="AB921" s="29"/>
      <c r="AC921" s="29"/>
      <c r="AD921" s="29"/>
      <c r="AE921" s="29"/>
      <c r="AF921" s="29"/>
      <c r="AG921" s="29"/>
      <c r="AH921" s="29"/>
      <c r="AI921" s="29"/>
      <c r="AJ921" s="29"/>
      <c r="AK921" s="29"/>
      <c r="AL921" s="29"/>
      <c r="AM921" s="29"/>
      <c r="AN921" s="29"/>
      <c r="AO921" s="29"/>
      <c r="AP921" s="31"/>
      <c r="AQ921" s="31"/>
      <c r="AR921" s="7">
        <v>34.200000000000003</v>
      </c>
      <c r="AS921" s="7">
        <v>39.1</v>
      </c>
      <c r="AU921" s="51"/>
      <c r="AV921" s="56"/>
      <c r="AW921" s="55"/>
      <c r="AY921" s="59">
        <f t="shared" si="1274"/>
        <v>0</v>
      </c>
      <c r="AZ921" s="59">
        <f t="shared" si="1275"/>
        <v>0</v>
      </c>
      <c r="BA921" s="59">
        <f t="shared" si="1276"/>
        <v>39</v>
      </c>
    </row>
    <row r="922" spans="1:53" x14ac:dyDescent="0.15">
      <c r="A922" s="9"/>
      <c r="B922" s="10"/>
      <c r="C922" s="136" t="s">
        <v>139</v>
      </c>
      <c r="D922" s="23" t="s">
        <v>6</v>
      </c>
      <c r="E922" s="26">
        <f t="shared" ref="E922:AI922" si="1301">SUM(E923:E924)</f>
        <v>0</v>
      </c>
      <c r="F922" s="26">
        <f t="shared" si="1301"/>
        <v>0</v>
      </c>
      <c r="G922" s="26">
        <f t="shared" si="1301"/>
        <v>0</v>
      </c>
      <c r="H922" s="26">
        <f t="shared" si="1301"/>
        <v>0</v>
      </c>
      <c r="I922" s="26">
        <f t="shared" si="1301"/>
        <v>0</v>
      </c>
      <c r="J922" s="26">
        <f t="shared" si="1301"/>
        <v>0</v>
      </c>
      <c r="K922" s="26">
        <f t="shared" si="1301"/>
        <v>0</v>
      </c>
      <c r="L922" s="26">
        <f t="shared" si="1301"/>
        <v>0</v>
      </c>
      <c r="M922" s="26">
        <f t="shared" si="1301"/>
        <v>0</v>
      </c>
      <c r="N922" s="26">
        <f t="shared" si="1301"/>
        <v>0</v>
      </c>
      <c r="O922" s="26">
        <f t="shared" si="1301"/>
        <v>0</v>
      </c>
      <c r="P922" s="26">
        <f t="shared" si="1301"/>
        <v>0</v>
      </c>
      <c r="Q922" s="26">
        <f t="shared" si="1301"/>
        <v>0</v>
      </c>
      <c r="R922" s="26">
        <f t="shared" si="1301"/>
        <v>0</v>
      </c>
      <c r="S922" s="26">
        <f t="shared" si="1301"/>
        <v>0</v>
      </c>
      <c r="T922" s="26">
        <f t="shared" si="1301"/>
        <v>0</v>
      </c>
      <c r="U922" s="26">
        <f t="shared" si="1301"/>
        <v>0</v>
      </c>
      <c r="V922" s="26">
        <f t="shared" si="1301"/>
        <v>0</v>
      </c>
      <c r="W922" s="26">
        <f t="shared" si="1301"/>
        <v>0</v>
      </c>
      <c r="X922" s="26">
        <f t="shared" si="1301"/>
        <v>0</v>
      </c>
      <c r="Y922" s="26">
        <f t="shared" si="1301"/>
        <v>0</v>
      </c>
      <c r="Z922" s="26">
        <f t="shared" si="1301"/>
        <v>0</v>
      </c>
      <c r="AA922" s="26">
        <f t="shared" si="1301"/>
        <v>0</v>
      </c>
      <c r="AB922" s="26">
        <f t="shared" si="1301"/>
        <v>0</v>
      </c>
      <c r="AC922" s="26">
        <f t="shared" si="1301"/>
        <v>0</v>
      </c>
      <c r="AD922" s="26">
        <f t="shared" si="1301"/>
        <v>0</v>
      </c>
      <c r="AE922" s="26">
        <f t="shared" si="1301"/>
        <v>0</v>
      </c>
      <c r="AF922" s="26">
        <f t="shared" si="1301"/>
        <v>0</v>
      </c>
      <c r="AG922" s="26">
        <f t="shared" si="1301"/>
        <v>0</v>
      </c>
      <c r="AH922" s="26">
        <f t="shared" si="1301"/>
        <v>0</v>
      </c>
      <c r="AI922" s="26">
        <f t="shared" si="1301"/>
        <v>0</v>
      </c>
      <c r="AJ922" s="26">
        <f t="shared" ref="AJ922:AK922" si="1302">SUM(AJ923:AJ924)</f>
        <v>0</v>
      </c>
      <c r="AK922" s="26">
        <f t="shared" si="1302"/>
        <v>0</v>
      </c>
      <c r="AL922" s="26">
        <f t="shared" ref="AL922" si="1303">SUM(AL923:AL924)</f>
        <v>0</v>
      </c>
      <c r="AM922" s="26">
        <f t="shared" ref="AM922" si="1304">SUM(AM923:AM924)</f>
        <v>0</v>
      </c>
      <c r="AN922" s="26">
        <f t="shared" ref="AN922" si="1305">SUM(AN923:AN924)</f>
        <v>0</v>
      </c>
      <c r="AO922" s="26">
        <f t="shared" ref="AO922" si="1306">SUM(AO923:AO924)</f>
        <v>0</v>
      </c>
      <c r="AP922" s="27">
        <f t="shared" ref="AP922" si="1307">SUM(AP923:AP924)</f>
        <v>0</v>
      </c>
      <c r="AQ922" s="27">
        <f t="shared" ref="AQ922" si="1308">SUM(AQ923:AQ924)</f>
        <v>0</v>
      </c>
      <c r="AR922" s="3">
        <v>83.9</v>
      </c>
      <c r="AS922" s="3">
        <v>80.099999999999994</v>
      </c>
      <c r="AU922" s="51"/>
      <c r="AV922" s="56"/>
      <c r="AW922" s="53" t="s">
        <v>152</v>
      </c>
      <c r="AY922" s="59">
        <f t="shared" si="1274"/>
        <v>0</v>
      </c>
      <c r="AZ922" s="59">
        <f t="shared" si="1275"/>
        <v>0</v>
      </c>
      <c r="BA922" s="59">
        <f t="shared" si="1276"/>
        <v>131.69999999999999</v>
      </c>
    </row>
    <row r="923" spans="1:53" x14ac:dyDescent="0.15">
      <c r="A923" s="9"/>
      <c r="B923" s="10"/>
      <c r="C923" s="137"/>
      <c r="D923" s="22" t="s">
        <v>7</v>
      </c>
      <c r="E923" s="28"/>
      <c r="F923" s="28"/>
      <c r="G923" s="28"/>
      <c r="H923" s="28"/>
      <c r="I923" s="28"/>
      <c r="J923" s="28"/>
      <c r="K923" s="28"/>
      <c r="L923" s="28"/>
      <c r="M923" s="28"/>
      <c r="N923" s="28"/>
      <c r="O923" s="28"/>
      <c r="P923" s="28"/>
      <c r="Q923" s="28"/>
      <c r="R923" s="28"/>
      <c r="S923" s="28"/>
      <c r="T923" s="28"/>
      <c r="U923" s="28"/>
      <c r="V923" s="28"/>
      <c r="W923" s="28"/>
      <c r="X923" s="28"/>
      <c r="Y923" s="28"/>
      <c r="Z923" s="28"/>
      <c r="AA923" s="28"/>
      <c r="AB923" s="28"/>
      <c r="AC923" s="28"/>
      <c r="AD923" s="28"/>
      <c r="AE923" s="28"/>
      <c r="AF923" s="28"/>
      <c r="AG923" s="28"/>
      <c r="AH923" s="28"/>
      <c r="AI923" s="28"/>
      <c r="AJ923" s="28"/>
      <c r="AK923" s="28"/>
      <c r="AL923" s="28"/>
      <c r="AM923" s="28"/>
      <c r="AN923" s="28"/>
      <c r="AO923" s="28"/>
      <c r="AP923" s="30"/>
      <c r="AQ923" s="30"/>
      <c r="AR923" s="5">
        <v>4</v>
      </c>
      <c r="AS923" s="5">
        <v>2.2999999999999998</v>
      </c>
      <c r="AU923" s="51"/>
      <c r="AV923" s="56"/>
      <c r="AW923" s="54"/>
      <c r="AY923" s="59">
        <f t="shared" si="1274"/>
        <v>0</v>
      </c>
      <c r="AZ923" s="59">
        <f t="shared" si="1275"/>
        <v>0</v>
      </c>
      <c r="BA923" s="59">
        <f t="shared" si="1276"/>
        <v>77.8</v>
      </c>
    </row>
    <row r="924" spans="1:53" x14ac:dyDescent="0.15">
      <c r="A924" s="9"/>
      <c r="B924" s="10"/>
      <c r="C924" s="137"/>
      <c r="D924" s="22" t="s">
        <v>8</v>
      </c>
      <c r="E924" s="28"/>
      <c r="F924" s="28"/>
      <c r="G924" s="28"/>
      <c r="H924" s="28"/>
      <c r="I924" s="28"/>
      <c r="J924" s="28"/>
      <c r="K924" s="28"/>
      <c r="L924" s="28"/>
      <c r="M924" s="28"/>
      <c r="N924" s="28"/>
      <c r="O924" s="28"/>
      <c r="P924" s="28"/>
      <c r="Q924" s="28"/>
      <c r="R924" s="28"/>
      <c r="S924" s="28"/>
      <c r="T924" s="28"/>
      <c r="U924" s="28"/>
      <c r="V924" s="28"/>
      <c r="W924" s="28"/>
      <c r="X924" s="28"/>
      <c r="Y924" s="28"/>
      <c r="Z924" s="28"/>
      <c r="AA924" s="28"/>
      <c r="AB924" s="28"/>
      <c r="AC924" s="28"/>
      <c r="AD924" s="28"/>
      <c r="AE924" s="28"/>
      <c r="AF924" s="28"/>
      <c r="AG924" s="28"/>
      <c r="AH924" s="28"/>
      <c r="AI924" s="28"/>
      <c r="AJ924" s="28"/>
      <c r="AK924" s="28"/>
      <c r="AL924" s="28"/>
      <c r="AM924" s="28"/>
      <c r="AN924" s="28"/>
      <c r="AO924" s="28"/>
      <c r="AP924" s="30"/>
      <c r="AQ924" s="30"/>
      <c r="AR924" s="5">
        <v>79.900000000000006</v>
      </c>
      <c r="AS924" s="5">
        <v>77.8</v>
      </c>
      <c r="AU924" s="51"/>
      <c r="AV924" s="56"/>
      <c r="AW924" s="54"/>
      <c r="AY924" s="59">
        <f t="shared" si="1274"/>
        <v>0</v>
      </c>
      <c r="AZ924" s="59">
        <f t="shared" si="1275"/>
        <v>0</v>
      </c>
      <c r="BA924" s="59">
        <f t="shared" si="1276"/>
        <v>53.9</v>
      </c>
    </row>
    <row r="925" spans="1:53" x14ac:dyDescent="0.15">
      <c r="A925" s="9"/>
      <c r="B925" s="10"/>
      <c r="C925" s="137"/>
      <c r="D925" s="22" t="s">
        <v>9</v>
      </c>
      <c r="E925" s="28"/>
      <c r="F925" s="28"/>
      <c r="G925" s="28"/>
      <c r="H925" s="28"/>
      <c r="I925" s="28"/>
      <c r="J925" s="28"/>
      <c r="K925" s="28"/>
      <c r="L925" s="28"/>
      <c r="M925" s="28"/>
      <c r="N925" s="28"/>
      <c r="O925" s="28"/>
      <c r="P925" s="28"/>
      <c r="Q925" s="28"/>
      <c r="R925" s="28"/>
      <c r="S925" s="28"/>
      <c r="T925" s="28"/>
      <c r="U925" s="28"/>
      <c r="V925" s="28"/>
      <c r="W925" s="28"/>
      <c r="X925" s="28"/>
      <c r="Y925" s="28"/>
      <c r="Z925" s="28"/>
      <c r="AA925" s="28"/>
      <c r="AB925" s="28"/>
      <c r="AC925" s="28"/>
      <c r="AD925" s="28"/>
      <c r="AE925" s="28"/>
      <c r="AF925" s="28"/>
      <c r="AG925" s="28"/>
      <c r="AH925" s="28"/>
      <c r="AI925" s="28"/>
      <c r="AJ925" s="28"/>
      <c r="AK925" s="28"/>
      <c r="AL925" s="28"/>
      <c r="AM925" s="28"/>
      <c r="AN925" s="28"/>
      <c r="AO925" s="28"/>
      <c r="AP925" s="30"/>
      <c r="AQ925" s="30"/>
      <c r="AR925" s="5">
        <v>67.400000000000006</v>
      </c>
      <c r="AS925" s="5">
        <v>65.900000000000006</v>
      </c>
      <c r="AU925" s="51"/>
      <c r="AV925" s="56"/>
      <c r="AW925" s="54"/>
      <c r="AY925" s="59">
        <f t="shared" si="1274"/>
        <v>0</v>
      </c>
      <c r="AZ925" s="59">
        <f t="shared" si="1275"/>
        <v>0</v>
      </c>
      <c r="BA925" s="59">
        <f t="shared" si="1276"/>
        <v>100.4</v>
      </c>
    </row>
    <row r="926" spans="1:53" x14ac:dyDescent="0.15">
      <c r="A926" s="9"/>
      <c r="B926" s="10"/>
      <c r="C926" s="137"/>
      <c r="D926" s="22" t="s">
        <v>10</v>
      </c>
      <c r="E926" s="28"/>
      <c r="F926" s="28"/>
      <c r="G926" s="28"/>
      <c r="H926" s="28"/>
      <c r="I926" s="28"/>
      <c r="J926" s="28"/>
      <c r="K926" s="28"/>
      <c r="L926" s="28"/>
      <c r="M926" s="28"/>
      <c r="N926" s="28"/>
      <c r="O926" s="28"/>
      <c r="P926" s="28"/>
      <c r="Q926" s="28"/>
      <c r="R926" s="28"/>
      <c r="S926" s="28"/>
      <c r="T926" s="28"/>
      <c r="U926" s="28"/>
      <c r="V926" s="28"/>
      <c r="W926" s="28"/>
      <c r="X926" s="28"/>
      <c r="Y926" s="28"/>
      <c r="Z926" s="28"/>
      <c r="AA926" s="28"/>
      <c r="AB926" s="28"/>
      <c r="AC926" s="28"/>
      <c r="AD926" s="28"/>
      <c r="AE926" s="28"/>
      <c r="AF926" s="28"/>
      <c r="AG926" s="28"/>
      <c r="AH926" s="28"/>
      <c r="AI926" s="28"/>
      <c r="AJ926" s="28"/>
      <c r="AK926" s="28"/>
      <c r="AL926" s="28"/>
      <c r="AM926" s="28"/>
      <c r="AN926" s="28"/>
      <c r="AO926" s="28"/>
      <c r="AP926" s="30"/>
      <c r="AQ926" s="30"/>
      <c r="AR926" s="5">
        <v>16.5</v>
      </c>
      <c r="AS926" s="5">
        <v>14.2</v>
      </c>
      <c r="AU926" s="51"/>
      <c r="AV926" s="56"/>
      <c r="AW926" s="54"/>
      <c r="AY926" s="59">
        <f t="shared" si="1274"/>
        <v>0</v>
      </c>
      <c r="AZ926" s="59">
        <f t="shared" si="1275"/>
        <v>0</v>
      </c>
      <c r="BA926" s="59">
        <f t="shared" si="1276"/>
        <v>31.3</v>
      </c>
    </row>
    <row r="927" spans="1:53" ht="14.25" thickBot="1" x14ac:dyDescent="0.2">
      <c r="A927" s="9"/>
      <c r="B927" s="10"/>
      <c r="C927" s="138"/>
      <c r="D927" s="24" t="s">
        <v>11</v>
      </c>
      <c r="E927" s="29"/>
      <c r="F927" s="29"/>
      <c r="G927" s="29"/>
      <c r="H927" s="29"/>
      <c r="I927" s="29"/>
      <c r="J927" s="29"/>
      <c r="K927" s="29"/>
      <c r="L927" s="29"/>
      <c r="M927" s="29"/>
      <c r="N927" s="29"/>
      <c r="O927" s="29"/>
      <c r="P927" s="29"/>
      <c r="Q927" s="29"/>
      <c r="R927" s="29"/>
      <c r="S927" s="29"/>
      <c r="T927" s="29"/>
      <c r="U927" s="29"/>
      <c r="V927" s="29"/>
      <c r="W927" s="29"/>
      <c r="X927" s="29"/>
      <c r="Y927" s="29"/>
      <c r="Z927" s="29"/>
      <c r="AA927" s="29"/>
      <c r="AB927" s="29"/>
      <c r="AC927" s="29"/>
      <c r="AD927" s="29"/>
      <c r="AE927" s="29"/>
      <c r="AF927" s="29"/>
      <c r="AG927" s="29"/>
      <c r="AH927" s="29"/>
      <c r="AI927" s="29"/>
      <c r="AJ927" s="29"/>
      <c r="AK927" s="29"/>
      <c r="AL927" s="29"/>
      <c r="AM927" s="29"/>
      <c r="AN927" s="29"/>
      <c r="AO927" s="29"/>
      <c r="AP927" s="31"/>
      <c r="AQ927" s="31"/>
      <c r="AR927" s="7">
        <v>18.2</v>
      </c>
      <c r="AS927" s="7">
        <v>15.1</v>
      </c>
      <c r="AU927" s="57"/>
      <c r="AV927" s="58"/>
      <c r="AW927" s="55"/>
      <c r="AY927" s="59">
        <f t="shared" si="1274"/>
        <v>0</v>
      </c>
      <c r="AZ927" s="59">
        <f t="shared" si="1275"/>
        <v>0</v>
      </c>
      <c r="BA927" s="59">
        <f t="shared" si="1276"/>
        <v>31.3</v>
      </c>
    </row>
    <row r="928" spans="1:53" x14ac:dyDescent="0.15">
      <c r="A928" s="9"/>
      <c r="B928" s="10"/>
      <c r="C928" s="136" t="s">
        <v>140</v>
      </c>
      <c r="D928" s="23" t="s">
        <v>6</v>
      </c>
      <c r="E928" s="26">
        <f t="shared" ref="E928:AI928" si="1309">SUM(E929:E930)</f>
        <v>0</v>
      </c>
      <c r="F928" s="26">
        <f t="shared" si="1309"/>
        <v>0</v>
      </c>
      <c r="G928" s="26">
        <f t="shared" si="1309"/>
        <v>0</v>
      </c>
      <c r="H928" s="26">
        <f t="shared" si="1309"/>
        <v>0</v>
      </c>
      <c r="I928" s="26">
        <f t="shared" si="1309"/>
        <v>0</v>
      </c>
      <c r="J928" s="26">
        <f t="shared" si="1309"/>
        <v>0</v>
      </c>
      <c r="K928" s="26">
        <f t="shared" si="1309"/>
        <v>0</v>
      </c>
      <c r="L928" s="26">
        <f t="shared" si="1309"/>
        <v>0</v>
      </c>
      <c r="M928" s="26">
        <f t="shared" si="1309"/>
        <v>0</v>
      </c>
      <c r="N928" s="26">
        <f t="shared" si="1309"/>
        <v>0</v>
      </c>
      <c r="O928" s="26">
        <f t="shared" si="1309"/>
        <v>0</v>
      </c>
      <c r="P928" s="26">
        <f t="shared" si="1309"/>
        <v>0</v>
      </c>
      <c r="Q928" s="26">
        <f t="shared" si="1309"/>
        <v>0</v>
      </c>
      <c r="R928" s="26">
        <f t="shared" si="1309"/>
        <v>0</v>
      </c>
      <c r="S928" s="26">
        <f t="shared" si="1309"/>
        <v>0</v>
      </c>
      <c r="T928" s="26">
        <f t="shared" si="1309"/>
        <v>0</v>
      </c>
      <c r="U928" s="26">
        <f t="shared" si="1309"/>
        <v>0</v>
      </c>
      <c r="V928" s="26">
        <f t="shared" si="1309"/>
        <v>0</v>
      </c>
      <c r="W928" s="26">
        <f t="shared" si="1309"/>
        <v>0</v>
      </c>
      <c r="X928" s="26">
        <f t="shared" si="1309"/>
        <v>0</v>
      </c>
      <c r="Y928" s="26">
        <f t="shared" si="1309"/>
        <v>0</v>
      </c>
      <c r="Z928" s="26">
        <f t="shared" si="1309"/>
        <v>0</v>
      </c>
      <c r="AA928" s="26">
        <f t="shared" si="1309"/>
        <v>0</v>
      </c>
      <c r="AB928" s="26">
        <f t="shared" si="1309"/>
        <v>0</v>
      </c>
      <c r="AC928" s="26">
        <f t="shared" si="1309"/>
        <v>0</v>
      </c>
      <c r="AD928" s="26">
        <f t="shared" si="1309"/>
        <v>0</v>
      </c>
      <c r="AE928" s="26">
        <f t="shared" si="1309"/>
        <v>0</v>
      </c>
      <c r="AF928" s="26">
        <f t="shared" si="1309"/>
        <v>0</v>
      </c>
      <c r="AG928" s="26">
        <f t="shared" si="1309"/>
        <v>0</v>
      </c>
      <c r="AH928" s="26">
        <f t="shared" si="1309"/>
        <v>0</v>
      </c>
      <c r="AI928" s="26">
        <f t="shared" si="1309"/>
        <v>0</v>
      </c>
      <c r="AJ928" s="26">
        <f t="shared" ref="AJ928:AK928" si="1310">SUM(AJ929:AJ930)</f>
        <v>0</v>
      </c>
      <c r="AK928" s="26">
        <f t="shared" si="1310"/>
        <v>0</v>
      </c>
      <c r="AL928" s="26">
        <f t="shared" ref="AL928" si="1311">SUM(AL929:AL930)</f>
        <v>0</v>
      </c>
      <c r="AM928" s="26">
        <f t="shared" ref="AM928" si="1312">SUM(AM929:AM930)</f>
        <v>0</v>
      </c>
      <c r="AN928" s="26">
        <f t="shared" ref="AN928" si="1313">SUM(AN929:AN930)</f>
        <v>0</v>
      </c>
      <c r="AO928" s="26">
        <f t="shared" ref="AO928" si="1314">SUM(AO929:AO930)</f>
        <v>0</v>
      </c>
      <c r="AP928" s="27">
        <f t="shared" ref="AP928" si="1315">SUM(AP929:AP930)</f>
        <v>0</v>
      </c>
      <c r="AQ928" s="27">
        <f t="shared" ref="AQ928" si="1316">SUM(AQ929:AQ930)</f>
        <v>0</v>
      </c>
      <c r="AR928" s="3">
        <v>59.7</v>
      </c>
      <c r="AS928" s="3">
        <v>64.900000000000006</v>
      </c>
      <c r="AU928" s="50"/>
      <c r="AV928" s="42" t="s">
        <v>153</v>
      </c>
      <c r="AW928" s="44"/>
      <c r="AY928" s="27">
        <f>SUM(AY929:AY930)</f>
        <v>2796.9</v>
      </c>
      <c r="AZ928" s="27">
        <f>SUM(AZ929:AZ930)</f>
        <v>2796</v>
      </c>
      <c r="BA928" s="27">
        <f>SUM(BA929:BA930)</f>
        <v>2870.1</v>
      </c>
    </row>
    <row r="929" spans="1:53" x14ac:dyDescent="0.15">
      <c r="A929" s="9"/>
      <c r="B929" s="10"/>
      <c r="C929" s="137"/>
      <c r="D929" s="22" t="s">
        <v>7</v>
      </c>
      <c r="E929" s="28"/>
      <c r="F929" s="28"/>
      <c r="G929" s="28"/>
      <c r="H929" s="28"/>
      <c r="I929" s="28"/>
      <c r="J929" s="28"/>
      <c r="K929" s="28"/>
      <c r="L929" s="28"/>
      <c r="M929" s="28"/>
      <c r="N929" s="28"/>
      <c r="O929" s="28"/>
      <c r="P929" s="28"/>
      <c r="Q929" s="28"/>
      <c r="R929" s="28"/>
      <c r="S929" s="28"/>
      <c r="T929" s="28"/>
      <c r="U929" s="28"/>
      <c r="V929" s="28"/>
      <c r="W929" s="28"/>
      <c r="X929" s="28"/>
      <c r="Y929" s="28"/>
      <c r="Z929" s="28"/>
      <c r="AA929" s="28"/>
      <c r="AB929" s="28"/>
      <c r="AC929" s="28"/>
      <c r="AD929" s="28"/>
      <c r="AE929" s="28"/>
      <c r="AF929" s="28"/>
      <c r="AG929" s="28"/>
      <c r="AH929" s="28"/>
      <c r="AI929" s="28"/>
      <c r="AJ929" s="28"/>
      <c r="AK929" s="28"/>
      <c r="AL929" s="28"/>
      <c r="AM929" s="28"/>
      <c r="AN929" s="28"/>
      <c r="AO929" s="28"/>
      <c r="AP929" s="30"/>
      <c r="AQ929" s="30"/>
      <c r="AR929" s="5">
        <v>12.1</v>
      </c>
      <c r="AS929" s="5">
        <v>13</v>
      </c>
      <c r="AU929" s="51"/>
      <c r="AV929" s="45"/>
      <c r="AW929" s="46"/>
      <c r="AY929" s="59">
        <f t="shared" ref="AY929:BA933" si="1317">AP1013</f>
        <v>1495</v>
      </c>
      <c r="AZ929" s="59">
        <f t="shared" si="1317"/>
        <v>1486.6</v>
      </c>
      <c r="BA929" s="59">
        <f t="shared" si="1317"/>
        <v>1508.6</v>
      </c>
    </row>
    <row r="930" spans="1:53" x14ac:dyDescent="0.15">
      <c r="A930" s="9"/>
      <c r="B930" s="10"/>
      <c r="C930" s="137"/>
      <c r="D930" s="22" t="s">
        <v>8</v>
      </c>
      <c r="E930" s="28"/>
      <c r="F930" s="28"/>
      <c r="G930" s="28"/>
      <c r="H930" s="28"/>
      <c r="I930" s="28"/>
      <c r="J930" s="28"/>
      <c r="K930" s="28"/>
      <c r="L930" s="28"/>
      <c r="M930" s="28"/>
      <c r="N930" s="28"/>
      <c r="O930" s="28"/>
      <c r="P930" s="28"/>
      <c r="Q930" s="28"/>
      <c r="R930" s="28"/>
      <c r="S930" s="28"/>
      <c r="T930" s="28"/>
      <c r="U930" s="28"/>
      <c r="V930" s="28"/>
      <c r="W930" s="28"/>
      <c r="X930" s="28"/>
      <c r="Y930" s="28"/>
      <c r="Z930" s="28"/>
      <c r="AA930" s="28"/>
      <c r="AB930" s="28"/>
      <c r="AC930" s="28"/>
      <c r="AD930" s="28"/>
      <c r="AE930" s="28"/>
      <c r="AF930" s="28"/>
      <c r="AG930" s="28"/>
      <c r="AH930" s="28"/>
      <c r="AI930" s="28"/>
      <c r="AJ930" s="28"/>
      <c r="AK930" s="28"/>
      <c r="AL930" s="28"/>
      <c r="AM930" s="28"/>
      <c r="AN930" s="28"/>
      <c r="AO930" s="28"/>
      <c r="AP930" s="30"/>
      <c r="AQ930" s="30"/>
      <c r="AR930" s="5">
        <v>47.6</v>
      </c>
      <c r="AS930" s="5">
        <v>51.9</v>
      </c>
      <c r="AU930" s="51" t="s">
        <v>145</v>
      </c>
      <c r="AV930" s="45"/>
      <c r="AW930" s="46"/>
      <c r="AY930" s="59">
        <f t="shared" si="1317"/>
        <v>1301.9000000000001</v>
      </c>
      <c r="AZ930" s="59">
        <f t="shared" si="1317"/>
        <v>1309.4000000000001</v>
      </c>
      <c r="BA930" s="59">
        <f t="shared" si="1317"/>
        <v>1361.5</v>
      </c>
    </row>
    <row r="931" spans="1:53" x14ac:dyDescent="0.15">
      <c r="A931" s="9"/>
      <c r="B931" s="10"/>
      <c r="C931" s="137"/>
      <c r="D931" s="22" t="s">
        <v>9</v>
      </c>
      <c r="E931" s="28"/>
      <c r="F931" s="28"/>
      <c r="G931" s="28"/>
      <c r="H931" s="28"/>
      <c r="I931" s="28"/>
      <c r="J931" s="28"/>
      <c r="K931" s="28"/>
      <c r="L931" s="28"/>
      <c r="M931" s="28"/>
      <c r="N931" s="28"/>
      <c r="O931" s="28"/>
      <c r="P931" s="28"/>
      <c r="Q931" s="28"/>
      <c r="R931" s="28"/>
      <c r="S931" s="28"/>
      <c r="T931" s="28"/>
      <c r="U931" s="28"/>
      <c r="V931" s="28"/>
      <c r="W931" s="28"/>
      <c r="X931" s="28"/>
      <c r="Y931" s="28"/>
      <c r="Z931" s="28"/>
      <c r="AA931" s="28"/>
      <c r="AB931" s="28"/>
      <c r="AC931" s="28"/>
      <c r="AD931" s="28"/>
      <c r="AE931" s="28"/>
      <c r="AF931" s="28"/>
      <c r="AG931" s="28"/>
      <c r="AH931" s="28"/>
      <c r="AI931" s="28"/>
      <c r="AJ931" s="28"/>
      <c r="AK931" s="28"/>
      <c r="AL931" s="28"/>
      <c r="AM931" s="28"/>
      <c r="AN931" s="28"/>
      <c r="AO931" s="28"/>
      <c r="AP931" s="30"/>
      <c r="AQ931" s="30"/>
      <c r="AR931" s="5">
        <v>53.3</v>
      </c>
      <c r="AS931" s="5">
        <v>58.3</v>
      </c>
      <c r="AU931" s="51"/>
      <c r="AV931" s="45"/>
      <c r="AW931" s="46"/>
      <c r="AY931" s="59">
        <f t="shared" si="1317"/>
        <v>1816.4</v>
      </c>
      <c r="AZ931" s="59">
        <f t="shared" si="1317"/>
        <v>1848.9</v>
      </c>
      <c r="BA931" s="59">
        <f t="shared" si="1317"/>
        <v>1898.7</v>
      </c>
    </row>
    <row r="932" spans="1:53" x14ac:dyDescent="0.15">
      <c r="A932" s="9"/>
      <c r="B932" s="10"/>
      <c r="C932" s="137"/>
      <c r="D932" s="22" t="s">
        <v>10</v>
      </c>
      <c r="E932" s="28"/>
      <c r="F932" s="28"/>
      <c r="G932" s="28"/>
      <c r="H932" s="28"/>
      <c r="I932" s="28"/>
      <c r="J932" s="28"/>
      <c r="K932" s="28"/>
      <c r="L932" s="28"/>
      <c r="M932" s="28"/>
      <c r="N932" s="28"/>
      <c r="O932" s="28"/>
      <c r="P932" s="28"/>
      <c r="Q932" s="28"/>
      <c r="R932" s="28"/>
      <c r="S932" s="28"/>
      <c r="T932" s="28"/>
      <c r="U932" s="28"/>
      <c r="V932" s="28"/>
      <c r="W932" s="28"/>
      <c r="X932" s="28"/>
      <c r="Y932" s="28"/>
      <c r="Z932" s="28"/>
      <c r="AA932" s="28"/>
      <c r="AB932" s="28"/>
      <c r="AC932" s="28"/>
      <c r="AD932" s="28"/>
      <c r="AE932" s="28"/>
      <c r="AF932" s="28"/>
      <c r="AG932" s="28"/>
      <c r="AH932" s="28"/>
      <c r="AI932" s="28"/>
      <c r="AJ932" s="28"/>
      <c r="AK932" s="28"/>
      <c r="AL932" s="28"/>
      <c r="AM932" s="28"/>
      <c r="AN932" s="28"/>
      <c r="AO932" s="28"/>
      <c r="AP932" s="30"/>
      <c r="AQ932" s="30"/>
      <c r="AR932" s="5">
        <v>6.4</v>
      </c>
      <c r="AS932" s="5">
        <v>6.6</v>
      </c>
      <c r="AU932" s="51"/>
      <c r="AV932" s="45"/>
      <c r="AW932" s="46"/>
      <c r="AY932" s="59">
        <f t="shared" si="1317"/>
        <v>980.5</v>
      </c>
      <c r="AZ932" s="59">
        <f t="shared" si="1317"/>
        <v>947.1</v>
      </c>
      <c r="BA932" s="59">
        <f t="shared" si="1317"/>
        <v>971.4</v>
      </c>
    </row>
    <row r="933" spans="1:53" ht="14.25" thickBot="1" x14ac:dyDescent="0.2">
      <c r="A933" s="9"/>
      <c r="B933" s="10"/>
      <c r="C933" s="138"/>
      <c r="D933" s="24" t="s">
        <v>11</v>
      </c>
      <c r="E933" s="29"/>
      <c r="F933" s="29"/>
      <c r="G933" s="29"/>
      <c r="H933" s="29"/>
      <c r="I933" s="29"/>
      <c r="J933" s="29"/>
      <c r="K933" s="29"/>
      <c r="L933" s="29"/>
      <c r="M933" s="29"/>
      <c r="N933" s="29"/>
      <c r="O933" s="29"/>
      <c r="P933" s="29"/>
      <c r="Q933" s="29"/>
      <c r="R933" s="29"/>
      <c r="S933" s="29"/>
      <c r="T933" s="29"/>
      <c r="U933" s="29"/>
      <c r="V933" s="29"/>
      <c r="W933" s="29"/>
      <c r="X933" s="29"/>
      <c r="Y933" s="29"/>
      <c r="Z933" s="29"/>
      <c r="AA933" s="29"/>
      <c r="AB933" s="29"/>
      <c r="AC933" s="29"/>
      <c r="AD933" s="29"/>
      <c r="AE933" s="29"/>
      <c r="AF933" s="29"/>
      <c r="AG933" s="29"/>
      <c r="AH933" s="29"/>
      <c r="AI933" s="29"/>
      <c r="AJ933" s="29"/>
      <c r="AK933" s="29"/>
      <c r="AL933" s="29"/>
      <c r="AM933" s="29"/>
      <c r="AN933" s="29"/>
      <c r="AO933" s="29"/>
      <c r="AP933" s="31"/>
      <c r="AQ933" s="31"/>
      <c r="AR933" s="7">
        <v>7.5</v>
      </c>
      <c r="AS933" s="7">
        <v>7.3</v>
      </c>
      <c r="AU933" s="51"/>
      <c r="AV933" s="47"/>
      <c r="AW933" s="49"/>
      <c r="AY933" s="59">
        <f t="shared" si="1317"/>
        <v>1111.5999999999999</v>
      </c>
      <c r="AZ933" s="59">
        <f t="shared" si="1317"/>
        <v>1050.5</v>
      </c>
      <c r="BA933" s="59">
        <f t="shared" si="1317"/>
        <v>1072.4000000000001</v>
      </c>
    </row>
    <row r="934" spans="1:53" x14ac:dyDescent="0.15">
      <c r="A934" s="9"/>
      <c r="B934" s="10"/>
      <c r="C934" s="136" t="s">
        <v>141</v>
      </c>
      <c r="D934" s="23" t="s">
        <v>6</v>
      </c>
      <c r="E934" s="26">
        <f t="shared" ref="E934:AI934" si="1318">SUM(E935:E936)</f>
        <v>0</v>
      </c>
      <c r="F934" s="26">
        <f t="shared" si="1318"/>
        <v>0</v>
      </c>
      <c r="G934" s="26">
        <f t="shared" si="1318"/>
        <v>0</v>
      </c>
      <c r="H934" s="26">
        <f t="shared" si="1318"/>
        <v>0</v>
      </c>
      <c r="I934" s="26">
        <f t="shared" si="1318"/>
        <v>0</v>
      </c>
      <c r="J934" s="26">
        <f t="shared" si="1318"/>
        <v>0</v>
      </c>
      <c r="K934" s="26">
        <f t="shared" si="1318"/>
        <v>0</v>
      </c>
      <c r="L934" s="26">
        <f t="shared" si="1318"/>
        <v>0</v>
      </c>
      <c r="M934" s="26">
        <f t="shared" si="1318"/>
        <v>0</v>
      </c>
      <c r="N934" s="26">
        <f t="shared" si="1318"/>
        <v>0</v>
      </c>
      <c r="O934" s="26">
        <f t="shared" si="1318"/>
        <v>0</v>
      </c>
      <c r="P934" s="26">
        <f t="shared" si="1318"/>
        <v>0</v>
      </c>
      <c r="Q934" s="26">
        <f t="shared" si="1318"/>
        <v>0</v>
      </c>
      <c r="R934" s="26">
        <f t="shared" si="1318"/>
        <v>0</v>
      </c>
      <c r="S934" s="26">
        <f t="shared" si="1318"/>
        <v>0</v>
      </c>
      <c r="T934" s="26">
        <f t="shared" si="1318"/>
        <v>0</v>
      </c>
      <c r="U934" s="26">
        <f t="shared" si="1318"/>
        <v>0</v>
      </c>
      <c r="V934" s="26">
        <f t="shared" si="1318"/>
        <v>0</v>
      </c>
      <c r="W934" s="26">
        <f t="shared" si="1318"/>
        <v>0</v>
      </c>
      <c r="X934" s="26">
        <f t="shared" si="1318"/>
        <v>0</v>
      </c>
      <c r="Y934" s="26">
        <f t="shared" si="1318"/>
        <v>0</v>
      </c>
      <c r="Z934" s="26">
        <f t="shared" si="1318"/>
        <v>0</v>
      </c>
      <c r="AA934" s="26">
        <f t="shared" si="1318"/>
        <v>0</v>
      </c>
      <c r="AB934" s="26">
        <f t="shared" si="1318"/>
        <v>0</v>
      </c>
      <c r="AC934" s="26">
        <f t="shared" si="1318"/>
        <v>0</v>
      </c>
      <c r="AD934" s="26">
        <f t="shared" si="1318"/>
        <v>0</v>
      </c>
      <c r="AE934" s="26">
        <f t="shared" si="1318"/>
        <v>0</v>
      </c>
      <c r="AF934" s="26">
        <f t="shared" si="1318"/>
        <v>0</v>
      </c>
      <c r="AG934" s="26">
        <f t="shared" si="1318"/>
        <v>0</v>
      </c>
      <c r="AH934" s="26">
        <f t="shared" si="1318"/>
        <v>0</v>
      </c>
      <c r="AI934" s="26">
        <f t="shared" si="1318"/>
        <v>0</v>
      </c>
      <c r="AJ934" s="26">
        <f t="shared" ref="AJ934:AK934" si="1319">SUM(AJ935:AJ936)</f>
        <v>0</v>
      </c>
      <c r="AK934" s="26">
        <f t="shared" si="1319"/>
        <v>0</v>
      </c>
      <c r="AL934" s="26">
        <f t="shared" ref="AL934" si="1320">SUM(AL935:AL936)</f>
        <v>0</v>
      </c>
      <c r="AM934" s="26">
        <f t="shared" ref="AM934" si="1321">SUM(AM935:AM936)</f>
        <v>0</v>
      </c>
      <c r="AN934" s="26">
        <f t="shared" ref="AN934" si="1322">SUM(AN935:AN936)</f>
        <v>0</v>
      </c>
      <c r="AO934" s="26">
        <f t="shared" ref="AO934" si="1323">SUM(AO935:AO936)</f>
        <v>0</v>
      </c>
      <c r="AP934" s="27">
        <f t="shared" ref="AP934" si="1324">SUM(AP935:AP936)</f>
        <v>0</v>
      </c>
      <c r="AQ934" s="27">
        <f t="shared" ref="AQ934" si="1325">SUM(AQ935:AQ936)</f>
        <v>0</v>
      </c>
      <c r="AR934" s="3">
        <v>709.9</v>
      </c>
      <c r="AS934" s="3">
        <v>691.4</v>
      </c>
      <c r="AU934" s="51"/>
      <c r="AV934" s="52"/>
      <c r="AW934" s="53" t="s">
        <v>154</v>
      </c>
      <c r="AY934" s="27">
        <f>SUM(AY935:AY936)</f>
        <v>779.4</v>
      </c>
      <c r="AZ934" s="27">
        <f>SUM(AZ935:AZ936)</f>
        <v>787</v>
      </c>
      <c r="BA934" s="27">
        <f>SUM(BA935:BA936)</f>
        <v>815.5</v>
      </c>
    </row>
    <row r="935" spans="1:53" x14ac:dyDescent="0.15">
      <c r="A935" s="9"/>
      <c r="B935" s="10"/>
      <c r="C935" s="137"/>
      <c r="D935" s="22" t="s">
        <v>7</v>
      </c>
      <c r="E935" s="28"/>
      <c r="F935" s="28"/>
      <c r="G935" s="28"/>
      <c r="H935" s="28"/>
      <c r="I935" s="28"/>
      <c r="J935" s="28"/>
      <c r="K935" s="28"/>
      <c r="L935" s="28"/>
      <c r="M935" s="28"/>
      <c r="N935" s="28"/>
      <c r="O935" s="28"/>
      <c r="P935" s="28"/>
      <c r="Q935" s="28"/>
      <c r="R935" s="28"/>
      <c r="S935" s="28"/>
      <c r="T935" s="28"/>
      <c r="U935" s="28"/>
      <c r="V935" s="28"/>
      <c r="W935" s="28"/>
      <c r="X935" s="28"/>
      <c r="Y935" s="28"/>
      <c r="Z935" s="28"/>
      <c r="AA935" s="28"/>
      <c r="AB935" s="28"/>
      <c r="AC935" s="28"/>
      <c r="AD935" s="28"/>
      <c r="AE935" s="28"/>
      <c r="AF935" s="28"/>
      <c r="AG935" s="28"/>
      <c r="AH935" s="28"/>
      <c r="AI935" s="28"/>
      <c r="AJ935" s="28"/>
      <c r="AK935" s="28"/>
      <c r="AL935" s="28"/>
      <c r="AM935" s="28"/>
      <c r="AN935" s="28"/>
      <c r="AO935" s="28"/>
      <c r="AP935" s="30"/>
      <c r="AQ935" s="30"/>
      <c r="AR935" s="5">
        <v>141.5</v>
      </c>
      <c r="AS935" s="5">
        <v>138.30000000000001</v>
      </c>
      <c r="AU935" s="51"/>
      <c r="AV935" s="52"/>
      <c r="AW935" s="54"/>
      <c r="AY935" s="59">
        <f t="shared" ref="AY935:AY963" si="1326">AP1019</f>
        <v>383.5</v>
      </c>
      <c r="AZ935" s="59">
        <f t="shared" ref="AZ935:AZ963" si="1327">AQ1019</f>
        <v>387</v>
      </c>
      <c r="BA935" s="59">
        <f t="shared" ref="BA935:BA963" si="1328">AR1019</f>
        <v>404.8</v>
      </c>
    </row>
    <row r="936" spans="1:53" x14ac:dyDescent="0.15">
      <c r="A936" s="9"/>
      <c r="B936" s="10"/>
      <c r="C936" s="137"/>
      <c r="D936" s="22" t="s">
        <v>8</v>
      </c>
      <c r="E936" s="28"/>
      <c r="F936" s="28"/>
      <c r="G936" s="28"/>
      <c r="H936" s="28"/>
      <c r="I936" s="28"/>
      <c r="J936" s="28"/>
      <c r="K936" s="28"/>
      <c r="L936" s="28"/>
      <c r="M936" s="28"/>
      <c r="N936" s="28"/>
      <c r="O936" s="28"/>
      <c r="P936" s="28"/>
      <c r="Q936" s="28"/>
      <c r="R936" s="28"/>
      <c r="S936" s="28"/>
      <c r="T936" s="28"/>
      <c r="U936" s="28"/>
      <c r="V936" s="28"/>
      <c r="W936" s="28"/>
      <c r="X936" s="28"/>
      <c r="Y936" s="28"/>
      <c r="Z936" s="28"/>
      <c r="AA936" s="28"/>
      <c r="AB936" s="28"/>
      <c r="AC936" s="28"/>
      <c r="AD936" s="28"/>
      <c r="AE936" s="28"/>
      <c r="AF936" s="28"/>
      <c r="AG936" s="28"/>
      <c r="AH936" s="28"/>
      <c r="AI936" s="28"/>
      <c r="AJ936" s="28"/>
      <c r="AK936" s="28"/>
      <c r="AL936" s="28"/>
      <c r="AM936" s="28"/>
      <c r="AN936" s="28"/>
      <c r="AO936" s="28"/>
      <c r="AP936" s="30"/>
      <c r="AQ936" s="30"/>
      <c r="AR936" s="5">
        <v>568.4</v>
      </c>
      <c r="AS936" s="5">
        <v>553.1</v>
      </c>
      <c r="AU936" s="51"/>
      <c r="AV936" s="52"/>
      <c r="AW936" s="54"/>
      <c r="AY936" s="59">
        <f t="shared" si="1326"/>
        <v>395.9</v>
      </c>
      <c r="AZ936" s="59">
        <f t="shared" si="1327"/>
        <v>400</v>
      </c>
      <c r="BA936" s="59">
        <f t="shared" si="1328"/>
        <v>410.7</v>
      </c>
    </row>
    <row r="937" spans="1:53" x14ac:dyDescent="0.15">
      <c r="A937" s="9"/>
      <c r="B937" s="10"/>
      <c r="C937" s="137"/>
      <c r="D937" s="22" t="s">
        <v>9</v>
      </c>
      <c r="E937" s="28"/>
      <c r="F937" s="28"/>
      <c r="G937" s="28"/>
      <c r="H937" s="28"/>
      <c r="I937" s="28"/>
      <c r="J937" s="28"/>
      <c r="K937" s="28"/>
      <c r="L937" s="28"/>
      <c r="M937" s="28"/>
      <c r="N937" s="28"/>
      <c r="O937" s="28"/>
      <c r="P937" s="28"/>
      <c r="Q937" s="28"/>
      <c r="R937" s="28"/>
      <c r="S937" s="28"/>
      <c r="T937" s="28"/>
      <c r="U937" s="28"/>
      <c r="V937" s="28"/>
      <c r="W937" s="28"/>
      <c r="X937" s="28"/>
      <c r="Y937" s="28"/>
      <c r="Z937" s="28"/>
      <c r="AA937" s="28"/>
      <c r="AB937" s="28"/>
      <c r="AC937" s="28"/>
      <c r="AD937" s="28"/>
      <c r="AE937" s="28"/>
      <c r="AF937" s="28"/>
      <c r="AG937" s="28"/>
      <c r="AH937" s="28"/>
      <c r="AI937" s="28"/>
      <c r="AJ937" s="28"/>
      <c r="AK937" s="28"/>
      <c r="AL937" s="28"/>
      <c r="AM937" s="28"/>
      <c r="AN937" s="28"/>
      <c r="AO937" s="28"/>
      <c r="AP937" s="30"/>
      <c r="AQ937" s="30"/>
      <c r="AR937" s="5">
        <v>670.4</v>
      </c>
      <c r="AS937" s="5">
        <v>654.1</v>
      </c>
      <c r="AU937" s="51"/>
      <c r="AV937" s="52"/>
      <c r="AW937" s="54"/>
      <c r="AY937" s="59">
        <f t="shared" si="1326"/>
        <v>401.8</v>
      </c>
      <c r="AZ937" s="59">
        <f t="shared" si="1327"/>
        <v>391.6</v>
      </c>
      <c r="BA937" s="59">
        <f t="shared" si="1328"/>
        <v>397.6</v>
      </c>
    </row>
    <row r="938" spans="1:53" x14ac:dyDescent="0.15">
      <c r="A938" s="9"/>
      <c r="B938" s="10"/>
      <c r="C938" s="137"/>
      <c r="D938" s="22" t="s">
        <v>10</v>
      </c>
      <c r="E938" s="28"/>
      <c r="F938" s="28"/>
      <c r="G938" s="28"/>
      <c r="H938" s="28"/>
      <c r="I938" s="28"/>
      <c r="J938" s="28"/>
      <c r="K938" s="28"/>
      <c r="L938" s="28"/>
      <c r="M938" s="28"/>
      <c r="N938" s="28"/>
      <c r="O938" s="28"/>
      <c r="P938" s="28"/>
      <c r="Q938" s="28"/>
      <c r="R938" s="28"/>
      <c r="S938" s="28"/>
      <c r="T938" s="28"/>
      <c r="U938" s="28"/>
      <c r="V938" s="28"/>
      <c r="W938" s="28"/>
      <c r="X938" s="28"/>
      <c r="Y938" s="28"/>
      <c r="Z938" s="28"/>
      <c r="AA938" s="28"/>
      <c r="AB938" s="28"/>
      <c r="AC938" s="28"/>
      <c r="AD938" s="28"/>
      <c r="AE938" s="28"/>
      <c r="AF938" s="28"/>
      <c r="AG938" s="28"/>
      <c r="AH938" s="28"/>
      <c r="AI938" s="28"/>
      <c r="AJ938" s="28"/>
      <c r="AK938" s="28"/>
      <c r="AL938" s="28"/>
      <c r="AM938" s="28"/>
      <c r="AN938" s="28"/>
      <c r="AO938" s="28"/>
      <c r="AP938" s="30"/>
      <c r="AQ938" s="30"/>
      <c r="AR938" s="5">
        <v>39.5</v>
      </c>
      <c r="AS938" s="5">
        <v>37.299999999999997</v>
      </c>
      <c r="AU938" s="51"/>
      <c r="AV938" s="52"/>
      <c r="AW938" s="54"/>
      <c r="AY938" s="59">
        <f t="shared" si="1326"/>
        <v>377.6</v>
      </c>
      <c r="AZ938" s="59">
        <f t="shared" si="1327"/>
        <v>395.4</v>
      </c>
      <c r="BA938" s="59">
        <f t="shared" si="1328"/>
        <v>417.9</v>
      </c>
    </row>
    <row r="939" spans="1:53" ht="14.25" thickBot="1" x14ac:dyDescent="0.2">
      <c r="A939" s="9"/>
      <c r="B939" s="10"/>
      <c r="C939" s="138"/>
      <c r="D939" s="24" t="s">
        <v>11</v>
      </c>
      <c r="E939" s="29"/>
      <c r="F939" s="29"/>
      <c r="G939" s="29"/>
      <c r="H939" s="29"/>
      <c r="I939" s="29"/>
      <c r="J939" s="29"/>
      <c r="K939" s="29"/>
      <c r="L939" s="29"/>
      <c r="M939" s="29"/>
      <c r="N939" s="29"/>
      <c r="O939" s="29"/>
      <c r="P939" s="29"/>
      <c r="Q939" s="29"/>
      <c r="R939" s="29"/>
      <c r="S939" s="29"/>
      <c r="T939" s="29"/>
      <c r="U939" s="29"/>
      <c r="V939" s="29"/>
      <c r="W939" s="29"/>
      <c r="X939" s="29"/>
      <c r="Y939" s="29"/>
      <c r="Z939" s="29"/>
      <c r="AA939" s="29"/>
      <c r="AB939" s="29"/>
      <c r="AC939" s="29"/>
      <c r="AD939" s="29"/>
      <c r="AE939" s="29"/>
      <c r="AF939" s="29"/>
      <c r="AG939" s="29"/>
      <c r="AH939" s="29"/>
      <c r="AI939" s="29"/>
      <c r="AJ939" s="29"/>
      <c r="AK939" s="29"/>
      <c r="AL939" s="29"/>
      <c r="AM939" s="29"/>
      <c r="AN939" s="29"/>
      <c r="AO939" s="29"/>
      <c r="AP939" s="31"/>
      <c r="AQ939" s="31"/>
      <c r="AR939" s="7">
        <v>47.3</v>
      </c>
      <c r="AS939" s="7">
        <v>44.7</v>
      </c>
      <c r="AU939" s="51"/>
      <c r="AV939" s="52"/>
      <c r="AW939" s="55"/>
      <c r="AY939" s="59">
        <f t="shared" si="1326"/>
        <v>426.8</v>
      </c>
      <c r="AZ939" s="59">
        <f t="shared" si="1327"/>
        <v>436.3</v>
      </c>
      <c r="BA939" s="59">
        <f t="shared" si="1328"/>
        <v>457.9</v>
      </c>
    </row>
    <row r="940" spans="1:53" x14ac:dyDescent="0.15">
      <c r="A940" s="9"/>
      <c r="B940" s="10"/>
      <c r="C940" s="136" t="s">
        <v>142</v>
      </c>
      <c r="D940" s="23" t="s">
        <v>6</v>
      </c>
      <c r="E940" s="26">
        <f t="shared" ref="E940:AI940" si="1329">SUM(E941:E942)</f>
        <v>0</v>
      </c>
      <c r="F940" s="26">
        <f t="shared" si="1329"/>
        <v>0</v>
      </c>
      <c r="G940" s="26">
        <f t="shared" si="1329"/>
        <v>0</v>
      </c>
      <c r="H940" s="26">
        <f t="shared" si="1329"/>
        <v>0</v>
      </c>
      <c r="I940" s="26">
        <f t="shared" si="1329"/>
        <v>0</v>
      </c>
      <c r="J940" s="26">
        <f t="shared" si="1329"/>
        <v>0</v>
      </c>
      <c r="K940" s="26">
        <f t="shared" si="1329"/>
        <v>0</v>
      </c>
      <c r="L940" s="26">
        <f t="shared" si="1329"/>
        <v>0</v>
      </c>
      <c r="M940" s="26">
        <f t="shared" si="1329"/>
        <v>0</v>
      </c>
      <c r="N940" s="26">
        <f t="shared" si="1329"/>
        <v>0</v>
      </c>
      <c r="O940" s="26">
        <f t="shared" si="1329"/>
        <v>0</v>
      </c>
      <c r="P940" s="26">
        <f t="shared" si="1329"/>
        <v>0</v>
      </c>
      <c r="Q940" s="26">
        <f t="shared" si="1329"/>
        <v>0</v>
      </c>
      <c r="R940" s="26">
        <f t="shared" si="1329"/>
        <v>0</v>
      </c>
      <c r="S940" s="26">
        <f t="shared" si="1329"/>
        <v>0</v>
      </c>
      <c r="T940" s="26">
        <f t="shared" si="1329"/>
        <v>0</v>
      </c>
      <c r="U940" s="26">
        <f t="shared" si="1329"/>
        <v>0</v>
      </c>
      <c r="V940" s="26">
        <f t="shared" si="1329"/>
        <v>0</v>
      </c>
      <c r="W940" s="26">
        <f t="shared" si="1329"/>
        <v>0</v>
      </c>
      <c r="X940" s="26">
        <f t="shared" si="1329"/>
        <v>0</v>
      </c>
      <c r="Y940" s="26">
        <f t="shared" si="1329"/>
        <v>0</v>
      </c>
      <c r="Z940" s="26">
        <f t="shared" si="1329"/>
        <v>0</v>
      </c>
      <c r="AA940" s="26">
        <f t="shared" si="1329"/>
        <v>0</v>
      </c>
      <c r="AB940" s="26">
        <f t="shared" si="1329"/>
        <v>0</v>
      </c>
      <c r="AC940" s="26">
        <f t="shared" si="1329"/>
        <v>0</v>
      </c>
      <c r="AD940" s="26">
        <f t="shared" si="1329"/>
        <v>0</v>
      </c>
      <c r="AE940" s="26">
        <f t="shared" si="1329"/>
        <v>0</v>
      </c>
      <c r="AF940" s="26">
        <f t="shared" si="1329"/>
        <v>0</v>
      </c>
      <c r="AG940" s="26">
        <f t="shared" si="1329"/>
        <v>0</v>
      </c>
      <c r="AH940" s="26">
        <f t="shared" si="1329"/>
        <v>0</v>
      </c>
      <c r="AI940" s="26">
        <f t="shared" si="1329"/>
        <v>0</v>
      </c>
      <c r="AJ940" s="26">
        <f t="shared" ref="AJ940:AK940" si="1330">SUM(AJ941:AJ942)</f>
        <v>0</v>
      </c>
      <c r="AK940" s="26">
        <f t="shared" si="1330"/>
        <v>0</v>
      </c>
      <c r="AL940" s="26">
        <f t="shared" ref="AL940" si="1331">SUM(AL941:AL942)</f>
        <v>0</v>
      </c>
      <c r="AM940" s="26">
        <f t="shared" ref="AM940" si="1332">SUM(AM941:AM942)</f>
        <v>0</v>
      </c>
      <c r="AN940" s="26">
        <f t="shared" ref="AN940" si="1333">SUM(AN941:AN942)</f>
        <v>0</v>
      </c>
      <c r="AO940" s="26">
        <f t="shared" ref="AO940" si="1334">SUM(AO941:AO942)</f>
        <v>0</v>
      </c>
      <c r="AP940" s="27">
        <f t="shared" ref="AP940" si="1335">SUM(AP941:AP942)</f>
        <v>0</v>
      </c>
      <c r="AQ940" s="27">
        <f t="shared" ref="AQ940" si="1336">SUM(AQ941:AQ942)</f>
        <v>0</v>
      </c>
      <c r="AR940" s="3">
        <v>70.900000000000006</v>
      </c>
      <c r="AS940" s="3">
        <v>63</v>
      </c>
      <c r="AU940" s="51"/>
      <c r="AV940" s="52"/>
      <c r="AW940" s="53" t="s">
        <v>155</v>
      </c>
      <c r="AY940" s="59">
        <f t="shared" si="1326"/>
        <v>0</v>
      </c>
      <c r="AZ940" s="59">
        <f t="shared" si="1327"/>
        <v>0</v>
      </c>
      <c r="BA940" s="59">
        <f t="shared" si="1328"/>
        <v>278</v>
      </c>
    </row>
    <row r="941" spans="1:53" x14ac:dyDescent="0.15">
      <c r="A941" s="9"/>
      <c r="B941" s="10"/>
      <c r="C941" s="137"/>
      <c r="D941" s="22" t="s">
        <v>7</v>
      </c>
      <c r="E941" s="28"/>
      <c r="F941" s="28"/>
      <c r="G941" s="28"/>
      <c r="H941" s="28"/>
      <c r="I941" s="28"/>
      <c r="J941" s="28"/>
      <c r="K941" s="28"/>
      <c r="L941" s="28"/>
      <c r="M941" s="28"/>
      <c r="N941" s="28"/>
      <c r="O941" s="28"/>
      <c r="P941" s="28"/>
      <c r="Q941" s="28"/>
      <c r="R941" s="28"/>
      <c r="S941" s="28"/>
      <c r="T941" s="28"/>
      <c r="U941" s="28"/>
      <c r="V941" s="28"/>
      <c r="W941" s="28"/>
      <c r="X941" s="28"/>
      <c r="Y941" s="28"/>
      <c r="Z941" s="28"/>
      <c r="AA941" s="28"/>
      <c r="AB941" s="28"/>
      <c r="AC941" s="28"/>
      <c r="AD941" s="28"/>
      <c r="AE941" s="28"/>
      <c r="AF941" s="28"/>
      <c r="AG941" s="28"/>
      <c r="AH941" s="28"/>
      <c r="AI941" s="28"/>
      <c r="AJ941" s="28"/>
      <c r="AK941" s="28"/>
      <c r="AL941" s="28"/>
      <c r="AM941" s="28"/>
      <c r="AN941" s="28"/>
      <c r="AO941" s="28"/>
      <c r="AP941" s="30"/>
      <c r="AQ941" s="30"/>
      <c r="AR941" s="5">
        <v>6.9</v>
      </c>
      <c r="AS941" s="5">
        <v>7.8</v>
      </c>
      <c r="AU941" s="51"/>
      <c r="AV941" s="52"/>
      <c r="AW941" s="54"/>
      <c r="AY941" s="59">
        <f t="shared" si="1326"/>
        <v>0</v>
      </c>
      <c r="AZ941" s="59">
        <f t="shared" si="1327"/>
        <v>0</v>
      </c>
      <c r="BA941" s="59">
        <f t="shared" si="1328"/>
        <v>199.1</v>
      </c>
    </row>
    <row r="942" spans="1:53" x14ac:dyDescent="0.15">
      <c r="A942" s="9"/>
      <c r="B942" s="10"/>
      <c r="C942" s="137"/>
      <c r="D942" s="22" t="s">
        <v>8</v>
      </c>
      <c r="E942" s="28"/>
      <c r="F942" s="28"/>
      <c r="G942" s="28"/>
      <c r="H942" s="28"/>
      <c r="I942" s="28"/>
      <c r="J942" s="28"/>
      <c r="K942" s="28"/>
      <c r="L942" s="28"/>
      <c r="M942" s="28"/>
      <c r="N942" s="28"/>
      <c r="O942" s="28"/>
      <c r="P942" s="28"/>
      <c r="Q942" s="28"/>
      <c r="R942" s="28"/>
      <c r="S942" s="28"/>
      <c r="T942" s="28"/>
      <c r="U942" s="28"/>
      <c r="V942" s="28"/>
      <c r="W942" s="28"/>
      <c r="X942" s="28"/>
      <c r="Y942" s="28"/>
      <c r="Z942" s="28"/>
      <c r="AA942" s="28"/>
      <c r="AB942" s="28"/>
      <c r="AC942" s="28"/>
      <c r="AD942" s="28"/>
      <c r="AE942" s="28"/>
      <c r="AF942" s="28"/>
      <c r="AG942" s="28"/>
      <c r="AH942" s="28"/>
      <c r="AI942" s="28"/>
      <c r="AJ942" s="28"/>
      <c r="AK942" s="28"/>
      <c r="AL942" s="28"/>
      <c r="AM942" s="28"/>
      <c r="AN942" s="28"/>
      <c r="AO942" s="28"/>
      <c r="AP942" s="30"/>
      <c r="AQ942" s="30"/>
      <c r="AR942" s="5">
        <v>64</v>
      </c>
      <c r="AS942" s="5">
        <v>55.2</v>
      </c>
      <c r="AU942" s="51"/>
      <c r="AV942" s="52"/>
      <c r="AW942" s="54"/>
      <c r="AY942" s="59">
        <f t="shared" si="1326"/>
        <v>0</v>
      </c>
      <c r="AZ942" s="59">
        <f t="shared" si="1327"/>
        <v>0</v>
      </c>
      <c r="BA942" s="59">
        <f t="shared" si="1328"/>
        <v>78.900000000000006</v>
      </c>
    </row>
    <row r="943" spans="1:53" x14ac:dyDescent="0.15">
      <c r="A943" s="9"/>
      <c r="B943" s="10"/>
      <c r="C943" s="137"/>
      <c r="D943" s="22" t="s">
        <v>9</v>
      </c>
      <c r="E943" s="28"/>
      <c r="F943" s="28"/>
      <c r="G943" s="28"/>
      <c r="H943" s="28"/>
      <c r="I943" s="28"/>
      <c r="J943" s="28"/>
      <c r="K943" s="28"/>
      <c r="L943" s="28"/>
      <c r="M943" s="28"/>
      <c r="N943" s="28"/>
      <c r="O943" s="28"/>
      <c r="P943" s="28"/>
      <c r="Q943" s="28"/>
      <c r="R943" s="28"/>
      <c r="S943" s="28"/>
      <c r="T943" s="28"/>
      <c r="U943" s="28"/>
      <c r="V943" s="28"/>
      <c r="W943" s="28"/>
      <c r="X943" s="28"/>
      <c r="Y943" s="28"/>
      <c r="Z943" s="28"/>
      <c r="AA943" s="28"/>
      <c r="AB943" s="28"/>
      <c r="AC943" s="28"/>
      <c r="AD943" s="28"/>
      <c r="AE943" s="28"/>
      <c r="AF943" s="28"/>
      <c r="AG943" s="28"/>
      <c r="AH943" s="28"/>
      <c r="AI943" s="28"/>
      <c r="AJ943" s="28"/>
      <c r="AK943" s="28"/>
      <c r="AL943" s="28"/>
      <c r="AM943" s="28"/>
      <c r="AN943" s="28"/>
      <c r="AO943" s="28"/>
      <c r="AP943" s="30"/>
      <c r="AQ943" s="30"/>
      <c r="AR943" s="5">
        <v>64.5</v>
      </c>
      <c r="AS943" s="5">
        <v>55.9</v>
      </c>
      <c r="AU943" s="51"/>
      <c r="AV943" s="52"/>
      <c r="AW943" s="54"/>
      <c r="AY943" s="59">
        <f t="shared" si="1326"/>
        <v>0</v>
      </c>
      <c r="AZ943" s="59">
        <f t="shared" si="1327"/>
        <v>0</v>
      </c>
      <c r="BA943" s="59">
        <f t="shared" si="1328"/>
        <v>260.39999999999998</v>
      </c>
    </row>
    <row r="944" spans="1:53" x14ac:dyDescent="0.15">
      <c r="A944" s="9"/>
      <c r="B944" s="10"/>
      <c r="C944" s="137"/>
      <c r="D944" s="22" t="s">
        <v>10</v>
      </c>
      <c r="E944" s="28"/>
      <c r="F944" s="28"/>
      <c r="G944" s="28"/>
      <c r="H944" s="28"/>
      <c r="I944" s="28"/>
      <c r="J944" s="28"/>
      <c r="K944" s="28"/>
      <c r="L944" s="28"/>
      <c r="M944" s="28"/>
      <c r="N944" s="28"/>
      <c r="O944" s="28"/>
      <c r="P944" s="28"/>
      <c r="Q944" s="28"/>
      <c r="R944" s="28"/>
      <c r="S944" s="28"/>
      <c r="T944" s="28"/>
      <c r="U944" s="28"/>
      <c r="V944" s="28"/>
      <c r="W944" s="28"/>
      <c r="X944" s="28"/>
      <c r="Y944" s="28"/>
      <c r="Z944" s="28"/>
      <c r="AA944" s="28"/>
      <c r="AB944" s="28"/>
      <c r="AC944" s="28"/>
      <c r="AD944" s="28"/>
      <c r="AE944" s="28"/>
      <c r="AF944" s="28"/>
      <c r="AG944" s="28"/>
      <c r="AH944" s="28"/>
      <c r="AI944" s="28"/>
      <c r="AJ944" s="28"/>
      <c r="AK944" s="28"/>
      <c r="AL944" s="28"/>
      <c r="AM944" s="28"/>
      <c r="AN944" s="28"/>
      <c r="AO944" s="28"/>
      <c r="AP944" s="30"/>
      <c r="AQ944" s="30"/>
      <c r="AR944" s="5">
        <v>6.4</v>
      </c>
      <c r="AS944" s="5">
        <v>7.1</v>
      </c>
      <c r="AU944" s="51"/>
      <c r="AV944" s="52"/>
      <c r="AW944" s="54"/>
      <c r="AY944" s="59">
        <f t="shared" si="1326"/>
        <v>0</v>
      </c>
      <c r="AZ944" s="59">
        <f t="shared" si="1327"/>
        <v>0</v>
      </c>
      <c r="BA944" s="59">
        <f t="shared" si="1328"/>
        <v>17.600000000000001</v>
      </c>
    </row>
    <row r="945" spans="1:53" ht="14.25" thickBot="1" x14ac:dyDescent="0.2">
      <c r="A945" s="9"/>
      <c r="B945" s="10"/>
      <c r="C945" s="138"/>
      <c r="D945" s="24" t="s">
        <v>11</v>
      </c>
      <c r="E945" s="29"/>
      <c r="F945" s="29"/>
      <c r="G945" s="29"/>
      <c r="H945" s="29"/>
      <c r="I945" s="29"/>
      <c r="J945" s="29"/>
      <c r="K945" s="29"/>
      <c r="L945" s="29"/>
      <c r="M945" s="29"/>
      <c r="N945" s="29"/>
      <c r="O945" s="29"/>
      <c r="P945" s="29"/>
      <c r="Q945" s="29"/>
      <c r="R945" s="29"/>
      <c r="S945" s="29"/>
      <c r="T945" s="29"/>
      <c r="U945" s="29"/>
      <c r="V945" s="29"/>
      <c r="W945" s="29"/>
      <c r="X945" s="29"/>
      <c r="Y945" s="29"/>
      <c r="Z945" s="29"/>
      <c r="AA945" s="29"/>
      <c r="AB945" s="29"/>
      <c r="AC945" s="29"/>
      <c r="AD945" s="29"/>
      <c r="AE945" s="29"/>
      <c r="AF945" s="29"/>
      <c r="AG945" s="29"/>
      <c r="AH945" s="29"/>
      <c r="AI945" s="29"/>
      <c r="AJ945" s="29"/>
      <c r="AK945" s="29"/>
      <c r="AL945" s="29"/>
      <c r="AM945" s="29"/>
      <c r="AN945" s="29"/>
      <c r="AO945" s="29"/>
      <c r="AP945" s="31"/>
      <c r="AQ945" s="31"/>
      <c r="AR945" s="7">
        <v>20.8</v>
      </c>
      <c r="AS945" s="7">
        <v>17.600000000000001</v>
      </c>
      <c r="AU945" s="51"/>
      <c r="AV945" s="52"/>
      <c r="AW945" s="55"/>
      <c r="AY945" s="59">
        <f t="shared" si="1326"/>
        <v>0</v>
      </c>
      <c r="AZ945" s="59">
        <f t="shared" si="1327"/>
        <v>0</v>
      </c>
      <c r="BA945" s="59">
        <f t="shared" si="1328"/>
        <v>17.600000000000001</v>
      </c>
    </row>
    <row r="946" spans="1:53" x14ac:dyDescent="0.15">
      <c r="A946" s="9"/>
      <c r="B946" s="10"/>
      <c r="C946" s="136" t="s">
        <v>143</v>
      </c>
      <c r="D946" s="23" t="s">
        <v>6</v>
      </c>
      <c r="E946" s="26">
        <f t="shared" ref="E946:AI946" si="1337">SUM(E947:E948)</f>
        <v>0</v>
      </c>
      <c r="F946" s="26">
        <f t="shared" si="1337"/>
        <v>0</v>
      </c>
      <c r="G946" s="26">
        <f t="shared" si="1337"/>
        <v>0</v>
      </c>
      <c r="H946" s="26">
        <f t="shared" si="1337"/>
        <v>0</v>
      </c>
      <c r="I946" s="26">
        <f t="shared" si="1337"/>
        <v>0</v>
      </c>
      <c r="J946" s="26">
        <f t="shared" si="1337"/>
        <v>0</v>
      </c>
      <c r="K946" s="26">
        <f t="shared" si="1337"/>
        <v>0</v>
      </c>
      <c r="L946" s="26">
        <f t="shared" si="1337"/>
        <v>0</v>
      </c>
      <c r="M946" s="26">
        <f t="shared" si="1337"/>
        <v>0</v>
      </c>
      <c r="N946" s="26">
        <f t="shared" si="1337"/>
        <v>0</v>
      </c>
      <c r="O946" s="26">
        <f t="shared" si="1337"/>
        <v>0</v>
      </c>
      <c r="P946" s="26">
        <f t="shared" si="1337"/>
        <v>0</v>
      </c>
      <c r="Q946" s="26">
        <f t="shared" si="1337"/>
        <v>0</v>
      </c>
      <c r="R946" s="26">
        <f t="shared" si="1337"/>
        <v>0</v>
      </c>
      <c r="S946" s="26">
        <f t="shared" si="1337"/>
        <v>0</v>
      </c>
      <c r="T946" s="26">
        <f t="shared" si="1337"/>
        <v>0</v>
      </c>
      <c r="U946" s="26">
        <f t="shared" si="1337"/>
        <v>0</v>
      </c>
      <c r="V946" s="26">
        <f t="shared" si="1337"/>
        <v>0</v>
      </c>
      <c r="W946" s="26">
        <f t="shared" si="1337"/>
        <v>0</v>
      </c>
      <c r="X946" s="26">
        <f t="shared" si="1337"/>
        <v>0</v>
      </c>
      <c r="Y946" s="26">
        <f t="shared" si="1337"/>
        <v>0</v>
      </c>
      <c r="Z946" s="26">
        <f t="shared" si="1337"/>
        <v>0</v>
      </c>
      <c r="AA946" s="26">
        <f t="shared" si="1337"/>
        <v>0</v>
      </c>
      <c r="AB946" s="26">
        <f t="shared" si="1337"/>
        <v>0</v>
      </c>
      <c r="AC946" s="26">
        <f t="shared" si="1337"/>
        <v>0</v>
      </c>
      <c r="AD946" s="26">
        <f t="shared" si="1337"/>
        <v>0</v>
      </c>
      <c r="AE946" s="26">
        <f t="shared" si="1337"/>
        <v>0</v>
      </c>
      <c r="AF946" s="26">
        <f t="shared" si="1337"/>
        <v>0</v>
      </c>
      <c r="AG946" s="26">
        <f t="shared" si="1337"/>
        <v>0</v>
      </c>
      <c r="AH946" s="26">
        <f t="shared" si="1337"/>
        <v>0</v>
      </c>
      <c r="AI946" s="26">
        <f t="shared" si="1337"/>
        <v>0</v>
      </c>
      <c r="AJ946" s="26">
        <f t="shared" ref="AJ946:AK946" si="1338">SUM(AJ947:AJ948)</f>
        <v>0</v>
      </c>
      <c r="AK946" s="26">
        <f t="shared" si="1338"/>
        <v>0</v>
      </c>
      <c r="AL946" s="26">
        <f t="shared" ref="AL946" si="1339">SUM(AL947:AL948)</f>
        <v>0</v>
      </c>
      <c r="AM946" s="26">
        <f t="shared" ref="AM946" si="1340">SUM(AM947:AM948)</f>
        <v>0</v>
      </c>
      <c r="AN946" s="26">
        <f t="shared" ref="AN946" si="1341">SUM(AN947:AN948)</f>
        <v>0</v>
      </c>
      <c r="AO946" s="26">
        <f t="shared" ref="AO946" si="1342">SUM(AO947:AO948)</f>
        <v>0</v>
      </c>
      <c r="AP946" s="27">
        <f t="shared" ref="AP946" si="1343">SUM(AP947:AP948)</f>
        <v>0</v>
      </c>
      <c r="AQ946" s="27">
        <f t="shared" ref="AQ946" si="1344">SUM(AQ947:AQ948)</f>
        <v>0</v>
      </c>
      <c r="AR946" s="3">
        <v>48.1</v>
      </c>
      <c r="AS946" s="3">
        <v>38.799999999999997</v>
      </c>
      <c r="AU946" s="51"/>
      <c r="AV946" s="52"/>
      <c r="AW946" s="53" t="s">
        <v>156</v>
      </c>
      <c r="AY946" s="59">
        <f t="shared" si="1326"/>
        <v>0</v>
      </c>
      <c r="AZ946" s="59">
        <f t="shared" si="1327"/>
        <v>0</v>
      </c>
      <c r="BA946" s="59">
        <f t="shared" si="1328"/>
        <v>262.89999999999998</v>
      </c>
    </row>
    <row r="947" spans="1:53" x14ac:dyDescent="0.15">
      <c r="A947" s="9"/>
      <c r="B947" s="10"/>
      <c r="C947" s="137"/>
      <c r="D947" s="22" t="s">
        <v>7</v>
      </c>
      <c r="E947" s="28"/>
      <c r="F947" s="28"/>
      <c r="G947" s="28"/>
      <c r="H947" s="28"/>
      <c r="I947" s="28"/>
      <c r="J947" s="28"/>
      <c r="K947" s="28"/>
      <c r="L947" s="28"/>
      <c r="M947" s="28"/>
      <c r="N947" s="28"/>
      <c r="O947" s="28"/>
      <c r="P947" s="28"/>
      <c r="Q947" s="28"/>
      <c r="R947" s="28"/>
      <c r="S947" s="28"/>
      <c r="T947" s="28"/>
      <c r="U947" s="28"/>
      <c r="V947" s="28"/>
      <c r="W947" s="28"/>
      <c r="X947" s="28"/>
      <c r="Y947" s="28"/>
      <c r="Z947" s="28"/>
      <c r="AA947" s="28"/>
      <c r="AB947" s="28"/>
      <c r="AC947" s="28"/>
      <c r="AD947" s="28"/>
      <c r="AE947" s="28"/>
      <c r="AF947" s="28"/>
      <c r="AG947" s="28"/>
      <c r="AH947" s="28"/>
      <c r="AI947" s="28"/>
      <c r="AJ947" s="28"/>
      <c r="AK947" s="28"/>
      <c r="AL947" s="28"/>
      <c r="AM947" s="28"/>
      <c r="AN947" s="28"/>
      <c r="AO947" s="28"/>
      <c r="AP947" s="30"/>
      <c r="AQ947" s="30"/>
      <c r="AR947" s="5">
        <v>2.4</v>
      </c>
      <c r="AS947" s="5">
        <v>2.4</v>
      </c>
      <c r="AU947" s="51"/>
      <c r="AV947" s="52"/>
      <c r="AW947" s="54"/>
      <c r="AY947" s="59">
        <f t="shared" si="1326"/>
        <v>0</v>
      </c>
      <c r="AZ947" s="59">
        <f t="shared" si="1327"/>
        <v>0</v>
      </c>
      <c r="BA947" s="59">
        <f t="shared" si="1328"/>
        <v>153.30000000000001</v>
      </c>
    </row>
    <row r="948" spans="1:53" x14ac:dyDescent="0.15">
      <c r="A948" s="9"/>
      <c r="B948" s="10"/>
      <c r="C948" s="137"/>
      <c r="D948" s="22" t="s">
        <v>8</v>
      </c>
      <c r="E948" s="28"/>
      <c r="F948" s="28"/>
      <c r="G948" s="28"/>
      <c r="H948" s="28"/>
      <c r="I948" s="28"/>
      <c r="J948" s="28"/>
      <c r="K948" s="28"/>
      <c r="L948" s="28"/>
      <c r="M948" s="28"/>
      <c r="N948" s="28"/>
      <c r="O948" s="28"/>
      <c r="P948" s="28"/>
      <c r="Q948" s="28"/>
      <c r="R948" s="28"/>
      <c r="S948" s="28"/>
      <c r="T948" s="28"/>
      <c r="U948" s="28"/>
      <c r="V948" s="28"/>
      <c r="W948" s="28"/>
      <c r="X948" s="28"/>
      <c r="Y948" s="28"/>
      <c r="Z948" s="28"/>
      <c r="AA948" s="28"/>
      <c r="AB948" s="28"/>
      <c r="AC948" s="28"/>
      <c r="AD948" s="28"/>
      <c r="AE948" s="28"/>
      <c r="AF948" s="28"/>
      <c r="AG948" s="28"/>
      <c r="AH948" s="28"/>
      <c r="AI948" s="28"/>
      <c r="AJ948" s="28"/>
      <c r="AK948" s="28"/>
      <c r="AL948" s="28"/>
      <c r="AM948" s="28"/>
      <c r="AN948" s="28"/>
      <c r="AO948" s="28"/>
      <c r="AP948" s="30"/>
      <c r="AQ948" s="30"/>
      <c r="AR948" s="5">
        <v>45.7</v>
      </c>
      <c r="AS948" s="5">
        <v>36.4</v>
      </c>
      <c r="AU948" s="51"/>
      <c r="AV948" s="52"/>
      <c r="AW948" s="54"/>
      <c r="AY948" s="59">
        <f t="shared" si="1326"/>
        <v>0</v>
      </c>
      <c r="AZ948" s="59">
        <f t="shared" si="1327"/>
        <v>0</v>
      </c>
      <c r="BA948" s="59">
        <f t="shared" si="1328"/>
        <v>109.6</v>
      </c>
    </row>
    <row r="949" spans="1:53" x14ac:dyDescent="0.15">
      <c r="A949" s="9"/>
      <c r="B949" s="10"/>
      <c r="C949" s="137"/>
      <c r="D949" s="22" t="s">
        <v>9</v>
      </c>
      <c r="E949" s="28"/>
      <c r="F949" s="28"/>
      <c r="G949" s="28"/>
      <c r="H949" s="28"/>
      <c r="I949" s="28"/>
      <c r="J949" s="28"/>
      <c r="K949" s="28"/>
      <c r="L949" s="28"/>
      <c r="M949" s="28"/>
      <c r="N949" s="28"/>
      <c r="O949" s="28"/>
      <c r="P949" s="28"/>
      <c r="Q949" s="28"/>
      <c r="R949" s="28"/>
      <c r="S949" s="28"/>
      <c r="T949" s="28"/>
      <c r="U949" s="28"/>
      <c r="V949" s="28"/>
      <c r="W949" s="28"/>
      <c r="X949" s="28"/>
      <c r="Y949" s="28"/>
      <c r="Z949" s="28"/>
      <c r="AA949" s="28"/>
      <c r="AB949" s="28"/>
      <c r="AC949" s="28"/>
      <c r="AD949" s="28"/>
      <c r="AE949" s="28"/>
      <c r="AF949" s="28"/>
      <c r="AG949" s="28"/>
      <c r="AH949" s="28"/>
      <c r="AI949" s="28"/>
      <c r="AJ949" s="28"/>
      <c r="AK949" s="28"/>
      <c r="AL949" s="28"/>
      <c r="AM949" s="28"/>
      <c r="AN949" s="28"/>
      <c r="AO949" s="28"/>
      <c r="AP949" s="30"/>
      <c r="AQ949" s="30"/>
      <c r="AR949" s="5">
        <v>32.200000000000003</v>
      </c>
      <c r="AS949" s="5">
        <v>24.8</v>
      </c>
      <c r="AU949" s="51"/>
      <c r="AV949" s="52"/>
      <c r="AW949" s="54"/>
      <c r="AY949" s="59">
        <f t="shared" si="1326"/>
        <v>0</v>
      </c>
      <c r="AZ949" s="59">
        <f t="shared" si="1327"/>
        <v>0</v>
      </c>
      <c r="BA949" s="59">
        <f t="shared" si="1328"/>
        <v>229.5</v>
      </c>
    </row>
    <row r="950" spans="1:53" x14ac:dyDescent="0.15">
      <c r="A950" s="9"/>
      <c r="B950" s="10"/>
      <c r="C950" s="137"/>
      <c r="D950" s="22" t="s">
        <v>10</v>
      </c>
      <c r="E950" s="28"/>
      <c r="F950" s="28"/>
      <c r="G950" s="28"/>
      <c r="H950" s="28"/>
      <c r="I950" s="28"/>
      <c r="J950" s="28"/>
      <c r="K950" s="28"/>
      <c r="L950" s="28"/>
      <c r="M950" s="28"/>
      <c r="N950" s="28"/>
      <c r="O950" s="28"/>
      <c r="P950" s="28"/>
      <c r="Q950" s="28"/>
      <c r="R950" s="28"/>
      <c r="S950" s="28"/>
      <c r="T950" s="28"/>
      <c r="U950" s="28"/>
      <c r="V950" s="28"/>
      <c r="W950" s="28"/>
      <c r="X950" s="28"/>
      <c r="Y950" s="28"/>
      <c r="Z950" s="28"/>
      <c r="AA950" s="28"/>
      <c r="AB950" s="28"/>
      <c r="AC950" s="28"/>
      <c r="AD950" s="28"/>
      <c r="AE950" s="28"/>
      <c r="AF950" s="28"/>
      <c r="AG950" s="28"/>
      <c r="AH950" s="28"/>
      <c r="AI950" s="28"/>
      <c r="AJ950" s="28"/>
      <c r="AK950" s="28"/>
      <c r="AL950" s="28"/>
      <c r="AM950" s="28"/>
      <c r="AN950" s="28"/>
      <c r="AO950" s="28"/>
      <c r="AP950" s="30"/>
      <c r="AQ950" s="30"/>
      <c r="AR950" s="5">
        <v>15.9</v>
      </c>
      <c r="AS950" s="5">
        <v>14</v>
      </c>
      <c r="AU950" s="51"/>
      <c r="AV950" s="52"/>
      <c r="AW950" s="54"/>
      <c r="AY950" s="59">
        <f t="shared" si="1326"/>
        <v>0</v>
      </c>
      <c r="AZ950" s="59">
        <f t="shared" si="1327"/>
        <v>0</v>
      </c>
      <c r="BA950" s="59">
        <f t="shared" si="1328"/>
        <v>33.4</v>
      </c>
    </row>
    <row r="951" spans="1:53" ht="14.25" thickBot="1" x14ac:dyDescent="0.2">
      <c r="A951" s="12"/>
      <c r="B951" s="13"/>
      <c r="C951" s="138"/>
      <c r="D951" s="24" t="s">
        <v>11</v>
      </c>
      <c r="E951" s="29"/>
      <c r="F951" s="29"/>
      <c r="G951" s="29"/>
      <c r="H951" s="29"/>
      <c r="I951" s="29"/>
      <c r="J951" s="29"/>
      <c r="K951" s="29"/>
      <c r="L951" s="29"/>
      <c r="M951" s="29"/>
      <c r="N951" s="29"/>
      <c r="O951" s="29"/>
      <c r="P951" s="29"/>
      <c r="Q951" s="29"/>
      <c r="R951" s="29"/>
      <c r="S951" s="29"/>
      <c r="T951" s="29"/>
      <c r="U951" s="29"/>
      <c r="V951" s="29"/>
      <c r="W951" s="29"/>
      <c r="X951" s="29"/>
      <c r="Y951" s="29"/>
      <c r="Z951" s="29"/>
      <c r="AA951" s="29"/>
      <c r="AB951" s="29"/>
      <c r="AC951" s="29"/>
      <c r="AD951" s="29"/>
      <c r="AE951" s="29"/>
      <c r="AF951" s="29"/>
      <c r="AG951" s="29"/>
      <c r="AH951" s="29"/>
      <c r="AI951" s="29"/>
      <c r="AJ951" s="29"/>
      <c r="AK951" s="29"/>
      <c r="AL951" s="29"/>
      <c r="AM951" s="29"/>
      <c r="AN951" s="29"/>
      <c r="AO951" s="29"/>
      <c r="AP951" s="31"/>
      <c r="AQ951" s="31"/>
      <c r="AR951" s="7">
        <v>18.3</v>
      </c>
      <c r="AS951" s="7">
        <v>16.3</v>
      </c>
      <c r="AU951" s="51"/>
      <c r="AV951" s="52"/>
      <c r="AW951" s="55"/>
      <c r="AY951" s="59">
        <f t="shared" si="1326"/>
        <v>0</v>
      </c>
      <c r="AZ951" s="59">
        <f t="shared" si="1327"/>
        <v>0</v>
      </c>
      <c r="BA951" s="59">
        <f t="shared" si="1328"/>
        <v>40.700000000000003</v>
      </c>
    </row>
    <row r="952" spans="1:53" x14ac:dyDescent="0.15">
      <c r="A952" s="8"/>
      <c r="B952" s="139" t="s">
        <v>144</v>
      </c>
      <c r="C952" s="140"/>
      <c r="D952" s="23" t="s">
        <v>6</v>
      </c>
      <c r="E952" s="26">
        <f t="shared" ref="E952:AI952" si="1345">SUM(E953:E954)-SUM(E955:E956)</f>
        <v>0</v>
      </c>
      <c r="F952" s="26">
        <f t="shared" si="1345"/>
        <v>0</v>
      </c>
      <c r="G952" s="26">
        <f t="shared" si="1345"/>
        <v>0</v>
      </c>
      <c r="H952" s="26">
        <f t="shared" si="1345"/>
        <v>0</v>
      </c>
      <c r="I952" s="26">
        <f t="shared" si="1345"/>
        <v>0</v>
      </c>
      <c r="J952" s="26">
        <f t="shared" si="1345"/>
        <v>0</v>
      </c>
      <c r="K952" s="26">
        <f t="shared" si="1345"/>
        <v>0</v>
      </c>
      <c r="L952" s="26">
        <f t="shared" si="1345"/>
        <v>0</v>
      </c>
      <c r="M952" s="26">
        <f t="shared" si="1345"/>
        <v>0</v>
      </c>
      <c r="N952" s="26">
        <f t="shared" si="1345"/>
        <v>0</v>
      </c>
      <c r="O952" s="26">
        <f t="shared" si="1345"/>
        <v>0</v>
      </c>
      <c r="P952" s="26">
        <f t="shared" si="1345"/>
        <v>0</v>
      </c>
      <c r="Q952" s="26">
        <f t="shared" si="1345"/>
        <v>0</v>
      </c>
      <c r="R952" s="26">
        <f t="shared" si="1345"/>
        <v>0</v>
      </c>
      <c r="S952" s="26">
        <f t="shared" si="1345"/>
        <v>0</v>
      </c>
      <c r="T952" s="26">
        <f t="shared" si="1345"/>
        <v>0</v>
      </c>
      <c r="U952" s="26">
        <f t="shared" si="1345"/>
        <v>0</v>
      </c>
      <c r="V952" s="26">
        <f t="shared" si="1345"/>
        <v>0</v>
      </c>
      <c r="W952" s="26">
        <f t="shared" si="1345"/>
        <v>0</v>
      </c>
      <c r="X952" s="26">
        <f t="shared" si="1345"/>
        <v>0</v>
      </c>
      <c r="Y952" s="26">
        <f t="shared" si="1345"/>
        <v>0</v>
      </c>
      <c r="Z952" s="26">
        <f t="shared" si="1345"/>
        <v>0</v>
      </c>
      <c r="AA952" s="26">
        <f t="shared" si="1345"/>
        <v>0</v>
      </c>
      <c r="AB952" s="26">
        <f t="shared" si="1345"/>
        <v>0</v>
      </c>
      <c r="AC952" s="26">
        <f t="shared" si="1345"/>
        <v>0</v>
      </c>
      <c r="AD952" s="26">
        <f t="shared" si="1345"/>
        <v>0</v>
      </c>
      <c r="AE952" s="26">
        <f t="shared" si="1345"/>
        <v>0</v>
      </c>
      <c r="AF952" s="26">
        <f t="shared" si="1345"/>
        <v>0</v>
      </c>
      <c r="AG952" s="26">
        <f t="shared" si="1345"/>
        <v>0</v>
      </c>
      <c r="AH952" s="26">
        <f t="shared" si="1345"/>
        <v>0</v>
      </c>
      <c r="AI952" s="26">
        <f t="shared" si="1345"/>
        <v>0</v>
      </c>
      <c r="AJ952" s="26">
        <f t="shared" ref="AJ952:AK952" si="1346">SUM(AJ953:AJ954)-SUM(AJ955:AJ956)</f>
        <v>0</v>
      </c>
      <c r="AK952" s="26">
        <f t="shared" si="1346"/>
        <v>0</v>
      </c>
      <c r="AL952" s="26">
        <f t="shared" ref="AL952" si="1347">SUM(AL953:AL954)-SUM(AL955:AL956)</f>
        <v>0</v>
      </c>
      <c r="AM952" s="26">
        <f t="shared" ref="AM952" si="1348">SUM(AM953:AM954)-SUM(AM955:AM956)</f>
        <v>0</v>
      </c>
      <c r="AN952" s="26">
        <f t="shared" ref="AN952" si="1349">SUM(AN953:AN954)-SUM(AN955:AN956)</f>
        <v>0</v>
      </c>
      <c r="AO952" s="26">
        <f t="shared" ref="AO952" si="1350">SUM(AO953:AO954)-SUM(AO955:AO956)</f>
        <v>0</v>
      </c>
      <c r="AP952" s="27">
        <f t="shared" ref="AP952" si="1351">SUM(AP953:AP954)-SUM(AP955:AP956)</f>
        <v>0</v>
      </c>
      <c r="AQ952" s="27">
        <f t="shared" ref="AQ952" si="1352">SUM(AQ953:AQ954)-SUM(AQ955:AQ956)</f>
        <v>0</v>
      </c>
      <c r="AR952" s="3">
        <v>1672.7</v>
      </c>
      <c r="AS952" s="3">
        <v>1964.9</v>
      </c>
      <c r="AU952" s="51"/>
      <c r="AV952" s="52"/>
      <c r="AW952" s="53" t="s">
        <v>157</v>
      </c>
      <c r="AY952" s="59">
        <f t="shared" si="1326"/>
        <v>0</v>
      </c>
      <c r="AZ952" s="59">
        <f t="shared" si="1327"/>
        <v>0</v>
      </c>
      <c r="BA952" s="59">
        <f t="shared" si="1328"/>
        <v>113.6</v>
      </c>
    </row>
    <row r="953" spans="1:53" x14ac:dyDescent="0.15">
      <c r="A953" s="9"/>
      <c r="B953" s="141"/>
      <c r="C953" s="142"/>
      <c r="D953" s="22" t="s">
        <v>7</v>
      </c>
      <c r="E953" s="28"/>
      <c r="F953" s="28"/>
      <c r="G953" s="28"/>
      <c r="H953" s="28"/>
      <c r="I953" s="28"/>
      <c r="J953" s="28"/>
      <c r="K953" s="28"/>
      <c r="L953" s="28"/>
      <c r="M953" s="28"/>
      <c r="N953" s="28"/>
      <c r="O953" s="28"/>
      <c r="P953" s="28"/>
      <c r="Q953" s="28"/>
      <c r="R953" s="28"/>
      <c r="S953" s="28"/>
      <c r="T953" s="28"/>
      <c r="U953" s="28"/>
      <c r="V953" s="28"/>
      <c r="W953" s="28"/>
      <c r="X953" s="28"/>
      <c r="Y953" s="28"/>
      <c r="Z953" s="28"/>
      <c r="AA953" s="28"/>
      <c r="AB953" s="28"/>
      <c r="AC953" s="28"/>
      <c r="AD953" s="28"/>
      <c r="AE953" s="28"/>
      <c r="AF953" s="28"/>
      <c r="AG953" s="28"/>
      <c r="AH953" s="28">
        <v>41544</v>
      </c>
      <c r="AI953" s="28">
        <v>44072</v>
      </c>
      <c r="AJ953" s="28">
        <v>45282</v>
      </c>
      <c r="AK953" s="28">
        <v>48814</v>
      </c>
      <c r="AL953" s="28">
        <v>49720</v>
      </c>
      <c r="AM953" s="28">
        <v>47083</v>
      </c>
      <c r="AN953" s="28">
        <v>49392</v>
      </c>
      <c r="AO953" s="28">
        <v>52695</v>
      </c>
      <c r="AP953" s="30">
        <v>132.30000000000001</v>
      </c>
      <c r="AQ953" s="30">
        <v>146</v>
      </c>
      <c r="AR953" s="5">
        <v>201.7</v>
      </c>
      <c r="AS953" s="5">
        <v>210.7</v>
      </c>
      <c r="AU953" s="51"/>
      <c r="AV953" s="52"/>
      <c r="AW953" s="54"/>
      <c r="AY953" s="59">
        <f t="shared" si="1326"/>
        <v>0</v>
      </c>
      <c r="AZ953" s="59">
        <f t="shared" si="1327"/>
        <v>0</v>
      </c>
      <c r="BA953" s="59">
        <f t="shared" si="1328"/>
        <v>13.2</v>
      </c>
    </row>
    <row r="954" spans="1:53" x14ac:dyDescent="0.15">
      <c r="A954" s="9" t="s">
        <v>145</v>
      </c>
      <c r="B954" s="141"/>
      <c r="C954" s="142"/>
      <c r="D954" s="22" t="s">
        <v>8</v>
      </c>
      <c r="E954" s="28"/>
      <c r="F954" s="28"/>
      <c r="G954" s="28"/>
      <c r="H954" s="28"/>
      <c r="I954" s="28"/>
      <c r="J954" s="28"/>
      <c r="K954" s="28"/>
      <c r="L954" s="28"/>
      <c r="M954" s="28"/>
      <c r="N954" s="28"/>
      <c r="O954" s="28"/>
      <c r="P954" s="28"/>
      <c r="Q954" s="28"/>
      <c r="R954" s="28"/>
      <c r="S954" s="28"/>
      <c r="T954" s="28"/>
      <c r="U954" s="28"/>
      <c r="V954" s="28"/>
      <c r="W954" s="28"/>
      <c r="X954" s="28"/>
      <c r="Y954" s="28"/>
      <c r="Z954" s="28"/>
      <c r="AA954" s="28"/>
      <c r="AB954" s="28"/>
      <c r="AC954" s="28"/>
      <c r="AD954" s="28"/>
      <c r="AE954" s="28"/>
      <c r="AF954" s="28"/>
      <c r="AG954" s="28"/>
      <c r="AH954" s="28">
        <v>1041653</v>
      </c>
      <c r="AI954" s="28">
        <v>1027683</v>
      </c>
      <c r="AJ954" s="28">
        <v>989003</v>
      </c>
      <c r="AK954" s="28">
        <v>1246496</v>
      </c>
      <c r="AL954" s="28">
        <v>1309878</v>
      </c>
      <c r="AM954" s="28">
        <v>1281937</v>
      </c>
      <c r="AN954" s="28">
        <v>1113784</v>
      </c>
      <c r="AO954" s="28">
        <v>949081</v>
      </c>
      <c r="AP954" s="30">
        <v>1263.8</v>
      </c>
      <c r="AQ954" s="30">
        <v>1315.7</v>
      </c>
      <c r="AR954" s="5">
        <v>1471</v>
      </c>
      <c r="AS954" s="5">
        <v>1754.2</v>
      </c>
      <c r="AU954" s="51"/>
      <c r="AV954" s="52"/>
      <c r="AW954" s="54"/>
      <c r="AY954" s="59">
        <f t="shared" si="1326"/>
        <v>0</v>
      </c>
      <c r="AZ954" s="59">
        <f t="shared" si="1327"/>
        <v>0</v>
      </c>
      <c r="BA954" s="59">
        <f t="shared" si="1328"/>
        <v>100.4</v>
      </c>
    </row>
    <row r="955" spans="1:53" x14ac:dyDescent="0.15">
      <c r="A955" s="9"/>
      <c r="B955" s="141"/>
      <c r="C955" s="142"/>
      <c r="D955" s="22" t="s">
        <v>9</v>
      </c>
      <c r="E955" s="28"/>
      <c r="F955" s="28"/>
      <c r="G955" s="28"/>
      <c r="H955" s="28"/>
      <c r="I955" s="28"/>
      <c r="J955" s="28"/>
      <c r="K955" s="28"/>
      <c r="L955" s="28"/>
      <c r="M955" s="28"/>
      <c r="N955" s="28"/>
      <c r="O955" s="28"/>
      <c r="P955" s="28"/>
      <c r="Q955" s="28"/>
      <c r="R955" s="28"/>
      <c r="S955" s="28"/>
      <c r="T955" s="28"/>
      <c r="U955" s="28"/>
      <c r="V955" s="28"/>
      <c r="W955" s="28"/>
      <c r="X955" s="28"/>
      <c r="Y955" s="28"/>
      <c r="Z955" s="28"/>
      <c r="AA955" s="28"/>
      <c r="AB955" s="28"/>
      <c r="AC955" s="28"/>
      <c r="AD955" s="28"/>
      <c r="AE955" s="28"/>
      <c r="AF955" s="28"/>
      <c r="AG955" s="28"/>
      <c r="AH955" s="28">
        <v>978379</v>
      </c>
      <c r="AI955" s="28">
        <v>962678</v>
      </c>
      <c r="AJ955" s="28">
        <v>927060</v>
      </c>
      <c r="AK955" s="28">
        <v>1008022</v>
      </c>
      <c r="AL955" s="28">
        <v>1049021</v>
      </c>
      <c r="AM955" s="28">
        <v>1067782</v>
      </c>
      <c r="AN955" s="28">
        <v>942558</v>
      </c>
      <c r="AO955" s="28">
        <v>837928</v>
      </c>
      <c r="AP955" s="30">
        <v>1204</v>
      </c>
      <c r="AQ955" s="30">
        <v>1219.0999999999999</v>
      </c>
      <c r="AR955" s="5">
        <v>1410</v>
      </c>
      <c r="AS955" s="5">
        <v>1612.2</v>
      </c>
      <c r="AU955" s="51"/>
      <c r="AV955" s="52"/>
      <c r="AW955" s="54"/>
      <c r="AY955" s="59">
        <f t="shared" si="1326"/>
        <v>0</v>
      </c>
      <c r="AZ955" s="59">
        <f t="shared" si="1327"/>
        <v>0</v>
      </c>
      <c r="BA955" s="59">
        <f t="shared" si="1328"/>
        <v>106.4</v>
      </c>
    </row>
    <row r="956" spans="1:53" x14ac:dyDescent="0.15">
      <c r="A956" s="9"/>
      <c r="B956" s="141"/>
      <c r="C956" s="142"/>
      <c r="D956" s="22" t="s">
        <v>10</v>
      </c>
      <c r="E956" s="28"/>
      <c r="F956" s="28"/>
      <c r="G956" s="28"/>
      <c r="H956" s="28"/>
      <c r="I956" s="28"/>
      <c r="J956" s="28"/>
      <c r="K956" s="28"/>
      <c r="L956" s="28"/>
      <c r="M956" s="28"/>
      <c r="N956" s="28"/>
      <c r="O956" s="28"/>
      <c r="P956" s="28"/>
      <c r="Q956" s="28"/>
      <c r="R956" s="28"/>
      <c r="S956" s="28"/>
      <c r="T956" s="28"/>
      <c r="U956" s="28"/>
      <c r="V956" s="28"/>
      <c r="W956" s="28"/>
      <c r="X956" s="28"/>
      <c r="Y956" s="28"/>
      <c r="Z956" s="28"/>
      <c r="AA956" s="28"/>
      <c r="AB956" s="28"/>
      <c r="AC956" s="28"/>
      <c r="AD956" s="28"/>
      <c r="AE956" s="28"/>
      <c r="AF956" s="28"/>
      <c r="AG956" s="28"/>
      <c r="AH956" s="28">
        <v>104818</v>
      </c>
      <c r="AI956" s="28">
        <v>109077</v>
      </c>
      <c r="AJ956" s="28">
        <v>107225</v>
      </c>
      <c r="AK956" s="28">
        <v>287288</v>
      </c>
      <c r="AL956" s="28">
        <v>310577</v>
      </c>
      <c r="AM956" s="28">
        <v>261238</v>
      </c>
      <c r="AN956" s="28">
        <v>220618</v>
      </c>
      <c r="AO956" s="28">
        <v>163848</v>
      </c>
      <c r="AP956" s="30">
        <v>192.1</v>
      </c>
      <c r="AQ956" s="30">
        <v>242.6</v>
      </c>
      <c r="AR956" s="5">
        <v>262.7</v>
      </c>
      <c r="AS956" s="5">
        <v>352.7</v>
      </c>
      <c r="AU956" s="51"/>
      <c r="AV956" s="52"/>
      <c r="AW956" s="54"/>
      <c r="AY956" s="59">
        <f t="shared" si="1326"/>
        <v>0</v>
      </c>
      <c r="AZ956" s="59">
        <f t="shared" si="1327"/>
        <v>0</v>
      </c>
      <c r="BA956" s="59">
        <f t="shared" si="1328"/>
        <v>7.2</v>
      </c>
    </row>
    <row r="957" spans="1:53" ht="14.25" thickBot="1" x14ac:dyDescent="0.2">
      <c r="A957" s="9"/>
      <c r="B957" s="143"/>
      <c r="C957" s="144"/>
      <c r="D957" s="24" t="s">
        <v>11</v>
      </c>
      <c r="E957" s="29"/>
      <c r="F957" s="29"/>
      <c r="G957" s="29"/>
      <c r="H957" s="29"/>
      <c r="I957" s="29"/>
      <c r="J957" s="29"/>
      <c r="K957" s="29"/>
      <c r="L957" s="29"/>
      <c r="M957" s="29"/>
      <c r="N957" s="29"/>
      <c r="O957" s="29"/>
      <c r="P957" s="29"/>
      <c r="Q957" s="29"/>
      <c r="R957" s="29"/>
      <c r="S957" s="29"/>
      <c r="T957" s="29"/>
      <c r="U957" s="29"/>
      <c r="V957" s="29"/>
      <c r="W957" s="29"/>
      <c r="X957" s="29"/>
      <c r="Y957" s="29"/>
      <c r="Z957" s="29"/>
      <c r="AA957" s="29"/>
      <c r="AB957" s="29"/>
      <c r="AC957" s="29"/>
      <c r="AD957" s="29"/>
      <c r="AE957" s="29"/>
      <c r="AF957" s="29"/>
      <c r="AG957" s="29"/>
      <c r="AH957" s="29">
        <v>132467</v>
      </c>
      <c r="AI957" s="29">
        <v>125495</v>
      </c>
      <c r="AJ957" s="29">
        <v>122798</v>
      </c>
      <c r="AK957" s="29">
        <v>327363</v>
      </c>
      <c r="AL957" s="29">
        <v>393654</v>
      </c>
      <c r="AM957" s="29">
        <v>326513</v>
      </c>
      <c r="AN957" s="29">
        <v>269788</v>
      </c>
      <c r="AO957" s="29">
        <v>192223</v>
      </c>
      <c r="AP957" s="31">
        <v>229.5</v>
      </c>
      <c r="AQ957" s="31">
        <v>297.39999999999998</v>
      </c>
      <c r="AR957" s="7">
        <v>320.8</v>
      </c>
      <c r="AS957" s="7">
        <v>416.3</v>
      </c>
      <c r="AU957" s="51"/>
      <c r="AV957" s="52"/>
      <c r="AW957" s="55"/>
      <c r="AY957" s="59">
        <f t="shared" si="1326"/>
        <v>0</v>
      </c>
      <c r="AZ957" s="59">
        <f t="shared" si="1327"/>
        <v>0</v>
      </c>
      <c r="BA957" s="59">
        <f t="shared" si="1328"/>
        <v>7.9</v>
      </c>
    </row>
    <row r="958" spans="1:53" x14ac:dyDescent="0.15">
      <c r="A958" s="9"/>
      <c r="B958" s="10"/>
      <c r="C958" s="133" t="s">
        <v>146</v>
      </c>
      <c r="D958" s="23" t="s">
        <v>6</v>
      </c>
      <c r="E958" s="26">
        <f t="shared" ref="E958:AI958" si="1353">SUM(E959:E960)-SUM(E961:E962)</f>
        <v>0</v>
      </c>
      <c r="F958" s="26">
        <f t="shared" si="1353"/>
        <v>0</v>
      </c>
      <c r="G958" s="26">
        <f t="shared" si="1353"/>
        <v>0</v>
      </c>
      <c r="H958" s="26">
        <f t="shared" si="1353"/>
        <v>0</v>
      </c>
      <c r="I958" s="26">
        <f t="shared" si="1353"/>
        <v>0</v>
      </c>
      <c r="J958" s="26">
        <f t="shared" si="1353"/>
        <v>0</v>
      </c>
      <c r="K958" s="26">
        <f t="shared" si="1353"/>
        <v>0</v>
      </c>
      <c r="L958" s="26">
        <f t="shared" si="1353"/>
        <v>0</v>
      </c>
      <c r="M958" s="26">
        <f t="shared" si="1353"/>
        <v>0</v>
      </c>
      <c r="N958" s="26">
        <f t="shared" si="1353"/>
        <v>0</v>
      </c>
      <c r="O958" s="26">
        <f t="shared" si="1353"/>
        <v>0</v>
      </c>
      <c r="P958" s="26">
        <f t="shared" si="1353"/>
        <v>0</v>
      </c>
      <c r="Q958" s="26">
        <f t="shared" si="1353"/>
        <v>0</v>
      </c>
      <c r="R958" s="26">
        <f t="shared" si="1353"/>
        <v>0</v>
      </c>
      <c r="S958" s="26">
        <f t="shared" si="1353"/>
        <v>0</v>
      </c>
      <c r="T958" s="26">
        <f t="shared" si="1353"/>
        <v>0</v>
      </c>
      <c r="U958" s="26">
        <f t="shared" si="1353"/>
        <v>0</v>
      </c>
      <c r="V958" s="26">
        <f t="shared" si="1353"/>
        <v>0</v>
      </c>
      <c r="W958" s="26">
        <f t="shared" si="1353"/>
        <v>0</v>
      </c>
      <c r="X958" s="26">
        <f t="shared" si="1353"/>
        <v>0</v>
      </c>
      <c r="Y958" s="26">
        <f t="shared" si="1353"/>
        <v>0</v>
      </c>
      <c r="Z958" s="26">
        <f t="shared" si="1353"/>
        <v>0</v>
      </c>
      <c r="AA958" s="26">
        <f t="shared" si="1353"/>
        <v>0</v>
      </c>
      <c r="AB958" s="26">
        <f t="shared" si="1353"/>
        <v>0</v>
      </c>
      <c r="AC958" s="26">
        <f t="shared" si="1353"/>
        <v>0</v>
      </c>
      <c r="AD958" s="26">
        <f t="shared" si="1353"/>
        <v>0</v>
      </c>
      <c r="AE958" s="26">
        <f t="shared" si="1353"/>
        <v>0</v>
      </c>
      <c r="AF958" s="26">
        <f t="shared" si="1353"/>
        <v>0</v>
      </c>
      <c r="AG958" s="26">
        <f t="shared" si="1353"/>
        <v>0</v>
      </c>
      <c r="AH958" s="26">
        <f t="shared" si="1353"/>
        <v>0</v>
      </c>
      <c r="AI958" s="26">
        <f t="shared" si="1353"/>
        <v>0</v>
      </c>
      <c r="AJ958" s="26">
        <f t="shared" ref="AJ958:AK958" si="1354">SUM(AJ959:AJ960)-SUM(AJ961:AJ962)</f>
        <v>0</v>
      </c>
      <c r="AK958" s="26">
        <f t="shared" si="1354"/>
        <v>0</v>
      </c>
      <c r="AL958" s="26">
        <f t="shared" ref="AL958" si="1355">SUM(AL959:AL960)-SUM(AL961:AL962)</f>
        <v>0</v>
      </c>
      <c r="AM958" s="26">
        <f t="shared" ref="AM958" si="1356">SUM(AM959:AM960)-SUM(AM961:AM962)</f>
        <v>0</v>
      </c>
      <c r="AN958" s="26">
        <f t="shared" ref="AN958" si="1357">SUM(AN959:AN960)-SUM(AN961:AN962)</f>
        <v>0</v>
      </c>
      <c r="AO958" s="26">
        <f t="shared" ref="AO958" si="1358">SUM(AO959:AO960)-SUM(AO961:AO962)</f>
        <v>0</v>
      </c>
      <c r="AP958" s="27">
        <f t="shared" ref="AP958" si="1359">SUM(AP959:AP960)-SUM(AP961:AP962)</f>
        <v>0</v>
      </c>
      <c r="AQ958" s="27">
        <f t="shared" ref="AQ958" si="1360">SUM(AQ959:AQ960)-SUM(AQ961:AQ962)</f>
        <v>0</v>
      </c>
      <c r="AR958" s="3">
        <v>395.7</v>
      </c>
      <c r="AS958" s="3">
        <v>375.8</v>
      </c>
      <c r="AU958" s="51"/>
      <c r="AV958" s="52"/>
      <c r="AW958" s="121" t="s">
        <v>390</v>
      </c>
      <c r="AY958" s="59">
        <f t="shared" si="1326"/>
        <v>0</v>
      </c>
      <c r="AZ958" s="59">
        <f t="shared" si="1327"/>
        <v>0</v>
      </c>
      <c r="BA958" s="59">
        <f t="shared" si="1328"/>
        <v>226.1</v>
      </c>
    </row>
    <row r="959" spans="1:53" x14ac:dyDescent="0.15">
      <c r="A959" s="9"/>
      <c r="B959" s="10"/>
      <c r="C959" s="134"/>
      <c r="D959" s="22" t="s">
        <v>7</v>
      </c>
      <c r="E959" s="28"/>
      <c r="F959" s="28"/>
      <c r="G959" s="28"/>
      <c r="H959" s="28"/>
      <c r="I959" s="28"/>
      <c r="J959" s="28"/>
      <c r="K959" s="28"/>
      <c r="L959" s="28"/>
      <c r="M959" s="28"/>
      <c r="N959" s="28"/>
      <c r="O959" s="28"/>
      <c r="P959" s="28"/>
      <c r="Q959" s="28"/>
      <c r="R959" s="28"/>
      <c r="S959" s="28"/>
      <c r="T959" s="28"/>
      <c r="U959" s="28"/>
      <c r="V959" s="28"/>
      <c r="W959" s="28"/>
      <c r="X959" s="28"/>
      <c r="Y959" s="28"/>
      <c r="Z959" s="28"/>
      <c r="AA959" s="28"/>
      <c r="AB959" s="28"/>
      <c r="AC959" s="28"/>
      <c r="AD959" s="28"/>
      <c r="AE959" s="28"/>
      <c r="AF959" s="28"/>
      <c r="AG959" s="28"/>
      <c r="AH959" s="28"/>
      <c r="AI959" s="28"/>
      <c r="AJ959" s="28"/>
      <c r="AK959" s="28">
        <v>6969</v>
      </c>
      <c r="AL959" s="28">
        <v>10843</v>
      </c>
      <c r="AM959" s="28">
        <v>47083</v>
      </c>
      <c r="AN959" s="28">
        <v>9924</v>
      </c>
      <c r="AO959" s="28">
        <v>8054</v>
      </c>
      <c r="AP959" s="30">
        <v>10.4</v>
      </c>
      <c r="AQ959" s="30">
        <v>10.7</v>
      </c>
      <c r="AR959" s="5">
        <v>12.5</v>
      </c>
      <c r="AS959" s="5">
        <v>12.1</v>
      </c>
      <c r="AU959" s="51"/>
      <c r="AV959" s="52"/>
      <c r="AW959" s="122"/>
      <c r="AY959" s="59">
        <f t="shared" si="1326"/>
        <v>0</v>
      </c>
      <c r="AZ959" s="59">
        <f t="shared" si="1327"/>
        <v>0</v>
      </c>
      <c r="BA959" s="59">
        <f t="shared" si="1328"/>
        <v>78.2</v>
      </c>
    </row>
    <row r="960" spans="1:53" x14ac:dyDescent="0.15">
      <c r="A960" s="9"/>
      <c r="B960" s="10"/>
      <c r="C960" s="134"/>
      <c r="D960" s="22" t="s">
        <v>8</v>
      </c>
      <c r="E960" s="28"/>
      <c r="F960" s="28"/>
      <c r="G960" s="28"/>
      <c r="H960" s="28"/>
      <c r="I960" s="28"/>
      <c r="J960" s="28"/>
      <c r="K960" s="28"/>
      <c r="L960" s="28"/>
      <c r="M960" s="28"/>
      <c r="N960" s="28"/>
      <c r="O960" s="28"/>
      <c r="P960" s="28"/>
      <c r="Q960" s="28"/>
      <c r="R960" s="28"/>
      <c r="S960" s="28"/>
      <c r="T960" s="28"/>
      <c r="U960" s="28"/>
      <c r="V960" s="28"/>
      <c r="W960" s="28"/>
      <c r="X960" s="28"/>
      <c r="Y960" s="28"/>
      <c r="Z960" s="28"/>
      <c r="AA960" s="28"/>
      <c r="AB960" s="28"/>
      <c r="AC960" s="28"/>
      <c r="AD960" s="28"/>
      <c r="AE960" s="28"/>
      <c r="AF960" s="28"/>
      <c r="AG960" s="28"/>
      <c r="AH960" s="28"/>
      <c r="AI960" s="28"/>
      <c r="AJ960" s="28"/>
      <c r="AK960" s="28">
        <v>243511</v>
      </c>
      <c r="AL960" s="28">
        <v>288899</v>
      </c>
      <c r="AM960" s="28">
        <v>1281937</v>
      </c>
      <c r="AN960" s="28">
        <v>277049</v>
      </c>
      <c r="AO960" s="28">
        <v>219987</v>
      </c>
      <c r="AP960" s="30">
        <v>263.8</v>
      </c>
      <c r="AQ960" s="30">
        <v>286.2</v>
      </c>
      <c r="AR960" s="5">
        <v>383.2</v>
      </c>
      <c r="AS960" s="5">
        <v>363.7</v>
      </c>
      <c r="AU960" s="51"/>
      <c r="AV960" s="52"/>
      <c r="AW960" s="122"/>
      <c r="AY960" s="59">
        <f t="shared" si="1326"/>
        <v>0</v>
      </c>
      <c r="AZ960" s="59">
        <f t="shared" si="1327"/>
        <v>0</v>
      </c>
      <c r="BA960" s="59">
        <f t="shared" si="1328"/>
        <v>147.9</v>
      </c>
    </row>
    <row r="961" spans="1:53" x14ac:dyDescent="0.15">
      <c r="A961" s="9"/>
      <c r="B961" s="10"/>
      <c r="C961" s="134"/>
      <c r="D961" s="22" t="s">
        <v>9</v>
      </c>
      <c r="E961" s="28"/>
      <c r="F961" s="28"/>
      <c r="G961" s="28"/>
      <c r="H961" s="28"/>
      <c r="I961" s="28"/>
      <c r="J961" s="28"/>
      <c r="K961" s="28"/>
      <c r="L961" s="28"/>
      <c r="M961" s="28"/>
      <c r="N961" s="28"/>
      <c r="O961" s="28"/>
      <c r="P961" s="28"/>
      <c r="Q961" s="28"/>
      <c r="R961" s="28"/>
      <c r="S961" s="28"/>
      <c r="T961" s="28"/>
      <c r="U961" s="28"/>
      <c r="V961" s="28"/>
      <c r="W961" s="28"/>
      <c r="X961" s="28"/>
      <c r="Y961" s="28"/>
      <c r="Z961" s="28"/>
      <c r="AA961" s="28"/>
      <c r="AB961" s="28"/>
      <c r="AC961" s="28"/>
      <c r="AD961" s="28"/>
      <c r="AE961" s="28"/>
      <c r="AF961" s="28"/>
      <c r="AG961" s="28"/>
      <c r="AH961" s="28"/>
      <c r="AI961" s="28"/>
      <c r="AJ961" s="28"/>
      <c r="AK961" s="28">
        <v>243709</v>
      </c>
      <c r="AL961" s="28">
        <v>281966</v>
      </c>
      <c r="AM961" s="28">
        <v>1067782</v>
      </c>
      <c r="AN961" s="28">
        <v>264637</v>
      </c>
      <c r="AO961" s="28">
        <v>204953</v>
      </c>
      <c r="AP961" s="30">
        <v>253.3</v>
      </c>
      <c r="AQ961" s="30">
        <v>269.39999999999998</v>
      </c>
      <c r="AR961" s="5">
        <v>356.7</v>
      </c>
      <c r="AS961" s="5">
        <v>336.5</v>
      </c>
      <c r="AU961" s="51"/>
      <c r="AV961" s="52"/>
      <c r="AW961" s="122"/>
      <c r="AY961" s="59">
        <f t="shared" si="1326"/>
        <v>0</v>
      </c>
      <c r="AZ961" s="59">
        <f t="shared" si="1327"/>
        <v>0</v>
      </c>
      <c r="BA961" s="59">
        <f t="shared" si="1328"/>
        <v>172.1</v>
      </c>
    </row>
    <row r="962" spans="1:53" x14ac:dyDescent="0.15">
      <c r="A962" s="9"/>
      <c r="B962" s="10"/>
      <c r="C962" s="134"/>
      <c r="D962" s="22" t="s">
        <v>10</v>
      </c>
      <c r="E962" s="28"/>
      <c r="F962" s="28"/>
      <c r="G962" s="28"/>
      <c r="H962" s="28"/>
      <c r="I962" s="28"/>
      <c r="J962" s="28"/>
      <c r="K962" s="28"/>
      <c r="L962" s="28"/>
      <c r="M962" s="28"/>
      <c r="N962" s="28"/>
      <c r="O962" s="28"/>
      <c r="P962" s="28"/>
      <c r="Q962" s="28"/>
      <c r="R962" s="28"/>
      <c r="S962" s="28"/>
      <c r="T962" s="28"/>
      <c r="U962" s="28"/>
      <c r="V962" s="28"/>
      <c r="W962" s="28"/>
      <c r="X962" s="28"/>
      <c r="Y962" s="28"/>
      <c r="Z962" s="28"/>
      <c r="AA962" s="28"/>
      <c r="AB962" s="28"/>
      <c r="AC962" s="28"/>
      <c r="AD962" s="28"/>
      <c r="AE962" s="28"/>
      <c r="AF962" s="28"/>
      <c r="AG962" s="28"/>
      <c r="AH962" s="28"/>
      <c r="AI962" s="28"/>
      <c r="AJ962" s="28"/>
      <c r="AK962" s="28">
        <v>6771</v>
      </c>
      <c r="AL962" s="28">
        <v>17776</v>
      </c>
      <c r="AM962" s="28">
        <v>261238</v>
      </c>
      <c r="AN962" s="28">
        <v>22336</v>
      </c>
      <c r="AO962" s="28">
        <v>23088</v>
      </c>
      <c r="AP962" s="30">
        <v>20.9</v>
      </c>
      <c r="AQ962" s="30">
        <v>27.5</v>
      </c>
      <c r="AR962" s="5">
        <v>39</v>
      </c>
      <c r="AS962" s="5">
        <v>39.299999999999997</v>
      </c>
      <c r="AU962" s="51"/>
      <c r="AV962" s="52"/>
      <c r="AW962" s="122"/>
      <c r="AY962" s="59">
        <f t="shared" si="1326"/>
        <v>0</v>
      </c>
      <c r="AZ962" s="59">
        <f t="shared" si="1327"/>
        <v>0</v>
      </c>
      <c r="BA962" s="59">
        <f t="shared" si="1328"/>
        <v>54</v>
      </c>
    </row>
    <row r="963" spans="1:53" ht="14.25" thickBot="1" x14ac:dyDescent="0.2">
      <c r="A963" s="9"/>
      <c r="B963" s="10"/>
      <c r="C963" s="135"/>
      <c r="D963" s="24" t="s">
        <v>11</v>
      </c>
      <c r="E963" s="29"/>
      <c r="F963" s="29"/>
      <c r="G963" s="29"/>
      <c r="H963" s="29"/>
      <c r="I963" s="29"/>
      <c r="J963" s="29"/>
      <c r="K963" s="29"/>
      <c r="L963" s="29"/>
      <c r="M963" s="29"/>
      <c r="N963" s="29"/>
      <c r="O963" s="29"/>
      <c r="P963" s="29"/>
      <c r="Q963" s="29"/>
      <c r="R963" s="29"/>
      <c r="S963" s="29"/>
      <c r="T963" s="29"/>
      <c r="U963" s="29"/>
      <c r="V963" s="29"/>
      <c r="W963" s="29"/>
      <c r="X963" s="29"/>
      <c r="Y963" s="29"/>
      <c r="Z963" s="29"/>
      <c r="AA963" s="29"/>
      <c r="AB963" s="29"/>
      <c r="AC963" s="29"/>
      <c r="AD963" s="29"/>
      <c r="AE963" s="29"/>
      <c r="AF963" s="29"/>
      <c r="AG963" s="29"/>
      <c r="AH963" s="29"/>
      <c r="AI963" s="29"/>
      <c r="AJ963" s="29"/>
      <c r="AK963" s="29">
        <v>7240</v>
      </c>
      <c r="AL963" s="29">
        <v>17945</v>
      </c>
      <c r="AM963" s="29">
        <v>326513</v>
      </c>
      <c r="AN963" s="29">
        <v>23055</v>
      </c>
      <c r="AO963" s="29">
        <v>23766</v>
      </c>
      <c r="AP963" s="31">
        <v>20.9</v>
      </c>
      <c r="AQ963" s="31">
        <v>29.3</v>
      </c>
      <c r="AR963" s="7">
        <v>41.6</v>
      </c>
      <c r="AS963" s="7">
        <v>42.3</v>
      </c>
      <c r="AU963" s="51"/>
      <c r="AV963" s="52"/>
      <c r="AW963" s="123"/>
      <c r="AY963" s="59">
        <f t="shared" si="1326"/>
        <v>0</v>
      </c>
      <c r="AZ963" s="59">
        <f t="shared" si="1327"/>
        <v>0</v>
      </c>
      <c r="BA963" s="59">
        <f t="shared" si="1328"/>
        <v>62</v>
      </c>
    </row>
    <row r="964" spans="1:53" x14ac:dyDescent="0.15">
      <c r="A964" s="9"/>
      <c r="B964" s="10"/>
      <c r="C964" s="133" t="s">
        <v>322</v>
      </c>
      <c r="D964" s="23" t="s">
        <v>6</v>
      </c>
      <c r="E964" s="26">
        <f t="shared" ref="E964:AI964" si="1361">SUM(E965:E966)-SUM(E967:E968)</f>
        <v>0</v>
      </c>
      <c r="F964" s="26">
        <f t="shared" si="1361"/>
        <v>0</v>
      </c>
      <c r="G964" s="26">
        <f t="shared" si="1361"/>
        <v>0</v>
      </c>
      <c r="H964" s="26">
        <f t="shared" si="1361"/>
        <v>0</v>
      </c>
      <c r="I964" s="26">
        <f t="shared" si="1361"/>
        <v>0</v>
      </c>
      <c r="J964" s="26">
        <f t="shared" si="1361"/>
        <v>0</v>
      </c>
      <c r="K964" s="26">
        <f t="shared" si="1361"/>
        <v>0</v>
      </c>
      <c r="L964" s="26">
        <f t="shared" si="1361"/>
        <v>0</v>
      </c>
      <c r="M964" s="26">
        <f t="shared" si="1361"/>
        <v>0</v>
      </c>
      <c r="N964" s="26">
        <f t="shared" si="1361"/>
        <v>0</v>
      </c>
      <c r="O964" s="26">
        <f t="shared" si="1361"/>
        <v>0</v>
      </c>
      <c r="P964" s="26">
        <f t="shared" si="1361"/>
        <v>0</v>
      </c>
      <c r="Q964" s="26">
        <f t="shared" si="1361"/>
        <v>0</v>
      </c>
      <c r="R964" s="26">
        <f t="shared" si="1361"/>
        <v>0</v>
      </c>
      <c r="S964" s="26">
        <f t="shared" si="1361"/>
        <v>0</v>
      </c>
      <c r="T964" s="26">
        <f t="shared" si="1361"/>
        <v>0</v>
      </c>
      <c r="U964" s="26">
        <f t="shared" si="1361"/>
        <v>0</v>
      </c>
      <c r="V964" s="26">
        <f t="shared" si="1361"/>
        <v>0</v>
      </c>
      <c r="W964" s="26">
        <f t="shared" si="1361"/>
        <v>0</v>
      </c>
      <c r="X964" s="26">
        <f t="shared" si="1361"/>
        <v>0</v>
      </c>
      <c r="Y964" s="26">
        <f t="shared" si="1361"/>
        <v>0</v>
      </c>
      <c r="Z964" s="26">
        <f t="shared" si="1361"/>
        <v>0</v>
      </c>
      <c r="AA964" s="26">
        <f t="shared" si="1361"/>
        <v>0</v>
      </c>
      <c r="AB964" s="26">
        <f t="shared" si="1361"/>
        <v>0</v>
      </c>
      <c r="AC964" s="26">
        <f t="shared" si="1361"/>
        <v>0</v>
      </c>
      <c r="AD964" s="26">
        <f t="shared" si="1361"/>
        <v>0</v>
      </c>
      <c r="AE964" s="26">
        <f t="shared" si="1361"/>
        <v>0</v>
      </c>
      <c r="AF964" s="26">
        <f t="shared" si="1361"/>
        <v>0</v>
      </c>
      <c r="AG964" s="26">
        <f t="shared" si="1361"/>
        <v>0</v>
      </c>
      <c r="AH964" s="26">
        <f t="shared" si="1361"/>
        <v>0</v>
      </c>
      <c r="AI964" s="26">
        <f t="shared" si="1361"/>
        <v>0</v>
      </c>
      <c r="AJ964" s="26">
        <f t="shared" ref="AJ964:AK964" si="1362">SUM(AJ965:AJ966)-SUM(AJ967:AJ968)</f>
        <v>0</v>
      </c>
      <c r="AK964" s="26">
        <f t="shared" si="1362"/>
        <v>0</v>
      </c>
      <c r="AL964" s="26">
        <f t="shared" ref="AL964" si="1363">SUM(AL965:AL966)-SUM(AL967:AL968)</f>
        <v>0</v>
      </c>
      <c r="AM964" s="26">
        <f t="shared" ref="AM964" si="1364">SUM(AM965:AM966)-SUM(AM967:AM968)</f>
        <v>0</v>
      </c>
      <c r="AN964" s="26">
        <f t="shared" ref="AN964" si="1365">SUM(AN965:AN966)-SUM(AN967:AN968)</f>
        <v>0</v>
      </c>
      <c r="AO964" s="26">
        <f t="shared" ref="AO964" si="1366">SUM(AO965:AO966)-SUM(AO967:AO968)</f>
        <v>0</v>
      </c>
      <c r="AP964" s="27">
        <f t="shared" ref="AP964" si="1367">SUM(AP965:AP966)-SUM(AP967:AP968)</f>
        <v>0</v>
      </c>
      <c r="AQ964" s="27">
        <f t="shared" ref="AQ964" si="1368">SUM(AQ965:AQ966)-SUM(AQ967:AQ968)</f>
        <v>0</v>
      </c>
      <c r="AR964" s="3">
        <v>370.4</v>
      </c>
      <c r="AS964" s="3">
        <v>438.5</v>
      </c>
      <c r="AU964" s="51"/>
      <c r="AV964" s="52"/>
      <c r="AW964" s="121" t="s">
        <v>391</v>
      </c>
      <c r="AY964" s="27">
        <f>SUM(AY965:AY966)</f>
        <v>76.8</v>
      </c>
      <c r="AZ964" s="27">
        <f>SUM(AZ965:AZ966)</f>
        <v>115.2</v>
      </c>
      <c r="BA964" s="27">
        <f>SUM(BA965:BA966)</f>
        <v>83.2</v>
      </c>
    </row>
    <row r="965" spans="1:53" x14ac:dyDescent="0.15">
      <c r="A965" s="9"/>
      <c r="B965" s="10"/>
      <c r="C965" s="134"/>
      <c r="D965" s="22" t="s">
        <v>7</v>
      </c>
      <c r="E965" s="28"/>
      <c r="F965" s="28"/>
      <c r="G965" s="28"/>
      <c r="H965" s="28"/>
      <c r="I965" s="28">
        <v>340</v>
      </c>
      <c r="J965" s="28">
        <v>211</v>
      </c>
      <c r="K965" s="28">
        <v>185</v>
      </c>
      <c r="L965" s="28">
        <v>654</v>
      </c>
      <c r="M965" s="28">
        <v>5665</v>
      </c>
      <c r="N965" s="28">
        <v>2107</v>
      </c>
      <c r="O965" s="28">
        <v>15740</v>
      </c>
      <c r="P965" s="28">
        <v>11742</v>
      </c>
      <c r="Q965" s="28">
        <v>7680</v>
      </c>
      <c r="R965" s="28">
        <v>2907</v>
      </c>
      <c r="S965" s="28">
        <v>1888</v>
      </c>
      <c r="T965" s="28">
        <v>2307</v>
      </c>
      <c r="U965" s="28">
        <v>2263</v>
      </c>
      <c r="V965" s="28">
        <v>1859</v>
      </c>
      <c r="W965" s="28">
        <v>1820</v>
      </c>
      <c r="X965" s="28">
        <v>2105</v>
      </c>
      <c r="Y965" s="28">
        <v>2150</v>
      </c>
      <c r="Z965" s="28">
        <v>1710</v>
      </c>
      <c r="AA965" s="28">
        <v>1817</v>
      </c>
      <c r="AB965" s="28">
        <v>843</v>
      </c>
      <c r="AC965" s="28">
        <v>4900</v>
      </c>
      <c r="AD965" s="28">
        <v>4588</v>
      </c>
      <c r="AE965" s="28">
        <v>5048</v>
      </c>
      <c r="AF965" s="28">
        <v>4799</v>
      </c>
      <c r="AG965" s="28">
        <v>4694</v>
      </c>
      <c r="AH965" s="28">
        <v>4791</v>
      </c>
      <c r="AI965" s="28">
        <v>6260</v>
      </c>
      <c r="AJ965" s="28">
        <v>6561</v>
      </c>
      <c r="AK965" s="28">
        <v>4132</v>
      </c>
      <c r="AL965" s="28">
        <v>4430</v>
      </c>
      <c r="AM965" s="28">
        <v>4037</v>
      </c>
      <c r="AN965" s="28">
        <v>4186</v>
      </c>
      <c r="AO965" s="28">
        <v>3845</v>
      </c>
      <c r="AP965" s="30">
        <v>3</v>
      </c>
      <c r="AQ965" s="30">
        <v>3.1</v>
      </c>
      <c r="AR965" s="5">
        <v>3.5</v>
      </c>
      <c r="AS965" s="5">
        <v>3.8</v>
      </c>
      <c r="AU965" s="51"/>
      <c r="AV965" s="52"/>
      <c r="AW965" s="122"/>
      <c r="AY965" s="59">
        <f t="shared" ref="AY965:BA969" si="1369">AP1049</f>
        <v>0.7</v>
      </c>
      <c r="AZ965" s="59">
        <f t="shared" si="1369"/>
        <v>0.8</v>
      </c>
      <c r="BA965" s="59">
        <f t="shared" si="1369"/>
        <v>0</v>
      </c>
    </row>
    <row r="966" spans="1:53" x14ac:dyDescent="0.15">
      <c r="A966" s="9"/>
      <c r="B966" s="10"/>
      <c r="C966" s="134"/>
      <c r="D966" s="22" t="s">
        <v>8</v>
      </c>
      <c r="E966" s="28"/>
      <c r="F966" s="28"/>
      <c r="G966" s="28"/>
      <c r="H966" s="28"/>
      <c r="I966" s="28">
        <v>18462</v>
      </c>
      <c r="J966" s="28">
        <v>23973</v>
      </c>
      <c r="K966" s="28">
        <v>28378</v>
      </c>
      <c r="L966" s="28">
        <v>31387</v>
      </c>
      <c r="M966" s="28">
        <v>21782</v>
      </c>
      <c r="N966" s="28">
        <v>35220</v>
      </c>
      <c r="O966" s="28">
        <v>48575</v>
      </c>
      <c r="P966" s="28">
        <v>57484</v>
      </c>
      <c r="Q966" s="28">
        <v>77352</v>
      </c>
      <c r="R966" s="28">
        <v>143913</v>
      </c>
      <c r="S966" s="28">
        <v>154628</v>
      </c>
      <c r="T966" s="28">
        <v>183194</v>
      </c>
      <c r="U966" s="28">
        <v>203720</v>
      </c>
      <c r="V966" s="28">
        <v>288210</v>
      </c>
      <c r="W966" s="28">
        <v>192246</v>
      </c>
      <c r="X966" s="28">
        <v>228855</v>
      </c>
      <c r="Y966" s="28">
        <v>255836</v>
      </c>
      <c r="Z966" s="28">
        <v>294717</v>
      </c>
      <c r="AA966" s="28">
        <v>302458</v>
      </c>
      <c r="AB966" s="28">
        <v>242618</v>
      </c>
      <c r="AC966" s="28">
        <v>471417</v>
      </c>
      <c r="AD966" s="28">
        <v>447714</v>
      </c>
      <c r="AE966" s="28">
        <v>436224</v>
      </c>
      <c r="AF966" s="28">
        <v>423674</v>
      </c>
      <c r="AG966" s="28">
        <v>438925</v>
      </c>
      <c r="AH966" s="28">
        <v>454278</v>
      </c>
      <c r="AI966" s="28">
        <v>432419</v>
      </c>
      <c r="AJ966" s="28">
        <v>453508</v>
      </c>
      <c r="AK966" s="28">
        <v>381314</v>
      </c>
      <c r="AL966" s="28">
        <v>391065</v>
      </c>
      <c r="AM966" s="28">
        <v>407607</v>
      </c>
      <c r="AN966" s="28">
        <v>431635</v>
      </c>
      <c r="AO966" s="28">
        <v>393399</v>
      </c>
      <c r="AP966" s="30">
        <v>347</v>
      </c>
      <c r="AQ966" s="30">
        <v>319.5</v>
      </c>
      <c r="AR966" s="5">
        <v>366.9</v>
      </c>
      <c r="AS966" s="5">
        <v>434.7</v>
      </c>
      <c r="AU966" s="51"/>
      <c r="AV966" s="52"/>
      <c r="AW966" s="122"/>
      <c r="AY966" s="59">
        <f t="shared" si="1369"/>
        <v>76.099999999999994</v>
      </c>
      <c r="AZ966" s="59">
        <f t="shared" si="1369"/>
        <v>114.4</v>
      </c>
      <c r="BA966" s="59">
        <f t="shared" si="1369"/>
        <v>83.2</v>
      </c>
    </row>
    <row r="967" spans="1:53" x14ac:dyDescent="0.15">
      <c r="A967" s="9"/>
      <c r="B967" s="10"/>
      <c r="C967" s="134"/>
      <c r="D967" s="22" t="s">
        <v>9</v>
      </c>
      <c r="E967" s="28"/>
      <c r="F967" s="28"/>
      <c r="G967" s="28"/>
      <c r="H967" s="28"/>
      <c r="I967" s="28">
        <v>376</v>
      </c>
      <c r="J967" s="28">
        <v>366</v>
      </c>
      <c r="K967" s="28">
        <v>7416</v>
      </c>
      <c r="L967" s="28">
        <v>12186</v>
      </c>
      <c r="M967" s="28">
        <v>7359</v>
      </c>
      <c r="N967" s="28">
        <v>25963</v>
      </c>
      <c r="O967" s="28">
        <v>51449</v>
      </c>
      <c r="P967" s="28">
        <v>35450</v>
      </c>
      <c r="Q967" s="28">
        <v>48538</v>
      </c>
      <c r="R967" s="28">
        <v>97473</v>
      </c>
      <c r="S967" s="28">
        <v>127541</v>
      </c>
      <c r="T967" s="28">
        <v>165189</v>
      </c>
      <c r="U967" s="28">
        <v>193015</v>
      </c>
      <c r="V967" s="28">
        <v>275795</v>
      </c>
      <c r="W967" s="28">
        <v>184968</v>
      </c>
      <c r="X967" s="28">
        <v>218743</v>
      </c>
      <c r="Y967" s="28">
        <v>246677</v>
      </c>
      <c r="Z967" s="28">
        <v>284798</v>
      </c>
      <c r="AA967" s="28">
        <v>292581</v>
      </c>
      <c r="AB967" s="28">
        <v>232399</v>
      </c>
      <c r="AC967" s="28">
        <v>451308</v>
      </c>
      <c r="AD967" s="28">
        <v>426873</v>
      </c>
      <c r="AE967" s="28">
        <v>415350</v>
      </c>
      <c r="AF967" s="28">
        <v>403075</v>
      </c>
      <c r="AG967" s="28">
        <v>417551</v>
      </c>
      <c r="AH967" s="28">
        <v>434487</v>
      </c>
      <c r="AI967" s="28">
        <v>415236</v>
      </c>
      <c r="AJ967" s="28">
        <v>435371</v>
      </c>
      <c r="AK967" s="28">
        <v>362844</v>
      </c>
      <c r="AL967" s="28">
        <v>369766</v>
      </c>
      <c r="AM967" s="28">
        <v>379315</v>
      </c>
      <c r="AN967" s="28">
        <v>401375</v>
      </c>
      <c r="AO967" s="28">
        <v>361067</v>
      </c>
      <c r="AP967" s="30">
        <v>318.60000000000002</v>
      </c>
      <c r="AQ967" s="30">
        <v>292.39999999999998</v>
      </c>
      <c r="AR967" s="5">
        <v>340</v>
      </c>
      <c r="AS967" s="5">
        <v>396</v>
      </c>
      <c r="AU967" s="51"/>
      <c r="AV967" s="52"/>
      <c r="AW967" s="122"/>
      <c r="AY967" s="59">
        <f t="shared" si="1369"/>
        <v>56.6</v>
      </c>
      <c r="AZ967" s="59">
        <f t="shared" si="1369"/>
        <v>86.5</v>
      </c>
      <c r="BA967" s="59">
        <f t="shared" si="1369"/>
        <v>55.2</v>
      </c>
    </row>
    <row r="968" spans="1:53" x14ac:dyDescent="0.15">
      <c r="A968" s="9"/>
      <c r="B968" s="10"/>
      <c r="C968" s="134"/>
      <c r="D968" s="22" t="s">
        <v>10</v>
      </c>
      <c r="E968" s="28"/>
      <c r="F968" s="28"/>
      <c r="G968" s="28"/>
      <c r="H968" s="28"/>
      <c r="I968" s="28">
        <v>18426</v>
      </c>
      <c r="J968" s="28">
        <v>23818</v>
      </c>
      <c r="K968" s="28">
        <v>21147</v>
      </c>
      <c r="L968" s="28">
        <v>19855</v>
      </c>
      <c r="M968" s="28">
        <v>20088</v>
      </c>
      <c r="N968" s="28">
        <v>11364</v>
      </c>
      <c r="O968" s="28">
        <v>12866</v>
      </c>
      <c r="P968" s="28">
        <v>33776</v>
      </c>
      <c r="Q968" s="28">
        <v>36494</v>
      </c>
      <c r="R968" s="28">
        <v>49347</v>
      </c>
      <c r="S968" s="28">
        <v>28975</v>
      </c>
      <c r="T968" s="28">
        <v>20312</v>
      </c>
      <c r="U968" s="28">
        <v>12968</v>
      </c>
      <c r="V968" s="28">
        <v>14274</v>
      </c>
      <c r="W968" s="28">
        <v>9098</v>
      </c>
      <c r="X968" s="28">
        <v>12217</v>
      </c>
      <c r="Y968" s="28">
        <v>11309</v>
      </c>
      <c r="Z968" s="28">
        <v>11629</v>
      </c>
      <c r="AA968" s="28">
        <v>11694</v>
      </c>
      <c r="AB968" s="28">
        <v>11062</v>
      </c>
      <c r="AC968" s="28">
        <v>25009</v>
      </c>
      <c r="AD968" s="28">
        <v>25429</v>
      </c>
      <c r="AE968" s="28">
        <v>25922</v>
      </c>
      <c r="AF968" s="28">
        <v>25398</v>
      </c>
      <c r="AG968" s="28">
        <v>26068</v>
      </c>
      <c r="AH968" s="28">
        <v>24582</v>
      </c>
      <c r="AI968" s="28">
        <v>23443</v>
      </c>
      <c r="AJ968" s="28">
        <v>24698</v>
      </c>
      <c r="AK968" s="28">
        <v>22602</v>
      </c>
      <c r="AL968" s="28">
        <v>25729</v>
      </c>
      <c r="AM968" s="28">
        <v>32329</v>
      </c>
      <c r="AN968" s="28">
        <v>34446</v>
      </c>
      <c r="AO968" s="28">
        <v>36177</v>
      </c>
      <c r="AP968" s="30">
        <v>31.4</v>
      </c>
      <c r="AQ968" s="30">
        <v>30.2</v>
      </c>
      <c r="AR968" s="5">
        <v>30.4</v>
      </c>
      <c r="AS968" s="5">
        <v>42.5</v>
      </c>
      <c r="AU968" s="51"/>
      <c r="AV968" s="52"/>
      <c r="AW968" s="122"/>
      <c r="AY968" s="59">
        <f t="shared" si="1369"/>
        <v>20.2</v>
      </c>
      <c r="AZ968" s="59">
        <f t="shared" si="1369"/>
        <v>28.7</v>
      </c>
      <c r="BA968" s="59">
        <f t="shared" si="1369"/>
        <v>28</v>
      </c>
    </row>
    <row r="969" spans="1:53" ht="14.25" thickBot="1" x14ac:dyDescent="0.2">
      <c r="A969" s="9"/>
      <c r="B969" s="10"/>
      <c r="C969" s="135"/>
      <c r="D969" s="24" t="s">
        <v>11</v>
      </c>
      <c r="E969" s="29"/>
      <c r="F969" s="29"/>
      <c r="G969" s="29"/>
      <c r="H969" s="29"/>
      <c r="I969" s="29">
        <f>I968</f>
        <v>18426</v>
      </c>
      <c r="J969" s="29">
        <f>J968</f>
        <v>23818</v>
      </c>
      <c r="K969" s="29">
        <v>21242</v>
      </c>
      <c r="L969" s="29">
        <v>19922</v>
      </c>
      <c r="M969" s="29">
        <v>20608</v>
      </c>
      <c r="N969" s="29">
        <f>N968</f>
        <v>11364</v>
      </c>
      <c r="O969" s="29">
        <f>O968</f>
        <v>12866</v>
      </c>
      <c r="P969" s="29">
        <v>33787</v>
      </c>
      <c r="Q969" s="29">
        <f>Q968</f>
        <v>36494</v>
      </c>
      <c r="R969" s="29">
        <v>49357</v>
      </c>
      <c r="S969" s="29">
        <f>S968</f>
        <v>28975</v>
      </c>
      <c r="T969" s="29">
        <f>T968</f>
        <v>20312</v>
      </c>
      <c r="U969" s="29">
        <v>13037</v>
      </c>
      <c r="V969" s="29">
        <v>14519</v>
      </c>
      <c r="W969" s="29">
        <v>9324</v>
      </c>
      <c r="X969" s="29">
        <v>12525</v>
      </c>
      <c r="Y969" s="29">
        <v>11657</v>
      </c>
      <c r="Z969" s="29">
        <v>11983</v>
      </c>
      <c r="AA969" s="29">
        <v>12084</v>
      </c>
      <c r="AB969" s="29">
        <v>11440</v>
      </c>
      <c r="AC969" s="29">
        <v>36686</v>
      </c>
      <c r="AD969" s="29">
        <v>37196</v>
      </c>
      <c r="AE969" s="29">
        <v>37672</v>
      </c>
      <c r="AF969" s="29">
        <v>36915</v>
      </c>
      <c r="AG969" s="29">
        <v>38083</v>
      </c>
      <c r="AH969" s="29">
        <v>34518</v>
      </c>
      <c r="AI969" s="29">
        <v>27530</v>
      </c>
      <c r="AJ969" s="29">
        <v>28849</v>
      </c>
      <c r="AK969" s="29">
        <v>26401</v>
      </c>
      <c r="AL969" s="29">
        <v>29589</v>
      </c>
      <c r="AM969" s="29">
        <v>36656</v>
      </c>
      <c r="AN969" s="29">
        <v>37492</v>
      </c>
      <c r="AO969" s="29">
        <v>36429</v>
      </c>
      <c r="AP969" s="31">
        <v>35.5</v>
      </c>
      <c r="AQ969" s="31">
        <v>33.799999999999997</v>
      </c>
      <c r="AR969" s="7">
        <v>33.9</v>
      </c>
      <c r="AS969" s="7">
        <v>47.7</v>
      </c>
      <c r="AU969" s="51"/>
      <c r="AV969" s="52"/>
      <c r="AW969" s="123"/>
      <c r="AY969" s="59">
        <f t="shared" si="1369"/>
        <v>20.8</v>
      </c>
      <c r="AZ969" s="59">
        <f t="shared" si="1369"/>
        <v>28.9</v>
      </c>
      <c r="BA969" s="59">
        <f t="shared" si="1369"/>
        <v>28</v>
      </c>
    </row>
    <row r="970" spans="1:53" x14ac:dyDescent="0.15">
      <c r="A970" s="9"/>
      <c r="B970" s="10"/>
      <c r="C970" s="133" t="s">
        <v>147</v>
      </c>
      <c r="D970" s="23" t="s">
        <v>6</v>
      </c>
      <c r="E970" s="26">
        <f t="shared" ref="E970:AQ970" si="1370">SUM(E971:E972)-SUM(E973:E974)</f>
        <v>0</v>
      </c>
      <c r="F970" s="26">
        <f t="shared" si="1370"/>
        <v>0</v>
      </c>
      <c r="G970" s="26">
        <f t="shared" si="1370"/>
        <v>0</v>
      </c>
      <c r="H970" s="26">
        <f t="shared" si="1370"/>
        <v>0</v>
      </c>
      <c r="I970" s="26">
        <f t="shared" si="1370"/>
        <v>0</v>
      </c>
      <c r="J970" s="26">
        <f t="shared" si="1370"/>
        <v>0</v>
      </c>
      <c r="K970" s="26">
        <f t="shared" si="1370"/>
        <v>0</v>
      </c>
      <c r="L970" s="26">
        <f t="shared" si="1370"/>
        <v>0</v>
      </c>
      <c r="M970" s="26">
        <f t="shared" si="1370"/>
        <v>0</v>
      </c>
      <c r="N970" s="26">
        <f t="shared" si="1370"/>
        <v>0</v>
      </c>
      <c r="O970" s="26">
        <f t="shared" si="1370"/>
        <v>0</v>
      </c>
      <c r="P970" s="26">
        <f t="shared" si="1370"/>
        <v>0</v>
      </c>
      <c r="Q970" s="26">
        <f t="shared" si="1370"/>
        <v>0</v>
      </c>
      <c r="R970" s="26">
        <f t="shared" si="1370"/>
        <v>0</v>
      </c>
      <c r="S970" s="26">
        <f t="shared" si="1370"/>
        <v>0</v>
      </c>
      <c r="T970" s="26">
        <f t="shared" si="1370"/>
        <v>0</v>
      </c>
      <c r="U970" s="26">
        <f t="shared" si="1370"/>
        <v>0</v>
      </c>
      <c r="V970" s="26">
        <f t="shared" si="1370"/>
        <v>0</v>
      </c>
      <c r="W970" s="26">
        <f t="shared" si="1370"/>
        <v>0</v>
      </c>
      <c r="X970" s="26">
        <f t="shared" si="1370"/>
        <v>0</v>
      </c>
      <c r="Y970" s="26">
        <f t="shared" si="1370"/>
        <v>0</v>
      </c>
      <c r="Z970" s="26">
        <f t="shared" si="1370"/>
        <v>0</v>
      </c>
      <c r="AA970" s="26">
        <f t="shared" si="1370"/>
        <v>0</v>
      </c>
      <c r="AB970" s="26">
        <f t="shared" si="1370"/>
        <v>0</v>
      </c>
      <c r="AC970" s="26">
        <f t="shared" si="1370"/>
        <v>0</v>
      </c>
      <c r="AD970" s="26">
        <f t="shared" si="1370"/>
        <v>0</v>
      </c>
      <c r="AE970" s="26">
        <f t="shared" si="1370"/>
        <v>0</v>
      </c>
      <c r="AF970" s="26">
        <f t="shared" si="1370"/>
        <v>0</v>
      </c>
      <c r="AG970" s="26">
        <f t="shared" si="1370"/>
        <v>0</v>
      </c>
      <c r="AH970" s="26">
        <f t="shared" si="1370"/>
        <v>0</v>
      </c>
      <c r="AI970" s="26">
        <f t="shared" si="1370"/>
        <v>0</v>
      </c>
      <c r="AJ970" s="26">
        <f t="shared" si="1370"/>
        <v>0</v>
      </c>
      <c r="AK970" s="26">
        <f t="shared" si="1370"/>
        <v>0</v>
      </c>
      <c r="AL970" s="26">
        <f t="shared" si="1370"/>
        <v>0</v>
      </c>
      <c r="AM970" s="26">
        <f t="shared" si="1370"/>
        <v>0</v>
      </c>
      <c r="AN970" s="26">
        <f t="shared" si="1370"/>
        <v>0</v>
      </c>
      <c r="AO970" s="26">
        <f t="shared" si="1370"/>
        <v>0</v>
      </c>
      <c r="AP970" s="27">
        <f t="shared" si="1370"/>
        <v>0</v>
      </c>
      <c r="AQ970" s="27">
        <f t="shared" si="1370"/>
        <v>0</v>
      </c>
      <c r="AR970" s="3">
        <v>207.4</v>
      </c>
      <c r="AS970" s="3">
        <v>357.6</v>
      </c>
      <c r="AU970" s="51"/>
      <c r="AV970" s="52"/>
      <c r="AW970" s="53" t="s">
        <v>160</v>
      </c>
      <c r="AY970" s="27">
        <f>SUM(AY971:AY972)</f>
        <v>348.5</v>
      </c>
      <c r="AZ970" s="27">
        <f>SUM(AZ971:AZ972)</f>
        <v>329.8</v>
      </c>
      <c r="BA970" s="27">
        <f>SUM(BA971:BA972)</f>
        <v>328.4</v>
      </c>
    </row>
    <row r="971" spans="1:53" x14ac:dyDescent="0.15">
      <c r="A971" s="9"/>
      <c r="B971" s="10"/>
      <c r="C971" s="134"/>
      <c r="D971" s="22" t="s">
        <v>7</v>
      </c>
      <c r="E971" s="28"/>
      <c r="F971" s="28"/>
      <c r="G971" s="28"/>
      <c r="H971" s="28"/>
      <c r="I971" s="28"/>
      <c r="J971" s="28"/>
      <c r="K971" s="28"/>
      <c r="L971" s="28"/>
      <c r="M971" s="28"/>
      <c r="N971" s="28"/>
      <c r="O971" s="28"/>
      <c r="P971" s="28"/>
      <c r="Q971" s="28"/>
      <c r="R971" s="28"/>
      <c r="S971" s="28"/>
      <c r="T971" s="28"/>
      <c r="U971" s="28">
        <v>5636</v>
      </c>
      <c r="V971" s="28">
        <v>29153</v>
      </c>
      <c r="W971" s="28">
        <v>51071</v>
      </c>
      <c r="X971" s="28">
        <v>50203</v>
      </c>
      <c r="Y971" s="28">
        <v>20895</v>
      </c>
      <c r="Z971" s="28">
        <v>19402</v>
      </c>
      <c r="AA971" s="28">
        <v>3896</v>
      </c>
      <c r="AB971" s="28">
        <v>8117</v>
      </c>
      <c r="AC971" s="28">
        <v>8022</v>
      </c>
      <c r="AD971" s="28">
        <v>8024</v>
      </c>
      <c r="AE971" s="28">
        <v>7569</v>
      </c>
      <c r="AF971" s="28">
        <v>9833</v>
      </c>
      <c r="AG971" s="28">
        <v>22153</v>
      </c>
      <c r="AH971" s="28">
        <v>30644</v>
      </c>
      <c r="AI971" s="28">
        <v>31844</v>
      </c>
      <c r="AJ971" s="28">
        <v>32905</v>
      </c>
      <c r="AK971" s="28">
        <v>32091</v>
      </c>
      <c r="AL971" s="28">
        <v>29663</v>
      </c>
      <c r="AM971" s="28">
        <v>27565</v>
      </c>
      <c r="AN971" s="28">
        <v>31134</v>
      </c>
      <c r="AO971" s="28">
        <v>36186</v>
      </c>
      <c r="AP971" s="30">
        <v>30.1</v>
      </c>
      <c r="AQ971" s="30">
        <v>32.4</v>
      </c>
      <c r="AR971" s="5">
        <v>29.9</v>
      </c>
      <c r="AS971" s="5">
        <v>68</v>
      </c>
      <c r="AU971" s="51"/>
      <c r="AV971" s="52"/>
      <c r="AW971" s="54"/>
      <c r="AY971" s="59">
        <f t="shared" ref="AY971:BA975" si="1371">AP1055</f>
        <v>205.4</v>
      </c>
      <c r="AZ971" s="59">
        <f t="shared" si="1371"/>
        <v>218.1</v>
      </c>
      <c r="BA971" s="59">
        <f t="shared" si="1371"/>
        <v>158.9</v>
      </c>
    </row>
    <row r="972" spans="1:53" x14ac:dyDescent="0.15">
      <c r="A972" s="9"/>
      <c r="B972" s="10"/>
      <c r="C972" s="134"/>
      <c r="D972" s="22" t="s">
        <v>8</v>
      </c>
      <c r="E972" s="28"/>
      <c r="F972" s="28"/>
      <c r="G972" s="28"/>
      <c r="H972" s="28"/>
      <c r="I972" s="28"/>
      <c r="J972" s="28"/>
      <c r="K972" s="28"/>
      <c r="L972" s="28"/>
      <c r="M972" s="28"/>
      <c r="N972" s="28"/>
      <c r="O972" s="28"/>
      <c r="P972" s="28"/>
      <c r="Q972" s="28"/>
      <c r="R972" s="28"/>
      <c r="S972" s="28"/>
      <c r="T972" s="28"/>
      <c r="U972" s="28">
        <v>387547</v>
      </c>
      <c r="V972" s="28">
        <v>462119</v>
      </c>
      <c r="W972" s="28">
        <v>618924</v>
      </c>
      <c r="X972" s="28">
        <v>661084</v>
      </c>
      <c r="Y972" s="28">
        <v>808006</v>
      </c>
      <c r="Z972" s="28">
        <v>689516</v>
      </c>
      <c r="AA972" s="28">
        <v>779654</v>
      </c>
      <c r="AB972" s="28">
        <v>701480</v>
      </c>
      <c r="AC972" s="28">
        <v>733521</v>
      </c>
      <c r="AD972" s="28">
        <v>528120</v>
      </c>
      <c r="AE972" s="28">
        <v>486390</v>
      </c>
      <c r="AF972" s="28">
        <v>444297</v>
      </c>
      <c r="AG972" s="28">
        <v>583992</v>
      </c>
      <c r="AH972" s="28">
        <v>545532</v>
      </c>
      <c r="AI972" s="28">
        <v>548219</v>
      </c>
      <c r="AJ972" s="28">
        <v>485508</v>
      </c>
      <c r="AK972" s="28">
        <v>370688</v>
      </c>
      <c r="AL972" s="28">
        <v>355149</v>
      </c>
      <c r="AM972" s="28">
        <v>378602</v>
      </c>
      <c r="AN972" s="28">
        <v>234022</v>
      </c>
      <c r="AO972" s="28">
        <v>232156</v>
      </c>
      <c r="AP972" s="30">
        <v>219.1</v>
      </c>
      <c r="AQ972" s="30">
        <v>190</v>
      </c>
      <c r="AR972" s="5">
        <v>177.5</v>
      </c>
      <c r="AS972" s="5">
        <v>289.60000000000002</v>
      </c>
      <c r="AU972" s="51"/>
      <c r="AV972" s="52"/>
      <c r="AW972" s="54"/>
      <c r="AY972" s="59">
        <f t="shared" si="1371"/>
        <v>143.1</v>
      </c>
      <c r="AZ972" s="59">
        <f t="shared" si="1371"/>
        <v>111.7</v>
      </c>
      <c r="BA972" s="59">
        <f t="shared" si="1371"/>
        <v>169.5</v>
      </c>
    </row>
    <row r="973" spans="1:53" x14ac:dyDescent="0.15">
      <c r="A973" s="9"/>
      <c r="B973" s="10"/>
      <c r="C973" s="134"/>
      <c r="D973" s="22" t="s">
        <v>9</v>
      </c>
      <c r="E973" s="28"/>
      <c r="F973" s="28"/>
      <c r="G973" s="28"/>
      <c r="H973" s="28"/>
      <c r="I973" s="28"/>
      <c r="J973" s="28"/>
      <c r="K973" s="28"/>
      <c r="L973" s="28"/>
      <c r="M973" s="28"/>
      <c r="N973" s="28"/>
      <c r="O973" s="28"/>
      <c r="P973" s="28"/>
      <c r="Q973" s="28"/>
      <c r="R973" s="28"/>
      <c r="S973" s="28"/>
      <c r="T973" s="28"/>
      <c r="U973" s="28">
        <v>260561</v>
      </c>
      <c r="V973" s="28">
        <v>350575</v>
      </c>
      <c r="W973" s="28">
        <v>572351</v>
      </c>
      <c r="X973" s="28">
        <v>630651</v>
      </c>
      <c r="Y973" s="28">
        <v>771308</v>
      </c>
      <c r="Z973" s="28">
        <v>659117</v>
      </c>
      <c r="AA973" s="28">
        <v>759911</v>
      </c>
      <c r="AB973" s="28">
        <v>634796</v>
      </c>
      <c r="AC973" s="28">
        <v>662314</v>
      </c>
      <c r="AD973" s="28">
        <v>488439</v>
      </c>
      <c r="AE973" s="28">
        <v>450988</v>
      </c>
      <c r="AF973" s="28">
        <v>414334</v>
      </c>
      <c r="AG973" s="28">
        <v>554928</v>
      </c>
      <c r="AH973" s="28">
        <v>529404</v>
      </c>
      <c r="AI973" s="28">
        <v>532129</v>
      </c>
      <c r="AJ973" s="28">
        <v>475938</v>
      </c>
      <c r="AK973" s="28">
        <v>370598</v>
      </c>
      <c r="AL973" s="28">
        <v>354973</v>
      </c>
      <c r="AM973" s="28">
        <v>370884</v>
      </c>
      <c r="AN973" s="28">
        <v>242500</v>
      </c>
      <c r="AO973" s="28">
        <v>247629</v>
      </c>
      <c r="AP973" s="30">
        <v>227.7</v>
      </c>
      <c r="AQ973" s="30">
        <v>202.5</v>
      </c>
      <c r="AR973" s="5">
        <v>187.7</v>
      </c>
      <c r="AS973" s="5">
        <v>318.3</v>
      </c>
      <c r="AU973" s="51"/>
      <c r="AV973" s="52"/>
      <c r="AW973" s="54"/>
      <c r="AY973" s="59">
        <f t="shared" si="1371"/>
        <v>240.5</v>
      </c>
      <c r="AZ973" s="59">
        <f t="shared" si="1371"/>
        <v>226.5</v>
      </c>
      <c r="BA973" s="59">
        <f t="shared" si="1371"/>
        <v>233.1</v>
      </c>
    </row>
    <row r="974" spans="1:53" x14ac:dyDescent="0.15">
      <c r="A974" s="9"/>
      <c r="B974" s="10"/>
      <c r="C974" s="134"/>
      <c r="D974" s="22" t="s">
        <v>10</v>
      </c>
      <c r="E974" s="28"/>
      <c r="F974" s="28"/>
      <c r="G974" s="28"/>
      <c r="H974" s="28"/>
      <c r="I974" s="28"/>
      <c r="J974" s="28"/>
      <c r="K974" s="28"/>
      <c r="L974" s="28"/>
      <c r="M974" s="28"/>
      <c r="N974" s="28"/>
      <c r="O974" s="28"/>
      <c r="P974" s="28"/>
      <c r="Q974" s="28"/>
      <c r="R974" s="28"/>
      <c r="S974" s="28"/>
      <c r="T974" s="28"/>
      <c r="U974" s="28">
        <v>132622</v>
      </c>
      <c r="V974" s="28">
        <v>140697</v>
      </c>
      <c r="W974" s="28">
        <v>97644</v>
      </c>
      <c r="X974" s="28">
        <v>80636</v>
      </c>
      <c r="Y974" s="28">
        <v>57593</v>
      </c>
      <c r="Z974" s="28">
        <v>49801</v>
      </c>
      <c r="AA974" s="28">
        <v>23639</v>
      </c>
      <c r="AB974" s="28">
        <v>74801</v>
      </c>
      <c r="AC974" s="28">
        <v>79229</v>
      </c>
      <c r="AD974" s="28">
        <v>47705</v>
      </c>
      <c r="AE974" s="28">
        <v>42971</v>
      </c>
      <c r="AF974" s="28">
        <v>39796</v>
      </c>
      <c r="AG974" s="28">
        <v>51217</v>
      </c>
      <c r="AH974" s="28">
        <v>46772</v>
      </c>
      <c r="AI974" s="28">
        <v>47934</v>
      </c>
      <c r="AJ974" s="28">
        <v>42475</v>
      </c>
      <c r="AK974" s="28">
        <v>32181</v>
      </c>
      <c r="AL974" s="28">
        <v>29839</v>
      </c>
      <c r="AM974" s="28">
        <v>35283</v>
      </c>
      <c r="AN974" s="28">
        <v>22656</v>
      </c>
      <c r="AO974" s="28">
        <v>20713</v>
      </c>
      <c r="AP974" s="30">
        <v>21.5</v>
      </c>
      <c r="AQ974" s="30">
        <v>19.899999999999999</v>
      </c>
      <c r="AR974" s="5">
        <v>19.7</v>
      </c>
      <c r="AS974" s="5">
        <v>39.299999999999997</v>
      </c>
      <c r="AU974" s="51"/>
      <c r="AV974" s="52"/>
      <c r="AW974" s="54"/>
      <c r="AY974" s="59">
        <f t="shared" si="1371"/>
        <v>108</v>
      </c>
      <c r="AZ974" s="59">
        <f t="shared" si="1371"/>
        <v>103.3</v>
      </c>
      <c r="BA974" s="59">
        <f t="shared" si="1371"/>
        <v>95.3</v>
      </c>
    </row>
    <row r="975" spans="1:53" ht="14.25" thickBot="1" x14ac:dyDescent="0.2">
      <c r="A975" s="9"/>
      <c r="B975" s="10"/>
      <c r="C975" s="135"/>
      <c r="D975" s="24" t="s">
        <v>11</v>
      </c>
      <c r="E975" s="29"/>
      <c r="F975" s="29"/>
      <c r="G975" s="29"/>
      <c r="H975" s="29"/>
      <c r="I975" s="29"/>
      <c r="J975" s="29"/>
      <c r="K975" s="29"/>
      <c r="L975" s="29"/>
      <c r="M975" s="29"/>
      <c r="N975" s="29"/>
      <c r="O975" s="29"/>
      <c r="P975" s="29"/>
      <c r="Q975" s="29"/>
      <c r="R975" s="29"/>
      <c r="S975" s="29"/>
      <c r="T975" s="29"/>
      <c r="U975" s="29">
        <v>159159</v>
      </c>
      <c r="V975" s="29">
        <v>168984</v>
      </c>
      <c r="W975" s="29">
        <v>147181</v>
      </c>
      <c r="X975" s="29">
        <v>120957</v>
      </c>
      <c r="Y975" s="29">
        <v>86392</v>
      </c>
      <c r="Z975" s="29">
        <v>65754</v>
      </c>
      <c r="AA975" s="29">
        <v>35462</v>
      </c>
      <c r="AB975" s="29">
        <v>113442</v>
      </c>
      <c r="AC975" s="29">
        <v>118890</v>
      </c>
      <c r="AD975" s="29">
        <v>68831</v>
      </c>
      <c r="AE975" s="29">
        <v>58014</v>
      </c>
      <c r="AF975" s="29">
        <v>56883</v>
      </c>
      <c r="AG975" s="29">
        <v>69747</v>
      </c>
      <c r="AH975" s="29">
        <v>59863</v>
      </c>
      <c r="AI975" s="29">
        <v>55358</v>
      </c>
      <c r="AJ975" s="29">
        <v>48659</v>
      </c>
      <c r="AK975" s="29">
        <v>36620</v>
      </c>
      <c r="AL975" s="29">
        <v>34608</v>
      </c>
      <c r="AM975" s="29">
        <v>40616</v>
      </c>
      <c r="AN975" s="29">
        <v>25781</v>
      </c>
      <c r="AO975" s="29">
        <v>24048</v>
      </c>
      <c r="AP975" s="31">
        <v>23.3</v>
      </c>
      <c r="AQ975" s="31">
        <v>20.7</v>
      </c>
      <c r="AR975" s="7">
        <v>19.7</v>
      </c>
      <c r="AS975" s="7">
        <v>44.5</v>
      </c>
      <c r="AU975" s="51"/>
      <c r="AV975" s="52"/>
      <c r="AW975" s="55"/>
      <c r="AY975" s="59">
        <f t="shared" si="1371"/>
        <v>122</v>
      </c>
      <c r="AZ975" s="59">
        <f t="shared" si="1371"/>
        <v>116.2</v>
      </c>
      <c r="BA975" s="59">
        <f t="shared" si="1371"/>
        <v>110.3</v>
      </c>
    </row>
    <row r="976" spans="1:53" x14ac:dyDescent="0.15">
      <c r="A976" s="9"/>
      <c r="B976" s="10"/>
      <c r="C976" s="136" t="s">
        <v>148</v>
      </c>
      <c r="D976" s="23" t="s">
        <v>6</v>
      </c>
      <c r="E976" s="26">
        <f t="shared" ref="E976:AI976" si="1372">SUM(E977:E978)</f>
        <v>0</v>
      </c>
      <c r="F976" s="26">
        <f t="shared" si="1372"/>
        <v>0</v>
      </c>
      <c r="G976" s="26">
        <f t="shared" si="1372"/>
        <v>0</v>
      </c>
      <c r="H976" s="26">
        <f t="shared" si="1372"/>
        <v>0</v>
      </c>
      <c r="I976" s="26">
        <f t="shared" si="1372"/>
        <v>0</v>
      </c>
      <c r="J976" s="26">
        <f t="shared" si="1372"/>
        <v>0</v>
      </c>
      <c r="K976" s="26">
        <f t="shared" si="1372"/>
        <v>0</v>
      </c>
      <c r="L976" s="26">
        <f t="shared" si="1372"/>
        <v>0</v>
      </c>
      <c r="M976" s="26">
        <f t="shared" si="1372"/>
        <v>0</v>
      </c>
      <c r="N976" s="26">
        <f t="shared" si="1372"/>
        <v>0</v>
      </c>
      <c r="O976" s="26">
        <f t="shared" si="1372"/>
        <v>0</v>
      </c>
      <c r="P976" s="26">
        <f t="shared" si="1372"/>
        <v>0</v>
      </c>
      <c r="Q976" s="26">
        <f t="shared" si="1372"/>
        <v>0</v>
      </c>
      <c r="R976" s="26">
        <f t="shared" si="1372"/>
        <v>0</v>
      </c>
      <c r="S976" s="26">
        <f t="shared" si="1372"/>
        <v>0</v>
      </c>
      <c r="T976" s="26">
        <f t="shared" si="1372"/>
        <v>0</v>
      </c>
      <c r="U976" s="26">
        <f t="shared" si="1372"/>
        <v>0</v>
      </c>
      <c r="V976" s="26">
        <f t="shared" si="1372"/>
        <v>0</v>
      </c>
      <c r="W976" s="26">
        <f t="shared" si="1372"/>
        <v>0</v>
      </c>
      <c r="X976" s="26">
        <f t="shared" si="1372"/>
        <v>0</v>
      </c>
      <c r="Y976" s="26">
        <f t="shared" si="1372"/>
        <v>0</v>
      </c>
      <c r="Z976" s="26">
        <f t="shared" si="1372"/>
        <v>0</v>
      </c>
      <c r="AA976" s="26">
        <f t="shared" si="1372"/>
        <v>0</v>
      </c>
      <c r="AB976" s="26">
        <f t="shared" si="1372"/>
        <v>0</v>
      </c>
      <c r="AC976" s="26">
        <f t="shared" si="1372"/>
        <v>0</v>
      </c>
      <c r="AD976" s="26">
        <f t="shared" si="1372"/>
        <v>0</v>
      </c>
      <c r="AE976" s="26">
        <f t="shared" si="1372"/>
        <v>0</v>
      </c>
      <c r="AF976" s="26">
        <f t="shared" si="1372"/>
        <v>0</v>
      </c>
      <c r="AG976" s="26">
        <f t="shared" si="1372"/>
        <v>0</v>
      </c>
      <c r="AH976" s="26">
        <f t="shared" si="1372"/>
        <v>0</v>
      </c>
      <c r="AI976" s="26">
        <f t="shared" si="1372"/>
        <v>0</v>
      </c>
      <c r="AJ976" s="26">
        <f t="shared" ref="AJ976:AK976" si="1373">SUM(AJ977:AJ978)</f>
        <v>0</v>
      </c>
      <c r="AK976" s="26">
        <f t="shared" si="1373"/>
        <v>0</v>
      </c>
      <c r="AL976" s="26">
        <f t="shared" ref="AL976" si="1374">SUM(AL977:AL978)</f>
        <v>0</v>
      </c>
      <c r="AM976" s="26">
        <f t="shared" ref="AM976" si="1375">SUM(AM977:AM978)</f>
        <v>0</v>
      </c>
      <c r="AN976" s="26">
        <f t="shared" ref="AN976" si="1376">SUM(AN977:AN978)</f>
        <v>0</v>
      </c>
      <c r="AO976" s="26">
        <f t="shared" ref="AO976" si="1377">SUM(AO977:AO978)</f>
        <v>0</v>
      </c>
      <c r="AP976" s="27">
        <f t="shared" ref="AP976" si="1378">SUM(AP977:AP978)</f>
        <v>0</v>
      </c>
      <c r="AQ976" s="27">
        <f t="shared" ref="AQ976" si="1379">SUM(AQ977:AQ978)</f>
        <v>0</v>
      </c>
      <c r="AR976" s="3">
        <v>66.599999999999994</v>
      </c>
      <c r="AS976" s="3">
        <v>109.7</v>
      </c>
      <c r="AU976" s="51"/>
      <c r="AV976" s="52"/>
      <c r="AW976" s="53" t="s">
        <v>161</v>
      </c>
      <c r="AY976" s="27">
        <f>SUM(AY977:AY978)</f>
        <v>264.89999999999998</v>
      </c>
      <c r="AZ976" s="27">
        <f>SUM(AZ977:AZ978)</f>
        <v>255.2</v>
      </c>
      <c r="BA976" s="27">
        <f>SUM(BA977:BA978)</f>
        <v>279.39999999999998</v>
      </c>
    </row>
    <row r="977" spans="1:53" x14ac:dyDescent="0.15">
      <c r="A977" s="9"/>
      <c r="B977" s="10"/>
      <c r="C977" s="137"/>
      <c r="D977" s="22" t="s">
        <v>7</v>
      </c>
      <c r="E977" s="28"/>
      <c r="F977" s="28"/>
      <c r="G977" s="28"/>
      <c r="H977" s="28"/>
      <c r="I977" s="28"/>
      <c r="J977" s="28"/>
      <c r="K977" s="28"/>
      <c r="L977" s="28"/>
      <c r="M977" s="28"/>
      <c r="N977" s="28"/>
      <c r="O977" s="28"/>
      <c r="P977" s="28"/>
      <c r="Q977" s="28"/>
      <c r="R977" s="28"/>
      <c r="S977" s="28"/>
      <c r="T977" s="28"/>
      <c r="U977" s="28"/>
      <c r="V977" s="28"/>
      <c r="W977" s="28"/>
      <c r="X977" s="28"/>
      <c r="Y977" s="28"/>
      <c r="Z977" s="28"/>
      <c r="AA977" s="28"/>
      <c r="AB977" s="28"/>
      <c r="AC977" s="28"/>
      <c r="AD977" s="28"/>
      <c r="AE977" s="28"/>
      <c r="AF977" s="28"/>
      <c r="AG977" s="28"/>
      <c r="AH977" s="28"/>
      <c r="AI977" s="28"/>
      <c r="AJ977" s="28"/>
      <c r="AK977" s="28"/>
      <c r="AL977" s="28"/>
      <c r="AM977" s="28"/>
      <c r="AN977" s="28"/>
      <c r="AO977" s="28"/>
      <c r="AP977" s="30"/>
      <c r="AQ977" s="30"/>
      <c r="AR977" s="5">
        <v>7</v>
      </c>
      <c r="AS977" s="5">
        <v>14.5</v>
      </c>
      <c r="AU977" s="51"/>
      <c r="AV977" s="52"/>
      <c r="AW977" s="54"/>
      <c r="AY977" s="59">
        <f t="shared" ref="AY977:BA981" si="1380">AP1073</f>
        <v>201.2</v>
      </c>
      <c r="AZ977" s="59">
        <f t="shared" si="1380"/>
        <v>192.7</v>
      </c>
      <c r="BA977" s="59">
        <f t="shared" si="1380"/>
        <v>211.3</v>
      </c>
    </row>
    <row r="978" spans="1:53" x14ac:dyDescent="0.15">
      <c r="A978" s="9"/>
      <c r="B978" s="10"/>
      <c r="C978" s="137"/>
      <c r="D978" s="22" t="s">
        <v>8</v>
      </c>
      <c r="E978" s="28"/>
      <c r="F978" s="28"/>
      <c r="G978" s="28"/>
      <c r="H978" s="28"/>
      <c r="I978" s="28"/>
      <c r="J978" s="28"/>
      <c r="K978" s="28"/>
      <c r="L978" s="28"/>
      <c r="M978" s="28"/>
      <c r="N978" s="28"/>
      <c r="O978" s="28"/>
      <c r="P978" s="28"/>
      <c r="Q978" s="28"/>
      <c r="R978" s="28"/>
      <c r="S978" s="28"/>
      <c r="T978" s="28"/>
      <c r="U978" s="28"/>
      <c r="V978" s="28"/>
      <c r="W978" s="28"/>
      <c r="X978" s="28"/>
      <c r="Y978" s="28"/>
      <c r="Z978" s="28"/>
      <c r="AA978" s="28"/>
      <c r="AB978" s="28"/>
      <c r="AC978" s="28"/>
      <c r="AD978" s="28"/>
      <c r="AE978" s="28"/>
      <c r="AF978" s="28"/>
      <c r="AG978" s="28"/>
      <c r="AH978" s="28"/>
      <c r="AI978" s="28"/>
      <c r="AJ978" s="28"/>
      <c r="AK978" s="28"/>
      <c r="AL978" s="28"/>
      <c r="AM978" s="28"/>
      <c r="AN978" s="28"/>
      <c r="AO978" s="28"/>
      <c r="AP978" s="30"/>
      <c r="AQ978" s="30"/>
      <c r="AR978" s="5">
        <v>59.6</v>
      </c>
      <c r="AS978" s="5">
        <v>95.2</v>
      </c>
      <c r="AU978" s="51"/>
      <c r="AV978" s="52"/>
      <c r="AW978" s="54"/>
      <c r="AY978" s="59">
        <f t="shared" si="1380"/>
        <v>63.7</v>
      </c>
      <c r="AZ978" s="59">
        <f t="shared" si="1380"/>
        <v>62.5</v>
      </c>
      <c r="BA978" s="59">
        <f t="shared" si="1380"/>
        <v>68.099999999999994</v>
      </c>
    </row>
    <row r="979" spans="1:53" x14ac:dyDescent="0.15">
      <c r="A979" s="9"/>
      <c r="B979" s="10"/>
      <c r="C979" s="137"/>
      <c r="D979" s="22" t="s">
        <v>9</v>
      </c>
      <c r="E979" s="28"/>
      <c r="F979" s="28"/>
      <c r="G979" s="28"/>
      <c r="H979" s="28"/>
      <c r="I979" s="28"/>
      <c r="J979" s="28"/>
      <c r="K979" s="28"/>
      <c r="L979" s="28"/>
      <c r="M979" s="28"/>
      <c r="N979" s="28"/>
      <c r="O979" s="28"/>
      <c r="P979" s="28"/>
      <c r="Q979" s="28"/>
      <c r="R979" s="28"/>
      <c r="S979" s="28"/>
      <c r="T979" s="28"/>
      <c r="U979" s="28"/>
      <c r="V979" s="28"/>
      <c r="W979" s="28"/>
      <c r="X979" s="28"/>
      <c r="Y979" s="28"/>
      <c r="Z979" s="28"/>
      <c r="AA979" s="28"/>
      <c r="AB979" s="28"/>
      <c r="AC979" s="28"/>
      <c r="AD979" s="28"/>
      <c r="AE979" s="28"/>
      <c r="AF979" s="28"/>
      <c r="AG979" s="28"/>
      <c r="AH979" s="28"/>
      <c r="AI979" s="28"/>
      <c r="AJ979" s="28"/>
      <c r="AK979" s="28"/>
      <c r="AL979" s="28"/>
      <c r="AM979" s="28"/>
      <c r="AN979" s="28"/>
      <c r="AO979" s="28"/>
      <c r="AP979" s="30"/>
      <c r="AQ979" s="30"/>
      <c r="AR979" s="5">
        <v>51.9</v>
      </c>
      <c r="AS979" s="5">
        <v>81.400000000000006</v>
      </c>
      <c r="AU979" s="51"/>
      <c r="AV979" s="52"/>
      <c r="AW979" s="54"/>
      <c r="AY979" s="59">
        <f t="shared" si="1380"/>
        <v>80.599999999999994</v>
      </c>
      <c r="AZ979" s="59">
        <f t="shared" si="1380"/>
        <v>111.8</v>
      </c>
      <c r="BA979" s="59">
        <f t="shared" si="1380"/>
        <v>137.6</v>
      </c>
    </row>
    <row r="980" spans="1:53" x14ac:dyDescent="0.15">
      <c r="A980" s="9"/>
      <c r="B980" s="10"/>
      <c r="C980" s="137"/>
      <c r="D980" s="22" t="s">
        <v>10</v>
      </c>
      <c r="E980" s="28"/>
      <c r="F980" s="28"/>
      <c r="G980" s="28"/>
      <c r="H980" s="28"/>
      <c r="I980" s="28"/>
      <c r="J980" s="28"/>
      <c r="K980" s="28"/>
      <c r="L980" s="28"/>
      <c r="M980" s="28"/>
      <c r="N980" s="28"/>
      <c r="O980" s="28"/>
      <c r="P980" s="28"/>
      <c r="Q980" s="28"/>
      <c r="R980" s="28"/>
      <c r="S980" s="28"/>
      <c r="T980" s="28"/>
      <c r="U980" s="28"/>
      <c r="V980" s="28"/>
      <c r="W980" s="28"/>
      <c r="X980" s="28"/>
      <c r="Y980" s="28"/>
      <c r="Z980" s="28"/>
      <c r="AA980" s="28"/>
      <c r="AB980" s="28"/>
      <c r="AC980" s="28"/>
      <c r="AD980" s="28"/>
      <c r="AE980" s="28"/>
      <c r="AF980" s="28"/>
      <c r="AG980" s="28"/>
      <c r="AH980" s="28"/>
      <c r="AI980" s="28"/>
      <c r="AJ980" s="28"/>
      <c r="AK980" s="28"/>
      <c r="AL980" s="28"/>
      <c r="AM980" s="28"/>
      <c r="AN980" s="28"/>
      <c r="AO980" s="28"/>
      <c r="AP980" s="30"/>
      <c r="AQ980" s="30"/>
      <c r="AR980" s="5">
        <v>14.7</v>
      </c>
      <c r="AS980" s="5">
        <v>28.3</v>
      </c>
      <c r="AU980" s="51"/>
      <c r="AV980" s="52"/>
      <c r="AW980" s="54"/>
      <c r="AY980" s="59">
        <f t="shared" si="1380"/>
        <v>184.3</v>
      </c>
      <c r="AZ980" s="59">
        <f t="shared" si="1380"/>
        <v>143.4</v>
      </c>
      <c r="BA980" s="59">
        <f t="shared" si="1380"/>
        <v>141.80000000000001</v>
      </c>
    </row>
    <row r="981" spans="1:53" ht="14.25" thickBot="1" x14ac:dyDescent="0.2">
      <c r="A981" s="9"/>
      <c r="B981" s="10"/>
      <c r="C981" s="138"/>
      <c r="D981" s="24" t="s">
        <v>11</v>
      </c>
      <c r="E981" s="29"/>
      <c r="F981" s="29"/>
      <c r="G981" s="29"/>
      <c r="H981" s="29"/>
      <c r="I981" s="29"/>
      <c r="J981" s="29"/>
      <c r="K981" s="29"/>
      <c r="L981" s="29"/>
      <c r="M981" s="29"/>
      <c r="N981" s="29"/>
      <c r="O981" s="29"/>
      <c r="P981" s="29"/>
      <c r="Q981" s="29"/>
      <c r="R981" s="29"/>
      <c r="S981" s="29"/>
      <c r="T981" s="29"/>
      <c r="U981" s="29"/>
      <c r="V981" s="29"/>
      <c r="W981" s="29"/>
      <c r="X981" s="29"/>
      <c r="Y981" s="29"/>
      <c r="Z981" s="29"/>
      <c r="AA981" s="29"/>
      <c r="AB981" s="29"/>
      <c r="AC981" s="29"/>
      <c r="AD981" s="29"/>
      <c r="AE981" s="29"/>
      <c r="AF981" s="29"/>
      <c r="AG981" s="29"/>
      <c r="AH981" s="29"/>
      <c r="AI981" s="29"/>
      <c r="AJ981" s="29"/>
      <c r="AK981" s="29"/>
      <c r="AL981" s="29"/>
      <c r="AM981" s="29"/>
      <c r="AN981" s="29"/>
      <c r="AO981" s="29"/>
      <c r="AP981" s="31"/>
      <c r="AQ981" s="31"/>
      <c r="AR981" s="7">
        <v>15.8</v>
      </c>
      <c r="AS981" s="7">
        <v>31.2</v>
      </c>
      <c r="AU981" s="51"/>
      <c r="AV981" s="56"/>
      <c r="AW981" s="55"/>
      <c r="AY981" s="59">
        <f t="shared" si="1380"/>
        <v>212.9</v>
      </c>
      <c r="AZ981" s="59">
        <f t="shared" si="1380"/>
        <v>164.5</v>
      </c>
      <c r="BA981" s="59">
        <f t="shared" si="1380"/>
        <v>164.6</v>
      </c>
    </row>
    <row r="982" spans="1:53" x14ac:dyDescent="0.15">
      <c r="A982" s="9"/>
      <c r="B982" s="10"/>
      <c r="C982" s="133" t="s">
        <v>321</v>
      </c>
      <c r="D982" s="23" t="s">
        <v>6</v>
      </c>
      <c r="E982" s="26">
        <f t="shared" ref="E982:AI982" si="1381">SUM(E983:E984)-SUM(E985:E986)</f>
        <v>0</v>
      </c>
      <c r="F982" s="26">
        <f t="shared" si="1381"/>
        <v>0</v>
      </c>
      <c r="G982" s="26">
        <f t="shared" si="1381"/>
        <v>0</v>
      </c>
      <c r="H982" s="26">
        <f t="shared" si="1381"/>
        <v>4</v>
      </c>
      <c r="I982" s="26">
        <f t="shared" si="1381"/>
        <v>0</v>
      </c>
      <c r="J982" s="26">
        <f t="shared" si="1381"/>
        <v>0</v>
      </c>
      <c r="K982" s="26">
        <f t="shared" si="1381"/>
        <v>0</v>
      </c>
      <c r="L982" s="26">
        <f t="shared" si="1381"/>
        <v>0</v>
      </c>
      <c r="M982" s="26">
        <f t="shared" si="1381"/>
        <v>0</v>
      </c>
      <c r="N982" s="26">
        <f t="shared" si="1381"/>
        <v>0</v>
      </c>
      <c r="O982" s="26">
        <f t="shared" si="1381"/>
        <v>0</v>
      </c>
      <c r="P982" s="26">
        <f t="shared" si="1381"/>
        <v>0</v>
      </c>
      <c r="Q982" s="26">
        <f t="shared" si="1381"/>
        <v>0</v>
      </c>
      <c r="R982" s="26">
        <f t="shared" si="1381"/>
        <v>0</v>
      </c>
      <c r="S982" s="26">
        <f t="shared" si="1381"/>
        <v>0</v>
      </c>
      <c r="T982" s="26">
        <f t="shared" si="1381"/>
        <v>0</v>
      </c>
      <c r="U982" s="26">
        <f t="shared" si="1381"/>
        <v>0</v>
      </c>
      <c r="V982" s="26">
        <f t="shared" si="1381"/>
        <v>0</v>
      </c>
      <c r="W982" s="26">
        <f t="shared" si="1381"/>
        <v>0</v>
      </c>
      <c r="X982" s="26">
        <f t="shared" si="1381"/>
        <v>0</v>
      </c>
      <c r="Y982" s="26">
        <f t="shared" si="1381"/>
        <v>0</v>
      </c>
      <c r="Z982" s="26">
        <f t="shared" si="1381"/>
        <v>0</v>
      </c>
      <c r="AA982" s="26">
        <f t="shared" si="1381"/>
        <v>0</v>
      </c>
      <c r="AB982" s="26">
        <f t="shared" si="1381"/>
        <v>0</v>
      </c>
      <c r="AC982" s="26">
        <f t="shared" si="1381"/>
        <v>0</v>
      </c>
      <c r="AD982" s="26">
        <f t="shared" si="1381"/>
        <v>0</v>
      </c>
      <c r="AE982" s="26">
        <f t="shared" si="1381"/>
        <v>0</v>
      </c>
      <c r="AF982" s="26">
        <f t="shared" si="1381"/>
        <v>0</v>
      </c>
      <c r="AG982" s="26">
        <f t="shared" si="1381"/>
        <v>0</v>
      </c>
      <c r="AH982" s="26">
        <f t="shared" si="1381"/>
        <v>0</v>
      </c>
      <c r="AI982" s="26">
        <f t="shared" si="1381"/>
        <v>20</v>
      </c>
      <c r="AJ982" s="26">
        <f t="shared" ref="AJ982:AK982" si="1382">SUM(AJ983:AJ984)-SUM(AJ985:AJ986)</f>
        <v>0</v>
      </c>
      <c r="AK982" s="26">
        <f t="shared" si="1382"/>
        <v>0</v>
      </c>
      <c r="AL982" s="26">
        <f t="shared" ref="AL982" si="1383">SUM(AL983:AL984)-SUM(AL985:AL986)</f>
        <v>0</v>
      </c>
      <c r="AM982" s="26">
        <f t="shared" ref="AM982" si="1384">SUM(AM983:AM984)-SUM(AM985:AM986)</f>
        <v>0</v>
      </c>
      <c r="AN982" s="26">
        <f t="shared" ref="AN982" si="1385">SUM(AN983:AN984)-SUM(AN985:AN986)</f>
        <v>0</v>
      </c>
      <c r="AO982" s="26">
        <f t="shared" ref="AO982" si="1386">SUM(AO983:AO984)-SUM(AO985:AO986)</f>
        <v>0</v>
      </c>
      <c r="AP982" s="27">
        <f t="shared" ref="AP982" si="1387">SUM(AP983:AP984)-SUM(AP985:AP986)</f>
        <v>0</v>
      </c>
      <c r="AQ982" s="27">
        <f t="shared" ref="AQ982" si="1388">SUM(AQ983:AQ984)-SUM(AQ985:AQ986)</f>
        <v>0</v>
      </c>
      <c r="AR982" s="3">
        <v>164</v>
      </c>
      <c r="AS982" s="3">
        <v>156</v>
      </c>
      <c r="AU982" s="50"/>
      <c r="AV982" s="52"/>
      <c r="AW982" s="53" t="s">
        <v>162</v>
      </c>
      <c r="AY982" s="27">
        <f>SUM(AY983:AY984)</f>
        <v>222.6</v>
      </c>
      <c r="AZ982" s="27">
        <f>SUM(AZ983:AZ984)</f>
        <v>221.8</v>
      </c>
      <c r="BA982" s="27">
        <f>SUM(BA983:BA984)</f>
        <v>241.29999999999998</v>
      </c>
    </row>
    <row r="983" spans="1:53" x14ac:dyDescent="0.15">
      <c r="A983" s="9"/>
      <c r="B983" s="10"/>
      <c r="C983" s="134"/>
      <c r="D983" s="22" t="s">
        <v>7</v>
      </c>
      <c r="E983" s="28"/>
      <c r="F983" s="28"/>
      <c r="G983" s="28"/>
      <c r="H983" s="28">
        <v>4624</v>
      </c>
      <c r="I983" s="28">
        <v>6553</v>
      </c>
      <c r="J983" s="28">
        <v>3829</v>
      </c>
      <c r="K983" s="28">
        <v>18855</v>
      </c>
      <c r="L983" s="28">
        <v>2998</v>
      </c>
      <c r="M983" s="28">
        <v>4079</v>
      </c>
      <c r="N983" s="28">
        <v>4722</v>
      </c>
      <c r="O983" s="28">
        <v>5057</v>
      </c>
      <c r="P983" s="28">
        <v>8934</v>
      </c>
      <c r="Q983" s="28">
        <v>9156</v>
      </c>
      <c r="R983" s="28">
        <v>12449</v>
      </c>
      <c r="S983" s="28">
        <v>12318</v>
      </c>
      <c r="T983" s="28">
        <v>8555</v>
      </c>
      <c r="U983" s="28">
        <v>11764</v>
      </c>
      <c r="V983" s="28">
        <v>5530</v>
      </c>
      <c r="W983" s="28">
        <v>5483</v>
      </c>
      <c r="X983" s="28">
        <v>5879</v>
      </c>
      <c r="Y983" s="28">
        <v>5923</v>
      </c>
      <c r="Z983" s="28">
        <v>6389</v>
      </c>
      <c r="AA983" s="28">
        <v>6166</v>
      </c>
      <c r="AB983" s="28">
        <v>7531</v>
      </c>
      <c r="AC983" s="28">
        <v>8334</v>
      </c>
      <c r="AD983" s="28">
        <v>5543</v>
      </c>
      <c r="AE983" s="28">
        <v>5335</v>
      </c>
      <c r="AF983" s="28">
        <v>4024</v>
      </c>
      <c r="AG983" s="28">
        <v>5096</v>
      </c>
      <c r="AH983" s="28">
        <v>6109</v>
      </c>
      <c r="AI983" s="28">
        <v>5988</v>
      </c>
      <c r="AJ983" s="28">
        <v>5816</v>
      </c>
      <c r="AK983" s="28">
        <v>5622</v>
      </c>
      <c r="AL983" s="28">
        <v>4784</v>
      </c>
      <c r="AM983" s="28">
        <v>5001</v>
      </c>
      <c r="AN983" s="28">
        <v>4148</v>
      </c>
      <c r="AO983" s="28">
        <v>4610</v>
      </c>
      <c r="AP983" s="30">
        <v>17.8</v>
      </c>
      <c r="AQ983" s="30">
        <v>3.1</v>
      </c>
      <c r="AR983" s="5">
        <v>2.8</v>
      </c>
      <c r="AS983" s="5">
        <v>2.2999999999999998</v>
      </c>
      <c r="AU983" s="51"/>
      <c r="AV983" s="52"/>
      <c r="AW983" s="54"/>
      <c r="AY983" s="59">
        <f t="shared" ref="AY983:BA987" si="1389">AP1079</f>
        <v>137.5</v>
      </c>
      <c r="AZ983" s="59">
        <f t="shared" si="1389"/>
        <v>135.4</v>
      </c>
      <c r="BA983" s="59">
        <f t="shared" si="1389"/>
        <v>147.69999999999999</v>
      </c>
    </row>
    <row r="984" spans="1:53" x14ac:dyDescent="0.15">
      <c r="A984" s="9"/>
      <c r="B984" s="10"/>
      <c r="C984" s="134"/>
      <c r="D984" s="22" t="s">
        <v>8</v>
      </c>
      <c r="E984" s="28"/>
      <c r="F984" s="28"/>
      <c r="G984" s="28"/>
      <c r="H984" s="28">
        <v>23774</v>
      </c>
      <c r="I984" s="28">
        <v>22554</v>
      </c>
      <c r="J984" s="28">
        <v>15764</v>
      </c>
      <c r="K984" s="28">
        <v>2255</v>
      </c>
      <c r="L984" s="28">
        <v>23670</v>
      </c>
      <c r="M984" s="28">
        <v>25318</v>
      </c>
      <c r="N984" s="28">
        <v>39010</v>
      </c>
      <c r="O984" s="28">
        <v>43369</v>
      </c>
      <c r="P984" s="28">
        <v>48296</v>
      </c>
      <c r="Q984" s="28">
        <v>51238</v>
      </c>
      <c r="R984" s="28">
        <v>54193</v>
      </c>
      <c r="S984" s="28">
        <v>55974</v>
      </c>
      <c r="T984" s="28">
        <v>53534</v>
      </c>
      <c r="U984" s="28">
        <v>46599</v>
      </c>
      <c r="V984" s="28">
        <v>48898</v>
      </c>
      <c r="W984" s="28">
        <v>51156</v>
      </c>
      <c r="X984" s="28">
        <v>51557</v>
      </c>
      <c r="Y984" s="28">
        <v>57255</v>
      </c>
      <c r="Z984" s="28">
        <v>45223</v>
      </c>
      <c r="AA984" s="28">
        <v>43821</v>
      </c>
      <c r="AB984" s="28">
        <v>38931</v>
      </c>
      <c r="AC984" s="28">
        <v>40758</v>
      </c>
      <c r="AD984" s="28">
        <v>43663</v>
      </c>
      <c r="AE984" s="28">
        <v>42488</v>
      </c>
      <c r="AF984" s="28">
        <v>38665</v>
      </c>
      <c r="AG984" s="28">
        <v>38323</v>
      </c>
      <c r="AH984" s="28">
        <v>41843</v>
      </c>
      <c r="AI984" s="28">
        <v>47045</v>
      </c>
      <c r="AJ984" s="28">
        <v>49987</v>
      </c>
      <c r="AK984" s="28">
        <v>250983</v>
      </c>
      <c r="AL984" s="28">
        <v>274765</v>
      </c>
      <c r="AM984" s="28">
        <v>203765</v>
      </c>
      <c r="AN984" s="28">
        <v>171078</v>
      </c>
      <c r="AO984" s="28">
        <v>103539</v>
      </c>
      <c r="AP984" s="30">
        <v>145.5</v>
      </c>
      <c r="AQ984" s="30">
        <v>174</v>
      </c>
      <c r="AR984" s="5">
        <v>161.19999999999999</v>
      </c>
      <c r="AS984" s="5">
        <v>153.69999999999999</v>
      </c>
      <c r="AU984" s="51" t="s">
        <v>145</v>
      </c>
      <c r="AV984" s="52" t="s">
        <v>392</v>
      </c>
      <c r="AW984" s="54"/>
      <c r="AY984" s="59">
        <f t="shared" si="1389"/>
        <v>85.1</v>
      </c>
      <c r="AZ984" s="59">
        <f t="shared" si="1389"/>
        <v>86.4</v>
      </c>
      <c r="BA984" s="59">
        <f t="shared" si="1389"/>
        <v>93.6</v>
      </c>
    </row>
    <row r="985" spans="1:53" x14ac:dyDescent="0.15">
      <c r="A985" s="9"/>
      <c r="B985" s="10"/>
      <c r="C985" s="134"/>
      <c r="D985" s="22" t="s">
        <v>9</v>
      </c>
      <c r="E985" s="28"/>
      <c r="F985" s="28"/>
      <c r="G985" s="28"/>
      <c r="H985" s="28">
        <v>0</v>
      </c>
      <c r="I985" s="28">
        <v>12864</v>
      </c>
      <c r="J985" s="28">
        <v>2906</v>
      </c>
      <c r="K985" s="28">
        <v>9397</v>
      </c>
      <c r="L985" s="28">
        <v>14334</v>
      </c>
      <c r="M985" s="28">
        <v>14024</v>
      </c>
      <c r="N985" s="28">
        <v>26410</v>
      </c>
      <c r="O985" s="28">
        <v>19528</v>
      </c>
      <c r="P985" s="28">
        <v>23465</v>
      </c>
      <c r="Q985" s="28">
        <v>23847</v>
      </c>
      <c r="R985" s="28">
        <v>29542</v>
      </c>
      <c r="S985" s="28">
        <v>27829</v>
      </c>
      <c r="T985" s="28">
        <v>27607</v>
      </c>
      <c r="U985" s="28">
        <v>25892</v>
      </c>
      <c r="V985" s="28">
        <v>25742</v>
      </c>
      <c r="W985" s="28">
        <v>25630</v>
      </c>
      <c r="X985" s="28">
        <v>20850</v>
      </c>
      <c r="Y985" s="28">
        <v>26792</v>
      </c>
      <c r="Z985" s="28">
        <v>23172</v>
      </c>
      <c r="AA985" s="28">
        <v>17398</v>
      </c>
      <c r="AB985" s="28">
        <v>13754</v>
      </c>
      <c r="AC985" s="28">
        <v>15190</v>
      </c>
      <c r="AD985" s="28">
        <v>15265</v>
      </c>
      <c r="AE985" s="28">
        <v>14626</v>
      </c>
      <c r="AF985" s="28">
        <v>12911</v>
      </c>
      <c r="AG985" s="28">
        <v>13039</v>
      </c>
      <c r="AH985" s="28">
        <v>14488</v>
      </c>
      <c r="AI985" s="28">
        <v>15313</v>
      </c>
      <c r="AJ985" s="28">
        <v>15751</v>
      </c>
      <c r="AK985" s="28">
        <v>30871</v>
      </c>
      <c r="AL985" s="28">
        <v>42316</v>
      </c>
      <c r="AM985" s="28">
        <v>38066</v>
      </c>
      <c r="AN985" s="28">
        <v>34046</v>
      </c>
      <c r="AO985" s="28">
        <v>24279</v>
      </c>
      <c r="AP985" s="30">
        <v>75.7</v>
      </c>
      <c r="AQ985" s="30">
        <v>72.5</v>
      </c>
      <c r="AR985" s="5">
        <v>73</v>
      </c>
      <c r="AS985" s="5">
        <v>65.900000000000006</v>
      </c>
      <c r="AU985" s="51"/>
      <c r="AV985" s="52"/>
      <c r="AW985" s="54"/>
      <c r="AY985" s="59">
        <f t="shared" si="1389"/>
        <v>159.80000000000001</v>
      </c>
      <c r="AZ985" s="59">
        <f t="shared" si="1389"/>
        <v>158.1</v>
      </c>
      <c r="BA985" s="59">
        <f t="shared" si="1389"/>
        <v>173.1</v>
      </c>
    </row>
    <row r="986" spans="1:53" x14ac:dyDescent="0.15">
      <c r="A986" s="9"/>
      <c r="B986" s="10"/>
      <c r="C986" s="134"/>
      <c r="D986" s="22" t="s">
        <v>10</v>
      </c>
      <c r="E986" s="28"/>
      <c r="F986" s="28"/>
      <c r="G986" s="28"/>
      <c r="H986" s="28">
        <v>28394</v>
      </c>
      <c r="I986" s="28">
        <v>16243</v>
      </c>
      <c r="J986" s="28">
        <v>16687</v>
      </c>
      <c r="K986" s="28">
        <v>11713</v>
      </c>
      <c r="L986" s="28">
        <v>12334</v>
      </c>
      <c r="M986" s="28">
        <v>15373</v>
      </c>
      <c r="N986" s="28">
        <v>17322</v>
      </c>
      <c r="O986" s="28">
        <v>28898</v>
      </c>
      <c r="P986" s="28">
        <v>33765</v>
      </c>
      <c r="Q986" s="28">
        <v>36547</v>
      </c>
      <c r="R986" s="28">
        <v>37100</v>
      </c>
      <c r="S986" s="28">
        <v>40463</v>
      </c>
      <c r="T986" s="28">
        <v>34482</v>
      </c>
      <c r="U986" s="28">
        <v>32471</v>
      </c>
      <c r="V986" s="28">
        <v>28686</v>
      </c>
      <c r="W986" s="28">
        <v>31009</v>
      </c>
      <c r="X986" s="28">
        <v>36586</v>
      </c>
      <c r="Y986" s="28">
        <v>36386</v>
      </c>
      <c r="Z986" s="28">
        <v>28440</v>
      </c>
      <c r="AA986" s="28">
        <v>32589</v>
      </c>
      <c r="AB986" s="28">
        <v>32708</v>
      </c>
      <c r="AC986" s="28">
        <v>33902</v>
      </c>
      <c r="AD986" s="28">
        <v>33941</v>
      </c>
      <c r="AE986" s="28">
        <v>33197</v>
      </c>
      <c r="AF986" s="28">
        <v>29778</v>
      </c>
      <c r="AG986" s="28">
        <v>30380</v>
      </c>
      <c r="AH986" s="28">
        <v>33464</v>
      </c>
      <c r="AI986" s="28">
        <v>37700</v>
      </c>
      <c r="AJ986" s="28">
        <v>40052</v>
      </c>
      <c r="AK986" s="28">
        <v>225734</v>
      </c>
      <c r="AL986" s="28">
        <v>237233</v>
      </c>
      <c r="AM986" s="28">
        <v>170700</v>
      </c>
      <c r="AN986" s="28">
        <v>141180</v>
      </c>
      <c r="AO986" s="28">
        <v>83870</v>
      </c>
      <c r="AP986" s="30">
        <v>87.6</v>
      </c>
      <c r="AQ986" s="30">
        <v>104.6</v>
      </c>
      <c r="AR986" s="5">
        <v>91</v>
      </c>
      <c r="AS986" s="5">
        <v>90.1</v>
      </c>
      <c r="AU986" s="51"/>
      <c r="AV986" s="52"/>
      <c r="AW986" s="54"/>
      <c r="AY986" s="59">
        <f t="shared" si="1389"/>
        <v>62.8</v>
      </c>
      <c r="AZ986" s="59">
        <f t="shared" si="1389"/>
        <v>63.7</v>
      </c>
      <c r="BA986" s="59">
        <f t="shared" si="1389"/>
        <v>68.2</v>
      </c>
    </row>
    <row r="987" spans="1:53" ht="14.25" thickBot="1" x14ac:dyDescent="0.2">
      <c r="A987" s="9"/>
      <c r="B987" s="10"/>
      <c r="C987" s="135"/>
      <c r="D987" s="24" t="s">
        <v>11</v>
      </c>
      <c r="E987" s="29"/>
      <c r="F987" s="29"/>
      <c r="G987" s="29"/>
      <c r="H987" s="29"/>
      <c r="I987" s="29">
        <v>17320</v>
      </c>
      <c r="J987" s="29">
        <v>16998</v>
      </c>
      <c r="K987" s="29">
        <v>12442</v>
      </c>
      <c r="L987" s="29">
        <v>12874</v>
      </c>
      <c r="M987" s="29">
        <v>15278</v>
      </c>
      <c r="N987" s="29">
        <f>N986</f>
        <v>17322</v>
      </c>
      <c r="O987" s="29">
        <v>35924</v>
      </c>
      <c r="P987" s="29">
        <v>36693</v>
      </c>
      <c r="Q987" s="29">
        <f>Q986</f>
        <v>36547</v>
      </c>
      <c r="R987" s="29">
        <v>40261</v>
      </c>
      <c r="S987" s="29">
        <v>43943</v>
      </c>
      <c r="T987" s="29">
        <f>T986</f>
        <v>34482</v>
      </c>
      <c r="U987" s="29">
        <v>38965</v>
      </c>
      <c r="V987" s="29">
        <v>42849</v>
      </c>
      <c r="W987" s="29">
        <v>38758</v>
      </c>
      <c r="X987" s="29">
        <v>54880</v>
      </c>
      <c r="Y987" s="29">
        <v>54547</v>
      </c>
      <c r="Z987" s="29">
        <v>42632</v>
      </c>
      <c r="AA987" s="29">
        <v>47523</v>
      </c>
      <c r="AB987" s="29">
        <v>37235</v>
      </c>
      <c r="AC987" s="29">
        <v>38601</v>
      </c>
      <c r="AD987" s="29">
        <v>38684</v>
      </c>
      <c r="AE987" s="29">
        <v>37815</v>
      </c>
      <c r="AF987" s="29">
        <v>33890</v>
      </c>
      <c r="AG987" s="29">
        <v>34552</v>
      </c>
      <c r="AH987" s="29">
        <v>38086</v>
      </c>
      <c r="AI987" s="29">
        <v>42607</v>
      </c>
      <c r="AJ987" s="29">
        <v>45290</v>
      </c>
      <c r="AK987" s="29">
        <v>257102</v>
      </c>
      <c r="AL987" s="29">
        <v>311512</v>
      </c>
      <c r="AM987" s="29">
        <v>225522</v>
      </c>
      <c r="AN987" s="29">
        <v>183459</v>
      </c>
      <c r="AO987" s="29">
        <v>107980</v>
      </c>
      <c r="AP987" s="31">
        <v>116.8</v>
      </c>
      <c r="AQ987" s="31">
        <v>142.6</v>
      </c>
      <c r="AR987" s="7">
        <v>122.2</v>
      </c>
      <c r="AS987" s="7">
        <v>125.2</v>
      </c>
      <c r="AU987" s="51"/>
      <c r="AV987" s="52"/>
      <c r="AW987" s="55"/>
      <c r="AY987" s="59">
        <f t="shared" si="1389"/>
        <v>69.099999999999994</v>
      </c>
      <c r="AZ987" s="59">
        <f t="shared" si="1389"/>
        <v>70</v>
      </c>
      <c r="BA987" s="59">
        <f t="shared" si="1389"/>
        <v>75</v>
      </c>
    </row>
    <row r="988" spans="1:53" x14ac:dyDescent="0.15">
      <c r="A988" s="9"/>
      <c r="B988" s="10"/>
      <c r="C988" s="136" t="s">
        <v>149</v>
      </c>
      <c r="D988" s="23" t="s">
        <v>6</v>
      </c>
      <c r="E988" s="26">
        <f t="shared" ref="E988:AI988" si="1390">SUM(E989:E990)</f>
        <v>0</v>
      </c>
      <c r="F988" s="26">
        <f t="shared" si="1390"/>
        <v>0</v>
      </c>
      <c r="G988" s="26">
        <f t="shared" si="1390"/>
        <v>0</v>
      </c>
      <c r="H988" s="26">
        <f t="shared" si="1390"/>
        <v>0</v>
      </c>
      <c r="I988" s="26">
        <f t="shared" si="1390"/>
        <v>0</v>
      </c>
      <c r="J988" s="26">
        <f t="shared" si="1390"/>
        <v>0</v>
      </c>
      <c r="K988" s="26">
        <f t="shared" si="1390"/>
        <v>0</v>
      </c>
      <c r="L988" s="26">
        <f t="shared" si="1390"/>
        <v>0</v>
      </c>
      <c r="M988" s="26">
        <f t="shared" si="1390"/>
        <v>0</v>
      </c>
      <c r="N988" s="26">
        <f t="shared" si="1390"/>
        <v>0</v>
      </c>
      <c r="O988" s="26">
        <f t="shared" si="1390"/>
        <v>0</v>
      </c>
      <c r="P988" s="26">
        <f t="shared" si="1390"/>
        <v>0</v>
      </c>
      <c r="Q988" s="26">
        <f t="shared" si="1390"/>
        <v>0</v>
      </c>
      <c r="R988" s="26">
        <f t="shared" si="1390"/>
        <v>0</v>
      </c>
      <c r="S988" s="26">
        <f t="shared" si="1390"/>
        <v>0</v>
      </c>
      <c r="T988" s="26">
        <f t="shared" si="1390"/>
        <v>0</v>
      </c>
      <c r="U988" s="26">
        <f t="shared" si="1390"/>
        <v>0</v>
      </c>
      <c r="V988" s="26">
        <f t="shared" si="1390"/>
        <v>0</v>
      </c>
      <c r="W988" s="26">
        <f t="shared" si="1390"/>
        <v>0</v>
      </c>
      <c r="X988" s="26">
        <f t="shared" si="1390"/>
        <v>0</v>
      </c>
      <c r="Y988" s="26">
        <f t="shared" si="1390"/>
        <v>0</v>
      </c>
      <c r="Z988" s="26">
        <f t="shared" si="1390"/>
        <v>0</v>
      </c>
      <c r="AA988" s="26">
        <f t="shared" si="1390"/>
        <v>0</v>
      </c>
      <c r="AB988" s="26">
        <f t="shared" si="1390"/>
        <v>0</v>
      </c>
      <c r="AC988" s="26">
        <f t="shared" si="1390"/>
        <v>0</v>
      </c>
      <c r="AD988" s="26">
        <f t="shared" si="1390"/>
        <v>0</v>
      </c>
      <c r="AE988" s="26">
        <f t="shared" si="1390"/>
        <v>0</v>
      </c>
      <c r="AF988" s="26">
        <f t="shared" si="1390"/>
        <v>0</v>
      </c>
      <c r="AG988" s="26">
        <f t="shared" si="1390"/>
        <v>0</v>
      </c>
      <c r="AH988" s="26">
        <f t="shared" si="1390"/>
        <v>0</v>
      </c>
      <c r="AI988" s="26">
        <f t="shared" si="1390"/>
        <v>0</v>
      </c>
      <c r="AJ988" s="26">
        <f t="shared" ref="AJ988:AK988" si="1391">SUM(AJ989:AJ990)</f>
        <v>0</v>
      </c>
      <c r="AK988" s="26">
        <f t="shared" si="1391"/>
        <v>0</v>
      </c>
      <c r="AL988" s="26">
        <f t="shared" ref="AL988" si="1392">SUM(AL989:AL990)</f>
        <v>0</v>
      </c>
      <c r="AM988" s="26">
        <f t="shared" ref="AM988" si="1393">SUM(AM989:AM990)</f>
        <v>0</v>
      </c>
      <c r="AN988" s="26">
        <f t="shared" ref="AN988" si="1394">SUM(AN989:AN990)</f>
        <v>0</v>
      </c>
      <c r="AO988" s="26">
        <f t="shared" ref="AO988" si="1395">SUM(AO989:AO990)</f>
        <v>0</v>
      </c>
      <c r="AP988" s="27">
        <f t="shared" ref="AP988" si="1396">SUM(AP989:AP990)</f>
        <v>0</v>
      </c>
      <c r="AQ988" s="27">
        <f t="shared" ref="AQ988" si="1397">SUM(AQ989:AQ990)</f>
        <v>0</v>
      </c>
      <c r="AR988" s="3">
        <v>93.2</v>
      </c>
      <c r="AS988" s="3">
        <v>91.8</v>
      </c>
      <c r="AU988" s="51"/>
      <c r="AV988" s="52"/>
      <c r="AW988" s="60" t="s">
        <v>393</v>
      </c>
      <c r="AY988" s="27">
        <f>SUM(AY989:AY990)</f>
        <v>224.7</v>
      </c>
      <c r="AZ988" s="27">
        <f>SUM(AZ989:AZ990)</f>
        <v>226.60000000000002</v>
      </c>
      <c r="BA988" s="27">
        <f>SUM(BA989:BA990)</f>
        <v>241.7</v>
      </c>
    </row>
    <row r="989" spans="1:53" x14ac:dyDescent="0.15">
      <c r="A989" s="9"/>
      <c r="B989" s="10"/>
      <c r="C989" s="137"/>
      <c r="D989" s="22" t="s">
        <v>7</v>
      </c>
      <c r="E989" s="28"/>
      <c r="F989" s="28"/>
      <c r="G989" s="28"/>
      <c r="H989" s="28"/>
      <c r="I989" s="28"/>
      <c r="J989" s="28"/>
      <c r="K989" s="28"/>
      <c r="L989" s="28"/>
      <c r="M989" s="28"/>
      <c r="N989" s="28"/>
      <c r="O989" s="28"/>
      <c r="P989" s="28"/>
      <c r="Q989" s="28"/>
      <c r="R989" s="28"/>
      <c r="S989" s="28"/>
      <c r="T989" s="28"/>
      <c r="U989" s="28"/>
      <c r="V989" s="28"/>
      <c r="W989" s="28"/>
      <c r="X989" s="28"/>
      <c r="Y989" s="28"/>
      <c r="Z989" s="28"/>
      <c r="AA989" s="28"/>
      <c r="AB989" s="28"/>
      <c r="AC989" s="28"/>
      <c r="AD989" s="28"/>
      <c r="AE989" s="28"/>
      <c r="AF989" s="28"/>
      <c r="AG989" s="28"/>
      <c r="AH989" s="28"/>
      <c r="AI989" s="28"/>
      <c r="AJ989" s="28"/>
      <c r="AK989" s="28"/>
      <c r="AL989" s="28"/>
      <c r="AM989" s="28"/>
      <c r="AN989" s="28"/>
      <c r="AO989" s="28"/>
      <c r="AP989" s="30"/>
      <c r="AQ989" s="30"/>
      <c r="AR989" s="5">
        <v>45.2</v>
      </c>
      <c r="AS989" s="5">
        <v>27.3</v>
      </c>
      <c r="AU989" s="51"/>
      <c r="AV989" s="52"/>
      <c r="AW989" s="54"/>
      <c r="AY989" s="59">
        <f t="shared" ref="AY989:BA993" si="1398">AP1085</f>
        <v>137.6</v>
      </c>
      <c r="AZ989" s="59">
        <f t="shared" si="1398"/>
        <v>131.80000000000001</v>
      </c>
      <c r="BA989" s="59">
        <f t="shared" si="1398"/>
        <v>142.1</v>
      </c>
    </row>
    <row r="990" spans="1:53" x14ac:dyDescent="0.15">
      <c r="A990" s="9"/>
      <c r="B990" s="10"/>
      <c r="C990" s="137"/>
      <c r="D990" s="22" t="s">
        <v>8</v>
      </c>
      <c r="E990" s="28"/>
      <c r="F990" s="28"/>
      <c r="G990" s="28"/>
      <c r="H990" s="28"/>
      <c r="I990" s="28"/>
      <c r="J990" s="28"/>
      <c r="K990" s="28"/>
      <c r="L990" s="28"/>
      <c r="M990" s="28"/>
      <c r="N990" s="28"/>
      <c r="O990" s="28"/>
      <c r="P990" s="28"/>
      <c r="Q990" s="28"/>
      <c r="R990" s="28"/>
      <c r="S990" s="28"/>
      <c r="T990" s="28"/>
      <c r="U990" s="28"/>
      <c r="V990" s="28"/>
      <c r="W990" s="28"/>
      <c r="X990" s="28"/>
      <c r="Y990" s="28"/>
      <c r="Z990" s="28"/>
      <c r="AA990" s="28"/>
      <c r="AB990" s="28"/>
      <c r="AC990" s="28"/>
      <c r="AD990" s="28"/>
      <c r="AE990" s="28"/>
      <c r="AF990" s="28"/>
      <c r="AG990" s="28"/>
      <c r="AH990" s="28"/>
      <c r="AI990" s="28"/>
      <c r="AJ990" s="28"/>
      <c r="AK990" s="28"/>
      <c r="AL990" s="28"/>
      <c r="AM990" s="28"/>
      <c r="AN990" s="28"/>
      <c r="AO990" s="28"/>
      <c r="AP990" s="30"/>
      <c r="AQ990" s="30"/>
      <c r="AR990" s="5">
        <v>48</v>
      </c>
      <c r="AS990" s="5">
        <v>64.5</v>
      </c>
      <c r="AU990" s="51"/>
      <c r="AV990" s="52"/>
      <c r="AW990" s="54"/>
      <c r="AY990" s="59">
        <f t="shared" si="1398"/>
        <v>87.1</v>
      </c>
      <c r="AZ990" s="59">
        <f t="shared" si="1398"/>
        <v>94.8</v>
      </c>
      <c r="BA990" s="59">
        <f t="shared" si="1398"/>
        <v>99.6</v>
      </c>
    </row>
    <row r="991" spans="1:53" x14ac:dyDescent="0.15">
      <c r="A991" s="9"/>
      <c r="B991" s="10"/>
      <c r="C991" s="137"/>
      <c r="D991" s="22" t="s">
        <v>9</v>
      </c>
      <c r="E991" s="28"/>
      <c r="F991" s="28"/>
      <c r="G991" s="28"/>
      <c r="H991" s="28"/>
      <c r="I991" s="28"/>
      <c r="J991" s="28"/>
      <c r="K991" s="28"/>
      <c r="L991" s="28"/>
      <c r="M991" s="28"/>
      <c r="N991" s="28"/>
      <c r="O991" s="28"/>
      <c r="P991" s="28"/>
      <c r="Q991" s="28"/>
      <c r="R991" s="28"/>
      <c r="S991" s="28"/>
      <c r="T991" s="28"/>
      <c r="U991" s="28"/>
      <c r="V991" s="28"/>
      <c r="W991" s="28"/>
      <c r="X991" s="28"/>
      <c r="Y991" s="28"/>
      <c r="Z991" s="28"/>
      <c r="AA991" s="28"/>
      <c r="AB991" s="28"/>
      <c r="AC991" s="28"/>
      <c r="AD991" s="28"/>
      <c r="AE991" s="28"/>
      <c r="AF991" s="28"/>
      <c r="AG991" s="28"/>
      <c r="AH991" s="28"/>
      <c r="AI991" s="28"/>
      <c r="AJ991" s="28"/>
      <c r="AK991" s="28"/>
      <c r="AL991" s="28"/>
      <c r="AM991" s="28"/>
      <c r="AN991" s="28"/>
      <c r="AO991" s="28"/>
      <c r="AP991" s="30"/>
      <c r="AQ991" s="30"/>
      <c r="AR991" s="5">
        <v>80.900000000000006</v>
      </c>
      <c r="AS991" s="5">
        <v>79.2</v>
      </c>
      <c r="AU991" s="51"/>
      <c r="AV991" s="52"/>
      <c r="AW991" s="54"/>
      <c r="AY991" s="59">
        <f t="shared" si="1398"/>
        <v>120.6</v>
      </c>
      <c r="AZ991" s="59">
        <f t="shared" si="1398"/>
        <v>122.2</v>
      </c>
      <c r="BA991" s="59">
        <f t="shared" si="1398"/>
        <v>133.69999999999999</v>
      </c>
    </row>
    <row r="992" spans="1:53" x14ac:dyDescent="0.15">
      <c r="A992" s="9"/>
      <c r="B992" s="10"/>
      <c r="C992" s="137"/>
      <c r="D992" s="22" t="s">
        <v>10</v>
      </c>
      <c r="E992" s="28"/>
      <c r="F992" s="28"/>
      <c r="G992" s="28"/>
      <c r="H992" s="28"/>
      <c r="I992" s="28"/>
      <c r="J992" s="28"/>
      <c r="K992" s="28"/>
      <c r="L992" s="28"/>
      <c r="M992" s="28"/>
      <c r="N992" s="28"/>
      <c r="O992" s="28"/>
      <c r="P992" s="28"/>
      <c r="Q992" s="28"/>
      <c r="R992" s="28"/>
      <c r="S992" s="28"/>
      <c r="T992" s="28"/>
      <c r="U992" s="28"/>
      <c r="V992" s="28"/>
      <c r="W992" s="28"/>
      <c r="X992" s="28"/>
      <c r="Y992" s="28"/>
      <c r="Z992" s="28"/>
      <c r="AA992" s="28"/>
      <c r="AB992" s="28"/>
      <c r="AC992" s="28"/>
      <c r="AD992" s="28"/>
      <c r="AE992" s="28"/>
      <c r="AF992" s="28"/>
      <c r="AG992" s="28"/>
      <c r="AH992" s="28"/>
      <c r="AI992" s="28"/>
      <c r="AJ992" s="28"/>
      <c r="AK992" s="28"/>
      <c r="AL992" s="28"/>
      <c r="AM992" s="28"/>
      <c r="AN992" s="28"/>
      <c r="AO992" s="28"/>
      <c r="AP992" s="30"/>
      <c r="AQ992" s="30"/>
      <c r="AR992" s="5">
        <v>12.3</v>
      </c>
      <c r="AS992" s="5">
        <v>12.6</v>
      </c>
      <c r="AU992" s="51"/>
      <c r="AV992" s="52"/>
      <c r="AW992" s="54"/>
      <c r="AY992" s="59">
        <f t="shared" si="1398"/>
        <v>104.1</v>
      </c>
      <c r="AZ992" s="59">
        <f t="shared" si="1398"/>
        <v>104.4</v>
      </c>
      <c r="BA992" s="59">
        <f t="shared" si="1398"/>
        <v>108</v>
      </c>
    </row>
    <row r="993" spans="1:53" ht="14.25" thickBot="1" x14ac:dyDescent="0.2">
      <c r="A993" s="9"/>
      <c r="B993" s="10"/>
      <c r="C993" s="138"/>
      <c r="D993" s="24" t="s">
        <v>11</v>
      </c>
      <c r="E993" s="29"/>
      <c r="F993" s="29"/>
      <c r="G993" s="29"/>
      <c r="H993" s="29"/>
      <c r="I993" s="29"/>
      <c r="J993" s="29"/>
      <c r="K993" s="29"/>
      <c r="L993" s="29"/>
      <c r="M993" s="29"/>
      <c r="N993" s="29"/>
      <c r="O993" s="29"/>
      <c r="P993" s="29"/>
      <c r="Q993" s="29"/>
      <c r="R993" s="29"/>
      <c r="S993" s="29"/>
      <c r="T993" s="29"/>
      <c r="U993" s="29"/>
      <c r="V993" s="29"/>
      <c r="W993" s="29"/>
      <c r="X993" s="29"/>
      <c r="Y993" s="29"/>
      <c r="Z993" s="29"/>
      <c r="AA993" s="29"/>
      <c r="AB993" s="29"/>
      <c r="AC993" s="29"/>
      <c r="AD993" s="29"/>
      <c r="AE993" s="29"/>
      <c r="AF993" s="29"/>
      <c r="AG993" s="29"/>
      <c r="AH993" s="29"/>
      <c r="AI993" s="29"/>
      <c r="AJ993" s="29"/>
      <c r="AK993" s="29"/>
      <c r="AL993" s="29"/>
      <c r="AM993" s="29"/>
      <c r="AN993" s="29"/>
      <c r="AO993" s="29"/>
      <c r="AP993" s="31"/>
      <c r="AQ993" s="31"/>
      <c r="AR993" s="7">
        <v>12.3</v>
      </c>
      <c r="AS993" s="7">
        <v>12.6</v>
      </c>
      <c r="AU993" s="57"/>
      <c r="AV993" s="58"/>
      <c r="AW993" s="55"/>
      <c r="AY993" s="59">
        <f t="shared" si="1398"/>
        <v>104.6</v>
      </c>
      <c r="AZ993" s="59">
        <f t="shared" si="1398"/>
        <v>106</v>
      </c>
      <c r="BA993" s="59">
        <f t="shared" si="1398"/>
        <v>108.4</v>
      </c>
    </row>
    <row r="994" spans="1:53" x14ac:dyDescent="0.15">
      <c r="A994" s="9"/>
      <c r="B994" s="10"/>
      <c r="C994" s="136" t="s">
        <v>150</v>
      </c>
      <c r="D994" s="23" t="s">
        <v>6</v>
      </c>
      <c r="E994" s="26">
        <f t="shared" ref="E994:AI994" si="1399">SUM(E995:E996)</f>
        <v>0</v>
      </c>
      <c r="F994" s="26">
        <f t="shared" si="1399"/>
        <v>0</v>
      </c>
      <c r="G994" s="26">
        <f t="shared" si="1399"/>
        <v>0</v>
      </c>
      <c r="H994" s="26">
        <f t="shared" si="1399"/>
        <v>0</v>
      </c>
      <c r="I994" s="26">
        <f t="shared" si="1399"/>
        <v>0</v>
      </c>
      <c r="J994" s="26">
        <f t="shared" si="1399"/>
        <v>0</v>
      </c>
      <c r="K994" s="26">
        <f t="shared" si="1399"/>
        <v>0</v>
      </c>
      <c r="L994" s="26">
        <f t="shared" si="1399"/>
        <v>0</v>
      </c>
      <c r="M994" s="26">
        <f t="shared" si="1399"/>
        <v>0</v>
      </c>
      <c r="N994" s="26">
        <f t="shared" si="1399"/>
        <v>0</v>
      </c>
      <c r="O994" s="26">
        <f t="shared" si="1399"/>
        <v>0</v>
      </c>
      <c r="P994" s="26">
        <f t="shared" si="1399"/>
        <v>0</v>
      </c>
      <c r="Q994" s="26">
        <f t="shared" si="1399"/>
        <v>0</v>
      </c>
      <c r="R994" s="26">
        <f t="shared" si="1399"/>
        <v>0</v>
      </c>
      <c r="S994" s="26">
        <f t="shared" si="1399"/>
        <v>0</v>
      </c>
      <c r="T994" s="26">
        <f t="shared" si="1399"/>
        <v>0</v>
      </c>
      <c r="U994" s="26">
        <f t="shared" si="1399"/>
        <v>0</v>
      </c>
      <c r="V994" s="26">
        <f t="shared" si="1399"/>
        <v>0</v>
      </c>
      <c r="W994" s="26">
        <f t="shared" si="1399"/>
        <v>0</v>
      </c>
      <c r="X994" s="26">
        <f t="shared" si="1399"/>
        <v>0</v>
      </c>
      <c r="Y994" s="26">
        <f t="shared" si="1399"/>
        <v>0</v>
      </c>
      <c r="Z994" s="26">
        <f t="shared" si="1399"/>
        <v>0</v>
      </c>
      <c r="AA994" s="26">
        <f t="shared" si="1399"/>
        <v>0</v>
      </c>
      <c r="AB994" s="26">
        <f t="shared" si="1399"/>
        <v>0</v>
      </c>
      <c r="AC994" s="26">
        <f t="shared" si="1399"/>
        <v>0</v>
      </c>
      <c r="AD994" s="26">
        <f t="shared" si="1399"/>
        <v>0</v>
      </c>
      <c r="AE994" s="26">
        <f t="shared" si="1399"/>
        <v>0</v>
      </c>
      <c r="AF994" s="26">
        <f t="shared" si="1399"/>
        <v>0</v>
      </c>
      <c r="AG994" s="26">
        <f t="shared" si="1399"/>
        <v>0</v>
      </c>
      <c r="AH994" s="26">
        <f t="shared" si="1399"/>
        <v>0</v>
      </c>
      <c r="AI994" s="26">
        <f t="shared" si="1399"/>
        <v>0</v>
      </c>
      <c r="AJ994" s="26">
        <f t="shared" ref="AJ994:AK994" si="1400">SUM(AJ995:AJ996)</f>
        <v>0</v>
      </c>
      <c r="AK994" s="26">
        <f t="shared" si="1400"/>
        <v>0</v>
      </c>
      <c r="AL994" s="26">
        <f t="shared" ref="AL994" si="1401">SUM(AL995:AL996)</f>
        <v>0</v>
      </c>
      <c r="AM994" s="26">
        <f t="shared" ref="AM994" si="1402">SUM(AM995:AM996)</f>
        <v>0</v>
      </c>
      <c r="AN994" s="26">
        <f t="shared" ref="AN994" si="1403">SUM(AN995:AN996)</f>
        <v>0</v>
      </c>
      <c r="AO994" s="26">
        <f t="shared" ref="AO994" si="1404">SUM(AO995:AO996)</f>
        <v>0</v>
      </c>
      <c r="AP994" s="27">
        <f t="shared" ref="AP994" si="1405">SUM(AP995:AP996)</f>
        <v>0</v>
      </c>
      <c r="AQ994" s="27">
        <f t="shared" ref="AQ994" si="1406">SUM(AQ995:AQ996)</f>
        <v>0</v>
      </c>
      <c r="AR994" s="3">
        <v>98.6</v>
      </c>
      <c r="AS994" s="3">
        <v>104.5</v>
      </c>
      <c r="AU994" s="42" t="s">
        <v>394</v>
      </c>
      <c r="AV994" s="43"/>
      <c r="AW994" s="44"/>
      <c r="AY994" s="59"/>
      <c r="AZ994" s="59"/>
      <c r="BA994" s="59"/>
    </row>
    <row r="995" spans="1:53" x14ac:dyDescent="0.15">
      <c r="A995" s="9"/>
      <c r="B995" s="10"/>
      <c r="C995" s="137"/>
      <c r="D995" s="22" t="s">
        <v>7</v>
      </c>
      <c r="E995" s="28"/>
      <c r="F995" s="28"/>
      <c r="G995" s="28"/>
      <c r="H995" s="28"/>
      <c r="I995" s="28"/>
      <c r="J995" s="28"/>
      <c r="K995" s="28"/>
      <c r="L995" s="28"/>
      <c r="M995" s="28"/>
      <c r="N995" s="28"/>
      <c r="O995" s="28"/>
      <c r="P995" s="28"/>
      <c r="Q995" s="28"/>
      <c r="R995" s="28"/>
      <c r="S995" s="28"/>
      <c r="T995" s="28"/>
      <c r="U995" s="28"/>
      <c r="V995" s="28"/>
      <c r="W995" s="28"/>
      <c r="X995" s="28"/>
      <c r="Y995" s="28"/>
      <c r="Z995" s="28"/>
      <c r="AA995" s="28"/>
      <c r="AB995" s="28"/>
      <c r="AC995" s="28"/>
      <c r="AD995" s="28"/>
      <c r="AE995" s="28"/>
      <c r="AF995" s="28"/>
      <c r="AG995" s="28"/>
      <c r="AH995" s="28"/>
      <c r="AI995" s="28"/>
      <c r="AJ995" s="28"/>
      <c r="AK995" s="28"/>
      <c r="AL995" s="28"/>
      <c r="AM995" s="28"/>
      <c r="AN995" s="28"/>
      <c r="AO995" s="28"/>
      <c r="AP995" s="30"/>
      <c r="AQ995" s="30"/>
      <c r="AR995" s="5">
        <v>19.8</v>
      </c>
      <c r="AS995" s="5">
        <v>20.9</v>
      </c>
      <c r="AU995" s="45"/>
      <c r="AV995"/>
      <c r="AW995" s="46"/>
      <c r="AY995" s="59"/>
      <c r="AZ995" s="59"/>
      <c r="BA995" s="59"/>
    </row>
    <row r="996" spans="1:53" x14ac:dyDescent="0.15">
      <c r="A996" s="9"/>
      <c r="B996" s="10"/>
      <c r="C996" s="137"/>
      <c r="D996" s="22" t="s">
        <v>8</v>
      </c>
      <c r="E996" s="28"/>
      <c r="F996" s="28"/>
      <c r="G996" s="28"/>
      <c r="H996" s="28"/>
      <c r="I996" s="28"/>
      <c r="J996" s="28"/>
      <c r="K996" s="28"/>
      <c r="L996" s="28"/>
      <c r="M996" s="28"/>
      <c r="N996" s="28"/>
      <c r="O996" s="28"/>
      <c r="P996" s="28"/>
      <c r="Q996" s="28"/>
      <c r="R996" s="28"/>
      <c r="S996" s="28"/>
      <c r="T996" s="28"/>
      <c r="U996" s="28"/>
      <c r="V996" s="28"/>
      <c r="W996" s="28"/>
      <c r="X996" s="28"/>
      <c r="Y996" s="28"/>
      <c r="Z996" s="28"/>
      <c r="AA996" s="28"/>
      <c r="AB996" s="28"/>
      <c r="AC996" s="28"/>
      <c r="AD996" s="28"/>
      <c r="AE996" s="28"/>
      <c r="AF996" s="28"/>
      <c r="AG996" s="28"/>
      <c r="AH996" s="28"/>
      <c r="AI996" s="28"/>
      <c r="AJ996" s="28"/>
      <c r="AK996" s="28"/>
      <c r="AL996" s="28"/>
      <c r="AM996" s="28"/>
      <c r="AN996" s="28"/>
      <c r="AO996" s="28"/>
      <c r="AP996" s="30"/>
      <c r="AQ996" s="30"/>
      <c r="AR996" s="5">
        <v>78.8</v>
      </c>
      <c r="AS996" s="5">
        <v>83.6</v>
      </c>
      <c r="AU996" s="45"/>
      <c r="AV996"/>
      <c r="AW996" s="46"/>
      <c r="AY996" s="59"/>
      <c r="AZ996" s="59"/>
      <c r="BA996" s="59"/>
    </row>
    <row r="997" spans="1:53" x14ac:dyDescent="0.15">
      <c r="A997" s="9"/>
      <c r="B997" s="10"/>
      <c r="C997" s="137"/>
      <c r="D997" s="22" t="s">
        <v>9</v>
      </c>
      <c r="E997" s="28"/>
      <c r="F997" s="28"/>
      <c r="G997" s="28"/>
      <c r="H997" s="28"/>
      <c r="I997" s="28"/>
      <c r="J997" s="28"/>
      <c r="K997" s="28"/>
      <c r="L997" s="28"/>
      <c r="M997" s="28"/>
      <c r="N997" s="28"/>
      <c r="O997" s="28"/>
      <c r="P997" s="28"/>
      <c r="Q997" s="28"/>
      <c r="R997" s="28"/>
      <c r="S997" s="28"/>
      <c r="T997" s="28"/>
      <c r="U997" s="28"/>
      <c r="V997" s="28"/>
      <c r="W997" s="28"/>
      <c r="X997" s="28"/>
      <c r="Y997" s="28"/>
      <c r="Z997" s="28"/>
      <c r="AA997" s="28"/>
      <c r="AB997" s="28"/>
      <c r="AC997" s="28"/>
      <c r="AD997" s="28"/>
      <c r="AE997" s="28"/>
      <c r="AF997" s="28"/>
      <c r="AG997" s="28"/>
      <c r="AH997" s="28"/>
      <c r="AI997" s="28"/>
      <c r="AJ997" s="28"/>
      <c r="AK997" s="28"/>
      <c r="AL997" s="28"/>
      <c r="AM997" s="28"/>
      <c r="AN997" s="28"/>
      <c r="AO997" s="28"/>
      <c r="AP997" s="30"/>
      <c r="AQ997" s="30"/>
      <c r="AR997" s="5">
        <v>94.4</v>
      </c>
      <c r="AS997" s="5">
        <v>100</v>
      </c>
      <c r="AU997" s="45"/>
      <c r="AV997"/>
      <c r="AW997" s="46"/>
      <c r="AY997" s="59"/>
      <c r="AZ997" s="59"/>
      <c r="BA997" s="59"/>
    </row>
    <row r="998" spans="1:53" x14ac:dyDescent="0.15">
      <c r="A998" s="9"/>
      <c r="B998" s="10"/>
      <c r="C998" s="137"/>
      <c r="D998" s="22" t="s">
        <v>10</v>
      </c>
      <c r="E998" s="28"/>
      <c r="F998" s="28"/>
      <c r="G998" s="28"/>
      <c r="H998" s="28"/>
      <c r="I998" s="28"/>
      <c r="J998" s="28"/>
      <c r="K998" s="28"/>
      <c r="L998" s="28"/>
      <c r="M998" s="28"/>
      <c r="N998" s="28"/>
      <c r="O998" s="28"/>
      <c r="P998" s="28"/>
      <c r="Q998" s="28"/>
      <c r="R998" s="28"/>
      <c r="S998" s="28"/>
      <c r="T998" s="28"/>
      <c r="U998" s="28"/>
      <c r="V998" s="28"/>
      <c r="W998" s="28"/>
      <c r="X998" s="28"/>
      <c r="Y998" s="28"/>
      <c r="Z998" s="28"/>
      <c r="AA998" s="28"/>
      <c r="AB998" s="28"/>
      <c r="AC998" s="28"/>
      <c r="AD998" s="28"/>
      <c r="AE998" s="28"/>
      <c r="AF998" s="28"/>
      <c r="AG998" s="28"/>
      <c r="AH998" s="28"/>
      <c r="AI998" s="28"/>
      <c r="AJ998" s="28"/>
      <c r="AK998" s="28"/>
      <c r="AL998" s="28"/>
      <c r="AM998" s="28"/>
      <c r="AN998" s="28"/>
      <c r="AO998" s="28"/>
      <c r="AP998" s="30"/>
      <c r="AQ998" s="30"/>
      <c r="AR998" s="5">
        <v>4.2</v>
      </c>
      <c r="AS998" s="5">
        <v>4.5</v>
      </c>
      <c r="AU998" s="45"/>
      <c r="AV998"/>
      <c r="AW998" s="46"/>
      <c r="AY998" s="59"/>
      <c r="AZ998" s="59"/>
      <c r="BA998" s="59"/>
    </row>
    <row r="999" spans="1:53" ht="14.25" thickBot="1" x14ac:dyDescent="0.2">
      <c r="A999" s="9"/>
      <c r="B999" s="10"/>
      <c r="C999" s="138"/>
      <c r="D999" s="24" t="s">
        <v>11</v>
      </c>
      <c r="E999" s="29"/>
      <c r="F999" s="29"/>
      <c r="G999" s="29"/>
      <c r="H999" s="29"/>
      <c r="I999" s="29"/>
      <c r="J999" s="29"/>
      <c r="K999" s="29"/>
      <c r="L999" s="29"/>
      <c r="M999" s="29"/>
      <c r="N999" s="29"/>
      <c r="O999" s="29"/>
      <c r="P999" s="29"/>
      <c r="Q999" s="29"/>
      <c r="R999" s="29"/>
      <c r="S999" s="29"/>
      <c r="T999" s="29"/>
      <c r="U999" s="29"/>
      <c r="V999" s="29"/>
      <c r="W999" s="29"/>
      <c r="X999" s="29"/>
      <c r="Y999" s="29"/>
      <c r="Z999" s="29"/>
      <c r="AA999" s="29"/>
      <c r="AB999" s="29"/>
      <c r="AC999" s="29"/>
      <c r="AD999" s="29"/>
      <c r="AE999" s="29"/>
      <c r="AF999" s="29"/>
      <c r="AG999" s="29"/>
      <c r="AH999" s="29"/>
      <c r="AI999" s="29"/>
      <c r="AJ999" s="29"/>
      <c r="AK999" s="29"/>
      <c r="AL999" s="29"/>
      <c r="AM999" s="29"/>
      <c r="AN999" s="29"/>
      <c r="AO999" s="29"/>
      <c r="AP999" s="31"/>
      <c r="AQ999" s="31"/>
      <c r="AR999" s="7">
        <v>5</v>
      </c>
      <c r="AS999" s="7">
        <v>5.8</v>
      </c>
      <c r="AU999" s="47"/>
      <c r="AV999" s="48"/>
      <c r="AW999" s="49"/>
      <c r="AY999" s="59"/>
      <c r="AZ999" s="59"/>
      <c r="BA999" s="59"/>
    </row>
    <row r="1000" spans="1:53" x14ac:dyDescent="0.15">
      <c r="A1000" s="9"/>
      <c r="B1000" s="10"/>
      <c r="C1000" s="136" t="s">
        <v>151</v>
      </c>
      <c r="D1000" s="23" t="s">
        <v>6</v>
      </c>
      <c r="E1000" s="26">
        <f t="shared" ref="E1000:AI1000" si="1407">SUM(E1001:E1002)</f>
        <v>0</v>
      </c>
      <c r="F1000" s="26">
        <f t="shared" si="1407"/>
        <v>0</v>
      </c>
      <c r="G1000" s="26">
        <f t="shared" si="1407"/>
        <v>0</v>
      </c>
      <c r="H1000" s="26">
        <f t="shared" si="1407"/>
        <v>0</v>
      </c>
      <c r="I1000" s="26">
        <f t="shared" si="1407"/>
        <v>0</v>
      </c>
      <c r="J1000" s="26">
        <f t="shared" si="1407"/>
        <v>0</v>
      </c>
      <c r="K1000" s="26">
        <f t="shared" si="1407"/>
        <v>0</v>
      </c>
      <c r="L1000" s="26">
        <f t="shared" si="1407"/>
        <v>0</v>
      </c>
      <c r="M1000" s="26">
        <f t="shared" si="1407"/>
        <v>0</v>
      </c>
      <c r="N1000" s="26">
        <f t="shared" si="1407"/>
        <v>0</v>
      </c>
      <c r="O1000" s="26">
        <f t="shared" si="1407"/>
        <v>0</v>
      </c>
      <c r="P1000" s="26">
        <f t="shared" si="1407"/>
        <v>0</v>
      </c>
      <c r="Q1000" s="26">
        <f t="shared" si="1407"/>
        <v>0</v>
      </c>
      <c r="R1000" s="26">
        <f t="shared" si="1407"/>
        <v>0</v>
      </c>
      <c r="S1000" s="26">
        <f t="shared" si="1407"/>
        <v>0</v>
      </c>
      <c r="T1000" s="26">
        <f t="shared" si="1407"/>
        <v>0</v>
      </c>
      <c r="U1000" s="26">
        <f t="shared" si="1407"/>
        <v>0</v>
      </c>
      <c r="V1000" s="26">
        <f t="shared" si="1407"/>
        <v>0</v>
      </c>
      <c r="W1000" s="26">
        <f t="shared" si="1407"/>
        <v>0</v>
      </c>
      <c r="X1000" s="26">
        <f t="shared" si="1407"/>
        <v>0</v>
      </c>
      <c r="Y1000" s="26">
        <f t="shared" si="1407"/>
        <v>0</v>
      </c>
      <c r="Z1000" s="26">
        <f t="shared" si="1407"/>
        <v>0</v>
      </c>
      <c r="AA1000" s="26">
        <f t="shared" si="1407"/>
        <v>0</v>
      </c>
      <c r="AB1000" s="26">
        <f t="shared" si="1407"/>
        <v>0</v>
      </c>
      <c r="AC1000" s="26">
        <f t="shared" si="1407"/>
        <v>0</v>
      </c>
      <c r="AD1000" s="26">
        <f t="shared" si="1407"/>
        <v>0</v>
      </c>
      <c r="AE1000" s="26">
        <f t="shared" si="1407"/>
        <v>0</v>
      </c>
      <c r="AF1000" s="26">
        <f t="shared" si="1407"/>
        <v>0</v>
      </c>
      <c r="AG1000" s="26">
        <f t="shared" si="1407"/>
        <v>0</v>
      </c>
      <c r="AH1000" s="26">
        <f t="shared" si="1407"/>
        <v>0</v>
      </c>
      <c r="AI1000" s="26">
        <f t="shared" si="1407"/>
        <v>0</v>
      </c>
      <c r="AJ1000" s="26">
        <f t="shared" ref="AJ1000:AK1000" si="1408">SUM(AJ1001:AJ1002)</f>
        <v>0</v>
      </c>
      <c r="AK1000" s="26">
        <f t="shared" si="1408"/>
        <v>0</v>
      </c>
      <c r="AL1000" s="26">
        <f t="shared" ref="AL1000" si="1409">SUM(AL1001:AL1002)</f>
        <v>0</v>
      </c>
      <c r="AM1000" s="26">
        <f t="shared" ref="AM1000" si="1410">SUM(AM1001:AM1002)</f>
        <v>0</v>
      </c>
      <c r="AN1000" s="26">
        <f t="shared" ref="AN1000" si="1411">SUM(AN1001:AN1002)</f>
        <v>0</v>
      </c>
      <c r="AO1000" s="26">
        <f t="shared" ref="AO1000" si="1412">SUM(AO1001:AO1002)</f>
        <v>0</v>
      </c>
      <c r="AP1000" s="27">
        <f t="shared" ref="AP1000" si="1413">SUM(AP1001:AP1002)</f>
        <v>0</v>
      </c>
      <c r="AQ1000" s="27">
        <f t="shared" ref="AQ1000" si="1414">SUM(AQ1001:AQ1002)</f>
        <v>0</v>
      </c>
      <c r="AR1000" s="3">
        <v>145.1</v>
      </c>
      <c r="AS1000" s="3">
        <v>200.8</v>
      </c>
      <c r="AU1000" s="50"/>
      <c r="AV1000" s="42" t="s">
        <v>206</v>
      </c>
      <c r="AW1000" s="44"/>
      <c r="AY1000" s="27">
        <f>SUM(AY1001:AY1002)</f>
        <v>11576.6</v>
      </c>
      <c r="AZ1000" s="27">
        <f>SUM(AZ1001:AZ1002)</f>
        <v>11845.8</v>
      </c>
      <c r="BA1000" s="27">
        <f>SUM(BA1001:BA1002)</f>
        <v>11978.400000000001</v>
      </c>
    </row>
    <row r="1001" spans="1:53" x14ac:dyDescent="0.15">
      <c r="A1001" s="9"/>
      <c r="B1001" s="10"/>
      <c r="C1001" s="137"/>
      <c r="D1001" s="22" t="s">
        <v>7</v>
      </c>
      <c r="E1001" s="28"/>
      <c r="F1001" s="28"/>
      <c r="G1001" s="28"/>
      <c r="H1001" s="28"/>
      <c r="I1001" s="28"/>
      <c r="J1001" s="28"/>
      <c r="K1001" s="28"/>
      <c r="L1001" s="28"/>
      <c r="M1001" s="28"/>
      <c r="N1001" s="28"/>
      <c r="O1001" s="28"/>
      <c r="P1001" s="28"/>
      <c r="Q1001" s="28"/>
      <c r="R1001" s="28"/>
      <c r="S1001" s="28"/>
      <c r="T1001" s="28"/>
      <c r="U1001" s="28"/>
      <c r="V1001" s="28"/>
      <c r="W1001" s="28"/>
      <c r="X1001" s="28"/>
      <c r="Y1001" s="28"/>
      <c r="Z1001" s="28"/>
      <c r="AA1001" s="28"/>
      <c r="AB1001" s="28"/>
      <c r="AC1001" s="28"/>
      <c r="AD1001" s="28"/>
      <c r="AE1001" s="28"/>
      <c r="AF1001" s="28"/>
      <c r="AG1001" s="28"/>
      <c r="AH1001" s="28"/>
      <c r="AI1001" s="28"/>
      <c r="AJ1001" s="28"/>
      <c r="AK1001" s="28"/>
      <c r="AL1001" s="28"/>
      <c r="AM1001" s="28"/>
      <c r="AN1001" s="28"/>
      <c r="AO1001" s="28"/>
      <c r="AP1001" s="30"/>
      <c r="AQ1001" s="30"/>
      <c r="AR1001" s="5">
        <v>3.2</v>
      </c>
      <c r="AS1001" s="5">
        <v>4.3</v>
      </c>
      <c r="AU1001" s="51"/>
      <c r="AV1001" s="45"/>
      <c r="AW1001" s="46"/>
      <c r="AY1001" s="59">
        <f t="shared" ref="AY1001:BA1005" si="1415">AP1091</f>
        <v>5589.1</v>
      </c>
      <c r="AZ1001" s="59">
        <f t="shared" si="1415"/>
        <v>5683.2</v>
      </c>
      <c r="BA1001" s="59">
        <f t="shared" si="1415"/>
        <v>5725.6</v>
      </c>
    </row>
    <row r="1002" spans="1:53" x14ac:dyDescent="0.15">
      <c r="A1002" s="9"/>
      <c r="B1002" s="10"/>
      <c r="C1002" s="137"/>
      <c r="D1002" s="22" t="s">
        <v>8</v>
      </c>
      <c r="E1002" s="28"/>
      <c r="F1002" s="28"/>
      <c r="G1002" s="28"/>
      <c r="H1002" s="28"/>
      <c r="I1002" s="28"/>
      <c r="J1002" s="28"/>
      <c r="K1002" s="28"/>
      <c r="L1002" s="28"/>
      <c r="M1002" s="28"/>
      <c r="N1002" s="28"/>
      <c r="O1002" s="28"/>
      <c r="P1002" s="28"/>
      <c r="Q1002" s="28"/>
      <c r="R1002" s="28"/>
      <c r="S1002" s="28"/>
      <c r="T1002" s="28"/>
      <c r="U1002" s="28"/>
      <c r="V1002" s="28"/>
      <c r="W1002" s="28"/>
      <c r="X1002" s="28"/>
      <c r="Y1002" s="28"/>
      <c r="Z1002" s="28"/>
      <c r="AA1002" s="28"/>
      <c r="AB1002" s="28"/>
      <c r="AC1002" s="28"/>
      <c r="AD1002" s="28"/>
      <c r="AE1002" s="28"/>
      <c r="AF1002" s="28"/>
      <c r="AG1002" s="28"/>
      <c r="AH1002" s="28"/>
      <c r="AI1002" s="28"/>
      <c r="AJ1002" s="28"/>
      <c r="AK1002" s="28"/>
      <c r="AL1002" s="28"/>
      <c r="AM1002" s="28"/>
      <c r="AN1002" s="28"/>
      <c r="AO1002" s="28"/>
      <c r="AP1002" s="30"/>
      <c r="AQ1002" s="30"/>
      <c r="AR1002" s="5">
        <v>141.9</v>
      </c>
      <c r="AS1002" s="5">
        <v>196.5</v>
      </c>
      <c r="AU1002" s="51"/>
      <c r="AV1002" s="45"/>
      <c r="AW1002" s="46"/>
      <c r="AY1002" s="59">
        <f t="shared" si="1415"/>
        <v>5987.5</v>
      </c>
      <c r="AZ1002" s="59">
        <f t="shared" si="1415"/>
        <v>6162.6</v>
      </c>
      <c r="BA1002" s="59">
        <f t="shared" si="1415"/>
        <v>6252.8</v>
      </c>
    </row>
    <row r="1003" spans="1:53" x14ac:dyDescent="0.15">
      <c r="A1003" s="9"/>
      <c r="B1003" s="10"/>
      <c r="C1003" s="137"/>
      <c r="D1003" s="22" t="s">
        <v>9</v>
      </c>
      <c r="E1003" s="28"/>
      <c r="F1003" s="28"/>
      <c r="G1003" s="28"/>
      <c r="H1003" s="28"/>
      <c r="I1003" s="28"/>
      <c r="J1003" s="28"/>
      <c r="K1003" s="28"/>
      <c r="L1003" s="28"/>
      <c r="M1003" s="28"/>
      <c r="N1003" s="28"/>
      <c r="O1003" s="28"/>
      <c r="P1003" s="28"/>
      <c r="Q1003" s="28"/>
      <c r="R1003" s="28"/>
      <c r="S1003" s="28"/>
      <c r="T1003" s="28"/>
      <c r="U1003" s="28"/>
      <c r="V1003" s="28"/>
      <c r="W1003" s="28"/>
      <c r="X1003" s="28"/>
      <c r="Y1003" s="28"/>
      <c r="Z1003" s="28"/>
      <c r="AA1003" s="28"/>
      <c r="AB1003" s="28"/>
      <c r="AC1003" s="28"/>
      <c r="AD1003" s="28"/>
      <c r="AE1003" s="28"/>
      <c r="AF1003" s="28"/>
      <c r="AG1003" s="28"/>
      <c r="AH1003" s="28"/>
      <c r="AI1003" s="28"/>
      <c r="AJ1003" s="28"/>
      <c r="AK1003" s="28"/>
      <c r="AL1003" s="28"/>
      <c r="AM1003" s="28"/>
      <c r="AN1003" s="28"/>
      <c r="AO1003" s="28"/>
      <c r="AP1003" s="30"/>
      <c r="AQ1003" s="30"/>
      <c r="AR1003" s="5">
        <v>125</v>
      </c>
      <c r="AS1003" s="5">
        <v>174</v>
      </c>
      <c r="AU1003" s="51"/>
      <c r="AV1003" s="45"/>
      <c r="AW1003" s="46"/>
      <c r="AY1003" s="59">
        <f t="shared" si="1415"/>
        <v>9276.9</v>
      </c>
      <c r="AZ1003" s="59">
        <f t="shared" si="1415"/>
        <v>9535.2000000000007</v>
      </c>
      <c r="BA1003" s="59">
        <f t="shared" si="1415"/>
        <v>9708.6</v>
      </c>
    </row>
    <row r="1004" spans="1:53" x14ac:dyDescent="0.15">
      <c r="A1004" s="9"/>
      <c r="B1004" s="10"/>
      <c r="C1004" s="137"/>
      <c r="D1004" s="22" t="s">
        <v>10</v>
      </c>
      <c r="E1004" s="28"/>
      <c r="F1004" s="28"/>
      <c r="G1004" s="28"/>
      <c r="H1004" s="28"/>
      <c r="I1004" s="28"/>
      <c r="J1004" s="28"/>
      <c r="K1004" s="28"/>
      <c r="L1004" s="28"/>
      <c r="M1004" s="28"/>
      <c r="N1004" s="28"/>
      <c r="O1004" s="28"/>
      <c r="P1004" s="28"/>
      <c r="Q1004" s="28"/>
      <c r="R1004" s="28"/>
      <c r="S1004" s="28"/>
      <c r="T1004" s="28"/>
      <c r="U1004" s="28"/>
      <c r="V1004" s="28"/>
      <c r="W1004" s="28"/>
      <c r="X1004" s="28"/>
      <c r="Y1004" s="28"/>
      <c r="Z1004" s="28"/>
      <c r="AA1004" s="28"/>
      <c r="AB1004" s="28"/>
      <c r="AC1004" s="28"/>
      <c r="AD1004" s="28"/>
      <c r="AE1004" s="28"/>
      <c r="AF1004" s="28"/>
      <c r="AG1004" s="28"/>
      <c r="AH1004" s="28"/>
      <c r="AI1004" s="28"/>
      <c r="AJ1004" s="28"/>
      <c r="AK1004" s="28"/>
      <c r="AL1004" s="28"/>
      <c r="AM1004" s="28"/>
      <c r="AN1004" s="28"/>
      <c r="AO1004" s="28"/>
      <c r="AP1004" s="30"/>
      <c r="AQ1004" s="30"/>
      <c r="AR1004" s="5">
        <v>20.100000000000001</v>
      </c>
      <c r="AS1004" s="5">
        <v>26.8</v>
      </c>
      <c r="AU1004" s="51"/>
      <c r="AV1004" s="45"/>
      <c r="AW1004" s="46"/>
      <c r="AY1004" s="59">
        <f t="shared" si="1415"/>
        <v>2299.6999999999998</v>
      </c>
      <c r="AZ1004" s="59">
        <f t="shared" si="1415"/>
        <v>2310.6</v>
      </c>
      <c r="BA1004" s="59">
        <f t="shared" si="1415"/>
        <v>2269.8000000000002</v>
      </c>
    </row>
    <row r="1005" spans="1:53" ht="14.25" thickBot="1" x14ac:dyDescent="0.2">
      <c r="A1005" s="9"/>
      <c r="B1005" s="11"/>
      <c r="C1005" s="138"/>
      <c r="D1005" s="24" t="s">
        <v>11</v>
      </c>
      <c r="E1005" s="29"/>
      <c r="F1005" s="29"/>
      <c r="G1005" s="29"/>
      <c r="H1005" s="29"/>
      <c r="I1005" s="29"/>
      <c r="J1005" s="29"/>
      <c r="K1005" s="29"/>
      <c r="L1005" s="29"/>
      <c r="M1005" s="29"/>
      <c r="N1005" s="29"/>
      <c r="O1005" s="29"/>
      <c r="P1005" s="29"/>
      <c r="Q1005" s="29"/>
      <c r="R1005" s="29"/>
      <c r="S1005" s="29"/>
      <c r="T1005" s="29"/>
      <c r="U1005" s="29"/>
      <c r="V1005" s="29"/>
      <c r="W1005" s="29"/>
      <c r="X1005" s="29"/>
      <c r="Y1005" s="29"/>
      <c r="Z1005" s="29"/>
      <c r="AA1005" s="29"/>
      <c r="AB1005" s="29"/>
      <c r="AC1005" s="29"/>
      <c r="AD1005" s="29"/>
      <c r="AE1005" s="29"/>
      <c r="AF1005" s="29"/>
      <c r="AG1005" s="29"/>
      <c r="AH1005" s="29"/>
      <c r="AI1005" s="29"/>
      <c r="AJ1005" s="29"/>
      <c r="AK1005" s="29"/>
      <c r="AL1005" s="29"/>
      <c r="AM1005" s="29"/>
      <c r="AN1005" s="29"/>
      <c r="AO1005" s="29"/>
      <c r="AP1005" s="31"/>
      <c r="AQ1005" s="31"/>
      <c r="AR1005" s="7">
        <v>39</v>
      </c>
      <c r="AS1005" s="7">
        <v>37.700000000000003</v>
      </c>
      <c r="AU1005" s="51"/>
      <c r="AV1005" s="47"/>
      <c r="AW1005" s="49"/>
      <c r="AY1005" s="59">
        <f t="shared" si="1415"/>
        <v>2479.5</v>
      </c>
      <c r="AZ1005" s="59">
        <f t="shared" si="1415"/>
        <v>2507</v>
      </c>
      <c r="BA1005" s="59">
        <f t="shared" si="1415"/>
        <v>2485.8000000000002</v>
      </c>
    </row>
    <row r="1006" spans="1:53" x14ac:dyDescent="0.15">
      <c r="A1006" s="9"/>
      <c r="B1006" s="9"/>
      <c r="C1006" s="136" t="s">
        <v>152</v>
      </c>
      <c r="D1006" s="23" t="s">
        <v>6</v>
      </c>
      <c r="E1006" s="26">
        <f t="shared" ref="E1006:AI1006" si="1416">SUM(E1007:E1008)</f>
        <v>0</v>
      </c>
      <c r="F1006" s="26">
        <f t="shared" si="1416"/>
        <v>0</v>
      </c>
      <c r="G1006" s="26">
        <f t="shared" si="1416"/>
        <v>0</v>
      </c>
      <c r="H1006" s="26">
        <f t="shared" si="1416"/>
        <v>0</v>
      </c>
      <c r="I1006" s="26">
        <f t="shared" si="1416"/>
        <v>0</v>
      </c>
      <c r="J1006" s="26">
        <f t="shared" si="1416"/>
        <v>0</v>
      </c>
      <c r="K1006" s="26">
        <f t="shared" si="1416"/>
        <v>0</v>
      </c>
      <c r="L1006" s="26">
        <f t="shared" si="1416"/>
        <v>0</v>
      </c>
      <c r="M1006" s="26">
        <f t="shared" si="1416"/>
        <v>0</v>
      </c>
      <c r="N1006" s="26">
        <f t="shared" si="1416"/>
        <v>0</v>
      </c>
      <c r="O1006" s="26">
        <f t="shared" si="1416"/>
        <v>0</v>
      </c>
      <c r="P1006" s="26">
        <f t="shared" si="1416"/>
        <v>0</v>
      </c>
      <c r="Q1006" s="26">
        <f t="shared" si="1416"/>
        <v>0</v>
      </c>
      <c r="R1006" s="26">
        <f t="shared" si="1416"/>
        <v>0</v>
      </c>
      <c r="S1006" s="26">
        <f t="shared" si="1416"/>
        <v>0</v>
      </c>
      <c r="T1006" s="26">
        <f t="shared" si="1416"/>
        <v>0</v>
      </c>
      <c r="U1006" s="26">
        <f t="shared" si="1416"/>
        <v>0</v>
      </c>
      <c r="V1006" s="26">
        <f t="shared" si="1416"/>
        <v>0</v>
      </c>
      <c r="W1006" s="26">
        <f t="shared" si="1416"/>
        <v>0</v>
      </c>
      <c r="X1006" s="26">
        <f t="shared" si="1416"/>
        <v>0</v>
      </c>
      <c r="Y1006" s="26">
        <f t="shared" si="1416"/>
        <v>0</v>
      </c>
      <c r="Z1006" s="26">
        <f t="shared" si="1416"/>
        <v>0</v>
      </c>
      <c r="AA1006" s="26">
        <f t="shared" si="1416"/>
        <v>0</v>
      </c>
      <c r="AB1006" s="26">
        <f t="shared" si="1416"/>
        <v>0</v>
      </c>
      <c r="AC1006" s="26">
        <f t="shared" si="1416"/>
        <v>0</v>
      </c>
      <c r="AD1006" s="26">
        <f t="shared" si="1416"/>
        <v>0</v>
      </c>
      <c r="AE1006" s="26">
        <f t="shared" si="1416"/>
        <v>0</v>
      </c>
      <c r="AF1006" s="26">
        <f t="shared" si="1416"/>
        <v>0</v>
      </c>
      <c r="AG1006" s="26">
        <f t="shared" si="1416"/>
        <v>0</v>
      </c>
      <c r="AH1006" s="26">
        <f t="shared" si="1416"/>
        <v>0</v>
      </c>
      <c r="AI1006" s="26">
        <f t="shared" si="1416"/>
        <v>0</v>
      </c>
      <c r="AJ1006" s="26">
        <f t="shared" ref="AJ1006:AK1006" si="1417">SUM(AJ1007:AJ1008)</f>
        <v>0</v>
      </c>
      <c r="AK1006" s="26">
        <f t="shared" si="1417"/>
        <v>0</v>
      </c>
      <c r="AL1006" s="26">
        <f t="shared" ref="AL1006" si="1418">SUM(AL1007:AL1008)</f>
        <v>0</v>
      </c>
      <c r="AM1006" s="26">
        <f t="shared" ref="AM1006" si="1419">SUM(AM1007:AM1008)</f>
        <v>0</v>
      </c>
      <c r="AN1006" s="26">
        <f t="shared" ref="AN1006" si="1420">SUM(AN1007:AN1008)</f>
        <v>0</v>
      </c>
      <c r="AO1006" s="26">
        <f t="shared" ref="AO1006" si="1421">SUM(AO1007:AO1008)</f>
        <v>0</v>
      </c>
      <c r="AP1006" s="27">
        <f t="shared" ref="AP1006" si="1422">SUM(AP1007:AP1008)</f>
        <v>0</v>
      </c>
      <c r="AQ1006" s="27">
        <f t="shared" ref="AQ1006" si="1423">SUM(AQ1007:AQ1008)</f>
        <v>0</v>
      </c>
      <c r="AR1006" s="3">
        <v>131.69999999999999</v>
      </c>
      <c r="AS1006" s="3">
        <v>130.19999999999999</v>
      </c>
      <c r="AU1006" s="51"/>
      <c r="AV1006" s="52"/>
      <c r="AW1006" s="121" t="s">
        <v>395</v>
      </c>
      <c r="AY1006" s="27">
        <f>SUM(AY1007:AY1008)</f>
        <v>663.1</v>
      </c>
      <c r="AZ1006" s="27">
        <f>SUM(AZ1007:AZ1008)</f>
        <v>645.70000000000005</v>
      </c>
      <c r="BA1006" s="27">
        <f>SUM(BA1007:BA1008)</f>
        <v>659.19999999999993</v>
      </c>
    </row>
    <row r="1007" spans="1:53" x14ac:dyDescent="0.15">
      <c r="A1007" s="9"/>
      <c r="B1007" s="10"/>
      <c r="C1007" s="137"/>
      <c r="D1007" s="22" t="s">
        <v>7</v>
      </c>
      <c r="E1007" s="28"/>
      <c r="F1007" s="28"/>
      <c r="G1007" s="28"/>
      <c r="H1007" s="28"/>
      <c r="I1007" s="28"/>
      <c r="J1007" s="28"/>
      <c r="K1007" s="28"/>
      <c r="L1007" s="28"/>
      <c r="M1007" s="28"/>
      <c r="N1007" s="28"/>
      <c r="O1007" s="28"/>
      <c r="P1007" s="28"/>
      <c r="Q1007" s="28"/>
      <c r="R1007" s="28"/>
      <c r="S1007" s="28"/>
      <c r="T1007" s="28"/>
      <c r="U1007" s="28"/>
      <c r="V1007" s="28"/>
      <c r="W1007" s="28"/>
      <c r="X1007" s="28"/>
      <c r="Y1007" s="28"/>
      <c r="Z1007" s="28"/>
      <c r="AA1007" s="28"/>
      <c r="AB1007" s="28"/>
      <c r="AC1007" s="28"/>
      <c r="AD1007" s="28"/>
      <c r="AE1007" s="28"/>
      <c r="AF1007" s="28"/>
      <c r="AG1007" s="28"/>
      <c r="AH1007" s="28"/>
      <c r="AI1007" s="28"/>
      <c r="AJ1007" s="28"/>
      <c r="AK1007" s="28"/>
      <c r="AL1007" s="28"/>
      <c r="AM1007" s="28"/>
      <c r="AN1007" s="28"/>
      <c r="AO1007" s="28"/>
      <c r="AP1007" s="30"/>
      <c r="AQ1007" s="30"/>
      <c r="AR1007" s="5">
        <v>77.8</v>
      </c>
      <c r="AS1007" s="5">
        <v>57.5</v>
      </c>
      <c r="AU1007" s="51"/>
      <c r="AV1007" s="52"/>
      <c r="AW1007" s="122"/>
      <c r="AY1007" s="59">
        <f t="shared" ref="AY1007:BA1011" si="1424">AP1097</f>
        <v>108.7</v>
      </c>
      <c r="AZ1007" s="59">
        <f t="shared" si="1424"/>
        <v>96.7</v>
      </c>
      <c r="BA1007" s="59">
        <f t="shared" si="1424"/>
        <v>109.9</v>
      </c>
    </row>
    <row r="1008" spans="1:53" x14ac:dyDescent="0.15">
      <c r="A1008" s="9"/>
      <c r="B1008" s="10"/>
      <c r="C1008" s="137"/>
      <c r="D1008" s="22" t="s">
        <v>8</v>
      </c>
      <c r="E1008" s="28"/>
      <c r="F1008" s="28"/>
      <c r="G1008" s="28"/>
      <c r="H1008" s="28"/>
      <c r="I1008" s="28"/>
      <c r="J1008" s="28"/>
      <c r="K1008" s="28"/>
      <c r="L1008" s="28"/>
      <c r="M1008" s="28"/>
      <c r="N1008" s="28"/>
      <c r="O1008" s="28"/>
      <c r="P1008" s="28"/>
      <c r="Q1008" s="28"/>
      <c r="R1008" s="28"/>
      <c r="S1008" s="28"/>
      <c r="T1008" s="28"/>
      <c r="U1008" s="28"/>
      <c r="V1008" s="28"/>
      <c r="W1008" s="28"/>
      <c r="X1008" s="28"/>
      <c r="Y1008" s="28"/>
      <c r="Z1008" s="28"/>
      <c r="AA1008" s="28"/>
      <c r="AB1008" s="28"/>
      <c r="AC1008" s="28"/>
      <c r="AD1008" s="28"/>
      <c r="AE1008" s="28"/>
      <c r="AF1008" s="28"/>
      <c r="AG1008" s="28"/>
      <c r="AH1008" s="28"/>
      <c r="AI1008" s="28"/>
      <c r="AJ1008" s="28"/>
      <c r="AK1008" s="28"/>
      <c r="AL1008" s="28"/>
      <c r="AM1008" s="28"/>
      <c r="AN1008" s="28"/>
      <c r="AO1008" s="28"/>
      <c r="AP1008" s="30"/>
      <c r="AQ1008" s="30"/>
      <c r="AR1008" s="5">
        <v>53.9</v>
      </c>
      <c r="AS1008" s="5">
        <v>72.7</v>
      </c>
      <c r="AU1008" s="51"/>
      <c r="AV1008" s="52"/>
      <c r="AW1008" s="122"/>
      <c r="AY1008" s="59">
        <f t="shared" si="1424"/>
        <v>554.4</v>
      </c>
      <c r="AZ1008" s="59">
        <f t="shared" si="1424"/>
        <v>549</v>
      </c>
      <c r="BA1008" s="59">
        <f t="shared" si="1424"/>
        <v>549.29999999999995</v>
      </c>
    </row>
    <row r="1009" spans="1:53" x14ac:dyDescent="0.15">
      <c r="A1009" s="9"/>
      <c r="B1009" s="10"/>
      <c r="C1009" s="137"/>
      <c r="D1009" s="22" t="s">
        <v>9</v>
      </c>
      <c r="E1009" s="28"/>
      <c r="F1009" s="28"/>
      <c r="G1009" s="28"/>
      <c r="H1009" s="28"/>
      <c r="I1009" s="28"/>
      <c r="J1009" s="28"/>
      <c r="K1009" s="28"/>
      <c r="L1009" s="28"/>
      <c r="M1009" s="28"/>
      <c r="N1009" s="28"/>
      <c r="O1009" s="28"/>
      <c r="P1009" s="28"/>
      <c r="Q1009" s="28"/>
      <c r="R1009" s="28"/>
      <c r="S1009" s="28"/>
      <c r="T1009" s="28"/>
      <c r="U1009" s="28"/>
      <c r="V1009" s="28"/>
      <c r="W1009" s="28"/>
      <c r="X1009" s="28"/>
      <c r="Y1009" s="28"/>
      <c r="Z1009" s="28"/>
      <c r="AA1009" s="28"/>
      <c r="AB1009" s="28"/>
      <c r="AC1009" s="28"/>
      <c r="AD1009" s="28"/>
      <c r="AE1009" s="28"/>
      <c r="AF1009" s="28"/>
      <c r="AG1009" s="28"/>
      <c r="AH1009" s="28"/>
      <c r="AI1009" s="28"/>
      <c r="AJ1009" s="28"/>
      <c r="AK1009" s="28"/>
      <c r="AL1009" s="28"/>
      <c r="AM1009" s="28"/>
      <c r="AN1009" s="28"/>
      <c r="AO1009" s="28"/>
      <c r="AP1009" s="30"/>
      <c r="AQ1009" s="30"/>
      <c r="AR1009" s="5">
        <v>100.4</v>
      </c>
      <c r="AS1009" s="5">
        <v>60.9</v>
      </c>
      <c r="AU1009" s="51"/>
      <c r="AV1009" s="52"/>
      <c r="AW1009" s="122"/>
      <c r="AY1009" s="59">
        <f t="shared" si="1424"/>
        <v>402.6</v>
      </c>
      <c r="AZ1009" s="59">
        <f t="shared" si="1424"/>
        <v>397.8</v>
      </c>
      <c r="BA1009" s="59">
        <f t="shared" si="1424"/>
        <v>405.2</v>
      </c>
    </row>
    <row r="1010" spans="1:53" x14ac:dyDescent="0.15">
      <c r="A1010" s="9"/>
      <c r="B1010" s="10"/>
      <c r="C1010" s="137"/>
      <c r="D1010" s="22" t="s">
        <v>10</v>
      </c>
      <c r="E1010" s="28"/>
      <c r="F1010" s="28"/>
      <c r="G1010" s="28"/>
      <c r="H1010" s="28"/>
      <c r="I1010" s="28"/>
      <c r="J1010" s="28"/>
      <c r="K1010" s="28"/>
      <c r="L1010" s="28"/>
      <c r="M1010" s="28"/>
      <c r="N1010" s="28"/>
      <c r="O1010" s="28"/>
      <c r="P1010" s="28"/>
      <c r="Q1010" s="28"/>
      <c r="R1010" s="28"/>
      <c r="S1010" s="28"/>
      <c r="T1010" s="28"/>
      <c r="U1010" s="28"/>
      <c r="V1010" s="28"/>
      <c r="W1010" s="28"/>
      <c r="X1010" s="28"/>
      <c r="Y1010" s="28"/>
      <c r="Z1010" s="28"/>
      <c r="AA1010" s="28"/>
      <c r="AB1010" s="28"/>
      <c r="AC1010" s="28"/>
      <c r="AD1010" s="28"/>
      <c r="AE1010" s="28"/>
      <c r="AF1010" s="28"/>
      <c r="AG1010" s="28"/>
      <c r="AH1010" s="28"/>
      <c r="AI1010" s="28"/>
      <c r="AJ1010" s="28"/>
      <c r="AK1010" s="28"/>
      <c r="AL1010" s="28"/>
      <c r="AM1010" s="28"/>
      <c r="AN1010" s="28"/>
      <c r="AO1010" s="28"/>
      <c r="AP1010" s="30"/>
      <c r="AQ1010" s="30"/>
      <c r="AR1010" s="5">
        <v>31.3</v>
      </c>
      <c r="AS1010" s="5">
        <v>69.3</v>
      </c>
      <c r="AU1010" s="51"/>
      <c r="AV1010" s="52"/>
      <c r="AW1010" s="122"/>
      <c r="AY1010" s="59">
        <f t="shared" si="1424"/>
        <v>260.5</v>
      </c>
      <c r="AZ1010" s="59">
        <f t="shared" si="1424"/>
        <v>247.9</v>
      </c>
      <c r="BA1010" s="59">
        <f t="shared" si="1424"/>
        <v>254</v>
      </c>
    </row>
    <row r="1011" spans="1:53" ht="14.25" thickBot="1" x14ac:dyDescent="0.2">
      <c r="A1011" s="12"/>
      <c r="B1011" s="13"/>
      <c r="C1011" s="138"/>
      <c r="D1011" s="24" t="s">
        <v>11</v>
      </c>
      <c r="E1011" s="29"/>
      <c r="F1011" s="29"/>
      <c r="G1011" s="29"/>
      <c r="H1011" s="29"/>
      <c r="I1011" s="29"/>
      <c r="J1011" s="29"/>
      <c r="K1011" s="29"/>
      <c r="L1011" s="29"/>
      <c r="M1011" s="29"/>
      <c r="N1011" s="29"/>
      <c r="O1011" s="29"/>
      <c r="P1011" s="29"/>
      <c r="Q1011" s="29"/>
      <c r="R1011" s="29"/>
      <c r="S1011" s="29"/>
      <c r="T1011" s="29"/>
      <c r="U1011" s="29"/>
      <c r="V1011" s="29"/>
      <c r="W1011" s="29"/>
      <c r="X1011" s="29"/>
      <c r="Y1011" s="29"/>
      <c r="Z1011" s="29"/>
      <c r="AA1011" s="29"/>
      <c r="AB1011" s="29"/>
      <c r="AC1011" s="29"/>
      <c r="AD1011" s="29"/>
      <c r="AE1011" s="29"/>
      <c r="AF1011" s="29"/>
      <c r="AG1011" s="29"/>
      <c r="AH1011" s="29"/>
      <c r="AI1011" s="29"/>
      <c r="AJ1011" s="29"/>
      <c r="AK1011" s="29"/>
      <c r="AL1011" s="29"/>
      <c r="AM1011" s="29"/>
      <c r="AN1011" s="29"/>
      <c r="AO1011" s="29"/>
      <c r="AP1011" s="31"/>
      <c r="AQ1011" s="31"/>
      <c r="AR1011" s="7">
        <v>31.3</v>
      </c>
      <c r="AS1011" s="7">
        <v>69.3</v>
      </c>
      <c r="AU1011" s="51"/>
      <c r="AV1011" s="52"/>
      <c r="AW1011" s="123"/>
      <c r="AY1011" s="59">
        <f t="shared" si="1424"/>
        <v>302.8</v>
      </c>
      <c r="AZ1011" s="59">
        <f t="shared" si="1424"/>
        <v>295.89999999999998</v>
      </c>
      <c r="BA1011" s="59">
        <f t="shared" si="1424"/>
        <v>320.60000000000002</v>
      </c>
    </row>
    <row r="1012" spans="1:53" x14ac:dyDescent="0.15">
      <c r="A1012" s="8"/>
      <c r="B1012" s="139" t="s">
        <v>153</v>
      </c>
      <c r="C1012" s="140"/>
      <c r="D1012" s="23" t="s">
        <v>6</v>
      </c>
      <c r="E1012" s="26">
        <f t="shared" ref="E1012:AI1012" si="1425">SUM(E1013:E1014)-SUM(E1015:E1016)</f>
        <v>0</v>
      </c>
      <c r="F1012" s="26">
        <f t="shared" si="1425"/>
        <v>0</v>
      </c>
      <c r="G1012" s="26">
        <f t="shared" si="1425"/>
        <v>0</v>
      </c>
      <c r="H1012" s="26">
        <f t="shared" si="1425"/>
        <v>0</v>
      </c>
      <c r="I1012" s="26">
        <f t="shared" si="1425"/>
        <v>0</v>
      </c>
      <c r="J1012" s="26">
        <f t="shared" si="1425"/>
        <v>0</v>
      </c>
      <c r="K1012" s="26">
        <f t="shared" si="1425"/>
        <v>0</v>
      </c>
      <c r="L1012" s="26">
        <f t="shared" si="1425"/>
        <v>0</v>
      </c>
      <c r="M1012" s="26">
        <f t="shared" si="1425"/>
        <v>0</v>
      </c>
      <c r="N1012" s="26">
        <f t="shared" si="1425"/>
        <v>0</v>
      </c>
      <c r="O1012" s="26">
        <f t="shared" si="1425"/>
        <v>0</v>
      </c>
      <c r="P1012" s="26">
        <f t="shared" si="1425"/>
        <v>0</v>
      </c>
      <c r="Q1012" s="26">
        <f t="shared" si="1425"/>
        <v>0</v>
      </c>
      <c r="R1012" s="26">
        <f t="shared" si="1425"/>
        <v>0</v>
      </c>
      <c r="S1012" s="26">
        <f t="shared" si="1425"/>
        <v>0</v>
      </c>
      <c r="T1012" s="26">
        <f t="shared" si="1425"/>
        <v>0</v>
      </c>
      <c r="U1012" s="26">
        <f t="shared" si="1425"/>
        <v>0</v>
      </c>
      <c r="V1012" s="26">
        <f t="shared" si="1425"/>
        <v>0</v>
      </c>
      <c r="W1012" s="26">
        <f t="shared" si="1425"/>
        <v>0</v>
      </c>
      <c r="X1012" s="26">
        <f t="shared" si="1425"/>
        <v>0</v>
      </c>
      <c r="Y1012" s="26">
        <f t="shared" si="1425"/>
        <v>0</v>
      </c>
      <c r="Z1012" s="26">
        <f t="shared" si="1425"/>
        <v>0</v>
      </c>
      <c r="AA1012" s="26">
        <f t="shared" si="1425"/>
        <v>0</v>
      </c>
      <c r="AB1012" s="26">
        <f t="shared" si="1425"/>
        <v>0</v>
      </c>
      <c r="AC1012" s="26">
        <f t="shared" si="1425"/>
        <v>0</v>
      </c>
      <c r="AD1012" s="26">
        <f t="shared" si="1425"/>
        <v>0</v>
      </c>
      <c r="AE1012" s="26">
        <f t="shared" si="1425"/>
        <v>0</v>
      </c>
      <c r="AF1012" s="26">
        <f t="shared" si="1425"/>
        <v>0</v>
      </c>
      <c r="AG1012" s="26">
        <f t="shared" si="1425"/>
        <v>0</v>
      </c>
      <c r="AH1012" s="26">
        <f t="shared" si="1425"/>
        <v>0</v>
      </c>
      <c r="AI1012" s="26">
        <f t="shared" si="1425"/>
        <v>0</v>
      </c>
      <c r="AJ1012" s="26">
        <f t="shared" ref="AJ1012:AK1012" si="1426">SUM(AJ1013:AJ1014)-SUM(AJ1015:AJ1016)</f>
        <v>0</v>
      </c>
      <c r="AK1012" s="26">
        <f t="shared" si="1426"/>
        <v>0</v>
      </c>
      <c r="AL1012" s="26">
        <f t="shared" ref="AL1012" si="1427">SUM(AL1013:AL1014)-SUM(AL1015:AL1016)</f>
        <v>0</v>
      </c>
      <c r="AM1012" s="26">
        <f t="shared" ref="AM1012" si="1428">SUM(AM1013:AM1014)-SUM(AM1015:AM1016)</f>
        <v>0</v>
      </c>
      <c r="AN1012" s="26">
        <f t="shared" ref="AN1012" si="1429">SUM(AN1013:AN1014)-SUM(AN1015:AN1016)</f>
        <v>0</v>
      </c>
      <c r="AO1012" s="26">
        <f t="shared" ref="AO1012" si="1430">SUM(AO1013:AO1014)-SUM(AO1015:AO1016)</f>
        <v>0</v>
      </c>
      <c r="AP1012" s="27">
        <f t="shared" ref="AP1012" si="1431">SUM(AP1013:AP1014)-SUM(AP1015:AP1016)</f>
        <v>0</v>
      </c>
      <c r="AQ1012" s="27">
        <f t="shared" ref="AQ1012" si="1432">SUM(AQ1013:AQ1014)-SUM(AQ1015:AQ1016)</f>
        <v>0</v>
      </c>
      <c r="AR1012" s="3">
        <v>2870.1</v>
      </c>
      <c r="AS1012" s="3">
        <v>2786.8</v>
      </c>
      <c r="AU1012" s="51"/>
      <c r="AV1012" s="52"/>
      <c r="AW1012" s="53" t="s">
        <v>208</v>
      </c>
      <c r="AY1012" s="27">
        <f>SUM(AY1013:AY1014)</f>
        <v>2154.4</v>
      </c>
      <c r="AZ1012" s="27">
        <f>SUM(AZ1013:AZ1014)</f>
        <v>2158.8000000000002</v>
      </c>
      <c r="BA1012" s="27">
        <f>SUM(BA1013:BA1014)</f>
        <v>2095.6999999999998</v>
      </c>
    </row>
    <row r="1013" spans="1:53" x14ac:dyDescent="0.15">
      <c r="A1013" s="9"/>
      <c r="B1013" s="141"/>
      <c r="C1013" s="142"/>
      <c r="D1013" s="22" t="s">
        <v>7</v>
      </c>
      <c r="E1013" s="28"/>
      <c r="F1013" s="28"/>
      <c r="G1013" s="28"/>
      <c r="H1013" s="28"/>
      <c r="I1013" s="28"/>
      <c r="J1013" s="28"/>
      <c r="K1013" s="28"/>
      <c r="L1013" s="28"/>
      <c r="M1013" s="28"/>
      <c r="N1013" s="28"/>
      <c r="O1013" s="28"/>
      <c r="P1013" s="28"/>
      <c r="Q1013" s="28"/>
      <c r="R1013" s="28"/>
      <c r="S1013" s="28"/>
      <c r="T1013" s="28"/>
      <c r="U1013" s="28"/>
      <c r="V1013" s="28"/>
      <c r="W1013" s="28"/>
      <c r="X1013" s="28"/>
      <c r="Y1013" s="28"/>
      <c r="Z1013" s="28"/>
      <c r="AA1013" s="28"/>
      <c r="AB1013" s="28"/>
      <c r="AC1013" s="28"/>
      <c r="AD1013" s="28"/>
      <c r="AE1013" s="28"/>
      <c r="AF1013" s="28"/>
      <c r="AG1013" s="28"/>
      <c r="AH1013" s="28">
        <v>1629671</v>
      </c>
      <c r="AI1013" s="28">
        <v>1753915</v>
      </c>
      <c r="AJ1013" s="28">
        <v>1892849</v>
      </c>
      <c r="AK1013" s="28">
        <v>1895065</v>
      </c>
      <c r="AL1013" s="28">
        <v>1781347</v>
      </c>
      <c r="AM1013" s="28">
        <v>1808652</v>
      </c>
      <c r="AN1013" s="28">
        <v>2070868</v>
      </c>
      <c r="AO1013" s="28">
        <v>2246300</v>
      </c>
      <c r="AP1013" s="30">
        <v>1495</v>
      </c>
      <c r="AQ1013" s="30">
        <v>1486.6</v>
      </c>
      <c r="AR1013" s="5">
        <v>1508.6</v>
      </c>
      <c r="AS1013" s="5">
        <v>1487.8</v>
      </c>
      <c r="AU1013" s="51"/>
      <c r="AV1013" s="52"/>
      <c r="AW1013" s="54"/>
      <c r="AY1013" s="59">
        <f t="shared" ref="AY1013:BA1017" si="1433">AP1103</f>
        <v>1210.2</v>
      </c>
      <c r="AZ1013" s="59">
        <f t="shared" si="1433"/>
        <v>1229.4000000000001</v>
      </c>
      <c r="BA1013" s="59">
        <f t="shared" si="1433"/>
        <v>1278.0999999999999</v>
      </c>
    </row>
    <row r="1014" spans="1:53" x14ac:dyDescent="0.15">
      <c r="A1014" s="9" t="s">
        <v>145</v>
      </c>
      <c r="B1014" s="141"/>
      <c r="C1014" s="142"/>
      <c r="D1014" s="22" t="s">
        <v>8</v>
      </c>
      <c r="E1014" s="28"/>
      <c r="F1014" s="28"/>
      <c r="G1014" s="28"/>
      <c r="H1014" s="28"/>
      <c r="I1014" s="28"/>
      <c r="J1014" s="28"/>
      <c r="K1014" s="28"/>
      <c r="L1014" s="28"/>
      <c r="M1014" s="28"/>
      <c r="N1014" s="28"/>
      <c r="O1014" s="28"/>
      <c r="P1014" s="28"/>
      <c r="Q1014" s="28"/>
      <c r="R1014" s="28"/>
      <c r="S1014" s="28"/>
      <c r="T1014" s="28"/>
      <c r="U1014" s="28"/>
      <c r="V1014" s="28"/>
      <c r="W1014" s="28"/>
      <c r="X1014" s="28"/>
      <c r="Y1014" s="28"/>
      <c r="Z1014" s="28"/>
      <c r="AA1014" s="28"/>
      <c r="AB1014" s="28"/>
      <c r="AC1014" s="28"/>
      <c r="AD1014" s="28"/>
      <c r="AE1014" s="28"/>
      <c r="AF1014" s="28"/>
      <c r="AG1014" s="28"/>
      <c r="AH1014" s="28">
        <v>1815664</v>
      </c>
      <c r="AI1014" s="28">
        <v>1921116</v>
      </c>
      <c r="AJ1014" s="28">
        <v>1960588</v>
      </c>
      <c r="AK1014" s="28">
        <v>1951980</v>
      </c>
      <c r="AL1014" s="28">
        <v>1752735</v>
      </c>
      <c r="AM1014" s="28">
        <v>1815301</v>
      </c>
      <c r="AN1014" s="28">
        <v>1805708</v>
      </c>
      <c r="AO1014" s="28">
        <v>1710383</v>
      </c>
      <c r="AP1014" s="30">
        <v>1301.9000000000001</v>
      </c>
      <c r="AQ1014" s="30">
        <v>1309.4000000000001</v>
      </c>
      <c r="AR1014" s="5">
        <v>1361.5</v>
      </c>
      <c r="AS1014" s="5">
        <v>1299</v>
      </c>
      <c r="AU1014" s="51"/>
      <c r="AV1014" s="52"/>
      <c r="AW1014" s="54"/>
      <c r="AY1014" s="59">
        <f t="shared" si="1433"/>
        <v>944.2</v>
      </c>
      <c r="AZ1014" s="59">
        <f t="shared" si="1433"/>
        <v>929.4</v>
      </c>
      <c r="BA1014" s="59">
        <f t="shared" si="1433"/>
        <v>817.6</v>
      </c>
    </row>
    <row r="1015" spans="1:53" x14ac:dyDescent="0.15">
      <c r="A1015" s="9"/>
      <c r="B1015" s="141"/>
      <c r="C1015" s="142"/>
      <c r="D1015" s="22" t="s">
        <v>9</v>
      </c>
      <c r="E1015" s="28"/>
      <c r="F1015" s="28"/>
      <c r="G1015" s="28"/>
      <c r="H1015" s="28"/>
      <c r="I1015" s="28"/>
      <c r="J1015" s="28"/>
      <c r="K1015" s="28"/>
      <c r="L1015" s="28"/>
      <c r="M1015" s="28"/>
      <c r="N1015" s="28"/>
      <c r="O1015" s="28"/>
      <c r="P1015" s="28"/>
      <c r="Q1015" s="28"/>
      <c r="R1015" s="28"/>
      <c r="S1015" s="28"/>
      <c r="T1015" s="28"/>
      <c r="U1015" s="28"/>
      <c r="V1015" s="28"/>
      <c r="W1015" s="28"/>
      <c r="X1015" s="28"/>
      <c r="Y1015" s="28"/>
      <c r="Z1015" s="28"/>
      <c r="AA1015" s="28"/>
      <c r="AB1015" s="28"/>
      <c r="AC1015" s="28"/>
      <c r="AD1015" s="28"/>
      <c r="AE1015" s="28"/>
      <c r="AF1015" s="28"/>
      <c r="AG1015" s="28"/>
      <c r="AH1015" s="28">
        <v>2408411</v>
      </c>
      <c r="AI1015" s="28">
        <v>2566028</v>
      </c>
      <c r="AJ1015" s="28">
        <v>2699707</v>
      </c>
      <c r="AK1015" s="28">
        <v>2663351</v>
      </c>
      <c r="AL1015" s="28">
        <v>2492845</v>
      </c>
      <c r="AM1015" s="28">
        <v>2570421</v>
      </c>
      <c r="AN1015" s="28">
        <v>2753685</v>
      </c>
      <c r="AO1015" s="28">
        <v>2819820</v>
      </c>
      <c r="AP1015" s="30">
        <v>1816.4</v>
      </c>
      <c r="AQ1015" s="30">
        <v>1848.9</v>
      </c>
      <c r="AR1015" s="5">
        <v>1898.7</v>
      </c>
      <c r="AS1015" s="5">
        <v>1872.9</v>
      </c>
      <c r="AU1015" s="51"/>
      <c r="AV1015" s="52"/>
      <c r="AW1015" s="54"/>
      <c r="AY1015" s="59">
        <f t="shared" si="1433"/>
        <v>1502.9</v>
      </c>
      <c r="AZ1015" s="59">
        <f t="shared" si="1433"/>
        <v>1524.6</v>
      </c>
      <c r="BA1015" s="59">
        <f t="shared" si="1433"/>
        <v>1474.8</v>
      </c>
    </row>
    <row r="1016" spans="1:53" x14ac:dyDescent="0.15">
      <c r="A1016" s="9"/>
      <c r="B1016" s="141"/>
      <c r="C1016" s="142"/>
      <c r="D1016" s="22" t="s">
        <v>10</v>
      </c>
      <c r="E1016" s="28"/>
      <c r="F1016" s="28"/>
      <c r="G1016" s="28"/>
      <c r="H1016" s="28"/>
      <c r="I1016" s="28"/>
      <c r="J1016" s="28"/>
      <c r="K1016" s="28"/>
      <c r="L1016" s="28"/>
      <c r="M1016" s="28"/>
      <c r="N1016" s="28"/>
      <c r="O1016" s="28"/>
      <c r="P1016" s="28"/>
      <c r="Q1016" s="28"/>
      <c r="R1016" s="28"/>
      <c r="S1016" s="28"/>
      <c r="T1016" s="28"/>
      <c r="U1016" s="28"/>
      <c r="V1016" s="28"/>
      <c r="W1016" s="28"/>
      <c r="X1016" s="28"/>
      <c r="Y1016" s="28"/>
      <c r="Z1016" s="28"/>
      <c r="AA1016" s="28"/>
      <c r="AB1016" s="28"/>
      <c r="AC1016" s="28"/>
      <c r="AD1016" s="28"/>
      <c r="AE1016" s="28"/>
      <c r="AF1016" s="28"/>
      <c r="AG1016" s="28"/>
      <c r="AH1016" s="28">
        <v>1036924</v>
      </c>
      <c r="AI1016" s="28">
        <v>1109003</v>
      </c>
      <c r="AJ1016" s="28">
        <v>1153730</v>
      </c>
      <c r="AK1016" s="28">
        <v>1183694</v>
      </c>
      <c r="AL1016" s="28">
        <v>1041237</v>
      </c>
      <c r="AM1016" s="28">
        <v>1053532</v>
      </c>
      <c r="AN1016" s="28">
        <v>1122891</v>
      </c>
      <c r="AO1016" s="28">
        <v>1136863</v>
      </c>
      <c r="AP1016" s="30">
        <v>980.5</v>
      </c>
      <c r="AQ1016" s="30">
        <v>947.1</v>
      </c>
      <c r="AR1016" s="5">
        <v>971.4</v>
      </c>
      <c r="AS1016" s="5">
        <v>913.9</v>
      </c>
      <c r="AU1016" s="51"/>
      <c r="AV1016" s="52"/>
      <c r="AW1016" s="54"/>
      <c r="AY1016" s="59">
        <f t="shared" si="1433"/>
        <v>651.5</v>
      </c>
      <c r="AZ1016" s="59">
        <f t="shared" si="1433"/>
        <v>634.20000000000005</v>
      </c>
      <c r="BA1016" s="59">
        <f t="shared" si="1433"/>
        <v>620.9</v>
      </c>
    </row>
    <row r="1017" spans="1:53" ht="14.25" thickBot="1" x14ac:dyDescent="0.2">
      <c r="A1017" s="9"/>
      <c r="B1017" s="143"/>
      <c r="C1017" s="144"/>
      <c r="D1017" s="24" t="s">
        <v>11</v>
      </c>
      <c r="E1017" s="29"/>
      <c r="F1017" s="29"/>
      <c r="G1017" s="29"/>
      <c r="H1017" s="29"/>
      <c r="I1017" s="29"/>
      <c r="J1017" s="29"/>
      <c r="K1017" s="29"/>
      <c r="L1017" s="29"/>
      <c r="M1017" s="29"/>
      <c r="N1017" s="29"/>
      <c r="O1017" s="29"/>
      <c r="P1017" s="29"/>
      <c r="Q1017" s="29"/>
      <c r="R1017" s="29"/>
      <c r="S1017" s="29"/>
      <c r="T1017" s="29"/>
      <c r="U1017" s="29"/>
      <c r="V1017" s="29"/>
      <c r="W1017" s="29"/>
      <c r="X1017" s="29"/>
      <c r="Y1017" s="29"/>
      <c r="Z1017" s="29"/>
      <c r="AA1017" s="29"/>
      <c r="AB1017" s="29"/>
      <c r="AC1017" s="29"/>
      <c r="AD1017" s="29"/>
      <c r="AE1017" s="29"/>
      <c r="AF1017" s="29"/>
      <c r="AG1017" s="29"/>
      <c r="AH1017" s="29">
        <v>1138810</v>
      </c>
      <c r="AI1017" s="29">
        <v>1163140</v>
      </c>
      <c r="AJ1017" s="29">
        <v>1213854</v>
      </c>
      <c r="AK1017" s="29">
        <v>1258140</v>
      </c>
      <c r="AL1017" s="29">
        <v>1095175</v>
      </c>
      <c r="AM1017" s="29">
        <v>1120826</v>
      </c>
      <c r="AN1017" s="29">
        <v>1222174</v>
      </c>
      <c r="AO1017" s="29">
        <v>1221057</v>
      </c>
      <c r="AP1017" s="31">
        <v>1111.5999999999999</v>
      </c>
      <c r="AQ1017" s="31">
        <v>1050.5</v>
      </c>
      <c r="AR1017" s="7">
        <v>1072.4000000000001</v>
      </c>
      <c r="AS1017" s="7">
        <v>1025.5</v>
      </c>
      <c r="AU1017" s="51"/>
      <c r="AV1017" s="52"/>
      <c r="AW1017" s="55"/>
      <c r="AY1017" s="59">
        <f t="shared" si="1433"/>
        <v>697.2</v>
      </c>
      <c r="AZ1017" s="59">
        <f t="shared" si="1433"/>
        <v>678.1</v>
      </c>
      <c r="BA1017" s="59">
        <f t="shared" si="1433"/>
        <v>663.8</v>
      </c>
    </row>
    <row r="1018" spans="1:53" x14ac:dyDescent="0.15">
      <c r="A1018" s="9"/>
      <c r="B1018" s="10"/>
      <c r="C1018" s="133" t="s">
        <v>154</v>
      </c>
      <c r="D1018" s="23" t="s">
        <v>6</v>
      </c>
      <c r="E1018" s="26">
        <f t="shared" ref="E1018:AI1018" si="1434">SUM(E1019:E1020)-SUM(E1021:E1022)</f>
        <v>0</v>
      </c>
      <c r="F1018" s="26">
        <f t="shared" si="1434"/>
        <v>0</v>
      </c>
      <c r="G1018" s="26">
        <f t="shared" si="1434"/>
        <v>0</v>
      </c>
      <c r="H1018" s="26">
        <f t="shared" si="1434"/>
        <v>0</v>
      </c>
      <c r="I1018" s="26">
        <f>SUM(I1019:I1020)-SUM(I1021:I1022)</f>
        <v>0</v>
      </c>
      <c r="J1018" s="26">
        <f t="shared" si="1434"/>
        <v>0</v>
      </c>
      <c r="K1018" s="26">
        <f t="shared" si="1434"/>
        <v>0</v>
      </c>
      <c r="L1018" s="26">
        <f t="shared" si="1434"/>
        <v>0</v>
      </c>
      <c r="M1018" s="26">
        <f t="shared" si="1434"/>
        <v>0</v>
      </c>
      <c r="N1018" s="26">
        <f t="shared" si="1434"/>
        <v>0</v>
      </c>
      <c r="O1018" s="26">
        <f t="shared" si="1434"/>
        <v>0</v>
      </c>
      <c r="P1018" s="26">
        <f t="shared" si="1434"/>
        <v>0</v>
      </c>
      <c r="Q1018" s="26">
        <f t="shared" si="1434"/>
        <v>0</v>
      </c>
      <c r="R1018" s="26">
        <f t="shared" si="1434"/>
        <v>0</v>
      </c>
      <c r="S1018" s="26">
        <f t="shared" si="1434"/>
        <v>0</v>
      </c>
      <c r="T1018" s="26">
        <f t="shared" si="1434"/>
        <v>0</v>
      </c>
      <c r="U1018" s="26">
        <f t="shared" si="1434"/>
        <v>0</v>
      </c>
      <c r="V1018" s="26">
        <f t="shared" si="1434"/>
        <v>0</v>
      </c>
      <c r="W1018" s="26">
        <f t="shared" si="1434"/>
        <v>0</v>
      </c>
      <c r="X1018" s="26">
        <f t="shared" si="1434"/>
        <v>0</v>
      </c>
      <c r="Y1018" s="26">
        <f t="shared" si="1434"/>
        <v>0</v>
      </c>
      <c r="Z1018" s="26">
        <f t="shared" si="1434"/>
        <v>0</v>
      </c>
      <c r="AA1018" s="26">
        <f t="shared" si="1434"/>
        <v>0</v>
      </c>
      <c r="AB1018" s="26">
        <f t="shared" si="1434"/>
        <v>0</v>
      </c>
      <c r="AC1018" s="26">
        <f t="shared" si="1434"/>
        <v>0</v>
      </c>
      <c r="AD1018" s="26">
        <f t="shared" si="1434"/>
        <v>0</v>
      </c>
      <c r="AE1018" s="26">
        <f t="shared" si="1434"/>
        <v>0</v>
      </c>
      <c r="AF1018" s="26">
        <f t="shared" si="1434"/>
        <v>0</v>
      </c>
      <c r="AG1018" s="26">
        <f t="shared" si="1434"/>
        <v>0</v>
      </c>
      <c r="AH1018" s="26">
        <f t="shared" si="1434"/>
        <v>0</v>
      </c>
      <c r="AI1018" s="26">
        <f t="shared" si="1434"/>
        <v>0</v>
      </c>
      <c r="AJ1018" s="26">
        <f t="shared" ref="AJ1018:AK1018" si="1435">SUM(AJ1019:AJ1020)-SUM(AJ1021:AJ1022)</f>
        <v>0</v>
      </c>
      <c r="AK1018" s="26">
        <f t="shared" si="1435"/>
        <v>0</v>
      </c>
      <c r="AL1018" s="26">
        <f t="shared" ref="AL1018" si="1436">SUM(AL1019:AL1020)-SUM(AL1021:AL1022)</f>
        <v>0</v>
      </c>
      <c r="AM1018" s="26">
        <f t="shared" ref="AM1018" si="1437">SUM(AM1019:AM1020)-SUM(AM1021:AM1022)</f>
        <v>0</v>
      </c>
      <c r="AN1018" s="26">
        <f t="shared" ref="AN1018" si="1438">SUM(AN1019:AN1020)-SUM(AN1021:AN1022)</f>
        <v>0</v>
      </c>
      <c r="AO1018" s="26">
        <f t="shared" ref="AO1018" si="1439">SUM(AO1019:AO1020)-SUM(AO1021:AO1022)</f>
        <v>0</v>
      </c>
      <c r="AP1018" s="27">
        <f t="shared" ref="AP1018" si="1440">SUM(AP1019:AP1020)-SUM(AP1021:AP1022)</f>
        <v>0</v>
      </c>
      <c r="AQ1018" s="27">
        <f t="shared" ref="AQ1018" si="1441">SUM(AQ1019:AQ1020)-SUM(AQ1021:AQ1022)</f>
        <v>0</v>
      </c>
      <c r="AR1018" s="3">
        <v>815.5</v>
      </c>
      <c r="AS1018" s="3">
        <v>780.9</v>
      </c>
      <c r="AU1018" s="51"/>
      <c r="AV1018" s="52"/>
      <c r="AW1018" s="53" t="s">
        <v>209</v>
      </c>
      <c r="AY1018" s="27">
        <f>SUM(AY1019:AY1020)</f>
        <v>641.4</v>
      </c>
      <c r="AZ1018" s="27">
        <f>SUM(AZ1019:AZ1020)</f>
        <v>716</v>
      </c>
      <c r="BA1018" s="27">
        <f>SUM(BA1019:BA1020)</f>
        <v>676.6</v>
      </c>
    </row>
    <row r="1019" spans="1:53" x14ac:dyDescent="0.15">
      <c r="A1019" s="9"/>
      <c r="B1019" s="10"/>
      <c r="C1019" s="134"/>
      <c r="D1019" s="22" t="s">
        <v>7</v>
      </c>
      <c r="E1019" s="28"/>
      <c r="F1019" s="28"/>
      <c r="G1019" s="28"/>
      <c r="H1019" s="28">
        <v>13440</v>
      </c>
      <c r="I1019" s="28">
        <v>33954</v>
      </c>
      <c r="J1019" s="39">
        <f>46196-27</f>
        <v>46169</v>
      </c>
      <c r="K1019" s="28">
        <v>12731</v>
      </c>
      <c r="L1019" s="28">
        <v>78805</v>
      </c>
      <c r="M1019" s="28">
        <v>109516</v>
      </c>
      <c r="N1019" s="28">
        <v>175717</v>
      </c>
      <c r="O1019" s="28">
        <v>280239</v>
      </c>
      <c r="P1019" s="28">
        <v>269236</v>
      </c>
      <c r="Q1019" s="28">
        <v>312353</v>
      </c>
      <c r="R1019" s="28">
        <v>396139</v>
      </c>
      <c r="S1019" s="28">
        <v>498335</v>
      </c>
      <c r="T1019" s="28">
        <v>468617</v>
      </c>
      <c r="U1019" s="28">
        <v>441081</v>
      </c>
      <c r="V1019" s="28">
        <v>407602</v>
      </c>
      <c r="W1019" s="28">
        <v>374012</v>
      </c>
      <c r="X1019" s="28">
        <v>339242</v>
      </c>
      <c r="Y1019" s="28">
        <v>328100</v>
      </c>
      <c r="Z1019" s="28">
        <v>269437</v>
      </c>
      <c r="AA1019" s="28">
        <v>281054</v>
      </c>
      <c r="AB1019" s="28">
        <v>302036</v>
      </c>
      <c r="AC1019" s="28">
        <v>312575</v>
      </c>
      <c r="AD1019" s="28">
        <v>316520</v>
      </c>
      <c r="AE1019" s="28">
        <v>334900</v>
      </c>
      <c r="AF1019" s="28">
        <v>354000</v>
      </c>
      <c r="AG1019" s="28">
        <v>370900</v>
      </c>
      <c r="AH1019" s="28">
        <v>419400</v>
      </c>
      <c r="AI1019" s="28">
        <v>445300</v>
      </c>
      <c r="AJ1019" s="28">
        <v>452400</v>
      </c>
      <c r="AK1019" s="28">
        <v>450420</v>
      </c>
      <c r="AL1019" s="28">
        <v>415100</v>
      </c>
      <c r="AM1019" s="28">
        <v>435800</v>
      </c>
      <c r="AN1019" s="28">
        <v>466100</v>
      </c>
      <c r="AO1019" s="28">
        <v>484800</v>
      </c>
      <c r="AP1019" s="30">
        <v>383.5</v>
      </c>
      <c r="AQ1019" s="30">
        <v>387</v>
      </c>
      <c r="AR1019" s="5">
        <v>404.8</v>
      </c>
      <c r="AS1019" s="5">
        <v>395.4</v>
      </c>
      <c r="AU1019" s="51"/>
      <c r="AV1019" s="52"/>
      <c r="AW1019" s="54"/>
      <c r="AY1019" s="59">
        <f t="shared" ref="AY1019:AY1047" si="1442">AP1109</f>
        <v>161.6</v>
      </c>
      <c r="AZ1019" s="59">
        <f t="shared" ref="AZ1019:AZ1047" si="1443">AQ1109</f>
        <v>266.2</v>
      </c>
      <c r="BA1019" s="59">
        <f t="shared" ref="BA1019:BA1047" si="1444">AR1109</f>
        <v>251.6</v>
      </c>
    </row>
    <row r="1020" spans="1:53" x14ac:dyDescent="0.15">
      <c r="A1020" s="9"/>
      <c r="B1020" s="10"/>
      <c r="C1020" s="134"/>
      <c r="D1020" s="22" t="s">
        <v>8</v>
      </c>
      <c r="E1020" s="28"/>
      <c r="F1020" s="28"/>
      <c r="G1020" s="28"/>
      <c r="H1020" s="28">
        <v>49580</v>
      </c>
      <c r="I1020" s="28">
        <v>30886</v>
      </c>
      <c r="J1020" s="28">
        <v>32476</v>
      </c>
      <c r="K1020" s="28">
        <v>51320</v>
      </c>
      <c r="L1020" s="28">
        <v>41001</v>
      </c>
      <c r="M1020" s="28">
        <v>36242</v>
      </c>
      <c r="N1020" s="28">
        <v>87709</v>
      </c>
      <c r="O1020" s="28">
        <v>156064</v>
      </c>
      <c r="P1020" s="28">
        <v>266508</v>
      </c>
      <c r="Q1020" s="28">
        <v>313105</v>
      </c>
      <c r="R1020" s="28">
        <v>282545</v>
      </c>
      <c r="S1020" s="28">
        <v>256941</v>
      </c>
      <c r="T1020" s="28">
        <v>240377</v>
      </c>
      <c r="U1020" s="28">
        <v>229338</v>
      </c>
      <c r="V1020" s="28">
        <v>214393</v>
      </c>
      <c r="W1020" s="28">
        <v>254454</v>
      </c>
      <c r="X1020" s="28">
        <v>247330</v>
      </c>
      <c r="Y1020" s="28">
        <v>271241</v>
      </c>
      <c r="Z1020" s="28">
        <v>249450</v>
      </c>
      <c r="AA1020" s="28">
        <v>289090</v>
      </c>
      <c r="AB1020" s="28">
        <v>306327</v>
      </c>
      <c r="AC1020" s="28">
        <v>314845</v>
      </c>
      <c r="AD1020" s="28">
        <v>399130</v>
      </c>
      <c r="AE1020" s="28">
        <v>413700</v>
      </c>
      <c r="AF1020" s="28">
        <v>402200</v>
      </c>
      <c r="AG1020" s="28">
        <v>410800</v>
      </c>
      <c r="AH1020" s="28">
        <v>461900</v>
      </c>
      <c r="AI1020" s="28">
        <v>502200</v>
      </c>
      <c r="AJ1020" s="28">
        <v>534800</v>
      </c>
      <c r="AK1020" s="28">
        <v>529580</v>
      </c>
      <c r="AL1020" s="28">
        <v>496900</v>
      </c>
      <c r="AM1020" s="28">
        <v>519700</v>
      </c>
      <c r="AN1020" s="28">
        <v>555900</v>
      </c>
      <c r="AO1020" s="28">
        <v>511000</v>
      </c>
      <c r="AP1020" s="30">
        <v>395.9</v>
      </c>
      <c r="AQ1020" s="30">
        <v>400</v>
      </c>
      <c r="AR1020" s="5">
        <v>410.7</v>
      </c>
      <c r="AS1020" s="5">
        <v>385.5</v>
      </c>
      <c r="AU1020" s="51"/>
      <c r="AV1020" s="52"/>
      <c r="AW1020" s="54"/>
      <c r="AY1020" s="59">
        <f t="shared" si="1442"/>
        <v>479.8</v>
      </c>
      <c r="AZ1020" s="59">
        <f t="shared" si="1443"/>
        <v>449.8</v>
      </c>
      <c r="BA1020" s="59">
        <f t="shared" si="1444"/>
        <v>425</v>
      </c>
    </row>
    <row r="1021" spans="1:53" x14ac:dyDescent="0.15">
      <c r="A1021" s="9"/>
      <c r="B1021" s="10"/>
      <c r="C1021" s="134"/>
      <c r="D1021" s="22" t="s">
        <v>9</v>
      </c>
      <c r="E1021" s="28"/>
      <c r="F1021" s="28"/>
      <c r="G1021" s="28"/>
      <c r="H1021" s="28">
        <v>44114</v>
      </c>
      <c r="I1021" s="28">
        <v>45164</v>
      </c>
      <c r="J1021" s="28">
        <v>63845</v>
      </c>
      <c r="K1021" s="28">
        <v>34487</v>
      </c>
      <c r="L1021" s="28">
        <v>53601</v>
      </c>
      <c r="M1021" s="28">
        <v>95459</v>
      </c>
      <c r="N1021" s="28">
        <v>175468</v>
      </c>
      <c r="O1021" s="28">
        <v>336176</v>
      </c>
      <c r="P1021" s="28">
        <v>414289</v>
      </c>
      <c r="Q1021" s="28">
        <v>471742</v>
      </c>
      <c r="R1021" s="28">
        <v>524569</v>
      </c>
      <c r="S1021" s="28">
        <v>577588</v>
      </c>
      <c r="T1021" s="28">
        <v>536262</v>
      </c>
      <c r="U1021" s="28">
        <v>509081</v>
      </c>
      <c r="V1021" s="28">
        <v>459326</v>
      </c>
      <c r="W1021" s="28">
        <v>464023</v>
      </c>
      <c r="X1021" s="28">
        <v>436426</v>
      </c>
      <c r="Y1021" s="28">
        <v>446641</v>
      </c>
      <c r="Z1021" s="28">
        <v>370362</v>
      </c>
      <c r="AA1021" s="28">
        <v>407416</v>
      </c>
      <c r="AB1021" s="28">
        <v>429589</v>
      </c>
      <c r="AC1021" s="28">
        <v>441790</v>
      </c>
      <c r="AD1021" s="28">
        <v>457259</v>
      </c>
      <c r="AE1021" s="28">
        <v>496000</v>
      </c>
      <c r="AF1021" s="28">
        <v>518900</v>
      </c>
      <c r="AG1021" s="28">
        <v>542800</v>
      </c>
      <c r="AH1021" s="28">
        <v>581800</v>
      </c>
      <c r="AI1021" s="28">
        <v>620900</v>
      </c>
      <c r="AJ1021" s="28">
        <v>651800</v>
      </c>
      <c r="AK1021" s="28">
        <v>648200</v>
      </c>
      <c r="AL1021" s="28">
        <v>572700</v>
      </c>
      <c r="AM1021" s="28">
        <v>594800</v>
      </c>
      <c r="AN1021" s="28">
        <v>657500</v>
      </c>
      <c r="AO1021" s="28">
        <v>619700</v>
      </c>
      <c r="AP1021" s="30">
        <v>401.8</v>
      </c>
      <c r="AQ1021" s="30">
        <v>391.6</v>
      </c>
      <c r="AR1021" s="5">
        <v>397.6</v>
      </c>
      <c r="AS1021" s="5">
        <v>398.1</v>
      </c>
      <c r="AU1021" s="51"/>
      <c r="AV1021" s="52"/>
      <c r="AW1021" s="54"/>
      <c r="AY1021" s="59">
        <f t="shared" si="1442"/>
        <v>614.1</v>
      </c>
      <c r="AZ1021" s="59">
        <f t="shared" si="1443"/>
        <v>685</v>
      </c>
      <c r="BA1021" s="59">
        <f t="shared" si="1444"/>
        <v>637.70000000000005</v>
      </c>
    </row>
    <row r="1022" spans="1:53" x14ac:dyDescent="0.15">
      <c r="A1022" s="9"/>
      <c r="B1022" s="10"/>
      <c r="C1022" s="134"/>
      <c r="D1022" s="22" t="s">
        <v>10</v>
      </c>
      <c r="E1022" s="28"/>
      <c r="F1022" s="28"/>
      <c r="G1022" s="28"/>
      <c r="H1022" s="28">
        <v>18906</v>
      </c>
      <c r="I1022" s="28">
        <v>19676</v>
      </c>
      <c r="J1022" s="28">
        <v>14800</v>
      </c>
      <c r="K1022" s="28">
        <v>29564</v>
      </c>
      <c r="L1022" s="28">
        <v>66205</v>
      </c>
      <c r="M1022" s="28">
        <v>50299</v>
      </c>
      <c r="N1022" s="28">
        <v>87958</v>
      </c>
      <c r="O1022" s="28">
        <v>100127</v>
      </c>
      <c r="P1022" s="28">
        <v>121455</v>
      </c>
      <c r="Q1022" s="28">
        <v>153716</v>
      </c>
      <c r="R1022" s="28">
        <v>154115</v>
      </c>
      <c r="S1022" s="28">
        <v>177688</v>
      </c>
      <c r="T1022" s="28">
        <v>172732</v>
      </c>
      <c r="U1022" s="28">
        <v>161338</v>
      </c>
      <c r="V1022" s="28">
        <v>162669</v>
      </c>
      <c r="W1022" s="28">
        <v>164443</v>
      </c>
      <c r="X1022" s="28">
        <v>150146</v>
      </c>
      <c r="Y1022" s="28">
        <v>152700</v>
      </c>
      <c r="Z1022" s="28">
        <v>148525</v>
      </c>
      <c r="AA1022" s="28">
        <v>162728</v>
      </c>
      <c r="AB1022" s="28">
        <v>178774</v>
      </c>
      <c r="AC1022" s="28">
        <v>185630</v>
      </c>
      <c r="AD1022" s="28">
        <v>258391</v>
      </c>
      <c r="AE1022" s="28">
        <v>252600</v>
      </c>
      <c r="AF1022" s="28">
        <v>237300</v>
      </c>
      <c r="AG1022" s="28">
        <v>238900</v>
      </c>
      <c r="AH1022" s="28">
        <v>299500</v>
      </c>
      <c r="AI1022" s="28">
        <v>326600</v>
      </c>
      <c r="AJ1022" s="28">
        <v>335400</v>
      </c>
      <c r="AK1022" s="28">
        <v>331800</v>
      </c>
      <c r="AL1022" s="28">
        <v>339300</v>
      </c>
      <c r="AM1022" s="28">
        <v>360700</v>
      </c>
      <c r="AN1022" s="28">
        <v>364500</v>
      </c>
      <c r="AO1022" s="28">
        <v>376100</v>
      </c>
      <c r="AP1022" s="30">
        <v>377.6</v>
      </c>
      <c r="AQ1022" s="30">
        <v>395.4</v>
      </c>
      <c r="AR1022" s="5">
        <v>417.9</v>
      </c>
      <c r="AS1022" s="5">
        <v>382.8</v>
      </c>
      <c r="AU1022" s="51"/>
      <c r="AV1022" s="52"/>
      <c r="AW1022" s="54"/>
      <c r="AY1022" s="59">
        <f t="shared" si="1442"/>
        <v>27.3</v>
      </c>
      <c r="AZ1022" s="59">
        <f t="shared" si="1443"/>
        <v>31</v>
      </c>
      <c r="BA1022" s="59">
        <f t="shared" si="1444"/>
        <v>38.9</v>
      </c>
    </row>
    <row r="1023" spans="1:53" ht="14.25" thickBot="1" x14ac:dyDescent="0.2">
      <c r="A1023" s="9"/>
      <c r="B1023" s="10"/>
      <c r="C1023" s="135"/>
      <c r="D1023" s="24" t="s">
        <v>11</v>
      </c>
      <c r="E1023" s="29"/>
      <c r="F1023" s="29"/>
      <c r="G1023" s="29"/>
      <c r="H1023" s="29"/>
      <c r="I1023" s="29">
        <f>I1022</f>
        <v>19676</v>
      </c>
      <c r="J1023" s="29">
        <f>J1022</f>
        <v>14800</v>
      </c>
      <c r="K1023" s="29">
        <v>32248</v>
      </c>
      <c r="L1023" s="29">
        <v>75485</v>
      </c>
      <c r="M1023" s="29">
        <v>59331</v>
      </c>
      <c r="N1023" s="29">
        <v>103149</v>
      </c>
      <c r="O1023" s="29">
        <v>106772</v>
      </c>
      <c r="P1023" s="29">
        <v>127856</v>
      </c>
      <c r="Q1023" s="29">
        <v>163113</v>
      </c>
      <c r="R1023" s="29">
        <v>163489</v>
      </c>
      <c r="S1023" s="29">
        <v>199686</v>
      </c>
      <c r="T1023" s="29">
        <v>189163</v>
      </c>
      <c r="U1023" s="29">
        <v>176287</v>
      </c>
      <c r="V1023" s="29">
        <v>177899</v>
      </c>
      <c r="W1023" s="29">
        <v>179393</v>
      </c>
      <c r="X1023" s="29">
        <v>163667</v>
      </c>
      <c r="Y1023" s="29">
        <v>166389</v>
      </c>
      <c r="Z1023" s="29">
        <v>168951</v>
      </c>
      <c r="AA1023" s="29">
        <v>185184</v>
      </c>
      <c r="AB1023" s="29">
        <v>203216</v>
      </c>
      <c r="AC1023" s="29">
        <v>210924</v>
      </c>
      <c r="AD1023" s="29">
        <v>296948</v>
      </c>
      <c r="AE1023" s="29">
        <v>306600</v>
      </c>
      <c r="AF1023" s="29">
        <v>282000</v>
      </c>
      <c r="AG1023" s="29">
        <v>190900</v>
      </c>
      <c r="AH1023" s="29">
        <v>326100</v>
      </c>
      <c r="AI1023" s="29">
        <v>359400</v>
      </c>
      <c r="AJ1023" s="29">
        <v>367400</v>
      </c>
      <c r="AK1023" s="29">
        <v>374600</v>
      </c>
      <c r="AL1023" s="29">
        <v>370200</v>
      </c>
      <c r="AM1023" s="29">
        <v>406000</v>
      </c>
      <c r="AN1023" s="29">
        <v>424800</v>
      </c>
      <c r="AO1023" s="29">
        <v>425600</v>
      </c>
      <c r="AP1023" s="31">
        <v>426.8</v>
      </c>
      <c r="AQ1023" s="31">
        <v>436.3</v>
      </c>
      <c r="AR1023" s="7">
        <v>457.9</v>
      </c>
      <c r="AS1023" s="7">
        <v>440.9</v>
      </c>
      <c r="AU1023" s="51"/>
      <c r="AV1023" s="52"/>
      <c r="AW1023" s="55"/>
      <c r="AY1023" s="59">
        <f t="shared" si="1442"/>
        <v>28.1</v>
      </c>
      <c r="AZ1023" s="59">
        <f t="shared" si="1443"/>
        <v>31.8</v>
      </c>
      <c r="BA1023" s="59">
        <f t="shared" si="1444"/>
        <v>39.9</v>
      </c>
    </row>
    <row r="1024" spans="1:53" x14ac:dyDescent="0.15">
      <c r="A1024" s="9"/>
      <c r="B1024" s="10"/>
      <c r="C1024" s="136" t="s">
        <v>155</v>
      </c>
      <c r="D1024" s="23" t="s">
        <v>6</v>
      </c>
      <c r="E1024" s="26">
        <f t="shared" ref="E1024:AI1024" si="1445">SUM(E1025:E1026)</f>
        <v>0</v>
      </c>
      <c r="F1024" s="26">
        <f t="shared" si="1445"/>
        <v>0</v>
      </c>
      <c r="G1024" s="26">
        <f t="shared" si="1445"/>
        <v>0</v>
      </c>
      <c r="H1024" s="26">
        <f t="shared" si="1445"/>
        <v>0</v>
      </c>
      <c r="I1024" s="26">
        <f t="shared" si="1445"/>
        <v>0</v>
      </c>
      <c r="J1024" s="26">
        <f t="shared" si="1445"/>
        <v>0</v>
      </c>
      <c r="K1024" s="26">
        <f t="shared" si="1445"/>
        <v>0</v>
      </c>
      <c r="L1024" s="26">
        <f t="shared" si="1445"/>
        <v>0</v>
      </c>
      <c r="M1024" s="26">
        <f t="shared" si="1445"/>
        <v>0</v>
      </c>
      <c r="N1024" s="26">
        <f t="shared" si="1445"/>
        <v>0</v>
      </c>
      <c r="O1024" s="26">
        <f t="shared" si="1445"/>
        <v>0</v>
      </c>
      <c r="P1024" s="26">
        <f t="shared" si="1445"/>
        <v>0</v>
      </c>
      <c r="Q1024" s="26">
        <f t="shared" si="1445"/>
        <v>0</v>
      </c>
      <c r="R1024" s="26">
        <f t="shared" si="1445"/>
        <v>0</v>
      </c>
      <c r="S1024" s="26">
        <f t="shared" si="1445"/>
        <v>0</v>
      </c>
      <c r="T1024" s="26">
        <f t="shared" si="1445"/>
        <v>0</v>
      </c>
      <c r="U1024" s="26">
        <f t="shared" si="1445"/>
        <v>0</v>
      </c>
      <c r="V1024" s="26">
        <f t="shared" si="1445"/>
        <v>0</v>
      </c>
      <c r="W1024" s="26">
        <f t="shared" si="1445"/>
        <v>0</v>
      </c>
      <c r="X1024" s="26">
        <f t="shared" si="1445"/>
        <v>0</v>
      </c>
      <c r="Y1024" s="26">
        <f t="shared" si="1445"/>
        <v>0</v>
      </c>
      <c r="Z1024" s="26">
        <f t="shared" si="1445"/>
        <v>0</v>
      </c>
      <c r="AA1024" s="26">
        <f t="shared" si="1445"/>
        <v>0</v>
      </c>
      <c r="AB1024" s="26">
        <f t="shared" si="1445"/>
        <v>0</v>
      </c>
      <c r="AC1024" s="26">
        <f t="shared" si="1445"/>
        <v>0</v>
      </c>
      <c r="AD1024" s="26">
        <f t="shared" si="1445"/>
        <v>0</v>
      </c>
      <c r="AE1024" s="26">
        <f t="shared" si="1445"/>
        <v>0</v>
      </c>
      <c r="AF1024" s="26">
        <f t="shared" si="1445"/>
        <v>0</v>
      </c>
      <c r="AG1024" s="26">
        <f t="shared" si="1445"/>
        <v>0</v>
      </c>
      <c r="AH1024" s="26">
        <f t="shared" si="1445"/>
        <v>0</v>
      </c>
      <c r="AI1024" s="26">
        <f t="shared" si="1445"/>
        <v>0</v>
      </c>
      <c r="AJ1024" s="26">
        <f t="shared" ref="AJ1024:AK1024" si="1446">SUM(AJ1025:AJ1026)</f>
        <v>0</v>
      </c>
      <c r="AK1024" s="26">
        <f t="shared" si="1446"/>
        <v>0</v>
      </c>
      <c r="AL1024" s="26">
        <f t="shared" ref="AL1024" si="1447">SUM(AL1025:AL1026)</f>
        <v>0</v>
      </c>
      <c r="AM1024" s="26">
        <f t="shared" ref="AM1024" si="1448">SUM(AM1025:AM1026)</f>
        <v>0</v>
      </c>
      <c r="AN1024" s="26">
        <f t="shared" ref="AN1024" si="1449">SUM(AN1025:AN1026)</f>
        <v>0</v>
      </c>
      <c r="AO1024" s="26">
        <f t="shared" ref="AO1024" si="1450">SUM(AO1025:AO1026)</f>
        <v>0</v>
      </c>
      <c r="AP1024" s="27">
        <f t="shared" ref="AP1024" si="1451">SUM(AP1025:AP1026)</f>
        <v>0</v>
      </c>
      <c r="AQ1024" s="27">
        <f t="shared" ref="AQ1024" si="1452">SUM(AQ1025:AQ1026)</f>
        <v>0</v>
      </c>
      <c r="AR1024" s="3">
        <v>278</v>
      </c>
      <c r="AS1024" s="3">
        <v>245.9</v>
      </c>
      <c r="AU1024" s="51"/>
      <c r="AV1024" s="52"/>
      <c r="AW1024" s="121" t="s">
        <v>396</v>
      </c>
      <c r="AY1024" s="59">
        <f t="shared" si="1442"/>
        <v>0</v>
      </c>
      <c r="AZ1024" s="59">
        <f t="shared" si="1443"/>
        <v>0</v>
      </c>
      <c r="BA1024" s="59">
        <f t="shared" si="1444"/>
        <v>326.39999999999998</v>
      </c>
    </row>
    <row r="1025" spans="1:53" x14ac:dyDescent="0.15">
      <c r="A1025" s="9"/>
      <c r="B1025" s="10"/>
      <c r="C1025" s="137"/>
      <c r="D1025" s="22" t="s">
        <v>7</v>
      </c>
      <c r="E1025" s="28"/>
      <c r="F1025" s="28"/>
      <c r="G1025" s="28"/>
      <c r="H1025" s="28"/>
      <c r="I1025" s="28"/>
      <c r="J1025" s="28"/>
      <c r="K1025" s="28"/>
      <c r="L1025" s="28"/>
      <c r="M1025" s="28"/>
      <c r="N1025" s="28"/>
      <c r="O1025" s="28"/>
      <c r="P1025" s="28"/>
      <c r="Q1025" s="28"/>
      <c r="R1025" s="28"/>
      <c r="S1025" s="28"/>
      <c r="T1025" s="28"/>
      <c r="U1025" s="28"/>
      <c r="V1025" s="28"/>
      <c r="W1025" s="28"/>
      <c r="X1025" s="28"/>
      <c r="Y1025" s="28"/>
      <c r="Z1025" s="28"/>
      <c r="AA1025" s="28"/>
      <c r="AB1025" s="28"/>
      <c r="AC1025" s="28"/>
      <c r="AD1025" s="28"/>
      <c r="AE1025" s="28"/>
      <c r="AF1025" s="28"/>
      <c r="AG1025" s="28"/>
      <c r="AH1025" s="28"/>
      <c r="AI1025" s="28"/>
      <c r="AJ1025" s="28"/>
      <c r="AK1025" s="28"/>
      <c r="AL1025" s="28"/>
      <c r="AM1025" s="28"/>
      <c r="AN1025" s="28"/>
      <c r="AO1025" s="28"/>
      <c r="AP1025" s="30"/>
      <c r="AQ1025" s="30"/>
      <c r="AR1025" s="5">
        <v>199.1</v>
      </c>
      <c r="AS1025" s="5">
        <v>165.2</v>
      </c>
      <c r="AU1025" s="51"/>
      <c r="AV1025" s="52"/>
      <c r="AW1025" s="122"/>
      <c r="AY1025" s="59">
        <f t="shared" si="1442"/>
        <v>0</v>
      </c>
      <c r="AZ1025" s="59">
        <f t="shared" si="1443"/>
        <v>0</v>
      </c>
      <c r="BA1025" s="59">
        <f t="shared" si="1444"/>
        <v>180.8</v>
      </c>
    </row>
    <row r="1026" spans="1:53" x14ac:dyDescent="0.15">
      <c r="A1026" s="9"/>
      <c r="B1026" s="10"/>
      <c r="C1026" s="137"/>
      <c r="D1026" s="22" t="s">
        <v>8</v>
      </c>
      <c r="E1026" s="28"/>
      <c r="F1026" s="28"/>
      <c r="G1026" s="28"/>
      <c r="H1026" s="28"/>
      <c r="I1026" s="28"/>
      <c r="J1026" s="28"/>
      <c r="K1026" s="28"/>
      <c r="L1026" s="28"/>
      <c r="M1026" s="28"/>
      <c r="N1026" s="28"/>
      <c r="O1026" s="28"/>
      <c r="P1026" s="28"/>
      <c r="Q1026" s="28"/>
      <c r="R1026" s="28"/>
      <c r="S1026" s="28"/>
      <c r="T1026" s="28"/>
      <c r="U1026" s="28"/>
      <c r="V1026" s="28"/>
      <c r="W1026" s="28"/>
      <c r="X1026" s="28"/>
      <c r="Y1026" s="28"/>
      <c r="Z1026" s="28"/>
      <c r="AA1026" s="28"/>
      <c r="AB1026" s="28"/>
      <c r="AC1026" s="28"/>
      <c r="AD1026" s="28"/>
      <c r="AE1026" s="28"/>
      <c r="AF1026" s="28"/>
      <c r="AG1026" s="28"/>
      <c r="AH1026" s="28"/>
      <c r="AI1026" s="28"/>
      <c r="AJ1026" s="28"/>
      <c r="AK1026" s="28"/>
      <c r="AL1026" s="28"/>
      <c r="AM1026" s="28"/>
      <c r="AN1026" s="28"/>
      <c r="AO1026" s="28"/>
      <c r="AP1026" s="30"/>
      <c r="AQ1026" s="30"/>
      <c r="AR1026" s="5">
        <v>78.900000000000006</v>
      </c>
      <c r="AS1026" s="5">
        <v>80.2</v>
      </c>
      <c r="AU1026" s="51"/>
      <c r="AV1026" s="52"/>
      <c r="AW1026" s="122"/>
      <c r="AY1026" s="59">
        <f t="shared" si="1442"/>
        <v>0</v>
      </c>
      <c r="AZ1026" s="59">
        <f t="shared" si="1443"/>
        <v>0</v>
      </c>
      <c r="BA1026" s="59">
        <f t="shared" si="1444"/>
        <v>145.6</v>
      </c>
    </row>
    <row r="1027" spans="1:53" x14ac:dyDescent="0.15">
      <c r="A1027" s="9"/>
      <c r="B1027" s="10"/>
      <c r="C1027" s="137"/>
      <c r="D1027" s="22" t="s">
        <v>9</v>
      </c>
      <c r="E1027" s="28"/>
      <c r="F1027" s="28"/>
      <c r="G1027" s="28"/>
      <c r="H1027" s="28"/>
      <c r="I1027" s="28"/>
      <c r="J1027" s="28"/>
      <c r="K1027" s="28"/>
      <c r="L1027" s="28"/>
      <c r="M1027" s="28"/>
      <c r="N1027" s="28"/>
      <c r="O1027" s="28"/>
      <c r="P1027" s="28"/>
      <c r="Q1027" s="28"/>
      <c r="R1027" s="28"/>
      <c r="S1027" s="28"/>
      <c r="T1027" s="28"/>
      <c r="U1027" s="28"/>
      <c r="V1027" s="28"/>
      <c r="W1027" s="28"/>
      <c r="X1027" s="28"/>
      <c r="Y1027" s="28"/>
      <c r="Z1027" s="28"/>
      <c r="AA1027" s="28"/>
      <c r="AB1027" s="28"/>
      <c r="AC1027" s="28"/>
      <c r="AD1027" s="28"/>
      <c r="AE1027" s="28"/>
      <c r="AF1027" s="28"/>
      <c r="AG1027" s="28"/>
      <c r="AH1027" s="28"/>
      <c r="AI1027" s="28"/>
      <c r="AJ1027" s="28"/>
      <c r="AK1027" s="28"/>
      <c r="AL1027" s="28"/>
      <c r="AM1027" s="28"/>
      <c r="AN1027" s="28"/>
      <c r="AO1027" s="28"/>
      <c r="AP1027" s="30"/>
      <c r="AQ1027" s="30"/>
      <c r="AR1027" s="5">
        <v>260.39999999999998</v>
      </c>
      <c r="AS1027" s="5">
        <v>226</v>
      </c>
      <c r="AU1027" s="51"/>
      <c r="AV1027" s="52"/>
      <c r="AW1027" s="122"/>
      <c r="AY1027" s="59">
        <f t="shared" si="1442"/>
        <v>0</v>
      </c>
      <c r="AZ1027" s="59">
        <f t="shared" si="1443"/>
        <v>0</v>
      </c>
      <c r="BA1027" s="59">
        <f t="shared" si="1444"/>
        <v>320.60000000000002</v>
      </c>
    </row>
    <row r="1028" spans="1:53" x14ac:dyDescent="0.15">
      <c r="A1028" s="9"/>
      <c r="B1028" s="10"/>
      <c r="C1028" s="137"/>
      <c r="D1028" s="22" t="s">
        <v>10</v>
      </c>
      <c r="E1028" s="28"/>
      <c r="F1028" s="28"/>
      <c r="G1028" s="28"/>
      <c r="H1028" s="28"/>
      <c r="I1028" s="28"/>
      <c r="J1028" s="28"/>
      <c r="K1028" s="28"/>
      <c r="L1028" s="28"/>
      <c r="M1028" s="28"/>
      <c r="N1028" s="28"/>
      <c r="O1028" s="28"/>
      <c r="P1028" s="28"/>
      <c r="Q1028" s="28"/>
      <c r="R1028" s="28"/>
      <c r="S1028" s="28"/>
      <c r="T1028" s="28"/>
      <c r="U1028" s="28"/>
      <c r="V1028" s="28"/>
      <c r="W1028" s="28"/>
      <c r="X1028" s="28"/>
      <c r="Y1028" s="28"/>
      <c r="Z1028" s="28"/>
      <c r="AA1028" s="28"/>
      <c r="AB1028" s="28"/>
      <c r="AC1028" s="28"/>
      <c r="AD1028" s="28"/>
      <c r="AE1028" s="28"/>
      <c r="AF1028" s="28"/>
      <c r="AG1028" s="28"/>
      <c r="AH1028" s="28"/>
      <c r="AI1028" s="28"/>
      <c r="AJ1028" s="28"/>
      <c r="AK1028" s="28"/>
      <c r="AL1028" s="28"/>
      <c r="AM1028" s="28"/>
      <c r="AN1028" s="28"/>
      <c r="AO1028" s="28"/>
      <c r="AP1028" s="30"/>
      <c r="AQ1028" s="30"/>
      <c r="AR1028" s="5">
        <v>17.600000000000001</v>
      </c>
      <c r="AS1028" s="5">
        <v>19.899999999999999</v>
      </c>
      <c r="AU1028" s="51"/>
      <c r="AV1028" s="52"/>
      <c r="AW1028" s="122"/>
      <c r="AY1028" s="59">
        <f t="shared" si="1442"/>
        <v>0</v>
      </c>
      <c r="AZ1028" s="59">
        <f t="shared" si="1443"/>
        <v>0</v>
      </c>
      <c r="BA1028" s="59">
        <f t="shared" si="1444"/>
        <v>5.8</v>
      </c>
    </row>
    <row r="1029" spans="1:53" ht="14.25" thickBot="1" x14ac:dyDescent="0.2">
      <c r="A1029" s="9"/>
      <c r="B1029" s="10"/>
      <c r="C1029" s="138"/>
      <c r="D1029" s="24" t="s">
        <v>11</v>
      </c>
      <c r="E1029" s="29"/>
      <c r="F1029" s="29"/>
      <c r="G1029" s="29"/>
      <c r="H1029" s="29"/>
      <c r="I1029" s="29"/>
      <c r="J1029" s="29"/>
      <c r="K1029" s="29"/>
      <c r="L1029" s="29"/>
      <c r="M1029" s="29"/>
      <c r="N1029" s="29"/>
      <c r="O1029" s="29"/>
      <c r="P1029" s="29"/>
      <c r="Q1029" s="29"/>
      <c r="R1029" s="29"/>
      <c r="S1029" s="29"/>
      <c r="T1029" s="29"/>
      <c r="U1029" s="29"/>
      <c r="V1029" s="29"/>
      <c r="W1029" s="29"/>
      <c r="X1029" s="29"/>
      <c r="Y1029" s="29"/>
      <c r="Z1029" s="29"/>
      <c r="AA1029" s="29"/>
      <c r="AB1029" s="29"/>
      <c r="AC1029" s="29"/>
      <c r="AD1029" s="29"/>
      <c r="AE1029" s="29"/>
      <c r="AF1029" s="29"/>
      <c r="AG1029" s="29"/>
      <c r="AH1029" s="29"/>
      <c r="AI1029" s="29"/>
      <c r="AJ1029" s="29"/>
      <c r="AK1029" s="29"/>
      <c r="AL1029" s="29"/>
      <c r="AM1029" s="29"/>
      <c r="AN1029" s="29"/>
      <c r="AO1029" s="29"/>
      <c r="AP1029" s="31"/>
      <c r="AQ1029" s="31"/>
      <c r="AR1029" s="7">
        <v>17.600000000000001</v>
      </c>
      <c r="AS1029" s="7">
        <v>20.100000000000001</v>
      </c>
      <c r="AU1029" s="51"/>
      <c r="AV1029" s="52"/>
      <c r="AW1029" s="123"/>
      <c r="AY1029" s="59">
        <f t="shared" si="1442"/>
        <v>0</v>
      </c>
      <c r="AZ1029" s="59">
        <f t="shared" si="1443"/>
        <v>0</v>
      </c>
      <c r="BA1029" s="59">
        <f t="shared" si="1444"/>
        <v>12.2</v>
      </c>
    </row>
    <row r="1030" spans="1:53" x14ac:dyDescent="0.15">
      <c r="A1030" s="9"/>
      <c r="B1030" s="10"/>
      <c r="C1030" s="136" t="s">
        <v>156</v>
      </c>
      <c r="D1030" s="23" t="s">
        <v>6</v>
      </c>
      <c r="E1030" s="26">
        <f t="shared" ref="E1030:AI1030" si="1453">SUM(E1031:E1032)</f>
        <v>0</v>
      </c>
      <c r="F1030" s="26">
        <f t="shared" si="1453"/>
        <v>0</v>
      </c>
      <c r="G1030" s="26">
        <f t="shared" si="1453"/>
        <v>0</v>
      </c>
      <c r="H1030" s="26">
        <f t="shared" si="1453"/>
        <v>0</v>
      </c>
      <c r="I1030" s="26">
        <f t="shared" si="1453"/>
        <v>0</v>
      </c>
      <c r="J1030" s="26">
        <f t="shared" si="1453"/>
        <v>0</v>
      </c>
      <c r="K1030" s="26">
        <f t="shared" si="1453"/>
        <v>0</v>
      </c>
      <c r="L1030" s="26">
        <f t="shared" si="1453"/>
        <v>0</v>
      </c>
      <c r="M1030" s="26">
        <f t="shared" si="1453"/>
        <v>0</v>
      </c>
      <c r="N1030" s="26">
        <f t="shared" si="1453"/>
        <v>0</v>
      </c>
      <c r="O1030" s="26">
        <f t="shared" si="1453"/>
        <v>0</v>
      </c>
      <c r="P1030" s="26">
        <f t="shared" si="1453"/>
        <v>0</v>
      </c>
      <c r="Q1030" s="26">
        <f t="shared" si="1453"/>
        <v>0</v>
      </c>
      <c r="R1030" s="26">
        <f t="shared" si="1453"/>
        <v>0</v>
      </c>
      <c r="S1030" s="26">
        <f t="shared" si="1453"/>
        <v>0</v>
      </c>
      <c r="T1030" s="26">
        <f t="shared" si="1453"/>
        <v>0</v>
      </c>
      <c r="U1030" s="26">
        <f t="shared" si="1453"/>
        <v>0</v>
      </c>
      <c r="V1030" s="26">
        <f t="shared" si="1453"/>
        <v>0</v>
      </c>
      <c r="W1030" s="26">
        <f t="shared" si="1453"/>
        <v>0</v>
      </c>
      <c r="X1030" s="26">
        <f t="shared" si="1453"/>
        <v>0</v>
      </c>
      <c r="Y1030" s="26">
        <f t="shared" si="1453"/>
        <v>0</v>
      </c>
      <c r="Z1030" s="26">
        <f t="shared" si="1453"/>
        <v>0</v>
      </c>
      <c r="AA1030" s="26">
        <f t="shared" si="1453"/>
        <v>0</v>
      </c>
      <c r="AB1030" s="26">
        <f t="shared" si="1453"/>
        <v>0</v>
      </c>
      <c r="AC1030" s="26">
        <f t="shared" si="1453"/>
        <v>0</v>
      </c>
      <c r="AD1030" s="26">
        <f t="shared" si="1453"/>
        <v>0</v>
      </c>
      <c r="AE1030" s="26">
        <f t="shared" si="1453"/>
        <v>0</v>
      </c>
      <c r="AF1030" s="26">
        <f t="shared" si="1453"/>
        <v>0</v>
      </c>
      <c r="AG1030" s="26">
        <f t="shared" si="1453"/>
        <v>0</v>
      </c>
      <c r="AH1030" s="26">
        <f t="shared" si="1453"/>
        <v>0</v>
      </c>
      <c r="AI1030" s="26">
        <f t="shared" si="1453"/>
        <v>0</v>
      </c>
      <c r="AJ1030" s="26">
        <f t="shared" ref="AJ1030:AK1030" si="1454">SUM(AJ1031:AJ1032)</f>
        <v>0</v>
      </c>
      <c r="AK1030" s="26">
        <f t="shared" si="1454"/>
        <v>0</v>
      </c>
      <c r="AL1030" s="26">
        <f t="shared" ref="AL1030" si="1455">SUM(AL1031:AL1032)</f>
        <v>0</v>
      </c>
      <c r="AM1030" s="26">
        <f t="shared" ref="AM1030" si="1456">SUM(AM1031:AM1032)</f>
        <v>0</v>
      </c>
      <c r="AN1030" s="26">
        <f t="shared" ref="AN1030" si="1457">SUM(AN1031:AN1032)</f>
        <v>0</v>
      </c>
      <c r="AO1030" s="26">
        <f t="shared" ref="AO1030" si="1458">SUM(AO1031:AO1032)</f>
        <v>0</v>
      </c>
      <c r="AP1030" s="27">
        <f t="shared" ref="AP1030" si="1459">SUM(AP1031:AP1032)</f>
        <v>0</v>
      </c>
      <c r="AQ1030" s="27">
        <f t="shared" ref="AQ1030" si="1460">SUM(AQ1031:AQ1032)</f>
        <v>0</v>
      </c>
      <c r="AR1030" s="3">
        <v>262.89999999999998</v>
      </c>
      <c r="AS1030" s="3">
        <v>254.6</v>
      </c>
      <c r="AU1030" s="51"/>
      <c r="AV1030" s="52"/>
      <c r="AW1030" s="121" t="s">
        <v>397</v>
      </c>
      <c r="AY1030" s="59">
        <f t="shared" si="1442"/>
        <v>0</v>
      </c>
      <c r="AZ1030" s="59">
        <f t="shared" si="1443"/>
        <v>0</v>
      </c>
      <c r="BA1030" s="59">
        <f t="shared" si="1444"/>
        <v>410.8</v>
      </c>
    </row>
    <row r="1031" spans="1:53" x14ac:dyDescent="0.15">
      <c r="A1031" s="9"/>
      <c r="B1031" s="10"/>
      <c r="C1031" s="137"/>
      <c r="D1031" s="22" t="s">
        <v>7</v>
      </c>
      <c r="E1031" s="28"/>
      <c r="F1031" s="28"/>
      <c r="G1031" s="28"/>
      <c r="H1031" s="28"/>
      <c r="I1031" s="28"/>
      <c r="J1031" s="28"/>
      <c r="K1031" s="28"/>
      <c r="L1031" s="28"/>
      <c r="M1031" s="28"/>
      <c r="N1031" s="28"/>
      <c r="O1031" s="28"/>
      <c r="P1031" s="28"/>
      <c r="Q1031" s="28"/>
      <c r="R1031" s="28"/>
      <c r="S1031" s="28"/>
      <c r="T1031" s="28"/>
      <c r="U1031" s="28"/>
      <c r="V1031" s="28"/>
      <c r="W1031" s="28"/>
      <c r="X1031" s="28"/>
      <c r="Y1031" s="28"/>
      <c r="Z1031" s="28"/>
      <c r="AA1031" s="28"/>
      <c r="AB1031" s="28"/>
      <c r="AC1031" s="28"/>
      <c r="AD1031" s="28"/>
      <c r="AE1031" s="28"/>
      <c r="AF1031" s="28"/>
      <c r="AG1031" s="28"/>
      <c r="AH1031" s="28"/>
      <c r="AI1031" s="28"/>
      <c r="AJ1031" s="28"/>
      <c r="AK1031" s="28"/>
      <c r="AL1031" s="28"/>
      <c r="AM1031" s="28"/>
      <c r="AN1031" s="28"/>
      <c r="AO1031" s="28"/>
      <c r="AP1031" s="30"/>
      <c r="AQ1031" s="30"/>
      <c r="AR1031" s="5">
        <v>153.30000000000001</v>
      </c>
      <c r="AS1031" s="5">
        <v>148.5</v>
      </c>
      <c r="AU1031" s="51"/>
      <c r="AV1031" s="52"/>
      <c r="AW1031" s="122"/>
      <c r="AY1031" s="59">
        <f t="shared" si="1442"/>
        <v>0</v>
      </c>
      <c r="AZ1031" s="59">
        <f t="shared" si="1443"/>
        <v>0</v>
      </c>
      <c r="BA1031" s="59">
        <f t="shared" si="1444"/>
        <v>270.39999999999998</v>
      </c>
    </row>
    <row r="1032" spans="1:53" x14ac:dyDescent="0.15">
      <c r="A1032" s="9"/>
      <c r="B1032" s="10"/>
      <c r="C1032" s="137"/>
      <c r="D1032" s="22" t="s">
        <v>8</v>
      </c>
      <c r="E1032" s="28"/>
      <c r="F1032" s="28"/>
      <c r="G1032" s="28"/>
      <c r="H1032" s="28"/>
      <c r="I1032" s="28"/>
      <c r="J1032" s="28"/>
      <c r="K1032" s="28"/>
      <c r="L1032" s="28"/>
      <c r="M1032" s="28"/>
      <c r="N1032" s="28"/>
      <c r="O1032" s="28"/>
      <c r="P1032" s="28"/>
      <c r="Q1032" s="28"/>
      <c r="R1032" s="28"/>
      <c r="S1032" s="28"/>
      <c r="T1032" s="28"/>
      <c r="U1032" s="28"/>
      <c r="V1032" s="28"/>
      <c r="W1032" s="28"/>
      <c r="X1032" s="28"/>
      <c r="Y1032" s="28"/>
      <c r="Z1032" s="28"/>
      <c r="AA1032" s="28"/>
      <c r="AB1032" s="28"/>
      <c r="AC1032" s="28"/>
      <c r="AD1032" s="28"/>
      <c r="AE1032" s="28"/>
      <c r="AF1032" s="28"/>
      <c r="AG1032" s="28"/>
      <c r="AH1032" s="28"/>
      <c r="AI1032" s="28"/>
      <c r="AJ1032" s="28"/>
      <c r="AK1032" s="28"/>
      <c r="AL1032" s="28"/>
      <c r="AM1032" s="28"/>
      <c r="AN1032" s="28"/>
      <c r="AO1032" s="28"/>
      <c r="AP1032" s="30"/>
      <c r="AQ1032" s="30"/>
      <c r="AR1032" s="5">
        <v>109.6</v>
      </c>
      <c r="AS1032" s="5">
        <v>106.1</v>
      </c>
      <c r="AU1032" s="51"/>
      <c r="AV1032" s="52"/>
      <c r="AW1032" s="122"/>
      <c r="AY1032" s="59">
        <f t="shared" si="1442"/>
        <v>0</v>
      </c>
      <c r="AZ1032" s="59">
        <f t="shared" si="1443"/>
        <v>0</v>
      </c>
      <c r="BA1032" s="59">
        <f t="shared" si="1444"/>
        <v>140.4</v>
      </c>
    </row>
    <row r="1033" spans="1:53" x14ac:dyDescent="0.15">
      <c r="A1033" s="9"/>
      <c r="B1033" s="10"/>
      <c r="C1033" s="137"/>
      <c r="D1033" s="22" t="s">
        <v>9</v>
      </c>
      <c r="E1033" s="28"/>
      <c r="F1033" s="28"/>
      <c r="G1033" s="28"/>
      <c r="H1033" s="28"/>
      <c r="I1033" s="28"/>
      <c r="J1033" s="28"/>
      <c r="K1033" s="28"/>
      <c r="L1033" s="28"/>
      <c r="M1033" s="28"/>
      <c r="N1033" s="28"/>
      <c r="O1033" s="28"/>
      <c r="P1033" s="28"/>
      <c r="Q1033" s="28"/>
      <c r="R1033" s="28"/>
      <c r="S1033" s="28"/>
      <c r="T1033" s="28"/>
      <c r="U1033" s="28"/>
      <c r="V1033" s="28"/>
      <c r="W1033" s="28"/>
      <c r="X1033" s="28"/>
      <c r="Y1033" s="28"/>
      <c r="Z1033" s="28"/>
      <c r="AA1033" s="28"/>
      <c r="AB1033" s="28"/>
      <c r="AC1033" s="28"/>
      <c r="AD1033" s="28"/>
      <c r="AE1033" s="28"/>
      <c r="AF1033" s="28"/>
      <c r="AG1033" s="28"/>
      <c r="AH1033" s="28"/>
      <c r="AI1033" s="28"/>
      <c r="AJ1033" s="28"/>
      <c r="AK1033" s="28"/>
      <c r="AL1033" s="28"/>
      <c r="AM1033" s="28"/>
      <c r="AN1033" s="28"/>
      <c r="AO1033" s="28"/>
      <c r="AP1033" s="30"/>
      <c r="AQ1033" s="30"/>
      <c r="AR1033" s="5">
        <v>229.5</v>
      </c>
      <c r="AS1033" s="5">
        <v>224.3</v>
      </c>
      <c r="AU1033" s="51"/>
      <c r="AV1033" s="52"/>
      <c r="AW1033" s="122"/>
      <c r="AY1033" s="59">
        <f t="shared" si="1442"/>
        <v>0</v>
      </c>
      <c r="AZ1033" s="59">
        <f t="shared" si="1443"/>
        <v>0</v>
      </c>
      <c r="BA1033" s="59">
        <f t="shared" si="1444"/>
        <v>396.1</v>
      </c>
    </row>
    <row r="1034" spans="1:53" x14ac:dyDescent="0.15">
      <c r="A1034" s="9"/>
      <c r="B1034" s="10"/>
      <c r="C1034" s="137"/>
      <c r="D1034" s="22" t="s">
        <v>10</v>
      </c>
      <c r="E1034" s="28"/>
      <c r="F1034" s="28"/>
      <c r="G1034" s="28"/>
      <c r="H1034" s="28"/>
      <c r="I1034" s="28"/>
      <c r="J1034" s="28"/>
      <c r="K1034" s="28"/>
      <c r="L1034" s="28"/>
      <c r="M1034" s="28"/>
      <c r="N1034" s="28"/>
      <c r="O1034" s="28"/>
      <c r="P1034" s="28"/>
      <c r="Q1034" s="28"/>
      <c r="R1034" s="28"/>
      <c r="S1034" s="28"/>
      <c r="T1034" s="28"/>
      <c r="U1034" s="28"/>
      <c r="V1034" s="28"/>
      <c r="W1034" s="28"/>
      <c r="X1034" s="28"/>
      <c r="Y1034" s="28"/>
      <c r="Z1034" s="28"/>
      <c r="AA1034" s="28"/>
      <c r="AB1034" s="28"/>
      <c r="AC1034" s="28"/>
      <c r="AD1034" s="28"/>
      <c r="AE1034" s="28"/>
      <c r="AF1034" s="28"/>
      <c r="AG1034" s="28"/>
      <c r="AH1034" s="28"/>
      <c r="AI1034" s="28"/>
      <c r="AJ1034" s="28"/>
      <c r="AK1034" s="28"/>
      <c r="AL1034" s="28"/>
      <c r="AM1034" s="28"/>
      <c r="AN1034" s="28"/>
      <c r="AO1034" s="28"/>
      <c r="AP1034" s="30"/>
      <c r="AQ1034" s="30"/>
      <c r="AR1034" s="5">
        <v>33.4</v>
      </c>
      <c r="AS1034" s="5">
        <v>30.3</v>
      </c>
      <c r="AU1034" s="51"/>
      <c r="AV1034" s="52"/>
      <c r="AW1034" s="122"/>
      <c r="AY1034" s="59">
        <f t="shared" si="1442"/>
        <v>0</v>
      </c>
      <c r="AZ1034" s="59">
        <f t="shared" si="1443"/>
        <v>0</v>
      </c>
      <c r="BA1034" s="59">
        <f t="shared" si="1444"/>
        <v>14.7</v>
      </c>
    </row>
    <row r="1035" spans="1:53" ht="14.25" thickBot="1" x14ac:dyDescent="0.2">
      <c r="A1035" s="9"/>
      <c r="B1035" s="10"/>
      <c r="C1035" s="138"/>
      <c r="D1035" s="24" t="s">
        <v>11</v>
      </c>
      <c r="E1035" s="29"/>
      <c r="F1035" s="29"/>
      <c r="G1035" s="29"/>
      <c r="H1035" s="29"/>
      <c r="I1035" s="29"/>
      <c r="J1035" s="29"/>
      <c r="K1035" s="29"/>
      <c r="L1035" s="29"/>
      <c r="M1035" s="29"/>
      <c r="N1035" s="29"/>
      <c r="O1035" s="29"/>
      <c r="P1035" s="29"/>
      <c r="Q1035" s="29"/>
      <c r="R1035" s="29"/>
      <c r="S1035" s="29"/>
      <c r="T1035" s="29"/>
      <c r="U1035" s="29"/>
      <c r="V1035" s="29"/>
      <c r="W1035" s="29"/>
      <c r="X1035" s="29"/>
      <c r="Y1035" s="29"/>
      <c r="Z1035" s="29"/>
      <c r="AA1035" s="29"/>
      <c r="AB1035" s="29"/>
      <c r="AC1035" s="29"/>
      <c r="AD1035" s="29"/>
      <c r="AE1035" s="29"/>
      <c r="AF1035" s="29"/>
      <c r="AG1035" s="29"/>
      <c r="AH1035" s="29"/>
      <c r="AI1035" s="29"/>
      <c r="AJ1035" s="29"/>
      <c r="AK1035" s="29"/>
      <c r="AL1035" s="29"/>
      <c r="AM1035" s="29"/>
      <c r="AN1035" s="29"/>
      <c r="AO1035" s="29"/>
      <c r="AP1035" s="31"/>
      <c r="AQ1035" s="31"/>
      <c r="AR1035" s="7">
        <v>40.700000000000003</v>
      </c>
      <c r="AS1035" s="7">
        <v>38.1</v>
      </c>
      <c r="AU1035" s="51"/>
      <c r="AV1035" s="52"/>
      <c r="AW1035" s="123"/>
      <c r="AY1035" s="59">
        <f t="shared" si="1442"/>
        <v>0</v>
      </c>
      <c r="AZ1035" s="59">
        <f t="shared" si="1443"/>
        <v>0</v>
      </c>
      <c r="BA1035" s="59">
        <f t="shared" si="1444"/>
        <v>15.4</v>
      </c>
    </row>
    <row r="1036" spans="1:53" x14ac:dyDescent="0.15">
      <c r="A1036" s="9"/>
      <c r="B1036" s="10"/>
      <c r="C1036" s="136" t="s">
        <v>157</v>
      </c>
      <c r="D1036" s="23" t="s">
        <v>6</v>
      </c>
      <c r="E1036" s="26">
        <f t="shared" ref="E1036:AI1036" si="1461">SUM(E1037:E1038)</f>
        <v>0</v>
      </c>
      <c r="F1036" s="26">
        <f t="shared" si="1461"/>
        <v>0</v>
      </c>
      <c r="G1036" s="26">
        <f t="shared" si="1461"/>
        <v>0</v>
      </c>
      <c r="H1036" s="26">
        <f t="shared" si="1461"/>
        <v>0</v>
      </c>
      <c r="I1036" s="26">
        <f t="shared" si="1461"/>
        <v>0</v>
      </c>
      <c r="J1036" s="26">
        <f t="shared" si="1461"/>
        <v>0</v>
      </c>
      <c r="K1036" s="26">
        <f t="shared" si="1461"/>
        <v>0</v>
      </c>
      <c r="L1036" s="26">
        <f t="shared" si="1461"/>
        <v>0</v>
      </c>
      <c r="M1036" s="26">
        <f t="shared" si="1461"/>
        <v>0</v>
      </c>
      <c r="N1036" s="26">
        <f t="shared" si="1461"/>
        <v>0</v>
      </c>
      <c r="O1036" s="26">
        <f t="shared" si="1461"/>
        <v>0</v>
      </c>
      <c r="P1036" s="26">
        <f t="shared" si="1461"/>
        <v>0</v>
      </c>
      <c r="Q1036" s="26">
        <f t="shared" si="1461"/>
        <v>0</v>
      </c>
      <c r="R1036" s="26">
        <f t="shared" si="1461"/>
        <v>0</v>
      </c>
      <c r="S1036" s="26">
        <f t="shared" si="1461"/>
        <v>0</v>
      </c>
      <c r="T1036" s="26">
        <f t="shared" si="1461"/>
        <v>0</v>
      </c>
      <c r="U1036" s="26">
        <f t="shared" si="1461"/>
        <v>0</v>
      </c>
      <c r="V1036" s="26">
        <f t="shared" si="1461"/>
        <v>0</v>
      </c>
      <c r="W1036" s="26">
        <f t="shared" si="1461"/>
        <v>0</v>
      </c>
      <c r="X1036" s="26">
        <f t="shared" si="1461"/>
        <v>0</v>
      </c>
      <c r="Y1036" s="26">
        <f t="shared" si="1461"/>
        <v>0</v>
      </c>
      <c r="Z1036" s="26">
        <f t="shared" si="1461"/>
        <v>0</v>
      </c>
      <c r="AA1036" s="26">
        <f t="shared" si="1461"/>
        <v>0</v>
      </c>
      <c r="AB1036" s="26">
        <f t="shared" si="1461"/>
        <v>0</v>
      </c>
      <c r="AC1036" s="26">
        <f t="shared" si="1461"/>
        <v>0</v>
      </c>
      <c r="AD1036" s="26">
        <f t="shared" si="1461"/>
        <v>0</v>
      </c>
      <c r="AE1036" s="26">
        <f t="shared" si="1461"/>
        <v>0</v>
      </c>
      <c r="AF1036" s="26">
        <f t="shared" si="1461"/>
        <v>0</v>
      </c>
      <c r="AG1036" s="26">
        <f t="shared" si="1461"/>
        <v>0</v>
      </c>
      <c r="AH1036" s="26">
        <f t="shared" si="1461"/>
        <v>0</v>
      </c>
      <c r="AI1036" s="26">
        <f t="shared" si="1461"/>
        <v>0</v>
      </c>
      <c r="AJ1036" s="26">
        <f t="shared" ref="AJ1036:AK1036" si="1462">SUM(AJ1037:AJ1038)</f>
        <v>0</v>
      </c>
      <c r="AK1036" s="26">
        <f t="shared" si="1462"/>
        <v>0</v>
      </c>
      <c r="AL1036" s="26">
        <f t="shared" ref="AL1036" si="1463">SUM(AL1037:AL1038)</f>
        <v>0</v>
      </c>
      <c r="AM1036" s="26">
        <f t="shared" ref="AM1036" si="1464">SUM(AM1037:AM1038)</f>
        <v>0</v>
      </c>
      <c r="AN1036" s="26">
        <f t="shared" ref="AN1036" si="1465">SUM(AN1037:AN1038)</f>
        <v>0</v>
      </c>
      <c r="AO1036" s="26">
        <f t="shared" ref="AO1036" si="1466">SUM(AO1037:AO1038)</f>
        <v>0</v>
      </c>
      <c r="AP1036" s="27">
        <f t="shared" ref="AP1036" si="1467">SUM(AP1037:AP1038)</f>
        <v>0</v>
      </c>
      <c r="AQ1036" s="27">
        <f t="shared" ref="AQ1036" si="1468">SUM(AQ1037:AQ1038)</f>
        <v>0</v>
      </c>
      <c r="AR1036" s="3">
        <v>113.6</v>
      </c>
      <c r="AS1036" s="3">
        <v>109.111</v>
      </c>
      <c r="AU1036" s="51"/>
      <c r="AV1036" s="52"/>
      <c r="AW1036" s="53" t="s">
        <v>212</v>
      </c>
      <c r="AY1036" s="59">
        <f t="shared" si="1442"/>
        <v>0</v>
      </c>
      <c r="AZ1036" s="59">
        <f t="shared" si="1443"/>
        <v>0</v>
      </c>
      <c r="BA1036" s="59">
        <f t="shared" si="1444"/>
        <v>1238.3</v>
      </c>
    </row>
    <row r="1037" spans="1:53" x14ac:dyDescent="0.15">
      <c r="A1037" s="9"/>
      <c r="B1037" s="10"/>
      <c r="C1037" s="137"/>
      <c r="D1037" s="22" t="s">
        <v>7</v>
      </c>
      <c r="E1037" s="28"/>
      <c r="F1037" s="28"/>
      <c r="G1037" s="28"/>
      <c r="H1037" s="28"/>
      <c r="I1037" s="28"/>
      <c r="J1037" s="28"/>
      <c r="K1037" s="28"/>
      <c r="L1037" s="28"/>
      <c r="M1037" s="28"/>
      <c r="N1037" s="28"/>
      <c r="O1037" s="28"/>
      <c r="P1037" s="28"/>
      <c r="Q1037" s="28"/>
      <c r="R1037" s="28"/>
      <c r="S1037" s="28"/>
      <c r="T1037" s="28"/>
      <c r="U1037" s="28"/>
      <c r="V1037" s="28"/>
      <c r="W1037" s="28"/>
      <c r="X1037" s="28"/>
      <c r="Y1037" s="28"/>
      <c r="Z1037" s="28"/>
      <c r="AA1037" s="28"/>
      <c r="AB1037" s="28"/>
      <c r="AC1037" s="28"/>
      <c r="AD1037" s="28"/>
      <c r="AE1037" s="28"/>
      <c r="AF1037" s="28"/>
      <c r="AG1037" s="28"/>
      <c r="AH1037" s="28"/>
      <c r="AI1037" s="28"/>
      <c r="AJ1037" s="28"/>
      <c r="AK1037" s="28"/>
      <c r="AL1037" s="28"/>
      <c r="AM1037" s="28"/>
      <c r="AN1037" s="28"/>
      <c r="AO1037" s="28"/>
      <c r="AP1037" s="30"/>
      <c r="AQ1037" s="30"/>
      <c r="AR1037" s="5">
        <v>13.2</v>
      </c>
      <c r="AS1037" s="5">
        <v>11</v>
      </c>
      <c r="AU1037" s="51"/>
      <c r="AV1037" s="52"/>
      <c r="AW1037" s="54"/>
      <c r="AY1037" s="59">
        <f t="shared" si="1442"/>
        <v>0</v>
      </c>
      <c r="AZ1037" s="59">
        <f t="shared" si="1443"/>
        <v>0</v>
      </c>
      <c r="BA1037" s="59">
        <f t="shared" si="1444"/>
        <v>716.3</v>
      </c>
    </row>
    <row r="1038" spans="1:53" x14ac:dyDescent="0.15">
      <c r="A1038" s="9"/>
      <c r="B1038" s="10"/>
      <c r="C1038" s="137"/>
      <c r="D1038" s="22" t="s">
        <v>8</v>
      </c>
      <c r="E1038" s="28"/>
      <c r="F1038" s="28"/>
      <c r="G1038" s="28"/>
      <c r="H1038" s="28"/>
      <c r="I1038" s="28"/>
      <c r="J1038" s="28"/>
      <c r="K1038" s="28"/>
      <c r="L1038" s="28"/>
      <c r="M1038" s="28"/>
      <c r="N1038" s="28"/>
      <c r="O1038" s="28"/>
      <c r="P1038" s="28"/>
      <c r="Q1038" s="28"/>
      <c r="R1038" s="28"/>
      <c r="S1038" s="28"/>
      <c r="T1038" s="28"/>
      <c r="U1038" s="28"/>
      <c r="V1038" s="28"/>
      <c r="W1038" s="28"/>
      <c r="X1038" s="28"/>
      <c r="Y1038" s="28"/>
      <c r="Z1038" s="28"/>
      <c r="AA1038" s="28"/>
      <c r="AB1038" s="28"/>
      <c r="AC1038" s="28"/>
      <c r="AD1038" s="28"/>
      <c r="AE1038" s="28"/>
      <c r="AF1038" s="28"/>
      <c r="AG1038" s="28"/>
      <c r="AH1038" s="28"/>
      <c r="AI1038" s="28"/>
      <c r="AJ1038" s="28"/>
      <c r="AK1038" s="28"/>
      <c r="AL1038" s="28"/>
      <c r="AM1038" s="28"/>
      <c r="AN1038" s="28"/>
      <c r="AO1038" s="28"/>
      <c r="AP1038" s="30"/>
      <c r="AQ1038" s="30"/>
      <c r="AR1038" s="5">
        <v>100.4</v>
      </c>
      <c r="AS1038" s="5">
        <v>98.1</v>
      </c>
      <c r="AU1038" s="51"/>
      <c r="AV1038" s="52"/>
      <c r="AW1038" s="54"/>
      <c r="AY1038" s="59">
        <f t="shared" si="1442"/>
        <v>0</v>
      </c>
      <c r="AZ1038" s="59">
        <f t="shared" si="1443"/>
        <v>0</v>
      </c>
      <c r="BA1038" s="59">
        <f t="shared" si="1444"/>
        <v>522</v>
      </c>
    </row>
    <row r="1039" spans="1:53" x14ac:dyDescent="0.15">
      <c r="A1039" s="9"/>
      <c r="B1039" s="10"/>
      <c r="C1039" s="137"/>
      <c r="D1039" s="22" t="s">
        <v>9</v>
      </c>
      <c r="E1039" s="28"/>
      <c r="F1039" s="28"/>
      <c r="G1039" s="28"/>
      <c r="H1039" s="28"/>
      <c r="I1039" s="28"/>
      <c r="J1039" s="28"/>
      <c r="K1039" s="28"/>
      <c r="L1039" s="28"/>
      <c r="M1039" s="28"/>
      <c r="N1039" s="28"/>
      <c r="O1039" s="28"/>
      <c r="P1039" s="28"/>
      <c r="Q1039" s="28"/>
      <c r="R1039" s="28"/>
      <c r="S1039" s="28"/>
      <c r="T1039" s="28"/>
      <c r="U1039" s="28"/>
      <c r="V1039" s="28"/>
      <c r="W1039" s="28"/>
      <c r="X1039" s="28"/>
      <c r="Y1039" s="28"/>
      <c r="Z1039" s="28"/>
      <c r="AA1039" s="28"/>
      <c r="AB1039" s="28"/>
      <c r="AC1039" s="28"/>
      <c r="AD1039" s="28"/>
      <c r="AE1039" s="28"/>
      <c r="AF1039" s="28"/>
      <c r="AG1039" s="28"/>
      <c r="AH1039" s="28"/>
      <c r="AI1039" s="28"/>
      <c r="AJ1039" s="28"/>
      <c r="AK1039" s="28"/>
      <c r="AL1039" s="28"/>
      <c r="AM1039" s="28"/>
      <c r="AN1039" s="28"/>
      <c r="AO1039" s="28"/>
      <c r="AP1039" s="30"/>
      <c r="AQ1039" s="30"/>
      <c r="AR1039" s="5">
        <v>106.4</v>
      </c>
      <c r="AS1039" s="5">
        <v>100.5</v>
      </c>
      <c r="AU1039" s="51"/>
      <c r="AV1039" s="52"/>
      <c r="AW1039" s="54"/>
      <c r="AY1039" s="59">
        <f t="shared" si="1442"/>
        <v>0</v>
      </c>
      <c r="AZ1039" s="59">
        <f t="shared" si="1443"/>
        <v>0</v>
      </c>
      <c r="BA1039" s="59">
        <f t="shared" si="1444"/>
        <v>1206.2</v>
      </c>
    </row>
    <row r="1040" spans="1:53" x14ac:dyDescent="0.15">
      <c r="A1040" s="9"/>
      <c r="B1040" s="10"/>
      <c r="C1040" s="137"/>
      <c r="D1040" s="22" t="s">
        <v>10</v>
      </c>
      <c r="E1040" s="28"/>
      <c r="F1040" s="28"/>
      <c r="G1040" s="28"/>
      <c r="H1040" s="28"/>
      <c r="I1040" s="28"/>
      <c r="J1040" s="28"/>
      <c r="K1040" s="28"/>
      <c r="L1040" s="28"/>
      <c r="M1040" s="28"/>
      <c r="N1040" s="28"/>
      <c r="O1040" s="28"/>
      <c r="P1040" s="28"/>
      <c r="Q1040" s="28"/>
      <c r="R1040" s="28"/>
      <c r="S1040" s="28"/>
      <c r="T1040" s="28"/>
      <c r="U1040" s="28"/>
      <c r="V1040" s="28"/>
      <c r="W1040" s="28"/>
      <c r="X1040" s="28"/>
      <c r="Y1040" s="28"/>
      <c r="Z1040" s="28"/>
      <c r="AA1040" s="28"/>
      <c r="AB1040" s="28"/>
      <c r="AC1040" s="28"/>
      <c r="AD1040" s="28"/>
      <c r="AE1040" s="28"/>
      <c r="AF1040" s="28"/>
      <c r="AG1040" s="28"/>
      <c r="AH1040" s="28"/>
      <c r="AI1040" s="28"/>
      <c r="AJ1040" s="28"/>
      <c r="AK1040" s="28"/>
      <c r="AL1040" s="28"/>
      <c r="AM1040" s="28"/>
      <c r="AN1040" s="28"/>
      <c r="AO1040" s="28"/>
      <c r="AP1040" s="30"/>
      <c r="AQ1040" s="30"/>
      <c r="AR1040" s="5">
        <v>7.2</v>
      </c>
      <c r="AS1040" s="5">
        <v>8.6</v>
      </c>
      <c r="AU1040" s="51"/>
      <c r="AV1040" s="52"/>
      <c r="AW1040" s="54"/>
      <c r="AY1040" s="59">
        <f t="shared" si="1442"/>
        <v>0</v>
      </c>
      <c r="AZ1040" s="59">
        <f t="shared" si="1443"/>
        <v>0</v>
      </c>
      <c r="BA1040" s="59">
        <f t="shared" si="1444"/>
        <v>32.1</v>
      </c>
    </row>
    <row r="1041" spans="1:53" ht="14.25" thickBot="1" x14ac:dyDescent="0.2">
      <c r="A1041" s="9"/>
      <c r="B1041" s="10"/>
      <c r="C1041" s="138"/>
      <c r="D1041" s="24" t="s">
        <v>11</v>
      </c>
      <c r="E1041" s="29"/>
      <c r="F1041" s="29"/>
      <c r="G1041" s="29"/>
      <c r="H1041" s="29"/>
      <c r="I1041" s="29"/>
      <c r="J1041" s="29"/>
      <c r="K1041" s="29"/>
      <c r="L1041" s="29"/>
      <c r="M1041" s="29"/>
      <c r="N1041" s="29"/>
      <c r="O1041" s="29"/>
      <c r="P1041" s="29"/>
      <c r="Q1041" s="29"/>
      <c r="R1041" s="29"/>
      <c r="S1041" s="29"/>
      <c r="T1041" s="29"/>
      <c r="U1041" s="29"/>
      <c r="V1041" s="29"/>
      <c r="W1041" s="29"/>
      <c r="X1041" s="29"/>
      <c r="Y1041" s="29"/>
      <c r="Z1041" s="29"/>
      <c r="AA1041" s="29"/>
      <c r="AB1041" s="29"/>
      <c r="AC1041" s="29"/>
      <c r="AD1041" s="29"/>
      <c r="AE1041" s="29"/>
      <c r="AF1041" s="29"/>
      <c r="AG1041" s="29"/>
      <c r="AH1041" s="29"/>
      <c r="AI1041" s="29"/>
      <c r="AJ1041" s="29"/>
      <c r="AK1041" s="29"/>
      <c r="AL1041" s="29"/>
      <c r="AM1041" s="29"/>
      <c r="AN1041" s="29"/>
      <c r="AO1041" s="29"/>
      <c r="AP1041" s="31"/>
      <c r="AQ1041" s="31"/>
      <c r="AR1041" s="7">
        <v>7.9</v>
      </c>
      <c r="AS1041" s="7">
        <v>9.4</v>
      </c>
      <c r="AU1041" s="51"/>
      <c r="AV1041" s="52"/>
      <c r="AW1041" s="55"/>
      <c r="AY1041" s="59">
        <f t="shared" si="1442"/>
        <v>0</v>
      </c>
      <c r="AZ1041" s="59">
        <f t="shared" si="1443"/>
        <v>0</v>
      </c>
      <c r="BA1041" s="59">
        <f t="shared" si="1444"/>
        <v>33.5</v>
      </c>
    </row>
    <row r="1042" spans="1:53" x14ac:dyDescent="0.15">
      <c r="A1042" s="9"/>
      <c r="B1042" s="10"/>
      <c r="C1042" s="136" t="s">
        <v>158</v>
      </c>
      <c r="D1042" s="23" t="s">
        <v>6</v>
      </c>
      <c r="E1042" s="26">
        <f t="shared" ref="E1042:AI1042" si="1469">SUM(E1043:E1044)</f>
        <v>0</v>
      </c>
      <c r="F1042" s="26">
        <f t="shared" si="1469"/>
        <v>0</v>
      </c>
      <c r="G1042" s="26">
        <f t="shared" si="1469"/>
        <v>0</v>
      </c>
      <c r="H1042" s="26">
        <f t="shared" si="1469"/>
        <v>0</v>
      </c>
      <c r="I1042" s="26">
        <f t="shared" si="1469"/>
        <v>0</v>
      </c>
      <c r="J1042" s="26">
        <f t="shared" si="1469"/>
        <v>0</v>
      </c>
      <c r="K1042" s="26">
        <f t="shared" si="1469"/>
        <v>0</v>
      </c>
      <c r="L1042" s="26">
        <f t="shared" si="1469"/>
        <v>0</v>
      </c>
      <c r="M1042" s="26">
        <f t="shared" si="1469"/>
        <v>0</v>
      </c>
      <c r="N1042" s="26">
        <f t="shared" si="1469"/>
        <v>0</v>
      </c>
      <c r="O1042" s="26">
        <f t="shared" si="1469"/>
        <v>0</v>
      </c>
      <c r="P1042" s="26">
        <f t="shared" si="1469"/>
        <v>0</v>
      </c>
      <c r="Q1042" s="26">
        <f t="shared" si="1469"/>
        <v>0</v>
      </c>
      <c r="R1042" s="26">
        <f t="shared" si="1469"/>
        <v>0</v>
      </c>
      <c r="S1042" s="26">
        <f t="shared" si="1469"/>
        <v>0</v>
      </c>
      <c r="T1042" s="26">
        <f t="shared" si="1469"/>
        <v>0</v>
      </c>
      <c r="U1042" s="26">
        <f t="shared" si="1469"/>
        <v>0</v>
      </c>
      <c r="V1042" s="26">
        <f t="shared" si="1469"/>
        <v>0</v>
      </c>
      <c r="W1042" s="26">
        <f t="shared" si="1469"/>
        <v>0</v>
      </c>
      <c r="X1042" s="26">
        <f t="shared" si="1469"/>
        <v>0</v>
      </c>
      <c r="Y1042" s="26">
        <f t="shared" si="1469"/>
        <v>0</v>
      </c>
      <c r="Z1042" s="26">
        <f t="shared" si="1469"/>
        <v>0</v>
      </c>
      <c r="AA1042" s="26">
        <f t="shared" si="1469"/>
        <v>0</v>
      </c>
      <c r="AB1042" s="26">
        <f t="shared" si="1469"/>
        <v>0</v>
      </c>
      <c r="AC1042" s="26">
        <f t="shared" si="1469"/>
        <v>0</v>
      </c>
      <c r="AD1042" s="26">
        <f t="shared" si="1469"/>
        <v>0</v>
      </c>
      <c r="AE1042" s="26">
        <f t="shared" si="1469"/>
        <v>0</v>
      </c>
      <c r="AF1042" s="26">
        <f t="shared" si="1469"/>
        <v>0</v>
      </c>
      <c r="AG1042" s="26">
        <f t="shared" si="1469"/>
        <v>0</v>
      </c>
      <c r="AH1042" s="26">
        <f t="shared" si="1469"/>
        <v>0</v>
      </c>
      <c r="AI1042" s="26">
        <f t="shared" si="1469"/>
        <v>0</v>
      </c>
      <c r="AJ1042" s="26">
        <f t="shared" ref="AJ1042:AK1042" si="1470">SUM(AJ1043:AJ1044)</f>
        <v>0</v>
      </c>
      <c r="AK1042" s="26">
        <f t="shared" si="1470"/>
        <v>0</v>
      </c>
      <c r="AL1042" s="26">
        <f t="shared" ref="AL1042" si="1471">SUM(AL1043:AL1044)</f>
        <v>0</v>
      </c>
      <c r="AM1042" s="26">
        <f t="shared" ref="AM1042" si="1472">SUM(AM1043:AM1044)</f>
        <v>0</v>
      </c>
      <c r="AN1042" s="26">
        <f t="shared" ref="AN1042" si="1473">SUM(AN1043:AN1044)</f>
        <v>0</v>
      </c>
      <c r="AO1042" s="26">
        <f t="shared" ref="AO1042" si="1474">SUM(AO1043:AO1044)</f>
        <v>0</v>
      </c>
      <c r="AP1042" s="27">
        <f t="shared" ref="AP1042" si="1475">SUM(AP1043:AP1044)</f>
        <v>0</v>
      </c>
      <c r="AQ1042" s="27">
        <f t="shared" ref="AQ1042" si="1476">SUM(AQ1043:AQ1044)</f>
        <v>0</v>
      </c>
      <c r="AR1042" s="3">
        <v>226.1</v>
      </c>
      <c r="AS1042" s="3">
        <v>229.3</v>
      </c>
      <c r="AU1042" s="51"/>
      <c r="AV1042" s="52"/>
      <c r="AW1042" s="53" t="s">
        <v>213</v>
      </c>
      <c r="AY1042" s="59">
        <f t="shared" si="1442"/>
        <v>0</v>
      </c>
      <c r="AZ1042" s="59">
        <f t="shared" si="1443"/>
        <v>0</v>
      </c>
      <c r="BA1042" s="59">
        <f t="shared" si="1444"/>
        <v>256.2</v>
      </c>
    </row>
    <row r="1043" spans="1:53" x14ac:dyDescent="0.15">
      <c r="A1043" s="9"/>
      <c r="B1043" s="10"/>
      <c r="C1043" s="137"/>
      <c r="D1043" s="22" t="s">
        <v>7</v>
      </c>
      <c r="E1043" s="28"/>
      <c r="F1043" s="28"/>
      <c r="G1043" s="28"/>
      <c r="H1043" s="28"/>
      <c r="I1043" s="28"/>
      <c r="J1043" s="28"/>
      <c r="K1043" s="28"/>
      <c r="L1043" s="28"/>
      <c r="M1043" s="28"/>
      <c r="N1043" s="28"/>
      <c r="O1043" s="28"/>
      <c r="P1043" s="28"/>
      <c r="Q1043" s="28"/>
      <c r="R1043" s="28"/>
      <c r="S1043" s="28"/>
      <c r="T1043" s="28"/>
      <c r="U1043" s="28"/>
      <c r="V1043" s="28"/>
      <c r="W1043" s="28"/>
      <c r="X1043" s="28"/>
      <c r="Y1043" s="28"/>
      <c r="Z1043" s="28"/>
      <c r="AA1043" s="28"/>
      <c r="AB1043" s="28"/>
      <c r="AC1043" s="28"/>
      <c r="AD1043" s="28"/>
      <c r="AE1043" s="28"/>
      <c r="AF1043" s="28"/>
      <c r="AG1043" s="28"/>
      <c r="AH1043" s="28"/>
      <c r="AI1043" s="28"/>
      <c r="AJ1043" s="28"/>
      <c r="AK1043" s="28"/>
      <c r="AL1043" s="28"/>
      <c r="AM1043" s="28"/>
      <c r="AN1043" s="28"/>
      <c r="AO1043" s="28"/>
      <c r="AP1043" s="30"/>
      <c r="AQ1043" s="30"/>
      <c r="AR1043" s="5">
        <v>78.2</v>
      </c>
      <c r="AS1043" s="5">
        <v>80</v>
      </c>
      <c r="AU1043" s="51"/>
      <c r="AV1043" s="52"/>
      <c r="AW1043" s="54"/>
      <c r="AY1043" s="59">
        <f t="shared" si="1442"/>
        <v>0</v>
      </c>
      <c r="AZ1043" s="59">
        <f t="shared" si="1443"/>
        <v>0</v>
      </c>
      <c r="BA1043" s="59">
        <f t="shared" si="1444"/>
        <v>75.2</v>
      </c>
    </row>
    <row r="1044" spans="1:53" x14ac:dyDescent="0.15">
      <c r="A1044" s="9"/>
      <c r="B1044" s="10"/>
      <c r="C1044" s="137"/>
      <c r="D1044" s="22" t="s">
        <v>8</v>
      </c>
      <c r="E1044" s="28"/>
      <c r="F1044" s="28"/>
      <c r="G1044" s="28"/>
      <c r="H1044" s="28"/>
      <c r="I1044" s="28"/>
      <c r="J1044" s="28"/>
      <c r="K1044" s="28"/>
      <c r="L1044" s="28"/>
      <c r="M1044" s="28"/>
      <c r="N1044" s="28"/>
      <c r="O1044" s="28"/>
      <c r="P1044" s="28"/>
      <c r="Q1044" s="28"/>
      <c r="R1044" s="28"/>
      <c r="S1044" s="28"/>
      <c r="T1044" s="28"/>
      <c r="U1044" s="28"/>
      <c r="V1044" s="28"/>
      <c r="W1044" s="28"/>
      <c r="X1044" s="28"/>
      <c r="Y1044" s="28"/>
      <c r="Z1044" s="28"/>
      <c r="AA1044" s="28"/>
      <c r="AB1044" s="28"/>
      <c r="AC1044" s="28"/>
      <c r="AD1044" s="28"/>
      <c r="AE1044" s="28"/>
      <c r="AF1044" s="28"/>
      <c r="AG1044" s="28"/>
      <c r="AH1044" s="28"/>
      <c r="AI1044" s="28"/>
      <c r="AJ1044" s="28"/>
      <c r="AK1044" s="28"/>
      <c r="AL1044" s="28"/>
      <c r="AM1044" s="28"/>
      <c r="AN1044" s="28"/>
      <c r="AO1044" s="28"/>
      <c r="AP1044" s="30"/>
      <c r="AQ1044" s="30"/>
      <c r="AR1044" s="5">
        <v>147.9</v>
      </c>
      <c r="AS1044" s="5">
        <v>149.30000000000001</v>
      </c>
      <c r="AU1044" s="51"/>
      <c r="AV1044" s="52"/>
      <c r="AW1044" s="54"/>
      <c r="AY1044" s="59">
        <f t="shared" si="1442"/>
        <v>0</v>
      </c>
      <c r="AZ1044" s="59">
        <f t="shared" si="1443"/>
        <v>0</v>
      </c>
      <c r="BA1044" s="59">
        <f t="shared" si="1444"/>
        <v>181</v>
      </c>
    </row>
    <row r="1045" spans="1:53" x14ac:dyDescent="0.15">
      <c r="A1045" s="9"/>
      <c r="B1045" s="10"/>
      <c r="C1045" s="137"/>
      <c r="D1045" s="22" t="s">
        <v>9</v>
      </c>
      <c r="E1045" s="28"/>
      <c r="F1045" s="28"/>
      <c r="G1045" s="28"/>
      <c r="H1045" s="28"/>
      <c r="I1045" s="28"/>
      <c r="J1045" s="28"/>
      <c r="K1045" s="28"/>
      <c r="L1045" s="28"/>
      <c r="M1045" s="28"/>
      <c r="N1045" s="28"/>
      <c r="O1045" s="28"/>
      <c r="P1045" s="28"/>
      <c r="Q1045" s="28"/>
      <c r="R1045" s="28"/>
      <c r="S1045" s="28"/>
      <c r="T1045" s="28"/>
      <c r="U1045" s="28"/>
      <c r="V1045" s="28"/>
      <c r="W1045" s="28"/>
      <c r="X1045" s="28"/>
      <c r="Y1045" s="28"/>
      <c r="Z1045" s="28"/>
      <c r="AA1045" s="28"/>
      <c r="AB1045" s="28"/>
      <c r="AC1045" s="28"/>
      <c r="AD1045" s="28"/>
      <c r="AE1045" s="28"/>
      <c r="AF1045" s="28"/>
      <c r="AG1045" s="28"/>
      <c r="AH1045" s="28"/>
      <c r="AI1045" s="28"/>
      <c r="AJ1045" s="28"/>
      <c r="AK1045" s="28"/>
      <c r="AL1045" s="28"/>
      <c r="AM1045" s="28"/>
      <c r="AN1045" s="28"/>
      <c r="AO1045" s="28"/>
      <c r="AP1045" s="30"/>
      <c r="AQ1045" s="30"/>
      <c r="AR1045" s="5">
        <v>172.1</v>
      </c>
      <c r="AS1045" s="5">
        <v>174.8</v>
      </c>
      <c r="AU1045" s="51"/>
      <c r="AV1045" s="52"/>
      <c r="AW1045" s="54"/>
      <c r="AY1045" s="59">
        <f t="shared" si="1442"/>
        <v>0</v>
      </c>
      <c r="AZ1045" s="59">
        <f t="shared" si="1443"/>
        <v>0</v>
      </c>
      <c r="BA1045" s="59">
        <f t="shared" si="1444"/>
        <v>206.1</v>
      </c>
    </row>
    <row r="1046" spans="1:53" x14ac:dyDescent="0.15">
      <c r="A1046" s="9"/>
      <c r="B1046" s="10"/>
      <c r="C1046" s="137"/>
      <c r="D1046" s="22" t="s">
        <v>10</v>
      </c>
      <c r="E1046" s="28"/>
      <c r="F1046" s="28"/>
      <c r="G1046" s="28"/>
      <c r="H1046" s="28"/>
      <c r="I1046" s="28"/>
      <c r="J1046" s="28"/>
      <c r="K1046" s="28"/>
      <c r="L1046" s="28"/>
      <c r="M1046" s="28"/>
      <c r="N1046" s="28"/>
      <c r="O1046" s="28"/>
      <c r="P1046" s="28"/>
      <c r="Q1046" s="28"/>
      <c r="R1046" s="28"/>
      <c r="S1046" s="28"/>
      <c r="T1046" s="28"/>
      <c r="U1046" s="28"/>
      <c r="V1046" s="28"/>
      <c r="W1046" s="28"/>
      <c r="X1046" s="28"/>
      <c r="Y1046" s="28"/>
      <c r="Z1046" s="28"/>
      <c r="AA1046" s="28"/>
      <c r="AB1046" s="28"/>
      <c r="AC1046" s="28"/>
      <c r="AD1046" s="28"/>
      <c r="AE1046" s="28"/>
      <c r="AF1046" s="28"/>
      <c r="AG1046" s="28"/>
      <c r="AH1046" s="28"/>
      <c r="AI1046" s="28"/>
      <c r="AJ1046" s="28"/>
      <c r="AK1046" s="28"/>
      <c r="AL1046" s="28"/>
      <c r="AM1046" s="28"/>
      <c r="AN1046" s="28"/>
      <c r="AO1046" s="28"/>
      <c r="AP1046" s="30"/>
      <c r="AQ1046" s="30"/>
      <c r="AR1046" s="5">
        <v>54</v>
      </c>
      <c r="AS1046" s="5">
        <v>54.5</v>
      </c>
      <c r="AU1046" s="51"/>
      <c r="AV1046" s="56"/>
      <c r="AW1046" s="54"/>
      <c r="AY1046" s="59">
        <f t="shared" si="1442"/>
        <v>0</v>
      </c>
      <c r="AZ1046" s="59">
        <f t="shared" si="1443"/>
        <v>0</v>
      </c>
      <c r="BA1046" s="59">
        <f t="shared" si="1444"/>
        <v>50.1</v>
      </c>
    </row>
    <row r="1047" spans="1:53" ht="14.25" thickBot="1" x14ac:dyDescent="0.2">
      <c r="A1047" s="9"/>
      <c r="B1047" s="10"/>
      <c r="C1047" s="138"/>
      <c r="D1047" s="24" t="s">
        <v>11</v>
      </c>
      <c r="E1047" s="29"/>
      <c r="F1047" s="29"/>
      <c r="G1047" s="29"/>
      <c r="H1047" s="29"/>
      <c r="I1047" s="29"/>
      <c r="J1047" s="29"/>
      <c r="K1047" s="29"/>
      <c r="L1047" s="29"/>
      <c r="M1047" s="29"/>
      <c r="N1047" s="29"/>
      <c r="O1047" s="29"/>
      <c r="P1047" s="29"/>
      <c r="Q1047" s="29"/>
      <c r="R1047" s="29"/>
      <c r="S1047" s="29"/>
      <c r="T1047" s="29"/>
      <c r="U1047" s="29"/>
      <c r="V1047" s="29"/>
      <c r="W1047" s="29"/>
      <c r="X1047" s="29"/>
      <c r="Y1047" s="29"/>
      <c r="Z1047" s="29"/>
      <c r="AA1047" s="29"/>
      <c r="AB1047" s="29"/>
      <c r="AC1047" s="29"/>
      <c r="AD1047" s="29"/>
      <c r="AE1047" s="29"/>
      <c r="AF1047" s="29"/>
      <c r="AG1047" s="29"/>
      <c r="AH1047" s="29"/>
      <c r="AI1047" s="29"/>
      <c r="AJ1047" s="29"/>
      <c r="AK1047" s="29"/>
      <c r="AL1047" s="29"/>
      <c r="AM1047" s="29"/>
      <c r="AN1047" s="29"/>
      <c r="AO1047" s="29"/>
      <c r="AP1047" s="31"/>
      <c r="AQ1047" s="31"/>
      <c r="AR1047" s="7">
        <v>62</v>
      </c>
      <c r="AS1047" s="7">
        <v>62.7</v>
      </c>
      <c r="AU1047" s="51"/>
      <c r="AV1047" s="56"/>
      <c r="AW1047" s="55"/>
      <c r="AY1047" s="59">
        <f t="shared" si="1442"/>
        <v>0</v>
      </c>
      <c r="AZ1047" s="59">
        <f t="shared" si="1443"/>
        <v>0</v>
      </c>
      <c r="BA1047" s="59">
        <f t="shared" si="1444"/>
        <v>53.9</v>
      </c>
    </row>
    <row r="1048" spans="1:53" x14ac:dyDescent="0.15">
      <c r="A1048" s="9"/>
      <c r="B1048" s="10"/>
      <c r="C1048" s="136" t="s">
        <v>159</v>
      </c>
      <c r="D1048" s="23" t="s">
        <v>6</v>
      </c>
      <c r="E1048" s="26">
        <f t="shared" ref="E1048:AI1048" si="1477">SUM(E1049:E1050)-SUM(E1051:E1052)</f>
        <v>0</v>
      </c>
      <c r="F1048" s="26">
        <f t="shared" si="1477"/>
        <v>0</v>
      </c>
      <c r="G1048" s="26">
        <f t="shared" si="1477"/>
        <v>0</v>
      </c>
      <c r="H1048" s="26">
        <f t="shared" si="1477"/>
        <v>0</v>
      </c>
      <c r="I1048" s="26">
        <f t="shared" si="1477"/>
        <v>0</v>
      </c>
      <c r="J1048" s="26">
        <f t="shared" si="1477"/>
        <v>0</v>
      </c>
      <c r="K1048" s="26">
        <f t="shared" si="1477"/>
        <v>0</v>
      </c>
      <c r="L1048" s="26">
        <f t="shared" si="1477"/>
        <v>0</v>
      </c>
      <c r="M1048" s="26">
        <f t="shared" si="1477"/>
        <v>0</v>
      </c>
      <c r="N1048" s="26">
        <f t="shared" si="1477"/>
        <v>0</v>
      </c>
      <c r="O1048" s="26">
        <f t="shared" si="1477"/>
        <v>0</v>
      </c>
      <c r="P1048" s="26">
        <f t="shared" si="1477"/>
        <v>0</v>
      </c>
      <c r="Q1048" s="26">
        <f t="shared" si="1477"/>
        <v>0</v>
      </c>
      <c r="R1048" s="26">
        <f t="shared" si="1477"/>
        <v>0</v>
      </c>
      <c r="S1048" s="26">
        <f t="shared" si="1477"/>
        <v>0</v>
      </c>
      <c r="T1048" s="26">
        <f t="shared" si="1477"/>
        <v>0</v>
      </c>
      <c r="U1048" s="26">
        <f t="shared" si="1477"/>
        <v>0</v>
      </c>
      <c r="V1048" s="26">
        <f t="shared" si="1477"/>
        <v>0</v>
      </c>
      <c r="W1048" s="26">
        <f t="shared" si="1477"/>
        <v>0</v>
      </c>
      <c r="X1048" s="26">
        <f t="shared" si="1477"/>
        <v>0</v>
      </c>
      <c r="Y1048" s="26">
        <f t="shared" si="1477"/>
        <v>0</v>
      </c>
      <c r="Z1048" s="26">
        <f t="shared" si="1477"/>
        <v>0</v>
      </c>
      <c r="AA1048" s="26">
        <f t="shared" si="1477"/>
        <v>0</v>
      </c>
      <c r="AB1048" s="26">
        <f t="shared" si="1477"/>
        <v>0</v>
      </c>
      <c r="AC1048" s="26">
        <f t="shared" si="1477"/>
        <v>0</v>
      </c>
      <c r="AD1048" s="26">
        <f t="shared" si="1477"/>
        <v>0</v>
      </c>
      <c r="AE1048" s="26">
        <f t="shared" si="1477"/>
        <v>0</v>
      </c>
      <c r="AF1048" s="26">
        <f t="shared" si="1477"/>
        <v>0</v>
      </c>
      <c r="AG1048" s="26">
        <f t="shared" si="1477"/>
        <v>0</v>
      </c>
      <c r="AH1048" s="26">
        <f t="shared" si="1477"/>
        <v>0</v>
      </c>
      <c r="AI1048" s="26">
        <f t="shared" si="1477"/>
        <v>0</v>
      </c>
      <c r="AJ1048" s="26">
        <f t="shared" ref="AJ1048:AK1048" si="1478">SUM(AJ1049:AJ1050)-SUM(AJ1051:AJ1052)</f>
        <v>0</v>
      </c>
      <c r="AK1048" s="26">
        <f t="shared" si="1478"/>
        <v>0</v>
      </c>
      <c r="AL1048" s="26">
        <f t="shared" ref="AL1048" si="1479">SUM(AL1049:AL1050)-SUM(AL1051:AL1052)</f>
        <v>0</v>
      </c>
      <c r="AM1048" s="26">
        <f t="shared" ref="AM1048" si="1480">SUM(AM1049:AM1050)-SUM(AM1051:AM1052)</f>
        <v>0</v>
      </c>
      <c r="AN1048" s="26">
        <f t="shared" ref="AN1048" si="1481">SUM(AN1049:AN1050)-SUM(AN1051:AN1052)</f>
        <v>0</v>
      </c>
      <c r="AO1048" s="26">
        <f t="shared" ref="AO1048" si="1482">SUM(AO1049:AO1050)-SUM(AO1051:AO1052)</f>
        <v>0</v>
      </c>
      <c r="AP1048" s="27">
        <f t="shared" ref="AP1048" si="1483">SUM(AP1049:AP1050)-SUM(AP1051:AP1052)</f>
        <v>0</v>
      </c>
      <c r="AQ1048" s="27">
        <f t="shared" ref="AQ1048" si="1484">SUM(AQ1049:AQ1050)-SUM(AQ1051:AQ1052)</f>
        <v>0</v>
      </c>
      <c r="AR1048" s="3">
        <v>83.2</v>
      </c>
      <c r="AS1048" s="3">
        <v>84.6</v>
      </c>
      <c r="AU1048" s="51"/>
      <c r="AV1048" s="56"/>
      <c r="AW1048" s="53" t="s">
        <v>398</v>
      </c>
      <c r="AY1048" s="27">
        <f>SUM(AY1049:AY1050)</f>
        <v>1745.3000000000002</v>
      </c>
      <c r="AZ1048" s="27">
        <f>SUM(AZ1049:AZ1050)</f>
        <v>1822.2</v>
      </c>
      <c r="BA1048" s="27">
        <f>SUM(BA1049:BA1050)</f>
        <v>1760.3</v>
      </c>
    </row>
    <row r="1049" spans="1:53" x14ac:dyDescent="0.15">
      <c r="A1049" s="9"/>
      <c r="B1049" s="10"/>
      <c r="C1049" s="137"/>
      <c r="D1049" s="22" t="s">
        <v>7</v>
      </c>
      <c r="E1049" s="28"/>
      <c r="F1049" s="28"/>
      <c r="G1049" s="28"/>
      <c r="H1049" s="28"/>
      <c r="I1049" s="28"/>
      <c r="J1049" s="28"/>
      <c r="K1049" s="28"/>
      <c r="L1049" s="28"/>
      <c r="M1049" s="28"/>
      <c r="N1049" s="28"/>
      <c r="O1049" s="28"/>
      <c r="P1049" s="28"/>
      <c r="Q1049" s="28"/>
      <c r="R1049" s="28"/>
      <c r="S1049" s="28"/>
      <c r="T1049" s="28"/>
      <c r="U1049" s="28"/>
      <c r="V1049" s="28"/>
      <c r="W1049" s="28"/>
      <c r="X1049" s="28"/>
      <c r="Y1049" s="28"/>
      <c r="Z1049" s="28"/>
      <c r="AA1049" s="28"/>
      <c r="AB1049" s="28"/>
      <c r="AC1049" s="28"/>
      <c r="AD1049" s="28"/>
      <c r="AE1049" s="28"/>
      <c r="AF1049" s="28"/>
      <c r="AG1049" s="28"/>
      <c r="AH1049" s="28"/>
      <c r="AI1049" s="28"/>
      <c r="AJ1049" s="28"/>
      <c r="AK1049" s="28"/>
      <c r="AL1049" s="28"/>
      <c r="AM1049" s="28"/>
      <c r="AN1049" s="28"/>
      <c r="AO1049" s="28"/>
      <c r="AP1049" s="30">
        <v>0.7</v>
      </c>
      <c r="AQ1049" s="30">
        <v>0.8</v>
      </c>
      <c r="AR1049" s="5">
        <v>0</v>
      </c>
      <c r="AS1049" s="5">
        <v>1</v>
      </c>
      <c r="AU1049" s="51"/>
      <c r="AV1049" s="56"/>
      <c r="AW1049" s="54"/>
      <c r="AY1049" s="59">
        <f t="shared" ref="AY1049:AY1083" si="1485">AP1145</f>
        <v>1165.9000000000001</v>
      </c>
      <c r="AZ1049" s="59">
        <f t="shared" ref="AZ1049:AZ1083" si="1486">AQ1145</f>
        <v>1301</v>
      </c>
      <c r="BA1049" s="59">
        <f t="shared" ref="BA1049:BA1083" si="1487">AR1145</f>
        <v>1257.3</v>
      </c>
    </row>
    <row r="1050" spans="1:53" x14ac:dyDescent="0.15">
      <c r="A1050" s="9"/>
      <c r="B1050" s="10"/>
      <c r="C1050" s="137"/>
      <c r="D1050" s="22" t="s">
        <v>8</v>
      </c>
      <c r="E1050" s="28"/>
      <c r="F1050" s="28"/>
      <c r="G1050" s="28"/>
      <c r="H1050" s="28"/>
      <c r="I1050" s="28"/>
      <c r="J1050" s="28"/>
      <c r="K1050" s="28"/>
      <c r="L1050" s="28"/>
      <c r="M1050" s="28"/>
      <c r="N1050" s="28"/>
      <c r="O1050" s="28"/>
      <c r="P1050" s="28"/>
      <c r="Q1050" s="28"/>
      <c r="R1050" s="28"/>
      <c r="S1050" s="28"/>
      <c r="T1050" s="28"/>
      <c r="U1050" s="28"/>
      <c r="V1050" s="28"/>
      <c r="W1050" s="28"/>
      <c r="X1050" s="28"/>
      <c r="Y1050" s="28"/>
      <c r="Z1050" s="28"/>
      <c r="AA1050" s="28"/>
      <c r="AB1050" s="28"/>
      <c r="AC1050" s="28"/>
      <c r="AD1050" s="28"/>
      <c r="AE1050" s="28"/>
      <c r="AF1050" s="28"/>
      <c r="AG1050" s="28"/>
      <c r="AH1050" s="28"/>
      <c r="AI1050" s="28"/>
      <c r="AJ1050" s="28"/>
      <c r="AK1050" s="28"/>
      <c r="AL1050" s="28"/>
      <c r="AM1050" s="28"/>
      <c r="AN1050" s="28"/>
      <c r="AO1050" s="28"/>
      <c r="AP1050" s="30">
        <v>76.099999999999994</v>
      </c>
      <c r="AQ1050" s="30">
        <v>114.4</v>
      </c>
      <c r="AR1050" s="5">
        <v>83.2</v>
      </c>
      <c r="AS1050" s="5">
        <v>83.6</v>
      </c>
      <c r="AU1050" s="51" t="s">
        <v>399</v>
      </c>
      <c r="AV1050" s="56" t="s">
        <v>216</v>
      </c>
      <c r="AW1050" s="54"/>
      <c r="AY1050" s="59">
        <f t="shared" si="1485"/>
        <v>579.4</v>
      </c>
      <c r="AZ1050" s="59">
        <f t="shared" si="1486"/>
        <v>521.20000000000005</v>
      </c>
      <c r="BA1050" s="59">
        <f t="shared" si="1487"/>
        <v>503</v>
      </c>
    </row>
    <row r="1051" spans="1:53" x14ac:dyDescent="0.15">
      <c r="A1051" s="9"/>
      <c r="B1051" s="10"/>
      <c r="C1051" s="137"/>
      <c r="D1051" s="22" t="s">
        <v>9</v>
      </c>
      <c r="E1051" s="28"/>
      <c r="F1051" s="28"/>
      <c r="G1051" s="28"/>
      <c r="H1051" s="28"/>
      <c r="I1051" s="28"/>
      <c r="J1051" s="28"/>
      <c r="K1051" s="28"/>
      <c r="L1051" s="28"/>
      <c r="M1051" s="28"/>
      <c r="N1051" s="28"/>
      <c r="O1051" s="28"/>
      <c r="P1051" s="28"/>
      <c r="Q1051" s="28"/>
      <c r="R1051" s="28"/>
      <c r="S1051" s="28"/>
      <c r="T1051" s="28"/>
      <c r="U1051" s="28"/>
      <c r="V1051" s="28"/>
      <c r="W1051" s="28"/>
      <c r="X1051" s="28"/>
      <c r="Y1051" s="28"/>
      <c r="Z1051" s="28"/>
      <c r="AA1051" s="28"/>
      <c r="AB1051" s="28"/>
      <c r="AC1051" s="28"/>
      <c r="AD1051" s="28"/>
      <c r="AE1051" s="28"/>
      <c r="AF1051" s="28"/>
      <c r="AG1051" s="28"/>
      <c r="AH1051" s="28"/>
      <c r="AI1051" s="28"/>
      <c r="AJ1051" s="28"/>
      <c r="AK1051" s="28"/>
      <c r="AL1051" s="28"/>
      <c r="AM1051" s="28"/>
      <c r="AN1051" s="28"/>
      <c r="AO1051" s="28"/>
      <c r="AP1051" s="30">
        <v>56.6</v>
      </c>
      <c r="AQ1051" s="30">
        <v>86.5</v>
      </c>
      <c r="AR1051" s="5">
        <v>55.2</v>
      </c>
      <c r="AS1051" s="5">
        <v>67.7</v>
      </c>
      <c r="AU1051" s="51" t="s">
        <v>400</v>
      </c>
      <c r="AV1051" s="56"/>
      <c r="AW1051" s="54"/>
      <c r="AY1051" s="59">
        <f t="shared" si="1485"/>
        <v>1141.0999999999999</v>
      </c>
      <c r="AZ1051" s="59">
        <f t="shared" si="1486"/>
        <v>1149.2</v>
      </c>
      <c r="BA1051" s="59">
        <f t="shared" si="1487"/>
        <v>1114.4000000000001</v>
      </c>
    </row>
    <row r="1052" spans="1:53" x14ac:dyDescent="0.15">
      <c r="A1052" s="9"/>
      <c r="B1052" s="10"/>
      <c r="C1052" s="137"/>
      <c r="D1052" s="22" t="s">
        <v>10</v>
      </c>
      <c r="E1052" s="28"/>
      <c r="F1052" s="28"/>
      <c r="G1052" s="28"/>
      <c r="H1052" s="28"/>
      <c r="I1052" s="28"/>
      <c r="J1052" s="28"/>
      <c r="K1052" s="28"/>
      <c r="L1052" s="28"/>
      <c r="M1052" s="28"/>
      <c r="N1052" s="28"/>
      <c r="O1052" s="28"/>
      <c r="P1052" s="28"/>
      <c r="Q1052" s="28"/>
      <c r="R1052" s="28"/>
      <c r="S1052" s="28"/>
      <c r="T1052" s="28"/>
      <c r="U1052" s="28"/>
      <c r="V1052" s="28"/>
      <c r="W1052" s="28"/>
      <c r="X1052" s="28"/>
      <c r="Y1052" s="28"/>
      <c r="Z1052" s="28"/>
      <c r="AA1052" s="28"/>
      <c r="AB1052" s="28"/>
      <c r="AC1052" s="28"/>
      <c r="AD1052" s="28"/>
      <c r="AE1052" s="28"/>
      <c r="AF1052" s="28"/>
      <c r="AG1052" s="28"/>
      <c r="AH1052" s="28"/>
      <c r="AI1052" s="28"/>
      <c r="AJ1052" s="28"/>
      <c r="AK1052" s="28"/>
      <c r="AL1052" s="28"/>
      <c r="AM1052" s="28"/>
      <c r="AN1052" s="28"/>
      <c r="AO1052" s="28"/>
      <c r="AP1052" s="30">
        <v>20.2</v>
      </c>
      <c r="AQ1052" s="30">
        <v>28.7</v>
      </c>
      <c r="AR1052" s="5">
        <v>28</v>
      </c>
      <c r="AS1052" s="5">
        <v>16.899999999999999</v>
      </c>
      <c r="AU1052" s="51"/>
      <c r="AV1052" s="56"/>
      <c r="AW1052" s="54"/>
      <c r="AY1052" s="59">
        <f t="shared" si="1485"/>
        <v>604.20000000000005</v>
      </c>
      <c r="AZ1052" s="59">
        <f t="shared" si="1486"/>
        <v>673</v>
      </c>
      <c r="BA1052" s="59">
        <f t="shared" si="1487"/>
        <v>645.9</v>
      </c>
    </row>
    <row r="1053" spans="1:53" ht="14.25" thickBot="1" x14ac:dyDescent="0.2">
      <c r="A1053" s="9"/>
      <c r="B1053" s="10"/>
      <c r="C1053" s="138"/>
      <c r="D1053" s="24" t="s">
        <v>11</v>
      </c>
      <c r="E1053" s="29"/>
      <c r="F1053" s="29"/>
      <c r="G1053" s="29"/>
      <c r="H1053" s="29"/>
      <c r="I1053" s="29"/>
      <c r="J1053" s="29"/>
      <c r="K1053" s="29"/>
      <c r="L1053" s="29"/>
      <c r="M1053" s="29"/>
      <c r="N1053" s="29"/>
      <c r="O1053" s="29"/>
      <c r="P1053" s="29"/>
      <c r="Q1053" s="29"/>
      <c r="R1053" s="29"/>
      <c r="S1053" s="29"/>
      <c r="T1053" s="29"/>
      <c r="U1053" s="29"/>
      <c r="V1053" s="29"/>
      <c r="W1053" s="29"/>
      <c r="X1053" s="29"/>
      <c r="Y1053" s="29"/>
      <c r="Z1053" s="29"/>
      <c r="AA1053" s="29"/>
      <c r="AB1053" s="29"/>
      <c r="AC1053" s="29"/>
      <c r="AD1053" s="29"/>
      <c r="AE1053" s="29"/>
      <c r="AF1053" s="29"/>
      <c r="AG1053" s="29"/>
      <c r="AH1053" s="29"/>
      <c r="AI1053" s="29"/>
      <c r="AJ1053" s="29"/>
      <c r="AK1053" s="29"/>
      <c r="AL1053" s="29"/>
      <c r="AM1053" s="29"/>
      <c r="AN1053" s="29"/>
      <c r="AO1053" s="29"/>
      <c r="AP1053" s="31">
        <v>20.8</v>
      </c>
      <c r="AQ1053" s="31">
        <v>28.9</v>
      </c>
      <c r="AR1053" s="7">
        <v>28</v>
      </c>
      <c r="AS1053" s="7">
        <v>16.899999999999999</v>
      </c>
      <c r="AU1053" s="51"/>
      <c r="AV1053" s="56"/>
      <c r="AW1053" s="55"/>
      <c r="AY1053" s="59">
        <f t="shared" si="1485"/>
        <v>616.20000000000005</v>
      </c>
      <c r="AZ1053" s="59">
        <f t="shared" si="1486"/>
        <v>696.5</v>
      </c>
      <c r="BA1053" s="59">
        <f t="shared" si="1487"/>
        <v>658.9</v>
      </c>
    </row>
    <row r="1054" spans="1:53" x14ac:dyDescent="0.15">
      <c r="A1054" s="9"/>
      <c r="B1054" s="10"/>
      <c r="C1054" s="133" t="s">
        <v>160</v>
      </c>
      <c r="D1054" s="23" t="s">
        <v>6</v>
      </c>
      <c r="E1054" s="26">
        <f t="shared" ref="E1054:AI1054" si="1488">SUM(E1055:E1056)-SUM(E1057:E1058)</f>
        <v>0</v>
      </c>
      <c r="F1054" s="26">
        <f t="shared" si="1488"/>
        <v>0</v>
      </c>
      <c r="G1054" s="26">
        <f t="shared" si="1488"/>
        <v>0</v>
      </c>
      <c r="H1054" s="26">
        <f t="shared" si="1488"/>
        <v>0</v>
      </c>
      <c r="I1054" s="26">
        <f t="shared" si="1488"/>
        <v>0</v>
      </c>
      <c r="J1054" s="26">
        <f t="shared" si="1488"/>
        <v>0</v>
      </c>
      <c r="K1054" s="26">
        <f t="shared" si="1488"/>
        <v>0</v>
      </c>
      <c r="L1054" s="26">
        <f t="shared" si="1488"/>
        <v>0</v>
      </c>
      <c r="M1054" s="26">
        <f t="shared" si="1488"/>
        <v>0</v>
      </c>
      <c r="N1054" s="26">
        <f t="shared" si="1488"/>
        <v>0</v>
      </c>
      <c r="O1054" s="26">
        <f t="shared" si="1488"/>
        <v>0</v>
      </c>
      <c r="P1054" s="26">
        <f t="shared" si="1488"/>
        <v>0</v>
      </c>
      <c r="Q1054" s="26">
        <f t="shared" si="1488"/>
        <v>0</v>
      </c>
      <c r="R1054" s="26">
        <f t="shared" si="1488"/>
        <v>0</v>
      </c>
      <c r="S1054" s="26">
        <f t="shared" si="1488"/>
        <v>0</v>
      </c>
      <c r="T1054" s="26">
        <f t="shared" si="1488"/>
        <v>0</v>
      </c>
      <c r="U1054" s="26">
        <f t="shared" si="1488"/>
        <v>0</v>
      </c>
      <c r="V1054" s="26">
        <f t="shared" si="1488"/>
        <v>0</v>
      </c>
      <c r="W1054" s="26">
        <f t="shared" si="1488"/>
        <v>0</v>
      </c>
      <c r="X1054" s="26">
        <f t="shared" si="1488"/>
        <v>0</v>
      </c>
      <c r="Y1054" s="26">
        <f t="shared" si="1488"/>
        <v>0</v>
      </c>
      <c r="Z1054" s="26">
        <f t="shared" si="1488"/>
        <v>0</v>
      </c>
      <c r="AA1054" s="26">
        <f t="shared" si="1488"/>
        <v>0</v>
      </c>
      <c r="AB1054" s="26">
        <f t="shared" si="1488"/>
        <v>0</v>
      </c>
      <c r="AC1054" s="26">
        <f t="shared" si="1488"/>
        <v>0</v>
      </c>
      <c r="AD1054" s="26">
        <f t="shared" si="1488"/>
        <v>0</v>
      </c>
      <c r="AE1054" s="26">
        <f t="shared" si="1488"/>
        <v>0</v>
      </c>
      <c r="AF1054" s="26">
        <f t="shared" si="1488"/>
        <v>0</v>
      </c>
      <c r="AG1054" s="26">
        <f t="shared" si="1488"/>
        <v>0</v>
      </c>
      <c r="AH1054" s="26">
        <f t="shared" si="1488"/>
        <v>0</v>
      </c>
      <c r="AI1054" s="26">
        <f t="shared" si="1488"/>
        <v>0</v>
      </c>
      <c r="AJ1054" s="26">
        <f t="shared" ref="AJ1054:AK1054" si="1489">SUM(AJ1055:AJ1056)-SUM(AJ1057:AJ1058)</f>
        <v>0</v>
      </c>
      <c r="AK1054" s="26">
        <f t="shared" si="1489"/>
        <v>0</v>
      </c>
      <c r="AL1054" s="26">
        <f t="shared" ref="AL1054" si="1490">SUM(AL1055:AL1056)-SUM(AL1057:AL1058)</f>
        <v>0</v>
      </c>
      <c r="AM1054" s="26">
        <f t="shared" ref="AM1054" si="1491">SUM(AM1055:AM1056)-SUM(AM1057:AM1058)</f>
        <v>0</v>
      </c>
      <c r="AN1054" s="26">
        <f t="shared" ref="AN1054" si="1492">SUM(AN1055:AN1056)-SUM(AN1057:AN1058)</f>
        <v>0</v>
      </c>
      <c r="AO1054" s="26">
        <f t="shared" ref="AO1054" si="1493">SUM(AO1055:AO1056)-SUM(AO1057:AO1058)</f>
        <v>100</v>
      </c>
      <c r="AP1054" s="27">
        <f t="shared" ref="AP1054" si="1494">SUM(AP1055:AP1056)-SUM(AP1057:AP1058)</f>
        <v>0</v>
      </c>
      <c r="AQ1054" s="27">
        <f t="shared" ref="AQ1054" si="1495">SUM(AQ1055:AQ1056)-SUM(AQ1057:AQ1058)</f>
        <v>0</v>
      </c>
      <c r="AR1054" s="3">
        <v>328.4</v>
      </c>
      <c r="AS1054" s="3">
        <v>322.8</v>
      </c>
      <c r="AU1054" s="51"/>
      <c r="AV1054" s="56"/>
      <c r="AW1054" s="53" t="s">
        <v>214</v>
      </c>
      <c r="AY1054" s="59">
        <f t="shared" si="1485"/>
        <v>0</v>
      </c>
      <c r="AZ1054" s="59">
        <f t="shared" si="1486"/>
        <v>0</v>
      </c>
      <c r="BA1054" s="59">
        <f t="shared" si="1487"/>
        <v>184.8</v>
      </c>
    </row>
    <row r="1055" spans="1:53" x14ac:dyDescent="0.15">
      <c r="A1055" s="9"/>
      <c r="B1055" s="10"/>
      <c r="C1055" s="134"/>
      <c r="D1055" s="22" t="s">
        <v>7</v>
      </c>
      <c r="E1055" s="28"/>
      <c r="F1055" s="28"/>
      <c r="G1055" s="28"/>
      <c r="H1055" s="28">
        <v>20851</v>
      </c>
      <c r="I1055" s="28">
        <v>18750</v>
      </c>
      <c r="J1055" s="28">
        <v>26710</v>
      </c>
      <c r="K1055" s="28">
        <v>30235</v>
      </c>
      <c r="L1055" s="28">
        <v>29099</v>
      </c>
      <c r="M1055" s="28">
        <v>27057</v>
      </c>
      <c r="N1055" s="28">
        <v>24662</v>
      </c>
      <c r="O1055" s="28">
        <v>11160</v>
      </c>
      <c r="P1055" s="28">
        <v>11853</v>
      </c>
      <c r="Q1055" s="28">
        <v>12521</v>
      </c>
      <c r="R1055" s="28">
        <v>43355</v>
      </c>
      <c r="S1055" s="28">
        <v>49297</v>
      </c>
      <c r="T1055" s="28">
        <v>104305</v>
      </c>
      <c r="U1055" s="28">
        <v>69795</v>
      </c>
      <c r="V1055" s="28">
        <v>40378</v>
      </c>
      <c r="W1055" s="28">
        <v>39555</v>
      </c>
      <c r="X1055" s="28">
        <v>39142</v>
      </c>
      <c r="Y1055" s="28">
        <v>43131</v>
      </c>
      <c r="Z1055" s="28">
        <v>41055</v>
      </c>
      <c r="AA1055" s="28">
        <v>44368</v>
      </c>
      <c r="AB1055" s="28">
        <v>41909</v>
      </c>
      <c r="AC1055" s="28">
        <v>45429</v>
      </c>
      <c r="AD1055" s="28">
        <v>46005</v>
      </c>
      <c r="AE1055" s="28">
        <v>71336</v>
      </c>
      <c r="AF1055" s="28">
        <v>70001</v>
      </c>
      <c r="AG1055" s="28">
        <v>70552</v>
      </c>
      <c r="AH1055" s="28">
        <v>87778</v>
      </c>
      <c r="AI1055" s="28">
        <v>103618</v>
      </c>
      <c r="AJ1055" s="28">
        <v>120615</v>
      </c>
      <c r="AK1055" s="28">
        <v>128564</v>
      </c>
      <c r="AL1055" s="28">
        <v>140360</v>
      </c>
      <c r="AM1055" s="28">
        <v>127211</v>
      </c>
      <c r="AN1055" s="28">
        <v>132104</v>
      </c>
      <c r="AO1055" s="28">
        <v>129467</v>
      </c>
      <c r="AP1055" s="30">
        <v>205.4</v>
      </c>
      <c r="AQ1055" s="30">
        <v>218.1</v>
      </c>
      <c r="AR1055" s="5">
        <v>158.9</v>
      </c>
      <c r="AS1055" s="5">
        <v>190</v>
      </c>
      <c r="AU1055" s="51"/>
      <c r="AV1055" s="56"/>
      <c r="AW1055" s="54"/>
      <c r="AY1055" s="59">
        <f t="shared" si="1485"/>
        <v>0</v>
      </c>
      <c r="AZ1055" s="59">
        <f t="shared" si="1486"/>
        <v>0</v>
      </c>
      <c r="BA1055" s="59">
        <f t="shared" si="1487"/>
        <v>63.2</v>
      </c>
    </row>
    <row r="1056" spans="1:53" x14ac:dyDescent="0.15">
      <c r="A1056" s="9"/>
      <c r="B1056" s="10"/>
      <c r="C1056" s="134"/>
      <c r="D1056" s="22" t="s">
        <v>8</v>
      </c>
      <c r="E1056" s="28"/>
      <c r="F1056" s="28"/>
      <c r="G1056" s="28"/>
      <c r="H1056" s="28">
        <v>60724</v>
      </c>
      <c r="I1056" s="28">
        <v>62653</v>
      </c>
      <c r="J1056" s="28">
        <v>75650</v>
      </c>
      <c r="K1056" s="28">
        <v>155347</v>
      </c>
      <c r="L1056" s="28">
        <v>136437</v>
      </c>
      <c r="M1056" s="28">
        <v>138991</v>
      </c>
      <c r="N1056" s="28">
        <v>141374</v>
      </c>
      <c r="O1056" s="28">
        <v>137280</v>
      </c>
      <c r="P1056" s="28">
        <v>112549</v>
      </c>
      <c r="Q1056" s="28">
        <v>122556</v>
      </c>
      <c r="R1056" s="28">
        <v>114012</v>
      </c>
      <c r="S1056" s="28">
        <v>119860</v>
      </c>
      <c r="T1056" s="28">
        <v>104146</v>
      </c>
      <c r="U1056" s="28">
        <v>138662</v>
      </c>
      <c r="V1056" s="28">
        <v>78934</v>
      </c>
      <c r="W1056" s="28">
        <v>77152</v>
      </c>
      <c r="X1056" s="28">
        <v>77172</v>
      </c>
      <c r="Y1056" s="28">
        <v>103166</v>
      </c>
      <c r="Z1056" s="28">
        <v>113287</v>
      </c>
      <c r="AA1056" s="28">
        <v>113908</v>
      </c>
      <c r="AB1056" s="28">
        <v>117889</v>
      </c>
      <c r="AC1056" s="28">
        <v>117903</v>
      </c>
      <c r="AD1056" s="28">
        <v>117834</v>
      </c>
      <c r="AE1056" s="28">
        <v>133129</v>
      </c>
      <c r="AF1056" s="28">
        <v>130666</v>
      </c>
      <c r="AG1056" s="28">
        <v>133807</v>
      </c>
      <c r="AH1056" s="28">
        <v>154666</v>
      </c>
      <c r="AI1056" s="28">
        <v>155550</v>
      </c>
      <c r="AJ1056" s="28">
        <v>130418</v>
      </c>
      <c r="AK1056" s="28">
        <v>120038</v>
      </c>
      <c r="AL1056" s="28">
        <v>115291</v>
      </c>
      <c r="AM1056" s="28">
        <v>109106</v>
      </c>
      <c r="AN1056" s="28">
        <v>105250</v>
      </c>
      <c r="AO1056" s="28">
        <v>109545</v>
      </c>
      <c r="AP1056" s="30">
        <v>143.1</v>
      </c>
      <c r="AQ1056" s="30">
        <v>111.7</v>
      </c>
      <c r="AR1056" s="5">
        <v>169.5</v>
      </c>
      <c r="AS1056" s="5">
        <v>132.80000000000001</v>
      </c>
      <c r="AU1056" s="51"/>
      <c r="AV1056" s="56"/>
      <c r="AW1056" s="54"/>
      <c r="AY1056" s="59">
        <f t="shared" si="1485"/>
        <v>0</v>
      </c>
      <c r="AZ1056" s="59">
        <f t="shared" si="1486"/>
        <v>0</v>
      </c>
      <c r="BA1056" s="59">
        <f t="shared" si="1487"/>
        <v>121.6</v>
      </c>
    </row>
    <row r="1057" spans="1:53" x14ac:dyDescent="0.15">
      <c r="A1057" s="9"/>
      <c r="B1057" s="10"/>
      <c r="C1057" s="134"/>
      <c r="D1057" s="22" t="s">
        <v>9</v>
      </c>
      <c r="E1057" s="28"/>
      <c r="F1057" s="28"/>
      <c r="G1057" s="28"/>
      <c r="H1057" s="28">
        <v>45480</v>
      </c>
      <c r="I1057" s="28">
        <v>51160</v>
      </c>
      <c r="J1057" s="28">
        <v>77523</v>
      </c>
      <c r="K1057" s="28">
        <v>122447</v>
      </c>
      <c r="L1057" s="28">
        <v>103403</v>
      </c>
      <c r="M1057" s="28">
        <v>104624</v>
      </c>
      <c r="N1057" s="28">
        <v>106950</v>
      </c>
      <c r="O1057" s="28">
        <v>101474</v>
      </c>
      <c r="P1057" s="28">
        <v>79436</v>
      </c>
      <c r="Q1057" s="28">
        <v>78051</v>
      </c>
      <c r="R1057" s="28">
        <v>99091</v>
      </c>
      <c r="S1057" s="28">
        <v>101626</v>
      </c>
      <c r="T1057" s="28">
        <v>132528</v>
      </c>
      <c r="U1057" s="28">
        <v>130861</v>
      </c>
      <c r="V1057" s="28">
        <v>68137</v>
      </c>
      <c r="W1057" s="28">
        <v>66787</v>
      </c>
      <c r="X1057" s="28">
        <v>66862</v>
      </c>
      <c r="Y1057" s="28">
        <v>93027</v>
      </c>
      <c r="Z1057" s="28">
        <v>105776</v>
      </c>
      <c r="AA1057" s="28">
        <v>117826</v>
      </c>
      <c r="AB1057" s="28">
        <v>119060</v>
      </c>
      <c r="AC1057" s="28">
        <v>121400</v>
      </c>
      <c r="AD1057" s="28">
        <v>120807</v>
      </c>
      <c r="AE1057" s="28">
        <v>118082</v>
      </c>
      <c r="AF1057" s="28">
        <v>118687</v>
      </c>
      <c r="AG1057" s="28">
        <v>130216</v>
      </c>
      <c r="AH1057" s="28">
        <v>149471</v>
      </c>
      <c r="AI1057" s="28">
        <v>149067</v>
      </c>
      <c r="AJ1057" s="28">
        <v>140007</v>
      </c>
      <c r="AK1057" s="28">
        <v>114756</v>
      </c>
      <c r="AL1057" s="28">
        <v>121887</v>
      </c>
      <c r="AM1057" s="28">
        <v>114510</v>
      </c>
      <c r="AN1057" s="28">
        <v>112922</v>
      </c>
      <c r="AO1057" s="28">
        <v>123442</v>
      </c>
      <c r="AP1057" s="30">
        <v>240.5</v>
      </c>
      <c r="AQ1057" s="30">
        <v>226.5</v>
      </c>
      <c r="AR1057" s="5">
        <v>233.1</v>
      </c>
      <c r="AS1057" s="5">
        <v>224.2</v>
      </c>
      <c r="AU1057" s="51"/>
      <c r="AV1057" s="56"/>
      <c r="AW1057" s="54"/>
      <c r="AY1057" s="59">
        <f t="shared" si="1485"/>
        <v>0</v>
      </c>
      <c r="AZ1057" s="59">
        <f t="shared" si="1486"/>
        <v>0</v>
      </c>
      <c r="BA1057" s="59">
        <f t="shared" si="1487"/>
        <v>170.3</v>
      </c>
    </row>
    <row r="1058" spans="1:53" x14ac:dyDescent="0.15">
      <c r="A1058" s="9"/>
      <c r="B1058" s="10"/>
      <c r="C1058" s="134"/>
      <c r="D1058" s="22" t="s">
        <v>10</v>
      </c>
      <c r="E1058" s="28"/>
      <c r="F1058" s="28"/>
      <c r="G1058" s="28"/>
      <c r="H1058" s="28">
        <v>36095</v>
      </c>
      <c r="I1058" s="28">
        <v>30243</v>
      </c>
      <c r="J1058" s="28">
        <v>24837</v>
      </c>
      <c r="K1058" s="28">
        <v>63135</v>
      </c>
      <c r="L1058" s="28">
        <v>62133</v>
      </c>
      <c r="M1058" s="28">
        <v>61424</v>
      </c>
      <c r="N1058" s="28">
        <v>59086</v>
      </c>
      <c r="O1058" s="28">
        <v>46966</v>
      </c>
      <c r="P1058" s="28">
        <v>44966</v>
      </c>
      <c r="Q1058" s="28">
        <v>57026</v>
      </c>
      <c r="R1058" s="28">
        <v>58276</v>
      </c>
      <c r="S1058" s="28">
        <v>67531</v>
      </c>
      <c r="T1058" s="28">
        <v>75923</v>
      </c>
      <c r="U1058" s="28">
        <v>77596</v>
      </c>
      <c r="V1058" s="28">
        <v>51175</v>
      </c>
      <c r="W1058" s="28">
        <v>49920</v>
      </c>
      <c r="X1058" s="28">
        <v>49452</v>
      </c>
      <c r="Y1058" s="28">
        <v>53270</v>
      </c>
      <c r="Z1058" s="28">
        <v>48566</v>
      </c>
      <c r="AA1058" s="28">
        <v>40450</v>
      </c>
      <c r="AB1058" s="28">
        <v>40738</v>
      </c>
      <c r="AC1058" s="28">
        <v>41932</v>
      </c>
      <c r="AD1058" s="28">
        <v>43032</v>
      </c>
      <c r="AE1058" s="28">
        <v>86383</v>
      </c>
      <c r="AF1058" s="28">
        <v>81980</v>
      </c>
      <c r="AG1058" s="28">
        <v>74143</v>
      </c>
      <c r="AH1058" s="28">
        <v>92973</v>
      </c>
      <c r="AI1058" s="28">
        <v>110101</v>
      </c>
      <c r="AJ1058" s="28">
        <v>111026</v>
      </c>
      <c r="AK1058" s="28">
        <v>133846</v>
      </c>
      <c r="AL1058" s="28">
        <v>133764</v>
      </c>
      <c r="AM1058" s="28">
        <v>121807</v>
      </c>
      <c r="AN1058" s="28">
        <v>124432</v>
      </c>
      <c r="AO1058" s="28">
        <v>115470</v>
      </c>
      <c r="AP1058" s="30">
        <v>108</v>
      </c>
      <c r="AQ1058" s="30">
        <v>103.3</v>
      </c>
      <c r="AR1058" s="5">
        <v>95.3</v>
      </c>
      <c r="AS1058" s="5">
        <v>98.6</v>
      </c>
      <c r="AU1058" s="51"/>
      <c r="AV1058" s="52"/>
      <c r="AW1058" s="54"/>
      <c r="AY1058" s="59">
        <f t="shared" si="1485"/>
        <v>0</v>
      </c>
      <c r="AZ1058" s="59">
        <f t="shared" si="1486"/>
        <v>0</v>
      </c>
      <c r="BA1058" s="59">
        <f t="shared" si="1487"/>
        <v>14.5</v>
      </c>
    </row>
    <row r="1059" spans="1:53" ht="14.25" thickBot="1" x14ac:dyDescent="0.2">
      <c r="A1059" s="9"/>
      <c r="B1059" s="10"/>
      <c r="C1059" s="135"/>
      <c r="D1059" s="24" t="s">
        <v>11</v>
      </c>
      <c r="E1059" s="29"/>
      <c r="F1059" s="29"/>
      <c r="G1059" s="29"/>
      <c r="H1059" s="29"/>
      <c r="I1059" s="29">
        <f>I1058</f>
        <v>30243</v>
      </c>
      <c r="J1059" s="29">
        <f>J1058</f>
        <v>24837</v>
      </c>
      <c r="K1059" s="29">
        <f>K1058</f>
        <v>63135</v>
      </c>
      <c r="L1059" s="29">
        <v>62175</v>
      </c>
      <c r="M1059" s="29">
        <v>63172</v>
      </c>
      <c r="N1059" s="29">
        <v>60451</v>
      </c>
      <c r="O1059" s="29">
        <v>50280</v>
      </c>
      <c r="P1059" s="29">
        <v>50180</v>
      </c>
      <c r="Q1059" s="29">
        <v>60123</v>
      </c>
      <c r="R1059" s="29">
        <v>64236</v>
      </c>
      <c r="S1059" s="29">
        <v>75075</v>
      </c>
      <c r="T1059" s="29">
        <v>82914</v>
      </c>
      <c r="U1059" s="29">
        <v>114669</v>
      </c>
      <c r="V1059" s="29">
        <v>66294</v>
      </c>
      <c r="W1059" s="29">
        <v>68627</v>
      </c>
      <c r="X1059" s="29">
        <v>68559</v>
      </c>
      <c r="Y1059" s="29">
        <v>50377</v>
      </c>
      <c r="Z1059" s="29">
        <v>54679</v>
      </c>
      <c r="AA1059" s="29">
        <v>44326</v>
      </c>
      <c r="AB1059" s="29">
        <v>43519</v>
      </c>
      <c r="AC1059" s="29">
        <v>45645</v>
      </c>
      <c r="AD1059" s="29">
        <v>46874</v>
      </c>
      <c r="AE1059" s="29">
        <v>88093</v>
      </c>
      <c r="AF1059" s="29">
        <v>84601</v>
      </c>
      <c r="AG1059" s="29">
        <v>79911</v>
      </c>
      <c r="AH1059" s="29">
        <v>97849</v>
      </c>
      <c r="AI1059" s="29">
        <v>113796</v>
      </c>
      <c r="AJ1059" s="29">
        <v>123158</v>
      </c>
      <c r="AK1059" s="29">
        <v>150465</v>
      </c>
      <c r="AL1059" s="29">
        <v>142545</v>
      </c>
      <c r="AM1059" s="29">
        <v>128354</v>
      </c>
      <c r="AN1059" s="29">
        <v>144523</v>
      </c>
      <c r="AO1059" s="29">
        <v>132236</v>
      </c>
      <c r="AP1059" s="31">
        <v>122</v>
      </c>
      <c r="AQ1059" s="31">
        <v>116.2</v>
      </c>
      <c r="AR1059" s="7">
        <v>110.3</v>
      </c>
      <c r="AS1059" s="7">
        <v>107.2</v>
      </c>
      <c r="AU1059" s="51"/>
      <c r="AV1059" s="52"/>
      <c r="AW1059" s="55"/>
      <c r="AY1059" s="59">
        <f t="shared" si="1485"/>
        <v>0</v>
      </c>
      <c r="AZ1059" s="59">
        <f t="shared" si="1486"/>
        <v>0</v>
      </c>
      <c r="BA1059" s="59">
        <f t="shared" si="1487"/>
        <v>20.399999999999999</v>
      </c>
    </row>
    <row r="1060" spans="1:53" x14ac:dyDescent="0.15">
      <c r="A1060" s="9"/>
      <c r="B1060" s="10"/>
      <c r="C1060" s="133" t="s">
        <v>286</v>
      </c>
      <c r="D1060" s="23" t="s">
        <v>6</v>
      </c>
      <c r="E1060" s="26">
        <f t="shared" ref="E1060:AI1060" si="1496">SUM(E1061:E1062)-SUM(E1063:E1064)</f>
        <v>0</v>
      </c>
      <c r="F1060" s="26">
        <f t="shared" si="1496"/>
        <v>0</v>
      </c>
      <c r="G1060" s="26">
        <f t="shared" si="1496"/>
        <v>0</v>
      </c>
      <c r="H1060" s="26">
        <f t="shared" si="1496"/>
        <v>0</v>
      </c>
      <c r="I1060" s="26">
        <f t="shared" si="1496"/>
        <v>0</v>
      </c>
      <c r="J1060" s="26">
        <f t="shared" si="1496"/>
        <v>0</v>
      </c>
      <c r="K1060" s="26">
        <f t="shared" si="1496"/>
        <v>0</v>
      </c>
      <c r="L1060" s="26">
        <f t="shared" si="1496"/>
        <v>0</v>
      </c>
      <c r="M1060" s="26">
        <f t="shared" si="1496"/>
        <v>0</v>
      </c>
      <c r="N1060" s="26">
        <f t="shared" si="1496"/>
        <v>0</v>
      </c>
      <c r="O1060" s="26">
        <f t="shared" si="1496"/>
        <v>0</v>
      </c>
      <c r="P1060" s="26">
        <f t="shared" si="1496"/>
        <v>0</v>
      </c>
      <c r="Q1060" s="26">
        <f t="shared" si="1496"/>
        <v>0</v>
      </c>
      <c r="R1060" s="26">
        <f t="shared" si="1496"/>
        <v>0</v>
      </c>
      <c r="S1060" s="26">
        <f t="shared" si="1496"/>
        <v>0</v>
      </c>
      <c r="T1060" s="26">
        <f t="shared" si="1496"/>
        <v>0</v>
      </c>
      <c r="U1060" s="26">
        <f t="shared" si="1496"/>
        <v>0</v>
      </c>
      <c r="V1060" s="26">
        <f t="shared" si="1496"/>
        <v>0</v>
      </c>
      <c r="W1060" s="26">
        <f t="shared" si="1496"/>
        <v>0</v>
      </c>
      <c r="X1060" s="26">
        <f t="shared" si="1496"/>
        <v>0</v>
      </c>
      <c r="Y1060" s="26">
        <f t="shared" si="1496"/>
        <v>0</v>
      </c>
      <c r="Z1060" s="26">
        <f t="shared" si="1496"/>
        <v>0</v>
      </c>
      <c r="AA1060" s="26">
        <f t="shared" si="1496"/>
        <v>0</v>
      </c>
      <c r="AB1060" s="26">
        <f t="shared" si="1496"/>
        <v>0</v>
      </c>
      <c r="AC1060" s="26">
        <f t="shared" si="1496"/>
        <v>0</v>
      </c>
      <c r="AD1060" s="26">
        <f t="shared" si="1496"/>
        <v>0</v>
      </c>
      <c r="AE1060" s="26">
        <f t="shared" si="1496"/>
        <v>0</v>
      </c>
      <c r="AF1060" s="26">
        <f t="shared" si="1496"/>
        <v>0</v>
      </c>
      <c r="AG1060" s="26">
        <f t="shared" si="1496"/>
        <v>0</v>
      </c>
      <c r="AH1060" s="26">
        <f t="shared" si="1496"/>
        <v>0</v>
      </c>
      <c r="AI1060" s="26">
        <f t="shared" si="1496"/>
        <v>0</v>
      </c>
      <c r="AJ1060" s="26">
        <f t="shared" ref="AJ1060:AK1060" si="1497">SUM(AJ1061:AJ1062)-SUM(AJ1063:AJ1064)</f>
        <v>0</v>
      </c>
      <c r="AK1060" s="26">
        <f t="shared" si="1497"/>
        <v>0</v>
      </c>
      <c r="AL1060" s="26">
        <f t="shared" ref="AL1060" si="1498">SUM(AL1061:AL1062)-SUM(AL1063:AL1064)</f>
        <v>0</v>
      </c>
      <c r="AM1060" s="26">
        <f t="shared" ref="AM1060" si="1499">SUM(AM1061:AM1062)-SUM(AM1063:AM1064)</f>
        <v>0</v>
      </c>
      <c r="AN1060" s="26">
        <f t="shared" ref="AN1060" si="1500">SUM(AN1061:AN1062)-SUM(AN1063:AN1064)</f>
        <v>0</v>
      </c>
      <c r="AO1060" s="26">
        <f t="shared" ref="AO1060" si="1501">SUM(AO1061:AO1062)-SUM(AO1063:AO1064)</f>
        <v>0</v>
      </c>
      <c r="AP1060" s="36"/>
      <c r="AQ1060" s="36"/>
      <c r="AR1060" s="14"/>
      <c r="AS1060" s="14"/>
      <c r="AU1060" s="51"/>
      <c r="AV1060" s="52"/>
      <c r="AW1060" s="53" t="s">
        <v>218</v>
      </c>
      <c r="AY1060" s="59">
        <f t="shared" si="1485"/>
        <v>0</v>
      </c>
      <c r="AZ1060" s="59">
        <f t="shared" si="1486"/>
        <v>0</v>
      </c>
      <c r="BA1060" s="59">
        <f t="shared" si="1487"/>
        <v>978.8</v>
      </c>
    </row>
    <row r="1061" spans="1:53" x14ac:dyDescent="0.15">
      <c r="A1061" s="9"/>
      <c r="B1061" s="10"/>
      <c r="C1061" s="134"/>
      <c r="D1061" s="22" t="s">
        <v>7</v>
      </c>
      <c r="E1061" s="28"/>
      <c r="F1061" s="28"/>
      <c r="G1061" s="28"/>
      <c r="H1061" s="28"/>
      <c r="I1061" s="28"/>
      <c r="J1061" s="28"/>
      <c r="K1061" s="28"/>
      <c r="L1061" s="28"/>
      <c r="M1061" s="28"/>
      <c r="N1061" s="28"/>
      <c r="O1061" s="28"/>
      <c r="P1061" s="28"/>
      <c r="Q1061" s="28"/>
      <c r="R1061" s="28"/>
      <c r="S1061" s="28"/>
      <c r="T1061" s="28"/>
      <c r="U1061" s="28"/>
      <c r="V1061" s="28">
        <v>26126</v>
      </c>
      <c r="W1061" s="28">
        <v>27120</v>
      </c>
      <c r="X1061" s="28">
        <v>28876</v>
      </c>
      <c r="Y1061" s="28">
        <v>53852</v>
      </c>
      <c r="Z1061" s="28">
        <v>59111</v>
      </c>
      <c r="AA1061" s="28">
        <v>69228</v>
      </c>
      <c r="AB1061" s="28">
        <v>66643</v>
      </c>
      <c r="AC1061" s="28">
        <v>72998</v>
      </c>
      <c r="AD1061" s="28">
        <v>79020</v>
      </c>
      <c r="AE1061" s="28">
        <v>85821</v>
      </c>
      <c r="AF1061" s="28">
        <v>83762</v>
      </c>
      <c r="AG1061" s="28">
        <v>85393</v>
      </c>
      <c r="AH1061" s="28">
        <v>122078</v>
      </c>
      <c r="AI1061" s="28">
        <v>147158</v>
      </c>
      <c r="AJ1061" s="28">
        <v>186689</v>
      </c>
      <c r="AK1061" s="28">
        <v>177387</v>
      </c>
      <c r="AL1061" s="28">
        <v>173717</v>
      </c>
      <c r="AM1061" s="28">
        <v>168629</v>
      </c>
      <c r="AN1061" s="28">
        <v>189939</v>
      </c>
      <c r="AO1061" s="28">
        <v>194182</v>
      </c>
      <c r="AP1061" s="36"/>
      <c r="AQ1061" s="36"/>
      <c r="AR1061" s="14"/>
      <c r="AS1061" s="14"/>
      <c r="AU1061" s="51"/>
      <c r="AV1061" s="52"/>
      <c r="AW1061" s="54"/>
      <c r="AY1061" s="59">
        <f t="shared" si="1485"/>
        <v>0</v>
      </c>
      <c r="AZ1061" s="59">
        <f t="shared" si="1486"/>
        <v>0</v>
      </c>
      <c r="BA1061" s="59">
        <f t="shared" si="1487"/>
        <v>697.4</v>
      </c>
    </row>
    <row r="1062" spans="1:53" x14ac:dyDescent="0.15">
      <c r="A1062" s="9"/>
      <c r="B1062" s="10"/>
      <c r="C1062" s="134"/>
      <c r="D1062" s="22" t="s">
        <v>8</v>
      </c>
      <c r="E1062" s="28"/>
      <c r="F1062" s="28"/>
      <c r="G1062" s="28"/>
      <c r="H1062" s="28"/>
      <c r="I1062" s="28"/>
      <c r="J1062" s="28"/>
      <c r="K1062" s="28"/>
      <c r="L1062" s="28"/>
      <c r="M1062" s="28"/>
      <c r="N1062" s="28"/>
      <c r="O1062" s="28"/>
      <c r="P1062" s="28"/>
      <c r="Q1062" s="28"/>
      <c r="R1062" s="28"/>
      <c r="S1062" s="28"/>
      <c r="T1062" s="28"/>
      <c r="U1062" s="28"/>
      <c r="V1062" s="28">
        <v>49385</v>
      </c>
      <c r="W1062" s="28">
        <v>50427</v>
      </c>
      <c r="X1062" s="28">
        <v>53863</v>
      </c>
      <c r="Y1062" s="28">
        <v>94046</v>
      </c>
      <c r="Z1062" s="28">
        <v>106730</v>
      </c>
      <c r="AA1062" s="28">
        <v>107572</v>
      </c>
      <c r="AB1062" s="28">
        <v>108783</v>
      </c>
      <c r="AC1062" s="28">
        <v>109664</v>
      </c>
      <c r="AD1062" s="28">
        <v>110372</v>
      </c>
      <c r="AE1062" s="28">
        <v>102698</v>
      </c>
      <c r="AF1062" s="28">
        <v>100421</v>
      </c>
      <c r="AG1062" s="28">
        <v>101653</v>
      </c>
      <c r="AH1062" s="28">
        <v>125414</v>
      </c>
      <c r="AI1062" s="28">
        <v>120211</v>
      </c>
      <c r="AJ1062" s="28">
        <v>112132</v>
      </c>
      <c r="AK1062" s="28">
        <v>117767</v>
      </c>
      <c r="AL1062" s="28">
        <v>110999</v>
      </c>
      <c r="AM1062" s="28">
        <v>113364</v>
      </c>
      <c r="AN1062" s="28">
        <v>120714</v>
      </c>
      <c r="AO1062" s="28">
        <v>111507</v>
      </c>
      <c r="AP1062" s="36"/>
      <c r="AQ1062" s="36"/>
      <c r="AR1062" s="14"/>
      <c r="AS1062" s="14"/>
      <c r="AU1062" s="51"/>
      <c r="AV1062" s="52"/>
      <c r="AW1062" s="54"/>
      <c r="AY1062" s="59">
        <f t="shared" si="1485"/>
        <v>0</v>
      </c>
      <c r="AZ1062" s="59">
        <f t="shared" si="1486"/>
        <v>0</v>
      </c>
      <c r="BA1062" s="59">
        <f t="shared" si="1487"/>
        <v>281.39999999999998</v>
      </c>
    </row>
    <row r="1063" spans="1:53" x14ac:dyDescent="0.15">
      <c r="A1063" s="9"/>
      <c r="B1063" s="10"/>
      <c r="C1063" s="134"/>
      <c r="D1063" s="22" t="s">
        <v>9</v>
      </c>
      <c r="E1063" s="28"/>
      <c r="F1063" s="28"/>
      <c r="G1063" s="28"/>
      <c r="H1063" s="28"/>
      <c r="I1063" s="28"/>
      <c r="J1063" s="28"/>
      <c r="K1063" s="28"/>
      <c r="L1063" s="28"/>
      <c r="M1063" s="28"/>
      <c r="N1063" s="28"/>
      <c r="O1063" s="28"/>
      <c r="P1063" s="28"/>
      <c r="Q1063" s="28"/>
      <c r="R1063" s="28"/>
      <c r="S1063" s="28"/>
      <c r="T1063" s="28"/>
      <c r="U1063" s="28"/>
      <c r="V1063" s="28">
        <v>42013</v>
      </c>
      <c r="W1063" s="28">
        <v>42628</v>
      </c>
      <c r="X1063" s="28">
        <v>45383</v>
      </c>
      <c r="Y1063" s="28">
        <v>101312</v>
      </c>
      <c r="Z1063" s="28">
        <v>115737</v>
      </c>
      <c r="AA1063" s="28">
        <v>139046</v>
      </c>
      <c r="AB1063" s="28">
        <v>139201</v>
      </c>
      <c r="AC1063" s="28">
        <v>145183</v>
      </c>
      <c r="AD1063" s="28">
        <v>148925</v>
      </c>
      <c r="AE1063" s="28">
        <v>188519</v>
      </c>
      <c r="AF1063" s="28">
        <v>184183</v>
      </c>
      <c r="AG1063" s="28">
        <v>187046</v>
      </c>
      <c r="AH1063" s="28">
        <v>247492</v>
      </c>
      <c r="AI1063" s="28">
        <v>267369</v>
      </c>
      <c r="AJ1063" s="28">
        <v>298821</v>
      </c>
      <c r="AK1063" s="28">
        <v>295154</v>
      </c>
      <c r="AL1063" s="28">
        <v>284716</v>
      </c>
      <c r="AM1063" s="28">
        <v>281993</v>
      </c>
      <c r="AN1063" s="28">
        <v>310653</v>
      </c>
      <c r="AO1063" s="28">
        <v>305689</v>
      </c>
      <c r="AP1063" s="36"/>
      <c r="AQ1063" s="36"/>
      <c r="AR1063" s="14"/>
      <c r="AS1063" s="14"/>
      <c r="AU1063" s="51"/>
      <c r="AV1063" s="52"/>
      <c r="AW1063" s="54"/>
      <c r="AY1063" s="59">
        <f t="shared" si="1485"/>
        <v>0</v>
      </c>
      <c r="AZ1063" s="59">
        <f t="shared" si="1486"/>
        <v>0</v>
      </c>
      <c r="BA1063" s="59">
        <f t="shared" si="1487"/>
        <v>952.1</v>
      </c>
    </row>
    <row r="1064" spans="1:53" x14ac:dyDescent="0.15">
      <c r="A1064" s="9"/>
      <c r="B1064" s="10"/>
      <c r="C1064" s="134"/>
      <c r="D1064" s="22" t="s">
        <v>10</v>
      </c>
      <c r="E1064" s="28"/>
      <c r="F1064" s="28"/>
      <c r="G1064" s="28"/>
      <c r="H1064" s="28"/>
      <c r="I1064" s="28"/>
      <c r="J1064" s="28"/>
      <c r="K1064" s="28"/>
      <c r="L1064" s="28"/>
      <c r="M1064" s="28"/>
      <c r="N1064" s="28"/>
      <c r="O1064" s="28"/>
      <c r="P1064" s="28"/>
      <c r="Q1064" s="28"/>
      <c r="R1064" s="28"/>
      <c r="S1064" s="28"/>
      <c r="T1064" s="28"/>
      <c r="U1064" s="28"/>
      <c r="V1064" s="28">
        <v>33498</v>
      </c>
      <c r="W1064" s="28">
        <v>34919</v>
      </c>
      <c r="X1064" s="28">
        <v>37356</v>
      </c>
      <c r="Y1064" s="28">
        <v>46586</v>
      </c>
      <c r="Z1064" s="28">
        <v>50104</v>
      </c>
      <c r="AA1064" s="28">
        <v>37754</v>
      </c>
      <c r="AB1064" s="28">
        <v>36225</v>
      </c>
      <c r="AC1064" s="28">
        <v>37479</v>
      </c>
      <c r="AD1064" s="28">
        <v>40467</v>
      </c>
      <c r="AE1064" s="28"/>
      <c r="AF1064" s="28"/>
      <c r="AG1064" s="28"/>
      <c r="AH1064" s="28"/>
      <c r="AI1064" s="28"/>
      <c r="AJ1064" s="28"/>
      <c r="AK1064" s="28"/>
      <c r="AL1064" s="28"/>
      <c r="AM1064" s="28"/>
      <c r="AN1064" s="28"/>
      <c r="AO1064" s="28"/>
      <c r="AP1064" s="36"/>
      <c r="AQ1064" s="36"/>
      <c r="AR1064" s="14"/>
      <c r="AS1064" s="14"/>
      <c r="AU1064" s="51"/>
      <c r="AV1064" s="52"/>
      <c r="AW1064" s="54"/>
      <c r="AY1064" s="59">
        <f t="shared" si="1485"/>
        <v>0</v>
      </c>
      <c r="AZ1064" s="59">
        <f t="shared" si="1486"/>
        <v>0</v>
      </c>
      <c r="BA1064" s="59">
        <f t="shared" si="1487"/>
        <v>26.7</v>
      </c>
    </row>
    <row r="1065" spans="1:53" ht="14.25" thickBot="1" x14ac:dyDescent="0.2">
      <c r="A1065" s="9"/>
      <c r="B1065" s="10"/>
      <c r="C1065" s="135"/>
      <c r="D1065" s="24" t="s">
        <v>11</v>
      </c>
      <c r="E1065" s="29"/>
      <c r="F1065" s="29"/>
      <c r="G1065" s="29"/>
      <c r="H1065" s="29"/>
      <c r="I1065" s="29"/>
      <c r="J1065" s="29"/>
      <c r="K1065" s="29"/>
      <c r="L1065" s="29"/>
      <c r="M1065" s="29"/>
      <c r="N1065" s="29"/>
      <c r="O1065" s="29"/>
      <c r="P1065" s="29"/>
      <c r="Q1065" s="29"/>
      <c r="R1065" s="29"/>
      <c r="S1065" s="29"/>
      <c r="T1065" s="29"/>
      <c r="U1065" s="29"/>
      <c r="V1065" s="29">
        <v>44562</v>
      </c>
      <c r="W1065" s="29">
        <v>44722</v>
      </c>
      <c r="X1065" s="29">
        <v>47630</v>
      </c>
      <c r="Y1065" s="29">
        <v>52146</v>
      </c>
      <c r="Z1065" s="29">
        <v>55940</v>
      </c>
      <c r="AA1065" s="29">
        <v>39258</v>
      </c>
      <c r="AB1065" s="29">
        <v>37929</v>
      </c>
      <c r="AC1065" s="29">
        <v>40788</v>
      </c>
      <c r="AD1065" s="29">
        <v>42761</v>
      </c>
      <c r="AE1065" s="29"/>
      <c r="AF1065" s="29"/>
      <c r="AG1065" s="29"/>
      <c r="AH1065" s="29"/>
      <c r="AI1065" s="29"/>
      <c r="AJ1065" s="29"/>
      <c r="AK1065" s="29"/>
      <c r="AL1065" s="29"/>
      <c r="AM1065" s="29"/>
      <c r="AN1065" s="29"/>
      <c r="AO1065" s="29"/>
      <c r="AP1065" s="36"/>
      <c r="AQ1065" s="36"/>
      <c r="AR1065" s="14"/>
      <c r="AS1065" s="14"/>
      <c r="AU1065" s="51"/>
      <c r="AV1065" s="52"/>
      <c r="AW1065" s="55"/>
      <c r="AY1065" s="59">
        <f t="shared" si="1485"/>
        <v>0</v>
      </c>
      <c r="AZ1065" s="59">
        <f t="shared" si="1486"/>
        <v>0</v>
      </c>
      <c r="BA1065" s="59">
        <f t="shared" si="1487"/>
        <v>29.1</v>
      </c>
    </row>
    <row r="1066" spans="1:53" x14ac:dyDescent="0.15">
      <c r="A1066" s="9"/>
      <c r="B1066" s="10"/>
      <c r="C1066" s="133" t="s">
        <v>323</v>
      </c>
      <c r="D1066" s="23" t="s">
        <v>6</v>
      </c>
      <c r="E1066" s="26">
        <f t="shared" ref="E1066:X1066" si="1502">SUM(E1067:E1068)-SUM(E1069:E1070)</f>
        <v>0</v>
      </c>
      <c r="F1066" s="26">
        <f t="shared" si="1502"/>
        <v>0</v>
      </c>
      <c r="G1066" s="26">
        <f t="shared" si="1502"/>
        <v>0</v>
      </c>
      <c r="H1066" s="26">
        <f t="shared" si="1502"/>
        <v>0</v>
      </c>
      <c r="I1066" s="26">
        <f t="shared" si="1502"/>
        <v>0</v>
      </c>
      <c r="J1066" s="26">
        <f t="shared" si="1502"/>
        <v>0</v>
      </c>
      <c r="K1066" s="26">
        <f t="shared" si="1502"/>
        <v>0</v>
      </c>
      <c r="L1066" s="26">
        <f t="shared" si="1502"/>
        <v>0</v>
      </c>
      <c r="M1066" s="26">
        <f t="shared" si="1502"/>
        <v>0</v>
      </c>
      <c r="N1066" s="26">
        <f t="shared" si="1502"/>
        <v>0</v>
      </c>
      <c r="O1066" s="26">
        <f t="shared" si="1502"/>
        <v>0</v>
      </c>
      <c r="P1066" s="26">
        <f t="shared" si="1502"/>
        <v>0</v>
      </c>
      <c r="Q1066" s="26">
        <f t="shared" si="1502"/>
        <v>0</v>
      </c>
      <c r="R1066" s="26">
        <f t="shared" si="1502"/>
        <v>0</v>
      </c>
      <c r="S1066" s="26">
        <f t="shared" si="1502"/>
        <v>0</v>
      </c>
      <c r="T1066" s="26">
        <f t="shared" si="1502"/>
        <v>0</v>
      </c>
      <c r="U1066" s="26">
        <f t="shared" si="1502"/>
        <v>0</v>
      </c>
      <c r="V1066" s="26">
        <f t="shared" si="1502"/>
        <v>0</v>
      </c>
      <c r="W1066" s="26">
        <f t="shared" si="1502"/>
        <v>0</v>
      </c>
      <c r="X1066" s="26">
        <f t="shared" si="1502"/>
        <v>0</v>
      </c>
      <c r="Y1066" s="37"/>
      <c r="Z1066" s="37"/>
      <c r="AA1066" s="37"/>
      <c r="AB1066" s="37"/>
      <c r="AC1066" s="37"/>
      <c r="AD1066" s="37"/>
      <c r="AE1066" s="37"/>
      <c r="AF1066" s="37"/>
      <c r="AG1066" s="37"/>
      <c r="AH1066" s="37"/>
      <c r="AI1066" s="37"/>
      <c r="AJ1066" s="37"/>
      <c r="AK1066" s="37"/>
      <c r="AL1066" s="37"/>
      <c r="AM1066" s="37"/>
      <c r="AN1066" s="37"/>
      <c r="AO1066" s="37"/>
      <c r="AP1066" s="36"/>
      <c r="AQ1066" s="36"/>
      <c r="AR1066" s="14"/>
      <c r="AS1066" s="14"/>
      <c r="AU1066" s="51"/>
      <c r="AV1066" s="52"/>
      <c r="AW1066" s="121" t="s">
        <v>401</v>
      </c>
      <c r="AY1066" s="59">
        <f t="shared" si="1485"/>
        <v>0</v>
      </c>
      <c r="AZ1066" s="59">
        <f t="shared" si="1486"/>
        <v>0</v>
      </c>
      <c r="BA1066" s="59">
        <f t="shared" si="1487"/>
        <v>134.6</v>
      </c>
    </row>
    <row r="1067" spans="1:53" x14ac:dyDescent="0.15">
      <c r="A1067" s="9"/>
      <c r="B1067" s="10"/>
      <c r="C1067" s="134"/>
      <c r="D1067" s="22" t="s">
        <v>7</v>
      </c>
      <c r="E1067" s="28"/>
      <c r="F1067" s="28"/>
      <c r="G1067" s="28"/>
      <c r="H1067" s="28">
        <v>16465</v>
      </c>
      <c r="I1067" s="28">
        <v>32123</v>
      </c>
      <c r="J1067" s="28">
        <v>54622</v>
      </c>
      <c r="K1067" s="28">
        <v>41324</v>
      </c>
      <c r="L1067" s="28">
        <v>85002</v>
      </c>
      <c r="M1067" s="28">
        <v>155522</v>
      </c>
      <c r="N1067" s="28">
        <v>188817</v>
      </c>
      <c r="O1067" s="28">
        <v>270852</v>
      </c>
      <c r="P1067" s="28">
        <v>330250</v>
      </c>
      <c r="Q1067" s="28">
        <v>356745</v>
      </c>
      <c r="R1067" s="28">
        <v>416802</v>
      </c>
      <c r="S1067" s="28">
        <v>587136</v>
      </c>
      <c r="T1067" s="28">
        <v>564903</v>
      </c>
      <c r="U1067" s="28">
        <v>583218</v>
      </c>
      <c r="V1067" s="28">
        <v>434087</v>
      </c>
      <c r="W1067" s="28">
        <v>471388</v>
      </c>
      <c r="X1067" s="28">
        <v>395082</v>
      </c>
      <c r="Y1067" s="37"/>
      <c r="Z1067" s="37"/>
      <c r="AA1067" s="37"/>
      <c r="AB1067" s="37"/>
      <c r="AC1067" s="37"/>
      <c r="AD1067" s="37"/>
      <c r="AE1067" s="37"/>
      <c r="AF1067" s="37"/>
      <c r="AG1067" s="37"/>
      <c r="AH1067" s="37"/>
      <c r="AI1067" s="37"/>
      <c r="AJ1067" s="37"/>
      <c r="AK1067" s="37"/>
      <c r="AL1067" s="37"/>
      <c r="AM1067" s="37"/>
      <c r="AN1067" s="37"/>
      <c r="AO1067" s="37"/>
      <c r="AP1067" s="36"/>
      <c r="AQ1067" s="36"/>
      <c r="AR1067" s="14"/>
      <c r="AS1067" s="14"/>
      <c r="AU1067" s="51"/>
      <c r="AV1067" s="52"/>
      <c r="AW1067" s="122"/>
      <c r="AY1067" s="59">
        <f t="shared" si="1485"/>
        <v>0</v>
      </c>
      <c r="AZ1067" s="59">
        <f t="shared" si="1486"/>
        <v>0</v>
      </c>
      <c r="BA1067" s="59">
        <f t="shared" si="1487"/>
        <v>21.6</v>
      </c>
    </row>
    <row r="1068" spans="1:53" x14ac:dyDescent="0.15">
      <c r="A1068" s="9"/>
      <c r="B1068" s="10"/>
      <c r="C1068" s="134"/>
      <c r="D1068" s="22" t="s">
        <v>8</v>
      </c>
      <c r="E1068" s="28"/>
      <c r="F1068" s="28"/>
      <c r="G1068" s="28"/>
      <c r="H1068" s="39">
        <f>42562+165</f>
        <v>42727</v>
      </c>
      <c r="I1068" s="28">
        <v>69172</v>
      </c>
      <c r="J1068" s="28">
        <v>61142</v>
      </c>
      <c r="K1068" s="28">
        <v>48916</v>
      </c>
      <c r="L1068" s="28">
        <v>68788</v>
      </c>
      <c r="M1068" s="28">
        <v>132323</v>
      </c>
      <c r="N1068" s="28">
        <v>214017</v>
      </c>
      <c r="O1068" s="28">
        <v>206800</v>
      </c>
      <c r="P1068" s="28">
        <v>264780</v>
      </c>
      <c r="Q1068" s="28">
        <v>279754</v>
      </c>
      <c r="R1068" s="28">
        <v>268972</v>
      </c>
      <c r="S1068" s="28">
        <v>290249</v>
      </c>
      <c r="T1068" s="28">
        <v>260578</v>
      </c>
      <c r="U1068" s="28">
        <v>290595</v>
      </c>
      <c r="V1068" s="28">
        <v>298645</v>
      </c>
      <c r="W1068" s="28">
        <v>281434</v>
      </c>
      <c r="X1068" s="28">
        <v>292802</v>
      </c>
      <c r="Y1068" s="37"/>
      <c r="Z1068" s="37"/>
      <c r="AA1068" s="37"/>
      <c r="AB1068" s="37"/>
      <c r="AC1068" s="37"/>
      <c r="AD1068" s="37"/>
      <c r="AE1068" s="37"/>
      <c r="AF1068" s="37"/>
      <c r="AG1068" s="37"/>
      <c r="AH1068" s="37"/>
      <c r="AI1068" s="37"/>
      <c r="AJ1068" s="37"/>
      <c r="AK1068" s="37"/>
      <c r="AL1068" s="37"/>
      <c r="AM1068" s="37"/>
      <c r="AN1068" s="37"/>
      <c r="AO1068" s="37"/>
      <c r="AP1068" s="36"/>
      <c r="AQ1068" s="36"/>
      <c r="AR1068" s="14"/>
      <c r="AS1068" s="14"/>
      <c r="AU1068" s="51"/>
      <c r="AV1068" s="52"/>
      <c r="AW1068" s="122"/>
      <c r="AY1068" s="59">
        <f t="shared" si="1485"/>
        <v>0</v>
      </c>
      <c r="AZ1068" s="59">
        <f t="shared" si="1486"/>
        <v>0</v>
      </c>
      <c r="BA1068" s="59">
        <f t="shared" si="1487"/>
        <v>113</v>
      </c>
    </row>
    <row r="1069" spans="1:53" x14ac:dyDescent="0.15">
      <c r="A1069" s="9"/>
      <c r="B1069" s="10"/>
      <c r="C1069" s="134"/>
      <c r="D1069" s="22" t="s">
        <v>9</v>
      </c>
      <c r="E1069" s="28"/>
      <c r="F1069" s="28"/>
      <c r="G1069" s="28"/>
      <c r="H1069" s="28">
        <v>6456</v>
      </c>
      <c r="I1069" s="28">
        <v>55930</v>
      </c>
      <c r="J1069" s="28">
        <v>59897</v>
      </c>
      <c r="K1069" s="28">
        <v>36435</v>
      </c>
      <c r="L1069" s="28">
        <v>68420</v>
      </c>
      <c r="M1069" s="28">
        <v>176306</v>
      </c>
      <c r="N1069" s="28">
        <v>259069</v>
      </c>
      <c r="O1069" s="28">
        <v>278158</v>
      </c>
      <c r="P1069" s="28">
        <v>370472</v>
      </c>
      <c r="Q1069" s="28">
        <v>371936</v>
      </c>
      <c r="R1069" s="28">
        <v>403726</v>
      </c>
      <c r="S1069" s="28">
        <v>494462</v>
      </c>
      <c r="T1069" s="28">
        <v>438504</v>
      </c>
      <c r="U1069" s="28">
        <v>430654</v>
      </c>
      <c r="V1069" s="28">
        <v>323758</v>
      </c>
      <c r="W1069" s="28">
        <v>299964</v>
      </c>
      <c r="X1069" s="28">
        <v>285479</v>
      </c>
      <c r="Y1069" s="37"/>
      <c r="Z1069" s="37"/>
      <c r="AA1069" s="37"/>
      <c r="AB1069" s="37"/>
      <c r="AC1069" s="37"/>
      <c r="AD1069" s="37"/>
      <c r="AE1069" s="37"/>
      <c r="AF1069" s="37"/>
      <c r="AG1069" s="37"/>
      <c r="AH1069" s="37"/>
      <c r="AI1069" s="37"/>
      <c r="AJ1069" s="37"/>
      <c r="AK1069" s="37"/>
      <c r="AL1069" s="37"/>
      <c r="AM1069" s="37"/>
      <c r="AN1069" s="37"/>
      <c r="AO1069" s="37"/>
      <c r="AP1069" s="36"/>
      <c r="AQ1069" s="36"/>
      <c r="AR1069" s="14"/>
      <c r="AS1069" s="14"/>
      <c r="AU1069" s="51"/>
      <c r="AV1069" s="52"/>
      <c r="AW1069" s="122"/>
      <c r="AY1069" s="59">
        <f t="shared" si="1485"/>
        <v>0</v>
      </c>
      <c r="AZ1069" s="59">
        <f t="shared" si="1486"/>
        <v>0</v>
      </c>
      <c r="BA1069" s="59">
        <f t="shared" si="1487"/>
        <v>113.2</v>
      </c>
    </row>
    <row r="1070" spans="1:53" x14ac:dyDescent="0.15">
      <c r="A1070" s="9"/>
      <c r="B1070" s="10"/>
      <c r="C1070" s="134"/>
      <c r="D1070" s="22" t="s">
        <v>10</v>
      </c>
      <c r="E1070" s="28"/>
      <c r="F1070" s="28"/>
      <c r="G1070" s="28"/>
      <c r="H1070" s="28">
        <v>52736</v>
      </c>
      <c r="I1070" s="28">
        <v>45365</v>
      </c>
      <c r="J1070" s="28">
        <v>55867</v>
      </c>
      <c r="K1070" s="28">
        <v>53805</v>
      </c>
      <c r="L1070" s="28">
        <v>85370</v>
      </c>
      <c r="M1070" s="28">
        <v>111539</v>
      </c>
      <c r="N1070" s="28">
        <v>143765</v>
      </c>
      <c r="O1070" s="28">
        <v>199494</v>
      </c>
      <c r="P1070" s="28">
        <v>224558</v>
      </c>
      <c r="Q1070" s="28">
        <v>264563</v>
      </c>
      <c r="R1070" s="28">
        <v>282048</v>
      </c>
      <c r="S1070" s="28">
        <v>382923</v>
      </c>
      <c r="T1070" s="28">
        <v>386977</v>
      </c>
      <c r="U1070" s="28">
        <v>443159</v>
      </c>
      <c r="V1070" s="28">
        <v>408974</v>
      </c>
      <c r="W1070" s="28">
        <v>452858</v>
      </c>
      <c r="X1070" s="28">
        <v>402405</v>
      </c>
      <c r="Y1070" s="37"/>
      <c r="Z1070" s="37"/>
      <c r="AA1070" s="37"/>
      <c r="AB1070" s="37"/>
      <c r="AC1070" s="37"/>
      <c r="AD1070" s="37"/>
      <c r="AE1070" s="37"/>
      <c r="AF1070" s="37"/>
      <c r="AG1070" s="37"/>
      <c r="AH1070" s="37"/>
      <c r="AI1070" s="37"/>
      <c r="AJ1070" s="37"/>
      <c r="AK1070" s="37"/>
      <c r="AL1070" s="37"/>
      <c r="AM1070" s="37"/>
      <c r="AN1070" s="37"/>
      <c r="AO1070" s="37"/>
      <c r="AP1070" s="36"/>
      <c r="AQ1070" s="36"/>
      <c r="AR1070" s="14"/>
      <c r="AS1070" s="14"/>
      <c r="AU1070" s="51"/>
      <c r="AV1070" s="52"/>
      <c r="AW1070" s="122"/>
      <c r="AY1070" s="59">
        <f t="shared" si="1485"/>
        <v>0</v>
      </c>
      <c r="AZ1070" s="59">
        <f t="shared" si="1486"/>
        <v>0</v>
      </c>
      <c r="BA1070" s="59">
        <f t="shared" si="1487"/>
        <v>21.4</v>
      </c>
    </row>
    <row r="1071" spans="1:53" ht="14.25" thickBot="1" x14ac:dyDescent="0.2">
      <c r="A1071" s="9"/>
      <c r="B1071" s="10"/>
      <c r="C1071" s="135"/>
      <c r="D1071" s="24" t="s">
        <v>11</v>
      </c>
      <c r="E1071" s="29"/>
      <c r="F1071" s="29"/>
      <c r="G1071" s="29"/>
      <c r="H1071" s="29"/>
      <c r="I1071" s="29">
        <v>58104</v>
      </c>
      <c r="J1071" s="29">
        <v>67399</v>
      </c>
      <c r="K1071" s="29">
        <v>55495</v>
      </c>
      <c r="L1071" s="29">
        <v>92166</v>
      </c>
      <c r="M1071" s="29">
        <v>122042</v>
      </c>
      <c r="N1071" s="29">
        <v>166515</v>
      </c>
      <c r="O1071" s="29">
        <v>215474</v>
      </c>
      <c r="P1071" s="29">
        <v>262422</v>
      </c>
      <c r="Q1071" s="29">
        <v>306166</v>
      </c>
      <c r="R1071" s="29">
        <v>358111</v>
      </c>
      <c r="S1071" s="29">
        <v>460127</v>
      </c>
      <c r="T1071" s="29">
        <v>450101</v>
      </c>
      <c r="U1071" s="29">
        <v>498766</v>
      </c>
      <c r="V1071" s="29">
        <v>500994</v>
      </c>
      <c r="W1071" s="29">
        <v>558022</v>
      </c>
      <c r="X1071" s="29">
        <v>496595</v>
      </c>
      <c r="Y1071" s="37"/>
      <c r="Z1071" s="37"/>
      <c r="AA1071" s="37"/>
      <c r="AB1071" s="37"/>
      <c r="AC1071" s="37"/>
      <c r="AD1071" s="37"/>
      <c r="AE1071" s="37"/>
      <c r="AF1071" s="37"/>
      <c r="AG1071" s="37"/>
      <c r="AH1071" s="37"/>
      <c r="AI1071" s="37"/>
      <c r="AJ1071" s="37"/>
      <c r="AK1071" s="37"/>
      <c r="AL1071" s="37"/>
      <c r="AM1071" s="37"/>
      <c r="AN1071" s="37"/>
      <c r="AO1071" s="37"/>
      <c r="AP1071" s="36"/>
      <c r="AQ1071" s="36"/>
      <c r="AR1071" s="14"/>
      <c r="AS1071" s="14"/>
      <c r="AU1071" s="51"/>
      <c r="AV1071" s="52"/>
      <c r="AW1071" s="123"/>
      <c r="AY1071" s="59">
        <f t="shared" si="1485"/>
        <v>0</v>
      </c>
      <c r="AZ1071" s="59">
        <f t="shared" si="1486"/>
        <v>0</v>
      </c>
      <c r="BA1071" s="59">
        <f t="shared" si="1487"/>
        <v>21.4</v>
      </c>
    </row>
    <row r="1072" spans="1:53" x14ac:dyDescent="0.15">
      <c r="A1072" s="9"/>
      <c r="B1072" s="10"/>
      <c r="C1072" s="133" t="s">
        <v>161</v>
      </c>
      <c r="D1072" s="23" t="s">
        <v>6</v>
      </c>
      <c r="E1072" s="26">
        <f t="shared" ref="E1072:AI1072" si="1503">SUM(E1073:E1074)-SUM(E1075:E1076)</f>
        <v>0</v>
      </c>
      <c r="F1072" s="26">
        <f t="shared" si="1503"/>
        <v>0</v>
      </c>
      <c r="G1072" s="26">
        <f t="shared" si="1503"/>
        <v>0</v>
      </c>
      <c r="H1072" s="26">
        <f t="shared" si="1503"/>
        <v>0</v>
      </c>
      <c r="I1072" s="26">
        <f t="shared" si="1503"/>
        <v>0</v>
      </c>
      <c r="J1072" s="26">
        <f t="shared" si="1503"/>
        <v>0</v>
      </c>
      <c r="K1072" s="26">
        <f t="shared" si="1503"/>
        <v>0</v>
      </c>
      <c r="L1072" s="26">
        <f t="shared" si="1503"/>
        <v>0</v>
      </c>
      <c r="M1072" s="26">
        <f t="shared" si="1503"/>
        <v>0</v>
      </c>
      <c r="N1072" s="26">
        <f t="shared" si="1503"/>
        <v>0</v>
      </c>
      <c r="O1072" s="26">
        <f t="shared" si="1503"/>
        <v>0</v>
      </c>
      <c r="P1072" s="26">
        <f t="shared" si="1503"/>
        <v>0</v>
      </c>
      <c r="Q1072" s="26">
        <f t="shared" si="1503"/>
        <v>0</v>
      </c>
      <c r="R1072" s="26">
        <f t="shared" si="1503"/>
        <v>0</v>
      </c>
      <c r="S1072" s="26">
        <f t="shared" si="1503"/>
        <v>0</v>
      </c>
      <c r="T1072" s="26">
        <f t="shared" si="1503"/>
        <v>0</v>
      </c>
      <c r="U1072" s="26">
        <f t="shared" si="1503"/>
        <v>0</v>
      </c>
      <c r="V1072" s="26">
        <f t="shared" si="1503"/>
        <v>0</v>
      </c>
      <c r="W1072" s="26">
        <f t="shared" si="1503"/>
        <v>0</v>
      </c>
      <c r="X1072" s="26">
        <f t="shared" si="1503"/>
        <v>0</v>
      </c>
      <c r="Y1072" s="26">
        <f t="shared" si="1503"/>
        <v>0</v>
      </c>
      <c r="Z1072" s="26">
        <f t="shared" si="1503"/>
        <v>0</v>
      </c>
      <c r="AA1072" s="26">
        <f t="shared" si="1503"/>
        <v>0</v>
      </c>
      <c r="AB1072" s="26">
        <f t="shared" si="1503"/>
        <v>0</v>
      </c>
      <c r="AC1072" s="26">
        <f t="shared" si="1503"/>
        <v>0</v>
      </c>
      <c r="AD1072" s="26">
        <f t="shared" si="1503"/>
        <v>0</v>
      </c>
      <c r="AE1072" s="26">
        <f t="shared" si="1503"/>
        <v>0</v>
      </c>
      <c r="AF1072" s="26">
        <f t="shared" si="1503"/>
        <v>0</v>
      </c>
      <c r="AG1072" s="26">
        <f t="shared" si="1503"/>
        <v>0</v>
      </c>
      <c r="AH1072" s="26">
        <f t="shared" si="1503"/>
        <v>0</v>
      </c>
      <c r="AI1072" s="26">
        <f t="shared" si="1503"/>
        <v>0</v>
      </c>
      <c r="AJ1072" s="26">
        <f t="shared" ref="AJ1072:AK1072" si="1504">SUM(AJ1073:AJ1074)-SUM(AJ1075:AJ1076)</f>
        <v>0</v>
      </c>
      <c r="AK1072" s="26">
        <f t="shared" si="1504"/>
        <v>0</v>
      </c>
      <c r="AL1072" s="26">
        <f t="shared" ref="AL1072" si="1505">SUM(AL1073:AL1074)-SUM(AL1075:AL1076)</f>
        <v>0</v>
      </c>
      <c r="AM1072" s="26">
        <f t="shared" ref="AM1072" si="1506">SUM(AM1073:AM1074)-SUM(AM1075:AM1076)</f>
        <v>0</v>
      </c>
      <c r="AN1072" s="26">
        <f t="shared" ref="AN1072" si="1507">SUM(AN1073:AN1074)-SUM(AN1075:AN1076)</f>
        <v>0</v>
      </c>
      <c r="AO1072" s="26">
        <f t="shared" ref="AO1072" si="1508">SUM(AO1073:AO1074)-SUM(AO1075:AO1076)</f>
        <v>0</v>
      </c>
      <c r="AP1072" s="27">
        <f t="shared" ref="AP1072" si="1509">SUM(AP1073:AP1074)-SUM(AP1075:AP1076)</f>
        <v>0</v>
      </c>
      <c r="AQ1072" s="27">
        <f t="shared" ref="AQ1072" si="1510">SUM(AQ1073:AQ1074)-SUM(AQ1075:AQ1076)</f>
        <v>0</v>
      </c>
      <c r="AR1072" s="3">
        <v>279.39999999999998</v>
      </c>
      <c r="AS1072" s="3">
        <v>276</v>
      </c>
      <c r="AU1072" s="51"/>
      <c r="AV1072" s="52"/>
      <c r="AW1072" s="53" t="s">
        <v>220</v>
      </c>
      <c r="AY1072" s="59">
        <f t="shared" si="1485"/>
        <v>0</v>
      </c>
      <c r="AZ1072" s="59">
        <f t="shared" si="1486"/>
        <v>0</v>
      </c>
      <c r="BA1072" s="59">
        <f t="shared" si="1487"/>
        <v>89</v>
      </c>
    </row>
    <row r="1073" spans="1:53" x14ac:dyDescent="0.15">
      <c r="A1073" s="9"/>
      <c r="B1073" s="10"/>
      <c r="C1073" s="134"/>
      <c r="D1073" s="22" t="s">
        <v>7</v>
      </c>
      <c r="E1073" s="28"/>
      <c r="F1073" s="28"/>
      <c r="G1073" s="28"/>
      <c r="H1073" s="28"/>
      <c r="I1073" s="28"/>
      <c r="J1073" s="28"/>
      <c r="K1073" s="28"/>
      <c r="L1073" s="28"/>
      <c r="M1073" s="28"/>
      <c r="N1073" s="28"/>
      <c r="O1073" s="28"/>
      <c r="P1073" s="28"/>
      <c r="Q1073" s="28"/>
      <c r="R1073" s="28"/>
      <c r="S1073" s="28"/>
      <c r="T1073" s="28"/>
      <c r="U1073" s="28"/>
      <c r="V1073" s="28"/>
      <c r="W1073" s="28"/>
      <c r="X1073" s="28"/>
      <c r="Y1073" s="28">
        <v>263091</v>
      </c>
      <c r="Z1073" s="28">
        <v>232504</v>
      </c>
      <c r="AA1073" s="28">
        <v>276342</v>
      </c>
      <c r="AB1073" s="28">
        <v>325986</v>
      </c>
      <c r="AC1073" s="28">
        <v>324948</v>
      </c>
      <c r="AD1073" s="28">
        <v>327675</v>
      </c>
      <c r="AE1073" s="28">
        <v>336812</v>
      </c>
      <c r="AF1073" s="28">
        <v>333623</v>
      </c>
      <c r="AG1073" s="28">
        <v>334380</v>
      </c>
      <c r="AH1073" s="28">
        <v>367800</v>
      </c>
      <c r="AI1073" s="28">
        <v>377904</v>
      </c>
      <c r="AJ1073" s="28">
        <v>390091</v>
      </c>
      <c r="AK1073" s="28">
        <v>387600</v>
      </c>
      <c r="AL1073" s="28">
        <v>358898</v>
      </c>
      <c r="AM1073" s="28">
        <v>362661</v>
      </c>
      <c r="AN1073" s="28">
        <v>382405</v>
      </c>
      <c r="AO1073" s="28">
        <v>403407</v>
      </c>
      <c r="AP1073" s="30">
        <v>201.2</v>
      </c>
      <c r="AQ1073" s="30">
        <v>192.7</v>
      </c>
      <c r="AR1073" s="5">
        <v>211.3</v>
      </c>
      <c r="AS1073" s="5">
        <v>207.7</v>
      </c>
      <c r="AU1073" s="51"/>
      <c r="AV1073" s="52"/>
      <c r="AW1073" s="54"/>
      <c r="AY1073" s="59">
        <f t="shared" si="1485"/>
        <v>0</v>
      </c>
      <c r="AZ1073" s="59">
        <f t="shared" si="1486"/>
        <v>0</v>
      </c>
      <c r="BA1073" s="59">
        <f t="shared" si="1487"/>
        <v>0</v>
      </c>
    </row>
    <row r="1074" spans="1:53" x14ac:dyDescent="0.15">
      <c r="A1074" s="9"/>
      <c r="B1074" s="10"/>
      <c r="C1074" s="134"/>
      <c r="D1074" s="22" t="s">
        <v>8</v>
      </c>
      <c r="E1074" s="28"/>
      <c r="F1074" s="28"/>
      <c r="G1074" s="28"/>
      <c r="H1074" s="28"/>
      <c r="I1074" s="28"/>
      <c r="J1074" s="28"/>
      <c r="K1074" s="28"/>
      <c r="L1074" s="28"/>
      <c r="M1074" s="28"/>
      <c r="N1074" s="28"/>
      <c r="O1074" s="28"/>
      <c r="P1074" s="28"/>
      <c r="Q1074" s="28"/>
      <c r="R1074" s="28"/>
      <c r="S1074" s="28"/>
      <c r="T1074" s="28"/>
      <c r="U1074" s="28"/>
      <c r="V1074" s="28"/>
      <c r="W1074" s="28"/>
      <c r="X1074" s="28"/>
      <c r="Y1074" s="28">
        <v>176052</v>
      </c>
      <c r="Z1074" s="28">
        <v>131635</v>
      </c>
      <c r="AA1074" s="28">
        <v>155593</v>
      </c>
      <c r="AB1074" s="28">
        <v>145024</v>
      </c>
      <c r="AC1074" s="28">
        <v>154038</v>
      </c>
      <c r="AD1074" s="28">
        <v>157864</v>
      </c>
      <c r="AE1074" s="28">
        <v>156982</v>
      </c>
      <c r="AF1074" s="28">
        <v>165937</v>
      </c>
      <c r="AG1074" s="28">
        <v>187620</v>
      </c>
      <c r="AH1074" s="28">
        <v>202100</v>
      </c>
      <c r="AI1074" s="28">
        <v>209129</v>
      </c>
      <c r="AJ1074" s="28">
        <v>219493</v>
      </c>
      <c r="AK1074" s="28">
        <v>226654</v>
      </c>
      <c r="AL1074" s="28">
        <v>207686</v>
      </c>
      <c r="AM1074" s="28">
        <v>208368</v>
      </c>
      <c r="AN1074" s="28">
        <v>223518</v>
      </c>
      <c r="AO1074" s="28">
        <v>242641</v>
      </c>
      <c r="AP1074" s="30">
        <v>63.7</v>
      </c>
      <c r="AQ1074" s="30">
        <v>62.5</v>
      </c>
      <c r="AR1074" s="5">
        <v>68.099999999999994</v>
      </c>
      <c r="AS1074" s="5">
        <v>68.3</v>
      </c>
      <c r="AU1074" s="51"/>
      <c r="AV1074" s="52"/>
      <c r="AW1074" s="54"/>
      <c r="AY1074" s="59">
        <f t="shared" si="1485"/>
        <v>0</v>
      </c>
      <c r="AZ1074" s="59">
        <f t="shared" si="1486"/>
        <v>0</v>
      </c>
      <c r="BA1074" s="59">
        <f t="shared" si="1487"/>
        <v>89</v>
      </c>
    </row>
    <row r="1075" spans="1:53" x14ac:dyDescent="0.15">
      <c r="A1075" s="9"/>
      <c r="B1075" s="10"/>
      <c r="C1075" s="134"/>
      <c r="D1075" s="22" t="s">
        <v>9</v>
      </c>
      <c r="E1075" s="28"/>
      <c r="F1075" s="28"/>
      <c r="G1075" s="28"/>
      <c r="H1075" s="28"/>
      <c r="I1075" s="28"/>
      <c r="J1075" s="28"/>
      <c r="K1075" s="28"/>
      <c r="L1075" s="28"/>
      <c r="M1075" s="28"/>
      <c r="N1075" s="28"/>
      <c r="O1075" s="28"/>
      <c r="P1075" s="28"/>
      <c r="Q1075" s="28"/>
      <c r="R1075" s="28"/>
      <c r="S1075" s="28"/>
      <c r="T1075" s="28"/>
      <c r="U1075" s="28"/>
      <c r="V1075" s="28"/>
      <c r="W1075" s="28"/>
      <c r="X1075" s="28"/>
      <c r="Y1075" s="28">
        <v>87341</v>
      </c>
      <c r="Z1075" s="28">
        <v>69224</v>
      </c>
      <c r="AA1075" s="28">
        <v>82173</v>
      </c>
      <c r="AB1075" s="28">
        <v>121543</v>
      </c>
      <c r="AC1075" s="28">
        <v>153610</v>
      </c>
      <c r="AD1075" s="28">
        <v>203364</v>
      </c>
      <c r="AE1075" s="28">
        <v>204845</v>
      </c>
      <c r="AF1075" s="28">
        <v>204472</v>
      </c>
      <c r="AG1075" s="28">
        <v>225850</v>
      </c>
      <c r="AH1075" s="28">
        <v>266600</v>
      </c>
      <c r="AI1075" s="28">
        <v>275171</v>
      </c>
      <c r="AJ1075" s="28">
        <v>281873</v>
      </c>
      <c r="AK1075" s="28">
        <v>285254</v>
      </c>
      <c r="AL1075" s="28">
        <v>356237</v>
      </c>
      <c r="AM1075" s="28">
        <v>359339</v>
      </c>
      <c r="AN1075" s="28">
        <v>375157</v>
      </c>
      <c r="AO1075" s="28">
        <v>411021</v>
      </c>
      <c r="AP1075" s="30">
        <v>80.599999999999994</v>
      </c>
      <c r="AQ1075" s="30">
        <v>111.8</v>
      </c>
      <c r="AR1075" s="5">
        <v>137.6</v>
      </c>
      <c r="AS1075" s="5">
        <v>161</v>
      </c>
      <c r="AU1075" s="51"/>
      <c r="AV1075" s="52"/>
      <c r="AW1075" s="54"/>
      <c r="AY1075" s="59">
        <f t="shared" si="1485"/>
        <v>0</v>
      </c>
      <c r="AZ1075" s="59">
        <f t="shared" si="1486"/>
        <v>0</v>
      </c>
      <c r="BA1075" s="59">
        <f t="shared" si="1487"/>
        <v>89</v>
      </c>
    </row>
    <row r="1076" spans="1:53" x14ac:dyDescent="0.15">
      <c r="A1076" s="9"/>
      <c r="B1076" s="10"/>
      <c r="C1076" s="134"/>
      <c r="D1076" s="22" t="s">
        <v>10</v>
      </c>
      <c r="E1076" s="28"/>
      <c r="F1076" s="28"/>
      <c r="G1076" s="28"/>
      <c r="H1076" s="28"/>
      <c r="I1076" s="28"/>
      <c r="J1076" s="28"/>
      <c r="K1076" s="28"/>
      <c r="L1076" s="28"/>
      <c r="M1076" s="28"/>
      <c r="N1076" s="28"/>
      <c r="O1076" s="28"/>
      <c r="P1076" s="28"/>
      <c r="Q1076" s="28"/>
      <c r="R1076" s="28"/>
      <c r="S1076" s="28"/>
      <c r="T1076" s="28"/>
      <c r="U1076" s="28"/>
      <c r="V1076" s="28"/>
      <c r="W1076" s="28"/>
      <c r="X1076" s="28"/>
      <c r="Y1076" s="28">
        <v>351802</v>
      </c>
      <c r="Z1076" s="28">
        <v>294915</v>
      </c>
      <c r="AA1076" s="28">
        <v>349762</v>
      </c>
      <c r="AB1076" s="28">
        <v>349467</v>
      </c>
      <c r="AC1076" s="28">
        <v>325376</v>
      </c>
      <c r="AD1076" s="28">
        <v>282175</v>
      </c>
      <c r="AE1076" s="28">
        <v>288949</v>
      </c>
      <c r="AF1076" s="28">
        <v>295088</v>
      </c>
      <c r="AG1076" s="28">
        <v>296150</v>
      </c>
      <c r="AH1076" s="28">
        <v>303300</v>
      </c>
      <c r="AI1076" s="28">
        <v>311862</v>
      </c>
      <c r="AJ1076" s="28">
        <v>327711</v>
      </c>
      <c r="AK1076" s="28">
        <v>329000</v>
      </c>
      <c r="AL1076" s="28">
        <v>210347</v>
      </c>
      <c r="AM1076" s="28">
        <v>211690</v>
      </c>
      <c r="AN1076" s="28">
        <v>230766</v>
      </c>
      <c r="AO1076" s="28">
        <v>235027</v>
      </c>
      <c r="AP1076" s="30">
        <v>184.3</v>
      </c>
      <c r="AQ1076" s="30">
        <v>143.4</v>
      </c>
      <c r="AR1076" s="5">
        <v>141.80000000000001</v>
      </c>
      <c r="AS1076" s="5">
        <v>115</v>
      </c>
      <c r="AU1076" s="51"/>
      <c r="AV1076" s="52"/>
      <c r="AW1076" s="54"/>
      <c r="AY1076" s="59">
        <f t="shared" si="1485"/>
        <v>0</v>
      </c>
      <c r="AZ1076" s="59">
        <f t="shared" si="1486"/>
        <v>0</v>
      </c>
      <c r="BA1076" s="59">
        <f t="shared" si="1487"/>
        <v>0</v>
      </c>
    </row>
    <row r="1077" spans="1:53" ht="14.25" thickBot="1" x14ac:dyDescent="0.2">
      <c r="A1077" s="9"/>
      <c r="B1077" s="11"/>
      <c r="C1077" s="135"/>
      <c r="D1077" s="24" t="s">
        <v>11</v>
      </c>
      <c r="E1077" s="29"/>
      <c r="F1077" s="29"/>
      <c r="G1077" s="29"/>
      <c r="H1077" s="29"/>
      <c r="I1077" s="29"/>
      <c r="J1077" s="29"/>
      <c r="K1077" s="29"/>
      <c r="L1077" s="29"/>
      <c r="M1077" s="29"/>
      <c r="N1077" s="29"/>
      <c r="O1077" s="29"/>
      <c r="P1077" s="29"/>
      <c r="Q1077" s="29"/>
      <c r="R1077" s="29"/>
      <c r="S1077" s="29"/>
      <c r="T1077" s="29"/>
      <c r="U1077" s="29"/>
      <c r="V1077" s="29"/>
      <c r="W1077" s="29"/>
      <c r="X1077" s="29"/>
      <c r="Y1077" s="29">
        <v>451219</v>
      </c>
      <c r="Z1077" s="29">
        <v>359806</v>
      </c>
      <c r="AA1077" s="29">
        <v>426052</v>
      </c>
      <c r="AB1077" s="29">
        <v>440164</v>
      </c>
      <c r="AC1077" s="29">
        <v>389262</v>
      </c>
      <c r="AD1077" s="29">
        <v>344126</v>
      </c>
      <c r="AE1077" s="29">
        <v>355566</v>
      </c>
      <c r="AF1077" s="29">
        <v>267957</v>
      </c>
      <c r="AG1077" s="29">
        <v>367530</v>
      </c>
      <c r="AH1077" s="29">
        <v>364600</v>
      </c>
      <c r="AI1077" s="29">
        <v>314300</v>
      </c>
      <c r="AJ1077" s="29">
        <v>329450</v>
      </c>
      <c r="AK1077" s="29">
        <v>330970</v>
      </c>
      <c r="AL1077" s="29">
        <v>211620</v>
      </c>
      <c r="AM1077" s="29">
        <v>212800</v>
      </c>
      <c r="AN1077" s="29">
        <v>232125</v>
      </c>
      <c r="AO1077" s="29">
        <v>237801</v>
      </c>
      <c r="AP1077" s="31">
        <v>212.9</v>
      </c>
      <c r="AQ1077" s="31">
        <v>164.5</v>
      </c>
      <c r="AR1077" s="7">
        <v>164.6</v>
      </c>
      <c r="AS1077" s="7">
        <v>135.80000000000001</v>
      </c>
      <c r="AU1077" s="51"/>
      <c r="AV1077" s="52"/>
      <c r="AW1077" s="55"/>
      <c r="AY1077" s="59">
        <f t="shared" si="1485"/>
        <v>0</v>
      </c>
      <c r="AZ1077" s="59">
        <f t="shared" si="1486"/>
        <v>0</v>
      </c>
      <c r="BA1077" s="59">
        <f t="shared" si="1487"/>
        <v>0</v>
      </c>
    </row>
    <row r="1078" spans="1:53" ht="14.25" thickBot="1" x14ac:dyDescent="0.2">
      <c r="A1078" s="9"/>
      <c r="B1078" s="9"/>
      <c r="C1078" s="133" t="s">
        <v>162</v>
      </c>
      <c r="D1078" s="23" t="s">
        <v>6</v>
      </c>
      <c r="E1078" s="26">
        <f t="shared" ref="E1078:AI1078" si="1511">SUM(E1079:E1080)-SUM(E1081:E1082)</f>
        <v>0</v>
      </c>
      <c r="F1078" s="26">
        <f t="shared" si="1511"/>
        <v>0</v>
      </c>
      <c r="G1078" s="26">
        <f t="shared" si="1511"/>
        <v>0</v>
      </c>
      <c r="H1078" s="26">
        <f t="shared" si="1511"/>
        <v>0</v>
      </c>
      <c r="I1078" s="26">
        <f t="shared" si="1511"/>
        <v>0</v>
      </c>
      <c r="J1078" s="26">
        <f t="shared" si="1511"/>
        <v>0</v>
      </c>
      <c r="K1078" s="26">
        <f t="shared" si="1511"/>
        <v>0</v>
      </c>
      <c r="L1078" s="26">
        <f t="shared" si="1511"/>
        <v>0</v>
      </c>
      <c r="M1078" s="26">
        <f t="shared" si="1511"/>
        <v>0</v>
      </c>
      <c r="N1078" s="26">
        <f t="shared" si="1511"/>
        <v>0</v>
      </c>
      <c r="O1078" s="26">
        <f t="shared" si="1511"/>
        <v>0</v>
      </c>
      <c r="P1078" s="26">
        <f t="shared" si="1511"/>
        <v>0</v>
      </c>
      <c r="Q1078" s="26">
        <f t="shared" si="1511"/>
        <v>0</v>
      </c>
      <c r="R1078" s="26">
        <f t="shared" si="1511"/>
        <v>0</v>
      </c>
      <c r="S1078" s="26">
        <f t="shared" si="1511"/>
        <v>0</v>
      </c>
      <c r="T1078" s="26">
        <f t="shared" si="1511"/>
        <v>0</v>
      </c>
      <c r="U1078" s="26">
        <f t="shared" si="1511"/>
        <v>0</v>
      </c>
      <c r="V1078" s="26">
        <f t="shared" si="1511"/>
        <v>0</v>
      </c>
      <c r="W1078" s="26">
        <f t="shared" si="1511"/>
        <v>0</v>
      </c>
      <c r="X1078" s="26">
        <f t="shared" si="1511"/>
        <v>0</v>
      </c>
      <c r="Y1078" s="26">
        <f t="shared" si="1511"/>
        <v>0</v>
      </c>
      <c r="Z1078" s="26">
        <f t="shared" si="1511"/>
        <v>0</v>
      </c>
      <c r="AA1078" s="26">
        <f t="shared" si="1511"/>
        <v>0</v>
      </c>
      <c r="AB1078" s="26">
        <f t="shared" si="1511"/>
        <v>0</v>
      </c>
      <c r="AC1078" s="26">
        <f t="shared" si="1511"/>
        <v>9</v>
      </c>
      <c r="AD1078" s="26">
        <f t="shared" si="1511"/>
        <v>0</v>
      </c>
      <c r="AE1078" s="26">
        <f t="shared" si="1511"/>
        <v>0</v>
      </c>
      <c r="AF1078" s="26">
        <f t="shared" si="1511"/>
        <v>0</v>
      </c>
      <c r="AG1078" s="26">
        <f t="shared" si="1511"/>
        <v>0</v>
      </c>
      <c r="AH1078" s="26">
        <f t="shared" si="1511"/>
        <v>0</v>
      </c>
      <c r="AI1078" s="26">
        <f t="shared" si="1511"/>
        <v>0</v>
      </c>
      <c r="AJ1078" s="26">
        <f t="shared" ref="AJ1078:AK1078" si="1512">SUM(AJ1079:AJ1080)-SUM(AJ1081:AJ1082)</f>
        <v>0</v>
      </c>
      <c r="AK1078" s="26">
        <f t="shared" si="1512"/>
        <v>0</v>
      </c>
      <c r="AL1078" s="26">
        <f t="shared" ref="AL1078" si="1513">SUM(AL1079:AL1080)-SUM(AL1081:AL1082)</f>
        <v>0</v>
      </c>
      <c r="AM1078" s="26">
        <f t="shared" ref="AM1078" si="1514">SUM(AM1079:AM1080)-SUM(AM1081:AM1082)</f>
        <v>0</v>
      </c>
      <c r="AN1078" s="26">
        <f t="shared" ref="AN1078" si="1515">SUM(AN1079:AN1080)-SUM(AN1081:AN1082)</f>
        <v>0</v>
      </c>
      <c r="AO1078" s="26">
        <f t="shared" ref="AO1078" si="1516">SUM(AO1079:AO1080)-SUM(AO1081:AO1082)</f>
        <v>0</v>
      </c>
      <c r="AP1078" s="27">
        <f t="shared" ref="AP1078" si="1517">SUM(AP1079:AP1080)-SUM(AP1081:AP1082)</f>
        <v>0</v>
      </c>
      <c r="AQ1078" s="27">
        <f t="shared" ref="AQ1078" si="1518">SUM(AQ1079:AQ1080)-SUM(AQ1081:AQ1082)</f>
        <v>0</v>
      </c>
      <c r="AR1078" s="3">
        <v>241.3</v>
      </c>
      <c r="AS1078" s="3">
        <v>241.8</v>
      </c>
      <c r="AU1078" s="51"/>
      <c r="AV1078" s="52"/>
      <c r="AW1078" s="53" t="s">
        <v>221</v>
      </c>
      <c r="AY1078" s="59">
        <f t="shared" si="1485"/>
        <v>0</v>
      </c>
      <c r="AZ1078" s="59">
        <f t="shared" si="1486"/>
        <v>0</v>
      </c>
      <c r="BA1078" s="59">
        <f t="shared" si="1487"/>
        <v>336.2</v>
      </c>
    </row>
    <row r="1079" spans="1:53" x14ac:dyDescent="0.15">
      <c r="A1079" s="9"/>
      <c r="B1079" s="10"/>
      <c r="C1079" s="134"/>
      <c r="D1079" s="22" t="s">
        <v>7</v>
      </c>
      <c r="E1079" s="28"/>
      <c r="F1079" s="28"/>
      <c r="G1079" s="28"/>
      <c r="H1079" s="28"/>
      <c r="I1079" s="28"/>
      <c r="J1079" s="28"/>
      <c r="K1079" s="28"/>
      <c r="L1079" s="28"/>
      <c r="M1079" s="28"/>
      <c r="N1079" s="28"/>
      <c r="O1079" s="28"/>
      <c r="P1079" s="28"/>
      <c r="Q1079" s="28"/>
      <c r="R1079" s="28"/>
      <c r="S1079" s="28"/>
      <c r="T1079" s="28"/>
      <c r="U1079" s="28"/>
      <c r="V1079" s="28"/>
      <c r="W1079" s="28"/>
      <c r="X1079" s="28"/>
      <c r="Y1079" s="28">
        <v>62908</v>
      </c>
      <c r="Z1079" s="28">
        <v>77130</v>
      </c>
      <c r="AA1079" s="28">
        <v>101369</v>
      </c>
      <c r="AB1079" s="28">
        <v>112423</v>
      </c>
      <c r="AC1079" s="28">
        <v>114026</v>
      </c>
      <c r="AD1079" s="28">
        <v>116302</v>
      </c>
      <c r="AE1079" s="26">
        <v>108437</v>
      </c>
      <c r="AF1079" s="28">
        <v>111767</v>
      </c>
      <c r="AG1079" s="28">
        <v>117067</v>
      </c>
      <c r="AH1079" s="28">
        <v>126848</v>
      </c>
      <c r="AI1079" s="28">
        <v>136860</v>
      </c>
      <c r="AJ1079" s="28">
        <v>160191</v>
      </c>
      <c r="AK1079" s="28">
        <v>157006</v>
      </c>
      <c r="AL1079" s="28">
        <v>146513</v>
      </c>
      <c r="AM1079" s="28">
        <v>156545</v>
      </c>
      <c r="AN1079" s="28">
        <v>192236</v>
      </c>
      <c r="AO1079" s="28">
        <v>224819</v>
      </c>
      <c r="AP1079" s="30">
        <v>137.5</v>
      </c>
      <c r="AQ1079" s="30">
        <v>135.4</v>
      </c>
      <c r="AR1079" s="5">
        <v>147.69999999999999</v>
      </c>
      <c r="AS1079" s="5">
        <v>148.1</v>
      </c>
      <c r="AU1079" s="51"/>
      <c r="AV1079" s="52"/>
      <c r="AW1079" s="54"/>
      <c r="AY1079" s="59">
        <f t="shared" si="1485"/>
        <v>0</v>
      </c>
      <c r="AZ1079" s="59">
        <f t="shared" si="1486"/>
        <v>0</v>
      </c>
      <c r="BA1079" s="59">
        <f t="shared" si="1487"/>
        <v>7.3</v>
      </c>
    </row>
    <row r="1080" spans="1:53" x14ac:dyDescent="0.15">
      <c r="A1080" s="9"/>
      <c r="B1080" s="10"/>
      <c r="C1080" s="134"/>
      <c r="D1080" s="22" t="s">
        <v>8</v>
      </c>
      <c r="E1080" s="28"/>
      <c r="F1080" s="28"/>
      <c r="G1080" s="28"/>
      <c r="H1080" s="28"/>
      <c r="I1080" s="28"/>
      <c r="J1080" s="28"/>
      <c r="K1080" s="28"/>
      <c r="L1080" s="28"/>
      <c r="M1080" s="28"/>
      <c r="N1080" s="28"/>
      <c r="O1080" s="28"/>
      <c r="P1080" s="28"/>
      <c r="Q1080" s="28"/>
      <c r="R1080" s="28"/>
      <c r="S1080" s="28"/>
      <c r="T1080" s="28"/>
      <c r="U1080" s="28"/>
      <c r="V1080" s="28"/>
      <c r="W1080" s="28"/>
      <c r="X1080" s="28"/>
      <c r="Y1080" s="28">
        <v>50150</v>
      </c>
      <c r="Z1080" s="28">
        <v>59996</v>
      </c>
      <c r="AA1080" s="28">
        <v>76023</v>
      </c>
      <c r="AB1080" s="28">
        <v>83053</v>
      </c>
      <c r="AC1080" s="28">
        <v>84710</v>
      </c>
      <c r="AD1080" s="28">
        <v>85317</v>
      </c>
      <c r="AE1080" s="28">
        <v>96059</v>
      </c>
      <c r="AF1080" s="28">
        <v>94591</v>
      </c>
      <c r="AG1080" s="28">
        <v>99253</v>
      </c>
      <c r="AH1080" s="28">
        <v>106720</v>
      </c>
      <c r="AI1080" s="28">
        <v>116628</v>
      </c>
      <c r="AJ1080" s="28">
        <v>113446</v>
      </c>
      <c r="AK1080" s="28">
        <v>113910</v>
      </c>
      <c r="AL1080" s="28">
        <v>107506</v>
      </c>
      <c r="AM1080" s="28">
        <v>111659</v>
      </c>
      <c r="AN1080" s="28">
        <v>127322</v>
      </c>
      <c r="AO1080" s="28">
        <v>141533</v>
      </c>
      <c r="AP1080" s="30">
        <v>85.1</v>
      </c>
      <c r="AQ1080" s="30">
        <v>86.4</v>
      </c>
      <c r="AR1080" s="5">
        <v>93.6</v>
      </c>
      <c r="AS1080" s="5">
        <v>93.7</v>
      </c>
      <c r="AU1080" s="51"/>
      <c r="AV1080" s="52"/>
      <c r="AW1080" s="54"/>
      <c r="AY1080" s="59">
        <f t="shared" si="1485"/>
        <v>0</v>
      </c>
      <c r="AZ1080" s="59">
        <f t="shared" si="1486"/>
        <v>0</v>
      </c>
      <c r="BA1080" s="59">
        <f t="shared" si="1487"/>
        <v>328.9</v>
      </c>
    </row>
    <row r="1081" spans="1:53" x14ac:dyDescent="0.15">
      <c r="A1081" s="9"/>
      <c r="B1081" s="10"/>
      <c r="C1081" s="134"/>
      <c r="D1081" s="22" t="s">
        <v>9</v>
      </c>
      <c r="E1081" s="28"/>
      <c r="F1081" s="28"/>
      <c r="G1081" s="28"/>
      <c r="H1081" s="28"/>
      <c r="I1081" s="28"/>
      <c r="J1081" s="28"/>
      <c r="K1081" s="28"/>
      <c r="L1081" s="28"/>
      <c r="M1081" s="28"/>
      <c r="N1081" s="28"/>
      <c r="O1081" s="28"/>
      <c r="P1081" s="28"/>
      <c r="Q1081" s="28"/>
      <c r="R1081" s="28"/>
      <c r="S1081" s="28"/>
      <c r="T1081" s="28"/>
      <c r="U1081" s="28"/>
      <c r="V1081" s="28"/>
      <c r="W1081" s="28"/>
      <c r="X1081" s="28"/>
      <c r="Y1081" s="28">
        <v>98144</v>
      </c>
      <c r="Z1081" s="28">
        <v>118123</v>
      </c>
      <c r="AA1081" s="28">
        <v>144262</v>
      </c>
      <c r="AB1081" s="28">
        <v>160475</v>
      </c>
      <c r="AC1081" s="28">
        <v>163867</v>
      </c>
      <c r="AD1081" s="28">
        <v>165691</v>
      </c>
      <c r="AE1081" s="28">
        <v>166665</v>
      </c>
      <c r="AF1081" s="28">
        <v>169367</v>
      </c>
      <c r="AG1081" s="28">
        <v>177355</v>
      </c>
      <c r="AH1081" s="28">
        <v>191497</v>
      </c>
      <c r="AI1081" s="28">
        <v>205345</v>
      </c>
      <c r="AJ1081" s="28">
        <v>221605</v>
      </c>
      <c r="AK1081" s="28">
        <v>222092</v>
      </c>
      <c r="AL1081" s="28">
        <v>207513</v>
      </c>
      <c r="AM1081" s="28">
        <v>209462</v>
      </c>
      <c r="AN1081" s="28">
        <v>242737</v>
      </c>
      <c r="AO1081" s="28">
        <v>288725</v>
      </c>
      <c r="AP1081" s="30">
        <v>159.80000000000001</v>
      </c>
      <c r="AQ1081" s="30">
        <v>158.1</v>
      </c>
      <c r="AR1081" s="5">
        <v>173.1</v>
      </c>
      <c r="AS1081" s="5">
        <v>172.3</v>
      </c>
      <c r="AU1081" s="51"/>
      <c r="AV1081" s="52"/>
      <c r="AW1081" s="54"/>
      <c r="AY1081" s="59">
        <f t="shared" si="1485"/>
        <v>0</v>
      </c>
      <c r="AZ1081" s="59">
        <f t="shared" si="1486"/>
        <v>0</v>
      </c>
      <c r="BA1081" s="59">
        <f t="shared" si="1487"/>
        <v>328.8</v>
      </c>
    </row>
    <row r="1082" spans="1:53" x14ac:dyDescent="0.15">
      <c r="A1082" s="9"/>
      <c r="B1082" s="10"/>
      <c r="C1082" s="134"/>
      <c r="D1082" s="22" t="s">
        <v>10</v>
      </c>
      <c r="E1082" s="28"/>
      <c r="F1082" s="28"/>
      <c r="G1082" s="28"/>
      <c r="H1082" s="28"/>
      <c r="I1082" s="28"/>
      <c r="J1082" s="28"/>
      <c r="K1082" s="28"/>
      <c r="L1082" s="28"/>
      <c r="M1082" s="28"/>
      <c r="N1082" s="28"/>
      <c r="O1082" s="28"/>
      <c r="P1082" s="28"/>
      <c r="Q1082" s="28"/>
      <c r="R1082" s="28"/>
      <c r="S1082" s="28"/>
      <c r="T1082" s="28"/>
      <c r="U1082" s="28"/>
      <c r="V1082" s="28"/>
      <c r="W1082" s="28"/>
      <c r="X1082" s="28"/>
      <c r="Y1082" s="28">
        <v>14914</v>
      </c>
      <c r="Z1082" s="28">
        <v>19003</v>
      </c>
      <c r="AA1082" s="28">
        <v>33130</v>
      </c>
      <c r="AB1082" s="28">
        <v>35001</v>
      </c>
      <c r="AC1082" s="28">
        <v>34860</v>
      </c>
      <c r="AD1082" s="28">
        <v>35928</v>
      </c>
      <c r="AE1082" s="28">
        <v>37831</v>
      </c>
      <c r="AF1082" s="28">
        <v>36991</v>
      </c>
      <c r="AG1082" s="28">
        <v>38965</v>
      </c>
      <c r="AH1082" s="28">
        <v>42071</v>
      </c>
      <c r="AI1082" s="28">
        <v>48143</v>
      </c>
      <c r="AJ1082" s="28">
        <v>52032</v>
      </c>
      <c r="AK1082" s="28">
        <v>48824</v>
      </c>
      <c r="AL1082" s="28">
        <v>46506</v>
      </c>
      <c r="AM1082" s="28">
        <v>58742</v>
      </c>
      <c r="AN1082" s="28">
        <v>76821</v>
      </c>
      <c r="AO1082" s="28">
        <v>77627</v>
      </c>
      <c r="AP1082" s="30">
        <v>62.8</v>
      </c>
      <c r="AQ1082" s="30">
        <v>63.7</v>
      </c>
      <c r="AR1082" s="5">
        <v>68.2</v>
      </c>
      <c r="AS1082" s="5">
        <v>69.5</v>
      </c>
      <c r="AU1082" s="51"/>
      <c r="AV1082" s="52"/>
      <c r="AW1082" s="54"/>
      <c r="AY1082" s="59">
        <f t="shared" si="1485"/>
        <v>0</v>
      </c>
      <c r="AZ1082" s="59">
        <f t="shared" si="1486"/>
        <v>0</v>
      </c>
      <c r="BA1082" s="59">
        <f t="shared" si="1487"/>
        <v>7.4</v>
      </c>
    </row>
    <row r="1083" spans="1:53" ht="14.25" thickBot="1" x14ac:dyDescent="0.2">
      <c r="A1083" s="9"/>
      <c r="B1083" s="10"/>
      <c r="C1083" s="135"/>
      <c r="D1083" s="24" t="s">
        <v>11</v>
      </c>
      <c r="E1083" s="29"/>
      <c r="F1083" s="29"/>
      <c r="G1083" s="29"/>
      <c r="H1083" s="29"/>
      <c r="I1083" s="29"/>
      <c r="J1083" s="29"/>
      <c r="K1083" s="29"/>
      <c r="L1083" s="29"/>
      <c r="M1083" s="29"/>
      <c r="N1083" s="29"/>
      <c r="O1083" s="29"/>
      <c r="P1083" s="29"/>
      <c r="Q1083" s="29"/>
      <c r="R1083" s="29"/>
      <c r="S1083" s="29"/>
      <c r="T1083" s="29"/>
      <c r="U1083" s="29"/>
      <c r="V1083" s="29"/>
      <c r="W1083" s="29"/>
      <c r="X1083" s="29"/>
      <c r="Y1083" s="29">
        <v>17188</v>
      </c>
      <c r="Z1083" s="29">
        <v>21347</v>
      </c>
      <c r="AA1083" s="29">
        <v>36638</v>
      </c>
      <c r="AB1083" s="29">
        <v>39139</v>
      </c>
      <c r="AC1083" s="29">
        <v>37936</v>
      </c>
      <c r="AD1083" s="29">
        <v>41103</v>
      </c>
      <c r="AE1083" s="29">
        <v>41567</v>
      </c>
      <c r="AF1083" s="29">
        <v>40518</v>
      </c>
      <c r="AG1083" s="29">
        <v>42636</v>
      </c>
      <c r="AH1083" s="29">
        <v>46181</v>
      </c>
      <c r="AI1083" s="29">
        <v>52745</v>
      </c>
      <c r="AJ1083" s="29">
        <v>57049</v>
      </c>
      <c r="AK1083" s="29">
        <v>53947</v>
      </c>
      <c r="AL1083" s="29">
        <v>41310</v>
      </c>
      <c r="AM1083" s="29">
        <v>64729</v>
      </c>
      <c r="AN1083" s="29">
        <v>85319</v>
      </c>
      <c r="AO1083" s="29">
        <v>85351</v>
      </c>
      <c r="AP1083" s="31">
        <v>69.099999999999994</v>
      </c>
      <c r="AQ1083" s="31">
        <v>70</v>
      </c>
      <c r="AR1083" s="7">
        <v>75</v>
      </c>
      <c r="AS1083" s="7">
        <v>76.099999999999994</v>
      </c>
      <c r="AU1083" s="51"/>
      <c r="AV1083" s="52"/>
      <c r="AW1083" s="55"/>
      <c r="AY1083" s="59">
        <f t="shared" si="1485"/>
        <v>0</v>
      </c>
      <c r="AZ1083" s="59">
        <f t="shared" si="1486"/>
        <v>0</v>
      </c>
      <c r="BA1083" s="59">
        <f t="shared" si="1487"/>
        <v>7.4</v>
      </c>
    </row>
    <row r="1084" spans="1:53" x14ac:dyDescent="0.15">
      <c r="A1084" s="8"/>
      <c r="B1084" s="8"/>
      <c r="C1084" s="133" t="s">
        <v>299</v>
      </c>
      <c r="D1084" s="23" t="s">
        <v>6</v>
      </c>
      <c r="E1084" s="26">
        <f t="shared" ref="E1084:AI1084" si="1519">SUM(E1085:E1086)-SUM(E1087:E1088)</f>
        <v>0</v>
      </c>
      <c r="F1084" s="26">
        <f t="shared" si="1519"/>
        <v>0</v>
      </c>
      <c r="G1084" s="26">
        <f t="shared" si="1519"/>
        <v>0</v>
      </c>
      <c r="H1084" s="26">
        <f t="shared" si="1519"/>
        <v>0</v>
      </c>
      <c r="I1084" s="26">
        <f t="shared" si="1519"/>
        <v>0</v>
      </c>
      <c r="J1084" s="26">
        <f t="shared" si="1519"/>
        <v>0</v>
      </c>
      <c r="K1084" s="26">
        <f t="shared" si="1519"/>
        <v>0</v>
      </c>
      <c r="L1084" s="26">
        <f t="shared" si="1519"/>
        <v>0</v>
      </c>
      <c r="M1084" s="26">
        <f t="shared" si="1519"/>
        <v>0</v>
      </c>
      <c r="N1084" s="26">
        <f t="shared" si="1519"/>
        <v>0</v>
      </c>
      <c r="O1084" s="26">
        <f t="shared" si="1519"/>
        <v>0</v>
      </c>
      <c r="P1084" s="26">
        <f t="shared" si="1519"/>
        <v>0</v>
      </c>
      <c r="Q1084" s="26">
        <f t="shared" si="1519"/>
        <v>0</v>
      </c>
      <c r="R1084" s="26">
        <f t="shared" si="1519"/>
        <v>0</v>
      </c>
      <c r="S1084" s="26">
        <f t="shared" si="1519"/>
        <v>0</v>
      </c>
      <c r="T1084" s="26">
        <f t="shared" si="1519"/>
        <v>0</v>
      </c>
      <c r="U1084" s="26">
        <f t="shared" si="1519"/>
        <v>0</v>
      </c>
      <c r="V1084" s="26">
        <f t="shared" si="1519"/>
        <v>0</v>
      </c>
      <c r="W1084" s="26">
        <f t="shared" si="1519"/>
        <v>0</v>
      </c>
      <c r="X1084" s="26">
        <f t="shared" si="1519"/>
        <v>0</v>
      </c>
      <c r="Y1084" s="26">
        <f t="shared" si="1519"/>
        <v>0</v>
      </c>
      <c r="Z1084" s="26">
        <f t="shared" si="1519"/>
        <v>0</v>
      </c>
      <c r="AA1084" s="26">
        <f t="shared" si="1519"/>
        <v>0</v>
      </c>
      <c r="AB1084" s="26">
        <f t="shared" si="1519"/>
        <v>0</v>
      </c>
      <c r="AC1084" s="26">
        <f t="shared" si="1519"/>
        <v>0</v>
      </c>
      <c r="AD1084" s="26">
        <f t="shared" si="1519"/>
        <v>0</v>
      </c>
      <c r="AE1084" s="26">
        <f t="shared" si="1519"/>
        <v>0</v>
      </c>
      <c r="AF1084" s="26">
        <f t="shared" si="1519"/>
        <v>0</v>
      </c>
      <c r="AG1084" s="26">
        <f t="shared" si="1519"/>
        <v>90</v>
      </c>
      <c r="AH1084" s="26">
        <f t="shared" si="1519"/>
        <v>0</v>
      </c>
      <c r="AI1084" s="26">
        <f t="shared" si="1519"/>
        <v>0</v>
      </c>
      <c r="AJ1084" s="26">
        <f t="shared" ref="AJ1084:AK1084" si="1520">SUM(AJ1085:AJ1086)-SUM(AJ1087:AJ1088)</f>
        <v>0</v>
      </c>
      <c r="AK1084" s="26">
        <f t="shared" si="1520"/>
        <v>0</v>
      </c>
      <c r="AL1084" s="26">
        <f t="shared" ref="AL1084" si="1521">SUM(AL1085:AL1086)-SUM(AL1087:AL1088)</f>
        <v>0</v>
      </c>
      <c r="AM1084" s="26">
        <f t="shared" ref="AM1084" si="1522">SUM(AM1085:AM1086)-SUM(AM1087:AM1088)</f>
        <v>0</v>
      </c>
      <c r="AN1084" s="26">
        <f t="shared" ref="AN1084" si="1523">SUM(AN1085:AN1086)-SUM(AN1087:AN1088)</f>
        <v>0</v>
      </c>
      <c r="AO1084" s="26">
        <f t="shared" ref="AO1084" si="1524">SUM(AO1085:AO1086)-SUM(AO1087:AO1088)</f>
        <v>0</v>
      </c>
      <c r="AP1084" s="27">
        <f t="shared" ref="AP1084" si="1525">SUM(AP1085:AP1086)-SUM(AP1087:AP1088)</f>
        <v>0</v>
      </c>
      <c r="AQ1084" s="27">
        <f t="shared" ref="AQ1084" si="1526">SUM(AQ1085:AQ1086)-SUM(AQ1087:AQ1088)</f>
        <v>0</v>
      </c>
      <c r="AR1084" s="3">
        <v>241.7</v>
      </c>
      <c r="AS1084" s="3">
        <v>241.8</v>
      </c>
      <c r="AU1084" s="51"/>
      <c r="AV1084" s="52"/>
      <c r="AW1084" s="121" t="s">
        <v>402</v>
      </c>
      <c r="AY1084" s="27">
        <f>SUM(AY1085:AY1086)</f>
        <v>931.6</v>
      </c>
      <c r="AZ1084" s="27">
        <f>SUM(AZ1085:AZ1086)</f>
        <v>941.3</v>
      </c>
      <c r="BA1084" s="27">
        <f>SUM(BA1085:BA1086)</f>
        <v>817.59999999999991</v>
      </c>
    </row>
    <row r="1085" spans="1:53" x14ac:dyDescent="0.15">
      <c r="A1085" s="9" t="s">
        <v>131</v>
      </c>
      <c r="B1085" s="10" t="s">
        <v>163</v>
      </c>
      <c r="C1085" s="134"/>
      <c r="D1085" s="22" t="s">
        <v>7</v>
      </c>
      <c r="E1085" s="28"/>
      <c r="F1085" s="28"/>
      <c r="G1085" s="28"/>
      <c r="H1085" s="28"/>
      <c r="I1085" s="28"/>
      <c r="J1085" s="28"/>
      <c r="K1085" s="28"/>
      <c r="L1085" s="28"/>
      <c r="M1085" s="28"/>
      <c r="N1085" s="28"/>
      <c r="O1085" s="28"/>
      <c r="P1085" s="28"/>
      <c r="Q1085" s="28"/>
      <c r="R1085" s="28"/>
      <c r="S1085" s="28"/>
      <c r="T1085" s="28"/>
      <c r="U1085" s="28"/>
      <c r="V1085" s="28"/>
      <c r="W1085" s="28"/>
      <c r="X1085" s="28"/>
      <c r="Y1085" s="28">
        <v>144672</v>
      </c>
      <c r="Z1085" s="28">
        <v>139598</v>
      </c>
      <c r="AA1085" s="28">
        <v>176466</v>
      </c>
      <c r="AB1085" s="28">
        <v>191573</v>
      </c>
      <c r="AC1085" s="28">
        <v>210509</v>
      </c>
      <c r="AD1085" s="28">
        <v>212369</v>
      </c>
      <c r="AE1085" s="28">
        <v>212049</v>
      </c>
      <c r="AF1085" s="28">
        <v>215342</v>
      </c>
      <c r="AG1085" s="28">
        <v>225669</v>
      </c>
      <c r="AH1085" s="28">
        <v>240391</v>
      </c>
      <c r="AI1085" s="28">
        <v>246827</v>
      </c>
      <c r="AJ1085" s="28">
        <v>268552</v>
      </c>
      <c r="AK1085" s="28">
        <v>282151</v>
      </c>
      <c r="AL1085" s="28">
        <v>271030</v>
      </c>
      <c r="AM1085" s="28">
        <v>276217</v>
      </c>
      <c r="AN1085" s="28">
        <v>302529</v>
      </c>
      <c r="AO1085" s="28">
        <v>377680</v>
      </c>
      <c r="AP1085" s="30">
        <v>137.6</v>
      </c>
      <c r="AQ1085" s="30">
        <v>131.80000000000001</v>
      </c>
      <c r="AR1085" s="5">
        <v>142.1</v>
      </c>
      <c r="AS1085" s="5">
        <v>140.9</v>
      </c>
      <c r="AU1085" s="51"/>
      <c r="AV1085" s="52"/>
      <c r="AW1085" s="122"/>
      <c r="AY1085" s="59">
        <f t="shared" ref="AY1085:AY1116" si="1527">AP1181</f>
        <v>563.6</v>
      </c>
      <c r="AZ1085" s="59">
        <f t="shared" ref="AZ1085:AZ1116" si="1528">AQ1181</f>
        <v>454.2</v>
      </c>
      <c r="BA1085" s="59">
        <f t="shared" ref="BA1085:BA1116" si="1529">AR1181</f>
        <v>505.2</v>
      </c>
    </row>
    <row r="1086" spans="1:53" x14ac:dyDescent="0.15">
      <c r="A1086" s="9"/>
      <c r="B1086" s="10"/>
      <c r="C1086" s="134"/>
      <c r="D1086" s="22" t="s">
        <v>8</v>
      </c>
      <c r="E1086" s="28"/>
      <c r="F1086" s="28"/>
      <c r="G1086" s="28"/>
      <c r="H1086" s="28"/>
      <c r="I1086" s="28"/>
      <c r="J1086" s="28"/>
      <c r="K1086" s="28"/>
      <c r="L1086" s="28"/>
      <c r="M1086" s="28"/>
      <c r="N1086" s="28"/>
      <c r="O1086" s="28"/>
      <c r="P1086" s="28"/>
      <c r="Q1086" s="28"/>
      <c r="R1086" s="28"/>
      <c r="S1086" s="28"/>
      <c r="T1086" s="28"/>
      <c r="U1086" s="28"/>
      <c r="V1086" s="28"/>
      <c r="W1086" s="28"/>
      <c r="X1086" s="28"/>
      <c r="Y1086" s="28">
        <v>122183</v>
      </c>
      <c r="Z1086" s="28">
        <v>111116</v>
      </c>
      <c r="AA1086" s="28">
        <v>141233</v>
      </c>
      <c r="AB1086" s="28">
        <v>188382</v>
      </c>
      <c r="AC1086" s="28">
        <v>172612</v>
      </c>
      <c r="AD1086" s="28">
        <v>173770</v>
      </c>
      <c r="AE1086" s="28">
        <v>178713</v>
      </c>
      <c r="AF1086" s="28">
        <v>179901</v>
      </c>
      <c r="AG1086" s="28">
        <v>188072</v>
      </c>
      <c r="AH1086" s="28">
        <v>198687</v>
      </c>
      <c r="AI1086" s="28">
        <v>223322</v>
      </c>
      <c r="AJ1086" s="28">
        <v>247317</v>
      </c>
      <c r="AK1086" s="28">
        <v>248686</v>
      </c>
      <c r="AL1086" s="28">
        <v>233965</v>
      </c>
      <c r="AM1086" s="28">
        <v>254145</v>
      </c>
      <c r="AN1086" s="28">
        <v>274786</v>
      </c>
      <c r="AO1086" s="28">
        <v>244560</v>
      </c>
      <c r="AP1086" s="30">
        <v>87.1</v>
      </c>
      <c r="AQ1086" s="30">
        <v>94.8</v>
      </c>
      <c r="AR1086" s="5">
        <v>99.6</v>
      </c>
      <c r="AS1086" s="5">
        <v>100.9</v>
      </c>
      <c r="AU1086" s="51"/>
      <c r="AV1086" s="52"/>
      <c r="AW1086" s="122"/>
      <c r="AY1086" s="59">
        <f t="shared" si="1527"/>
        <v>368</v>
      </c>
      <c r="AZ1086" s="59">
        <f t="shared" si="1528"/>
        <v>487.1</v>
      </c>
      <c r="BA1086" s="59">
        <f t="shared" si="1529"/>
        <v>312.39999999999998</v>
      </c>
    </row>
    <row r="1087" spans="1:53" x14ac:dyDescent="0.15">
      <c r="A1087" s="9"/>
      <c r="B1087" s="10"/>
      <c r="C1087" s="134"/>
      <c r="D1087" s="22" t="s">
        <v>9</v>
      </c>
      <c r="E1087" s="28"/>
      <c r="F1087" s="28"/>
      <c r="G1087" s="28"/>
      <c r="H1087" s="28"/>
      <c r="I1087" s="28"/>
      <c r="J1087" s="28"/>
      <c r="K1087" s="28"/>
      <c r="L1087" s="28"/>
      <c r="M1087" s="28"/>
      <c r="N1087" s="28"/>
      <c r="O1087" s="28"/>
      <c r="P1087" s="28"/>
      <c r="Q1087" s="28"/>
      <c r="R1087" s="28"/>
      <c r="S1087" s="28"/>
      <c r="T1087" s="28"/>
      <c r="U1087" s="28"/>
      <c r="V1087" s="28"/>
      <c r="W1087" s="28"/>
      <c r="X1087" s="28"/>
      <c r="Y1087" s="28">
        <v>141787</v>
      </c>
      <c r="Z1087" s="28">
        <v>145568</v>
      </c>
      <c r="AA1087" s="28">
        <v>174324</v>
      </c>
      <c r="AB1087" s="28">
        <v>113497</v>
      </c>
      <c r="AC1087" s="28">
        <v>189171</v>
      </c>
      <c r="AD1087" s="28">
        <v>192329</v>
      </c>
      <c r="AE1087" s="28">
        <v>192445</v>
      </c>
      <c r="AF1087" s="28">
        <v>194860</v>
      </c>
      <c r="AG1087" s="28">
        <v>206402</v>
      </c>
      <c r="AH1087" s="28">
        <v>225087</v>
      </c>
      <c r="AI1087" s="28">
        <v>249224</v>
      </c>
      <c r="AJ1087" s="28">
        <v>278940</v>
      </c>
      <c r="AK1087" s="28">
        <v>289217</v>
      </c>
      <c r="AL1087" s="28">
        <v>274362</v>
      </c>
      <c r="AM1087" s="28">
        <v>312092</v>
      </c>
      <c r="AN1087" s="28">
        <v>343295</v>
      </c>
      <c r="AO1087" s="28">
        <v>382610</v>
      </c>
      <c r="AP1087" s="30">
        <v>120.6</v>
      </c>
      <c r="AQ1087" s="30">
        <v>122.2</v>
      </c>
      <c r="AR1087" s="5">
        <v>133.69999999999999</v>
      </c>
      <c r="AS1087" s="5">
        <v>124</v>
      </c>
      <c r="AU1087" s="51"/>
      <c r="AV1087" s="52"/>
      <c r="AW1087" s="122"/>
      <c r="AY1087" s="59">
        <f t="shared" si="1527"/>
        <v>548.4</v>
      </c>
      <c r="AZ1087" s="59">
        <f t="shared" si="1528"/>
        <v>582.5</v>
      </c>
      <c r="BA1087" s="59">
        <f t="shared" si="1529"/>
        <v>514.6</v>
      </c>
    </row>
    <row r="1088" spans="1:53" x14ac:dyDescent="0.15">
      <c r="A1088" s="9"/>
      <c r="B1088" s="10"/>
      <c r="C1088" s="134"/>
      <c r="D1088" s="22" t="s">
        <v>10</v>
      </c>
      <c r="E1088" s="28"/>
      <c r="F1088" s="28"/>
      <c r="G1088" s="28"/>
      <c r="H1088" s="28"/>
      <c r="I1088" s="28"/>
      <c r="J1088" s="28"/>
      <c r="K1088" s="28"/>
      <c r="L1088" s="28"/>
      <c r="M1088" s="28"/>
      <c r="N1088" s="28"/>
      <c r="O1088" s="28"/>
      <c r="P1088" s="28"/>
      <c r="Q1088" s="28"/>
      <c r="R1088" s="28"/>
      <c r="S1088" s="28"/>
      <c r="T1088" s="28"/>
      <c r="U1088" s="28"/>
      <c r="V1088" s="28"/>
      <c r="W1088" s="28"/>
      <c r="X1088" s="28"/>
      <c r="Y1088" s="28">
        <v>125068</v>
      </c>
      <c r="Z1088" s="28">
        <v>105146</v>
      </c>
      <c r="AA1088" s="28">
        <v>143375</v>
      </c>
      <c r="AB1088" s="28">
        <v>266458</v>
      </c>
      <c r="AC1088" s="28">
        <v>193950</v>
      </c>
      <c r="AD1088" s="28">
        <v>193810</v>
      </c>
      <c r="AE1088" s="28">
        <v>198317</v>
      </c>
      <c r="AF1088" s="28">
        <v>200383</v>
      </c>
      <c r="AG1088" s="28">
        <v>207249</v>
      </c>
      <c r="AH1088" s="28">
        <v>213991</v>
      </c>
      <c r="AI1088" s="28">
        <v>220925</v>
      </c>
      <c r="AJ1088" s="28">
        <v>236929</v>
      </c>
      <c r="AK1088" s="28">
        <v>241620</v>
      </c>
      <c r="AL1088" s="28">
        <v>230633</v>
      </c>
      <c r="AM1088" s="28">
        <v>218270</v>
      </c>
      <c r="AN1088" s="28">
        <v>234020</v>
      </c>
      <c r="AO1088" s="28">
        <v>239630</v>
      </c>
      <c r="AP1088" s="30">
        <v>104.1</v>
      </c>
      <c r="AQ1088" s="30">
        <v>104.4</v>
      </c>
      <c r="AR1088" s="5">
        <v>108</v>
      </c>
      <c r="AS1088" s="5">
        <v>117.8</v>
      </c>
      <c r="AU1088" s="51"/>
      <c r="AV1088" s="52"/>
      <c r="AW1088" s="122"/>
      <c r="AY1088" s="59">
        <f t="shared" si="1527"/>
        <v>383.2</v>
      </c>
      <c r="AZ1088" s="59">
        <f t="shared" si="1528"/>
        <v>358.8</v>
      </c>
      <c r="BA1088" s="59">
        <f t="shared" si="1529"/>
        <v>303</v>
      </c>
    </row>
    <row r="1089" spans="1:53" ht="14.25" thickBot="1" x14ac:dyDescent="0.2">
      <c r="A1089" s="12"/>
      <c r="B1089" s="13"/>
      <c r="C1089" s="135"/>
      <c r="D1089" s="24" t="s">
        <v>11</v>
      </c>
      <c r="E1089" s="29"/>
      <c r="F1089" s="29"/>
      <c r="G1089" s="29"/>
      <c r="H1089" s="29"/>
      <c r="I1089" s="29"/>
      <c r="J1089" s="29"/>
      <c r="K1089" s="29"/>
      <c r="L1089" s="29"/>
      <c r="M1089" s="29"/>
      <c r="N1089" s="29"/>
      <c r="O1089" s="29"/>
      <c r="P1089" s="29"/>
      <c r="Q1089" s="29"/>
      <c r="R1089" s="29"/>
      <c r="S1089" s="29"/>
      <c r="T1089" s="29"/>
      <c r="U1089" s="29"/>
      <c r="V1089" s="29"/>
      <c r="W1089" s="29"/>
      <c r="X1089" s="29"/>
      <c r="Y1089" s="29">
        <v>142999</v>
      </c>
      <c r="Z1089" s="29">
        <v>127276</v>
      </c>
      <c r="AA1089" s="29">
        <v>178467</v>
      </c>
      <c r="AB1089" s="29">
        <v>357129</v>
      </c>
      <c r="AC1089" s="29">
        <v>220542</v>
      </c>
      <c r="AD1089" s="29">
        <v>214514</v>
      </c>
      <c r="AE1089" s="29">
        <v>223379</v>
      </c>
      <c r="AF1089" s="29">
        <v>225626</v>
      </c>
      <c r="AG1089" s="29">
        <v>230680</v>
      </c>
      <c r="AH1089" s="29">
        <v>222269</v>
      </c>
      <c r="AI1089" s="29">
        <v>225540</v>
      </c>
      <c r="AJ1089" s="29">
        <v>239578</v>
      </c>
      <c r="AK1089" s="29">
        <v>244216</v>
      </c>
      <c r="AL1089" s="29">
        <v>232602</v>
      </c>
      <c r="AM1089" s="29">
        <v>220298</v>
      </c>
      <c r="AN1089" s="29">
        <v>236708</v>
      </c>
      <c r="AO1089" s="29">
        <v>240910</v>
      </c>
      <c r="AP1089" s="31">
        <v>104.6</v>
      </c>
      <c r="AQ1089" s="31">
        <v>106</v>
      </c>
      <c r="AR1089" s="7">
        <v>108.4</v>
      </c>
      <c r="AS1089" s="7">
        <v>118.3</v>
      </c>
      <c r="AU1089" s="51"/>
      <c r="AV1089" s="52"/>
      <c r="AW1089" s="123"/>
      <c r="AY1089" s="59">
        <f t="shared" si="1527"/>
        <v>390.8</v>
      </c>
      <c r="AZ1089" s="59">
        <f t="shared" si="1528"/>
        <v>361.2</v>
      </c>
      <c r="BA1089" s="59">
        <f t="shared" si="1529"/>
        <v>310.89999999999998</v>
      </c>
    </row>
    <row r="1090" spans="1:53" x14ac:dyDescent="0.15">
      <c r="A1090" s="8"/>
      <c r="B1090" s="139" t="s">
        <v>206</v>
      </c>
      <c r="C1090" s="140"/>
      <c r="D1090" s="2" t="s">
        <v>6</v>
      </c>
      <c r="E1090" s="26">
        <f t="shared" ref="E1090:AI1090" si="1530">SUM(E1091:E1092)-SUM(E1093:E1094)</f>
        <v>0</v>
      </c>
      <c r="F1090" s="26">
        <f t="shared" si="1530"/>
        <v>0</v>
      </c>
      <c r="G1090" s="26">
        <f t="shared" si="1530"/>
        <v>0</v>
      </c>
      <c r="H1090" s="26">
        <f t="shared" si="1530"/>
        <v>0</v>
      </c>
      <c r="I1090" s="26">
        <f t="shared" si="1530"/>
        <v>0</v>
      </c>
      <c r="J1090" s="26">
        <f t="shared" si="1530"/>
        <v>0</v>
      </c>
      <c r="K1090" s="26">
        <f t="shared" si="1530"/>
        <v>0</v>
      </c>
      <c r="L1090" s="26">
        <f t="shared" si="1530"/>
        <v>0</v>
      </c>
      <c r="M1090" s="26">
        <f t="shared" si="1530"/>
        <v>0</v>
      </c>
      <c r="N1090" s="26">
        <f t="shared" si="1530"/>
        <v>0</v>
      </c>
      <c r="O1090" s="26">
        <f t="shared" si="1530"/>
        <v>0</v>
      </c>
      <c r="P1090" s="26">
        <f t="shared" si="1530"/>
        <v>0</v>
      </c>
      <c r="Q1090" s="26">
        <f t="shared" si="1530"/>
        <v>0</v>
      </c>
      <c r="R1090" s="26">
        <f t="shared" si="1530"/>
        <v>0</v>
      </c>
      <c r="S1090" s="26">
        <f t="shared" si="1530"/>
        <v>0</v>
      </c>
      <c r="T1090" s="26">
        <f t="shared" si="1530"/>
        <v>0</v>
      </c>
      <c r="U1090" s="26">
        <f t="shared" si="1530"/>
        <v>0</v>
      </c>
      <c r="V1090" s="26">
        <f t="shared" si="1530"/>
        <v>0</v>
      </c>
      <c r="W1090" s="26">
        <f t="shared" si="1530"/>
        <v>0</v>
      </c>
      <c r="X1090" s="26">
        <f t="shared" si="1530"/>
        <v>0</v>
      </c>
      <c r="Y1090" s="26">
        <f t="shared" si="1530"/>
        <v>0</v>
      </c>
      <c r="Z1090" s="26">
        <f t="shared" si="1530"/>
        <v>0</v>
      </c>
      <c r="AA1090" s="26">
        <f t="shared" si="1530"/>
        <v>0</v>
      </c>
      <c r="AB1090" s="26">
        <f t="shared" si="1530"/>
        <v>0</v>
      </c>
      <c r="AC1090" s="26">
        <f t="shared" si="1530"/>
        <v>0</v>
      </c>
      <c r="AD1090" s="26">
        <f t="shared" si="1530"/>
        <v>0</v>
      </c>
      <c r="AE1090" s="26">
        <f t="shared" si="1530"/>
        <v>0</v>
      </c>
      <c r="AF1090" s="26">
        <f t="shared" si="1530"/>
        <v>0</v>
      </c>
      <c r="AG1090" s="26">
        <f t="shared" si="1530"/>
        <v>0</v>
      </c>
      <c r="AH1090" s="26">
        <f t="shared" si="1530"/>
        <v>0</v>
      </c>
      <c r="AI1090" s="26">
        <f t="shared" si="1530"/>
        <v>0</v>
      </c>
      <c r="AJ1090" s="26">
        <f t="shared" ref="AJ1090:AK1090" si="1531">SUM(AJ1091:AJ1092)-SUM(AJ1093:AJ1094)</f>
        <v>0</v>
      </c>
      <c r="AK1090" s="26">
        <f t="shared" si="1531"/>
        <v>0</v>
      </c>
      <c r="AL1090" s="26">
        <f t="shared" ref="AL1090" si="1532">SUM(AL1091:AL1092)-SUM(AL1093:AL1094)</f>
        <v>0</v>
      </c>
      <c r="AM1090" s="26">
        <f t="shared" ref="AM1090" si="1533">SUM(AM1091:AM1092)-SUM(AM1093:AM1094)</f>
        <v>0</v>
      </c>
      <c r="AN1090" s="26">
        <f t="shared" ref="AN1090" si="1534">SUM(AN1091:AN1092)-SUM(AN1093:AN1094)</f>
        <v>0</v>
      </c>
      <c r="AO1090" s="26">
        <f t="shared" ref="AO1090" si="1535">SUM(AO1091:AO1092)-SUM(AO1093:AO1094)</f>
        <v>0</v>
      </c>
      <c r="AP1090" s="27">
        <f t="shared" ref="AP1090" si="1536">SUM(AP1091:AP1092)-SUM(AP1093:AP1094)</f>
        <v>0</v>
      </c>
      <c r="AQ1090" s="27">
        <f t="shared" ref="AQ1090" si="1537">SUM(AQ1091:AQ1092)-SUM(AQ1093:AQ1094)</f>
        <v>0</v>
      </c>
      <c r="AR1090" s="3">
        <v>11978.4</v>
      </c>
      <c r="AS1090" s="3">
        <v>10926.9</v>
      </c>
      <c r="AU1090" s="51"/>
      <c r="AV1090" s="52"/>
      <c r="AW1090" s="53" t="s">
        <v>222</v>
      </c>
      <c r="AY1090" s="59">
        <f t="shared" si="1527"/>
        <v>0</v>
      </c>
      <c r="AZ1090" s="59">
        <f t="shared" si="1528"/>
        <v>0</v>
      </c>
      <c r="BA1090" s="59">
        <f t="shared" si="1529"/>
        <v>314.39999999999998</v>
      </c>
    </row>
    <row r="1091" spans="1:53" x14ac:dyDescent="0.15">
      <c r="A1091" s="9"/>
      <c r="B1091" s="141"/>
      <c r="C1091" s="142"/>
      <c r="D1091" s="4" t="s">
        <v>7</v>
      </c>
      <c r="E1091" s="28"/>
      <c r="F1091" s="28"/>
      <c r="G1091" s="28"/>
      <c r="H1091" s="28"/>
      <c r="I1091" s="28"/>
      <c r="J1091" s="28"/>
      <c r="K1091" s="28"/>
      <c r="L1091" s="28"/>
      <c r="M1091" s="28"/>
      <c r="N1091" s="28"/>
      <c r="O1091" s="28"/>
      <c r="P1091" s="28"/>
      <c r="Q1091" s="28"/>
      <c r="R1091" s="28"/>
      <c r="S1091" s="28"/>
      <c r="T1091" s="28"/>
      <c r="U1091" s="28"/>
      <c r="V1091" s="28"/>
      <c r="W1091" s="28"/>
      <c r="X1091" s="28"/>
      <c r="Y1091" s="28"/>
      <c r="Z1091" s="28"/>
      <c r="AA1091" s="28"/>
      <c r="AB1091" s="28"/>
      <c r="AC1091" s="28"/>
      <c r="AD1091" s="28"/>
      <c r="AE1091" s="28"/>
      <c r="AF1091" s="28"/>
      <c r="AG1091" s="28"/>
      <c r="AH1091" s="28">
        <v>4629543</v>
      </c>
      <c r="AI1091" s="28">
        <v>4946116</v>
      </c>
      <c r="AJ1091" s="28">
        <v>5185035</v>
      </c>
      <c r="AK1091" s="28">
        <v>5164911</v>
      </c>
      <c r="AL1091" s="28">
        <v>4994449</v>
      </c>
      <c r="AM1091" s="28">
        <v>5117292</v>
      </c>
      <c r="AN1091" s="28">
        <v>5225112</v>
      </c>
      <c r="AO1091" s="28">
        <v>5108643</v>
      </c>
      <c r="AP1091" s="5">
        <v>5589.1</v>
      </c>
      <c r="AQ1091" s="5">
        <v>5683.2</v>
      </c>
      <c r="AR1091" s="5">
        <v>5725.6</v>
      </c>
      <c r="AS1091" s="5">
        <v>5078</v>
      </c>
      <c r="AU1091" s="51"/>
      <c r="AV1091" s="52"/>
      <c r="AW1091" s="54"/>
      <c r="AY1091" s="59">
        <f t="shared" si="1527"/>
        <v>0</v>
      </c>
      <c r="AZ1091" s="59">
        <f t="shared" si="1528"/>
        <v>0</v>
      </c>
      <c r="BA1091" s="59">
        <f t="shared" si="1529"/>
        <v>151.69999999999999</v>
      </c>
    </row>
    <row r="1092" spans="1:53" x14ac:dyDescent="0.15">
      <c r="A1092" s="9"/>
      <c r="B1092" s="141"/>
      <c r="C1092" s="142"/>
      <c r="D1092" s="4" t="s">
        <v>8</v>
      </c>
      <c r="E1092" s="28"/>
      <c r="F1092" s="28"/>
      <c r="G1092" s="28"/>
      <c r="H1092" s="28"/>
      <c r="I1092" s="28"/>
      <c r="J1092" s="28"/>
      <c r="K1092" s="28"/>
      <c r="L1092" s="28"/>
      <c r="M1092" s="28"/>
      <c r="N1092" s="28"/>
      <c r="O1092" s="28"/>
      <c r="P1092" s="28"/>
      <c r="Q1092" s="28"/>
      <c r="R1092" s="28"/>
      <c r="S1092" s="28"/>
      <c r="T1092" s="28"/>
      <c r="U1092" s="28"/>
      <c r="V1092" s="28"/>
      <c r="W1092" s="28"/>
      <c r="X1092" s="28"/>
      <c r="Y1092" s="28"/>
      <c r="Z1092" s="28"/>
      <c r="AA1092" s="28"/>
      <c r="AB1092" s="28"/>
      <c r="AC1092" s="28"/>
      <c r="AD1092" s="28"/>
      <c r="AE1092" s="28"/>
      <c r="AF1092" s="28"/>
      <c r="AG1092" s="28"/>
      <c r="AH1092" s="28">
        <v>5404435</v>
      </c>
      <c r="AI1092" s="28">
        <v>5461139</v>
      </c>
      <c r="AJ1092" s="28">
        <v>5674514</v>
      </c>
      <c r="AK1092" s="28">
        <v>5736921</v>
      </c>
      <c r="AL1092" s="28">
        <v>5417181</v>
      </c>
      <c r="AM1092" s="28">
        <v>5547915</v>
      </c>
      <c r="AN1092" s="28">
        <v>5456120</v>
      </c>
      <c r="AO1092" s="28">
        <v>5494662</v>
      </c>
      <c r="AP1092" s="5">
        <v>5987.5</v>
      </c>
      <c r="AQ1092" s="5">
        <v>6162.6</v>
      </c>
      <c r="AR1092" s="5">
        <v>6252.8</v>
      </c>
      <c r="AS1092" s="5">
        <v>5848.9</v>
      </c>
      <c r="AU1092" s="51"/>
      <c r="AV1092" s="52"/>
      <c r="AW1092" s="54"/>
      <c r="AY1092" s="59">
        <f t="shared" si="1527"/>
        <v>0</v>
      </c>
      <c r="AZ1092" s="59">
        <f t="shared" si="1528"/>
        <v>0</v>
      </c>
      <c r="BA1092" s="59">
        <f t="shared" si="1529"/>
        <v>162.69999999999999</v>
      </c>
    </row>
    <row r="1093" spans="1:53" x14ac:dyDescent="0.15">
      <c r="A1093" s="9"/>
      <c r="B1093" s="141"/>
      <c r="C1093" s="142"/>
      <c r="D1093" s="4" t="s">
        <v>9</v>
      </c>
      <c r="E1093" s="28"/>
      <c r="F1093" s="28"/>
      <c r="G1093" s="28"/>
      <c r="H1093" s="28"/>
      <c r="I1093" s="28"/>
      <c r="J1093" s="28"/>
      <c r="K1093" s="28"/>
      <c r="L1093" s="28"/>
      <c r="M1093" s="28"/>
      <c r="N1093" s="28"/>
      <c r="O1093" s="28"/>
      <c r="P1093" s="28"/>
      <c r="Q1093" s="28"/>
      <c r="R1093" s="28"/>
      <c r="S1093" s="28"/>
      <c r="T1093" s="28"/>
      <c r="U1093" s="28"/>
      <c r="V1093" s="28"/>
      <c r="W1093" s="28"/>
      <c r="X1093" s="28"/>
      <c r="Y1093" s="28"/>
      <c r="Z1093" s="28"/>
      <c r="AA1093" s="28"/>
      <c r="AB1093" s="28"/>
      <c r="AC1093" s="28"/>
      <c r="AD1093" s="28"/>
      <c r="AE1093" s="28"/>
      <c r="AF1093" s="28"/>
      <c r="AG1093" s="28"/>
      <c r="AH1093" s="28">
        <v>7928879</v>
      </c>
      <c r="AI1093" s="28">
        <v>8192021</v>
      </c>
      <c r="AJ1093" s="28">
        <v>8553838</v>
      </c>
      <c r="AK1093" s="28">
        <v>8567054</v>
      </c>
      <c r="AL1093" s="28">
        <v>8175136</v>
      </c>
      <c r="AM1093" s="28">
        <v>8433832</v>
      </c>
      <c r="AN1093" s="28">
        <v>8521198</v>
      </c>
      <c r="AO1093" s="28">
        <v>8446216</v>
      </c>
      <c r="AP1093" s="5">
        <v>9276.9</v>
      </c>
      <c r="AQ1093" s="5">
        <v>9535.2000000000007</v>
      </c>
      <c r="AR1093" s="5">
        <v>9708.6</v>
      </c>
      <c r="AS1093" s="5">
        <v>8854.2000000000007</v>
      </c>
      <c r="AU1093" s="51"/>
      <c r="AV1093" s="52"/>
      <c r="AW1093" s="54"/>
      <c r="AY1093" s="59">
        <f t="shared" si="1527"/>
        <v>0</v>
      </c>
      <c r="AZ1093" s="59">
        <f t="shared" si="1528"/>
        <v>0</v>
      </c>
      <c r="BA1093" s="59">
        <f t="shared" si="1529"/>
        <v>265.60000000000002</v>
      </c>
    </row>
    <row r="1094" spans="1:53" x14ac:dyDescent="0.15">
      <c r="A1094" s="9"/>
      <c r="B1094" s="141"/>
      <c r="C1094" s="142"/>
      <c r="D1094" s="4" t="s">
        <v>10</v>
      </c>
      <c r="E1094" s="28"/>
      <c r="F1094" s="28"/>
      <c r="G1094" s="28"/>
      <c r="H1094" s="28"/>
      <c r="I1094" s="28"/>
      <c r="J1094" s="28"/>
      <c r="K1094" s="28"/>
      <c r="L1094" s="28"/>
      <c r="M1094" s="28"/>
      <c r="N1094" s="28"/>
      <c r="O1094" s="28"/>
      <c r="P1094" s="28"/>
      <c r="Q1094" s="28"/>
      <c r="R1094" s="28"/>
      <c r="S1094" s="28"/>
      <c r="T1094" s="28"/>
      <c r="U1094" s="28"/>
      <c r="V1094" s="28"/>
      <c r="W1094" s="28"/>
      <c r="X1094" s="28"/>
      <c r="Y1094" s="28"/>
      <c r="Z1094" s="28"/>
      <c r="AA1094" s="28"/>
      <c r="AB1094" s="28"/>
      <c r="AC1094" s="28"/>
      <c r="AD1094" s="28"/>
      <c r="AE1094" s="28"/>
      <c r="AF1094" s="28"/>
      <c r="AG1094" s="28"/>
      <c r="AH1094" s="28">
        <v>2105099</v>
      </c>
      <c r="AI1094" s="28">
        <v>2215234</v>
      </c>
      <c r="AJ1094" s="28">
        <v>2305711</v>
      </c>
      <c r="AK1094" s="28">
        <v>2334778</v>
      </c>
      <c r="AL1094" s="28">
        <v>2236494</v>
      </c>
      <c r="AM1094" s="28">
        <v>2231375</v>
      </c>
      <c r="AN1094" s="28">
        <v>2160034</v>
      </c>
      <c r="AO1094" s="28">
        <v>2157089</v>
      </c>
      <c r="AP1094" s="5">
        <v>2299.6999999999998</v>
      </c>
      <c r="AQ1094" s="5">
        <v>2310.6</v>
      </c>
      <c r="AR1094" s="5">
        <v>2269.8000000000002</v>
      </c>
      <c r="AS1094" s="5">
        <v>2072.6999999999998</v>
      </c>
      <c r="AU1094" s="51"/>
      <c r="AV1094" s="52"/>
      <c r="AW1094" s="54"/>
      <c r="AY1094" s="59">
        <f t="shared" si="1527"/>
        <v>0</v>
      </c>
      <c r="AZ1094" s="59">
        <f t="shared" si="1528"/>
        <v>0</v>
      </c>
      <c r="BA1094" s="59">
        <f t="shared" si="1529"/>
        <v>48.8</v>
      </c>
    </row>
    <row r="1095" spans="1:53" ht="14.25" thickBot="1" x14ac:dyDescent="0.2">
      <c r="A1095" s="9"/>
      <c r="B1095" s="143"/>
      <c r="C1095" s="144"/>
      <c r="D1095" s="6" t="s">
        <v>11</v>
      </c>
      <c r="E1095" s="29"/>
      <c r="F1095" s="29"/>
      <c r="G1095" s="29"/>
      <c r="H1095" s="29"/>
      <c r="I1095" s="29"/>
      <c r="J1095" s="29"/>
      <c r="K1095" s="29"/>
      <c r="L1095" s="29"/>
      <c r="M1095" s="29"/>
      <c r="N1095" s="29"/>
      <c r="O1095" s="29"/>
      <c r="P1095" s="29"/>
      <c r="Q1095" s="29"/>
      <c r="R1095" s="29"/>
      <c r="S1095" s="29"/>
      <c r="T1095" s="29"/>
      <c r="U1095" s="29"/>
      <c r="V1095" s="29"/>
      <c r="W1095" s="29"/>
      <c r="X1095" s="29"/>
      <c r="Y1095" s="29"/>
      <c r="Z1095" s="29"/>
      <c r="AA1095" s="29"/>
      <c r="AB1095" s="29"/>
      <c r="AC1095" s="29"/>
      <c r="AD1095" s="29"/>
      <c r="AE1095" s="29"/>
      <c r="AF1095" s="29"/>
      <c r="AG1095" s="29"/>
      <c r="AH1095" s="29">
        <v>2247426</v>
      </c>
      <c r="AI1095" s="29">
        <v>2346934</v>
      </c>
      <c r="AJ1095" s="29">
        <v>2435424</v>
      </c>
      <c r="AK1095" s="29">
        <v>2480926</v>
      </c>
      <c r="AL1095" s="29">
        <v>2387207</v>
      </c>
      <c r="AM1095" s="29">
        <v>2402391</v>
      </c>
      <c r="AN1095" s="29">
        <v>2311094</v>
      </c>
      <c r="AO1095" s="29">
        <v>2324474</v>
      </c>
      <c r="AP1095" s="7">
        <v>2479.5</v>
      </c>
      <c r="AQ1095" s="7">
        <v>2507</v>
      </c>
      <c r="AR1095" s="7">
        <v>2485.8000000000002</v>
      </c>
      <c r="AS1095" s="7">
        <v>2337.1999999999998</v>
      </c>
      <c r="AU1095" s="51"/>
      <c r="AV1095" s="52"/>
      <c r="AW1095" s="55"/>
      <c r="AY1095" s="59">
        <f t="shared" si="1527"/>
        <v>0</v>
      </c>
      <c r="AZ1095" s="59">
        <f t="shared" si="1528"/>
        <v>0</v>
      </c>
      <c r="BA1095" s="59">
        <f t="shared" si="1529"/>
        <v>53.6</v>
      </c>
    </row>
    <row r="1096" spans="1:53" x14ac:dyDescent="0.15">
      <c r="A1096" s="9"/>
      <c r="B1096" s="10"/>
      <c r="C1096" s="133" t="s">
        <v>207</v>
      </c>
      <c r="D1096" s="2" t="s">
        <v>6</v>
      </c>
      <c r="E1096" s="26">
        <f t="shared" ref="E1096:AI1096" si="1538">SUM(E1097:E1098)-SUM(E1099:E1100)</f>
        <v>0</v>
      </c>
      <c r="F1096" s="26">
        <f t="shared" si="1538"/>
        <v>0</v>
      </c>
      <c r="G1096" s="26">
        <f t="shared" si="1538"/>
        <v>0</v>
      </c>
      <c r="H1096" s="26">
        <f t="shared" si="1538"/>
        <v>0</v>
      </c>
      <c r="I1096" s="26">
        <f t="shared" si="1538"/>
        <v>0</v>
      </c>
      <c r="J1096" s="26">
        <f t="shared" si="1538"/>
        <v>0</v>
      </c>
      <c r="K1096" s="26">
        <f t="shared" si="1538"/>
        <v>0</v>
      </c>
      <c r="L1096" s="26">
        <f t="shared" si="1538"/>
        <v>0</v>
      </c>
      <c r="M1096" s="26">
        <f t="shared" si="1538"/>
        <v>0</v>
      </c>
      <c r="N1096" s="26">
        <f t="shared" si="1538"/>
        <v>0</v>
      </c>
      <c r="O1096" s="26">
        <f t="shared" si="1538"/>
        <v>0</v>
      </c>
      <c r="P1096" s="26">
        <f t="shared" si="1538"/>
        <v>0</v>
      </c>
      <c r="Q1096" s="26">
        <f t="shared" si="1538"/>
        <v>0</v>
      </c>
      <c r="R1096" s="26">
        <f t="shared" si="1538"/>
        <v>0</v>
      </c>
      <c r="S1096" s="26">
        <f t="shared" si="1538"/>
        <v>0</v>
      </c>
      <c r="T1096" s="26">
        <f t="shared" si="1538"/>
        <v>0</v>
      </c>
      <c r="U1096" s="26">
        <f t="shared" si="1538"/>
        <v>0</v>
      </c>
      <c r="V1096" s="26">
        <f t="shared" si="1538"/>
        <v>0</v>
      </c>
      <c r="W1096" s="26">
        <f t="shared" si="1538"/>
        <v>0</v>
      </c>
      <c r="X1096" s="26">
        <f t="shared" si="1538"/>
        <v>0</v>
      </c>
      <c r="Y1096" s="26">
        <f t="shared" si="1538"/>
        <v>0</v>
      </c>
      <c r="Z1096" s="26">
        <f t="shared" si="1538"/>
        <v>0</v>
      </c>
      <c r="AA1096" s="26">
        <f t="shared" si="1538"/>
        <v>0</v>
      </c>
      <c r="AB1096" s="26">
        <f t="shared" si="1538"/>
        <v>0</v>
      </c>
      <c r="AC1096" s="26">
        <f t="shared" si="1538"/>
        <v>0</v>
      </c>
      <c r="AD1096" s="26">
        <f t="shared" si="1538"/>
        <v>0</v>
      </c>
      <c r="AE1096" s="26">
        <f t="shared" si="1538"/>
        <v>0</v>
      </c>
      <c r="AF1096" s="26">
        <f t="shared" si="1538"/>
        <v>0</v>
      </c>
      <c r="AG1096" s="26">
        <f t="shared" si="1538"/>
        <v>0</v>
      </c>
      <c r="AH1096" s="26">
        <f t="shared" si="1538"/>
        <v>0</v>
      </c>
      <c r="AI1096" s="26">
        <f t="shared" si="1538"/>
        <v>0</v>
      </c>
      <c r="AJ1096" s="26">
        <f t="shared" ref="AJ1096:AK1096" si="1539">SUM(AJ1097:AJ1098)-SUM(AJ1099:AJ1100)</f>
        <v>0</v>
      </c>
      <c r="AK1096" s="26">
        <f t="shared" si="1539"/>
        <v>0</v>
      </c>
      <c r="AL1096" s="26">
        <f t="shared" ref="AL1096" si="1540">SUM(AL1097:AL1098)-SUM(AL1099:AL1100)</f>
        <v>0</v>
      </c>
      <c r="AM1096" s="26">
        <f t="shared" ref="AM1096" si="1541">SUM(AM1097:AM1098)-SUM(AM1099:AM1100)</f>
        <v>0</v>
      </c>
      <c r="AN1096" s="26">
        <f t="shared" ref="AN1096" si="1542">SUM(AN1097:AN1098)-SUM(AN1099:AN1100)</f>
        <v>0</v>
      </c>
      <c r="AO1096" s="26">
        <f t="shared" ref="AO1096" si="1543">SUM(AO1097:AO1098)-SUM(AO1099:AO1100)</f>
        <v>0</v>
      </c>
      <c r="AP1096" s="27">
        <f t="shared" ref="AP1096" si="1544">SUM(AP1097:AP1098)-SUM(AP1099:AP1100)</f>
        <v>0</v>
      </c>
      <c r="AQ1096" s="27">
        <f t="shared" ref="AQ1096" si="1545">SUM(AQ1097:AQ1098)-SUM(AQ1099:AQ1100)</f>
        <v>0</v>
      </c>
      <c r="AR1096" s="3">
        <v>659.2</v>
      </c>
      <c r="AS1096" s="3">
        <v>612.4</v>
      </c>
      <c r="AU1096" s="51"/>
      <c r="AV1096" s="52"/>
      <c r="AW1096" s="121" t="s">
        <v>403</v>
      </c>
      <c r="AY1096" s="59">
        <f t="shared" si="1527"/>
        <v>0</v>
      </c>
      <c r="AZ1096" s="59">
        <f t="shared" si="1528"/>
        <v>0</v>
      </c>
      <c r="BA1096" s="59">
        <f t="shared" si="1529"/>
        <v>282.89999999999998</v>
      </c>
    </row>
    <row r="1097" spans="1:53" x14ac:dyDescent="0.15">
      <c r="A1097" s="9"/>
      <c r="B1097" s="10"/>
      <c r="C1097" s="134"/>
      <c r="D1097" s="4" t="s">
        <v>7</v>
      </c>
      <c r="E1097" s="28"/>
      <c r="F1097" s="28"/>
      <c r="G1097" s="28"/>
      <c r="H1097" s="28">
        <v>120858</v>
      </c>
      <c r="I1097" s="28">
        <v>95547</v>
      </c>
      <c r="J1097" s="28">
        <v>114131</v>
      </c>
      <c r="K1097" s="28">
        <v>56611</v>
      </c>
      <c r="L1097" s="28">
        <v>237099</v>
      </c>
      <c r="M1097" s="28">
        <v>179649</v>
      </c>
      <c r="N1097" s="28">
        <v>211760</v>
      </c>
      <c r="O1097" s="28">
        <v>213651</v>
      </c>
      <c r="P1097" s="28">
        <v>243909</v>
      </c>
      <c r="Q1097" s="28">
        <v>249830</v>
      </c>
      <c r="R1097" s="28">
        <v>266871</v>
      </c>
      <c r="S1097" s="28">
        <v>290883</v>
      </c>
      <c r="T1097" s="28">
        <v>269193</v>
      </c>
      <c r="U1097" s="28">
        <v>262473</v>
      </c>
      <c r="V1097" s="28">
        <v>252255</v>
      </c>
      <c r="W1097" s="28">
        <v>244558</v>
      </c>
      <c r="X1097" s="28">
        <v>245143</v>
      </c>
      <c r="Y1097" s="28">
        <v>172926</v>
      </c>
      <c r="Z1097" s="28">
        <v>160267</v>
      </c>
      <c r="AA1097" s="28">
        <v>152811</v>
      </c>
      <c r="AB1097" s="28">
        <v>156071</v>
      </c>
      <c r="AC1097" s="28">
        <v>144909</v>
      </c>
      <c r="AD1097" s="28">
        <v>150742</v>
      </c>
      <c r="AE1097" s="28">
        <v>151779</v>
      </c>
      <c r="AF1097" s="28">
        <v>160446</v>
      </c>
      <c r="AG1097" s="28">
        <v>127811</v>
      </c>
      <c r="AH1097" s="28">
        <v>129609</v>
      </c>
      <c r="AI1097" s="28">
        <v>139846</v>
      </c>
      <c r="AJ1097" s="28">
        <v>145246</v>
      </c>
      <c r="AK1097" s="28">
        <v>145705</v>
      </c>
      <c r="AL1097" s="28">
        <v>137110</v>
      </c>
      <c r="AM1097" s="28">
        <v>116111</v>
      </c>
      <c r="AN1097" s="28">
        <v>88981</v>
      </c>
      <c r="AO1097" s="28">
        <v>104183</v>
      </c>
      <c r="AP1097" s="5">
        <v>108.7</v>
      </c>
      <c r="AQ1097" s="5">
        <v>96.7</v>
      </c>
      <c r="AR1097" s="5">
        <v>109.9</v>
      </c>
      <c r="AS1097" s="5">
        <v>88.6</v>
      </c>
      <c r="AU1097" s="51"/>
      <c r="AV1097" s="52"/>
      <c r="AW1097" s="122"/>
      <c r="AY1097" s="59">
        <f t="shared" si="1527"/>
        <v>0</v>
      </c>
      <c r="AZ1097" s="59">
        <f t="shared" si="1528"/>
        <v>0</v>
      </c>
      <c r="BA1097" s="59">
        <f t="shared" si="1529"/>
        <v>53.1</v>
      </c>
    </row>
    <row r="1098" spans="1:53" x14ac:dyDescent="0.15">
      <c r="A1098" s="9"/>
      <c r="B1098" s="10"/>
      <c r="C1098" s="134"/>
      <c r="D1098" s="4" t="s">
        <v>8</v>
      </c>
      <c r="E1098" s="28"/>
      <c r="F1098" s="28"/>
      <c r="G1098" s="28"/>
      <c r="H1098" s="28">
        <v>180872</v>
      </c>
      <c r="I1098" s="28">
        <v>212333</v>
      </c>
      <c r="J1098" s="28">
        <v>283573</v>
      </c>
      <c r="K1098" s="28">
        <v>323820</v>
      </c>
      <c r="L1098" s="39">
        <f>252757+4000</f>
        <v>256757</v>
      </c>
      <c r="M1098" s="28">
        <v>416679</v>
      </c>
      <c r="N1098" s="28">
        <v>397552</v>
      </c>
      <c r="O1098" s="28">
        <v>327803</v>
      </c>
      <c r="P1098" s="28">
        <v>318308</v>
      </c>
      <c r="Q1098" s="28">
        <v>320820</v>
      </c>
      <c r="R1098" s="28">
        <v>335806</v>
      </c>
      <c r="S1098" s="28">
        <v>371797</v>
      </c>
      <c r="T1098" s="28">
        <v>363718</v>
      </c>
      <c r="U1098" s="28">
        <v>354706</v>
      </c>
      <c r="V1098" s="28">
        <v>343777</v>
      </c>
      <c r="W1098" s="28">
        <v>325900</v>
      </c>
      <c r="X1098" s="28">
        <v>326688</v>
      </c>
      <c r="Y1098" s="28">
        <v>409640</v>
      </c>
      <c r="Z1098" s="28">
        <v>396538</v>
      </c>
      <c r="AA1098" s="28">
        <v>410910</v>
      </c>
      <c r="AB1098" s="28">
        <v>425810</v>
      </c>
      <c r="AC1098" s="28">
        <v>405104</v>
      </c>
      <c r="AD1098" s="28">
        <v>407407</v>
      </c>
      <c r="AE1098" s="28">
        <v>410244</v>
      </c>
      <c r="AF1098" s="28">
        <v>439284</v>
      </c>
      <c r="AG1098" s="28">
        <v>478388</v>
      </c>
      <c r="AH1098" s="28">
        <v>496485</v>
      </c>
      <c r="AI1098" s="28">
        <v>509906</v>
      </c>
      <c r="AJ1098" s="28">
        <v>530495</v>
      </c>
      <c r="AK1098" s="28">
        <v>531586</v>
      </c>
      <c r="AL1098" s="28">
        <v>503669</v>
      </c>
      <c r="AM1098" s="28">
        <v>516066</v>
      </c>
      <c r="AN1098" s="28">
        <v>546001</v>
      </c>
      <c r="AO1098" s="28">
        <v>564432</v>
      </c>
      <c r="AP1098" s="5">
        <v>554.4</v>
      </c>
      <c r="AQ1098" s="5">
        <v>549</v>
      </c>
      <c r="AR1098" s="5">
        <v>549.29999999999995</v>
      </c>
      <c r="AS1098" s="5">
        <v>523.79999999999995</v>
      </c>
      <c r="AU1098" s="51"/>
      <c r="AV1098" s="52"/>
      <c r="AW1098" s="122"/>
      <c r="AY1098" s="59">
        <f t="shared" si="1527"/>
        <v>0</v>
      </c>
      <c r="AZ1098" s="59">
        <f t="shared" si="1528"/>
        <v>0</v>
      </c>
      <c r="BA1098" s="59">
        <f t="shared" si="1529"/>
        <v>229.8</v>
      </c>
    </row>
    <row r="1099" spans="1:53" x14ac:dyDescent="0.15">
      <c r="A1099" s="9"/>
      <c r="B1099" s="10"/>
      <c r="C1099" s="134"/>
      <c r="D1099" s="4" t="s">
        <v>9</v>
      </c>
      <c r="E1099" s="28"/>
      <c r="F1099" s="28"/>
      <c r="G1099" s="28"/>
      <c r="H1099" s="28">
        <v>291113</v>
      </c>
      <c r="I1099" s="28">
        <v>293846</v>
      </c>
      <c r="J1099" s="28">
        <v>372601</v>
      </c>
      <c r="K1099" s="28">
        <v>372936</v>
      </c>
      <c r="L1099" s="28">
        <v>485630</v>
      </c>
      <c r="M1099" s="28">
        <v>586632</v>
      </c>
      <c r="N1099" s="28">
        <v>564962</v>
      </c>
      <c r="O1099" s="28">
        <v>488852</v>
      </c>
      <c r="P1099" s="28">
        <v>507979</v>
      </c>
      <c r="Q1099" s="28">
        <v>513864</v>
      </c>
      <c r="R1099" s="28">
        <v>537387</v>
      </c>
      <c r="S1099" s="28">
        <v>591122</v>
      </c>
      <c r="T1099" s="28">
        <v>544202</v>
      </c>
      <c r="U1099" s="28">
        <v>530687</v>
      </c>
      <c r="V1099" s="28">
        <v>512610</v>
      </c>
      <c r="W1099" s="28">
        <v>490344</v>
      </c>
      <c r="X1099" s="28">
        <v>439258</v>
      </c>
      <c r="Y1099" s="28">
        <v>384122</v>
      </c>
      <c r="Z1099" s="28">
        <v>371370</v>
      </c>
      <c r="AA1099" s="28">
        <v>364677</v>
      </c>
      <c r="AB1099" s="28">
        <v>363036</v>
      </c>
      <c r="AC1099" s="28">
        <v>366957</v>
      </c>
      <c r="AD1099" s="28">
        <v>372406</v>
      </c>
      <c r="AE1099" s="28">
        <v>372201</v>
      </c>
      <c r="AF1099" s="28">
        <v>376846</v>
      </c>
      <c r="AG1099" s="28">
        <v>362880</v>
      </c>
      <c r="AH1099" s="28">
        <v>381430</v>
      </c>
      <c r="AI1099" s="28">
        <v>399370</v>
      </c>
      <c r="AJ1099" s="28">
        <v>412845</v>
      </c>
      <c r="AK1099" s="28">
        <v>415888</v>
      </c>
      <c r="AL1099" s="28">
        <v>395802</v>
      </c>
      <c r="AM1099" s="28">
        <v>391575</v>
      </c>
      <c r="AN1099" s="28">
        <v>392917</v>
      </c>
      <c r="AO1099" s="28">
        <v>406096</v>
      </c>
      <c r="AP1099" s="5">
        <v>402.6</v>
      </c>
      <c r="AQ1099" s="5">
        <v>397.8</v>
      </c>
      <c r="AR1099" s="5">
        <v>405.2</v>
      </c>
      <c r="AS1099" s="5">
        <v>383.6</v>
      </c>
      <c r="AU1099" s="51"/>
      <c r="AV1099" s="52"/>
      <c r="AW1099" s="122"/>
      <c r="AY1099" s="59">
        <f t="shared" si="1527"/>
        <v>0</v>
      </c>
      <c r="AZ1099" s="59">
        <f t="shared" si="1528"/>
        <v>0</v>
      </c>
      <c r="BA1099" s="59">
        <f t="shared" si="1529"/>
        <v>227.2</v>
      </c>
    </row>
    <row r="1100" spans="1:53" x14ac:dyDescent="0.15">
      <c r="A1100" s="9"/>
      <c r="B1100" s="10"/>
      <c r="C1100" s="134"/>
      <c r="D1100" s="4" t="s">
        <v>10</v>
      </c>
      <c r="E1100" s="28"/>
      <c r="F1100" s="28"/>
      <c r="G1100" s="28"/>
      <c r="H1100" s="28">
        <v>10617</v>
      </c>
      <c r="I1100" s="28">
        <v>14034</v>
      </c>
      <c r="J1100" s="28">
        <v>25103</v>
      </c>
      <c r="K1100" s="28">
        <v>7495</v>
      </c>
      <c r="L1100" s="28">
        <v>8226</v>
      </c>
      <c r="M1100" s="28">
        <v>9696</v>
      </c>
      <c r="N1100" s="28">
        <v>44350</v>
      </c>
      <c r="O1100" s="28">
        <v>52602</v>
      </c>
      <c r="P1100" s="28">
        <v>54238</v>
      </c>
      <c r="Q1100" s="28">
        <v>56786</v>
      </c>
      <c r="R1100" s="28">
        <v>65290</v>
      </c>
      <c r="S1100" s="28">
        <v>71558</v>
      </c>
      <c r="T1100" s="28">
        <v>88709</v>
      </c>
      <c r="U1100" s="28">
        <v>86492</v>
      </c>
      <c r="V1100" s="28">
        <v>83422</v>
      </c>
      <c r="W1100" s="28">
        <v>80114</v>
      </c>
      <c r="X1100" s="28">
        <v>132573</v>
      </c>
      <c r="Y1100" s="28">
        <v>198444</v>
      </c>
      <c r="Z1100" s="28">
        <v>185435</v>
      </c>
      <c r="AA1100" s="28">
        <v>199044</v>
      </c>
      <c r="AB1100" s="28">
        <v>218845</v>
      </c>
      <c r="AC1100" s="28">
        <v>183056</v>
      </c>
      <c r="AD1100" s="28">
        <v>185743</v>
      </c>
      <c r="AE1100" s="28">
        <v>189822</v>
      </c>
      <c r="AF1100" s="28">
        <v>222884</v>
      </c>
      <c r="AG1100" s="28">
        <v>243319</v>
      </c>
      <c r="AH1100" s="28">
        <v>244664</v>
      </c>
      <c r="AI1100" s="28">
        <v>250382</v>
      </c>
      <c r="AJ1100" s="28">
        <v>262896</v>
      </c>
      <c r="AK1100" s="28">
        <v>261403</v>
      </c>
      <c r="AL1100" s="28">
        <v>244977</v>
      </c>
      <c r="AM1100" s="28">
        <v>240602</v>
      </c>
      <c r="AN1100" s="28">
        <v>242065</v>
      </c>
      <c r="AO1100" s="28">
        <v>262519</v>
      </c>
      <c r="AP1100" s="5">
        <v>260.5</v>
      </c>
      <c r="AQ1100" s="5">
        <v>247.9</v>
      </c>
      <c r="AR1100" s="5">
        <v>254</v>
      </c>
      <c r="AS1100" s="5">
        <v>228.8</v>
      </c>
      <c r="AU1100" s="51"/>
      <c r="AV1100" s="52"/>
      <c r="AW1100" s="122"/>
      <c r="AY1100" s="59">
        <f t="shared" si="1527"/>
        <v>0</v>
      </c>
      <c r="AZ1100" s="59">
        <f t="shared" si="1528"/>
        <v>0</v>
      </c>
      <c r="BA1100" s="59">
        <f t="shared" si="1529"/>
        <v>55.7</v>
      </c>
    </row>
    <row r="1101" spans="1:53" ht="14.25" thickBot="1" x14ac:dyDescent="0.2">
      <c r="A1101" s="9"/>
      <c r="B1101" s="10"/>
      <c r="C1101" s="135"/>
      <c r="D1101" s="6" t="s">
        <v>11</v>
      </c>
      <c r="E1101" s="29"/>
      <c r="F1101" s="29"/>
      <c r="G1101" s="29"/>
      <c r="H1101" s="29"/>
      <c r="I1101" s="29">
        <v>16485</v>
      </c>
      <c r="J1101" s="29">
        <v>30808</v>
      </c>
      <c r="K1101" s="29">
        <v>8762</v>
      </c>
      <c r="L1101" s="29">
        <v>10277</v>
      </c>
      <c r="M1101" s="29">
        <v>10152</v>
      </c>
      <c r="N1101" s="29">
        <v>47774</v>
      </c>
      <c r="O1101" s="29">
        <v>61420</v>
      </c>
      <c r="P1101" s="29">
        <v>58771</v>
      </c>
      <c r="Q1101" s="29">
        <v>72932</v>
      </c>
      <c r="R1101" s="29">
        <v>72277</v>
      </c>
      <c r="S1101" s="29">
        <v>78776</v>
      </c>
      <c r="T1101" s="29">
        <v>95606</v>
      </c>
      <c r="U1101" s="29">
        <v>93331</v>
      </c>
      <c r="V1101" s="29">
        <v>90088</v>
      </c>
      <c r="W1101" s="29">
        <v>86404</v>
      </c>
      <c r="X1101" s="29">
        <v>138962</v>
      </c>
      <c r="Y1101" s="29">
        <v>215659</v>
      </c>
      <c r="Z1101" s="29">
        <v>206939</v>
      </c>
      <c r="AA1101" s="29">
        <v>222388</v>
      </c>
      <c r="AB1101" s="29">
        <v>231129</v>
      </c>
      <c r="AC1101" s="29">
        <v>212857</v>
      </c>
      <c r="AD1101" s="29">
        <v>215165</v>
      </c>
      <c r="AE1101" s="29">
        <v>202794</v>
      </c>
      <c r="AF1101" s="29">
        <v>240680</v>
      </c>
      <c r="AG1101" s="29">
        <v>269885</v>
      </c>
      <c r="AH1101" s="29">
        <v>270541</v>
      </c>
      <c r="AI1101" s="29">
        <v>275693</v>
      </c>
      <c r="AJ1101" s="29">
        <v>289607</v>
      </c>
      <c r="AK1101" s="29">
        <v>288190</v>
      </c>
      <c r="AL1101" s="29">
        <v>289958</v>
      </c>
      <c r="AM1101" s="29">
        <v>290682</v>
      </c>
      <c r="AN1101" s="29">
        <v>274869</v>
      </c>
      <c r="AO1101" s="29">
        <v>320986</v>
      </c>
      <c r="AP1101" s="7">
        <v>302.8</v>
      </c>
      <c r="AQ1101" s="7">
        <v>295.89999999999998</v>
      </c>
      <c r="AR1101" s="7">
        <v>320.60000000000002</v>
      </c>
      <c r="AS1101" s="7">
        <v>321.7</v>
      </c>
      <c r="AU1101" s="51"/>
      <c r="AV1101" s="52"/>
      <c r="AW1101" s="123"/>
      <c r="AY1101" s="59">
        <f t="shared" si="1527"/>
        <v>0</v>
      </c>
      <c r="AZ1101" s="59">
        <f t="shared" si="1528"/>
        <v>0</v>
      </c>
      <c r="BA1101" s="59">
        <f t="shared" si="1529"/>
        <v>68</v>
      </c>
    </row>
    <row r="1102" spans="1:53" x14ac:dyDescent="0.15">
      <c r="A1102" s="9"/>
      <c r="B1102" s="10"/>
      <c r="C1102" s="133" t="s">
        <v>208</v>
      </c>
      <c r="D1102" s="2" t="s">
        <v>6</v>
      </c>
      <c r="E1102" s="26">
        <f t="shared" ref="E1102:AI1102" si="1546">SUM(E1103:E1104)-SUM(E1105:E1106)</f>
        <v>0</v>
      </c>
      <c r="F1102" s="26">
        <f t="shared" si="1546"/>
        <v>0</v>
      </c>
      <c r="G1102" s="26">
        <f t="shared" si="1546"/>
        <v>0</v>
      </c>
      <c r="H1102" s="26">
        <f t="shared" si="1546"/>
        <v>0</v>
      </c>
      <c r="I1102" s="26">
        <f t="shared" si="1546"/>
        <v>0</v>
      </c>
      <c r="J1102" s="26">
        <f t="shared" si="1546"/>
        <v>0</v>
      </c>
      <c r="K1102" s="26">
        <f t="shared" si="1546"/>
        <v>0</v>
      </c>
      <c r="L1102" s="26">
        <f t="shared" si="1546"/>
        <v>0</v>
      </c>
      <c r="M1102" s="26">
        <f t="shared" si="1546"/>
        <v>0</v>
      </c>
      <c r="N1102" s="26">
        <f t="shared" si="1546"/>
        <v>0</v>
      </c>
      <c r="O1102" s="26">
        <f t="shared" si="1546"/>
        <v>0</v>
      </c>
      <c r="P1102" s="26">
        <f t="shared" si="1546"/>
        <v>0</v>
      </c>
      <c r="Q1102" s="26">
        <f t="shared" si="1546"/>
        <v>0</v>
      </c>
      <c r="R1102" s="26">
        <f t="shared" si="1546"/>
        <v>0</v>
      </c>
      <c r="S1102" s="26">
        <f t="shared" si="1546"/>
        <v>0</v>
      </c>
      <c r="T1102" s="26">
        <f t="shared" si="1546"/>
        <v>0</v>
      </c>
      <c r="U1102" s="26">
        <f t="shared" si="1546"/>
        <v>0</v>
      </c>
      <c r="V1102" s="26">
        <f t="shared" si="1546"/>
        <v>0</v>
      </c>
      <c r="W1102" s="26">
        <f t="shared" si="1546"/>
        <v>0</v>
      </c>
      <c r="X1102" s="26">
        <f t="shared" si="1546"/>
        <v>0</v>
      </c>
      <c r="Y1102" s="26">
        <f t="shared" si="1546"/>
        <v>0</v>
      </c>
      <c r="Z1102" s="26">
        <f t="shared" si="1546"/>
        <v>0</v>
      </c>
      <c r="AA1102" s="26">
        <f t="shared" si="1546"/>
        <v>0</v>
      </c>
      <c r="AB1102" s="26">
        <f t="shared" si="1546"/>
        <v>0</v>
      </c>
      <c r="AC1102" s="26">
        <f t="shared" si="1546"/>
        <v>0</v>
      </c>
      <c r="AD1102" s="26">
        <f t="shared" si="1546"/>
        <v>0</v>
      </c>
      <c r="AE1102" s="26">
        <f t="shared" si="1546"/>
        <v>0</v>
      </c>
      <c r="AF1102" s="26">
        <f t="shared" si="1546"/>
        <v>0</v>
      </c>
      <c r="AG1102" s="26">
        <f t="shared" si="1546"/>
        <v>0</v>
      </c>
      <c r="AH1102" s="26">
        <f t="shared" si="1546"/>
        <v>0</v>
      </c>
      <c r="AI1102" s="26">
        <f t="shared" si="1546"/>
        <v>0</v>
      </c>
      <c r="AJ1102" s="26">
        <f t="shared" ref="AJ1102:AK1102" si="1547">SUM(AJ1103:AJ1104)-SUM(AJ1105:AJ1106)</f>
        <v>0</v>
      </c>
      <c r="AK1102" s="26">
        <f t="shared" si="1547"/>
        <v>0</v>
      </c>
      <c r="AL1102" s="26">
        <f t="shared" ref="AL1102" si="1548">SUM(AL1103:AL1104)-SUM(AL1105:AL1106)</f>
        <v>0</v>
      </c>
      <c r="AM1102" s="26">
        <f t="shared" ref="AM1102" si="1549">SUM(AM1103:AM1104)-SUM(AM1105:AM1106)</f>
        <v>0</v>
      </c>
      <c r="AN1102" s="26">
        <f t="shared" ref="AN1102" si="1550">SUM(AN1103:AN1104)-SUM(AN1105:AN1106)</f>
        <v>0</v>
      </c>
      <c r="AO1102" s="26">
        <f t="shared" ref="AO1102" si="1551">SUM(AO1103:AO1104)-SUM(AO1105:AO1106)</f>
        <v>0</v>
      </c>
      <c r="AP1102" s="27">
        <f t="shared" ref="AP1102" si="1552">SUM(AP1103:AP1104)-SUM(AP1105:AP1106)</f>
        <v>0</v>
      </c>
      <c r="AQ1102" s="27">
        <f t="shared" ref="AQ1102" si="1553">SUM(AQ1103:AQ1104)-SUM(AQ1105:AQ1106)</f>
        <v>0</v>
      </c>
      <c r="AR1102" s="3">
        <v>2095.6999999999998</v>
      </c>
      <c r="AS1102" s="3">
        <v>1900.8</v>
      </c>
      <c r="AU1102" s="51"/>
      <c r="AV1102" s="52"/>
      <c r="AW1102" s="121" t="s">
        <v>404</v>
      </c>
      <c r="AY1102" s="59">
        <f t="shared" si="1527"/>
        <v>0</v>
      </c>
      <c r="AZ1102" s="59">
        <f t="shared" si="1528"/>
        <v>0</v>
      </c>
      <c r="BA1102" s="59">
        <f t="shared" si="1529"/>
        <v>204.2</v>
      </c>
    </row>
    <row r="1103" spans="1:53" x14ac:dyDescent="0.15">
      <c r="A1103" s="9"/>
      <c r="B1103" s="10"/>
      <c r="C1103" s="134"/>
      <c r="D1103" s="4" t="s">
        <v>7</v>
      </c>
      <c r="E1103" s="28"/>
      <c r="F1103" s="28"/>
      <c r="G1103" s="28"/>
      <c r="H1103" s="28">
        <v>274560</v>
      </c>
      <c r="I1103" s="28">
        <v>385302</v>
      </c>
      <c r="J1103" s="28">
        <v>409528</v>
      </c>
      <c r="K1103" s="28">
        <v>406840</v>
      </c>
      <c r="L1103" s="28">
        <v>517548</v>
      </c>
      <c r="M1103" s="28">
        <v>529209</v>
      </c>
      <c r="N1103" s="28">
        <v>508870</v>
      </c>
      <c r="O1103" s="28">
        <v>479468</v>
      </c>
      <c r="P1103" s="28">
        <v>669871</v>
      </c>
      <c r="Q1103" s="28">
        <v>805969</v>
      </c>
      <c r="R1103" s="28">
        <v>965626</v>
      </c>
      <c r="S1103" s="28">
        <v>1030288</v>
      </c>
      <c r="T1103" s="28">
        <v>685732</v>
      </c>
      <c r="U1103" s="28">
        <v>698802</v>
      </c>
      <c r="V1103" s="28">
        <v>643235</v>
      </c>
      <c r="W1103" s="28">
        <v>641170</v>
      </c>
      <c r="X1103" s="28">
        <v>642144</v>
      </c>
      <c r="Y1103" s="28">
        <v>638457</v>
      </c>
      <c r="Z1103" s="28">
        <v>632318</v>
      </c>
      <c r="AA1103" s="28">
        <v>600557</v>
      </c>
      <c r="AB1103" s="28">
        <v>673992</v>
      </c>
      <c r="AC1103" s="28">
        <v>690183</v>
      </c>
      <c r="AD1103" s="28">
        <v>721592</v>
      </c>
      <c r="AE1103" s="28">
        <v>724293</v>
      </c>
      <c r="AF1103" s="28">
        <v>768127</v>
      </c>
      <c r="AG1103" s="28">
        <v>759768</v>
      </c>
      <c r="AH1103" s="28">
        <v>803075</v>
      </c>
      <c r="AI1103" s="28">
        <v>873422</v>
      </c>
      <c r="AJ1103" s="28">
        <v>914616</v>
      </c>
      <c r="AK1103" s="28">
        <v>950137</v>
      </c>
      <c r="AL1103" s="28">
        <v>949178</v>
      </c>
      <c r="AM1103" s="28">
        <v>920307</v>
      </c>
      <c r="AN1103" s="28">
        <v>1076202</v>
      </c>
      <c r="AO1103" s="28">
        <v>1126457</v>
      </c>
      <c r="AP1103" s="5">
        <v>1210.2</v>
      </c>
      <c r="AQ1103" s="5">
        <v>1229.4000000000001</v>
      </c>
      <c r="AR1103" s="5">
        <v>1278.0999999999999</v>
      </c>
      <c r="AS1103" s="5">
        <v>1137.0999999999999</v>
      </c>
      <c r="AU1103" s="51"/>
      <c r="AV1103" s="52"/>
      <c r="AW1103" s="122"/>
      <c r="AY1103" s="59">
        <f t="shared" si="1527"/>
        <v>0</v>
      </c>
      <c r="AZ1103" s="59">
        <f t="shared" si="1528"/>
        <v>0</v>
      </c>
      <c r="BA1103" s="59">
        <f t="shared" si="1529"/>
        <v>6</v>
      </c>
    </row>
    <row r="1104" spans="1:53" x14ac:dyDescent="0.15">
      <c r="A1104" s="9"/>
      <c r="B1104" s="10"/>
      <c r="C1104" s="134"/>
      <c r="D1104" s="4" t="s">
        <v>8</v>
      </c>
      <c r="E1104" s="28"/>
      <c r="F1104" s="28"/>
      <c r="G1104" s="28"/>
      <c r="H1104" s="28">
        <v>504184</v>
      </c>
      <c r="I1104" s="28">
        <v>418588</v>
      </c>
      <c r="J1104" s="28">
        <v>465104</v>
      </c>
      <c r="K1104" s="28">
        <v>480533</v>
      </c>
      <c r="L1104" s="28">
        <v>500410</v>
      </c>
      <c r="M1104" s="28">
        <v>551665</v>
      </c>
      <c r="N1104" s="28">
        <v>591107</v>
      </c>
      <c r="O1104" s="28">
        <v>557890</v>
      </c>
      <c r="P1104" s="28">
        <v>853752</v>
      </c>
      <c r="Q1104" s="28">
        <v>745647</v>
      </c>
      <c r="R1104" s="28">
        <v>815628</v>
      </c>
      <c r="S1104" s="28">
        <v>892141</v>
      </c>
      <c r="T1104" s="28">
        <v>986781</v>
      </c>
      <c r="U1104" s="28">
        <v>1004816</v>
      </c>
      <c r="V1104" s="28">
        <v>964856</v>
      </c>
      <c r="W1104" s="28">
        <v>961754</v>
      </c>
      <c r="X1104" s="28">
        <v>963218</v>
      </c>
      <c r="Y1104" s="28">
        <v>957687</v>
      </c>
      <c r="Z1104" s="28">
        <v>948476</v>
      </c>
      <c r="AA1104" s="28">
        <v>1076350</v>
      </c>
      <c r="AB1104" s="28">
        <v>1010999</v>
      </c>
      <c r="AC1104" s="28">
        <v>1035279</v>
      </c>
      <c r="AD1104" s="28">
        <v>1082388</v>
      </c>
      <c r="AE1104" s="28">
        <v>1086439</v>
      </c>
      <c r="AF1104" s="28">
        <v>1152183</v>
      </c>
      <c r="AG1104" s="28">
        <v>1139656</v>
      </c>
      <c r="AH1104" s="28">
        <v>1204616</v>
      </c>
      <c r="AI1104" s="28">
        <v>1256326</v>
      </c>
      <c r="AJ1104" s="28">
        <v>1301622</v>
      </c>
      <c r="AK1104" s="28">
        <v>1348139</v>
      </c>
      <c r="AL1104" s="28">
        <v>1284478</v>
      </c>
      <c r="AM1104" s="28">
        <v>1273908</v>
      </c>
      <c r="AN1104" s="28">
        <v>1086983</v>
      </c>
      <c r="AO1104" s="28">
        <v>1015096</v>
      </c>
      <c r="AP1104" s="5">
        <v>944.2</v>
      </c>
      <c r="AQ1104" s="5">
        <v>929.4</v>
      </c>
      <c r="AR1104" s="5">
        <v>817.6</v>
      </c>
      <c r="AS1104" s="5">
        <v>763.7</v>
      </c>
      <c r="AU1104" s="51"/>
      <c r="AV1104" s="52"/>
      <c r="AW1104" s="122"/>
      <c r="AY1104" s="59">
        <f t="shared" si="1527"/>
        <v>0</v>
      </c>
      <c r="AZ1104" s="59">
        <f t="shared" si="1528"/>
        <v>0</v>
      </c>
      <c r="BA1104" s="59">
        <f t="shared" si="1529"/>
        <v>198.2</v>
      </c>
    </row>
    <row r="1105" spans="1:53" x14ac:dyDescent="0.15">
      <c r="A1105" s="9"/>
      <c r="B1105" s="10"/>
      <c r="C1105" s="134"/>
      <c r="D1105" s="4" t="s">
        <v>9</v>
      </c>
      <c r="E1105" s="28"/>
      <c r="F1105" s="28"/>
      <c r="G1105" s="28"/>
      <c r="H1105" s="28">
        <v>632244</v>
      </c>
      <c r="I1105" s="28">
        <v>666167</v>
      </c>
      <c r="J1105" s="28">
        <v>724514</v>
      </c>
      <c r="K1105" s="28">
        <v>702106</v>
      </c>
      <c r="L1105" s="28">
        <v>828353</v>
      </c>
      <c r="M1105" s="28">
        <v>898949</v>
      </c>
      <c r="N1105" s="28">
        <v>826042</v>
      </c>
      <c r="O1105" s="28">
        <v>832934</v>
      </c>
      <c r="P1105" s="28">
        <v>1198286</v>
      </c>
      <c r="Q1105" s="28">
        <v>1073719</v>
      </c>
      <c r="R1105" s="28">
        <v>1231794</v>
      </c>
      <c r="S1105" s="28">
        <v>1304043</v>
      </c>
      <c r="T1105" s="28">
        <v>1251040</v>
      </c>
      <c r="U1105" s="28">
        <v>1270593</v>
      </c>
      <c r="V1105" s="28">
        <v>1238641</v>
      </c>
      <c r="W1105" s="28">
        <v>1230519</v>
      </c>
      <c r="X1105" s="28">
        <v>1217316</v>
      </c>
      <c r="Y1105" s="28">
        <v>1203897</v>
      </c>
      <c r="Z1105" s="28">
        <v>1184480</v>
      </c>
      <c r="AA1105" s="28">
        <v>1267924</v>
      </c>
      <c r="AB1105" s="28">
        <v>1281105</v>
      </c>
      <c r="AC1105" s="28">
        <v>1311748</v>
      </c>
      <c r="AD1105" s="28">
        <v>1318919</v>
      </c>
      <c r="AE1105" s="28">
        <v>1352866</v>
      </c>
      <c r="AF1105" s="28">
        <v>1413561</v>
      </c>
      <c r="AG1105" s="28">
        <v>1367214</v>
      </c>
      <c r="AH1105" s="28">
        <v>1461224</v>
      </c>
      <c r="AI1105" s="28">
        <v>1521739</v>
      </c>
      <c r="AJ1105" s="28">
        <v>1558924</v>
      </c>
      <c r="AK1105" s="28">
        <v>1602840</v>
      </c>
      <c r="AL1105" s="28">
        <v>1559304</v>
      </c>
      <c r="AM1105" s="28">
        <v>1526904</v>
      </c>
      <c r="AN1105" s="28">
        <v>1502143</v>
      </c>
      <c r="AO1105" s="28">
        <v>1480342</v>
      </c>
      <c r="AP1105" s="5">
        <v>1502.9</v>
      </c>
      <c r="AQ1105" s="5">
        <v>1524.6</v>
      </c>
      <c r="AR1105" s="5">
        <v>1474.8</v>
      </c>
      <c r="AS1105" s="5">
        <v>1335.8</v>
      </c>
      <c r="AU1105" s="51"/>
      <c r="AV1105" s="52"/>
      <c r="AW1105" s="122"/>
      <c r="AY1105" s="59">
        <f t="shared" si="1527"/>
        <v>0</v>
      </c>
      <c r="AZ1105" s="59">
        <f t="shared" si="1528"/>
        <v>0</v>
      </c>
      <c r="BA1105" s="59">
        <f t="shared" si="1529"/>
        <v>188.7</v>
      </c>
    </row>
    <row r="1106" spans="1:53" x14ac:dyDescent="0.15">
      <c r="A1106" s="9"/>
      <c r="B1106" s="10"/>
      <c r="C1106" s="134"/>
      <c r="D1106" s="4" t="s">
        <v>10</v>
      </c>
      <c r="E1106" s="28"/>
      <c r="F1106" s="28"/>
      <c r="G1106" s="28"/>
      <c r="H1106" s="28">
        <v>146500</v>
      </c>
      <c r="I1106" s="28">
        <v>137723</v>
      </c>
      <c r="J1106" s="28">
        <v>150118</v>
      </c>
      <c r="K1106" s="28">
        <v>185267</v>
      </c>
      <c r="L1106" s="28">
        <v>189605</v>
      </c>
      <c r="M1106" s="28">
        <v>181925</v>
      </c>
      <c r="N1106" s="28">
        <v>273935</v>
      </c>
      <c r="O1106" s="28">
        <v>204424</v>
      </c>
      <c r="P1106" s="28">
        <v>325337</v>
      </c>
      <c r="Q1106" s="28">
        <v>477897</v>
      </c>
      <c r="R1106" s="28">
        <v>549460</v>
      </c>
      <c r="S1106" s="28">
        <v>618386</v>
      </c>
      <c r="T1106" s="28">
        <v>421473</v>
      </c>
      <c r="U1106" s="28">
        <v>433025</v>
      </c>
      <c r="V1106" s="28">
        <v>369450</v>
      </c>
      <c r="W1106" s="28">
        <v>372405</v>
      </c>
      <c r="X1106" s="28">
        <v>388046</v>
      </c>
      <c r="Y1106" s="28">
        <v>392247</v>
      </c>
      <c r="Z1106" s="28">
        <v>396314</v>
      </c>
      <c r="AA1106" s="28">
        <v>408983</v>
      </c>
      <c r="AB1106" s="28">
        <v>403886</v>
      </c>
      <c r="AC1106" s="28">
        <v>413714</v>
      </c>
      <c r="AD1106" s="28">
        <v>485061</v>
      </c>
      <c r="AE1106" s="28">
        <v>457866</v>
      </c>
      <c r="AF1106" s="28">
        <v>506749</v>
      </c>
      <c r="AG1106" s="28">
        <v>532210</v>
      </c>
      <c r="AH1106" s="28">
        <v>546467</v>
      </c>
      <c r="AI1106" s="28">
        <v>608009</v>
      </c>
      <c r="AJ1106" s="28">
        <v>657314</v>
      </c>
      <c r="AK1106" s="28">
        <v>695436</v>
      </c>
      <c r="AL1106" s="28">
        <v>674352</v>
      </c>
      <c r="AM1106" s="28">
        <v>667311</v>
      </c>
      <c r="AN1106" s="28">
        <v>661042</v>
      </c>
      <c r="AO1106" s="28">
        <v>661211</v>
      </c>
      <c r="AP1106" s="5">
        <v>651.5</v>
      </c>
      <c r="AQ1106" s="5">
        <v>634.20000000000005</v>
      </c>
      <c r="AR1106" s="5">
        <v>620.9</v>
      </c>
      <c r="AS1106" s="5">
        <v>565</v>
      </c>
      <c r="AU1106" s="51"/>
      <c r="AV1106" s="52"/>
      <c r="AW1106" s="122"/>
      <c r="AY1106" s="59">
        <f t="shared" si="1527"/>
        <v>0</v>
      </c>
      <c r="AZ1106" s="59">
        <f t="shared" si="1528"/>
        <v>0</v>
      </c>
      <c r="BA1106" s="59">
        <f t="shared" si="1529"/>
        <v>15.5</v>
      </c>
    </row>
    <row r="1107" spans="1:53" ht="14.25" thickBot="1" x14ac:dyDescent="0.2">
      <c r="A1107" s="9"/>
      <c r="B1107" s="10"/>
      <c r="C1107" s="135"/>
      <c r="D1107" s="6" t="s">
        <v>11</v>
      </c>
      <c r="E1107" s="29"/>
      <c r="F1107" s="29"/>
      <c r="G1107" s="29"/>
      <c r="H1107" s="29"/>
      <c r="I1107" s="29">
        <v>142688</v>
      </c>
      <c r="J1107" s="29">
        <v>160307</v>
      </c>
      <c r="K1107" s="29">
        <v>195779</v>
      </c>
      <c r="L1107" s="29">
        <v>197992</v>
      </c>
      <c r="M1107" s="29">
        <v>185751</v>
      </c>
      <c r="N1107" s="29">
        <v>276031</v>
      </c>
      <c r="O1107" s="29">
        <v>205180</v>
      </c>
      <c r="P1107" s="29">
        <v>334891</v>
      </c>
      <c r="Q1107" s="29">
        <f>Q1106</f>
        <v>477897</v>
      </c>
      <c r="R1107" s="29">
        <f>R1106</f>
        <v>549460</v>
      </c>
      <c r="S1107" s="29">
        <f>S1106</f>
        <v>618386</v>
      </c>
      <c r="T1107" s="29">
        <v>436834</v>
      </c>
      <c r="U1107" s="29">
        <v>444504</v>
      </c>
      <c r="V1107" s="29">
        <f>V1106</f>
        <v>369450</v>
      </c>
      <c r="W1107" s="29">
        <v>409645</v>
      </c>
      <c r="X1107" s="29">
        <v>441140</v>
      </c>
      <c r="Y1107" s="29">
        <v>442039</v>
      </c>
      <c r="Z1107" s="29">
        <v>428699</v>
      </c>
      <c r="AA1107" s="29">
        <v>435760</v>
      </c>
      <c r="AB1107" s="29">
        <v>414369</v>
      </c>
      <c r="AC1107" s="29">
        <v>416190</v>
      </c>
      <c r="AD1107" s="29">
        <v>523138</v>
      </c>
      <c r="AE1107" s="29">
        <v>499102</v>
      </c>
      <c r="AF1107" s="29">
        <v>542221</v>
      </c>
      <c r="AG1107" s="29">
        <v>580693</v>
      </c>
      <c r="AH1107" s="29">
        <v>584714</v>
      </c>
      <c r="AI1107" s="29">
        <v>650565</v>
      </c>
      <c r="AJ1107" s="29">
        <v>703327</v>
      </c>
      <c r="AK1107" s="29">
        <v>744111</v>
      </c>
      <c r="AL1107" s="29">
        <v>721556</v>
      </c>
      <c r="AM1107" s="29">
        <v>714067</v>
      </c>
      <c r="AN1107" s="29">
        <v>707312</v>
      </c>
      <c r="AO1107" s="29">
        <v>707495</v>
      </c>
      <c r="AP1107" s="7">
        <v>697.2</v>
      </c>
      <c r="AQ1107" s="7">
        <v>678.1</v>
      </c>
      <c r="AR1107" s="7">
        <v>663.8</v>
      </c>
      <c r="AS1107" s="7">
        <v>603.9</v>
      </c>
      <c r="AU1107" s="51"/>
      <c r="AV1107" s="52"/>
      <c r="AW1107" s="123"/>
      <c r="AY1107" s="59">
        <f t="shared" si="1527"/>
        <v>0</v>
      </c>
      <c r="AZ1107" s="59">
        <f t="shared" si="1528"/>
        <v>0</v>
      </c>
      <c r="BA1107" s="59">
        <f t="shared" si="1529"/>
        <v>35.9</v>
      </c>
    </row>
    <row r="1108" spans="1:53" x14ac:dyDescent="0.15">
      <c r="A1108" s="9"/>
      <c r="B1108" s="10"/>
      <c r="C1108" s="133" t="s">
        <v>209</v>
      </c>
      <c r="D1108" s="2" t="s">
        <v>6</v>
      </c>
      <c r="E1108" s="26">
        <f t="shared" ref="E1108:AI1108" si="1554">SUM(E1109:E1110)-SUM(E1111:E1112)</f>
        <v>0</v>
      </c>
      <c r="F1108" s="26">
        <f t="shared" si="1554"/>
        <v>0</v>
      </c>
      <c r="G1108" s="26">
        <f t="shared" si="1554"/>
        <v>0</v>
      </c>
      <c r="H1108" s="26">
        <f t="shared" si="1554"/>
        <v>0</v>
      </c>
      <c r="I1108" s="26">
        <f t="shared" si="1554"/>
        <v>0</v>
      </c>
      <c r="J1108" s="26">
        <f t="shared" si="1554"/>
        <v>0</v>
      </c>
      <c r="K1108" s="26">
        <f t="shared" si="1554"/>
        <v>0</v>
      </c>
      <c r="L1108" s="26">
        <f t="shared" si="1554"/>
        <v>0</v>
      </c>
      <c r="M1108" s="26">
        <f t="shared" si="1554"/>
        <v>0</v>
      </c>
      <c r="N1108" s="26">
        <f t="shared" si="1554"/>
        <v>0</v>
      </c>
      <c r="O1108" s="26">
        <f t="shared" si="1554"/>
        <v>0</v>
      </c>
      <c r="P1108" s="26">
        <f t="shared" si="1554"/>
        <v>0</v>
      </c>
      <c r="Q1108" s="26">
        <f t="shared" si="1554"/>
        <v>0</v>
      </c>
      <c r="R1108" s="26">
        <f t="shared" si="1554"/>
        <v>0</v>
      </c>
      <c r="S1108" s="26">
        <f t="shared" si="1554"/>
        <v>0</v>
      </c>
      <c r="T1108" s="26">
        <f t="shared" si="1554"/>
        <v>0</v>
      </c>
      <c r="U1108" s="26">
        <f t="shared" si="1554"/>
        <v>0</v>
      </c>
      <c r="V1108" s="26">
        <f t="shared" si="1554"/>
        <v>0</v>
      </c>
      <c r="W1108" s="26">
        <f t="shared" si="1554"/>
        <v>0</v>
      </c>
      <c r="X1108" s="26">
        <f t="shared" si="1554"/>
        <v>0</v>
      </c>
      <c r="Y1108" s="26">
        <f t="shared" si="1554"/>
        <v>0</v>
      </c>
      <c r="Z1108" s="26">
        <f t="shared" si="1554"/>
        <v>0</v>
      </c>
      <c r="AA1108" s="26">
        <f t="shared" si="1554"/>
        <v>0</v>
      </c>
      <c r="AB1108" s="26">
        <f t="shared" si="1554"/>
        <v>0</v>
      </c>
      <c r="AC1108" s="26">
        <f t="shared" si="1554"/>
        <v>0</v>
      </c>
      <c r="AD1108" s="26">
        <f t="shared" si="1554"/>
        <v>0</v>
      </c>
      <c r="AE1108" s="26">
        <f t="shared" si="1554"/>
        <v>0</v>
      </c>
      <c r="AF1108" s="26">
        <f t="shared" si="1554"/>
        <v>0</v>
      </c>
      <c r="AG1108" s="26">
        <f t="shared" si="1554"/>
        <v>0</v>
      </c>
      <c r="AH1108" s="26">
        <f t="shared" si="1554"/>
        <v>0</v>
      </c>
      <c r="AI1108" s="26">
        <f t="shared" si="1554"/>
        <v>0</v>
      </c>
      <c r="AJ1108" s="26">
        <f t="shared" ref="AJ1108:AK1108" si="1555">SUM(AJ1109:AJ1110)-SUM(AJ1111:AJ1112)</f>
        <v>0</v>
      </c>
      <c r="AK1108" s="26">
        <f t="shared" si="1555"/>
        <v>0</v>
      </c>
      <c r="AL1108" s="26">
        <f t="shared" ref="AL1108" si="1556">SUM(AL1109:AL1110)-SUM(AL1111:AL1112)</f>
        <v>0</v>
      </c>
      <c r="AM1108" s="26">
        <f t="shared" ref="AM1108" si="1557">SUM(AM1109:AM1110)-SUM(AM1111:AM1112)</f>
        <v>0</v>
      </c>
      <c r="AN1108" s="26">
        <f t="shared" ref="AN1108" si="1558">SUM(AN1109:AN1110)-SUM(AN1111:AN1112)</f>
        <v>0</v>
      </c>
      <c r="AO1108" s="26">
        <f t="shared" ref="AO1108" si="1559">SUM(AO1109:AO1110)-SUM(AO1111:AO1112)</f>
        <v>0</v>
      </c>
      <c r="AP1108" s="27">
        <f t="shared" ref="AP1108" si="1560">SUM(AP1109:AP1110)-SUM(AP1111:AP1112)</f>
        <v>0</v>
      </c>
      <c r="AQ1108" s="27">
        <f t="shared" ref="AQ1108" si="1561">SUM(AQ1109:AQ1110)-SUM(AQ1111:AQ1112)</f>
        <v>0</v>
      </c>
      <c r="AR1108" s="5">
        <v>676.6</v>
      </c>
      <c r="AS1108" s="3">
        <v>689.8</v>
      </c>
      <c r="AU1108" s="51"/>
      <c r="AV1108" s="52"/>
      <c r="AW1108" s="121" t="s">
        <v>405</v>
      </c>
      <c r="AY1108" s="59">
        <f t="shared" si="1527"/>
        <v>0</v>
      </c>
      <c r="AZ1108" s="59">
        <f t="shared" si="1528"/>
        <v>0</v>
      </c>
      <c r="BA1108" s="59">
        <f t="shared" si="1529"/>
        <v>101.1</v>
      </c>
    </row>
    <row r="1109" spans="1:53" x14ac:dyDescent="0.15">
      <c r="A1109" s="9"/>
      <c r="B1109" s="10"/>
      <c r="C1109" s="134"/>
      <c r="D1109" s="4" t="s">
        <v>7</v>
      </c>
      <c r="E1109" s="28"/>
      <c r="F1109" s="28"/>
      <c r="G1109" s="28"/>
      <c r="H1109" s="28"/>
      <c r="I1109" s="28"/>
      <c r="J1109" s="28"/>
      <c r="K1109" s="28"/>
      <c r="L1109" s="28"/>
      <c r="M1109" s="28"/>
      <c r="N1109" s="28"/>
      <c r="O1109" s="28"/>
      <c r="P1109" s="28"/>
      <c r="Q1109" s="28"/>
      <c r="R1109" s="28"/>
      <c r="S1109" s="28"/>
      <c r="T1109" s="28"/>
      <c r="U1109" s="28"/>
      <c r="V1109" s="28">
        <v>111488</v>
      </c>
      <c r="W1109" s="28">
        <v>127253</v>
      </c>
      <c r="X1109" s="28">
        <v>123112</v>
      </c>
      <c r="Y1109" s="28">
        <v>135742</v>
      </c>
      <c r="Z1109" s="28">
        <v>128699</v>
      </c>
      <c r="AA1109" s="28">
        <v>141582</v>
      </c>
      <c r="AB1109" s="28">
        <v>160302</v>
      </c>
      <c r="AC1109" s="28">
        <v>152722</v>
      </c>
      <c r="AD1109" s="28">
        <v>181051</v>
      </c>
      <c r="AE1109" s="28">
        <v>211161</v>
      </c>
      <c r="AF1109" s="28">
        <v>205215</v>
      </c>
      <c r="AG1109" s="28">
        <v>183539</v>
      </c>
      <c r="AH1109" s="28">
        <v>243507</v>
      </c>
      <c r="AI1109" s="28">
        <v>252561</v>
      </c>
      <c r="AJ1109" s="28">
        <v>294083</v>
      </c>
      <c r="AK1109" s="28">
        <v>288699</v>
      </c>
      <c r="AL1109" s="28">
        <v>273793</v>
      </c>
      <c r="AM1109" s="28">
        <v>315811</v>
      </c>
      <c r="AN1109" s="28">
        <v>394894</v>
      </c>
      <c r="AO1109" s="28">
        <v>228806</v>
      </c>
      <c r="AP1109" s="5">
        <v>161.6</v>
      </c>
      <c r="AQ1109" s="5">
        <v>266.2</v>
      </c>
      <c r="AR1109" s="5">
        <v>251.6</v>
      </c>
      <c r="AS1109" s="5">
        <v>256.7</v>
      </c>
      <c r="AU1109" s="51"/>
      <c r="AV1109" s="52"/>
      <c r="AW1109" s="122"/>
      <c r="AY1109" s="59">
        <f t="shared" si="1527"/>
        <v>0</v>
      </c>
      <c r="AZ1109" s="59">
        <f t="shared" si="1528"/>
        <v>0</v>
      </c>
      <c r="BA1109" s="59">
        <f t="shared" si="1529"/>
        <v>10.3</v>
      </c>
    </row>
    <row r="1110" spans="1:53" x14ac:dyDescent="0.15">
      <c r="A1110" s="9"/>
      <c r="B1110" s="10"/>
      <c r="C1110" s="134"/>
      <c r="D1110" s="4" t="s">
        <v>8</v>
      </c>
      <c r="E1110" s="28"/>
      <c r="F1110" s="28"/>
      <c r="G1110" s="28"/>
      <c r="H1110" s="28"/>
      <c r="I1110" s="28"/>
      <c r="J1110" s="28"/>
      <c r="K1110" s="28"/>
      <c r="L1110" s="28"/>
      <c r="M1110" s="28"/>
      <c r="N1110" s="28"/>
      <c r="O1110" s="28"/>
      <c r="P1110" s="28"/>
      <c r="Q1110" s="28"/>
      <c r="R1110" s="28"/>
      <c r="S1110" s="28"/>
      <c r="T1110" s="28"/>
      <c r="U1110" s="28"/>
      <c r="V1110" s="28">
        <v>248756</v>
      </c>
      <c r="W1110" s="28">
        <v>269557</v>
      </c>
      <c r="X1110" s="28">
        <v>276389</v>
      </c>
      <c r="Y1110" s="28">
        <v>281912</v>
      </c>
      <c r="Z1110" s="28">
        <v>260484</v>
      </c>
      <c r="AA1110" s="28">
        <v>281770</v>
      </c>
      <c r="AB1110" s="28">
        <v>295884</v>
      </c>
      <c r="AC1110" s="28">
        <v>311929</v>
      </c>
      <c r="AD1110" s="28">
        <v>268498</v>
      </c>
      <c r="AE1110" s="28">
        <v>265891</v>
      </c>
      <c r="AF1110" s="28">
        <v>291971</v>
      </c>
      <c r="AG1110" s="28">
        <v>301834</v>
      </c>
      <c r="AH1110" s="28">
        <v>287698</v>
      </c>
      <c r="AI1110" s="28">
        <v>320522</v>
      </c>
      <c r="AJ1110" s="28">
        <v>320330</v>
      </c>
      <c r="AK1110" s="28">
        <v>344939</v>
      </c>
      <c r="AL1110" s="28">
        <v>338354</v>
      </c>
      <c r="AM1110" s="28">
        <v>397943</v>
      </c>
      <c r="AN1110" s="28">
        <v>444078</v>
      </c>
      <c r="AO1110" s="28">
        <v>559451</v>
      </c>
      <c r="AP1110" s="5">
        <v>479.8</v>
      </c>
      <c r="AQ1110" s="5">
        <v>449.8</v>
      </c>
      <c r="AR1110" s="5">
        <v>425</v>
      </c>
      <c r="AS1110" s="5">
        <v>433.1</v>
      </c>
      <c r="AU1110" s="51"/>
      <c r="AV1110" s="52"/>
      <c r="AW1110" s="122"/>
      <c r="AY1110" s="59">
        <f t="shared" si="1527"/>
        <v>0</v>
      </c>
      <c r="AZ1110" s="59">
        <f t="shared" si="1528"/>
        <v>0</v>
      </c>
      <c r="BA1110" s="59">
        <f t="shared" si="1529"/>
        <v>90.8</v>
      </c>
    </row>
    <row r="1111" spans="1:53" x14ac:dyDescent="0.15">
      <c r="A1111" s="9"/>
      <c r="B1111" s="10"/>
      <c r="C1111" s="134"/>
      <c r="D1111" s="4" t="s">
        <v>9</v>
      </c>
      <c r="E1111" s="28"/>
      <c r="F1111" s="28"/>
      <c r="G1111" s="28"/>
      <c r="H1111" s="28"/>
      <c r="I1111" s="28"/>
      <c r="J1111" s="28"/>
      <c r="K1111" s="28"/>
      <c r="L1111" s="28"/>
      <c r="M1111" s="28"/>
      <c r="N1111" s="28"/>
      <c r="O1111" s="28"/>
      <c r="P1111" s="28"/>
      <c r="Q1111" s="28"/>
      <c r="R1111" s="28"/>
      <c r="S1111" s="28"/>
      <c r="T1111" s="28"/>
      <c r="U1111" s="28"/>
      <c r="V1111" s="28">
        <v>230967</v>
      </c>
      <c r="W1111" s="28">
        <v>241936</v>
      </c>
      <c r="X1111" s="28">
        <v>267583</v>
      </c>
      <c r="Y1111" s="28">
        <v>269140</v>
      </c>
      <c r="Z1111" s="28">
        <v>251710</v>
      </c>
      <c r="AA1111" s="28">
        <v>271491</v>
      </c>
      <c r="AB1111" s="28">
        <v>297023</v>
      </c>
      <c r="AC1111" s="28">
        <v>307345</v>
      </c>
      <c r="AD1111" s="28">
        <v>299659</v>
      </c>
      <c r="AE1111" s="28">
        <v>355161</v>
      </c>
      <c r="AF1111" s="28">
        <v>404006</v>
      </c>
      <c r="AG1111" s="28">
        <v>380684</v>
      </c>
      <c r="AH1111" s="28">
        <v>434297</v>
      </c>
      <c r="AI1111" s="28">
        <v>454660</v>
      </c>
      <c r="AJ1111" s="28">
        <v>491252</v>
      </c>
      <c r="AK1111" s="28">
        <v>499695</v>
      </c>
      <c r="AL1111" s="28">
        <v>496344</v>
      </c>
      <c r="AM1111" s="28">
        <v>584502</v>
      </c>
      <c r="AN1111" s="28">
        <v>715151</v>
      </c>
      <c r="AO1111" s="28">
        <v>706264</v>
      </c>
      <c r="AP1111" s="5">
        <v>614.1</v>
      </c>
      <c r="AQ1111" s="5">
        <v>685</v>
      </c>
      <c r="AR1111" s="5">
        <v>637.70000000000005</v>
      </c>
      <c r="AS1111" s="5">
        <v>651.29999999999995</v>
      </c>
      <c r="AU1111" s="51"/>
      <c r="AV1111" s="52"/>
      <c r="AW1111" s="122"/>
      <c r="AY1111" s="59">
        <f t="shared" si="1527"/>
        <v>0</v>
      </c>
      <c r="AZ1111" s="59">
        <f t="shared" si="1528"/>
        <v>0</v>
      </c>
      <c r="BA1111" s="59">
        <f t="shared" si="1529"/>
        <v>94.4</v>
      </c>
    </row>
    <row r="1112" spans="1:53" x14ac:dyDescent="0.15">
      <c r="A1112" s="9"/>
      <c r="B1112" s="10"/>
      <c r="C1112" s="134"/>
      <c r="D1112" s="4" t="s">
        <v>10</v>
      </c>
      <c r="E1112" s="28"/>
      <c r="F1112" s="28"/>
      <c r="G1112" s="28"/>
      <c r="H1112" s="28"/>
      <c r="I1112" s="28"/>
      <c r="J1112" s="28"/>
      <c r="K1112" s="28"/>
      <c r="L1112" s="28"/>
      <c r="M1112" s="28"/>
      <c r="N1112" s="28"/>
      <c r="O1112" s="28"/>
      <c r="P1112" s="28"/>
      <c r="Q1112" s="28"/>
      <c r="R1112" s="28"/>
      <c r="S1112" s="28"/>
      <c r="T1112" s="28"/>
      <c r="U1112" s="28"/>
      <c r="V1112" s="28">
        <v>129277</v>
      </c>
      <c r="W1112" s="28">
        <v>154874</v>
      </c>
      <c r="X1112" s="28">
        <v>131918</v>
      </c>
      <c r="Y1112" s="28">
        <v>148514</v>
      </c>
      <c r="Z1112" s="28">
        <v>137473</v>
      </c>
      <c r="AA1112" s="28">
        <v>151861</v>
      </c>
      <c r="AB1112" s="28">
        <v>159163</v>
      </c>
      <c r="AC1112" s="28">
        <v>157306</v>
      </c>
      <c r="AD1112" s="28">
        <v>149890</v>
      </c>
      <c r="AE1112" s="28">
        <v>121891</v>
      </c>
      <c r="AF1112" s="28">
        <v>93180</v>
      </c>
      <c r="AG1112" s="28">
        <v>104689</v>
      </c>
      <c r="AH1112" s="28">
        <v>96908</v>
      </c>
      <c r="AI1112" s="28">
        <v>118423</v>
      </c>
      <c r="AJ1112" s="28">
        <v>123161</v>
      </c>
      <c r="AK1112" s="28">
        <v>133943</v>
      </c>
      <c r="AL1112" s="28">
        <v>115803</v>
      </c>
      <c r="AM1112" s="28">
        <v>129252</v>
      </c>
      <c r="AN1112" s="28">
        <v>123821</v>
      </c>
      <c r="AO1112" s="28">
        <v>81993</v>
      </c>
      <c r="AP1112" s="5">
        <v>27.3</v>
      </c>
      <c r="AQ1112" s="5">
        <v>31</v>
      </c>
      <c r="AR1112" s="5">
        <v>38.9</v>
      </c>
      <c r="AS1112" s="5">
        <v>38.5</v>
      </c>
      <c r="AU1112" s="51"/>
      <c r="AV1112" s="52"/>
      <c r="AW1112" s="122"/>
      <c r="AY1112" s="59">
        <f t="shared" si="1527"/>
        <v>0</v>
      </c>
      <c r="AZ1112" s="59">
        <f t="shared" si="1528"/>
        <v>0</v>
      </c>
      <c r="BA1112" s="59">
        <f t="shared" si="1529"/>
        <v>6.7</v>
      </c>
    </row>
    <row r="1113" spans="1:53" ht="14.25" thickBot="1" x14ac:dyDescent="0.2">
      <c r="A1113" s="9"/>
      <c r="B1113" s="10"/>
      <c r="C1113" s="135"/>
      <c r="D1113" s="6" t="s">
        <v>11</v>
      </c>
      <c r="E1113" s="29"/>
      <c r="F1113" s="29"/>
      <c r="G1113" s="29"/>
      <c r="H1113" s="29"/>
      <c r="I1113" s="29"/>
      <c r="J1113" s="29"/>
      <c r="K1113" s="29"/>
      <c r="L1113" s="29"/>
      <c r="M1113" s="29"/>
      <c r="N1113" s="29"/>
      <c r="O1113" s="29"/>
      <c r="P1113" s="29"/>
      <c r="Q1113" s="29"/>
      <c r="R1113" s="29"/>
      <c r="S1113" s="29"/>
      <c r="T1113" s="29"/>
      <c r="U1113" s="29"/>
      <c r="V1113" s="29">
        <v>162482</v>
      </c>
      <c r="W1113" s="29">
        <v>196741</v>
      </c>
      <c r="X1113" s="29">
        <v>139118</v>
      </c>
      <c r="Y1113" s="29">
        <v>169578</v>
      </c>
      <c r="Z1113" s="29">
        <v>156964</v>
      </c>
      <c r="AA1113" s="29">
        <v>168166</v>
      </c>
      <c r="AB1113" s="29">
        <v>175256</v>
      </c>
      <c r="AC1113" s="29">
        <v>161326</v>
      </c>
      <c r="AD1113" s="29">
        <v>152222</v>
      </c>
      <c r="AE1113" s="29">
        <v>125543</v>
      </c>
      <c r="AF1113" s="29">
        <v>96004</v>
      </c>
      <c r="AG1113" s="29">
        <v>107826</v>
      </c>
      <c r="AH1113" s="29">
        <v>113228</v>
      </c>
      <c r="AI1113" s="29">
        <v>121975</v>
      </c>
      <c r="AJ1113" s="29">
        <v>126854</v>
      </c>
      <c r="AK1113" s="29">
        <v>137961</v>
      </c>
      <c r="AL1113" s="29">
        <v>119277</v>
      </c>
      <c r="AM1113" s="29">
        <v>133131</v>
      </c>
      <c r="AN1113" s="29">
        <v>127533</v>
      </c>
      <c r="AO1113" s="29">
        <v>84452</v>
      </c>
      <c r="AP1113" s="7">
        <v>28.1</v>
      </c>
      <c r="AQ1113" s="7">
        <v>31.8</v>
      </c>
      <c r="AR1113" s="7">
        <v>39.9</v>
      </c>
      <c r="AS1113" s="7">
        <v>39.5</v>
      </c>
      <c r="AU1113" s="51"/>
      <c r="AV1113" s="52"/>
      <c r="AW1113" s="122"/>
      <c r="AY1113" s="59">
        <f t="shared" si="1527"/>
        <v>0</v>
      </c>
      <c r="AZ1113" s="59">
        <f t="shared" si="1528"/>
        <v>0</v>
      </c>
      <c r="BA1113" s="59">
        <f t="shared" si="1529"/>
        <v>6.7</v>
      </c>
    </row>
    <row r="1114" spans="1:53" x14ac:dyDescent="0.15">
      <c r="A1114" s="9"/>
      <c r="B1114" s="10"/>
      <c r="C1114" s="136" t="s">
        <v>210</v>
      </c>
      <c r="D1114" s="2" t="s">
        <v>6</v>
      </c>
      <c r="E1114" s="34"/>
      <c r="F1114" s="34"/>
      <c r="G1114" s="34"/>
      <c r="H1114" s="34"/>
      <c r="I1114" s="34"/>
      <c r="J1114" s="34"/>
      <c r="K1114" s="34"/>
      <c r="L1114" s="34"/>
      <c r="M1114" s="34"/>
      <c r="N1114" s="34"/>
      <c r="O1114" s="34"/>
      <c r="P1114" s="34"/>
      <c r="Q1114" s="34"/>
      <c r="R1114" s="34"/>
      <c r="S1114" s="34"/>
      <c r="T1114" s="34"/>
      <c r="U1114" s="34"/>
      <c r="V1114" s="34"/>
      <c r="W1114" s="34"/>
      <c r="X1114" s="34"/>
      <c r="Y1114" s="34"/>
      <c r="Z1114" s="34"/>
      <c r="AA1114" s="34"/>
      <c r="AB1114" s="34"/>
      <c r="AC1114" s="34"/>
      <c r="AD1114" s="34"/>
      <c r="AE1114" s="34"/>
      <c r="AF1114" s="34"/>
      <c r="AG1114" s="34"/>
      <c r="AH1114" s="34"/>
      <c r="AI1114" s="34"/>
      <c r="AJ1114" s="34"/>
      <c r="AK1114" s="34"/>
      <c r="AL1114" s="34"/>
      <c r="AM1114" s="34"/>
      <c r="AN1114" s="34"/>
      <c r="AO1114" s="34"/>
      <c r="AP1114" s="17"/>
      <c r="AQ1114" s="17"/>
      <c r="AR1114" s="17">
        <v>326.39999999999998</v>
      </c>
      <c r="AS1114" s="3">
        <v>304.5</v>
      </c>
      <c r="AU1114" s="51"/>
      <c r="AV1114" s="52"/>
      <c r="AW1114" s="121" t="s">
        <v>406</v>
      </c>
      <c r="AY1114" s="59">
        <f t="shared" si="1527"/>
        <v>0</v>
      </c>
      <c r="AZ1114" s="59">
        <f t="shared" si="1528"/>
        <v>0</v>
      </c>
      <c r="BA1114" s="59">
        <f t="shared" si="1529"/>
        <v>224.2</v>
      </c>
    </row>
    <row r="1115" spans="1:53" x14ac:dyDescent="0.15">
      <c r="A1115" s="9"/>
      <c r="B1115" s="10"/>
      <c r="C1115" s="137"/>
      <c r="D1115" s="4" t="s">
        <v>7</v>
      </c>
      <c r="E1115" s="28"/>
      <c r="F1115" s="28"/>
      <c r="G1115" s="28"/>
      <c r="H1115" s="28"/>
      <c r="I1115" s="28"/>
      <c r="J1115" s="28"/>
      <c r="K1115" s="28"/>
      <c r="L1115" s="28"/>
      <c r="M1115" s="28"/>
      <c r="N1115" s="28"/>
      <c r="O1115" s="28"/>
      <c r="P1115" s="28"/>
      <c r="Q1115" s="28"/>
      <c r="R1115" s="28"/>
      <c r="S1115" s="28"/>
      <c r="T1115" s="28"/>
      <c r="U1115" s="28"/>
      <c r="V1115" s="28"/>
      <c r="W1115" s="28"/>
      <c r="X1115" s="28"/>
      <c r="Y1115" s="28"/>
      <c r="Z1115" s="28"/>
      <c r="AA1115" s="28"/>
      <c r="AB1115" s="28"/>
      <c r="AC1115" s="28"/>
      <c r="AD1115" s="28"/>
      <c r="AE1115" s="28"/>
      <c r="AF1115" s="28"/>
      <c r="AG1115" s="28"/>
      <c r="AH1115" s="28"/>
      <c r="AI1115" s="28"/>
      <c r="AJ1115" s="28"/>
      <c r="AK1115" s="28"/>
      <c r="AL1115" s="28"/>
      <c r="AM1115" s="28"/>
      <c r="AN1115" s="28"/>
      <c r="AO1115" s="28"/>
      <c r="AP1115" s="5"/>
      <c r="AQ1115" s="5"/>
      <c r="AR1115" s="5">
        <v>180.8</v>
      </c>
      <c r="AS1115" s="5">
        <v>178.2</v>
      </c>
      <c r="AU1115" s="51"/>
      <c r="AV1115" s="52"/>
      <c r="AW1115" s="122"/>
      <c r="AY1115" s="59">
        <f t="shared" si="1527"/>
        <v>0</v>
      </c>
      <c r="AZ1115" s="59">
        <f t="shared" si="1528"/>
        <v>0</v>
      </c>
      <c r="BA1115" s="59">
        <f t="shared" si="1529"/>
        <v>11.6</v>
      </c>
    </row>
    <row r="1116" spans="1:53" x14ac:dyDescent="0.15">
      <c r="A1116" s="9"/>
      <c r="B1116" s="10"/>
      <c r="C1116" s="137"/>
      <c r="D1116" s="4" t="s">
        <v>8</v>
      </c>
      <c r="E1116" s="28"/>
      <c r="F1116" s="28"/>
      <c r="G1116" s="28"/>
      <c r="H1116" s="28"/>
      <c r="I1116" s="28"/>
      <c r="J1116" s="28"/>
      <c r="K1116" s="28"/>
      <c r="L1116" s="28"/>
      <c r="M1116" s="28"/>
      <c r="N1116" s="28"/>
      <c r="O1116" s="28"/>
      <c r="P1116" s="28"/>
      <c r="Q1116" s="28"/>
      <c r="R1116" s="28"/>
      <c r="S1116" s="28"/>
      <c r="T1116" s="28"/>
      <c r="U1116" s="28"/>
      <c r="V1116" s="28"/>
      <c r="W1116" s="28"/>
      <c r="X1116" s="28"/>
      <c r="Y1116" s="28"/>
      <c r="Z1116" s="28"/>
      <c r="AA1116" s="28"/>
      <c r="AB1116" s="28"/>
      <c r="AC1116" s="28"/>
      <c r="AD1116" s="28"/>
      <c r="AE1116" s="28"/>
      <c r="AF1116" s="28"/>
      <c r="AG1116" s="28"/>
      <c r="AH1116" s="28"/>
      <c r="AI1116" s="28"/>
      <c r="AJ1116" s="28"/>
      <c r="AK1116" s="28"/>
      <c r="AL1116" s="28"/>
      <c r="AM1116" s="28"/>
      <c r="AN1116" s="28"/>
      <c r="AO1116" s="28"/>
      <c r="AP1116" s="5"/>
      <c r="AQ1116" s="5"/>
      <c r="AR1116" s="5">
        <v>145.6</v>
      </c>
      <c r="AS1116" s="5">
        <v>126.3</v>
      </c>
      <c r="AU1116" s="51"/>
      <c r="AV1116" s="52"/>
      <c r="AW1116" s="122"/>
      <c r="AY1116" s="59">
        <f t="shared" si="1527"/>
        <v>0</v>
      </c>
      <c r="AZ1116" s="59">
        <f t="shared" si="1528"/>
        <v>0</v>
      </c>
      <c r="BA1116" s="59">
        <f t="shared" si="1529"/>
        <v>212.6</v>
      </c>
    </row>
    <row r="1117" spans="1:53" x14ac:dyDescent="0.15">
      <c r="A1117" s="9"/>
      <c r="B1117" s="10"/>
      <c r="C1117" s="137"/>
      <c r="D1117" s="4" t="s">
        <v>9</v>
      </c>
      <c r="E1117" s="28"/>
      <c r="F1117" s="28"/>
      <c r="G1117" s="28"/>
      <c r="H1117" s="28"/>
      <c r="I1117" s="28"/>
      <c r="J1117" s="28"/>
      <c r="K1117" s="28"/>
      <c r="L1117" s="28"/>
      <c r="M1117" s="28"/>
      <c r="N1117" s="28"/>
      <c r="O1117" s="28"/>
      <c r="P1117" s="28"/>
      <c r="Q1117" s="28"/>
      <c r="R1117" s="28"/>
      <c r="S1117" s="28"/>
      <c r="T1117" s="28"/>
      <c r="U1117" s="28"/>
      <c r="V1117" s="28"/>
      <c r="W1117" s="28"/>
      <c r="X1117" s="28"/>
      <c r="Y1117" s="28"/>
      <c r="Z1117" s="28"/>
      <c r="AA1117" s="28"/>
      <c r="AB1117" s="28"/>
      <c r="AC1117" s="28"/>
      <c r="AD1117" s="28"/>
      <c r="AE1117" s="28"/>
      <c r="AF1117" s="28"/>
      <c r="AG1117" s="28"/>
      <c r="AH1117" s="28"/>
      <c r="AI1117" s="28"/>
      <c r="AJ1117" s="28"/>
      <c r="AK1117" s="28"/>
      <c r="AL1117" s="28"/>
      <c r="AM1117" s="28"/>
      <c r="AN1117" s="28"/>
      <c r="AO1117" s="28"/>
      <c r="AP1117" s="5"/>
      <c r="AQ1117" s="5"/>
      <c r="AR1117" s="5">
        <v>320.60000000000002</v>
      </c>
      <c r="AS1117" s="5">
        <v>299.3</v>
      </c>
      <c r="AU1117" s="51"/>
      <c r="AV1117" s="52"/>
      <c r="AW1117" s="122"/>
      <c r="AY1117" s="59">
        <f t="shared" ref="AY1117:AY1139" si="1562">AP1213</f>
        <v>0</v>
      </c>
      <c r="AZ1117" s="59">
        <f t="shared" ref="AZ1117:AZ1139" si="1563">AQ1213</f>
        <v>0</v>
      </c>
      <c r="BA1117" s="59">
        <f t="shared" ref="BA1117:BA1139" si="1564">AR1213</f>
        <v>202</v>
      </c>
    </row>
    <row r="1118" spans="1:53" x14ac:dyDescent="0.15">
      <c r="A1118" s="9"/>
      <c r="B1118" s="10"/>
      <c r="C1118" s="137"/>
      <c r="D1118" s="4" t="s">
        <v>10</v>
      </c>
      <c r="E1118" s="28"/>
      <c r="F1118" s="28"/>
      <c r="G1118" s="28"/>
      <c r="H1118" s="28"/>
      <c r="I1118" s="28"/>
      <c r="J1118" s="28"/>
      <c r="K1118" s="28"/>
      <c r="L1118" s="28"/>
      <c r="M1118" s="28"/>
      <c r="N1118" s="28"/>
      <c r="O1118" s="28"/>
      <c r="P1118" s="28"/>
      <c r="Q1118" s="28"/>
      <c r="R1118" s="28"/>
      <c r="S1118" s="28"/>
      <c r="T1118" s="28"/>
      <c r="U1118" s="28"/>
      <c r="V1118" s="28"/>
      <c r="W1118" s="28"/>
      <c r="X1118" s="28"/>
      <c r="Y1118" s="28"/>
      <c r="Z1118" s="28"/>
      <c r="AA1118" s="28"/>
      <c r="AB1118" s="28"/>
      <c r="AC1118" s="28"/>
      <c r="AD1118" s="28"/>
      <c r="AE1118" s="28"/>
      <c r="AF1118" s="28"/>
      <c r="AG1118" s="28"/>
      <c r="AH1118" s="28"/>
      <c r="AI1118" s="28"/>
      <c r="AJ1118" s="28"/>
      <c r="AK1118" s="28"/>
      <c r="AL1118" s="28"/>
      <c r="AM1118" s="28"/>
      <c r="AN1118" s="28"/>
      <c r="AO1118" s="28"/>
      <c r="AP1118" s="5"/>
      <c r="AQ1118" s="5"/>
      <c r="AR1118" s="5">
        <v>5.8</v>
      </c>
      <c r="AS1118" s="5">
        <v>5.2</v>
      </c>
      <c r="AU1118" s="51"/>
      <c r="AV1118" s="52"/>
      <c r="AW1118" s="122"/>
      <c r="AY1118" s="59">
        <f t="shared" si="1562"/>
        <v>0</v>
      </c>
      <c r="AZ1118" s="59">
        <f t="shared" si="1563"/>
        <v>0</v>
      </c>
      <c r="BA1118" s="59">
        <f t="shared" si="1564"/>
        <v>22.2</v>
      </c>
    </row>
    <row r="1119" spans="1:53" ht="14.25" thickBot="1" x14ac:dyDescent="0.2">
      <c r="A1119" s="9"/>
      <c r="B1119" s="10"/>
      <c r="C1119" s="138"/>
      <c r="D1119" s="6" t="s">
        <v>11</v>
      </c>
      <c r="E1119" s="29"/>
      <c r="F1119" s="29"/>
      <c r="G1119" s="29"/>
      <c r="H1119" s="29"/>
      <c r="I1119" s="29"/>
      <c r="J1119" s="29"/>
      <c r="K1119" s="29"/>
      <c r="L1119" s="29"/>
      <c r="M1119" s="29"/>
      <c r="N1119" s="29"/>
      <c r="O1119" s="29"/>
      <c r="P1119" s="29"/>
      <c r="Q1119" s="29"/>
      <c r="R1119" s="29"/>
      <c r="S1119" s="29"/>
      <c r="T1119" s="29"/>
      <c r="U1119" s="29"/>
      <c r="V1119" s="29"/>
      <c r="W1119" s="29"/>
      <c r="X1119" s="29"/>
      <c r="Y1119" s="29"/>
      <c r="Z1119" s="29"/>
      <c r="AA1119" s="29"/>
      <c r="AB1119" s="29"/>
      <c r="AC1119" s="29"/>
      <c r="AD1119" s="29"/>
      <c r="AE1119" s="29"/>
      <c r="AF1119" s="29"/>
      <c r="AG1119" s="29"/>
      <c r="AH1119" s="29"/>
      <c r="AI1119" s="29"/>
      <c r="AJ1119" s="29"/>
      <c r="AK1119" s="29"/>
      <c r="AL1119" s="29"/>
      <c r="AM1119" s="29"/>
      <c r="AN1119" s="29"/>
      <c r="AO1119" s="29"/>
      <c r="AP1119" s="7"/>
      <c r="AQ1119" s="7"/>
      <c r="AR1119" s="7">
        <v>12.2</v>
      </c>
      <c r="AS1119" s="7">
        <v>19.399999999999999</v>
      </c>
      <c r="AU1119" s="51"/>
      <c r="AV1119" s="52"/>
      <c r="AW1119" s="123"/>
      <c r="AY1119" s="59">
        <f t="shared" si="1562"/>
        <v>0</v>
      </c>
      <c r="AZ1119" s="59">
        <f t="shared" si="1563"/>
        <v>0</v>
      </c>
      <c r="BA1119" s="59">
        <f t="shared" si="1564"/>
        <v>24.1</v>
      </c>
    </row>
    <row r="1120" spans="1:53" x14ac:dyDescent="0.15">
      <c r="A1120" s="9"/>
      <c r="B1120" s="10"/>
      <c r="C1120" s="136" t="s">
        <v>211</v>
      </c>
      <c r="D1120" s="2" t="s">
        <v>6</v>
      </c>
      <c r="E1120" s="26"/>
      <c r="F1120" s="26"/>
      <c r="G1120" s="26"/>
      <c r="H1120" s="26"/>
      <c r="I1120" s="26"/>
      <c r="J1120" s="26"/>
      <c r="K1120" s="26"/>
      <c r="L1120" s="26"/>
      <c r="M1120" s="26"/>
      <c r="N1120" s="26"/>
      <c r="O1120" s="26"/>
      <c r="P1120" s="26"/>
      <c r="Q1120" s="26"/>
      <c r="R1120" s="26"/>
      <c r="S1120" s="26"/>
      <c r="T1120" s="26"/>
      <c r="U1120" s="26"/>
      <c r="V1120" s="26"/>
      <c r="W1120" s="26"/>
      <c r="X1120" s="26"/>
      <c r="Y1120" s="26"/>
      <c r="Z1120" s="26"/>
      <c r="AA1120" s="26"/>
      <c r="AB1120" s="26"/>
      <c r="AC1120" s="26"/>
      <c r="AD1120" s="26"/>
      <c r="AE1120" s="26"/>
      <c r="AF1120" s="26"/>
      <c r="AG1120" s="26"/>
      <c r="AH1120" s="26"/>
      <c r="AI1120" s="26"/>
      <c r="AJ1120" s="26"/>
      <c r="AK1120" s="26"/>
      <c r="AL1120" s="26"/>
      <c r="AM1120" s="26"/>
      <c r="AN1120" s="26"/>
      <c r="AO1120" s="26"/>
      <c r="AP1120" s="3"/>
      <c r="AQ1120" s="3"/>
      <c r="AR1120" s="3">
        <v>410.8</v>
      </c>
      <c r="AS1120" s="3">
        <v>418.2</v>
      </c>
      <c r="AU1120" s="51"/>
      <c r="AV1120" s="52"/>
      <c r="AW1120" s="121" t="s">
        <v>407</v>
      </c>
      <c r="AY1120" s="59">
        <f t="shared" si="1562"/>
        <v>0</v>
      </c>
      <c r="AZ1120" s="59">
        <f t="shared" si="1563"/>
        <v>0</v>
      </c>
      <c r="BA1120" s="59">
        <f t="shared" si="1564"/>
        <v>84.4</v>
      </c>
    </row>
    <row r="1121" spans="1:53" x14ac:dyDescent="0.15">
      <c r="A1121" s="9"/>
      <c r="B1121" s="10"/>
      <c r="C1121" s="137"/>
      <c r="D1121" s="4" t="s">
        <v>7</v>
      </c>
      <c r="E1121" s="28"/>
      <c r="F1121" s="28"/>
      <c r="G1121" s="28"/>
      <c r="H1121" s="28"/>
      <c r="I1121" s="28"/>
      <c r="J1121" s="28"/>
      <c r="K1121" s="28"/>
      <c r="L1121" s="28"/>
      <c r="M1121" s="28"/>
      <c r="N1121" s="28"/>
      <c r="O1121" s="28"/>
      <c r="P1121" s="28"/>
      <c r="Q1121" s="28"/>
      <c r="R1121" s="28"/>
      <c r="S1121" s="28"/>
      <c r="T1121" s="28"/>
      <c r="U1121" s="28"/>
      <c r="V1121" s="28"/>
      <c r="W1121" s="28"/>
      <c r="X1121" s="28"/>
      <c r="Y1121" s="28"/>
      <c r="Z1121" s="28"/>
      <c r="AA1121" s="28"/>
      <c r="AB1121" s="28"/>
      <c r="AC1121" s="28"/>
      <c r="AD1121" s="28"/>
      <c r="AE1121" s="28"/>
      <c r="AF1121" s="28"/>
      <c r="AG1121" s="28"/>
      <c r="AH1121" s="28"/>
      <c r="AI1121" s="28"/>
      <c r="AJ1121" s="28"/>
      <c r="AK1121" s="28"/>
      <c r="AL1121" s="28"/>
      <c r="AM1121" s="28"/>
      <c r="AN1121" s="28"/>
      <c r="AO1121" s="28"/>
      <c r="AP1121" s="5"/>
      <c r="AQ1121" s="5"/>
      <c r="AR1121" s="5">
        <v>270.39999999999998</v>
      </c>
      <c r="AS1121" s="5">
        <v>261.39999999999998</v>
      </c>
      <c r="AU1121" s="51"/>
      <c r="AV1121" s="52"/>
      <c r="AW1121" s="122"/>
      <c r="AY1121" s="59">
        <f t="shared" si="1562"/>
        <v>0</v>
      </c>
      <c r="AZ1121" s="59">
        <f t="shared" si="1563"/>
        <v>0</v>
      </c>
      <c r="BA1121" s="59">
        <f t="shared" si="1564"/>
        <v>4.9000000000000004</v>
      </c>
    </row>
    <row r="1122" spans="1:53" x14ac:dyDescent="0.15">
      <c r="A1122" s="9"/>
      <c r="B1122" s="10"/>
      <c r="C1122" s="137"/>
      <c r="D1122" s="4" t="s">
        <v>8</v>
      </c>
      <c r="E1122" s="28"/>
      <c r="F1122" s="28"/>
      <c r="G1122" s="28"/>
      <c r="H1122" s="28"/>
      <c r="I1122" s="28"/>
      <c r="J1122" s="28"/>
      <c r="K1122" s="28"/>
      <c r="L1122" s="28"/>
      <c r="M1122" s="28"/>
      <c r="N1122" s="28"/>
      <c r="O1122" s="28"/>
      <c r="P1122" s="28"/>
      <c r="Q1122" s="28"/>
      <c r="R1122" s="28"/>
      <c r="S1122" s="28"/>
      <c r="T1122" s="28"/>
      <c r="U1122" s="28"/>
      <c r="V1122" s="28"/>
      <c r="W1122" s="28"/>
      <c r="X1122" s="28"/>
      <c r="Y1122" s="28"/>
      <c r="Z1122" s="28"/>
      <c r="AA1122" s="28"/>
      <c r="AB1122" s="28"/>
      <c r="AC1122" s="28"/>
      <c r="AD1122" s="28"/>
      <c r="AE1122" s="28"/>
      <c r="AF1122" s="28"/>
      <c r="AG1122" s="28"/>
      <c r="AH1122" s="28"/>
      <c r="AI1122" s="28"/>
      <c r="AJ1122" s="28"/>
      <c r="AK1122" s="28"/>
      <c r="AL1122" s="28"/>
      <c r="AM1122" s="28"/>
      <c r="AN1122" s="28"/>
      <c r="AO1122" s="28"/>
      <c r="AP1122" s="5"/>
      <c r="AQ1122" s="5"/>
      <c r="AR1122" s="5">
        <v>140.4</v>
      </c>
      <c r="AS1122" s="5">
        <v>156.80000000000001</v>
      </c>
      <c r="AU1122" s="51"/>
      <c r="AV1122" s="52"/>
      <c r="AW1122" s="122"/>
      <c r="AY1122" s="59">
        <f t="shared" si="1562"/>
        <v>0</v>
      </c>
      <c r="AZ1122" s="59">
        <f t="shared" si="1563"/>
        <v>0</v>
      </c>
      <c r="BA1122" s="59">
        <f t="shared" si="1564"/>
        <v>79.5</v>
      </c>
    </row>
    <row r="1123" spans="1:53" x14ac:dyDescent="0.15">
      <c r="A1123" s="9"/>
      <c r="B1123" s="10"/>
      <c r="C1123" s="137"/>
      <c r="D1123" s="4" t="s">
        <v>9</v>
      </c>
      <c r="E1123" s="28"/>
      <c r="F1123" s="28"/>
      <c r="G1123" s="28"/>
      <c r="H1123" s="28"/>
      <c r="I1123" s="28"/>
      <c r="J1123" s="28"/>
      <c r="K1123" s="28"/>
      <c r="L1123" s="28"/>
      <c r="M1123" s="28"/>
      <c r="N1123" s="28"/>
      <c r="O1123" s="28"/>
      <c r="P1123" s="28"/>
      <c r="Q1123" s="28"/>
      <c r="R1123" s="28"/>
      <c r="S1123" s="28"/>
      <c r="T1123" s="28"/>
      <c r="U1123" s="28"/>
      <c r="V1123" s="28"/>
      <c r="W1123" s="28"/>
      <c r="X1123" s="28"/>
      <c r="Y1123" s="28"/>
      <c r="Z1123" s="28"/>
      <c r="AA1123" s="28"/>
      <c r="AB1123" s="28"/>
      <c r="AC1123" s="28"/>
      <c r="AD1123" s="28"/>
      <c r="AE1123" s="28"/>
      <c r="AF1123" s="28"/>
      <c r="AG1123" s="28"/>
      <c r="AH1123" s="28"/>
      <c r="AI1123" s="28"/>
      <c r="AJ1123" s="28"/>
      <c r="AK1123" s="28"/>
      <c r="AL1123" s="28"/>
      <c r="AM1123" s="28"/>
      <c r="AN1123" s="28"/>
      <c r="AO1123" s="28"/>
      <c r="AP1123" s="5"/>
      <c r="AQ1123" s="5"/>
      <c r="AR1123" s="5">
        <v>396.1</v>
      </c>
      <c r="AS1123" s="5">
        <v>402.7</v>
      </c>
      <c r="AU1123" s="51"/>
      <c r="AV1123" s="52"/>
      <c r="AW1123" s="122"/>
      <c r="AY1123" s="59">
        <f t="shared" si="1562"/>
        <v>0</v>
      </c>
      <c r="AZ1123" s="59">
        <f t="shared" si="1563"/>
        <v>0</v>
      </c>
      <c r="BA1123" s="59">
        <f t="shared" si="1564"/>
        <v>71.7</v>
      </c>
    </row>
    <row r="1124" spans="1:53" x14ac:dyDescent="0.15">
      <c r="A1124" s="9"/>
      <c r="B1124" s="10"/>
      <c r="C1124" s="137"/>
      <c r="D1124" s="4" t="s">
        <v>10</v>
      </c>
      <c r="E1124" s="28"/>
      <c r="F1124" s="28"/>
      <c r="G1124" s="28"/>
      <c r="H1124" s="28"/>
      <c r="I1124" s="28"/>
      <c r="J1124" s="28"/>
      <c r="K1124" s="28"/>
      <c r="L1124" s="28"/>
      <c r="M1124" s="28"/>
      <c r="N1124" s="28"/>
      <c r="O1124" s="28"/>
      <c r="P1124" s="28"/>
      <c r="Q1124" s="28"/>
      <c r="R1124" s="28"/>
      <c r="S1124" s="28"/>
      <c r="T1124" s="28"/>
      <c r="U1124" s="28"/>
      <c r="V1124" s="28"/>
      <c r="W1124" s="28"/>
      <c r="X1124" s="28"/>
      <c r="Y1124" s="28"/>
      <c r="Z1124" s="28"/>
      <c r="AA1124" s="28"/>
      <c r="AB1124" s="28"/>
      <c r="AC1124" s="28"/>
      <c r="AD1124" s="28"/>
      <c r="AE1124" s="28"/>
      <c r="AF1124" s="28"/>
      <c r="AG1124" s="28"/>
      <c r="AH1124" s="28"/>
      <c r="AI1124" s="28"/>
      <c r="AJ1124" s="28"/>
      <c r="AK1124" s="28"/>
      <c r="AL1124" s="28"/>
      <c r="AM1124" s="28"/>
      <c r="AN1124" s="28"/>
      <c r="AO1124" s="28"/>
      <c r="AP1124" s="5"/>
      <c r="AQ1124" s="5"/>
      <c r="AR1124" s="5">
        <v>14.7</v>
      </c>
      <c r="AS1124" s="5">
        <v>15.5</v>
      </c>
      <c r="AU1124" s="51"/>
      <c r="AV1124" s="52"/>
      <c r="AW1124" s="122"/>
      <c r="AY1124" s="59">
        <f t="shared" si="1562"/>
        <v>0</v>
      </c>
      <c r="AZ1124" s="59">
        <f t="shared" si="1563"/>
        <v>0</v>
      </c>
      <c r="BA1124" s="59">
        <f t="shared" si="1564"/>
        <v>12.7</v>
      </c>
    </row>
    <row r="1125" spans="1:53" ht="14.25" thickBot="1" x14ac:dyDescent="0.2">
      <c r="A1125" s="9"/>
      <c r="B1125" s="10"/>
      <c r="C1125" s="138"/>
      <c r="D1125" s="6" t="s">
        <v>11</v>
      </c>
      <c r="E1125" s="29"/>
      <c r="F1125" s="29"/>
      <c r="G1125" s="29"/>
      <c r="H1125" s="29"/>
      <c r="I1125" s="29"/>
      <c r="J1125" s="29"/>
      <c r="K1125" s="29"/>
      <c r="L1125" s="29"/>
      <c r="M1125" s="29"/>
      <c r="N1125" s="29"/>
      <c r="O1125" s="29"/>
      <c r="P1125" s="29"/>
      <c r="Q1125" s="29"/>
      <c r="R1125" s="29"/>
      <c r="S1125" s="29"/>
      <c r="T1125" s="29"/>
      <c r="U1125" s="29"/>
      <c r="V1125" s="29"/>
      <c r="W1125" s="29"/>
      <c r="X1125" s="29"/>
      <c r="Y1125" s="29"/>
      <c r="Z1125" s="29"/>
      <c r="AA1125" s="29"/>
      <c r="AB1125" s="29"/>
      <c r="AC1125" s="29"/>
      <c r="AD1125" s="29"/>
      <c r="AE1125" s="29"/>
      <c r="AF1125" s="29"/>
      <c r="AG1125" s="29"/>
      <c r="AH1125" s="29"/>
      <c r="AI1125" s="29"/>
      <c r="AJ1125" s="29"/>
      <c r="AK1125" s="29"/>
      <c r="AL1125" s="29"/>
      <c r="AM1125" s="29"/>
      <c r="AN1125" s="29"/>
      <c r="AO1125" s="29"/>
      <c r="AP1125" s="7"/>
      <c r="AQ1125" s="7"/>
      <c r="AR1125" s="7">
        <v>15.4</v>
      </c>
      <c r="AS1125" s="7">
        <v>16</v>
      </c>
      <c r="AU1125" s="51"/>
      <c r="AV1125" s="52"/>
      <c r="AW1125" s="123"/>
      <c r="AY1125" s="59">
        <f t="shared" si="1562"/>
        <v>0</v>
      </c>
      <c r="AZ1125" s="59">
        <f t="shared" si="1563"/>
        <v>0</v>
      </c>
      <c r="BA1125" s="59">
        <f t="shared" si="1564"/>
        <v>31.6</v>
      </c>
    </row>
    <row r="1126" spans="1:53" x14ac:dyDescent="0.15">
      <c r="A1126" s="9"/>
      <c r="B1126" s="10"/>
      <c r="C1126" s="136" t="s">
        <v>212</v>
      </c>
      <c r="D1126" s="2" t="s">
        <v>6</v>
      </c>
      <c r="E1126" s="26"/>
      <c r="F1126" s="26"/>
      <c r="G1126" s="26"/>
      <c r="H1126" s="26"/>
      <c r="I1126" s="26"/>
      <c r="J1126" s="26"/>
      <c r="K1126" s="26"/>
      <c r="L1126" s="26"/>
      <c r="M1126" s="26"/>
      <c r="N1126" s="26"/>
      <c r="O1126" s="26"/>
      <c r="P1126" s="26"/>
      <c r="Q1126" s="26"/>
      <c r="R1126" s="26"/>
      <c r="S1126" s="26"/>
      <c r="T1126" s="26"/>
      <c r="U1126" s="26"/>
      <c r="V1126" s="26"/>
      <c r="W1126" s="26"/>
      <c r="X1126" s="26"/>
      <c r="Y1126" s="26"/>
      <c r="Z1126" s="26"/>
      <c r="AA1126" s="26"/>
      <c r="AB1126" s="26"/>
      <c r="AC1126" s="26"/>
      <c r="AD1126" s="26"/>
      <c r="AE1126" s="26"/>
      <c r="AF1126" s="26"/>
      <c r="AG1126" s="26"/>
      <c r="AH1126" s="26"/>
      <c r="AI1126" s="26"/>
      <c r="AJ1126" s="26"/>
      <c r="AK1126" s="26"/>
      <c r="AL1126" s="26"/>
      <c r="AM1126" s="26"/>
      <c r="AN1126" s="26"/>
      <c r="AO1126" s="26"/>
      <c r="AP1126" s="3"/>
      <c r="AQ1126" s="3"/>
      <c r="AR1126" s="3">
        <v>1238.3</v>
      </c>
      <c r="AS1126" s="3">
        <v>1061.5</v>
      </c>
      <c r="AU1126" s="51"/>
      <c r="AV1126" s="52"/>
      <c r="AW1126" s="53" t="s">
        <v>228</v>
      </c>
      <c r="AY1126" s="59">
        <f t="shared" si="1562"/>
        <v>0</v>
      </c>
      <c r="AZ1126" s="59">
        <f t="shared" si="1563"/>
        <v>0</v>
      </c>
      <c r="BA1126" s="59">
        <f t="shared" si="1564"/>
        <v>223.7</v>
      </c>
    </row>
    <row r="1127" spans="1:53" x14ac:dyDescent="0.15">
      <c r="A1127" s="9"/>
      <c r="B1127" s="10"/>
      <c r="C1127" s="137"/>
      <c r="D1127" s="4" t="s">
        <v>7</v>
      </c>
      <c r="E1127" s="28"/>
      <c r="F1127" s="28"/>
      <c r="G1127" s="28"/>
      <c r="H1127" s="28"/>
      <c r="I1127" s="28"/>
      <c r="J1127" s="28"/>
      <c r="K1127" s="28"/>
      <c r="L1127" s="28"/>
      <c r="M1127" s="28"/>
      <c r="N1127" s="28"/>
      <c r="O1127" s="28"/>
      <c r="P1127" s="28"/>
      <c r="Q1127" s="28"/>
      <c r="R1127" s="28"/>
      <c r="S1127" s="28"/>
      <c r="T1127" s="28"/>
      <c r="U1127" s="28"/>
      <c r="V1127" s="28"/>
      <c r="W1127" s="28"/>
      <c r="X1127" s="28"/>
      <c r="Y1127" s="28"/>
      <c r="Z1127" s="28"/>
      <c r="AA1127" s="28"/>
      <c r="AB1127" s="28"/>
      <c r="AC1127" s="28"/>
      <c r="AD1127" s="28"/>
      <c r="AE1127" s="28"/>
      <c r="AF1127" s="28"/>
      <c r="AG1127" s="28"/>
      <c r="AH1127" s="28"/>
      <c r="AI1127" s="28"/>
      <c r="AJ1127" s="28"/>
      <c r="AK1127" s="28"/>
      <c r="AL1127" s="28"/>
      <c r="AM1127" s="28"/>
      <c r="AN1127" s="28"/>
      <c r="AO1127" s="28"/>
      <c r="AP1127" s="5"/>
      <c r="AQ1127" s="5"/>
      <c r="AR1127" s="5">
        <v>716.3</v>
      </c>
      <c r="AS1127" s="5">
        <v>610</v>
      </c>
      <c r="AU1127" s="51"/>
      <c r="AV1127" s="52"/>
      <c r="AW1127" s="54"/>
      <c r="AY1127" s="59">
        <f t="shared" si="1562"/>
        <v>0</v>
      </c>
      <c r="AZ1127" s="59">
        <f t="shared" si="1563"/>
        <v>0</v>
      </c>
      <c r="BA1127" s="59">
        <f t="shared" si="1564"/>
        <v>21.1</v>
      </c>
    </row>
    <row r="1128" spans="1:53" x14ac:dyDescent="0.15">
      <c r="A1128" s="9"/>
      <c r="B1128" s="10"/>
      <c r="C1128" s="137"/>
      <c r="D1128" s="4" t="s">
        <v>8</v>
      </c>
      <c r="E1128" s="28"/>
      <c r="F1128" s="28"/>
      <c r="G1128" s="28"/>
      <c r="H1128" s="28"/>
      <c r="I1128" s="28"/>
      <c r="J1128" s="28"/>
      <c r="K1128" s="28"/>
      <c r="L1128" s="28"/>
      <c r="M1128" s="28"/>
      <c r="N1128" s="28"/>
      <c r="O1128" s="28"/>
      <c r="P1128" s="28"/>
      <c r="Q1128" s="28"/>
      <c r="R1128" s="28"/>
      <c r="S1128" s="28"/>
      <c r="T1128" s="28"/>
      <c r="U1128" s="28"/>
      <c r="V1128" s="28"/>
      <c r="W1128" s="28"/>
      <c r="X1128" s="28"/>
      <c r="Y1128" s="28"/>
      <c r="Z1128" s="28"/>
      <c r="AA1128" s="28"/>
      <c r="AB1128" s="28"/>
      <c r="AC1128" s="28"/>
      <c r="AD1128" s="28"/>
      <c r="AE1128" s="28"/>
      <c r="AF1128" s="28"/>
      <c r="AG1128" s="28"/>
      <c r="AH1128" s="28"/>
      <c r="AI1128" s="28"/>
      <c r="AJ1128" s="28"/>
      <c r="AK1128" s="28"/>
      <c r="AL1128" s="28"/>
      <c r="AM1128" s="28"/>
      <c r="AN1128" s="28"/>
      <c r="AO1128" s="28"/>
      <c r="AP1128" s="5"/>
      <c r="AQ1128" s="5"/>
      <c r="AR1128" s="5">
        <v>522</v>
      </c>
      <c r="AS1128" s="5">
        <v>451.5</v>
      </c>
      <c r="AU1128" s="51"/>
      <c r="AV1128" s="52"/>
      <c r="AW1128" s="54"/>
      <c r="AY1128" s="59">
        <f t="shared" si="1562"/>
        <v>0</v>
      </c>
      <c r="AZ1128" s="59">
        <f t="shared" si="1563"/>
        <v>0</v>
      </c>
      <c r="BA1128" s="59">
        <f t="shared" si="1564"/>
        <v>202.6</v>
      </c>
    </row>
    <row r="1129" spans="1:53" x14ac:dyDescent="0.15">
      <c r="A1129" s="9"/>
      <c r="B1129" s="10"/>
      <c r="C1129" s="137"/>
      <c r="D1129" s="4" t="s">
        <v>9</v>
      </c>
      <c r="E1129" s="28"/>
      <c r="F1129" s="28"/>
      <c r="G1129" s="28"/>
      <c r="H1129" s="28"/>
      <c r="I1129" s="28"/>
      <c r="J1129" s="28"/>
      <c r="K1129" s="28"/>
      <c r="L1129" s="28"/>
      <c r="M1129" s="28"/>
      <c r="N1129" s="28"/>
      <c r="O1129" s="28"/>
      <c r="P1129" s="28"/>
      <c r="Q1129" s="28"/>
      <c r="R1129" s="28"/>
      <c r="S1129" s="28"/>
      <c r="T1129" s="28"/>
      <c r="U1129" s="28"/>
      <c r="V1129" s="28"/>
      <c r="W1129" s="28"/>
      <c r="X1129" s="28"/>
      <c r="Y1129" s="28"/>
      <c r="Z1129" s="28"/>
      <c r="AA1129" s="28"/>
      <c r="AB1129" s="28"/>
      <c r="AC1129" s="28"/>
      <c r="AD1129" s="28"/>
      <c r="AE1129" s="28"/>
      <c r="AF1129" s="28"/>
      <c r="AG1129" s="28"/>
      <c r="AH1129" s="28"/>
      <c r="AI1129" s="28"/>
      <c r="AJ1129" s="28"/>
      <c r="AK1129" s="28"/>
      <c r="AL1129" s="28"/>
      <c r="AM1129" s="28"/>
      <c r="AN1129" s="28"/>
      <c r="AO1129" s="28"/>
      <c r="AP1129" s="5"/>
      <c r="AQ1129" s="5"/>
      <c r="AR1129" s="5">
        <v>1206.2</v>
      </c>
      <c r="AS1129" s="5">
        <v>1038.0999999999999</v>
      </c>
      <c r="AU1129" s="51"/>
      <c r="AV1129" s="52"/>
      <c r="AW1129" s="54"/>
      <c r="AY1129" s="59">
        <f t="shared" si="1562"/>
        <v>0</v>
      </c>
      <c r="AZ1129" s="59">
        <f t="shared" si="1563"/>
        <v>0</v>
      </c>
      <c r="BA1129" s="59">
        <f t="shared" si="1564"/>
        <v>218.1</v>
      </c>
    </row>
    <row r="1130" spans="1:53" x14ac:dyDescent="0.15">
      <c r="A1130" s="9"/>
      <c r="B1130" s="10"/>
      <c r="C1130" s="137"/>
      <c r="D1130" s="4" t="s">
        <v>10</v>
      </c>
      <c r="E1130" s="28"/>
      <c r="F1130" s="28"/>
      <c r="G1130" s="28"/>
      <c r="H1130" s="28"/>
      <c r="I1130" s="28"/>
      <c r="J1130" s="28"/>
      <c r="K1130" s="28"/>
      <c r="L1130" s="28"/>
      <c r="M1130" s="28"/>
      <c r="N1130" s="28"/>
      <c r="O1130" s="28"/>
      <c r="P1130" s="28"/>
      <c r="Q1130" s="28"/>
      <c r="R1130" s="28"/>
      <c r="S1130" s="28"/>
      <c r="T1130" s="28"/>
      <c r="U1130" s="28"/>
      <c r="V1130" s="28"/>
      <c r="W1130" s="28"/>
      <c r="X1130" s="28"/>
      <c r="Y1130" s="28"/>
      <c r="Z1130" s="28"/>
      <c r="AA1130" s="28"/>
      <c r="AB1130" s="28"/>
      <c r="AC1130" s="28"/>
      <c r="AD1130" s="28"/>
      <c r="AE1130" s="28"/>
      <c r="AF1130" s="28"/>
      <c r="AG1130" s="28"/>
      <c r="AH1130" s="28"/>
      <c r="AI1130" s="28"/>
      <c r="AJ1130" s="28"/>
      <c r="AK1130" s="28"/>
      <c r="AL1130" s="28"/>
      <c r="AM1130" s="28"/>
      <c r="AN1130" s="28"/>
      <c r="AO1130" s="28"/>
      <c r="AP1130" s="5"/>
      <c r="AQ1130" s="5"/>
      <c r="AR1130" s="5">
        <v>32.1</v>
      </c>
      <c r="AS1130" s="5">
        <v>23.4</v>
      </c>
      <c r="AU1130" s="51"/>
      <c r="AV1130" s="52"/>
      <c r="AW1130" s="54"/>
      <c r="AY1130" s="59">
        <f t="shared" si="1562"/>
        <v>0</v>
      </c>
      <c r="AZ1130" s="59">
        <f t="shared" si="1563"/>
        <v>0</v>
      </c>
      <c r="BA1130" s="59">
        <f t="shared" si="1564"/>
        <v>5.6</v>
      </c>
    </row>
    <row r="1131" spans="1:53" ht="14.25" thickBot="1" x14ac:dyDescent="0.2">
      <c r="A1131" s="9"/>
      <c r="B1131" s="10"/>
      <c r="C1131" s="138"/>
      <c r="D1131" s="6" t="s">
        <v>11</v>
      </c>
      <c r="E1131" s="29"/>
      <c r="F1131" s="29"/>
      <c r="G1131" s="29"/>
      <c r="H1131" s="29"/>
      <c r="I1131" s="29"/>
      <c r="J1131" s="29"/>
      <c r="K1131" s="29"/>
      <c r="L1131" s="29"/>
      <c r="M1131" s="29"/>
      <c r="N1131" s="29"/>
      <c r="O1131" s="29"/>
      <c r="P1131" s="29"/>
      <c r="Q1131" s="29"/>
      <c r="R1131" s="29"/>
      <c r="S1131" s="29"/>
      <c r="T1131" s="29"/>
      <c r="U1131" s="29"/>
      <c r="V1131" s="29"/>
      <c r="W1131" s="29"/>
      <c r="X1131" s="29"/>
      <c r="Y1131" s="29"/>
      <c r="Z1131" s="29"/>
      <c r="AA1131" s="29"/>
      <c r="AB1131" s="29"/>
      <c r="AC1131" s="29"/>
      <c r="AD1131" s="29"/>
      <c r="AE1131" s="29"/>
      <c r="AF1131" s="29"/>
      <c r="AG1131" s="29"/>
      <c r="AH1131" s="29"/>
      <c r="AI1131" s="29"/>
      <c r="AJ1131" s="29"/>
      <c r="AK1131" s="29"/>
      <c r="AL1131" s="29"/>
      <c r="AM1131" s="29"/>
      <c r="AN1131" s="29"/>
      <c r="AO1131" s="29"/>
      <c r="AP1131" s="7"/>
      <c r="AQ1131" s="7"/>
      <c r="AR1131" s="7">
        <v>33.5</v>
      </c>
      <c r="AS1131" s="7">
        <v>23.6</v>
      </c>
      <c r="AU1131" s="51"/>
      <c r="AV1131" s="52"/>
      <c r="AW1131" s="55"/>
      <c r="AY1131" s="59">
        <f t="shared" si="1562"/>
        <v>0</v>
      </c>
      <c r="AZ1131" s="59">
        <f t="shared" si="1563"/>
        <v>0</v>
      </c>
      <c r="BA1131" s="59">
        <f t="shared" si="1564"/>
        <v>5.6</v>
      </c>
    </row>
    <row r="1132" spans="1:53" x14ac:dyDescent="0.15">
      <c r="A1132" s="9"/>
      <c r="B1132" s="10"/>
      <c r="C1132" s="136" t="s">
        <v>213</v>
      </c>
      <c r="D1132" s="2" t="s">
        <v>6</v>
      </c>
      <c r="E1132" s="26"/>
      <c r="F1132" s="26"/>
      <c r="G1132" s="26"/>
      <c r="H1132" s="26"/>
      <c r="I1132" s="26"/>
      <c r="J1132" s="26"/>
      <c r="K1132" s="26"/>
      <c r="L1132" s="26"/>
      <c r="M1132" s="26"/>
      <c r="N1132" s="26"/>
      <c r="O1132" s="26"/>
      <c r="P1132" s="26"/>
      <c r="Q1132" s="26"/>
      <c r="R1132" s="26"/>
      <c r="S1132" s="26"/>
      <c r="T1132" s="26"/>
      <c r="U1132" s="26"/>
      <c r="V1132" s="26"/>
      <c r="W1132" s="26"/>
      <c r="X1132" s="26"/>
      <c r="Y1132" s="26"/>
      <c r="Z1132" s="26"/>
      <c r="AA1132" s="26"/>
      <c r="AB1132" s="26"/>
      <c r="AC1132" s="26"/>
      <c r="AD1132" s="26"/>
      <c r="AE1132" s="26"/>
      <c r="AF1132" s="26"/>
      <c r="AG1132" s="26"/>
      <c r="AH1132" s="26"/>
      <c r="AI1132" s="26"/>
      <c r="AJ1132" s="26"/>
      <c r="AK1132" s="26"/>
      <c r="AL1132" s="26"/>
      <c r="AM1132" s="26"/>
      <c r="AN1132" s="26"/>
      <c r="AO1132" s="26"/>
      <c r="AP1132" s="3"/>
      <c r="AQ1132" s="3"/>
      <c r="AR1132" s="3">
        <v>256.2</v>
      </c>
      <c r="AS1132" s="3">
        <v>255.1</v>
      </c>
      <c r="AU1132" s="51"/>
      <c r="AV1132" s="52"/>
      <c r="AW1132" s="53" t="s">
        <v>229</v>
      </c>
      <c r="AY1132" s="59">
        <f t="shared" si="1562"/>
        <v>0</v>
      </c>
      <c r="AZ1132" s="59">
        <f t="shared" si="1563"/>
        <v>0</v>
      </c>
      <c r="BA1132" s="59">
        <f t="shared" si="1564"/>
        <v>223.8</v>
      </c>
    </row>
    <row r="1133" spans="1:53" x14ac:dyDescent="0.15">
      <c r="A1133" s="9"/>
      <c r="B1133" s="9"/>
      <c r="C1133" s="137"/>
      <c r="D1133" s="4" t="s">
        <v>7</v>
      </c>
      <c r="E1133" s="28"/>
      <c r="F1133" s="28"/>
      <c r="G1133" s="28"/>
      <c r="H1133" s="28"/>
      <c r="I1133" s="28"/>
      <c r="J1133" s="28"/>
      <c r="K1133" s="28"/>
      <c r="L1133" s="28"/>
      <c r="M1133" s="28"/>
      <c r="N1133" s="28"/>
      <c r="O1133" s="28"/>
      <c r="P1133" s="28"/>
      <c r="Q1133" s="28"/>
      <c r="R1133" s="28"/>
      <c r="S1133" s="28"/>
      <c r="T1133" s="28"/>
      <c r="U1133" s="28"/>
      <c r="V1133" s="28"/>
      <c r="W1133" s="28"/>
      <c r="X1133" s="28"/>
      <c r="Y1133" s="28"/>
      <c r="Z1133" s="28"/>
      <c r="AA1133" s="28"/>
      <c r="AB1133" s="28"/>
      <c r="AC1133" s="28"/>
      <c r="AD1133" s="28"/>
      <c r="AE1133" s="28"/>
      <c r="AF1133" s="28"/>
      <c r="AG1133" s="28"/>
      <c r="AH1133" s="28"/>
      <c r="AI1133" s="28"/>
      <c r="AJ1133" s="28"/>
      <c r="AK1133" s="28"/>
      <c r="AL1133" s="28"/>
      <c r="AM1133" s="28"/>
      <c r="AN1133" s="28"/>
      <c r="AO1133" s="28"/>
      <c r="AP1133" s="5"/>
      <c r="AQ1133" s="5"/>
      <c r="AR1133" s="5">
        <v>75.2</v>
      </c>
      <c r="AS1133" s="5">
        <v>62.6</v>
      </c>
      <c r="AU1133" s="51"/>
      <c r="AV1133" s="52"/>
      <c r="AW1133" s="54"/>
      <c r="AY1133" s="59">
        <f t="shared" si="1562"/>
        <v>0</v>
      </c>
      <c r="AZ1133" s="59">
        <f t="shared" si="1563"/>
        <v>0</v>
      </c>
      <c r="BA1133" s="59">
        <f t="shared" si="1564"/>
        <v>14</v>
      </c>
    </row>
    <row r="1134" spans="1:53" x14ac:dyDescent="0.15">
      <c r="A1134" s="9"/>
      <c r="B1134" s="9"/>
      <c r="C1134" s="137"/>
      <c r="D1134" s="4" t="s">
        <v>8</v>
      </c>
      <c r="E1134" s="28"/>
      <c r="F1134" s="28"/>
      <c r="G1134" s="28"/>
      <c r="H1134" s="28"/>
      <c r="I1134" s="28"/>
      <c r="J1134" s="28"/>
      <c r="K1134" s="28"/>
      <c r="L1134" s="28"/>
      <c r="M1134" s="28"/>
      <c r="N1134" s="28"/>
      <c r="O1134" s="28"/>
      <c r="P1134" s="28"/>
      <c r="Q1134" s="28"/>
      <c r="R1134" s="28"/>
      <c r="S1134" s="28"/>
      <c r="T1134" s="28"/>
      <c r="U1134" s="28"/>
      <c r="V1134" s="28"/>
      <c r="W1134" s="28"/>
      <c r="X1134" s="28"/>
      <c r="Y1134" s="28"/>
      <c r="Z1134" s="28"/>
      <c r="AA1134" s="28"/>
      <c r="AB1134" s="28"/>
      <c r="AC1134" s="28"/>
      <c r="AD1134" s="28"/>
      <c r="AE1134" s="28"/>
      <c r="AF1134" s="28"/>
      <c r="AG1134" s="28"/>
      <c r="AH1134" s="28"/>
      <c r="AI1134" s="28"/>
      <c r="AJ1134" s="28"/>
      <c r="AK1134" s="28"/>
      <c r="AL1134" s="28"/>
      <c r="AM1134" s="28"/>
      <c r="AN1134" s="28"/>
      <c r="AO1134" s="28"/>
      <c r="AP1134" s="5"/>
      <c r="AQ1134" s="5"/>
      <c r="AR1134" s="5">
        <v>181</v>
      </c>
      <c r="AS1134" s="5">
        <v>192.5</v>
      </c>
      <c r="AU1134" s="51"/>
      <c r="AV1134" s="52"/>
      <c r="AW1134" s="54"/>
      <c r="AY1134" s="59">
        <f t="shared" si="1562"/>
        <v>0</v>
      </c>
      <c r="AZ1134" s="59">
        <f t="shared" si="1563"/>
        <v>0</v>
      </c>
      <c r="BA1134" s="59">
        <f t="shared" si="1564"/>
        <v>209.8</v>
      </c>
    </row>
    <row r="1135" spans="1:53" x14ac:dyDescent="0.15">
      <c r="A1135" s="9"/>
      <c r="B1135" s="10"/>
      <c r="C1135" s="137"/>
      <c r="D1135" s="4" t="s">
        <v>9</v>
      </c>
      <c r="E1135" s="28"/>
      <c r="F1135" s="28"/>
      <c r="G1135" s="28"/>
      <c r="H1135" s="28"/>
      <c r="I1135" s="28"/>
      <c r="J1135" s="28"/>
      <c r="K1135" s="28"/>
      <c r="L1135" s="28"/>
      <c r="M1135" s="28"/>
      <c r="N1135" s="28"/>
      <c r="O1135" s="28"/>
      <c r="P1135" s="28"/>
      <c r="Q1135" s="28"/>
      <c r="R1135" s="28"/>
      <c r="S1135" s="28"/>
      <c r="T1135" s="28"/>
      <c r="U1135" s="28"/>
      <c r="V1135" s="28"/>
      <c r="W1135" s="28"/>
      <c r="X1135" s="28"/>
      <c r="Y1135" s="28"/>
      <c r="Z1135" s="28"/>
      <c r="AA1135" s="28"/>
      <c r="AB1135" s="28"/>
      <c r="AC1135" s="28"/>
      <c r="AD1135" s="28"/>
      <c r="AE1135" s="28"/>
      <c r="AF1135" s="28"/>
      <c r="AG1135" s="28"/>
      <c r="AH1135" s="28"/>
      <c r="AI1135" s="28"/>
      <c r="AJ1135" s="28"/>
      <c r="AK1135" s="28"/>
      <c r="AL1135" s="28"/>
      <c r="AM1135" s="28"/>
      <c r="AN1135" s="28"/>
      <c r="AO1135" s="28"/>
      <c r="AP1135" s="5"/>
      <c r="AQ1135" s="5"/>
      <c r="AR1135" s="5">
        <v>206.1</v>
      </c>
      <c r="AS1135" s="5">
        <v>202.5</v>
      </c>
      <c r="AU1135" s="51"/>
      <c r="AV1135" s="52"/>
      <c r="AW1135" s="54"/>
      <c r="AY1135" s="59">
        <f t="shared" si="1562"/>
        <v>0</v>
      </c>
      <c r="AZ1135" s="59">
        <f t="shared" si="1563"/>
        <v>0</v>
      </c>
      <c r="BA1135" s="59">
        <f t="shared" si="1564"/>
        <v>194.9</v>
      </c>
    </row>
    <row r="1136" spans="1:53" x14ac:dyDescent="0.15">
      <c r="A1136" s="9"/>
      <c r="B1136" s="10"/>
      <c r="C1136" s="137"/>
      <c r="D1136" s="4" t="s">
        <v>10</v>
      </c>
      <c r="E1136" s="28"/>
      <c r="F1136" s="28"/>
      <c r="G1136" s="28"/>
      <c r="H1136" s="28"/>
      <c r="I1136" s="28"/>
      <c r="J1136" s="28"/>
      <c r="K1136" s="28"/>
      <c r="L1136" s="28"/>
      <c r="M1136" s="28"/>
      <c r="N1136" s="28"/>
      <c r="O1136" s="28"/>
      <c r="P1136" s="28"/>
      <c r="Q1136" s="28"/>
      <c r="R1136" s="28"/>
      <c r="S1136" s="28"/>
      <c r="T1136" s="28"/>
      <c r="U1136" s="28"/>
      <c r="V1136" s="28"/>
      <c r="W1136" s="28"/>
      <c r="X1136" s="28"/>
      <c r="Y1136" s="28"/>
      <c r="Z1136" s="28"/>
      <c r="AA1136" s="28"/>
      <c r="AB1136" s="28"/>
      <c r="AC1136" s="28"/>
      <c r="AD1136" s="28"/>
      <c r="AE1136" s="28"/>
      <c r="AF1136" s="28"/>
      <c r="AG1136" s="28"/>
      <c r="AH1136" s="28"/>
      <c r="AI1136" s="28"/>
      <c r="AJ1136" s="28"/>
      <c r="AK1136" s="28"/>
      <c r="AL1136" s="28"/>
      <c r="AM1136" s="28"/>
      <c r="AN1136" s="28"/>
      <c r="AO1136" s="28"/>
      <c r="AP1136" s="5"/>
      <c r="AQ1136" s="5"/>
      <c r="AR1136" s="5">
        <v>50.1</v>
      </c>
      <c r="AS1136" s="5">
        <v>52.6</v>
      </c>
      <c r="AU1136" s="51"/>
      <c r="AV1136" s="52"/>
      <c r="AW1136" s="54"/>
      <c r="AY1136" s="59">
        <f t="shared" si="1562"/>
        <v>0</v>
      </c>
      <c r="AZ1136" s="59">
        <f t="shared" si="1563"/>
        <v>0</v>
      </c>
      <c r="BA1136" s="59">
        <f t="shared" si="1564"/>
        <v>28.9</v>
      </c>
    </row>
    <row r="1137" spans="1:53" ht="14.25" thickBot="1" x14ac:dyDescent="0.2">
      <c r="A1137" s="9"/>
      <c r="B1137" s="11"/>
      <c r="C1137" s="138"/>
      <c r="D1137" s="6" t="s">
        <v>11</v>
      </c>
      <c r="E1137" s="29"/>
      <c r="F1137" s="29"/>
      <c r="G1137" s="29"/>
      <c r="H1137" s="29"/>
      <c r="I1137" s="29"/>
      <c r="J1137" s="29"/>
      <c r="K1137" s="29"/>
      <c r="L1137" s="29"/>
      <c r="M1137" s="29"/>
      <c r="N1137" s="29"/>
      <c r="O1137" s="29"/>
      <c r="P1137" s="29"/>
      <c r="Q1137" s="29"/>
      <c r="R1137" s="29"/>
      <c r="S1137" s="29"/>
      <c r="T1137" s="29"/>
      <c r="U1137" s="29"/>
      <c r="V1137" s="29"/>
      <c r="W1137" s="29"/>
      <c r="X1137" s="29"/>
      <c r="Y1137" s="29"/>
      <c r="Z1137" s="29"/>
      <c r="AA1137" s="29"/>
      <c r="AB1137" s="29"/>
      <c r="AC1137" s="29"/>
      <c r="AD1137" s="29"/>
      <c r="AE1137" s="29"/>
      <c r="AF1137" s="29"/>
      <c r="AG1137" s="29"/>
      <c r="AH1137" s="29"/>
      <c r="AI1137" s="29"/>
      <c r="AJ1137" s="29"/>
      <c r="AK1137" s="29"/>
      <c r="AL1137" s="29"/>
      <c r="AM1137" s="29"/>
      <c r="AN1137" s="29"/>
      <c r="AO1137" s="29"/>
      <c r="AP1137" s="7"/>
      <c r="AQ1137" s="7"/>
      <c r="AR1137" s="7">
        <v>53.9</v>
      </c>
      <c r="AS1137" s="7">
        <v>53.1</v>
      </c>
      <c r="AU1137" s="51"/>
      <c r="AV1137" s="52"/>
      <c r="AW1137" s="55"/>
      <c r="AY1137" s="59">
        <f t="shared" si="1562"/>
        <v>0</v>
      </c>
      <c r="AZ1137" s="59">
        <f t="shared" si="1563"/>
        <v>0</v>
      </c>
      <c r="BA1137" s="59">
        <f t="shared" si="1564"/>
        <v>33.9</v>
      </c>
    </row>
    <row r="1138" spans="1:53" x14ac:dyDescent="0.15">
      <c r="A1138" s="9"/>
      <c r="B1138" s="11"/>
      <c r="C1138" s="133" t="s">
        <v>319</v>
      </c>
      <c r="D1138" s="2" t="s">
        <v>6</v>
      </c>
      <c r="E1138" s="26">
        <f t="shared" ref="E1138:X1138" si="1565">SUM(E1139:E1140)-SUM(E1141:E1142)</f>
        <v>0</v>
      </c>
      <c r="F1138" s="26">
        <f t="shared" si="1565"/>
        <v>0</v>
      </c>
      <c r="G1138" s="26">
        <f t="shared" si="1565"/>
        <v>0</v>
      </c>
      <c r="H1138" s="26">
        <f t="shared" si="1565"/>
        <v>0</v>
      </c>
      <c r="I1138" s="26">
        <f t="shared" si="1565"/>
        <v>0</v>
      </c>
      <c r="J1138" s="26">
        <f t="shared" si="1565"/>
        <v>0</v>
      </c>
      <c r="K1138" s="26">
        <f t="shared" si="1565"/>
        <v>0</v>
      </c>
      <c r="L1138" s="26">
        <f t="shared" si="1565"/>
        <v>0</v>
      </c>
      <c r="M1138" s="26">
        <f t="shared" si="1565"/>
        <v>0</v>
      </c>
      <c r="N1138" s="26">
        <f t="shared" si="1565"/>
        <v>0</v>
      </c>
      <c r="O1138" s="26">
        <f t="shared" si="1565"/>
        <v>0</v>
      </c>
      <c r="P1138" s="26">
        <f t="shared" si="1565"/>
        <v>0</v>
      </c>
      <c r="Q1138" s="26">
        <f t="shared" si="1565"/>
        <v>0</v>
      </c>
      <c r="R1138" s="26">
        <f t="shared" si="1565"/>
        <v>0</v>
      </c>
      <c r="S1138" s="26">
        <f t="shared" si="1565"/>
        <v>0</v>
      </c>
      <c r="T1138" s="26">
        <f t="shared" si="1565"/>
        <v>0</v>
      </c>
      <c r="U1138" s="26">
        <f t="shared" si="1565"/>
        <v>0</v>
      </c>
      <c r="V1138" s="26">
        <f t="shared" si="1565"/>
        <v>0</v>
      </c>
      <c r="W1138" s="26">
        <f t="shared" si="1565"/>
        <v>0</v>
      </c>
      <c r="X1138" s="26">
        <f t="shared" si="1565"/>
        <v>0</v>
      </c>
      <c r="Y1138" s="37"/>
      <c r="Z1138" s="37"/>
      <c r="AA1138" s="37"/>
      <c r="AB1138" s="37"/>
      <c r="AC1138" s="37"/>
      <c r="AD1138" s="37"/>
      <c r="AE1138" s="37"/>
      <c r="AF1138" s="37"/>
      <c r="AG1138" s="37"/>
      <c r="AH1138" s="37"/>
      <c r="AI1138" s="37"/>
      <c r="AJ1138" s="37"/>
      <c r="AK1138" s="37"/>
      <c r="AL1138" s="37"/>
      <c r="AM1138" s="37"/>
      <c r="AN1138" s="37"/>
      <c r="AO1138" s="37"/>
      <c r="AP1138" s="14"/>
      <c r="AQ1138" s="14"/>
      <c r="AR1138" s="14"/>
      <c r="AS1138" s="14"/>
      <c r="AU1138" s="51"/>
      <c r="AV1138" s="52"/>
      <c r="AW1138" s="53" t="s">
        <v>230</v>
      </c>
      <c r="AY1138" s="59">
        <f t="shared" si="1562"/>
        <v>0</v>
      </c>
      <c r="AZ1138" s="59">
        <f t="shared" si="1563"/>
        <v>0</v>
      </c>
      <c r="BA1138" s="59">
        <f t="shared" si="1564"/>
        <v>149.1</v>
      </c>
    </row>
    <row r="1139" spans="1:53" x14ac:dyDescent="0.15">
      <c r="A1139" s="9"/>
      <c r="B1139" s="11"/>
      <c r="C1139" s="134"/>
      <c r="D1139" s="4" t="s">
        <v>7</v>
      </c>
      <c r="E1139" s="28"/>
      <c r="F1139" s="28"/>
      <c r="G1139" s="28"/>
      <c r="H1139" s="28"/>
      <c r="I1139" s="28">
        <v>117990</v>
      </c>
      <c r="J1139" s="28">
        <v>229062</v>
      </c>
      <c r="K1139" s="28">
        <v>265635</v>
      </c>
      <c r="L1139" s="28">
        <v>288676</v>
      </c>
      <c r="M1139" s="28">
        <v>376637</v>
      </c>
      <c r="N1139" s="28">
        <v>301865</v>
      </c>
      <c r="O1139" s="28">
        <v>317158</v>
      </c>
      <c r="P1139" s="28">
        <v>604930</v>
      </c>
      <c r="Q1139" s="28">
        <v>640078</v>
      </c>
      <c r="R1139" s="28">
        <v>711570</v>
      </c>
      <c r="S1139" s="28">
        <v>877676</v>
      </c>
      <c r="T1139" s="28">
        <v>713957</v>
      </c>
      <c r="U1139" s="28">
        <v>684728</v>
      </c>
      <c r="V1139" s="28">
        <v>635235</v>
      </c>
      <c r="W1139" s="28">
        <v>579302</v>
      </c>
      <c r="X1139" s="28">
        <v>463980</v>
      </c>
      <c r="Y1139" s="37"/>
      <c r="Z1139" s="37"/>
      <c r="AA1139" s="37"/>
      <c r="AB1139" s="37"/>
      <c r="AC1139" s="37"/>
      <c r="AD1139" s="37"/>
      <c r="AE1139" s="37"/>
      <c r="AF1139" s="37"/>
      <c r="AG1139" s="37"/>
      <c r="AH1139" s="37"/>
      <c r="AI1139" s="37"/>
      <c r="AJ1139" s="37"/>
      <c r="AK1139" s="37"/>
      <c r="AL1139" s="37"/>
      <c r="AM1139" s="37"/>
      <c r="AN1139" s="37"/>
      <c r="AO1139" s="37"/>
      <c r="AP1139" s="14"/>
      <c r="AQ1139" s="14"/>
      <c r="AR1139" s="14"/>
      <c r="AS1139" s="14"/>
      <c r="AU1139" s="51"/>
      <c r="AV1139" s="52"/>
      <c r="AW1139" s="54"/>
      <c r="AY1139" s="59">
        <f t="shared" si="1562"/>
        <v>0</v>
      </c>
      <c r="AZ1139" s="59">
        <f t="shared" si="1563"/>
        <v>0</v>
      </c>
      <c r="BA1139" s="59">
        <f t="shared" si="1564"/>
        <v>13.5</v>
      </c>
    </row>
    <row r="1140" spans="1:53" x14ac:dyDescent="0.15">
      <c r="A1140" s="9"/>
      <c r="B1140" s="11"/>
      <c r="C1140" s="134"/>
      <c r="D1140" s="4" t="s">
        <v>8</v>
      </c>
      <c r="E1140" s="28"/>
      <c r="F1140" s="28"/>
      <c r="G1140" s="28"/>
      <c r="H1140" s="28"/>
      <c r="I1140" s="28">
        <v>237571</v>
      </c>
      <c r="J1140" s="28">
        <v>249182</v>
      </c>
      <c r="K1140" s="28">
        <v>263585</v>
      </c>
      <c r="L1140" s="28">
        <v>324025</v>
      </c>
      <c r="M1140" s="28">
        <v>177427</v>
      </c>
      <c r="N1140" s="28">
        <v>155514</v>
      </c>
      <c r="O1140" s="28">
        <v>255458</v>
      </c>
      <c r="P1140" s="28">
        <v>609153</v>
      </c>
      <c r="Q1140" s="28">
        <v>397968</v>
      </c>
      <c r="R1140" s="28">
        <v>588917</v>
      </c>
      <c r="S1140" s="28">
        <v>537347</v>
      </c>
      <c r="T1140" s="28">
        <v>507023</v>
      </c>
      <c r="U1140" s="28">
        <v>661586</v>
      </c>
      <c r="V1140" s="28">
        <v>600479</v>
      </c>
      <c r="W1140" s="28">
        <v>604760</v>
      </c>
      <c r="X1140" s="28">
        <v>512205</v>
      </c>
      <c r="Y1140" s="37"/>
      <c r="Z1140" s="37"/>
      <c r="AA1140" s="37"/>
      <c r="AB1140" s="37"/>
      <c r="AC1140" s="37"/>
      <c r="AD1140" s="37"/>
      <c r="AE1140" s="37"/>
      <c r="AF1140" s="37"/>
      <c r="AG1140" s="37"/>
      <c r="AH1140" s="37"/>
      <c r="AI1140" s="37"/>
      <c r="AJ1140" s="37"/>
      <c r="AK1140" s="37"/>
      <c r="AL1140" s="37"/>
      <c r="AM1140" s="37"/>
      <c r="AN1140" s="37"/>
      <c r="AO1140" s="37"/>
      <c r="AP1140" s="14"/>
      <c r="AQ1140" s="14"/>
      <c r="AR1140" s="14"/>
      <c r="AS1140" s="14"/>
      <c r="AU1140" s="51"/>
      <c r="AV1140" s="52"/>
      <c r="AW1140" s="54"/>
      <c r="AY1140" s="59">
        <f t="shared" ref="AY1140:AY1161" si="1566">AP1236</f>
        <v>0</v>
      </c>
      <c r="AZ1140" s="59">
        <f t="shared" ref="AZ1140:BA1161" si="1567">AQ1236</f>
        <v>0</v>
      </c>
      <c r="BA1140" s="59">
        <f t="shared" si="1567"/>
        <v>135.6</v>
      </c>
    </row>
    <row r="1141" spans="1:53" x14ac:dyDescent="0.15">
      <c r="A1141" s="9"/>
      <c r="B1141" s="11"/>
      <c r="C1141" s="134"/>
      <c r="D1141" s="4" t="s">
        <v>9</v>
      </c>
      <c r="E1141" s="28"/>
      <c r="F1141" s="28"/>
      <c r="G1141" s="28"/>
      <c r="H1141" s="28"/>
      <c r="I1141" s="28">
        <v>245125</v>
      </c>
      <c r="J1141" s="28">
        <v>321594</v>
      </c>
      <c r="K1141" s="28">
        <v>405954</v>
      </c>
      <c r="L1141" s="28">
        <v>406076</v>
      </c>
      <c r="M1141" s="28">
        <v>316033</v>
      </c>
      <c r="N1141" s="28">
        <v>215585</v>
      </c>
      <c r="O1141" s="28">
        <v>299641</v>
      </c>
      <c r="P1141" s="28">
        <v>804528</v>
      </c>
      <c r="Q1141" s="28">
        <v>696959</v>
      </c>
      <c r="R1141" s="28">
        <v>876356</v>
      </c>
      <c r="S1141" s="28">
        <v>959997</v>
      </c>
      <c r="T1141" s="28">
        <v>815811</v>
      </c>
      <c r="U1141" s="28">
        <v>921383</v>
      </c>
      <c r="V1141" s="28">
        <v>826544</v>
      </c>
      <c r="W1141" s="28">
        <v>780511</v>
      </c>
      <c r="X1141" s="28">
        <v>624619</v>
      </c>
      <c r="Y1141" s="37"/>
      <c r="Z1141" s="37"/>
      <c r="AA1141" s="37"/>
      <c r="AB1141" s="37"/>
      <c r="AC1141" s="37"/>
      <c r="AD1141" s="37"/>
      <c r="AE1141" s="37"/>
      <c r="AF1141" s="37"/>
      <c r="AG1141" s="37"/>
      <c r="AH1141" s="37"/>
      <c r="AI1141" s="37"/>
      <c r="AJ1141" s="37"/>
      <c r="AK1141" s="37"/>
      <c r="AL1141" s="37"/>
      <c r="AM1141" s="37"/>
      <c r="AN1141" s="37"/>
      <c r="AO1141" s="37"/>
      <c r="AP1141" s="14"/>
      <c r="AQ1141" s="14"/>
      <c r="AR1141" s="14"/>
      <c r="AS1141" s="14"/>
      <c r="AU1141" s="51"/>
      <c r="AV1141" s="52"/>
      <c r="AW1141" s="54"/>
      <c r="AY1141" s="59">
        <f t="shared" si="1566"/>
        <v>0</v>
      </c>
      <c r="AZ1141" s="59">
        <f t="shared" si="1567"/>
        <v>0</v>
      </c>
      <c r="BA1141" s="59">
        <f t="shared" si="1567"/>
        <v>141.5</v>
      </c>
    </row>
    <row r="1142" spans="1:53" x14ac:dyDescent="0.15">
      <c r="A1142" s="9"/>
      <c r="B1142" s="11"/>
      <c r="C1142" s="134"/>
      <c r="D1142" s="4" t="s">
        <v>10</v>
      </c>
      <c r="E1142" s="28"/>
      <c r="F1142" s="28"/>
      <c r="G1142" s="28"/>
      <c r="H1142" s="28"/>
      <c r="I1142" s="28">
        <v>110436</v>
      </c>
      <c r="J1142" s="28">
        <v>156650</v>
      </c>
      <c r="K1142" s="28">
        <v>123266</v>
      </c>
      <c r="L1142" s="28">
        <v>206625</v>
      </c>
      <c r="M1142" s="28">
        <v>238031</v>
      </c>
      <c r="N1142" s="28">
        <v>241794</v>
      </c>
      <c r="O1142" s="28">
        <v>272975</v>
      </c>
      <c r="P1142" s="28">
        <v>409555</v>
      </c>
      <c r="Q1142" s="28">
        <v>341087</v>
      </c>
      <c r="R1142" s="28">
        <v>424131</v>
      </c>
      <c r="S1142" s="28">
        <v>455026</v>
      </c>
      <c r="T1142" s="28">
        <v>405169</v>
      </c>
      <c r="U1142" s="28">
        <v>424931</v>
      </c>
      <c r="V1142" s="28">
        <v>409170</v>
      </c>
      <c r="W1142" s="28">
        <v>403551</v>
      </c>
      <c r="X1142" s="28">
        <v>351566</v>
      </c>
      <c r="Y1142" s="37"/>
      <c r="Z1142" s="37"/>
      <c r="AA1142" s="37"/>
      <c r="AB1142" s="37"/>
      <c r="AC1142" s="37"/>
      <c r="AD1142" s="37"/>
      <c r="AE1142" s="37"/>
      <c r="AF1142" s="37"/>
      <c r="AG1142" s="37"/>
      <c r="AH1142" s="37"/>
      <c r="AI1142" s="37"/>
      <c r="AJ1142" s="37"/>
      <c r="AK1142" s="37"/>
      <c r="AL1142" s="37"/>
      <c r="AM1142" s="37"/>
      <c r="AN1142" s="37"/>
      <c r="AO1142" s="37"/>
      <c r="AP1142" s="14"/>
      <c r="AQ1142" s="14"/>
      <c r="AR1142" s="14"/>
      <c r="AS1142" s="14"/>
      <c r="AU1142" s="51"/>
      <c r="AV1142" s="52"/>
      <c r="AW1142" s="54"/>
      <c r="AY1142" s="59">
        <f t="shared" si="1566"/>
        <v>0</v>
      </c>
      <c r="AZ1142" s="59">
        <f t="shared" si="1567"/>
        <v>0</v>
      </c>
      <c r="BA1142" s="59">
        <f t="shared" si="1567"/>
        <v>7.6</v>
      </c>
    </row>
    <row r="1143" spans="1:53" ht="14.25" thickBot="1" x14ac:dyDescent="0.2">
      <c r="A1143" s="9"/>
      <c r="B1143" s="11"/>
      <c r="C1143" s="135"/>
      <c r="D1143" s="6" t="s">
        <v>11</v>
      </c>
      <c r="E1143" s="29"/>
      <c r="F1143" s="29"/>
      <c r="G1143" s="29"/>
      <c r="H1143" s="29"/>
      <c r="I1143" s="29">
        <v>110436</v>
      </c>
      <c r="J1143" s="29">
        <v>158935</v>
      </c>
      <c r="K1143" s="29">
        <v>124758</v>
      </c>
      <c r="L1143" s="29">
        <v>210437</v>
      </c>
      <c r="M1143" s="29">
        <f>M1142</f>
        <v>238031</v>
      </c>
      <c r="N1143" s="29">
        <v>276031</v>
      </c>
      <c r="O1143" s="29">
        <v>356403</v>
      </c>
      <c r="P1143" s="29">
        <v>434948</v>
      </c>
      <c r="Q1143" s="29">
        <f t="shared" ref="Q1143:W1143" si="1568">Q1142</f>
        <v>341087</v>
      </c>
      <c r="R1143" s="29">
        <f t="shared" si="1568"/>
        <v>424131</v>
      </c>
      <c r="S1143" s="29">
        <f t="shared" si="1568"/>
        <v>455026</v>
      </c>
      <c r="T1143" s="29">
        <f t="shared" si="1568"/>
        <v>405169</v>
      </c>
      <c r="U1143" s="29">
        <f t="shared" si="1568"/>
        <v>424931</v>
      </c>
      <c r="V1143" s="29">
        <f t="shared" si="1568"/>
        <v>409170</v>
      </c>
      <c r="W1143" s="29">
        <f t="shared" si="1568"/>
        <v>403551</v>
      </c>
      <c r="X1143" s="29">
        <v>361361</v>
      </c>
      <c r="Y1143" s="37"/>
      <c r="Z1143" s="37"/>
      <c r="AA1143" s="37"/>
      <c r="AB1143" s="37"/>
      <c r="AC1143" s="37"/>
      <c r="AD1143" s="37"/>
      <c r="AE1143" s="37"/>
      <c r="AF1143" s="37"/>
      <c r="AG1143" s="37"/>
      <c r="AH1143" s="37"/>
      <c r="AI1143" s="37"/>
      <c r="AJ1143" s="37"/>
      <c r="AK1143" s="37"/>
      <c r="AL1143" s="37"/>
      <c r="AM1143" s="37"/>
      <c r="AN1143" s="37"/>
      <c r="AO1143" s="37"/>
      <c r="AP1143" s="14"/>
      <c r="AQ1143" s="14"/>
      <c r="AR1143" s="14"/>
      <c r="AS1143" s="14"/>
      <c r="AU1143" s="51"/>
      <c r="AV1143" s="52"/>
      <c r="AW1143" s="55"/>
      <c r="AY1143" s="59">
        <f t="shared" si="1566"/>
        <v>0</v>
      </c>
      <c r="AZ1143" s="59">
        <f t="shared" si="1567"/>
        <v>0</v>
      </c>
      <c r="BA1143" s="59">
        <f t="shared" si="1567"/>
        <v>7.6</v>
      </c>
    </row>
    <row r="1144" spans="1:53" x14ac:dyDescent="0.15">
      <c r="A1144" s="9"/>
      <c r="B1144" s="9"/>
      <c r="C1144" s="133" t="s">
        <v>300</v>
      </c>
      <c r="D1144" s="2" t="s">
        <v>6</v>
      </c>
      <c r="E1144" s="26">
        <f t="shared" ref="E1144:AI1144" si="1569">SUM(E1145:E1146)-SUM(E1147:E1148)</f>
        <v>0</v>
      </c>
      <c r="F1144" s="26">
        <f t="shared" si="1569"/>
        <v>0</v>
      </c>
      <c r="G1144" s="26">
        <f t="shared" si="1569"/>
        <v>0</v>
      </c>
      <c r="H1144" s="26">
        <f t="shared" si="1569"/>
        <v>0</v>
      </c>
      <c r="I1144" s="26">
        <f t="shared" si="1569"/>
        <v>0</v>
      </c>
      <c r="J1144" s="26">
        <f t="shared" si="1569"/>
        <v>0</v>
      </c>
      <c r="K1144" s="26">
        <f t="shared" si="1569"/>
        <v>0</v>
      </c>
      <c r="L1144" s="26">
        <f t="shared" si="1569"/>
        <v>0</v>
      </c>
      <c r="M1144" s="26">
        <f t="shared" si="1569"/>
        <v>0</v>
      </c>
      <c r="N1144" s="26">
        <f t="shared" si="1569"/>
        <v>0</v>
      </c>
      <c r="O1144" s="26">
        <f t="shared" si="1569"/>
        <v>0</v>
      </c>
      <c r="P1144" s="26">
        <f t="shared" si="1569"/>
        <v>0</v>
      </c>
      <c r="Q1144" s="26">
        <f t="shared" si="1569"/>
        <v>0</v>
      </c>
      <c r="R1144" s="26">
        <f t="shared" si="1569"/>
        <v>0</v>
      </c>
      <c r="S1144" s="26">
        <f t="shared" si="1569"/>
        <v>0</v>
      </c>
      <c r="T1144" s="26">
        <f t="shared" si="1569"/>
        <v>0</v>
      </c>
      <c r="U1144" s="26">
        <f t="shared" si="1569"/>
        <v>0</v>
      </c>
      <c r="V1144" s="26">
        <f t="shared" si="1569"/>
        <v>0</v>
      </c>
      <c r="W1144" s="26">
        <f t="shared" si="1569"/>
        <v>0</v>
      </c>
      <c r="X1144" s="26">
        <f t="shared" si="1569"/>
        <v>0</v>
      </c>
      <c r="Y1144" s="26">
        <f t="shared" si="1569"/>
        <v>0</v>
      </c>
      <c r="Z1144" s="26">
        <f t="shared" si="1569"/>
        <v>0</v>
      </c>
      <c r="AA1144" s="26">
        <f t="shared" si="1569"/>
        <v>0</v>
      </c>
      <c r="AB1144" s="26">
        <f t="shared" si="1569"/>
        <v>0</v>
      </c>
      <c r="AC1144" s="26">
        <f t="shared" si="1569"/>
        <v>0</v>
      </c>
      <c r="AD1144" s="26">
        <f t="shared" si="1569"/>
        <v>0</v>
      </c>
      <c r="AE1144" s="26">
        <f t="shared" si="1569"/>
        <v>0</v>
      </c>
      <c r="AF1144" s="26">
        <f t="shared" si="1569"/>
        <v>0</v>
      </c>
      <c r="AG1144" s="26">
        <f t="shared" si="1569"/>
        <v>0</v>
      </c>
      <c r="AH1144" s="26">
        <f t="shared" si="1569"/>
        <v>0</v>
      </c>
      <c r="AI1144" s="26">
        <f t="shared" si="1569"/>
        <v>0</v>
      </c>
      <c r="AJ1144" s="26">
        <f t="shared" ref="AJ1144:AK1144" si="1570">SUM(AJ1145:AJ1146)-SUM(AJ1147:AJ1148)</f>
        <v>0</v>
      </c>
      <c r="AK1144" s="26">
        <f t="shared" si="1570"/>
        <v>0</v>
      </c>
      <c r="AL1144" s="26">
        <f t="shared" ref="AL1144" si="1571">SUM(AL1145:AL1146)-SUM(AL1147:AL1148)</f>
        <v>0</v>
      </c>
      <c r="AM1144" s="26">
        <f t="shared" ref="AM1144" si="1572">SUM(AM1145:AM1146)-SUM(AM1147:AM1148)</f>
        <v>0</v>
      </c>
      <c r="AN1144" s="26">
        <f t="shared" ref="AN1144" si="1573">SUM(AN1145:AN1146)-SUM(AN1147:AN1148)</f>
        <v>0</v>
      </c>
      <c r="AO1144" s="26">
        <f t="shared" ref="AO1144" si="1574">SUM(AO1145:AO1146)-SUM(AO1147:AO1148)</f>
        <v>0</v>
      </c>
      <c r="AP1144" s="27">
        <f t="shared" ref="AP1144" si="1575">SUM(AP1145:AP1146)-SUM(AP1147:AP1148)</f>
        <v>0</v>
      </c>
      <c r="AQ1144" s="27">
        <f t="shared" ref="AQ1144" si="1576">SUM(AQ1145:AQ1146)-SUM(AQ1147:AQ1148)</f>
        <v>0</v>
      </c>
      <c r="AR1144" s="3">
        <v>1760.3</v>
      </c>
      <c r="AS1144" s="3">
        <v>1616.3</v>
      </c>
      <c r="AU1144" s="51"/>
      <c r="AV1144" s="52"/>
      <c r="AW1144" s="53" t="s">
        <v>231</v>
      </c>
      <c r="AY1144" s="59">
        <f t="shared" si="1566"/>
        <v>0</v>
      </c>
      <c r="AZ1144" s="59">
        <f t="shared" si="1567"/>
        <v>0</v>
      </c>
      <c r="BA1144" s="59">
        <f t="shared" si="1567"/>
        <v>7.3</v>
      </c>
    </row>
    <row r="1145" spans="1:53" x14ac:dyDescent="0.15">
      <c r="A1145" s="9"/>
      <c r="B1145" s="10"/>
      <c r="C1145" s="134"/>
      <c r="D1145" s="4" t="s">
        <v>7</v>
      </c>
      <c r="E1145" s="28"/>
      <c r="F1145" s="28"/>
      <c r="G1145" s="28"/>
      <c r="H1145" s="28">
        <v>100589</v>
      </c>
      <c r="I1145" s="28"/>
      <c r="J1145" s="28"/>
      <c r="K1145" s="28"/>
      <c r="L1145" s="28"/>
      <c r="M1145" s="28"/>
      <c r="N1145" s="28"/>
      <c r="O1145" s="28"/>
      <c r="P1145" s="28"/>
      <c r="Q1145" s="28"/>
      <c r="R1145" s="28"/>
      <c r="S1145" s="28"/>
      <c r="T1145" s="28"/>
      <c r="U1145" s="28"/>
      <c r="V1145" s="28"/>
      <c r="W1145" s="28"/>
      <c r="X1145" s="28"/>
      <c r="Y1145" s="28">
        <v>374261</v>
      </c>
      <c r="Z1145" s="28">
        <v>703860</v>
      </c>
      <c r="AA1145" s="28">
        <v>845244</v>
      </c>
      <c r="AB1145" s="28">
        <v>793952</v>
      </c>
      <c r="AC1145" s="28">
        <v>799934</v>
      </c>
      <c r="AD1145" s="28">
        <v>833708</v>
      </c>
      <c r="AE1145" s="28">
        <v>930664</v>
      </c>
      <c r="AF1145" s="28">
        <v>1008623</v>
      </c>
      <c r="AG1145" s="28">
        <v>999053</v>
      </c>
      <c r="AH1145" s="28">
        <v>1043165</v>
      </c>
      <c r="AI1145" s="28">
        <v>1103905</v>
      </c>
      <c r="AJ1145" s="28">
        <v>1156570</v>
      </c>
      <c r="AK1145" s="28">
        <v>1166363</v>
      </c>
      <c r="AL1145" s="28">
        <v>1154611</v>
      </c>
      <c r="AM1145" s="28">
        <v>1201507</v>
      </c>
      <c r="AN1145" s="28">
        <v>1093713</v>
      </c>
      <c r="AO1145" s="28">
        <v>1148255</v>
      </c>
      <c r="AP1145" s="5">
        <v>1165.9000000000001</v>
      </c>
      <c r="AQ1145" s="5">
        <v>1301</v>
      </c>
      <c r="AR1145" s="5">
        <v>1257.3</v>
      </c>
      <c r="AS1145" s="5">
        <v>1150.0999999999999</v>
      </c>
      <c r="AU1145" s="51"/>
      <c r="AV1145" s="52"/>
      <c r="AW1145" s="54"/>
      <c r="AY1145" s="59">
        <f t="shared" si="1566"/>
        <v>0</v>
      </c>
      <c r="AZ1145" s="59">
        <f t="shared" si="1567"/>
        <v>0</v>
      </c>
      <c r="BA1145" s="59">
        <f t="shared" si="1567"/>
        <v>0</v>
      </c>
    </row>
    <row r="1146" spans="1:53" x14ac:dyDescent="0.15">
      <c r="A1146" s="9"/>
      <c r="B1146" s="10"/>
      <c r="C1146" s="134"/>
      <c r="D1146" s="4" t="s">
        <v>8</v>
      </c>
      <c r="E1146" s="28"/>
      <c r="F1146" s="28"/>
      <c r="G1146" s="28"/>
      <c r="H1146" s="28">
        <v>76075</v>
      </c>
      <c r="I1146" s="28"/>
      <c r="J1146" s="28"/>
      <c r="K1146" s="28"/>
      <c r="L1146" s="28"/>
      <c r="M1146" s="28"/>
      <c r="N1146" s="28"/>
      <c r="O1146" s="28"/>
      <c r="P1146" s="28"/>
      <c r="Q1146" s="28"/>
      <c r="R1146" s="28"/>
      <c r="S1146" s="28"/>
      <c r="T1146" s="28"/>
      <c r="U1146" s="28"/>
      <c r="V1146" s="28"/>
      <c r="W1146" s="28"/>
      <c r="X1146" s="28"/>
      <c r="Y1146" s="28">
        <v>360953</v>
      </c>
      <c r="Z1146" s="28">
        <v>317702</v>
      </c>
      <c r="AA1146" s="28">
        <v>211646</v>
      </c>
      <c r="AB1146" s="28">
        <v>248182</v>
      </c>
      <c r="AC1146" s="28">
        <v>260339</v>
      </c>
      <c r="AD1146" s="28">
        <v>268716</v>
      </c>
      <c r="AE1146" s="28">
        <v>320444</v>
      </c>
      <c r="AF1146" s="28">
        <v>351521</v>
      </c>
      <c r="AG1146" s="28">
        <v>341739</v>
      </c>
      <c r="AH1146" s="28">
        <v>368960</v>
      </c>
      <c r="AI1146" s="28">
        <v>395365</v>
      </c>
      <c r="AJ1146" s="28">
        <v>419465</v>
      </c>
      <c r="AK1146" s="28">
        <v>437277</v>
      </c>
      <c r="AL1146" s="28">
        <v>446035</v>
      </c>
      <c r="AM1146" s="28">
        <v>454033</v>
      </c>
      <c r="AN1146" s="28">
        <v>415895</v>
      </c>
      <c r="AO1146" s="28">
        <v>454289</v>
      </c>
      <c r="AP1146" s="5">
        <v>579.4</v>
      </c>
      <c r="AQ1146" s="5">
        <v>521.20000000000005</v>
      </c>
      <c r="AR1146" s="5">
        <v>503</v>
      </c>
      <c r="AS1146" s="5">
        <v>466.2</v>
      </c>
      <c r="AU1146" s="51" t="s">
        <v>408</v>
      </c>
      <c r="AV1146" s="52" t="s">
        <v>409</v>
      </c>
      <c r="AW1146" s="54"/>
      <c r="AY1146" s="59">
        <f t="shared" si="1566"/>
        <v>0</v>
      </c>
      <c r="AZ1146" s="59">
        <f t="shared" si="1567"/>
        <v>0</v>
      </c>
      <c r="BA1146" s="59">
        <f t="shared" si="1567"/>
        <v>7.3</v>
      </c>
    </row>
    <row r="1147" spans="1:53" x14ac:dyDescent="0.15">
      <c r="A1147" s="9"/>
      <c r="B1147" s="10"/>
      <c r="C1147" s="134"/>
      <c r="D1147" s="4" t="s">
        <v>9</v>
      </c>
      <c r="E1147" s="28"/>
      <c r="F1147" s="28"/>
      <c r="G1147" s="28"/>
      <c r="H1147" s="28">
        <v>128130</v>
      </c>
      <c r="I1147" s="28"/>
      <c r="J1147" s="28"/>
      <c r="K1147" s="28"/>
      <c r="L1147" s="28"/>
      <c r="M1147" s="28"/>
      <c r="N1147" s="28"/>
      <c r="O1147" s="28"/>
      <c r="P1147" s="28"/>
      <c r="Q1147" s="28"/>
      <c r="R1147" s="28"/>
      <c r="S1147" s="28"/>
      <c r="T1147" s="28"/>
      <c r="U1147" s="28"/>
      <c r="V1147" s="28"/>
      <c r="W1147" s="28"/>
      <c r="X1147" s="28"/>
      <c r="Y1147" s="28">
        <v>354745</v>
      </c>
      <c r="Z1147" s="28">
        <v>682602</v>
      </c>
      <c r="AA1147" s="28">
        <v>701822</v>
      </c>
      <c r="AB1147" s="28">
        <v>704328</v>
      </c>
      <c r="AC1147" s="28">
        <v>689892</v>
      </c>
      <c r="AD1147" s="28">
        <v>702370</v>
      </c>
      <c r="AE1147" s="28">
        <v>784915</v>
      </c>
      <c r="AF1147" s="28">
        <v>860148</v>
      </c>
      <c r="AG1147" s="28">
        <v>855475</v>
      </c>
      <c r="AH1147" s="28">
        <v>892750</v>
      </c>
      <c r="AI1147" s="28">
        <v>947454</v>
      </c>
      <c r="AJ1147" s="28">
        <v>995917</v>
      </c>
      <c r="AK1147" s="28">
        <v>1006432</v>
      </c>
      <c r="AL1147" s="28">
        <v>1005583</v>
      </c>
      <c r="AM1147" s="28">
        <v>1045869</v>
      </c>
      <c r="AN1147" s="28">
        <v>973474</v>
      </c>
      <c r="AO1147" s="28">
        <v>1029202</v>
      </c>
      <c r="AP1147" s="5">
        <v>1141.0999999999999</v>
      </c>
      <c r="AQ1147" s="5">
        <v>1149.2</v>
      </c>
      <c r="AR1147" s="5">
        <v>1114.4000000000001</v>
      </c>
      <c r="AS1147" s="5">
        <v>1026.0999999999999</v>
      </c>
      <c r="AU1147" s="51" t="s">
        <v>410</v>
      </c>
      <c r="AV1147" s="52"/>
      <c r="AW1147" s="54"/>
      <c r="AY1147" s="59">
        <f t="shared" si="1566"/>
        <v>0</v>
      </c>
      <c r="AZ1147" s="59">
        <f t="shared" si="1567"/>
        <v>0</v>
      </c>
      <c r="BA1147" s="59">
        <f t="shared" si="1567"/>
        <v>6.8</v>
      </c>
    </row>
    <row r="1148" spans="1:53" x14ac:dyDescent="0.15">
      <c r="A1148" s="9"/>
      <c r="B1148" s="10"/>
      <c r="C1148" s="134"/>
      <c r="D1148" s="4" t="s">
        <v>10</v>
      </c>
      <c r="E1148" s="28"/>
      <c r="F1148" s="28"/>
      <c r="G1148" s="28"/>
      <c r="H1148" s="28">
        <v>48534</v>
      </c>
      <c r="I1148" s="28"/>
      <c r="J1148" s="28"/>
      <c r="K1148" s="28"/>
      <c r="L1148" s="28"/>
      <c r="M1148" s="28"/>
      <c r="N1148" s="28"/>
      <c r="O1148" s="28"/>
      <c r="P1148" s="28"/>
      <c r="Q1148" s="28"/>
      <c r="R1148" s="28"/>
      <c r="S1148" s="28"/>
      <c r="T1148" s="28"/>
      <c r="U1148" s="28"/>
      <c r="V1148" s="28"/>
      <c r="W1148" s="28"/>
      <c r="X1148" s="28"/>
      <c r="Y1148" s="28">
        <v>380469</v>
      </c>
      <c r="Z1148" s="28">
        <v>338960</v>
      </c>
      <c r="AA1148" s="28">
        <v>355068</v>
      </c>
      <c r="AB1148" s="28">
        <v>337806</v>
      </c>
      <c r="AC1148" s="28">
        <v>370381</v>
      </c>
      <c r="AD1148" s="28">
        <v>400054</v>
      </c>
      <c r="AE1148" s="28">
        <v>466193</v>
      </c>
      <c r="AF1148" s="28">
        <v>499996</v>
      </c>
      <c r="AG1148" s="28">
        <v>485317</v>
      </c>
      <c r="AH1148" s="28">
        <v>519375</v>
      </c>
      <c r="AI1148" s="28">
        <v>551816</v>
      </c>
      <c r="AJ1148" s="28">
        <v>580118</v>
      </c>
      <c r="AK1148" s="28">
        <v>597208</v>
      </c>
      <c r="AL1148" s="28">
        <v>595063</v>
      </c>
      <c r="AM1148" s="28">
        <v>609671</v>
      </c>
      <c r="AN1148" s="28">
        <v>536134</v>
      </c>
      <c r="AO1148" s="28">
        <v>573342</v>
      </c>
      <c r="AP1148" s="5">
        <v>604.20000000000005</v>
      </c>
      <c r="AQ1148" s="5">
        <v>673</v>
      </c>
      <c r="AR1148" s="5">
        <v>645.9</v>
      </c>
      <c r="AS1148" s="5">
        <v>590.20000000000005</v>
      </c>
      <c r="AU1148" s="51"/>
      <c r="AV1148" s="52"/>
      <c r="AW1148" s="54"/>
      <c r="AY1148" s="59">
        <f t="shared" si="1566"/>
        <v>0</v>
      </c>
      <c r="AZ1148" s="59">
        <f t="shared" si="1567"/>
        <v>0</v>
      </c>
      <c r="BA1148" s="59">
        <f t="shared" si="1567"/>
        <v>0.5</v>
      </c>
    </row>
    <row r="1149" spans="1:53" ht="14.25" thickBot="1" x14ac:dyDescent="0.2">
      <c r="A1149" s="12"/>
      <c r="B1149" s="12"/>
      <c r="C1149" s="135"/>
      <c r="D1149" s="6" t="s">
        <v>11</v>
      </c>
      <c r="E1149" s="29"/>
      <c r="F1149" s="29"/>
      <c r="G1149" s="29"/>
      <c r="H1149" s="29"/>
      <c r="I1149" s="29"/>
      <c r="J1149" s="29"/>
      <c r="K1149" s="29"/>
      <c r="L1149" s="29"/>
      <c r="M1149" s="29"/>
      <c r="N1149" s="29"/>
      <c r="O1149" s="29"/>
      <c r="P1149" s="29"/>
      <c r="Q1149" s="29"/>
      <c r="R1149" s="29"/>
      <c r="S1149" s="29"/>
      <c r="T1149" s="29"/>
      <c r="U1149" s="29"/>
      <c r="V1149" s="29"/>
      <c r="W1149" s="29"/>
      <c r="X1149" s="29"/>
      <c r="Y1149" s="29">
        <v>410853</v>
      </c>
      <c r="Z1149" s="29">
        <f>Z1148</f>
        <v>338960</v>
      </c>
      <c r="AA1149" s="29">
        <v>376458</v>
      </c>
      <c r="AB1149" s="29">
        <v>358574</v>
      </c>
      <c r="AC1149" s="29">
        <v>391368</v>
      </c>
      <c r="AD1149" s="29">
        <v>422397</v>
      </c>
      <c r="AE1149" s="29">
        <v>475497</v>
      </c>
      <c r="AF1149" s="29">
        <v>515643</v>
      </c>
      <c r="AG1149" s="29">
        <v>495018</v>
      </c>
      <c r="AH1149" s="29">
        <v>529762</v>
      </c>
      <c r="AI1149" s="29">
        <v>562851</v>
      </c>
      <c r="AJ1149" s="29">
        <v>591718</v>
      </c>
      <c r="AK1149" s="29">
        <v>609152</v>
      </c>
      <c r="AL1149" s="29">
        <v>606964</v>
      </c>
      <c r="AM1149" s="29">
        <v>621865</v>
      </c>
      <c r="AN1149" s="29">
        <v>546857</v>
      </c>
      <c r="AO1149" s="29">
        <v>584810</v>
      </c>
      <c r="AP1149" s="7">
        <v>616.20000000000005</v>
      </c>
      <c r="AQ1149" s="7">
        <v>696.5</v>
      </c>
      <c r="AR1149" s="7">
        <v>658.9</v>
      </c>
      <c r="AS1149" s="7">
        <v>602.1</v>
      </c>
      <c r="AU1149" s="51"/>
      <c r="AV1149" s="52"/>
      <c r="AW1149" s="55"/>
      <c r="AY1149" s="59">
        <f t="shared" si="1566"/>
        <v>0</v>
      </c>
      <c r="AZ1149" s="59">
        <f t="shared" si="1567"/>
        <v>0</v>
      </c>
      <c r="BA1149" s="59">
        <f t="shared" si="1567"/>
        <v>0.5</v>
      </c>
    </row>
    <row r="1150" spans="1:53" x14ac:dyDescent="0.15">
      <c r="A1150" s="9"/>
      <c r="B1150" s="9"/>
      <c r="C1150" s="137" t="s">
        <v>214</v>
      </c>
      <c r="D1150" s="16" t="s">
        <v>6</v>
      </c>
      <c r="E1150" s="34"/>
      <c r="F1150" s="34"/>
      <c r="G1150" s="34"/>
      <c r="H1150" s="34"/>
      <c r="I1150" s="34"/>
      <c r="J1150" s="34"/>
      <c r="K1150" s="34"/>
      <c r="L1150" s="34"/>
      <c r="M1150" s="34"/>
      <c r="N1150" s="34"/>
      <c r="O1150" s="34"/>
      <c r="P1150" s="34"/>
      <c r="Q1150" s="34"/>
      <c r="R1150" s="34"/>
      <c r="S1150" s="34"/>
      <c r="T1150" s="34"/>
      <c r="U1150" s="34"/>
      <c r="V1150" s="34"/>
      <c r="W1150" s="34"/>
      <c r="X1150" s="34"/>
      <c r="Y1150" s="34"/>
      <c r="Z1150" s="34"/>
      <c r="AA1150" s="34"/>
      <c r="AB1150" s="34"/>
      <c r="AC1150" s="34"/>
      <c r="AD1150" s="34"/>
      <c r="AE1150" s="34"/>
      <c r="AF1150" s="34"/>
      <c r="AG1150" s="34"/>
      <c r="AH1150" s="34"/>
      <c r="AI1150" s="34"/>
      <c r="AJ1150" s="34"/>
      <c r="AK1150" s="34"/>
      <c r="AL1150" s="34"/>
      <c r="AM1150" s="34"/>
      <c r="AN1150" s="34"/>
      <c r="AO1150" s="34"/>
      <c r="AP1150" s="17"/>
      <c r="AQ1150" s="17"/>
      <c r="AR1150" s="17">
        <v>184.8</v>
      </c>
      <c r="AS1150" s="17">
        <v>191.5</v>
      </c>
      <c r="AU1150" s="51"/>
      <c r="AV1150" s="52"/>
      <c r="AW1150" s="53" t="s">
        <v>232</v>
      </c>
      <c r="AY1150" s="59">
        <f t="shared" si="1566"/>
        <v>0</v>
      </c>
      <c r="AZ1150" s="59">
        <f t="shared" si="1567"/>
        <v>0</v>
      </c>
      <c r="BA1150" s="59">
        <f t="shared" si="1567"/>
        <v>24.4</v>
      </c>
    </row>
    <row r="1151" spans="1:53" x14ac:dyDescent="0.15">
      <c r="A1151" s="9" t="s">
        <v>215</v>
      </c>
      <c r="B1151" s="10" t="s">
        <v>216</v>
      </c>
      <c r="C1151" s="137"/>
      <c r="D1151" s="4" t="s">
        <v>7</v>
      </c>
      <c r="E1151" s="28"/>
      <c r="F1151" s="28"/>
      <c r="G1151" s="28"/>
      <c r="H1151" s="28"/>
      <c r="I1151" s="28"/>
      <c r="J1151" s="28"/>
      <c r="K1151" s="28"/>
      <c r="L1151" s="28"/>
      <c r="M1151" s="28"/>
      <c r="N1151" s="28"/>
      <c r="O1151" s="28"/>
      <c r="P1151" s="28"/>
      <c r="Q1151" s="28"/>
      <c r="R1151" s="28"/>
      <c r="S1151" s="28"/>
      <c r="T1151" s="28"/>
      <c r="U1151" s="28"/>
      <c r="V1151" s="28"/>
      <c r="W1151" s="28"/>
      <c r="X1151" s="28"/>
      <c r="Y1151" s="28"/>
      <c r="Z1151" s="28"/>
      <c r="AA1151" s="28"/>
      <c r="AB1151" s="28"/>
      <c r="AC1151" s="28"/>
      <c r="AD1151" s="28"/>
      <c r="AE1151" s="28"/>
      <c r="AF1151" s="28"/>
      <c r="AG1151" s="28"/>
      <c r="AH1151" s="28"/>
      <c r="AI1151" s="28"/>
      <c r="AJ1151" s="28"/>
      <c r="AK1151" s="28"/>
      <c r="AL1151" s="28"/>
      <c r="AM1151" s="28"/>
      <c r="AN1151" s="28"/>
      <c r="AO1151" s="28"/>
      <c r="AP1151" s="5"/>
      <c r="AQ1151" s="5"/>
      <c r="AR1151" s="5">
        <v>63.2</v>
      </c>
      <c r="AS1151" s="5">
        <v>51.6</v>
      </c>
      <c r="AU1151" s="51"/>
      <c r="AV1151" s="52"/>
      <c r="AW1151" s="54"/>
      <c r="AY1151" s="59">
        <f t="shared" si="1566"/>
        <v>0</v>
      </c>
      <c r="AZ1151" s="59">
        <f t="shared" si="1567"/>
        <v>0</v>
      </c>
      <c r="BA1151" s="59">
        <f t="shared" si="1567"/>
        <v>3.3</v>
      </c>
    </row>
    <row r="1152" spans="1:53" x14ac:dyDescent="0.15">
      <c r="A1152" s="9" t="s">
        <v>217</v>
      </c>
      <c r="B1152" s="10"/>
      <c r="C1152" s="137"/>
      <c r="D1152" s="4" t="s">
        <v>8</v>
      </c>
      <c r="E1152" s="28"/>
      <c r="F1152" s="28"/>
      <c r="G1152" s="28"/>
      <c r="H1152" s="28"/>
      <c r="I1152" s="28"/>
      <c r="J1152" s="28"/>
      <c r="K1152" s="28"/>
      <c r="L1152" s="28"/>
      <c r="M1152" s="28"/>
      <c r="N1152" s="28"/>
      <c r="O1152" s="28"/>
      <c r="P1152" s="28"/>
      <c r="Q1152" s="28"/>
      <c r="R1152" s="28"/>
      <c r="S1152" s="28"/>
      <c r="T1152" s="28"/>
      <c r="U1152" s="28"/>
      <c r="V1152" s="28"/>
      <c r="W1152" s="28"/>
      <c r="X1152" s="28"/>
      <c r="Y1152" s="28"/>
      <c r="Z1152" s="28"/>
      <c r="AA1152" s="28"/>
      <c r="AB1152" s="28"/>
      <c r="AC1152" s="28"/>
      <c r="AD1152" s="28"/>
      <c r="AE1152" s="28"/>
      <c r="AF1152" s="28"/>
      <c r="AG1152" s="28"/>
      <c r="AH1152" s="28"/>
      <c r="AI1152" s="28"/>
      <c r="AJ1152" s="28"/>
      <c r="AK1152" s="28"/>
      <c r="AL1152" s="28"/>
      <c r="AM1152" s="28"/>
      <c r="AN1152" s="28"/>
      <c r="AO1152" s="28"/>
      <c r="AP1152" s="5"/>
      <c r="AQ1152" s="5"/>
      <c r="AR1152" s="5">
        <v>121.6</v>
      </c>
      <c r="AS1152" s="5">
        <v>139.9</v>
      </c>
      <c r="AU1152" s="51"/>
      <c r="AV1152" s="52"/>
      <c r="AW1152" s="54"/>
      <c r="AY1152" s="59">
        <f t="shared" si="1566"/>
        <v>0</v>
      </c>
      <c r="AZ1152" s="59">
        <f t="shared" si="1567"/>
        <v>0</v>
      </c>
      <c r="BA1152" s="59">
        <f t="shared" si="1567"/>
        <v>21.1</v>
      </c>
    </row>
    <row r="1153" spans="1:53" x14ac:dyDescent="0.15">
      <c r="A1153" s="9"/>
      <c r="B1153" s="10"/>
      <c r="C1153" s="137"/>
      <c r="D1153" s="4" t="s">
        <v>9</v>
      </c>
      <c r="E1153" s="28"/>
      <c r="F1153" s="28"/>
      <c r="G1153" s="28"/>
      <c r="H1153" s="28"/>
      <c r="I1153" s="28"/>
      <c r="J1153" s="28"/>
      <c r="K1153" s="28"/>
      <c r="L1153" s="28"/>
      <c r="M1153" s="28"/>
      <c r="N1153" s="28"/>
      <c r="O1153" s="28"/>
      <c r="P1153" s="28"/>
      <c r="Q1153" s="28"/>
      <c r="R1153" s="28"/>
      <c r="S1153" s="28"/>
      <c r="T1153" s="28"/>
      <c r="U1153" s="28"/>
      <c r="V1153" s="28"/>
      <c r="W1153" s="28"/>
      <c r="X1153" s="28"/>
      <c r="Y1153" s="28"/>
      <c r="Z1153" s="28"/>
      <c r="AA1153" s="28"/>
      <c r="AB1153" s="28"/>
      <c r="AC1153" s="28"/>
      <c r="AD1153" s="28"/>
      <c r="AE1153" s="28"/>
      <c r="AF1153" s="28"/>
      <c r="AG1153" s="28"/>
      <c r="AH1153" s="28"/>
      <c r="AI1153" s="28"/>
      <c r="AJ1153" s="28"/>
      <c r="AK1153" s="28"/>
      <c r="AL1153" s="28"/>
      <c r="AM1153" s="28"/>
      <c r="AN1153" s="28"/>
      <c r="AO1153" s="28"/>
      <c r="AP1153" s="5"/>
      <c r="AQ1153" s="5"/>
      <c r="AR1153" s="5">
        <v>170.3</v>
      </c>
      <c r="AS1153" s="5">
        <v>180.5</v>
      </c>
      <c r="AU1153" s="51"/>
      <c r="AV1153" s="52"/>
      <c r="AW1153" s="54"/>
      <c r="AY1153" s="59">
        <f t="shared" si="1566"/>
        <v>0</v>
      </c>
      <c r="AZ1153" s="59">
        <f t="shared" si="1567"/>
        <v>0</v>
      </c>
      <c r="BA1153" s="59">
        <f t="shared" si="1567"/>
        <v>16.3</v>
      </c>
    </row>
    <row r="1154" spans="1:53" x14ac:dyDescent="0.15">
      <c r="A1154" s="9"/>
      <c r="B1154" s="10"/>
      <c r="C1154" s="137"/>
      <c r="D1154" s="4" t="s">
        <v>10</v>
      </c>
      <c r="E1154" s="28"/>
      <c r="F1154" s="28"/>
      <c r="G1154" s="28"/>
      <c r="H1154" s="28"/>
      <c r="I1154" s="28"/>
      <c r="J1154" s="28"/>
      <c r="K1154" s="28"/>
      <c r="L1154" s="28"/>
      <c r="M1154" s="28"/>
      <c r="N1154" s="28"/>
      <c r="O1154" s="28"/>
      <c r="P1154" s="28"/>
      <c r="Q1154" s="28"/>
      <c r="R1154" s="28"/>
      <c r="S1154" s="28"/>
      <c r="T1154" s="28"/>
      <c r="U1154" s="28"/>
      <c r="V1154" s="28"/>
      <c r="W1154" s="28"/>
      <c r="X1154" s="28"/>
      <c r="Y1154" s="28"/>
      <c r="Z1154" s="28"/>
      <c r="AA1154" s="28"/>
      <c r="AB1154" s="28"/>
      <c r="AC1154" s="28"/>
      <c r="AD1154" s="28"/>
      <c r="AE1154" s="28"/>
      <c r="AF1154" s="28"/>
      <c r="AG1154" s="28"/>
      <c r="AH1154" s="28"/>
      <c r="AI1154" s="28"/>
      <c r="AJ1154" s="28"/>
      <c r="AK1154" s="28"/>
      <c r="AL1154" s="28"/>
      <c r="AM1154" s="28"/>
      <c r="AN1154" s="28"/>
      <c r="AO1154" s="28"/>
      <c r="AP1154" s="5"/>
      <c r="AQ1154" s="5"/>
      <c r="AR1154" s="5">
        <v>14.5</v>
      </c>
      <c r="AS1154" s="5">
        <v>11</v>
      </c>
      <c r="AU1154" s="51"/>
      <c r="AV1154" s="56"/>
      <c r="AW1154" s="54"/>
      <c r="AY1154" s="59">
        <f t="shared" si="1566"/>
        <v>0</v>
      </c>
      <c r="AZ1154" s="59">
        <f t="shared" si="1567"/>
        <v>0</v>
      </c>
      <c r="BA1154" s="59">
        <f t="shared" si="1567"/>
        <v>8.1</v>
      </c>
    </row>
    <row r="1155" spans="1:53" ht="14.25" thickBot="1" x14ac:dyDescent="0.2">
      <c r="A1155" s="9"/>
      <c r="B1155" s="10"/>
      <c r="C1155" s="138"/>
      <c r="D1155" s="6" t="s">
        <v>11</v>
      </c>
      <c r="E1155" s="29"/>
      <c r="F1155" s="29"/>
      <c r="G1155" s="29"/>
      <c r="H1155" s="29"/>
      <c r="I1155" s="29"/>
      <c r="J1155" s="29"/>
      <c r="K1155" s="29"/>
      <c r="L1155" s="29"/>
      <c r="M1155" s="29"/>
      <c r="N1155" s="29"/>
      <c r="O1155" s="29"/>
      <c r="P1155" s="29"/>
      <c r="Q1155" s="29"/>
      <c r="R1155" s="29"/>
      <c r="S1155" s="29"/>
      <c r="T1155" s="29"/>
      <c r="U1155" s="29"/>
      <c r="V1155" s="29"/>
      <c r="W1155" s="29"/>
      <c r="X1155" s="29"/>
      <c r="Y1155" s="29"/>
      <c r="Z1155" s="29"/>
      <c r="AA1155" s="29"/>
      <c r="AB1155" s="29"/>
      <c r="AC1155" s="29"/>
      <c r="AD1155" s="29"/>
      <c r="AE1155" s="29"/>
      <c r="AF1155" s="29"/>
      <c r="AG1155" s="29"/>
      <c r="AH1155" s="29"/>
      <c r="AI1155" s="29"/>
      <c r="AJ1155" s="29"/>
      <c r="AK1155" s="29"/>
      <c r="AL1155" s="29"/>
      <c r="AM1155" s="29"/>
      <c r="AN1155" s="29"/>
      <c r="AO1155" s="29"/>
      <c r="AP1155" s="7"/>
      <c r="AQ1155" s="7"/>
      <c r="AR1155" s="7">
        <v>20.399999999999999</v>
      </c>
      <c r="AS1155" s="7">
        <v>23.5</v>
      </c>
      <c r="AU1155" s="51"/>
      <c r="AV1155" s="56"/>
      <c r="AW1155" s="55"/>
      <c r="AY1155" s="59">
        <f t="shared" si="1566"/>
        <v>0</v>
      </c>
      <c r="AZ1155" s="59">
        <f t="shared" si="1567"/>
        <v>0</v>
      </c>
      <c r="BA1155" s="59">
        <f t="shared" si="1567"/>
        <v>8.1</v>
      </c>
    </row>
    <row r="1156" spans="1:53" x14ac:dyDescent="0.15">
      <c r="A1156" s="9"/>
      <c r="B1156" s="10"/>
      <c r="C1156" s="136" t="s">
        <v>218</v>
      </c>
      <c r="D1156" s="2" t="s">
        <v>6</v>
      </c>
      <c r="E1156" s="26"/>
      <c r="F1156" s="26"/>
      <c r="G1156" s="26"/>
      <c r="H1156" s="26"/>
      <c r="I1156" s="26"/>
      <c r="J1156" s="26"/>
      <c r="K1156" s="26"/>
      <c r="L1156" s="26"/>
      <c r="M1156" s="26"/>
      <c r="N1156" s="26"/>
      <c r="O1156" s="26"/>
      <c r="P1156" s="26"/>
      <c r="Q1156" s="26"/>
      <c r="R1156" s="26"/>
      <c r="S1156" s="26"/>
      <c r="T1156" s="26"/>
      <c r="U1156" s="26"/>
      <c r="V1156" s="26"/>
      <c r="W1156" s="26"/>
      <c r="X1156" s="26"/>
      <c r="Y1156" s="26"/>
      <c r="Z1156" s="26"/>
      <c r="AA1156" s="26"/>
      <c r="AB1156" s="26"/>
      <c r="AC1156" s="26"/>
      <c r="AD1156" s="26"/>
      <c r="AE1156" s="26"/>
      <c r="AF1156" s="26"/>
      <c r="AG1156" s="26"/>
      <c r="AH1156" s="26"/>
      <c r="AI1156" s="26"/>
      <c r="AJ1156" s="26"/>
      <c r="AK1156" s="26"/>
      <c r="AL1156" s="26"/>
      <c r="AM1156" s="26"/>
      <c r="AN1156" s="26"/>
      <c r="AO1156" s="26"/>
      <c r="AP1156" s="3"/>
      <c r="AQ1156" s="3"/>
      <c r="AR1156" s="3">
        <v>978.8</v>
      </c>
      <c r="AS1156" s="3">
        <v>820.3</v>
      </c>
      <c r="AU1156" s="51"/>
      <c r="AV1156" s="56"/>
      <c r="AW1156" s="53" t="s">
        <v>233</v>
      </c>
      <c r="AY1156" s="59">
        <f t="shared" si="1566"/>
        <v>0</v>
      </c>
      <c r="AZ1156" s="59">
        <f t="shared" si="1567"/>
        <v>0</v>
      </c>
      <c r="BA1156" s="59">
        <f t="shared" si="1567"/>
        <v>174.4</v>
      </c>
    </row>
    <row r="1157" spans="1:53" x14ac:dyDescent="0.15">
      <c r="A1157" s="9"/>
      <c r="B1157" s="10"/>
      <c r="C1157" s="137"/>
      <c r="D1157" s="4" t="s">
        <v>7</v>
      </c>
      <c r="E1157" s="28"/>
      <c r="F1157" s="28"/>
      <c r="G1157" s="28"/>
      <c r="H1157" s="28"/>
      <c r="I1157" s="28"/>
      <c r="J1157" s="28"/>
      <c r="K1157" s="28"/>
      <c r="L1157" s="28"/>
      <c r="M1157" s="28"/>
      <c r="N1157" s="28"/>
      <c r="O1157" s="28"/>
      <c r="P1157" s="28"/>
      <c r="Q1157" s="28"/>
      <c r="R1157" s="28"/>
      <c r="S1157" s="28"/>
      <c r="T1157" s="28"/>
      <c r="U1157" s="28"/>
      <c r="V1157" s="28"/>
      <c r="W1157" s="28"/>
      <c r="X1157" s="28"/>
      <c r="Y1157" s="28"/>
      <c r="Z1157" s="28"/>
      <c r="AA1157" s="28"/>
      <c r="AB1157" s="28"/>
      <c r="AC1157" s="28"/>
      <c r="AD1157" s="28"/>
      <c r="AE1157" s="28"/>
      <c r="AF1157" s="28"/>
      <c r="AG1157" s="28"/>
      <c r="AH1157" s="28"/>
      <c r="AI1157" s="28"/>
      <c r="AJ1157" s="28"/>
      <c r="AK1157" s="28"/>
      <c r="AL1157" s="28"/>
      <c r="AM1157" s="28"/>
      <c r="AN1157" s="28"/>
      <c r="AO1157" s="28"/>
      <c r="AP1157" s="5"/>
      <c r="AQ1157" s="5"/>
      <c r="AR1157" s="5">
        <v>697.4</v>
      </c>
      <c r="AS1157" s="5">
        <v>584.79999999999995</v>
      </c>
      <c r="AU1157" s="51"/>
      <c r="AV1157" s="56"/>
      <c r="AW1157" s="54"/>
      <c r="AY1157" s="59">
        <f t="shared" si="1566"/>
        <v>0</v>
      </c>
      <c r="AZ1157" s="59">
        <f t="shared" si="1567"/>
        <v>0</v>
      </c>
      <c r="BA1157" s="59">
        <f t="shared" si="1567"/>
        <v>1.8</v>
      </c>
    </row>
    <row r="1158" spans="1:53" x14ac:dyDescent="0.15">
      <c r="A1158" s="9"/>
      <c r="B1158" s="10"/>
      <c r="C1158" s="137"/>
      <c r="D1158" s="4" t="s">
        <v>8</v>
      </c>
      <c r="E1158" s="28"/>
      <c r="F1158" s="28"/>
      <c r="G1158" s="28"/>
      <c r="H1158" s="28"/>
      <c r="I1158" s="28"/>
      <c r="J1158" s="28"/>
      <c r="K1158" s="28"/>
      <c r="L1158" s="28"/>
      <c r="M1158" s="28"/>
      <c r="N1158" s="28"/>
      <c r="O1158" s="28"/>
      <c r="P1158" s="28"/>
      <c r="Q1158" s="28"/>
      <c r="R1158" s="28"/>
      <c r="S1158" s="28"/>
      <c r="T1158" s="28"/>
      <c r="U1158" s="28"/>
      <c r="V1158" s="28"/>
      <c r="W1158" s="28"/>
      <c r="X1158" s="28"/>
      <c r="Y1158" s="28"/>
      <c r="Z1158" s="28"/>
      <c r="AA1158" s="28"/>
      <c r="AB1158" s="28"/>
      <c r="AC1158" s="28"/>
      <c r="AD1158" s="28"/>
      <c r="AE1158" s="28"/>
      <c r="AF1158" s="28"/>
      <c r="AG1158" s="28"/>
      <c r="AH1158" s="28"/>
      <c r="AI1158" s="28"/>
      <c r="AJ1158" s="28"/>
      <c r="AK1158" s="28"/>
      <c r="AL1158" s="28"/>
      <c r="AM1158" s="28"/>
      <c r="AN1158" s="28"/>
      <c r="AO1158" s="28"/>
      <c r="AP1158" s="5"/>
      <c r="AQ1158" s="5"/>
      <c r="AR1158" s="5">
        <v>281.39999999999998</v>
      </c>
      <c r="AS1158" s="5">
        <v>235.5</v>
      </c>
      <c r="AU1158" s="51"/>
      <c r="AV1158" s="56"/>
      <c r="AW1158" s="54"/>
      <c r="AY1158" s="59">
        <f t="shared" si="1566"/>
        <v>0</v>
      </c>
      <c r="AZ1158" s="59">
        <f t="shared" si="1567"/>
        <v>0</v>
      </c>
      <c r="BA1158" s="59">
        <f t="shared" si="1567"/>
        <v>172.6</v>
      </c>
    </row>
    <row r="1159" spans="1:53" x14ac:dyDescent="0.15">
      <c r="A1159" s="9"/>
      <c r="B1159" s="10"/>
      <c r="C1159" s="137"/>
      <c r="D1159" s="4" t="s">
        <v>9</v>
      </c>
      <c r="E1159" s="28"/>
      <c r="F1159" s="28"/>
      <c r="G1159" s="28"/>
      <c r="H1159" s="28"/>
      <c r="I1159" s="28"/>
      <c r="J1159" s="28"/>
      <c r="K1159" s="28"/>
      <c r="L1159" s="28"/>
      <c r="M1159" s="28"/>
      <c r="N1159" s="28"/>
      <c r="O1159" s="28"/>
      <c r="P1159" s="28"/>
      <c r="Q1159" s="28"/>
      <c r="R1159" s="28"/>
      <c r="S1159" s="28"/>
      <c r="T1159" s="28"/>
      <c r="U1159" s="28"/>
      <c r="V1159" s="28"/>
      <c r="W1159" s="28"/>
      <c r="X1159" s="28"/>
      <c r="Y1159" s="28"/>
      <c r="Z1159" s="28"/>
      <c r="AA1159" s="28"/>
      <c r="AB1159" s="28"/>
      <c r="AC1159" s="28"/>
      <c r="AD1159" s="28"/>
      <c r="AE1159" s="28"/>
      <c r="AF1159" s="28"/>
      <c r="AG1159" s="28"/>
      <c r="AH1159" s="28"/>
      <c r="AI1159" s="28"/>
      <c r="AJ1159" s="28"/>
      <c r="AK1159" s="28"/>
      <c r="AL1159" s="28"/>
      <c r="AM1159" s="28"/>
      <c r="AN1159" s="28"/>
      <c r="AO1159" s="28"/>
      <c r="AP1159" s="5"/>
      <c r="AQ1159" s="5"/>
      <c r="AR1159" s="5">
        <v>952.1</v>
      </c>
      <c r="AS1159" s="5">
        <v>802.8</v>
      </c>
      <c r="AU1159" s="51"/>
      <c r="AV1159" s="56"/>
      <c r="AW1159" s="54"/>
      <c r="AY1159" s="59">
        <f t="shared" si="1566"/>
        <v>0</v>
      </c>
      <c r="AZ1159" s="59">
        <f t="shared" si="1567"/>
        <v>0</v>
      </c>
      <c r="BA1159" s="59">
        <f t="shared" si="1567"/>
        <v>152.30000000000001</v>
      </c>
    </row>
    <row r="1160" spans="1:53" x14ac:dyDescent="0.15">
      <c r="A1160" s="9"/>
      <c r="B1160" s="10"/>
      <c r="C1160" s="137"/>
      <c r="D1160" s="4" t="s">
        <v>10</v>
      </c>
      <c r="E1160" s="28"/>
      <c r="F1160" s="28"/>
      <c r="G1160" s="28"/>
      <c r="H1160" s="28"/>
      <c r="I1160" s="28"/>
      <c r="J1160" s="28"/>
      <c r="K1160" s="28"/>
      <c r="L1160" s="28"/>
      <c r="M1160" s="28"/>
      <c r="N1160" s="28"/>
      <c r="O1160" s="28"/>
      <c r="P1160" s="28"/>
      <c r="Q1160" s="28"/>
      <c r="R1160" s="28"/>
      <c r="S1160" s="28"/>
      <c r="T1160" s="28"/>
      <c r="U1160" s="28"/>
      <c r="V1160" s="28"/>
      <c r="W1160" s="28"/>
      <c r="X1160" s="28"/>
      <c r="Y1160" s="28"/>
      <c r="Z1160" s="28"/>
      <c r="AA1160" s="28"/>
      <c r="AB1160" s="28"/>
      <c r="AC1160" s="28"/>
      <c r="AD1160" s="28"/>
      <c r="AE1160" s="28"/>
      <c r="AF1160" s="28"/>
      <c r="AG1160" s="28"/>
      <c r="AH1160" s="28"/>
      <c r="AI1160" s="28"/>
      <c r="AJ1160" s="28"/>
      <c r="AK1160" s="28"/>
      <c r="AL1160" s="28"/>
      <c r="AM1160" s="28"/>
      <c r="AN1160" s="28"/>
      <c r="AO1160" s="28"/>
      <c r="AP1160" s="5"/>
      <c r="AQ1160" s="5"/>
      <c r="AR1160" s="5">
        <v>26.7</v>
      </c>
      <c r="AS1160" s="5">
        <v>17.5</v>
      </c>
      <c r="AU1160" s="51"/>
      <c r="AV1160" s="56"/>
      <c r="AW1160" s="54"/>
      <c r="AY1160" s="59">
        <f t="shared" si="1566"/>
        <v>0</v>
      </c>
      <c r="AZ1160" s="59">
        <f t="shared" si="1567"/>
        <v>0</v>
      </c>
      <c r="BA1160" s="59">
        <f t="shared" si="1567"/>
        <v>22.1</v>
      </c>
    </row>
    <row r="1161" spans="1:53" ht="14.25" thickBot="1" x14ac:dyDescent="0.2">
      <c r="A1161" s="9"/>
      <c r="B1161" s="10"/>
      <c r="C1161" s="138"/>
      <c r="D1161" s="6" t="s">
        <v>11</v>
      </c>
      <c r="E1161" s="29"/>
      <c r="F1161" s="29"/>
      <c r="G1161" s="29"/>
      <c r="H1161" s="29"/>
      <c r="I1161" s="29"/>
      <c r="J1161" s="29"/>
      <c r="K1161" s="29"/>
      <c r="L1161" s="29"/>
      <c r="M1161" s="29"/>
      <c r="N1161" s="29"/>
      <c r="O1161" s="29"/>
      <c r="P1161" s="29"/>
      <c r="Q1161" s="29"/>
      <c r="R1161" s="29"/>
      <c r="S1161" s="29"/>
      <c r="T1161" s="29"/>
      <c r="U1161" s="29"/>
      <c r="V1161" s="29"/>
      <c r="W1161" s="29"/>
      <c r="X1161" s="29"/>
      <c r="Y1161" s="29"/>
      <c r="Z1161" s="29"/>
      <c r="AA1161" s="29"/>
      <c r="AB1161" s="29"/>
      <c r="AC1161" s="29"/>
      <c r="AD1161" s="29"/>
      <c r="AE1161" s="29"/>
      <c r="AF1161" s="29"/>
      <c r="AG1161" s="29"/>
      <c r="AH1161" s="29"/>
      <c r="AI1161" s="29"/>
      <c r="AJ1161" s="29"/>
      <c r="AK1161" s="29"/>
      <c r="AL1161" s="29"/>
      <c r="AM1161" s="29"/>
      <c r="AN1161" s="29"/>
      <c r="AO1161" s="29"/>
      <c r="AP1161" s="7"/>
      <c r="AQ1161" s="7"/>
      <c r="AR1161" s="7">
        <v>29.1</v>
      </c>
      <c r="AS1161" s="7">
        <v>18.5</v>
      </c>
      <c r="AU1161" s="57"/>
      <c r="AV1161" s="58"/>
      <c r="AW1161" s="55"/>
      <c r="AY1161" s="59">
        <f t="shared" si="1566"/>
        <v>0</v>
      </c>
      <c r="AZ1161" s="59">
        <f t="shared" si="1567"/>
        <v>0</v>
      </c>
      <c r="BA1161" s="59">
        <f t="shared" si="1567"/>
        <v>22.8</v>
      </c>
    </row>
    <row r="1162" spans="1:53" x14ac:dyDescent="0.15">
      <c r="A1162" s="9"/>
      <c r="B1162" s="10"/>
      <c r="C1162" s="136" t="s">
        <v>219</v>
      </c>
      <c r="D1162" s="2" t="s">
        <v>6</v>
      </c>
      <c r="E1162" s="26"/>
      <c r="F1162" s="26"/>
      <c r="G1162" s="26"/>
      <c r="H1162" s="26"/>
      <c r="I1162" s="26"/>
      <c r="J1162" s="26"/>
      <c r="K1162" s="26"/>
      <c r="L1162" s="26"/>
      <c r="M1162" s="26"/>
      <c r="N1162" s="26"/>
      <c r="O1162" s="26"/>
      <c r="P1162" s="26"/>
      <c r="Q1162" s="26"/>
      <c r="R1162" s="26"/>
      <c r="S1162" s="26"/>
      <c r="T1162" s="26"/>
      <c r="U1162" s="26"/>
      <c r="V1162" s="26"/>
      <c r="W1162" s="26"/>
      <c r="X1162" s="26"/>
      <c r="Y1162" s="26"/>
      <c r="Z1162" s="26"/>
      <c r="AA1162" s="26"/>
      <c r="AB1162" s="26"/>
      <c r="AC1162" s="26"/>
      <c r="AD1162" s="26"/>
      <c r="AE1162" s="26"/>
      <c r="AF1162" s="26"/>
      <c r="AG1162" s="26"/>
      <c r="AH1162" s="26"/>
      <c r="AI1162" s="26"/>
      <c r="AJ1162" s="26"/>
      <c r="AK1162" s="26"/>
      <c r="AL1162" s="26"/>
      <c r="AM1162" s="26"/>
      <c r="AN1162" s="26"/>
      <c r="AO1162" s="26"/>
      <c r="AP1162" s="3"/>
      <c r="AQ1162" s="3"/>
      <c r="AR1162" s="3">
        <v>134.6</v>
      </c>
      <c r="AS1162" s="3">
        <v>126</v>
      </c>
      <c r="AU1162" s="42" t="s">
        <v>411</v>
      </c>
      <c r="AV1162" s="43"/>
      <c r="AW1162" s="44"/>
      <c r="AY1162" s="59"/>
      <c r="AZ1162" s="59"/>
      <c r="BA1162" s="59"/>
    </row>
    <row r="1163" spans="1:53" x14ac:dyDescent="0.15">
      <c r="A1163" s="9"/>
      <c r="B1163" s="10"/>
      <c r="C1163" s="137"/>
      <c r="D1163" s="4" t="s">
        <v>7</v>
      </c>
      <c r="E1163" s="28"/>
      <c r="F1163" s="28"/>
      <c r="G1163" s="28"/>
      <c r="H1163" s="28"/>
      <c r="I1163" s="28"/>
      <c r="J1163" s="28"/>
      <c r="K1163" s="28"/>
      <c r="L1163" s="28"/>
      <c r="M1163" s="28"/>
      <c r="N1163" s="28"/>
      <c r="O1163" s="28"/>
      <c r="P1163" s="28"/>
      <c r="Q1163" s="28"/>
      <c r="R1163" s="28"/>
      <c r="S1163" s="28"/>
      <c r="T1163" s="28"/>
      <c r="U1163" s="28"/>
      <c r="V1163" s="28"/>
      <c r="W1163" s="28"/>
      <c r="X1163" s="28"/>
      <c r="Y1163" s="28"/>
      <c r="Z1163" s="28"/>
      <c r="AA1163" s="28"/>
      <c r="AB1163" s="28"/>
      <c r="AC1163" s="28"/>
      <c r="AD1163" s="28"/>
      <c r="AE1163" s="28"/>
      <c r="AF1163" s="28"/>
      <c r="AG1163" s="28"/>
      <c r="AH1163" s="28"/>
      <c r="AI1163" s="28"/>
      <c r="AJ1163" s="28"/>
      <c r="AK1163" s="28"/>
      <c r="AL1163" s="28"/>
      <c r="AM1163" s="28"/>
      <c r="AN1163" s="28"/>
      <c r="AO1163" s="28"/>
      <c r="AP1163" s="5"/>
      <c r="AQ1163" s="5"/>
      <c r="AR1163" s="5">
        <v>21.6</v>
      </c>
      <c r="AS1163" s="5">
        <v>24.6</v>
      </c>
      <c r="AU1163" s="45"/>
      <c r="AV1163"/>
      <c r="AW1163" s="46"/>
      <c r="AY1163" s="59"/>
      <c r="AZ1163" s="59"/>
      <c r="BA1163" s="59"/>
    </row>
    <row r="1164" spans="1:53" x14ac:dyDescent="0.15">
      <c r="A1164" s="9"/>
      <c r="B1164" s="10"/>
      <c r="C1164" s="137"/>
      <c r="D1164" s="4" t="s">
        <v>8</v>
      </c>
      <c r="E1164" s="28"/>
      <c r="F1164" s="28"/>
      <c r="G1164" s="28"/>
      <c r="H1164" s="28"/>
      <c r="I1164" s="28"/>
      <c r="J1164" s="28"/>
      <c r="K1164" s="28"/>
      <c r="L1164" s="28"/>
      <c r="M1164" s="28"/>
      <c r="N1164" s="28"/>
      <c r="O1164" s="28"/>
      <c r="P1164" s="28"/>
      <c r="Q1164" s="28"/>
      <c r="R1164" s="28"/>
      <c r="S1164" s="28"/>
      <c r="T1164" s="28"/>
      <c r="U1164" s="28"/>
      <c r="V1164" s="28"/>
      <c r="W1164" s="28"/>
      <c r="X1164" s="28"/>
      <c r="Y1164" s="28"/>
      <c r="Z1164" s="28"/>
      <c r="AA1164" s="28"/>
      <c r="AB1164" s="28"/>
      <c r="AC1164" s="28"/>
      <c r="AD1164" s="28"/>
      <c r="AE1164" s="28"/>
      <c r="AF1164" s="28"/>
      <c r="AG1164" s="28"/>
      <c r="AH1164" s="28"/>
      <c r="AI1164" s="28"/>
      <c r="AJ1164" s="28"/>
      <c r="AK1164" s="28"/>
      <c r="AL1164" s="28"/>
      <c r="AM1164" s="28"/>
      <c r="AN1164" s="28"/>
      <c r="AO1164" s="28"/>
      <c r="AP1164" s="5"/>
      <c r="AQ1164" s="5"/>
      <c r="AR1164" s="5">
        <v>113</v>
      </c>
      <c r="AS1164" s="5">
        <v>101.4</v>
      </c>
      <c r="AU1164" s="45"/>
      <c r="AV1164"/>
      <c r="AW1164" s="46"/>
      <c r="AY1164" s="59"/>
      <c r="AZ1164" s="59"/>
      <c r="BA1164" s="59"/>
    </row>
    <row r="1165" spans="1:53" x14ac:dyDescent="0.15">
      <c r="A1165" s="9"/>
      <c r="B1165" s="10"/>
      <c r="C1165" s="137"/>
      <c r="D1165" s="4" t="s">
        <v>9</v>
      </c>
      <c r="E1165" s="28"/>
      <c r="F1165" s="28"/>
      <c r="G1165" s="28"/>
      <c r="H1165" s="28"/>
      <c r="I1165" s="28"/>
      <c r="J1165" s="28"/>
      <c r="K1165" s="28"/>
      <c r="L1165" s="28"/>
      <c r="M1165" s="28"/>
      <c r="N1165" s="28"/>
      <c r="O1165" s="28"/>
      <c r="P1165" s="28"/>
      <c r="Q1165" s="28"/>
      <c r="R1165" s="28"/>
      <c r="S1165" s="28"/>
      <c r="T1165" s="28"/>
      <c r="U1165" s="28"/>
      <c r="V1165" s="28"/>
      <c r="W1165" s="28"/>
      <c r="X1165" s="28"/>
      <c r="Y1165" s="28"/>
      <c r="Z1165" s="28"/>
      <c r="AA1165" s="28"/>
      <c r="AB1165" s="28"/>
      <c r="AC1165" s="28"/>
      <c r="AD1165" s="28"/>
      <c r="AE1165" s="28"/>
      <c r="AF1165" s="28"/>
      <c r="AG1165" s="28"/>
      <c r="AH1165" s="28"/>
      <c r="AI1165" s="28"/>
      <c r="AJ1165" s="28"/>
      <c r="AK1165" s="28"/>
      <c r="AL1165" s="28"/>
      <c r="AM1165" s="28"/>
      <c r="AN1165" s="28"/>
      <c r="AO1165" s="28"/>
      <c r="AP1165" s="5"/>
      <c r="AQ1165" s="5"/>
      <c r="AR1165" s="5">
        <v>113.2</v>
      </c>
      <c r="AS1165" s="5">
        <v>97.1</v>
      </c>
      <c r="AU1165" s="45"/>
      <c r="AV1165"/>
      <c r="AW1165" s="46"/>
      <c r="AY1165" s="59"/>
      <c r="AZ1165" s="59"/>
      <c r="BA1165" s="59"/>
    </row>
    <row r="1166" spans="1:53" x14ac:dyDescent="0.15">
      <c r="A1166" s="9"/>
      <c r="B1166" s="10"/>
      <c r="C1166" s="137"/>
      <c r="D1166" s="4" t="s">
        <v>10</v>
      </c>
      <c r="E1166" s="28"/>
      <c r="F1166" s="28"/>
      <c r="G1166" s="28"/>
      <c r="H1166" s="28"/>
      <c r="I1166" s="28"/>
      <c r="J1166" s="28"/>
      <c r="K1166" s="28"/>
      <c r="L1166" s="28"/>
      <c r="M1166" s="28"/>
      <c r="N1166" s="28"/>
      <c r="O1166" s="28"/>
      <c r="P1166" s="28"/>
      <c r="Q1166" s="28"/>
      <c r="R1166" s="28"/>
      <c r="S1166" s="28"/>
      <c r="T1166" s="28"/>
      <c r="U1166" s="28"/>
      <c r="V1166" s="28"/>
      <c r="W1166" s="28"/>
      <c r="X1166" s="28"/>
      <c r="Y1166" s="28"/>
      <c r="Z1166" s="28"/>
      <c r="AA1166" s="28"/>
      <c r="AB1166" s="28"/>
      <c r="AC1166" s="28"/>
      <c r="AD1166" s="28"/>
      <c r="AE1166" s="28"/>
      <c r="AF1166" s="28"/>
      <c r="AG1166" s="28"/>
      <c r="AH1166" s="28"/>
      <c r="AI1166" s="28"/>
      <c r="AJ1166" s="28"/>
      <c r="AK1166" s="28"/>
      <c r="AL1166" s="28"/>
      <c r="AM1166" s="28"/>
      <c r="AN1166" s="28"/>
      <c r="AO1166" s="28"/>
      <c r="AP1166" s="5"/>
      <c r="AQ1166" s="5"/>
      <c r="AR1166" s="5">
        <v>21.4</v>
      </c>
      <c r="AS1166" s="5">
        <v>28.9</v>
      </c>
      <c r="AU1166" s="45"/>
      <c r="AV1166"/>
      <c r="AW1166" s="46"/>
      <c r="AY1166" s="59"/>
      <c r="AZ1166" s="59"/>
      <c r="BA1166" s="59"/>
    </row>
    <row r="1167" spans="1:53" ht="14.25" thickBot="1" x14ac:dyDescent="0.2">
      <c r="A1167" s="9"/>
      <c r="B1167" s="10"/>
      <c r="C1167" s="138"/>
      <c r="D1167" s="6" t="s">
        <v>11</v>
      </c>
      <c r="E1167" s="29"/>
      <c r="F1167" s="29"/>
      <c r="G1167" s="29"/>
      <c r="H1167" s="29"/>
      <c r="I1167" s="29"/>
      <c r="J1167" s="29"/>
      <c r="K1167" s="29"/>
      <c r="L1167" s="29"/>
      <c r="M1167" s="29"/>
      <c r="N1167" s="29"/>
      <c r="O1167" s="29"/>
      <c r="P1167" s="29"/>
      <c r="Q1167" s="29"/>
      <c r="R1167" s="29"/>
      <c r="S1167" s="29"/>
      <c r="T1167" s="29"/>
      <c r="U1167" s="29"/>
      <c r="V1167" s="29"/>
      <c r="W1167" s="29"/>
      <c r="X1167" s="29"/>
      <c r="Y1167" s="29"/>
      <c r="Z1167" s="29"/>
      <c r="AA1167" s="29"/>
      <c r="AB1167" s="29"/>
      <c r="AC1167" s="29"/>
      <c r="AD1167" s="29"/>
      <c r="AE1167" s="29"/>
      <c r="AF1167" s="29"/>
      <c r="AG1167" s="29"/>
      <c r="AH1167" s="29"/>
      <c r="AI1167" s="29"/>
      <c r="AJ1167" s="29"/>
      <c r="AK1167" s="29"/>
      <c r="AL1167" s="29"/>
      <c r="AM1167" s="29"/>
      <c r="AN1167" s="29"/>
      <c r="AO1167" s="29"/>
      <c r="AP1167" s="7"/>
      <c r="AQ1167" s="7"/>
      <c r="AR1167" s="7">
        <v>21.4</v>
      </c>
      <c r="AS1167" s="7">
        <v>28.9</v>
      </c>
      <c r="AU1167" s="47"/>
      <c r="AV1167" s="48"/>
      <c r="AW1167" s="49"/>
      <c r="AY1167" s="59"/>
      <c r="AZ1167" s="59"/>
      <c r="BA1167" s="59"/>
    </row>
    <row r="1168" spans="1:53" x14ac:dyDescent="0.15">
      <c r="A1168" s="9"/>
      <c r="B1168" s="10"/>
      <c r="C1168" s="136" t="s">
        <v>220</v>
      </c>
      <c r="D1168" s="2" t="s">
        <v>6</v>
      </c>
      <c r="E1168" s="26"/>
      <c r="F1168" s="26"/>
      <c r="G1168" s="26"/>
      <c r="H1168" s="26"/>
      <c r="I1168" s="26"/>
      <c r="J1168" s="26"/>
      <c r="K1168" s="26"/>
      <c r="L1168" s="26"/>
      <c r="M1168" s="26"/>
      <c r="N1168" s="26"/>
      <c r="O1168" s="26"/>
      <c r="P1168" s="26"/>
      <c r="Q1168" s="26"/>
      <c r="R1168" s="26"/>
      <c r="S1168" s="26"/>
      <c r="T1168" s="26"/>
      <c r="U1168" s="26"/>
      <c r="V1168" s="26"/>
      <c r="W1168" s="26"/>
      <c r="X1168" s="26"/>
      <c r="Y1168" s="26"/>
      <c r="Z1168" s="26"/>
      <c r="AA1168" s="26"/>
      <c r="AB1168" s="26"/>
      <c r="AC1168" s="26"/>
      <c r="AD1168" s="26"/>
      <c r="AE1168" s="26"/>
      <c r="AF1168" s="26"/>
      <c r="AG1168" s="26"/>
      <c r="AH1168" s="26"/>
      <c r="AI1168" s="26"/>
      <c r="AJ1168" s="26"/>
      <c r="AK1168" s="26"/>
      <c r="AL1168" s="26"/>
      <c r="AM1168" s="26"/>
      <c r="AN1168" s="26"/>
      <c r="AO1168" s="26"/>
      <c r="AP1168" s="3"/>
      <c r="AQ1168" s="3"/>
      <c r="AR1168" s="3">
        <v>89</v>
      </c>
      <c r="AS1168" s="3">
        <v>91</v>
      </c>
      <c r="AU1168" s="50"/>
      <c r="AV1168" s="42" t="s">
        <v>234</v>
      </c>
      <c r="AW1168" s="44"/>
      <c r="AY1168" s="27">
        <f>SUM(AY1169:AY1170)</f>
        <v>8995.2999999999993</v>
      </c>
      <c r="AZ1168" s="27">
        <f>SUM(AZ1169:AZ1170)</f>
        <v>8995</v>
      </c>
      <c r="BA1168" s="27">
        <f>SUM(BA1169:BA1170)</f>
        <v>9012.7999999999993</v>
      </c>
    </row>
    <row r="1169" spans="1:53" x14ac:dyDescent="0.15">
      <c r="A1169" s="9"/>
      <c r="B1169" s="10"/>
      <c r="C1169" s="137"/>
      <c r="D1169" s="4" t="s">
        <v>7</v>
      </c>
      <c r="E1169" s="28"/>
      <c r="F1169" s="28"/>
      <c r="G1169" s="28"/>
      <c r="H1169" s="28"/>
      <c r="I1169" s="28"/>
      <c r="J1169" s="28"/>
      <c r="K1169" s="28"/>
      <c r="L1169" s="28"/>
      <c r="M1169" s="28"/>
      <c r="N1169" s="28"/>
      <c r="O1169" s="28"/>
      <c r="P1169" s="28"/>
      <c r="Q1169" s="28"/>
      <c r="R1169" s="28"/>
      <c r="S1169" s="28"/>
      <c r="T1169" s="28"/>
      <c r="U1169" s="28"/>
      <c r="V1169" s="28"/>
      <c r="W1169" s="28"/>
      <c r="X1169" s="28"/>
      <c r="Y1169" s="28"/>
      <c r="Z1169" s="28"/>
      <c r="AA1169" s="28"/>
      <c r="AB1169" s="28"/>
      <c r="AC1169" s="28"/>
      <c r="AD1169" s="28"/>
      <c r="AE1169" s="28"/>
      <c r="AF1169" s="28"/>
      <c r="AG1169" s="28"/>
      <c r="AH1169" s="28"/>
      <c r="AI1169" s="28"/>
      <c r="AJ1169" s="28"/>
      <c r="AK1169" s="28"/>
      <c r="AL1169" s="28"/>
      <c r="AM1169" s="28"/>
      <c r="AN1169" s="28"/>
      <c r="AO1169" s="28"/>
      <c r="AP1169" s="5"/>
      <c r="AQ1169" s="5"/>
      <c r="AR1169" s="5">
        <v>0</v>
      </c>
      <c r="AS1169" s="5">
        <v>0</v>
      </c>
      <c r="AU1169" s="51"/>
      <c r="AV1169" s="45"/>
      <c r="AW1169" s="46"/>
      <c r="AY1169" s="59">
        <f t="shared" ref="AY1169:BA1173" si="1577">AP1259</f>
        <v>2302.1</v>
      </c>
      <c r="AZ1169" s="59">
        <f t="shared" si="1577"/>
        <v>2205.1999999999998</v>
      </c>
      <c r="BA1169" s="59">
        <f t="shared" si="1577"/>
        <v>2180.6999999999998</v>
      </c>
    </row>
    <row r="1170" spans="1:53" x14ac:dyDescent="0.15">
      <c r="A1170" s="9"/>
      <c r="B1170" s="10"/>
      <c r="C1170" s="137"/>
      <c r="D1170" s="4" t="s">
        <v>8</v>
      </c>
      <c r="E1170" s="28"/>
      <c r="F1170" s="28"/>
      <c r="G1170" s="28"/>
      <c r="H1170" s="28"/>
      <c r="I1170" s="28"/>
      <c r="J1170" s="28"/>
      <c r="K1170" s="28"/>
      <c r="L1170" s="28"/>
      <c r="M1170" s="28"/>
      <c r="N1170" s="28"/>
      <c r="O1170" s="28"/>
      <c r="P1170" s="28"/>
      <c r="Q1170" s="28"/>
      <c r="R1170" s="28"/>
      <c r="S1170" s="28"/>
      <c r="T1170" s="28"/>
      <c r="U1170" s="28"/>
      <c r="V1170" s="28"/>
      <c r="W1170" s="28"/>
      <c r="X1170" s="28"/>
      <c r="Y1170" s="28"/>
      <c r="Z1170" s="28"/>
      <c r="AA1170" s="28"/>
      <c r="AB1170" s="28"/>
      <c r="AC1170" s="28"/>
      <c r="AD1170" s="28"/>
      <c r="AE1170" s="28"/>
      <c r="AF1170" s="28"/>
      <c r="AG1170" s="28"/>
      <c r="AH1170" s="28"/>
      <c r="AI1170" s="28"/>
      <c r="AJ1170" s="28"/>
      <c r="AK1170" s="28"/>
      <c r="AL1170" s="28"/>
      <c r="AM1170" s="28"/>
      <c r="AN1170" s="28"/>
      <c r="AO1170" s="28"/>
      <c r="AP1170" s="5"/>
      <c r="AQ1170" s="5"/>
      <c r="AR1170" s="5">
        <v>89</v>
      </c>
      <c r="AS1170" s="5">
        <v>91</v>
      </c>
      <c r="AU1170" s="51"/>
      <c r="AV1170" s="45"/>
      <c r="AW1170" s="46"/>
      <c r="AY1170" s="59">
        <f t="shared" si="1577"/>
        <v>6693.2</v>
      </c>
      <c r="AZ1170" s="59">
        <f t="shared" si="1577"/>
        <v>6789.8</v>
      </c>
      <c r="BA1170" s="59">
        <f t="shared" si="1577"/>
        <v>6832.1</v>
      </c>
    </row>
    <row r="1171" spans="1:53" x14ac:dyDescent="0.15">
      <c r="A1171" s="9"/>
      <c r="B1171" s="10"/>
      <c r="C1171" s="137"/>
      <c r="D1171" s="4" t="s">
        <v>9</v>
      </c>
      <c r="E1171" s="28"/>
      <c r="F1171" s="28"/>
      <c r="G1171" s="28"/>
      <c r="H1171" s="28"/>
      <c r="I1171" s="28"/>
      <c r="J1171" s="28"/>
      <c r="K1171" s="28"/>
      <c r="L1171" s="28"/>
      <c r="M1171" s="28"/>
      <c r="N1171" s="28"/>
      <c r="O1171" s="28"/>
      <c r="P1171" s="28"/>
      <c r="Q1171" s="28"/>
      <c r="R1171" s="28"/>
      <c r="S1171" s="28"/>
      <c r="T1171" s="28"/>
      <c r="U1171" s="28"/>
      <c r="V1171" s="28"/>
      <c r="W1171" s="28"/>
      <c r="X1171" s="28"/>
      <c r="Y1171" s="28"/>
      <c r="Z1171" s="28"/>
      <c r="AA1171" s="28"/>
      <c r="AB1171" s="28"/>
      <c r="AC1171" s="28"/>
      <c r="AD1171" s="28"/>
      <c r="AE1171" s="28"/>
      <c r="AF1171" s="28"/>
      <c r="AG1171" s="28"/>
      <c r="AH1171" s="28"/>
      <c r="AI1171" s="28"/>
      <c r="AJ1171" s="28"/>
      <c r="AK1171" s="28"/>
      <c r="AL1171" s="28"/>
      <c r="AM1171" s="28"/>
      <c r="AN1171" s="28"/>
      <c r="AO1171" s="28"/>
      <c r="AP1171" s="5"/>
      <c r="AQ1171" s="5"/>
      <c r="AR1171" s="5">
        <v>89</v>
      </c>
      <c r="AS1171" s="5">
        <v>91</v>
      </c>
      <c r="AU1171" s="51"/>
      <c r="AV1171" s="45"/>
      <c r="AW1171" s="46"/>
      <c r="AY1171" s="59">
        <f t="shared" si="1577"/>
        <v>7071.1</v>
      </c>
      <c r="AZ1171" s="59">
        <f t="shared" si="1577"/>
        <v>7017.7</v>
      </c>
      <c r="BA1171" s="59">
        <f t="shared" si="1577"/>
        <v>7121</v>
      </c>
    </row>
    <row r="1172" spans="1:53" x14ac:dyDescent="0.15">
      <c r="A1172" s="9"/>
      <c r="B1172" s="10"/>
      <c r="C1172" s="137"/>
      <c r="D1172" s="4" t="s">
        <v>10</v>
      </c>
      <c r="E1172" s="28"/>
      <c r="F1172" s="28"/>
      <c r="G1172" s="28"/>
      <c r="H1172" s="28"/>
      <c r="I1172" s="28"/>
      <c r="J1172" s="28"/>
      <c r="K1172" s="28"/>
      <c r="L1172" s="28"/>
      <c r="M1172" s="28"/>
      <c r="N1172" s="28"/>
      <c r="O1172" s="28"/>
      <c r="P1172" s="28"/>
      <c r="Q1172" s="28"/>
      <c r="R1172" s="28"/>
      <c r="S1172" s="28"/>
      <c r="T1172" s="28"/>
      <c r="U1172" s="28"/>
      <c r="V1172" s="28"/>
      <c r="W1172" s="28"/>
      <c r="X1172" s="28"/>
      <c r="Y1172" s="28"/>
      <c r="Z1172" s="28"/>
      <c r="AA1172" s="28"/>
      <c r="AB1172" s="28"/>
      <c r="AC1172" s="28"/>
      <c r="AD1172" s="28"/>
      <c r="AE1172" s="28"/>
      <c r="AF1172" s="28"/>
      <c r="AG1172" s="28"/>
      <c r="AH1172" s="28"/>
      <c r="AI1172" s="28"/>
      <c r="AJ1172" s="28"/>
      <c r="AK1172" s="28"/>
      <c r="AL1172" s="28"/>
      <c r="AM1172" s="28"/>
      <c r="AN1172" s="28"/>
      <c r="AO1172" s="28"/>
      <c r="AP1172" s="5"/>
      <c r="AQ1172" s="5"/>
      <c r="AR1172" s="5">
        <v>0</v>
      </c>
      <c r="AS1172" s="5">
        <v>0</v>
      </c>
      <c r="AU1172" s="51"/>
      <c r="AV1172" s="45"/>
      <c r="AW1172" s="46"/>
      <c r="AY1172" s="59">
        <f t="shared" si="1577"/>
        <v>1924.2</v>
      </c>
      <c r="AZ1172" s="59">
        <f t="shared" si="1577"/>
        <v>1977.3</v>
      </c>
      <c r="BA1172" s="59">
        <f t="shared" si="1577"/>
        <v>1891.8</v>
      </c>
    </row>
    <row r="1173" spans="1:53" ht="14.25" thickBot="1" x14ac:dyDescent="0.2">
      <c r="A1173" s="9"/>
      <c r="B1173" s="10"/>
      <c r="C1173" s="138"/>
      <c r="D1173" s="6" t="s">
        <v>11</v>
      </c>
      <c r="E1173" s="29"/>
      <c r="F1173" s="29"/>
      <c r="G1173" s="29"/>
      <c r="H1173" s="29"/>
      <c r="I1173" s="29"/>
      <c r="J1173" s="29"/>
      <c r="K1173" s="29"/>
      <c r="L1173" s="29"/>
      <c r="M1173" s="29"/>
      <c r="N1173" s="29"/>
      <c r="O1173" s="29"/>
      <c r="P1173" s="29"/>
      <c r="Q1173" s="29"/>
      <c r="R1173" s="29"/>
      <c r="S1173" s="29"/>
      <c r="T1173" s="29"/>
      <c r="U1173" s="29"/>
      <c r="V1173" s="29"/>
      <c r="W1173" s="29"/>
      <c r="X1173" s="29"/>
      <c r="Y1173" s="29"/>
      <c r="Z1173" s="29"/>
      <c r="AA1173" s="29"/>
      <c r="AB1173" s="29"/>
      <c r="AC1173" s="29"/>
      <c r="AD1173" s="29"/>
      <c r="AE1173" s="29"/>
      <c r="AF1173" s="29"/>
      <c r="AG1173" s="29"/>
      <c r="AH1173" s="29"/>
      <c r="AI1173" s="29"/>
      <c r="AJ1173" s="29"/>
      <c r="AK1173" s="29"/>
      <c r="AL1173" s="29"/>
      <c r="AM1173" s="29"/>
      <c r="AN1173" s="29"/>
      <c r="AO1173" s="29"/>
      <c r="AP1173" s="7"/>
      <c r="AQ1173" s="7"/>
      <c r="AR1173" s="7">
        <v>0</v>
      </c>
      <c r="AS1173" s="7">
        <v>0</v>
      </c>
      <c r="AU1173" s="51"/>
      <c r="AV1173" s="47"/>
      <c r="AW1173" s="49"/>
      <c r="AY1173" s="59">
        <f t="shared" si="1577"/>
        <v>2238.6</v>
      </c>
      <c r="AZ1173" s="59">
        <f t="shared" si="1577"/>
        <v>2272.6</v>
      </c>
      <c r="BA1173" s="59">
        <f t="shared" si="1577"/>
        <v>2256.8000000000002</v>
      </c>
    </row>
    <row r="1174" spans="1:53" x14ac:dyDescent="0.15">
      <c r="A1174" s="9"/>
      <c r="B1174" s="10"/>
      <c r="C1174" s="136" t="s">
        <v>221</v>
      </c>
      <c r="D1174" s="2" t="s">
        <v>6</v>
      </c>
      <c r="E1174" s="26"/>
      <c r="F1174" s="26"/>
      <c r="G1174" s="26"/>
      <c r="H1174" s="26"/>
      <c r="I1174" s="26"/>
      <c r="J1174" s="26"/>
      <c r="K1174" s="26"/>
      <c r="L1174" s="26"/>
      <c r="M1174" s="26"/>
      <c r="N1174" s="26"/>
      <c r="O1174" s="26"/>
      <c r="P1174" s="26"/>
      <c r="Q1174" s="26"/>
      <c r="R1174" s="26"/>
      <c r="S1174" s="26"/>
      <c r="T1174" s="26"/>
      <c r="U1174" s="26"/>
      <c r="V1174" s="26"/>
      <c r="W1174" s="26"/>
      <c r="X1174" s="26"/>
      <c r="Y1174" s="26"/>
      <c r="Z1174" s="26"/>
      <c r="AA1174" s="26"/>
      <c r="AB1174" s="26"/>
      <c r="AC1174" s="26"/>
      <c r="AD1174" s="26"/>
      <c r="AE1174" s="26"/>
      <c r="AF1174" s="26"/>
      <c r="AG1174" s="26"/>
      <c r="AH1174" s="26"/>
      <c r="AI1174" s="26"/>
      <c r="AJ1174" s="26"/>
      <c r="AK1174" s="26"/>
      <c r="AL1174" s="26"/>
      <c r="AM1174" s="26"/>
      <c r="AN1174" s="26"/>
      <c r="AO1174" s="26"/>
      <c r="AP1174" s="3"/>
      <c r="AQ1174" s="3"/>
      <c r="AR1174" s="3">
        <v>336.2</v>
      </c>
      <c r="AS1174" s="3">
        <v>337.1</v>
      </c>
      <c r="AU1174" s="51"/>
      <c r="AV1174" s="52"/>
      <c r="AW1174" s="53" t="s">
        <v>235</v>
      </c>
      <c r="AY1174" s="27">
        <f>SUM(AY1175:AY1176)</f>
        <v>2221.8000000000002</v>
      </c>
      <c r="AZ1174" s="27">
        <f>SUM(AZ1175:AZ1176)</f>
        <v>2178.6</v>
      </c>
      <c r="BA1174" s="27">
        <f>SUM(BA1175:BA1176)</f>
        <v>2153.6</v>
      </c>
    </row>
    <row r="1175" spans="1:53" x14ac:dyDescent="0.15">
      <c r="A1175" s="9"/>
      <c r="B1175" s="10"/>
      <c r="C1175" s="137"/>
      <c r="D1175" s="4" t="s">
        <v>7</v>
      </c>
      <c r="E1175" s="28"/>
      <c r="F1175" s="28"/>
      <c r="G1175" s="28"/>
      <c r="H1175" s="28"/>
      <c r="I1175" s="28"/>
      <c r="J1175" s="28"/>
      <c r="K1175" s="28"/>
      <c r="L1175" s="28"/>
      <c r="M1175" s="28"/>
      <c r="N1175" s="28"/>
      <c r="O1175" s="28"/>
      <c r="P1175" s="28"/>
      <c r="Q1175" s="28"/>
      <c r="R1175" s="28"/>
      <c r="S1175" s="28"/>
      <c r="T1175" s="28"/>
      <c r="U1175" s="28"/>
      <c r="V1175" s="28"/>
      <c r="W1175" s="28"/>
      <c r="X1175" s="28"/>
      <c r="Y1175" s="28"/>
      <c r="Z1175" s="28"/>
      <c r="AA1175" s="28"/>
      <c r="AB1175" s="28"/>
      <c r="AC1175" s="28"/>
      <c r="AD1175" s="28"/>
      <c r="AE1175" s="28"/>
      <c r="AF1175" s="28"/>
      <c r="AG1175" s="28"/>
      <c r="AH1175" s="28"/>
      <c r="AI1175" s="28"/>
      <c r="AJ1175" s="28"/>
      <c r="AK1175" s="28"/>
      <c r="AL1175" s="28"/>
      <c r="AM1175" s="28"/>
      <c r="AN1175" s="28"/>
      <c r="AO1175" s="28"/>
      <c r="AP1175" s="5"/>
      <c r="AQ1175" s="5"/>
      <c r="AR1175" s="5">
        <v>7.3</v>
      </c>
      <c r="AS1175" s="5">
        <v>6.4</v>
      </c>
      <c r="AU1175" s="51"/>
      <c r="AV1175" s="52"/>
      <c r="AW1175" s="54"/>
      <c r="AY1175" s="59">
        <f t="shared" ref="AY1175:BA1179" si="1578">AP1265</f>
        <v>755</v>
      </c>
      <c r="AZ1175" s="59">
        <f t="shared" si="1578"/>
        <v>648.79999999999995</v>
      </c>
      <c r="BA1175" s="59">
        <f t="shared" si="1578"/>
        <v>665.3</v>
      </c>
    </row>
    <row r="1176" spans="1:53" x14ac:dyDescent="0.15">
      <c r="A1176" s="9"/>
      <c r="B1176" s="10"/>
      <c r="C1176" s="137"/>
      <c r="D1176" s="4" t="s">
        <v>8</v>
      </c>
      <c r="E1176" s="28"/>
      <c r="F1176" s="28"/>
      <c r="G1176" s="28"/>
      <c r="H1176" s="28"/>
      <c r="I1176" s="28"/>
      <c r="J1176" s="28"/>
      <c r="K1176" s="28"/>
      <c r="L1176" s="28"/>
      <c r="M1176" s="28"/>
      <c r="N1176" s="28"/>
      <c r="O1176" s="28"/>
      <c r="P1176" s="28"/>
      <c r="Q1176" s="28"/>
      <c r="R1176" s="28"/>
      <c r="S1176" s="28"/>
      <c r="T1176" s="28"/>
      <c r="U1176" s="28"/>
      <c r="V1176" s="28"/>
      <c r="W1176" s="28"/>
      <c r="X1176" s="28"/>
      <c r="Y1176" s="28"/>
      <c r="Z1176" s="28"/>
      <c r="AA1176" s="28"/>
      <c r="AB1176" s="28"/>
      <c r="AC1176" s="28"/>
      <c r="AD1176" s="28"/>
      <c r="AE1176" s="28"/>
      <c r="AF1176" s="28"/>
      <c r="AG1176" s="28"/>
      <c r="AH1176" s="28"/>
      <c r="AI1176" s="28"/>
      <c r="AJ1176" s="28"/>
      <c r="AK1176" s="28"/>
      <c r="AL1176" s="28"/>
      <c r="AM1176" s="28"/>
      <c r="AN1176" s="28"/>
      <c r="AO1176" s="28"/>
      <c r="AP1176" s="5"/>
      <c r="AQ1176" s="5"/>
      <c r="AR1176" s="5">
        <v>328.9</v>
      </c>
      <c r="AS1176" s="5">
        <v>330.7</v>
      </c>
      <c r="AU1176" s="51"/>
      <c r="AV1176" s="52"/>
      <c r="AW1176" s="54"/>
      <c r="AY1176" s="59">
        <f t="shared" si="1578"/>
        <v>1466.8</v>
      </c>
      <c r="AZ1176" s="59">
        <f t="shared" si="1578"/>
        <v>1529.8</v>
      </c>
      <c r="BA1176" s="59">
        <f t="shared" si="1578"/>
        <v>1488.3</v>
      </c>
    </row>
    <row r="1177" spans="1:53" x14ac:dyDescent="0.15">
      <c r="A1177" s="9"/>
      <c r="B1177" s="10"/>
      <c r="C1177" s="137"/>
      <c r="D1177" s="4" t="s">
        <v>9</v>
      </c>
      <c r="E1177" s="28"/>
      <c r="F1177" s="28"/>
      <c r="G1177" s="28"/>
      <c r="H1177" s="28"/>
      <c r="I1177" s="28"/>
      <c r="J1177" s="28"/>
      <c r="K1177" s="28"/>
      <c r="L1177" s="28"/>
      <c r="M1177" s="28"/>
      <c r="N1177" s="28"/>
      <c r="O1177" s="28"/>
      <c r="P1177" s="28"/>
      <c r="Q1177" s="28"/>
      <c r="R1177" s="28"/>
      <c r="S1177" s="28"/>
      <c r="T1177" s="28"/>
      <c r="U1177" s="28"/>
      <c r="V1177" s="28"/>
      <c r="W1177" s="28"/>
      <c r="X1177" s="28"/>
      <c r="Y1177" s="28"/>
      <c r="Z1177" s="28"/>
      <c r="AA1177" s="28"/>
      <c r="AB1177" s="28"/>
      <c r="AC1177" s="28"/>
      <c r="AD1177" s="28"/>
      <c r="AE1177" s="28"/>
      <c r="AF1177" s="28"/>
      <c r="AG1177" s="28"/>
      <c r="AH1177" s="28"/>
      <c r="AI1177" s="28"/>
      <c r="AJ1177" s="28"/>
      <c r="AK1177" s="28"/>
      <c r="AL1177" s="28"/>
      <c r="AM1177" s="28"/>
      <c r="AN1177" s="28"/>
      <c r="AO1177" s="28"/>
      <c r="AP1177" s="5"/>
      <c r="AQ1177" s="5"/>
      <c r="AR1177" s="5">
        <v>328.8</v>
      </c>
      <c r="AS1177" s="5">
        <v>327.39999999999998</v>
      </c>
      <c r="AU1177" s="51"/>
      <c r="AV1177" s="52"/>
      <c r="AW1177" s="54"/>
      <c r="AY1177" s="59">
        <f t="shared" si="1578"/>
        <v>1643.1</v>
      </c>
      <c r="AZ1177" s="59">
        <f t="shared" si="1578"/>
        <v>1584.7</v>
      </c>
      <c r="BA1177" s="59">
        <f t="shared" si="1578"/>
        <v>1593.1</v>
      </c>
    </row>
    <row r="1178" spans="1:53" x14ac:dyDescent="0.15">
      <c r="A1178" s="9"/>
      <c r="B1178" s="10"/>
      <c r="C1178" s="137"/>
      <c r="D1178" s="4" t="s">
        <v>10</v>
      </c>
      <c r="E1178" s="28"/>
      <c r="F1178" s="28"/>
      <c r="G1178" s="28"/>
      <c r="H1178" s="28"/>
      <c r="I1178" s="28"/>
      <c r="J1178" s="28"/>
      <c r="K1178" s="28"/>
      <c r="L1178" s="28"/>
      <c r="M1178" s="28"/>
      <c r="N1178" s="28"/>
      <c r="O1178" s="28"/>
      <c r="P1178" s="28"/>
      <c r="Q1178" s="28"/>
      <c r="R1178" s="28"/>
      <c r="S1178" s="28"/>
      <c r="T1178" s="28"/>
      <c r="U1178" s="28"/>
      <c r="V1178" s="28"/>
      <c r="W1178" s="28"/>
      <c r="X1178" s="28"/>
      <c r="Y1178" s="28"/>
      <c r="Z1178" s="28"/>
      <c r="AA1178" s="28"/>
      <c r="AB1178" s="28"/>
      <c r="AC1178" s="28"/>
      <c r="AD1178" s="28"/>
      <c r="AE1178" s="28"/>
      <c r="AF1178" s="28"/>
      <c r="AG1178" s="28"/>
      <c r="AH1178" s="28"/>
      <c r="AI1178" s="28"/>
      <c r="AJ1178" s="28"/>
      <c r="AK1178" s="28"/>
      <c r="AL1178" s="28"/>
      <c r="AM1178" s="28"/>
      <c r="AN1178" s="28"/>
      <c r="AO1178" s="28"/>
      <c r="AP1178" s="5"/>
      <c r="AQ1178" s="5"/>
      <c r="AR1178" s="5">
        <v>7.4</v>
      </c>
      <c r="AS1178" s="5">
        <v>9.6999999999999993</v>
      </c>
      <c r="AU1178" s="51"/>
      <c r="AV1178" s="52"/>
      <c r="AW1178" s="54"/>
      <c r="AY1178" s="59">
        <f t="shared" si="1578"/>
        <v>578.70000000000005</v>
      </c>
      <c r="AZ1178" s="59">
        <f t="shared" si="1578"/>
        <v>593.9</v>
      </c>
      <c r="BA1178" s="59">
        <f t="shared" si="1578"/>
        <v>560.5</v>
      </c>
    </row>
    <row r="1179" spans="1:53" ht="14.25" thickBot="1" x14ac:dyDescent="0.2">
      <c r="A1179" s="9"/>
      <c r="B1179" s="10"/>
      <c r="C1179" s="138"/>
      <c r="D1179" s="6" t="s">
        <v>11</v>
      </c>
      <c r="E1179" s="29"/>
      <c r="F1179" s="29"/>
      <c r="G1179" s="29"/>
      <c r="H1179" s="29"/>
      <c r="I1179" s="29"/>
      <c r="J1179" s="29"/>
      <c r="K1179" s="29"/>
      <c r="L1179" s="29"/>
      <c r="M1179" s="29"/>
      <c r="N1179" s="29"/>
      <c r="O1179" s="29"/>
      <c r="P1179" s="29"/>
      <c r="Q1179" s="29"/>
      <c r="R1179" s="29"/>
      <c r="S1179" s="29"/>
      <c r="T1179" s="29"/>
      <c r="U1179" s="29"/>
      <c r="V1179" s="29"/>
      <c r="W1179" s="29"/>
      <c r="X1179" s="29"/>
      <c r="Y1179" s="29"/>
      <c r="Z1179" s="29"/>
      <c r="AA1179" s="29"/>
      <c r="AB1179" s="29"/>
      <c r="AC1179" s="29"/>
      <c r="AD1179" s="29"/>
      <c r="AE1179" s="29"/>
      <c r="AF1179" s="29"/>
      <c r="AG1179" s="29"/>
      <c r="AH1179" s="29"/>
      <c r="AI1179" s="29"/>
      <c r="AJ1179" s="29"/>
      <c r="AK1179" s="29"/>
      <c r="AL1179" s="29"/>
      <c r="AM1179" s="29"/>
      <c r="AN1179" s="29"/>
      <c r="AO1179" s="29"/>
      <c r="AP1179" s="7"/>
      <c r="AQ1179" s="7"/>
      <c r="AR1179" s="7">
        <v>7.4</v>
      </c>
      <c r="AS1179" s="7">
        <v>9.6999999999999993</v>
      </c>
      <c r="AU1179" s="51"/>
      <c r="AV1179" s="52"/>
      <c r="AW1179" s="55"/>
      <c r="AY1179" s="59">
        <f t="shared" si="1578"/>
        <v>812</v>
      </c>
      <c r="AZ1179" s="59">
        <f t="shared" si="1578"/>
        <v>811.9</v>
      </c>
      <c r="BA1179" s="59">
        <f t="shared" si="1578"/>
        <v>842.7</v>
      </c>
    </row>
    <row r="1180" spans="1:53" x14ac:dyDescent="0.15">
      <c r="A1180" s="9"/>
      <c r="B1180" s="10"/>
      <c r="C1180" s="133" t="s">
        <v>287</v>
      </c>
      <c r="D1180" s="2" t="s">
        <v>6</v>
      </c>
      <c r="E1180" s="26">
        <f t="shared" ref="E1180:AI1180" si="1579">SUM(E1181:E1182)-SUM(E1183:E1184)</f>
        <v>0</v>
      </c>
      <c r="F1180" s="26">
        <f t="shared" si="1579"/>
        <v>0</v>
      </c>
      <c r="G1180" s="26">
        <f t="shared" si="1579"/>
        <v>0</v>
      </c>
      <c r="H1180" s="26">
        <f t="shared" si="1579"/>
        <v>0</v>
      </c>
      <c r="I1180" s="26">
        <f t="shared" si="1579"/>
        <v>0</v>
      </c>
      <c r="J1180" s="26">
        <f t="shared" si="1579"/>
        <v>0</v>
      </c>
      <c r="K1180" s="26">
        <f t="shared" si="1579"/>
        <v>0</v>
      </c>
      <c r="L1180" s="26">
        <f t="shared" si="1579"/>
        <v>0</v>
      </c>
      <c r="M1180" s="26">
        <f t="shared" si="1579"/>
        <v>0</v>
      </c>
      <c r="N1180" s="26">
        <f t="shared" si="1579"/>
        <v>0</v>
      </c>
      <c r="O1180" s="26">
        <f t="shared" si="1579"/>
        <v>0</v>
      </c>
      <c r="P1180" s="26">
        <f t="shared" si="1579"/>
        <v>0</v>
      </c>
      <c r="Q1180" s="26">
        <f t="shared" si="1579"/>
        <v>0</v>
      </c>
      <c r="R1180" s="26">
        <f t="shared" si="1579"/>
        <v>0</v>
      </c>
      <c r="S1180" s="26">
        <f t="shared" si="1579"/>
        <v>0</v>
      </c>
      <c r="T1180" s="26">
        <f t="shared" si="1579"/>
        <v>0</v>
      </c>
      <c r="U1180" s="26">
        <f t="shared" si="1579"/>
        <v>0</v>
      </c>
      <c r="V1180" s="26">
        <f t="shared" si="1579"/>
        <v>0</v>
      </c>
      <c r="W1180" s="26">
        <f t="shared" si="1579"/>
        <v>0</v>
      </c>
      <c r="X1180" s="26">
        <f t="shared" si="1579"/>
        <v>0</v>
      </c>
      <c r="Y1180" s="26">
        <f t="shared" si="1579"/>
        <v>0</v>
      </c>
      <c r="Z1180" s="26">
        <f t="shared" si="1579"/>
        <v>0</v>
      </c>
      <c r="AA1180" s="26">
        <f t="shared" si="1579"/>
        <v>0</v>
      </c>
      <c r="AB1180" s="26">
        <f t="shared" si="1579"/>
        <v>0</v>
      </c>
      <c r="AC1180" s="26">
        <f t="shared" si="1579"/>
        <v>0</v>
      </c>
      <c r="AD1180" s="26">
        <f t="shared" si="1579"/>
        <v>0</v>
      </c>
      <c r="AE1180" s="26">
        <f t="shared" si="1579"/>
        <v>0</v>
      </c>
      <c r="AF1180" s="26">
        <f t="shared" si="1579"/>
        <v>0</v>
      </c>
      <c r="AG1180" s="26">
        <f t="shared" si="1579"/>
        <v>0</v>
      </c>
      <c r="AH1180" s="26">
        <f t="shared" si="1579"/>
        <v>0</v>
      </c>
      <c r="AI1180" s="26">
        <f t="shared" si="1579"/>
        <v>0</v>
      </c>
      <c r="AJ1180" s="26">
        <f t="shared" ref="AJ1180:AK1180" si="1580">SUM(AJ1181:AJ1182)-SUM(AJ1183:AJ1184)</f>
        <v>0</v>
      </c>
      <c r="AK1180" s="26">
        <f t="shared" si="1580"/>
        <v>0</v>
      </c>
      <c r="AL1180" s="26">
        <f t="shared" ref="AL1180" si="1581">SUM(AL1181:AL1182)-SUM(AL1183:AL1184)</f>
        <v>0</v>
      </c>
      <c r="AM1180" s="26">
        <f t="shared" ref="AM1180" si="1582">SUM(AM1181:AM1182)-SUM(AM1183:AM1184)</f>
        <v>0</v>
      </c>
      <c r="AN1180" s="26">
        <f t="shared" ref="AN1180" si="1583">SUM(AN1181:AN1182)-SUM(AN1183:AN1184)</f>
        <v>0</v>
      </c>
      <c r="AO1180" s="26">
        <f t="shared" ref="AO1180" si="1584">SUM(AO1181:AO1182)-SUM(AO1183:AO1184)</f>
        <v>0</v>
      </c>
      <c r="AP1180" s="27">
        <f t="shared" ref="AP1180" si="1585">SUM(AP1181:AP1182)-SUM(AP1183:AP1184)</f>
        <v>0</v>
      </c>
      <c r="AQ1180" s="27">
        <f t="shared" ref="AQ1180" si="1586">SUM(AQ1181:AQ1182)-SUM(AQ1183:AQ1184)</f>
        <v>0</v>
      </c>
      <c r="AR1180" s="3">
        <v>817.6</v>
      </c>
      <c r="AS1180" s="3">
        <v>674.7</v>
      </c>
      <c r="AU1180" s="51"/>
      <c r="AV1180" s="52"/>
      <c r="AW1180" s="53" t="s">
        <v>412</v>
      </c>
      <c r="AY1180" s="27">
        <f>SUM(AY1181:AY1182)</f>
        <v>1398.6</v>
      </c>
      <c r="AZ1180" s="27">
        <f>SUM(AZ1181:AZ1182)</f>
        <v>1401.6</v>
      </c>
      <c r="BA1180" s="27">
        <f>SUM(BA1181:BA1182)</f>
        <v>1364.9</v>
      </c>
    </row>
    <row r="1181" spans="1:53" x14ac:dyDescent="0.15">
      <c r="A1181" s="9"/>
      <c r="B1181" s="10"/>
      <c r="C1181" s="134"/>
      <c r="D1181" s="4" t="s">
        <v>7</v>
      </c>
      <c r="E1181" s="28"/>
      <c r="F1181" s="28"/>
      <c r="G1181" s="28"/>
      <c r="H1181" s="28">
        <v>81558</v>
      </c>
      <c r="I1181" s="28">
        <v>122286</v>
      </c>
      <c r="J1181" s="28">
        <v>114853</v>
      </c>
      <c r="K1181" s="28">
        <v>146820</v>
      </c>
      <c r="L1181" s="28">
        <v>274255</v>
      </c>
      <c r="M1181" s="28">
        <v>236997</v>
      </c>
      <c r="N1181" s="28">
        <v>217713</v>
      </c>
      <c r="O1181" s="28">
        <v>190698</v>
      </c>
      <c r="P1181" s="28">
        <v>352007</v>
      </c>
      <c r="Q1181" s="28">
        <v>315207</v>
      </c>
      <c r="R1181" s="28">
        <v>273203</v>
      </c>
      <c r="S1181" s="28">
        <v>280025</v>
      </c>
      <c r="T1181" s="28">
        <v>237692</v>
      </c>
      <c r="U1181" s="28">
        <v>294412</v>
      </c>
      <c r="V1181" s="28">
        <v>264970</v>
      </c>
      <c r="W1181" s="28">
        <v>337291</v>
      </c>
      <c r="X1181" s="28">
        <v>333272</v>
      </c>
      <c r="Y1181" s="28">
        <v>342292</v>
      </c>
      <c r="Z1181" s="28">
        <v>296900</v>
      </c>
      <c r="AA1181" s="28">
        <v>281043</v>
      </c>
      <c r="AB1181" s="28">
        <v>282469</v>
      </c>
      <c r="AC1181" s="28">
        <v>251318</v>
      </c>
      <c r="AD1181" s="28">
        <v>283302</v>
      </c>
      <c r="AE1181" s="28">
        <v>325113</v>
      </c>
      <c r="AF1181" s="28">
        <v>377664</v>
      </c>
      <c r="AG1181" s="28">
        <v>286458</v>
      </c>
      <c r="AH1181" s="28">
        <v>352702</v>
      </c>
      <c r="AI1181" s="28">
        <v>403780</v>
      </c>
      <c r="AJ1181" s="28">
        <v>470133</v>
      </c>
      <c r="AK1181" s="28">
        <v>429677</v>
      </c>
      <c r="AL1181" s="28">
        <v>354361</v>
      </c>
      <c r="AM1181" s="28">
        <v>353357</v>
      </c>
      <c r="AN1181" s="28">
        <v>336894</v>
      </c>
      <c r="AO1181" s="28">
        <v>406470</v>
      </c>
      <c r="AP1181" s="5">
        <v>563.6</v>
      </c>
      <c r="AQ1181" s="5">
        <v>454.2</v>
      </c>
      <c r="AR1181" s="5">
        <v>505.2</v>
      </c>
      <c r="AS1181" s="5">
        <v>364.5</v>
      </c>
      <c r="AU1181" s="51"/>
      <c r="AV1181" s="52"/>
      <c r="AW1181" s="54"/>
      <c r="AY1181" s="59">
        <f t="shared" ref="AY1181:AY1191" si="1587">AP1271</f>
        <v>656.4</v>
      </c>
      <c r="AZ1181" s="59">
        <f t="shared" ref="AZ1181:AZ1191" si="1588">AQ1271</f>
        <v>628.70000000000005</v>
      </c>
      <c r="BA1181" s="59">
        <f t="shared" ref="BA1181:BA1191" si="1589">AR1271</f>
        <v>616.4</v>
      </c>
    </row>
    <row r="1182" spans="1:53" x14ac:dyDescent="0.15">
      <c r="A1182" s="9"/>
      <c r="B1182" s="10"/>
      <c r="C1182" s="134"/>
      <c r="D1182" s="4" t="s">
        <v>8</v>
      </c>
      <c r="E1182" s="28"/>
      <c r="F1182" s="28"/>
      <c r="G1182" s="28"/>
      <c r="H1182" s="28">
        <v>170954</v>
      </c>
      <c r="I1182" s="28">
        <v>152792</v>
      </c>
      <c r="J1182" s="28">
        <v>180467</v>
      </c>
      <c r="K1182" s="28">
        <v>215725</v>
      </c>
      <c r="L1182" s="28">
        <v>352204</v>
      </c>
      <c r="M1182" s="28">
        <v>311421</v>
      </c>
      <c r="N1182" s="28">
        <v>349193</v>
      </c>
      <c r="O1182" s="28">
        <v>346352</v>
      </c>
      <c r="P1182" s="28">
        <v>341337</v>
      </c>
      <c r="Q1182" s="28">
        <v>353349</v>
      </c>
      <c r="R1182" s="28">
        <v>426659</v>
      </c>
      <c r="S1182" s="28">
        <v>471014</v>
      </c>
      <c r="T1182" s="28">
        <v>468284</v>
      </c>
      <c r="U1182" s="28">
        <v>462369</v>
      </c>
      <c r="V1182" s="28">
        <v>469107</v>
      </c>
      <c r="W1182" s="28">
        <v>399722</v>
      </c>
      <c r="X1182" s="28">
        <v>410298</v>
      </c>
      <c r="Y1182" s="28">
        <v>414089</v>
      </c>
      <c r="Z1182" s="28">
        <v>416687</v>
      </c>
      <c r="AA1182" s="28">
        <v>391190</v>
      </c>
      <c r="AB1182" s="28">
        <v>413088</v>
      </c>
      <c r="AC1182" s="28">
        <v>441745</v>
      </c>
      <c r="AD1182" s="28">
        <v>398939</v>
      </c>
      <c r="AE1182" s="28">
        <v>424826</v>
      </c>
      <c r="AF1182" s="28">
        <v>448701</v>
      </c>
      <c r="AG1182" s="28">
        <v>443971</v>
      </c>
      <c r="AH1182" s="28">
        <v>451015</v>
      </c>
      <c r="AI1182" s="28">
        <v>386597</v>
      </c>
      <c r="AJ1182" s="28">
        <v>398524</v>
      </c>
      <c r="AK1182" s="28">
        <v>400176</v>
      </c>
      <c r="AL1182" s="28">
        <v>431493</v>
      </c>
      <c r="AM1182" s="28">
        <v>451536</v>
      </c>
      <c r="AN1182" s="28">
        <v>478360</v>
      </c>
      <c r="AO1182" s="28">
        <v>503012</v>
      </c>
      <c r="AP1182" s="5">
        <v>368</v>
      </c>
      <c r="AQ1182" s="5">
        <v>487.1</v>
      </c>
      <c r="AR1182" s="5">
        <v>312.39999999999998</v>
      </c>
      <c r="AS1182" s="5">
        <v>310.2</v>
      </c>
      <c r="AU1182" s="51"/>
      <c r="AV1182" s="52"/>
      <c r="AW1182" s="54"/>
      <c r="AY1182" s="59">
        <f t="shared" si="1587"/>
        <v>742.2</v>
      </c>
      <c r="AZ1182" s="59">
        <f t="shared" si="1588"/>
        <v>772.9</v>
      </c>
      <c r="BA1182" s="59">
        <f t="shared" si="1589"/>
        <v>748.5</v>
      </c>
    </row>
    <row r="1183" spans="1:53" x14ac:dyDescent="0.15">
      <c r="A1183" s="9"/>
      <c r="B1183" s="10"/>
      <c r="C1183" s="134"/>
      <c r="D1183" s="4" t="s">
        <v>9</v>
      </c>
      <c r="E1183" s="28"/>
      <c r="F1183" s="28"/>
      <c r="G1183" s="28"/>
      <c r="H1183" s="28">
        <v>53856</v>
      </c>
      <c r="I1183" s="28">
        <v>53946</v>
      </c>
      <c r="J1183" s="28">
        <v>63829</v>
      </c>
      <c r="K1183" s="28">
        <v>155154</v>
      </c>
      <c r="L1183" s="28">
        <v>387206</v>
      </c>
      <c r="M1183" s="28">
        <v>284102</v>
      </c>
      <c r="N1183" s="28">
        <v>287648</v>
      </c>
      <c r="O1183" s="28">
        <v>252192</v>
      </c>
      <c r="P1183" s="28">
        <v>239308</v>
      </c>
      <c r="Q1183" s="28">
        <v>260388</v>
      </c>
      <c r="R1183" s="28">
        <v>260649</v>
      </c>
      <c r="S1183" s="28">
        <v>284019</v>
      </c>
      <c r="T1183" s="28">
        <v>264232</v>
      </c>
      <c r="U1183" s="28">
        <v>286690</v>
      </c>
      <c r="V1183" s="28">
        <v>290312</v>
      </c>
      <c r="W1183" s="28">
        <v>313662</v>
      </c>
      <c r="X1183" s="28">
        <v>379759</v>
      </c>
      <c r="Y1183" s="28">
        <v>387042</v>
      </c>
      <c r="Z1183" s="28">
        <v>348202</v>
      </c>
      <c r="AA1183" s="28">
        <v>328587</v>
      </c>
      <c r="AB1183" s="28">
        <v>357832</v>
      </c>
      <c r="AC1183" s="28">
        <v>360731</v>
      </c>
      <c r="AD1183" s="28">
        <v>356383</v>
      </c>
      <c r="AE1183" s="28">
        <v>407788</v>
      </c>
      <c r="AF1183" s="28">
        <v>465636</v>
      </c>
      <c r="AG1183" s="28">
        <v>407978</v>
      </c>
      <c r="AH1183" s="28">
        <v>465300</v>
      </c>
      <c r="AI1183" s="28">
        <v>461401</v>
      </c>
      <c r="AJ1183" s="28">
        <v>499404</v>
      </c>
      <c r="AK1183" s="28">
        <v>456667</v>
      </c>
      <c r="AL1183" s="28">
        <v>436663</v>
      </c>
      <c r="AM1183" s="28">
        <v>463859</v>
      </c>
      <c r="AN1183" s="28">
        <v>470525</v>
      </c>
      <c r="AO1183" s="28">
        <v>552380</v>
      </c>
      <c r="AP1183" s="5">
        <v>548.4</v>
      </c>
      <c r="AQ1183" s="5">
        <v>582.5</v>
      </c>
      <c r="AR1183" s="5">
        <v>514.6</v>
      </c>
      <c r="AS1183" s="5">
        <v>388.6</v>
      </c>
      <c r="AU1183" s="51"/>
      <c r="AV1183" s="52"/>
      <c r="AW1183" s="54"/>
      <c r="AY1183" s="59">
        <f t="shared" si="1587"/>
        <v>731.8</v>
      </c>
      <c r="AZ1183" s="59">
        <f t="shared" si="1588"/>
        <v>745.8</v>
      </c>
      <c r="BA1183" s="59">
        <f t="shared" si="1589"/>
        <v>730.8</v>
      </c>
    </row>
    <row r="1184" spans="1:53" x14ac:dyDescent="0.15">
      <c r="A1184" s="9"/>
      <c r="B1184" s="10"/>
      <c r="C1184" s="134"/>
      <c r="D1184" s="4" t="s">
        <v>10</v>
      </c>
      <c r="E1184" s="28"/>
      <c r="F1184" s="28"/>
      <c r="G1184" s="28"/>
      <c r="H1184" s="28">
        <v>198656</v>
      </c>
      <c r="I1184" s="28">
        <v>221132</v>
      </c>
      <c r="J1184" s="28">
        <v>231491</v>
      </c>
      <c r="K1184" s="28">
        <v>207391</v>
      </c>
      <c r="L1184" s="28">
        <v>239253</v>
      </c>
      <c r="M1184" s="28">
        <v>264316</v>
      </c>
      <c r="N1184" s="28">
        <v>279258</v>
      </c>
      <c r="O1184" s="28">
        <v>284858</v>
      </c>
      <c r="P1184" s="28">
        <v>454036</v>
      </c>
      <c r="Q1184" s="28">
        <v>408168</v>
      </c>
      <c r="R1184" s="28">
        <v>439213</v>
      </c>
      <c r="S1184" s="28">
        <v>467020</v>
      </c>
      <c r="T1184" s="28">
        <v>441744</v>
      </c>
      <c r="U1184" s="28">
        <v>470091</v>
      </c>
      <c r="V1184" s="28">
        <v>443765</v>
      </c>
      <c r="W1184" s="28">
        <v>423351</v>
      </c>
      <c r="X1184" s="28">
        <v>363811</v>
      </c>
      <c r="Y1184" s="28">
        <v>369339</v>
      </c>
      <c r="Z1184" s="28">
        <v>365385</v>
      </c>
      <c r="AA1184" s="28">
        <v>343646</v>
      </c>
      <c r="AB1184" s="28">
        <v>337725</v>
      </c>
      <c r="AC1184" s="28">
        <v>332332</v>
      </c>
      <c r="AD1184" s="28">
        <v>325858</v>
      </c>
      <c r="AE1184" s="28">
        <v>342151</v>
      </c>
      <c r="AF1184" s="28">
        <v>360729</v>
      </c>
      <c r="AG1184" s="28">
        <v>322451</v>
      </c>
      <c r="AH1184" s="28">
        <v>338417</v>
      </c>
      <c r="AI1184" s="28">
        <v>328976</v>
      </c>
      <c r="AJ1184" s="28">
        <v>369253</v>
      </c>
      <c r="AK1184" s="28">
        <v>373186</v>
      </c>
      <c r="AL1184" s="28">
        <v>349191</v>
      </c>
      <c r="AM1184" s="28">
        <v>341034</v>
      </c>
      <c r="AN1184" s="28">
        <v>344729</v>
      </c>
      <c r="AO1184" s="28">
        <v>357102</v>
      </c>
      <c r="AP1184" s="5">
        <v>383.2</v>
      </c>
      <c r="AQ1184" s="5">
        <v>358.8</v>
      </c>
      <c r="AR1184" s="5">
        <v>303</v>
      </c>
      <c r="AS1184" s="5">
        <v>286.10000000000002</v>
      </c>
      <c r="AU1184" s="51"/>
      <c r="AV1184" s="52"/>
      <c r="AW1184" s="54"/>
      <c r="AY1184" s="59">
        <f t="shared" si="1587"/>
        <v>666.8</v>
      </c>
      <c r="AZ1184" s="59">
        <f t="shared" si="1588"/>
        <v>655.8</v>
      </c>
      <c r="BA1184" s="59">
        <f t="shared" si="1589"/>
        <v>634.1</v>
      </c>
    </row>
    <row r="1185" spans="1:53" ht="14.25" thickBot="1" x14ac:dyDescent="0.2">
      <c r="A1185" s="9"/>
      <c r="B1185" s="10"/>
      <c r="C1185" s="135"/>
      <c r="D1185" s="6" t="s">
        <v>11</v>
      </c>
      <c r="E1185" s="29"/>
      <c r="F1185" s="29"/>
      <c r="G1185" s="29"/>
      <c r="H1185" s="29"/>
      <c r="I1185" s="29">
        <v>221586</v>
      </c>
      <c r="J1185" s="29">
        <v>234660</v>
      </c>
      <c r="K1185" s="29">
        <v>213138</v>
      </c>
      <c r="L1185" s="29">
        <v>240991</v>
      </c>
      <c r="M1185" s="29">
        <v>264568</v>
      </c>
      <c r="N1185" s="29">
        <f>N1184</f>
        <v>279258</v>
      </c>
      <c r="O1185" s="29">
        <f>O1184</f>
        <v>284858</v>
      </c>
      <c r="P1185" s="29">
        <v>454173</v>
      </c>
      <c r="Q1185" s="29">
        <f t="shared" ref="Q1185:V1185" si="1590">Q1184</f>
        <v>408168</v>
      </c>
      <c r="R1185" s="29">
        <f t="shared" si="1590"/>
        <v>439213</v>
      </c>
      <c r="S1185" s="29">
        <f t="shared" si="1590"/>
        <v>467020</v>
      </c>
      <c r="T1185" s="29">
        <f t="shared" si="1590"/>
        <v>441744</v>
      </c>
      <c r="U1185" s="29">
        <f t="shared" si="1590"/>
        <v>470091</v>
      </c>
      <c r="V1185" s="29">
        <f t="shared" si="1590"/>
        <v>443765</v>
      </c>
      <c r="W1185" s="29">
        <v>423556</v>
      </c>
      <c r="X1185" s="29">
        <v>363940</v>
      </c>
      <c r="Y1185" s="29">
        <v>370068</v>
      </c>
      <c r="Z1185" s="29">
        <v>369607</v>
      </c>
      <c r="AA1185" s="29">
        <v>347639</v>
      </c>
      <c r="AB1185" s="29">
        <v>340218</v>
      </c>
      <c r="AC1185" s="29">
        <v>333740</v>
      </c>
      <c r="AD1185" s="29">
        <v>327028</v>
      </c>
      <c r="AE1185" s="29">
        <v>343388</v>
      </c>
      <c r="AF1185" s="29">
        <v>368977</v>
      </c>
      <c r="AG1185" s="29">
        <v>325974</v>
      </c>
      <c r="AH1185" s="29">
        <v>344190</v>
      </c>
      <c r="AI1185" s="29">
        <v>332171</v>
      </c>
      <c r="AJ1185" s="29">
        <v>370630</v>
      </c>
      <c r="AK1185" s="29">
        <v>381484</v>
      </c>
      <c r="AL1185" s="29">
        <v>358232</v>
      </c>
      <c r="AM1185" s="29">
        <v>358535</v>
      </c>
      <c r="AN1185" s="29">
        <v>355055</v>
      </c>
      <c r="AO1185" s="29">
        <v>367206</v>
      </c>
      <c r="AP1185" s="7">
        <v>390.8</v>
      </c>
      <c r="AQ1185" s="7">
        <v>361.2</v>
      </c>
      <c r="AR1185" s="7">
        <v>310.89999999999998</v>
      </c>
      <c r="AS1185" s="7">
        <v>303.60000000000002</v>
      </c>
      <c r="AU1185" s="51"/>
      <c r="AV1185" s="52"/>
      <c r="AW1185" s="55"/>
      <c r="AY1185" s="59">
        <f t="shared" si="1587"/>
        <v>687.2</v>
      </c>
      <c r="AZ1185" s="59">
        <f t="shared" si="1588"/>
        <v>676</v>
      </c>
      <c r="BA1185" s="59">
        <f t="shared" si="1589"/>
        <v>646.70000000000005</v>
      </c>
    </row>
    <row r="1186" spans="1:53" x14ac:dyDescent="0.15">
      <c r="A1186" s="9"/>
      <c r="B1186" s="10"/>
      <c r="C1186" s="136" t="s">
        <v>222</v>
      </c>
      <c r="D1186" s="2" t="s">
        <v>6</v>
      </c>
      <c r="E1186" s="26"/>
      <c r="F1186" s="26"/>
      <c r="G1186" s="26"/>
      <c r="H1186" s="26"/>
      <c r="I1186" s="26"/>
      <c r="J1186" s="26"/>
      <c r="K1186" s="26"/>
      <c r="L1186" s="26"/>
      <c r="M1186" s="26"/>
      <c r="N1186" s="26"/>
      <c r="O1186" s="26"/>
      <c r="P1186" s="26"/>
      <c r="Q1186" s="26"/>
      <c r="R1186" s="26"/>
      <c r="S1186" s="26"/>
      <c r="T1186" s="26"/>
      <c r="U1186" s="26"/>
      <c r="V1186" s="26"/>
      <c r="W1186" s="26"/>
      <c r="X1186" s="26"/>
      <c r="Y1186" s="26"/>
      <c r="Z1186" s="26"/>
      <c r="AA1186" s="26"/>
      <c r="AB1186" s="26"/>
      <c r="AC1186" s="26"/>
      <c r="AD1186" s="26"/>
      <c r="AE1186" s="26"/>
      <c r="AF1186" s="26"/>
      <c r="AG1186" s="26"/>
      <c r="AH1186" s="26"/>
      <c r="AI1186" s="26"/>
      <c r="AJ1186" s="26"/>
      <c r="AK1186" s="26"/>
      <c r="AL1186" s="26"/>
      <c r="AM1186" s="26"/>
      <c r="AN1186" s="26"/>
      <c r="AO1186" s="26"/>
      <c r="AP1186" s="3"/>
      <c r="AQ1186" s="3"/>
      <c r="AR1186" s="3">
        <v>314.39999999999998</v>
      </c>
      <c r="AS1186" s="3">
        <v>255.3</v>
      </c>
      <c r="AU1186" s="51"/>
      <c r="AV1186" s="52"/>
      <c r="AW1186" s="53" t="s">
        <v>236</v>
      </c>
      <c r="AY1186" s="59">
        <f t="shared" si="1587"/>
        <v>0</v>
      </c>
      <c r="AZ1186" s="59">
        <f t="shared" si="1588"/>
        <v>0</v>
      </c>
      <c r="BA1186" s="59">
        <f t="shared" si="1589"/>
        <v>56.8</v>
      </c>
    </row>
    <row r="1187" spans="1:53" x14ac:dyDescent="0.15">
      <c r="A1187" s="9"/>
      <c r="B1187" s="10"/>
      <c r="C1187" s="137"/>
      <c r="D1187" s="4" t="s">
        <v>7</v>
      </c>
      <c r="E1187" s="28"/>
      <c r="F1187" s="28"/>
      <c r="G1187" s="28"/>
      <c r="H1187" s="28"/>
      <c r="I1187" s="28"/>
      <c r="J1187" s="28"/>
      <c r="K1187" s="28"/>
      <c r="L1187" s="28"/>
      <c r="M1187" s="28"/>
      <c r="N1187" s="28"/>
      <c r="O1187" s="28"/>
      <c r="P1187" s="28"/>
      <c r="Q1187" s="28"/>
      <c r="R1187" s="28"/>
      <c r="S1187" s="28"/>
      <c r="T1187" s="28"/>
      <c r="U1187" s="28"/>
      <c r="V1187" s="28"/>
      <c r="W1187" s="28"/>
      <c r="X1187" s="28"/>
      <c r="Y1187" s="28"/>
      <c r="Z1187" s="28"/>
      <c r="AA1187" s="28"/>
      <c r="AB1187" s="28"/>
      <c r="AC1187" s="28"/>
      <c r="AD1187" s="28"/>
      <c r="AE1187" s="28"/>
      <c r="AF1187" s="28"/>
      <c r="AG1187" s="28"/>
      <c r="AH1187" s="28"/>
      <c r="AI1187" s="28"/>
      <c r="AJ1187" s="28"/>
      <c r="AK1187" s="28"/>
      <c r="AL1187" s="28"/>
      <c r="AM1187" s="28"/>
      <c r="AN1187" s="28"/>
      <c r="AO1187" s="28"/>
      <c r="AP1187" s="5"/>
      <c r="AQ1187" s="5"/>
      <c r="AR1187" s="5">
        <v>151.69999999999999</v>
      </c>
      <c r="AS1187" s="5">
        <v>116.5</v>
      </c>
      <c r="AU1187" s="51"/>
      <c r="AV1187" s="52"/>
      <c r="AW1187" s="54"/>
      <c r="AY1187" s="59">
        <f t="shared" si="1587"/>
        <v>0</v>
      </c>
      <c r="AZ1187" s="59">
        <f t="shared" si="1588"/>
        <v>0</v>
      </c>
      <c r="BA1187" s="59">
        <f t="shared" si="1589"/>
        <v>8.6999999999999993</v>
      </c>
    </row>
    <row r="1188" spans="1:53" x14ac:dyDescent="0.15">
      <c r="A1188" s="9"/>
      <c r="B1188" s="10"/>
      <c r="C1188" s="137"/>
      <c r="D1188" s="4" t="s">
        <v>8</v>
      </c>
      <c r="E1188" s="28"/>
      <c r="F1188" s="28"/>
      <c r="G1188" s="28"/>
      <c r="H1188" s="28"/>
      <c r="I1188" s="28"/>
      <c r="J1188" s="28"/>
      <c r="K1188" s="28"/>
      <c r="L1188" s="28"/>
      <c r="M1188" s="28"/>
      <c r="N1188" s="28"/>
      <c r="O1188" s="28"/>
      <c r="P1188" s="28"/>
      <c r="Q1188" s="28"/>
      <c r="R1188" s="28"/>
      <c r="S1188" s="28"/>
      <c r="T1188" s="28"/>
      <c r="U1188" s="28"/>
      <c r="V1188" s="28"/>
      <c r="W1188" s="28"/>
      <c r="X1188" s="28"/>
      <c r="Y1188" s="28"/>
      <c r="Z1188" s="28"/>
      <c r="AA1188" s="28"/>
      <c r="AB1188" s="28"/>
      <c r="AC1188" s="28"/>
      <c r="AD1188" s="28"/>
      <c r="AE1188" s="28"/>
      <c r="AF1188" s="28"/>
      <c r="AG1188" s="28"/>
      <c r="AH1188" s="28"/>
      <c r="AI1188" s="28"/>
      <c r="AJ1188" s="28"/>
      <c r="AK1188" s="28"/>
      <c r="AL1188" s="28"/>
      <c r="AM1188" s="28"/>
      <c r="AN1188" s="28"/>
      <c r="AO1188" s="28"/>
      <c r="AP1188" s="5"/>
      <c r="AQ1188" s="5"/>
      <c r="AR1188" s="5">
        <v>162.69999999999999</v>
      </c>
      <c r="AS1188" s="5">
        <v>138.80000000000001</v>
      </c>
      <c r="AU1188" s="51"/>
      <c r="AV1188" s="52"/>
      <c r="AW1188" s="54"/>
      <c r="AY1188" s="59">
        <f t="shared" si="1587"/>
        <v>0</v>
      </c>
      <c r="AZ1188" s="59">
        <f t="shared" si="1588"/>
        <v>0</v>
      </c>
      <c r="BA1188" s="59">
        <f t="shared" si="1589"/>
        <v>48.1</v>
      </c>
    </row>
    <row r="1189" spans="1:53" x14ac:dyDescent="0.15">
      <c r="A1189" s="9"/>
      <c r="B1189" s="10"/>
      <c r="C1189" s="137"/>
      <c r="D1189" s="4" t="s">
        <v>9</v>
      </c>
      <c r="E1189" s="28"/>
      <c r="F1189" s="28"/>
      <c r="G1189" s="28"/>
      <c r="H1189" s="28"/>
      <c r="I1189" s="28"/>
      <c r="J1189" s="28"/>
      <c r="K1189" s="28"/>
      <c r="L1189" s="28"/>
      <c r="M1189" s="28"/>
      <c r="N1189" s="28"/>
      <c r="O1189" s="28"/>
      <c r="P1189" s="28"/>
      <c r="Q1189" s="28"/>
      <c r="R1189" s="28"/>
      <c r="S1189" s="28"/>
      <c r="T1189" s="28"/>
      <c r="U1189" s="28"/>
      <c r="V1189" s="28"/>
      <c r="W1189" s="28"/>
      <c r="X1189" s="28"/>
      <c r="Y1189" s="28"/>
      <c r="Z1189" s="28"/>
      <c r="AA1189" s="28"/>
      <c r="AB1189" s="28"/>
      <c r="AC1189" s="28"/>
      <c r="AD1189" s="28"/>
      <c r="AE1189" s="28"/>
      <c r="AF1189" s="28"/>
      <c r="AG1189" s="28"/>
      <c r="AH1189" s="28"/>
      <c r="AI1189" s="28"/>
      <c r="AJ1189" s="28"/>
      <c r="AK1189" s="28"/>
      <c r="AL1189" s="28"/>
      <c r="AM1189" s="28"/>
      <c r="AN1189" s="28"/>
      <c r="AO1189" s="28"/>
      <c r="AP1189" s="5"/>
      <c r="AQ1189" s="5"/>
      <c r="AR1189" s="5">
        <v>265.60000000000002</v>
      </c>
      <c r="AS1189" s="5">
        <v>217.5</v>
      </c>
      <c r="AU1189" s="51"/>
      <c r="AV1189" s="52"/>
      <c r="AW1189" s="54"/>
      <c r="AY1189" s="59">
        <f t="shared" si="1587"/>
        <v>0</v>
      </c>
      <c r="AZ1189" s="59">
        <f t="shared" si="1588"/>
        <v>0</v>
      </c>
      <c r="BA1189" s="59">
        <f t="shared" si="1589"/>
        <v>52.3</v>
      </c>
    </row>
    <row r="1190" spans="1:53" x14ac:dyDescent="0.15">
      <c r="A1190" s="9"/>
      <c r="B1190" s="10"/>
      <c r="C1190" s="137"/>
      <c r="D1190" s="4" t="s">
        <v>10</v>
      </c>
      <c r="E1190" s="28"/>
      <c r="F1190" s="28"/>
      <c r="G1190" s="28"/>
      <c r="H1190" s="28"/>
      <c r="I1190" s="28"/>
      <c r="J1190" s="28"/>
      <c r="K1190" s="28"/>
      <c r="L1190" s="28"/>
      <c r="M1190" s="28"/>
      <c r="N1190" s="28"/>
      <c r="O1190" s="28"/>
      <c r="P1190" s="28"/>
      <c r="Q1190" s="28"/>
      <c r="R1190" s="28"/>
      <c r="S1190" s="28"/>
      <c r="T1190" s="28"/>
      <c r="U1190" s="28"/>
      <c r="V1190" s="28"/>
      <c r="W1190" s="28"/>
      <c r="X1190" s="28"/>
      <c r="Y1190" s="28"/>
      <c r="Z1190" s="28"/>
      <c r="AA1190" s="28"/>
      <c r="AB1190" s="28"/>
      <c r="AC1190" s="28"/>
      <c r="AD1190" s="28"/>
      <c r="AE1190" s="28"/>
      <c r="AF1190" s="28"/>
      <c r="AG1190" s="28"/>
      <c r="AH1190" s="28"/>
      <c r="AI1190" s="28"/>
      <c r="AJ1190" s="28"/>
      <c r="AK1190" s="28"/>
      <c r="AL1190" s="28"/>
      <c r="AM1190" s="28"/>
      <c r="AN1190" s="28"/>
      <c r="AO1190" s="28"/>
      <c r="AP1190" s="5"/>
      <c r="AQ1190" s="5"/>
      <c r="AR1190" s="5">
        <v>48.8</v>
      </c>
      <c r="AS1190" s="5">
        <v>37.799999999999997</v>
      </c>
      <c r="AU1190" s="51"/>
      <c r="AV1190" s="52"/>
      <c r="AW1190" s="54"/>
      <c r="AY1190" s="59">
        <f t="shared" si="1587"/>
        <v>0</v>
      </c>
      <c r="AZ1190" s="59">
        <f t="shared" si="1588"/>
        <v>0</v>
      </c>
      <c r="BA1190" s="59">
        <f t="shared" si="1589"/>
        <v>4.5</v>
      </c>
    </row>
    <row r="1191" spans="1:53" ht="14.25" thickBot="1" x14ac:dyDescent="0.2">
      <c r="A1191" s="9"/>
      <c r="B1191" s="10"/>
      <c r="C1191" s="138"/>
      <c r="D1191" s="6" t="s">
        <v>11</v>
      </c>
      <c r="E1191" s="29"/>
      <c r="F1191" s="29"/>
      <c r="G1191" s="29"/>
      <c r="H1191" s="29"/>
      <c r="I1191" s="29"/>
      <c r="J1191" s="29"/>
      <c r="K1191" s="29"/>
      <c r="L1191" s="29"/>
      <c r="M1191" s="29"/>
      <c r="N1191" s="29"/>
      <c r="O1191" s="29"/>
      <c r="P1191" s="29"/>
      <c r="Q1191" s="29"/>
      <c r="R1191" s="29"/>
      <c r="S1191" s="29"/>
      <c r="T1191" s="29"/>
      <c r="U1191" s="29"/>
      <c r="V1191" s="29"/>
      <c r="W1191" s="29"/>
      <c r="X1191" s="29"/>
      <c r="Y1191" s="29"/>
      <c r="Z1191" s="29"/>
      <c r="AA1191" s="29"/>
      <c r="AB1191" s="29"/>
      <c r="AC1191" s="29"/>
      <c r="AD1191" s="29"/>
      <c r="AE1191" s="29"/>
      <c r="AF1191" s="29"/>
      <c r="AG1191" s="29"/>
      <c r="AH1191" s="29"/>
      <c r="AI1191" s="29"/>
      <c r="AJ1191" s="29"/>
      <c r="AK1191" s="29"/>
      <c r="AL1191" s="29"/>
      <c r="AM1191" s="29"/>
      <c r="AN1191" s="29"/>
      <c r="AO1191" s="29"/>
      <c r="AP1191" s="7"/>
      <c r="AQ1191" s="7"/>
      <c r="AR1191" s="7">
        <v>53.6</v>
      </c>
      <c r="AS1191" s="7">
        <v>57</v>
      </c>
      <c r="AU1191" s="51"/>
      <c r="AV1191" s="52"/>
      <c r="AW1191" s="55"/>
      <c r="AY1191" s="59">
        <f t="shared" si="1587"/>
        <v>0</v>
      </c>
      <c r="AZ1191" s="59">
        <f t="shared" si="1588"/>
        <v>0</v>
      </c>
      <c r="BA1191" s="59">
        <f t="shared" si="1589"/>
        <v>4.5</v>
      </c>
    </row>
    <row r="1192" spans="1:53" x14ac:dyDescent="0.15">
      <c r="A1192" s="9"/>
      <c r="B1192" s="10"/>
      <c r="C1192" s="136" t="s">
        <v>223</v>
      </c>
      <c r="D1192" s="2" t="s">
        <v>6</v>
      </c>
      <c r="E1192" s="26"/>
      <c r="F1192" s="26"/>
      <c r="G1192" s="26"/>
      <c r="H1192" s="26"/>
      <c r="I1192" s="26"/>
      <c r="J1192" s="26"/>
      <c r="K1192" s="26"/>
      <c r="L1192" s="26"/>
      <c r="M1192" s="26"/>
      <c r="N1192" s="26"/>
      <c r="O1192" s="26"/>
      <c r="P1192" s="26"/>
      <c r="Q1192" s="26"/>
      <c r="R1192" s="26"/>
      <c r="S1192" s="26"/>
      <c r="T1192" s="26"/>
      <c r="U1192" s="26"/>
      <c r="V1192" s="26"/>
      <c r="W1192" s="26"/>
      <c r="X1192" s="26"/>
      <c r="Y1192" s="26"/>
      <c r="Z1192" s="26"/>
      <c r="AA1192" s="26"/>
      <c r="AB1192" s="26"/>
      <c r="AC1192" s="26"/>
      <c r="AD1192" s="26"/>
      <c r="AE1192" s="26"/>
      <c r="AF1192" s="26"/>
      <c r="AG1192" s="26"/>
      <c r="AH1192" s="26"/>
      <c r="AI1192" s="26"/>
      <c r="AJ1192" s="26"/>
      <c r="AK1192" s="26"/>
      <c r="AL1192" s="26"/>
      <c r="AM1192" s="26"/>
      <c r="AN1192" s="26"/>
      <c r="AO1192" s="26"/>
      <c r="AP1192" s="3"/>
      <c r="AQ1192" s="3"/>
      <c r="AR1192" s="3">
        <v>282.89999999999998</v>
      </c>
      <c r="AS1192" s="3">
        <v>300.3</v>
      </c>
      <c r="AU1192" s="51"/>
      <c r="AV1192" s="52"/>
      <c r="AW1192" s="53" t="s">
        <v>413</v>
      </c>
      <c r="AY1192" s="27">
        <f>SUM(AY1193:AY1194)</f>
        <v>649.6</v>
      </c>
      <c r="AZ1192" s="27">
        <f>SUM(AZ1193:AZ1194)</f>
        <v>630.70000000000005</v>
      </c>
      <c r="BA1192" s="27">
        <f>SUM(BA1193:BA1194)</f>
        <v>570.5</v>
      </c>
    </row>
    <row r="1193" spans="1:53" x14ac:dyDescent="0.15">
      <c r="A1193" s="9"/>
      <c r="B1193" s="10"/>
      <c r="C1193" s="137"/>
      <c r="D1193" s="4" t="s">
        <v>7</v>
      </c>
      <c r="E1193" s="28"/>
      <c r="F1193" s="28"/>
      <c r="G1193" s="28"/>
      <c r="H1193" s="28"/>
      <c r="I1193" s="28"/>
      <c r="J1193" s="28"/>
      <c r="K1193" s="28"/>
      <c r="L1193" s="28"/>
      <c r="M1193" s="28"/>
      <c r="N1193" s="28"/>
      <c r="O1193" s="28"/>
      <c r="P1193" s="28"/>
      <c r="Q1193" s="28"/>
      <c r="R1193" s="28"/>
      <c r="S1193" s="28"/>
      <c r="T1193" s="28"/>
      <c r="U1193" s="28"/>
      <c r="V1193" s="28"/>
      <c r="W1193" s="28"/>
      <c r="X1193" s="28"/>
      <c r="Y1193" s="28"/>
      <c r="Z1193" s="28"/>
      <c r="AA1193" s="28"/>
      <c r="AB1193" s="28"/>
      <c r="AC1193" s="28"/>
      <c r="AD1193" s="28"/>
      <c r="AE1193" s="28"/>
      <c r="AF1193" s="28"/>
      <c r="AG1193" s="28"/>
      <c r="AH1193" s="28"/>
      <c r="AI1193" s="28"/>
      <c r="AJ1193" s="28"/>
      <c r="AK1193" s="28"/>
      <c r="AL1193" s="28"/>
      <c r="AM1193" s="28"/>
      <c r="AN1193" s="28"/>
      <c r="AO1193" s="28"/>
      <c r="AP1193" s="5"/>
      <c r="AQ1193" s="5"/>
      <c r="AR1193" s="5">
        <v>53.1</v>
      </c>
      <c r="AS1193" s="5">
        <v>90</v>
      </c>
      <c r="AU1193" s="51"/>
      <c r="AV1193" s="52"/>
      <c r="AW1193" s="54"/>
      <c r="AY1193" s="59">
        <f t="shared" ref="AY1193:BA1197" si="1591">AP1283</f>
        <v>109.9</v>
      </c>
      <c r="AZ1193" s="59">
        <f t="shared" si="1591"/>
        <v>107</v>
      </c>
      <c r="BA1193" s="59">
        <f t="shared" si="1591"/>
        <v>97</v>
      </c>
    </row>
    <row r="1194" spans="1:53" x14ac:dyDescent="0.15">
      <c r="A1194" s="9"/>
      <c r="B1194" s="10"/>
      <c r="C1194" s="137"/>
      <c r="D1194" s="4" t="s">
        <v>8</v>
      </c>
      <c r="E1194" s="28"/>
      <c r="F1194" s="28"/>
      <c r="G1194" s="28"/>
      <c r="H1194" s="28"/>
      <c r="I1194" s="28"/>
      <c r="J1194" s="28"/>
      <c r="K1194" s="28"/>
      <c r="L1194" s="28"/>
      <c r="M1194" s="28"/>
      <c r="N1194" s="28"/>
      <c r="O1194" s="28"/>
      <c r="P1194" s="28"/>
      <c r="Q1194" s="28"/>
      <c r="R1194" s="28"/>
      <c r="S1194" s="28"/>
      <c r="T1194" s="28"/>
      <c r="U1194" s="28"/>
      <c r="V1194" s="28"/>
      <c r="W1194" s="28"/>
      <c r="X1194" s="28"/>
      <c r="Y1194" s="28"/>
      <c r="Z1194" s="28"/>
      <c r="AA1194" s="28"/>
      <c r="AB1194" s="28"/>
      <c r="AC1194" s="28"/>
      <c r="AD1194" s="28"/>
      <c r="AE1194" s="28"/>
      <c r="AF1194" s="28"/>
      <c r="AG1194" s="28"/>
      <c r="AH1194" s="28"/>
      <c r="AI1194" s="28"/>
      <c r="AJ1194" s="28"/>
      <c r="AK1194" s="28"/>
      <c r="AL1194" s="28"/>
      <c r="AM1194" s="28"/>
      <c r="AN1194" s="28"/>
      <c r="AO1194" s="28"/>
      <c r="AP1194" s="5"/>
      <c r="AQ1194" s="5"/>
      <c r="AR1194" s="5">
        <v>229.8</v>
      </c>
      <c r="AS1194" s="5">
        <v>210.3</v>
      </c>
      <c r="AU1194" s="51"/>
      <c r="AV1194" s="52"/>
      <c r="AW1194" s="54"/>
      <c r="AY1194" s="59">
        <f t="shared" si="1591"/>
        <v>539.70000000000005</v>
      </c>
      <c r="AZ1194" s="59">
        <f t="shared" si="1591"/>
        <v>523.70000000000005</v>
      </c>
      <c r="BA1194" s="59">
        <f t="shared" si="1591"/>
        <v>473.5</v>
      </c>
    </row>
    <row r="1195" spans="1:53" x14ac:dyDescent="0.15">
      <c r="A1195" s="9"/>
      <c r="B1195" s="10"/>
      <c r="C1195" s="137"/>
      <c r="D1195" s="4" t="s">
        <v>9</v>
      </c>
      <c r="E1195" s="28"/>
      <c r="F1195" s="28"/>
      <c r="G1195" s="28"/>
      <c r="H1195" s="28"/>
      <c r="I1195" s="28"/>
      <c r="J1195" s="28"/>
      <c r="K1195" s="28"/>
      <c r="L1195" s="28"/>
      <c r="M1195" s="28"/>
      <c r="N1195" s="28"/>
      <c r="O1195" s="28"/>
      <c r="P1195" s="28"/>
      <c r="Q1195" s="28"/>
      <c r="R1195" s="28"/>
      <c r="S1195" s="28"/>
      <c r="T1195" s="28"/>
      <c r="U1195" s="28"/>
      <c r="V1195" s="28"/>
      <c r="W1195" s="28"/>
      <c r="X1195" s="28"/>
      <c r="Y1195" s="28"/>
      <c r="Z1195" s="28"/>
      <c r="AA1195" s="28"/>
      <c r="AB1195" s="28"/>
      <c r="AC1195" s="28"/>
      <c r="AD1195" s="28"/>
      <c r="AE1195" s="28"/>
      <c r="AF1195" s="28"/>
      <c r="AG1195" s="28"/>
      <c r="AH1195" s="28"/>
      <c r="AI1195" s="28"/>
      <c r="AJ1195" s="28"/>
      <c r="AK1195" s="28"/>
      <c r="AL1195" s="28"/>
      <c r="AM1195" s="28"/>
      <c r="AN1195" s="28"/>
      <c r="AO1195" s="28"/>
      <c r="AP1195" s="5"/>
      <c r="AQ1195" s="5"/>
      <c r="AR1195" s="5">
        <v>227.2</v>
      </c>
      <c r="AS1195" s="5">
        <v>246.4</v>
      </c>
      <c r="AU1195" s="51"/>
      <c r="AV1195" s="52"/>
      <c r="AW1195" s="54"/>
      <c r="AY1195" s="59">
        <f t="shared" si="1591"/>
        <v>474.9</v>
      </c>
      <c r="AZ1195" s="59">
        <f t="shared" si="1591"/>
        <v>452.9</v>
      </c>
      <c r="BA1195" s="59">
        <f t="shared" si="1591"/>
        <v>405.9</v>
      </c>
    </row>
    <row r="1196" spans="1:53" x14ac:dyDescent="0.15">
      <c r="A1196" s="9"/>
      <c r="B1196" s="10"/>
      <c r="C1196" s="137"/>
      <c r="D1196" s="4" t="s">
        <v>10</v>
      </c>
      <c r="E1196" s="28"/>
      <c r="F1196" s="28"/>
      <c r="G1196" s="28"/>
      <c r="H1196" s="28"/>
      <c r="I1196" s="28"/>
      <c r="J1196" s="28"/>
      <c r="K1196" s="28"/>
      <c r="L1196" s="28"/>
      <c r="M1196" s="28"/>
      <c r="N1196" s="28"/>
      <c r="O1196" s="28"/>
      <c r="P1196" s="28"/>
      <c r="Q1196" s="28"/>
      <c r="R1196" s="28"/>
      <c r="S1196" s="28"/>
      <c r="T1196" s="28"/>
      <c r="U1196" s="28"/>
      <c r="V1196" s="28"/>
      <c r="W1196" s="28"/>
      <c r="X1196" s="28"/>
      <c r="Y1196" s="28"/>
      <c r="Z1196" s="28"/>
      <c r="AA1196" s="28"/>
      <c r="AB1196" s="28"/>
      <c r="AC1196" s="28"/>
      <c r="AD1196" s="28"/>
      <c r="AE1196" s="28"/>
      <c r="AF1196" s="28"/>
      <c r="AG1196" s="28"/>
      <c r="AH1196" s="28"/>
      <c r="AI1196" s="28"/>
      <c r="AJ1196" s="28"/>
      <c r="AK1196" s="28"/>
      <c r="AL1196" s="28"/>
      <c r="AM1196" s="28"/>
      <c r="AN1196" s="28"/>
      <c r="AO1196" s="28"/>
      <c r="AP1196" s="5"/>
      <c r="AQ1196" s="5"/>
      <c r="AR1196" s="5">
        <v>55.7</v>
      </c>
      <c r="AS1196" s="5">
        <v>53.9</v>
      </c>
      <c r="AU1196" s="51"/>
      <c r="AV1196" s="52"/>
      <c r="AW1196" s="54"/>
      <c r="AY1196" s="59">
        <f t="shared" si="1591"/>
        <v>174.7</v>
      </c>
      <c r="AZ1196" s="59">
        <f t="shared" si="1591"/>
        <v>177.8</v>
      </c>
      <c r="BA1196" s="59">
        <f t="shared" si="1591"/>
        <v>164.6</v>
      </c>
    </row>
    <row r="1197" spans="1:53" ht="14.25" thickBot="1" x14ac:dyDescent="0.2">
      <c r="A1197" s="9"/>
      <c r="B1197" s="11"/>
      <c r="C1197" s="138"/>
      <c r="D1197" s="6" t="s">
        <v>11</v>
      </c>
      <c r="E1197" s="29"/>
      <c r="F1197" s="29"/>
      <c r="G1197" s="29"/>
      <c r="H1197" s="29"/>
      <c r="I1197" s="29"/>
      <c r="J1197" s="29"/>
      <c r="K1197" s="29"/>
      <c r="L1197" s="29"/>
      <c r="M1197" s="29"/>
      <c r="N1197" s="29"/>
      <c r="O1197" s="29"/>
      <c r="P1197" s="29"/>
      <c r="Q1197" s="29"/>
      <c r="R1197" s="29"/>
      <c r="S1197" s="29"/>
      <c r="T1197" s="29"/>
      <c r="U1197" s="29"/>
      <c r="V1197" s="29"/>
      <c r="W1197" s="29"/>
      <c r="X1197" s="29"/>
      <c r="Y1197" s="29"/>
      <c r="Z1197" s="29"/>
      <c r="AA1197" s="29"/>
      <c r="AB1197" s="29"/>
      <c r="AC1197" s="29"/>
      <c r="AD1197" s="29"/>
      <c r="AE1197" s="29"/>
      <c r="AF1197" s="29"/>
      <c r="AG1197" s="29"/>
      <c r="AH1197" s="29"/>
      <c r="AI1197" s="29"/>
      <c r="AJ1197" s="29"/>
      <c r="AK1197" s="29"/>
      <c r="AL1197" s="29"/>
      <c r="AM1197" s="29"/>
      <c r="AN1197" s="29"/>
      <c r="AO1197" s="29"/>
      <c r="AP1197" s="7"/>
      <c r="AQ1197" s="7"/>
      <c r="AR1197" s="7">
        <v>68</v>
      </c>
      <c r="AS1197" s="7">
        <v>62.3</v>
      </c>
      <c r="AU1197" s="51"/>
      <c r="AV1197" s="52"/>
      <c r="AW1197" s="55"/>
      <c r="AY1197" s="59">
        <f t="shared" si="1591"/>
        <v>176</v>
      </c>
      <c r="AZ1197" s="59">
        <f t="shared" si="1591"/>
        <v>179.8</v>
      </c>
      <c r="BA1197" s="59">
        <f t="shared" si="1591"/>
        <v>166.4</v>
      </c>
    </row>
    <row r="1198" spans="1:53" x14ac:dyDescent="0.15">
      <c r="A1198" s="9"/>
      <c r="B1198" s="9"/>
      <c r="C1198" s="136" t="s">
        <v>224</v>
      </c>
      <c r="D1198" s="2" t="s">
        <v>6</v>
      </c>
      <c r="E1198" s="26"/>
      <c r="F1198" s="26"/>
      <c r="G1198" s="26"/>
      <c r="H1198" s="26"/>
      <c r="I1198" s="26"/>
      <c r="J1198" s="26"/>
      <c r="K1198" s="26"/>
      <c r="L1198" s="26"/>
      <c r="M1198" s="26"/>
      <c r="N1198" s="26"/>
      <c r="O1198" s="26"/>
      <c r="P1198" s="26"/>
      <c r="Q1198" s="26"/>
      <c r="R1198" s="26"/>
      <c r="S1198" s="26"/>
      <c r="T1198" s="26"/>
      <c r="U1198" s="26"/>
      <c r="V1198" s="26"/>
      <c r="W1198" s="26"/>
      <c r="X1198" s="26"/>
      <c r="Y1198" s="26"/>
      <c r="Z1198" s="26"/>
      <c r="AA1198" s="26"/>
      <c r="AB1198" s="26"/>
      <c r="AC1198" s="26"/>
      <c r="AD1198" s="26"/>
      <c r="AE1198" s="26"/>
      <c r="AF1198" s="26"/>
      <c r="AG1198" s="26"/>
      <c r="AH1198" s="26"/>
      <c r="AI1198" s="26"/>
      <c r="AJ1198" s="26"/>
      <c r="AK1198" s="26"/>
      <c r="AL1198" s="26"/>
      <c r="AM1198" s="26"/>
      <c r="AN1198" s="26"/>
      <c r="AO1198" s="26"/>
      <c r="AP1198" s="3"/>
      <c r="AQ1198" s="3"/>
      <c r="AR1198" s="3">
        <v>204.2</v>
      </c>
      <c r="AS1198" s="5">
        <v>173.4</v>
      </c>
      <c r="AU1198" s="51"/>
      <c r="AV1198" s="52"/>
      <c r="AW1198" s="53" t="s">
        <v>414</v>
      </c>
      <c r="AY1198" s="27">
        <f>SUM(AY1199:AY1200)</f>
        <v>602.29999999999995</v>
      </c>
      <c r="AZ1198" s="27">
        <f>SUM(AZ1199:AZ1200)</f>
        <v>620.1</v>
      </c>
      <c r="BA1198" s="27">
        <f>SUM(BA1199:BA1200)</f>
        <v>611.1</v>
      </c>
    </row>
    <row r="1199" spans="1:53" x14ac:dyDescent="0.15">
      <c r="A1199" s="9"/>
      <c r="B1199" s="10"/>
      <c r="C1199" s="137"/>
      <c r="D1199" s="4" t="s">
        <v>7</v>
      </c>
      <c r="E1199" s="28"/>
      <c r="F1199" s="28"/>
      <c r="G1199" s="28"/>
      <c r="H1199" s="28"/>
      <c r="I1199" s="28"/>
      <c r="J1199" s="28"/>
      <c r="K1199" s="28"/>
      <c r="L1199" s="28"/>
      <c r="M1199" s="28"/>
      <c r="N1199" s="28"/>
      <c r="O1199" s="28"/>
      <c r="P1199" s="28"/>
      <c r="Q1199" s="28"/>
      <c r="R1199" s="28"/>
      <c r="S1199" s="28"/>
      <c r="T1199" s="28"/>
      <c r="U1199" s="28"/>
      <c r="V1199" s="28"/>
      <c r="W1199" s="28"/>
      <c r="X1199" s="28"/>
      <c r="Y1199" s="28"/>
      <c r="Z1199" s="28"/>
      <c r="AA1199" s="28"/>
      <c r="AB1199" s="28"/>
      <c r="AC1199" s="28"/>
      <c r="AD1199" s="28"/>
      <c r="AE1199" s="28"/>
      <c r="AF1199" s="28"/>
      <c r="AG1199" s="28"/>
      <c r="AH1199" s="28"/>
      <c r="AI1199" s="28"/>
      <c r="AJ1199" s="28"/>
      <c r="AK1199" s="28"/>
      <c r="AL1199" s="28"/>
      <c r="AM1199" s="28"/>
      <c r="AN1199" s="28"/>
      <c r="AO1199" s="28"/>
      <c r="AP1199" s="5"/>
      <c r="AQ1199" s="5"/>
      <c r="AR1199" s="5">
        <v>6</v>
      </c>
      <c r="AS1199" s="5">
        <v>15.4</v>
      </c>
      <c r="AU1199" s="51"/>
      <c r="AV1199" s="52"/>
      <c r="AW1199" s="54"/>
      <c r="AY1199" s="59">
        <f t="shared" ref="AY1199:BA1203" si="1592">AP1289</f>
        <v>154</v>
      </c>
      <c r="AZ1199" s="59">
        <f t="shared" si="1592"/>
        <v>159.5</v>
      </c>
      <c r="BA1199" s="59">
        <f t="shared" si="1592"/>
        <v>157.1</v>
      </c>
    </row>
    <row r="1200" spans="1:53" x14ac:dyDescent="0.15">
      <c r="A1200" s="9"/>
      <c r="B1200" s="10"/>
      <c r="C1200" s="137"/>
      <c r="D1200" s="4" t="s">
        <v>8</v>
      </c>
      <c r="E1200" s="28"/>
      <c r="F1200" s="28"/>
      <c r="G1200" s="28"/>
      <c r="H1200" s="28"/>
      <c r="I1200" s="28"/>
      <c r="J1200" s="28"/>
      <c r="K1200" s="28"/>
      <c r="L1200" s="28"/>
      <c r="M1200" s="28"/>
      <c r="N1200" s="28"/>
      <c r="O1200" s="28"/>
      <c r="P1200" s="28"/>
      <c r="Q1200" s="28"/>
      <c r="R1200" s="28"/>
      <c r="S1200" s="28"/>
      <c r="T1200" s="28"/>
      <c r="U1200" s="28"/>
      <c r="V1200" s="28"/>
      <c r="W1200" s="28"/>
      <c r="X1200" s="28"/>
      <c r="Y1200" s="28"/>
      <c r="Z1200" s="28"/>
      <c r="AA1200" s="28"/>
      <c r="AB1200" s="28"/>
      <c r="AC1200" s="28"/>
      <c r="AD1200" s="28"/>
      <c r="AE1200" s="28"/>
      <c r="AF1200" s="28"/>
      <c r="AG1200" s="28"/>
      <c r="AH1200" s="28"/>
      <c r="AI1200" s="28"/>
      <c r="AJ1200" s="28"/>
      <c r="AK1200" s="28"/>
      <c r="AL1200" s="28"/>
      <c r="AM1200" s="28"/>
      <c r="AN1200" s="28"/>
      <c r="AO1200" s="28"/>
      <c r="AP1200" s="5"/>
      <c r="AQ1200" s="5"/>
      <c r="AR1200" s="5">
        <v>198.2</v>
      </c>
      <c r="AS1200" s="5">
        <v>158</v>
      </c>
      <c r="AU1200" s="51"/>
      <c r="AV1200" s="52"/>
      <c r="AW1200" s="54"/>
      <c r="AY1200" s="59">
        <f t="shared" si="1592"/>
        <v>448.3</v>
      </c>
      <c r="AZ1200" s="59">
        <f t="shared" si="1592"/>
        <v>460.6</v>
      </c>
      <c r="BA1200" s="59">
        <f t="shared" si="1592"/>
        <v>454</v>
      </c>
    </row>
    <row r="1201" spans="1:53" x14ac:dyDescent="0.15">
      <c r="A1201" s="9"/>
      <c r="B1201" s="10"/>
      <c r="C1201" s="137"/>
      <c r="D1201" s="4" t="s">
        <v>9</v>
      </c>
      <c r="E1201" s="28"/>
      <c r="F1201" s="28"/>
      <c r="G1201" s="28"/>
      <c r="H1201" s="28"/>
      <c r="I1201" s="28"/>
      <c r="J1201" s="28"/>
      <c r="K1201" s="28"/>
      <c r="L1201" s="28"/>
      <c r="M1201" s="28"/>
      <c r="N1201" s="28"/>
      <c r="O1201" s="28"/>
      <c r="P1201" s="28"/>
      <c r="Q1201" s="28"/>
      <c r="R1201" s="28"/>
      <c r="S1201" s="28"/>
      <c r="T1201" s="28"/>
      <c r="U1201" s="28"/>
      <c r="V1201" s="28"/>
      <c r="W1201" s="28"/>
      <c r="X1201" s="28"/>
      <c r="Y1201" s="28"/>
      <c r="Z1201" s="28"/>
      <c r="AA1201" s="28"/>
      <c r="AB1201" s="28"/>
      <c r="AC1201" s="28"/>
      <c r="AD1201" s="28"/>
      <c r="AE1201" s="28"/>
      <c r="AF1201" s="28"/>
      <c r="AG1201" s="28"/>
      <c r="AH1201" s="28"/>
      <c r="AI1201" s="28"/>
      <c r="AJ1201" s="28"/>
      <c r="AK1201" s="28"/>
      <c r="AL1201" s="28"/>
      <c r="AM1201" s="28"/>
      <c r="AN1201" s="28"/>
      <c r="AO1201" s="28"/>
      <c r="AP1201" s="5"/>
      <c r="AQ1201" s="5"/>
      <c r="AR1201" s="5">
        <v>188.7</v>
      </c>
      <c r="AS1201" s="5">
        <v>158.1</v>
      </c>
      <c r="AU1201" s="51"/>
      <c r="AV1201" s="52"/>
      <c r="AW1201" s="54"/>
      <c r="AY1201" s="59">
        <f t="shared" si="1592"/>
        <v>475.1</v>
      </c>
      <c r="AZ1201" s="59">
        <f t="shared" si="1592"/>
        <v>489.6</v>
      </c>
      <c r="BA1201" s="59">
        <f t="shared" si="1592"/>
        <v>481.4</v>
      </c>
    </row>
    <row r="1202" spans="1:53" x14ac:dyDescent="0.15">
      <c r="A1202" s="9"/>
      <c r="B1202" s="10"/>
      <c r="C1202" s="137"/>
      <c r="D1202" s="4" t="s">
        <v>10</v>
      </c>
      <c r="E1202" s="28"/>
      <c r="F1202" s="28"/>
      <c r="G1202" s="28"/>
      <c r="H1202" s="28"/>
      <c r="I1202" s="28"/>
      <c r="J1202" s="28"/>
      <c r="K1202" s="28"/>
      <c r="L1202" s="28"/>
      <c r="M1202" s="28"/>
      <c r="N1202" s="28"/>
      <c r="O1202" s="28"/>
      <c r="P1202" s="28"/>
      <c r="Q1202" s="28"/>
      <c r="R1202" s="28"/>
      <c r="S1202" s="28"/>
      <c r="T1202" s="28"/>
      <c r="U1202" s="28"/>
      <c r="V1202" s="28"/>
      <c r="W1202" s="28"/>
      <c r="X1202" s="28"/>
      <c r="Y1202" s="28"/>
      <c r="Z1202" s="28"/>
      <c r="AA1202" s="28"/>
      <c r="AB1202" s="28"/>
      <c r="AC1202" s="28"/>
      <c r="AD1202" s="28"/>
      <c r="AE1202" s="28"/>
      <c r="AF1202" s="28"/>
      <c r="AG1202" s="28"/>
      <c r="AH1202" s="28"/>
      <c r="AI1202" s="28"/>
      <c r="AJ1202" s="28"/>
      <c r="AK1202" s="28"/>
      <c r="AL1202" s="28"/>
      <c r="AM1202" s="28"/>
      <c r="AN1202" s="28"/>
      <c r="AO1202" s="28"/>
      <c r="AP1202" s="5"/>
      <c r="AQ1202" s="5"/>
      <c r="AR1202" s="5">
        <v>15.5</v>
      </c>
      <c r="AS1202" s="5">
        <v>15.3</v>
      </c>
      <c r="AU1202" s="51"/>
      <c r="AV1202" s="52"/>
      <c r="AW1202" s="54"/>
      <c r="AY1202" s="59">
        <f t="shared" si="1592"/>
        <v>127.2</v>
      </c>
      <c r="AZ1202" s="59">
        <f t="shared" si="1592"/>
        <v>130.5</v>
      </c>
      <c r="BA1202" s="59">
        <f t="shared" si="1592"/>
        <v>129.69999999999999</v>
      </c>
    </row>
    <row r="1203" spans="1:53" ht="14.25" thickBot="1" x14ac:dyDescent="0.2">
      <c r="A1203" s="9"/>
      <c r="B1203" s="10"/>
      <c r="C1203" s="138"/>
      <c r="D1203" s="6" t="s">
        <v>11</v>
      </c>
      <c r="E1203" s="29"/>
      <c r="F1203" s="29"/>
      <c r="G1203" s="29"/>
      <c r="H1203" s="29"/>
      <c r="I1203" s="29"/>
      <c r="J1203" s="29"/>
      <c r="K1203" s="29"/>
      <c r="L1203" s="29"/>
      <c r="M1203" s="29"/>
      <c r="N1203" s="29"/>
      <c r="O1203" s="29"/>
      <c r="P1203" s="29"/>
      <c r="Q1203" s="29"/>
      <c r="R1203" s="29"/>
      <c r="S1203" s="29"/>
      <c r="T1203" s="29"/>
      <c r="U1203" s="29"/>
      <c r="V1203" s="29"/>
      <c r="W1203" s="29"/>
      <c r="X1203" s="29"/>
      <c r="Y1203" s="29"/>
      <c r="Z1203" s="29"/>
      <c r="AA1203" s="29"/>
      <c r="AB1203" s="29"/>
      <c r="AC1203" s="29"/>
      <c r="AD1203" s="29"/>
      <c r="AE1203" s="29"/>
      <c r="AF1203" s="29"/>
      <c r="AG1203" s="29"/>
      <c r="AH1203" s="29"/>
      <c r="AI1203" s="29"/>
      <c r="AJ1203" s="29"/>
      <c r="AK1203" s="29"/>
      <c r="AL1203" s="29"/>
      <c r="AM1203" s="29"/>
      <c r="AN1203" s="29"/>
      <c r="AO1203" s="29"/>
      <c r="AP1203" s="7"/>
      <c r="AQ1203" s="7"/>
      <c r="AR1203" s="7">
        <v>35.9</v>
      </c>
      <c r="AS1203" s="14">
        <v>35.5</v>
      </c>
      <c r="AU1203" s="51"/>
      <c r="AV1203" s="52"/>
      <c r="AW1203" s="55"/>
      <c r="AY1203" s="59">
        <f t="shared" si="1592"/>
        <v>131.1</v>
      </c>
      <c r="AZ1203" s="59">
        <f t="shared" si="1592"/>
        <v>131.9</v>
      </c>
      <c r="BA1203" s="59">
        <f t="shared" si="1592"/>
        <v>133.9</v>
      </c>
    </row>
    <row r="1204" spans="1:53" x14ac:dyDescent="0.15">
      <c r="A1204" s="9"/>
      <c r="B1204" s="10"/>
      <c r="C1204" s="136" t="s">
        <v>225</v>
      </c>
      <c r="D1204" s="2" t="s">
        <v>6</v>
      </c>
      <c r="E1204" s="26"/>
      <c r="F1204" s="26"/>
      <c r="G1204" s="26"/>
      <c r="H1204" s="26"/>
      <c r="I1204" s="26"/>
      <c r="J1204" s="26"/>
      <c r="K1204" s="26"/>
      <c r="L1204" s="26"/>
      <c r="M1204" s="26"/>
      <c r="N1204" s="26"/>
      <c r="O1204" s="26"/>
      <c r="P1204" s="26"/>
      <c r="Q1204" s="26"/>
      <c r="R1204" s="26"/>
      <c r="S1204" s="26"/>
      <c r="T1204" s="26"/>
      <c r="U1204" s="26"/>
      <c r="V1204" s="26"/>
      <c r="W1204" s="26"/>
      <c r="X1204" s="26"/>
      <c r="Y1204" s="26"/>
      <c r="Z1204" s="26"/>
      <c r="AA1204" s="26"/>
      <c r="AB1204" s="26"/>
      <c r="AC1204" s="26"/>
      <c r="AD1204" s="26"/>
      <c r="AE1204" s="26"/>
      <c r="AF1204" s="26"/>
      <c r="AG1204" s="26"/>
      <c r="AH1204" s="26"/>
      <c r="AI1204" s="26"/>
      <c r="AJ1204" s="26"/>
      <c r="AK1204" s="26"/>
      <c r="AL1204" s="26"/>
      <c r="AM1204" s="26"/>
      <c r="AN1204" s="26"/>
      <c r="AO1204" s="26"/>
      <c r="AP1204" s="3"/>
      <c r="AQ1204" s="3"/>
      <c r="AR1204" s="3">
        <v>101.1</v>
      </c>
      <c r="AS1204" s="3">
        <v>98.2</v>
      </c>
      <c r="AU1204" s="51"/>
      <c r="AV1204" s="52"/>
      <c r="AW1204" s="53" t="s">
        <v>415</v>
      </c>
      <c r="AY1204" s="27">
        <f>SUM(AY1205:AY1206)</f>
        <v>1211.5</v>
      </c>
      <c r="AZ1204" s="27">
        <f>SUM(AZ1205:AZ1206)</f>
        <v>1217.3</v>
      </c>
      <c r="BA1204" s="27">
        <f>SUM(BA1205:BA1206)</f>
        <v>1268.3000000000002</v>
      </c>
    </row>
    <row r="1205" spans="1:53" x14ac:dyDescent="0.15">
      <c r="A1205" s="9"/>
      <c r="B1205" s="10"/>
      <c r="C1205" s="137"/>
      <c r="D1205" s="4" t="s">
        <v>7</v>
      </c>
      <c r="E1205" s="28"/>
      <c r="F1205" s="28"/>
      <c r="G1205" s="28"/>
      <c r="H1205" s="28"/>
      <c r="I1205" s="28"/>
      <c r="J1205" s="28"/>
      <c r="K1205" s="28"/>
      <c r="L1205" s="28"/>
      <c r="M1205" s="28"/>
      <c r="N1205" s="28"/>
      <c r="O1205" s="28"/>
      <c r="P1205" s="28"/>
      <c r="Q1205" s="28"/>
      <c r="R1205" s="28"/>
      <c r="S1205" s="28"/>
      <c r="T1205" s="28"/>
      <c r="U1205" s="28"/>
      <c r="V1205" s="28"/>
      <c r="W1205" s="28"/>
      <c r="X1205" s="28"/>
      <c r="Y1205" s="28"/>
      <c r="Z1205" s="28"/>
      <c r="AA1205" s="28"/>
      <c r="AB1205" s="28"/>
      <c r="AC1205" s="28"/>
      <c r="AD1205" s="28"/>
      <c r="AE1205" s="28"/>
      <c r="AF1205" s="28"/>
      <c r="AG1205" s="28"/>
      <c r="AH1205" s="28"/>
      <c r="AI1205" s="28"/>
      <c r="AJ1205" s="28"/>
      <c r="AK1205" s="28"/>
      <c r="AL1205" s="28"/>
      <c r="AM1205" s="28"/>
      <c r="AN1205" s="28"/>
      <c r="AO1205" s="28"/>
      <c r="AP1205" s="5"/>
      <c r="AQ1205" s="5"/>
      <c r="AR1205" s="5">
        <v>10.3</v>
      </c>
      <c r="AS1205" s="5">
        <v>9.1</v>
      </c>
      <c r="AU1205" s="51"/>
      <c r="AV1205" s="52"/>
      <c r="AW1205" s="54"/>
      <c r="AY1205" s="59">
        <f t="shared" ref="AY1205:BA1209" si="1593">AP1301</f>
        <v>125.8</v>
      </c>
      <c r="AZ1205" s="59">
        <f t="shared" si="1593"/>
        <v>115.5</v>
      </c>
      <c r="BA1205" s="59">
        <f t="shared" si="1593"/>
        <v>114.4</v>
      </c>
    </row>
    <row r="1206" spans="1:53" x14ac:dyDescent="0.15">
      <c r="A1206" s="9"/>
      <c r="B1206" s="10"/>
      <c r="C1206" s="137"/>
      <c r="D1206" s="4" t="s">
        <v>8</v>
      </c>
      <c r="E1206" s="28"/>
      <c r="F1206" s="28"/>
      <c r="G1206" s="28"/>
      <c r="H1206" s="28"/>
      <c r="I1206" s="28"/>
      <c r="J1206" s="28"/>
      <c r="K1206" s="28"/>
      <c r="L1206" s="28"/>
      <c r="M1206" s="28"/>
      <c r="N1206" s="28"/>
      <c r="O1206" s="28"/>
      <c r="P1206" s="28"/>
      <c r="Q1206" s="28"/>
      <c r="R1206" s="28"/>
      <c r="S1206" s="28"/>
      <c r="T1206" s="28"/>
      <c r="U1206" s="28"/>
      <c r="V1206" s="28"/>
      <c r="W1206" s="28"/>
      <c r="X1206" s="28"/>
      <c r="Y1206" s="28"/>
      <c r="Z1206" s="28"/>
      <c r="AA1206" s="28"/>
      <c r="AB1206" s="28"/>
      <c r="AC1206" s="28"/>
      <c r="AD1206" s="28"/>
      <c r="AE1206" s="28"/>
      <c r="AF1206" s="28"/>
      <c r="AG1206" s="28"/>
      <c r="AH1206" s="28"/>
      <c r="AI1206" s="28"/>
      <c r="AJ1206" s="28"/>
      <c r="AK1206" s="28"/>
      <c r="AL1206" s="28"/>
      <c r="AM1206" s="28"/>
      <c r="AN1206" s="28"/>
      <c r="AO1206" s="28"/>
      <c r="AP1206" s="5"/>
      <c r="AQ1206" s="5"/>
      <c r="AR1206" s="5">
        <v>90.8</v>
      </c>
      <c r="AS1206" s="5">
        <v>89.1</v>
      </c>
      <c r="AU1206" s="51" t="s">
        <v>416</v>
      </c>
      <c r="AV1206" s="52" t="s">
        <v>417</v>
      </c>
      <c r="AW1206" s="54"/>
      <c r="AY1206" s="59">
        <f t="shared" si="1593"/>
        <v>1085.7</v>
      </c>
      <c r="AZ1206" s="59">
        <f t="shared" si="1593"/>
        <v>1101.8</v>
      </c>
      <c r="BA1206" s="59">
        <f t="shared" si="1593"/>
        <v>1153.9000000000001</v>
      </c>
    </row>
    <row r="1207" spans="1:53" x14ac:dyDescent="0.15">
      <c r="A1207" s="9"/>
      <c r="B1207" s="10"/>
      <c r="C1207" s="137"/>
      <c r="D1207" s="4" t="s">
        <v>9</v>
      </c>
      <c r="E1207" s="28"/>
      <c r="F1207" s="28"/>
      <c r="G1207" s="28"/>
      <c r="H1207" s="28"/>
      <c r="I1207" s="28"/>
      <c r="J1207" s="28"/>
      <c r="K1207" s="28"/>
      <c r="L1207" s="28"/>
      <c r="M1207" s="28"/>
      <c r="N1207" s="28"/>
      <c r="O1207" s="28"/>
      <c r="P1207" s="28"/>
      <c r="Q1207" s="28"/>
      <c r="R1207" s="28"/>
      <c r="S1207" s="28"/>
      <c r="T1207" s="28"/>
      <c r="U1207" s="28"/>
      <c r="V1207" s="28"/>
      <c r="W1207" s="28"/>
      <c r="X1207" s="28"/>
      <c r="Y1207" s="28"/>
      <c r="Z1207" s="28"/>
      <c r="AA1207" s="28"/>
      <c r="AB1207" s="28"/>
      <c r="AC1207" s="28"/>
      <c r="AD1207" s="28"/>
      <c r="AE1207" s="28"/>
      <c r="AF1207" s="28"/>
      <c r="AG1207" s="28"/>
      <c r="AH1207" s="28"/>
      <c r="AI1207" s="28"/>
      <c r="AJ1207" s="28"/>
      <c r="AK1207" s="28"/>
      <c r="AL1207" s="28"/>
      <c r="AM1207" s="28"/>
      <c r="AN1207" s="28"/>
      <c r="AO1207" s="28"/>
      <c r="AP1207" s="5"/>
      <c r="AQ1207" s="5"/>
      <c r="AR1207" s="5">
        <v>94.4</v>
      </c>
      <c r="AS1207" s="5">
        <v>96.1</v>
      </c>
      <c r="AU1207" s="51"/>
      <c r="AV1207" s="52"/>
      <c r="AW1207" s="54"/>
      <c r="AY1207" s="59">
        <f t="shared" si="1593"/>
        <v>1082.0999999999999</v>
      </c>
      <c r="AZ1207" s="59">
        <f t="shared" si="1593"/>
        <v>1087.8</v>
      </c>
      <c r="BA1207" s="59">
        <f t="shared" si="1593"/>
        <v>1162.7</v>
      </c>
    </row>
    <row r="1208" spans="1:53" x14ac:dyDescent="0.15">
      <c r="A1208" s="9"/>
      <c r="B1208" s="10"/>
      <c r="C1208" s="137"/>
      <c r="D1208" s="4" t="s">
        <v>10</v>
      </c>
      <c r="E1208" s="28"/>
      <c r="F1208" s="28"/>
      <c r="G1208" s="28"/>
      <c r="H1208" s="28"/>
      <c r="I1208" s="28"/>
      <c r="J1208" s="28"/>
      <c r="K1208" s="28"/>
      <c r="L1208" s="28"/>
      <c r="M1208" s="28"/>
      <c r="N1208" s="28"/>
      <c r="O1208" s="28"/>
      <c r="P1208" s="28"/>
      <c r="Q1208" s="28"/>
      <c r="R1208" s="28"/>
      <c r="S1208" s="28"/>
      <c r="T1208" s="28"/>
      <c r="U1208" s="28"/>
      <c r="V1208" s="28"/>
      <c r="W1208" s="28"/>
      <c r="X1208" s="28"/>
      <c r="Y1208" s="28"/>
      <c r="Z1208" s="28"/>
      <c r="AA1208" s="28"/>
      <c r="AB1208" s="28"/>
      <c r="AC1208" s="28"/>
      <c r="AD1208" s="28"/>
      <c r="AE1208" s="28"/>
      <c r="AF1208" s="28"/>
      <c r="AG1208" s="28"/>
      <c r="AH1208" s="28"/>
      <c r="AI1208" s="28"/>
      <c r="AJ1208" s="28"/>
      <c r="AK1208" s="28"/>
      <c r="AL1208" s="28"/>
      <c r="AM1208" s="28"/>
      <c r="AN1208" s="28"/>
      <c r="AO1208" s="28"/>
      <c r="AP1208" s="5"/>
      <c r="AQ1208" s="5"/>
      <c r="AR1208" s="5">
        <v>6.7</v>
      </c>
      <c r="AS1208" s="5">
        <v>2.1</v>
      </c>
      <c r="AU1208" s="51"/>
      <c r="AV1208" s="52"/>
      <c r="AW1208" s="54"/>
      <c r="AY1208" s="59">
        <f t="shared" si="1593"/>
        <v>129.4</v>
      </c>
      <c r="AZ1208" s="59">
        <f t="shared" si="1593"/>
        <v>129.5</v>
      </c>
      <c r="BA1208" s="59">
        <f t="shared" si="1593"/>
        <v>105.6</v>
      </c>
    </row>
    <row r="1209" spans="1:53" ht="14.25" thickBot="1" x14ac:dyDescent="0.2">
      <c r="A1209" s="9"/>
      <c r="B1209" s="12"/>
      <c r="C1209" s="138"/>
      <c r="D1209" s="6" t="s">
        <v>11</v>
      </c>
      <c r="E1209" s="29"/>
      <c r="F1209" s="29"/>
      <c r="G1209" s="29"/>
      <c r="H1209" s="29"/>
      <c r="I1209" s="29"/>
      <c r="J1209" s="29"/>
      <c r="K1209" s="29"/>
      <c r="L1209" s="29"/>
      <c r="M1209" s="29"/>
      <c r="N1209" s="29"/>
      <c r="O1209" s="29"/>
      <c r="P1209" s="29"/>
      <c r="Q1209" s="29"/>
      <c r="R1209" s="29"/>
      <c r="S1209" s="29"/>
      <c r="T1209" s="29"/>
      <c r="U1209" s="29"/>
      <c r="V1209" s="29"/>
      <c r="W1209" s="29"/>
      <c r="X1209" s="29"/>
      <c r="Y1209" s="29"/>
      <c r="Z1209" s="29"/>
      <c r="AA1209" s="29"/>
      <c r="AB1209" s="29"/>
      <c r="AC1209" s="29"/>
      <c r="AD1209" s="29"/>
      <c r="AE1209" s="29"/>
      <c r="AF1209" s="29"/>
      <c r="AG1209" s="29"/>
      <c r="AH1209" s="29"/>
      <c r="AI1209" s="29"/>
      <c r="AJ1209" s="29"/>
      <c r="AK1209" s="29"/>
      <c r="AL1209" s="29"/>
      <c r="AM1209" s="29"/>
      <c r="AN1209" s="29"/>
      <c r="AO1209" s="29"/>
      <c r="AP1209" s="7"/>
      <c r="AQ1209" s="7"/>
      <c r="AR1209" s="7">
        <v>6.7</v>
      </c>
      <c r="AS1209" s="7">
        <v>2.1</v>
      </c>
      <c r="AU1209" s="51"/>
      <c r="AV1209" s="56"/>
      <c r="AW1209" s="55"/>
      <c r="AY1209" s="59">
        <f t="shared" si="1593"/>
        <v>142.69999999999999</v>
      </c>
      <c r="AZ1209" s="59">
        <f t="shared" si="1593"/>
        <v>143.19999999999999</v>
      </c>
      <c r="BA1209" s="59">
        <f t="shared" si="1593"/>
        <v>125.2</v>
      </c>
    </row>
    <row r="1210" spans="1:53" x14ac:dyDescent="0.15">
      <c r="A1210" s="8"/>
      <c r="B1210" s="10"/>
      <c r="C1210" s="136" t="s">
        <v>226</v>
      </c>
      <c r="D1210" s="2" t="s">
        <v>6</v>
      </c>
      <c r="E1210" s="26"/>
      <c r="F1210" s="26"/>
      <c r="G1210" s="26"/>
      <c r="H1210" s="26"/>
      <c r="I1210" s="26"/>
      <c r="J1210" s="26"/>
      <c r="K1210" s="26"/>
      <c r="L1210" s="26"/>
      <c r="M1210" s="26"/>
      <c r="N1210" s="26"/>
      <c r="O1210" s="26"/>
      <c r="P1210" s="26"/>
      <c r="Q1210" s="26"/>
      <c r="R1210" s="26"/>
      <c r="S1210" s="26"/>
      <c r="T1210" s="26"/>
      <c r="U1210" s="26"/>
      <c r="V1210" s="26"/>
      <c r="W1210" s="26"/>
      <c r="X1210" s="26"/>
      <c r="Y1210" s="26"/>
      <c r="Z1210" s="26"/>
      <c r="AA1210" s="26"/>
      <c r="AB1210" s="26"/>
      <c r="AC1210" s="26"/>
      <c r="AD1210" s="26"/>
      <c r="AE1210" s="26"/>
      <c r="AF1210" s="26"/>
      <c r="AG1210" s="26"/>
      <c r="AH1210" s="26"/>
      <c r="AI1210" s="26"/>
      <c r="AJ1210" s="26"/>
      <c r="AK1210" s="26"/>
      <c r="AL1210" s="26"/>
      <c r="AM1210" s="26"/>
      <c r="AN1210" s="26"/>
      <c r="AO1210" s="26"/>
      <c r="AP1210" s="3"/>
      <c r="AQ1210" s="3"/>
      <c r="AR1210" s="3">
        <v>224.2</v>
      </c>
      <c r="AS1210" s="3">
        <v>168.4</v>
      </c>
      <c r="AU1210" s="51"/>
      <c r="AV1210" s="56"/>
      <c r="AW1210" s="53" t="s">
        <v>237</v>
      </c>
      <c r="AY1210" s="59">
        <f t="shared" ref="AY1210:AY1257" si="1594">AP1312</f>
        <v>0</v>
      </c>
      <c r="AZ1210" s="59">
        <f t="shared" ref="AZ1210:AZ1257" si="1595">AQ1312</f>
        <v>0</v>
      </c>
      <c r="BA1210" s="59">
        <f t="shared" ref="BA1210:BA1257" si="1596">AR1312</f>
        <v>188.5</v>
      </c>
    </row>
    <row r="1211" spans="1:53" x14ac:dyDescent="0.15">
      <c r="A1211" s="9" t="s">
        <v>215</v>
      </c>
      <c r="B1211" s="10" t="s">
        <v>216</v>
      </c>
      <c r="C1211" s="137"/>
      <c r="D1211" s="4" t="s">
        <v>7</v>
      </c>
      <c r="E1211" s="28"/>
      <c r="F1211" s="28"/>
      <c r="G1211" s="28"/>
      <c r="H1211" s="28"/>
      <c r="I1211" s="28"/>
      <c r="J1211" s="28"/>
      <c r="K1211" s="28"/>
      <c r="L1211" s="28"/>
      <c r="M1211" s="28"/>
      <c r="N1211" s="28"/>
      <c r="O1211" s="28"/>
      <c r="P1211" s="28"/>
      <c r="Q1211" s="28"/>
      <c r="R1211" s="28"/>
      <c r="S1211" s="28"/>
      <c r="T1211" s="28"/>
      <c r="U1211" s="28"/>
      <c r="V1211" s="28"/>
      <c r="W1211" s="28"/>
      <c r="X1211" s="28"/>
      <c r="Y1211" s="28"/>
      <c r="Z1211" s="28"/>
      <c r="AA1211" s="28"/>
      <c r="AB1211" s="28"/>
      <c r="AC1211" s="28"/>
      <c r="AD1211" s="28"/>
      <c r="AE1211" s="28"/>
      <c r="AF1211" s="28"/>
      <c r="AG1211" s="28"/>
      <c r="AH1211" s="28"/>
      <c r="AI1211" s="28"/>
      <c r="AJ1211" s="28"/>
      <c r="AK1211" s="28"/>
      <c r="AL1211" s="28"/>
      <c r="AM1211" s="28"/>
      <c r="AN1211" s="28"/>
      <c r="AO1211" s="28"/>
      <c r="AP1211" s="5"/>
      <c r="AQ1211" s="5"/>
      <c r="AR1211" s="5">
        <v>11.6</v>
      </c>
      <c r="AS1211" s="5">
        <v>8.6</v>
      </c>
      <c r="AU1211" s="51"/>
      <c r="AV1211" s="56"/>
      <c r="AW1211" s="54"/>
      <c r="AY1211" s="59">
        <f t="shared" si="1594"/>
        <v>0</v>
      </c>
      <c r="AZ1211" s="59">
        <f t="shared" si="1595"/>
        <v>0</v>
      </c>
      <c r="BA1211" s="59">
        <f t="shared" si="1596"/>
        <v>23.7</v>
      </c>
    </row>
    <row r="1212" spans="1:53" x14ac:dyDescent="0.15">
      <c r="A1212" s="9" t="s">
        <v>217</v>
      </c>
      <c r="B1212" s="10"/>
      <c r="C1212" s="137"/>
      <c r="D1212" s="4" t="s">
        <v>8</v>
      </c>
      <c r="E1212" s="28"/>
      <c r="F1212" s="28"/>
      <c r="G1212" s="28"/>
      <c r="H1212" s="28"/>
      <c r="I1212" s="28"/>
      <c r="J1212" s="28"/>
      <c r="K1212" s="28"/>
      <c r="L1212" s="28"/>
      <c r="M1212" s="28"/>
      <c r="N1212" s="28"/>
      <c r="O1212" s="28"/>
      <c r="P1212" s="28"/>
      <c r="Q1212" s="28"/>
      <c r="R1212" s="28"/>
      <c r="S1212" s="28"/>
      <c r="T1212" s="28"/>
      <c r="U1212" s="28"/>
      <c r="V1212" s="28"/>
      <c r="W1212" s="28"/>
      <c r="X1212" s="28"/>
      <c r="Y1212" s="28"/>
      <c r="Z1212" s="28"/>
      <c r="AA1212" s="28"/>
      <c r="AB1212" s="28"/>
      <c r="AC1212" s="28"/>
      <c r="AD1212" s="28"/>
      <c r="AE1212" s="28"/>
      <c r="AF1212" s="28"/>
      <c r="AG1212" s="28"/>
      <c r="AH1212" s="28"/>
      <c r="AI1212" s="28"/>
      <c r="AJ1212" s="28"/>
      <c r="AK1212" s="28"/>
      <c r="AL1212" s="28"/>
      <c r="AM1212" s="28"/>
      <c r="AN1212" s="28"/>
      <c r="AO1212" s="28"/>
      <c r="AP1212" s="5"/>
      <c r="AQ1212" s="5"/>
      <c r="AR1212" s="5">
        <v>212.6</v>
      </c>
      <c r="AS1212" s="5">
        <v>159.80000000000001</v>
      </c>
      <c r="AU1212" s="51"/>
      <c r="AV1212" s="56"/>
      <c r="AW1212" s="54"/>
      <c r="AY1212" s="59">
        <f t="shared" si="1594"/>
        <v>0</v>
      </c>
      <c r="AZ1212" s="59">
        <f t="shared" si="1595"/>
        <v>0</v>
      </c>
      <c r="BA1212" s="59">
        <f t="shared" si="1596"/>
        <v>164.8</v>
      </c>
    </row>
    <row r="1213" spans="1:53" x14ac:dyDescent="0.15">
      <c r="A1213" s="9"/>
      <c r="B1213" s="10"/>
      <c r="C1213" s="137"/>
      <c r="D1213" s="4" t="s">
        <v>9</v>
      </c>
      <c r="E1213" s="28"/>
      <c r="F1213" s="28"/>
      <c r="G1213" s="28"/>
      <c r="H1213" s="28"/>
      <c r="I1213" s="28"/>
      <c r="J1213" s="28"/>
      <c r="K1213" s="28"/>
      <c r="L1213" s="28"/>
      <c r="M1213" s="28"/>
      <c r="N1213" s="28"/>
      <c r="O1213" s="28"/>
      <c r="P1213" s="28"/>
      <c r="Q1213" s="28"/>
      <c r="R1213" s="28"/>
      <c r="S1213" s="28"/>
      <c r="T1213" s="28"/>
      <c r="U1213" s="28"/>
      <c r="V1213" s="28"/>
      <c r="W1213" s="28"/>
      <c r="X1213" s="28"/>
      <c r="Y1213" s="28"/>
      <c r="Z1213" s="28"/>
      <c r="AA1213" s="28"/>
      <c r="AB1213" s="28"/>
      <c r="AC1213" s="28"/>
      <c r="AD1213" s="28"/>
      <c r="AE1213" s="28"/>
      <c r="AF1213" s="28"/>
      <c r="AG1213" s="28"/>
      <c r="AH1213" s="28"/>
      <c r="AI1213" s="28"/>
      <c r="AJ1213" s="28"/>
      <c r="AK1213" s="28"/>
      <c r="AL1213" s="28"/>
      <c r="AM1213" s="28"/>
      <c r="AN1213" s="28"/>
      <c r="AO1213" s="28"/>
      <c r="AP1213" s="5"/>
      <c r="AQ1213" s="5"/>
      <c r="AR1213" s="5">
        <v>202</v>
      </c>
      <c r="AS1213" s="5">
        <v>152.69999999999999</v>
      </c>
      <c r="AU1213" s="51"/>
      <c r="AV1213" s="56"/>
      <c r="AW1213" s="54"/>
      <c r="AY1213" s="59">
        <f t="shared" si="1594"/>
        <v>0</v>
      </c>
      <c r="AZ1213" s="59">
        <f t="shared" si="1595"/>
        <v>0</v>
      </c>
      <c r="BA1213" s="59">
        <f t="shared" si="1596"/>
        <v>179.9</v>
      </c>
    </row>
    <row r="1214" spans="1:53" x14ac:dyDescent="0.15">
      <c r="A1214" s="9"/>
      <c r="B1214" s="10"/>
      <c r="C1214" s="137"/>
      <c r="D1214" s="4" t="s">
        <v>10</v>
      </c>
      <c r="E1214" s="28"/>
      <c r="F1214" s="28"/>
      <c r="G1214" s="28"/>
      <c r="H1214" s="28"/>
      <c r="I1214" s="28"/>
      <c r="J1214" s="28"/>
      <c r="K1214" s="28"/>
      <c r="L1214" s="28"/>
      <c r="M1214" s="28"/>
      <c r="N1214" s="28"/>
      <c r="O1214" s="28"/>
      <c r="P1214" s="28"/>
      <c r="Q1214" s="28"/>
      <c r="R1214" s="28"/>
      <c r="S1214" s="28"/>
      <c r="T1214" s="28"/>
      <c r="U1214" s="28"/>
      <c r="V1214" s="28"/>
      <c r="W1214" s="28"/>
      <c r="X1214" s="28"/>
      <c r="Y1214" s="28"/>
      <c r="Z1214" s="28"/>
      <c r="AA1214" s="28"/>
      <c r="AB1214" s="28"/>
      <c r="AC1214" s="28"/>
      <c r="AD1214" s="28"/>
      <c r="AE1214" s="28"/>
      <c r="AF1214" s="28"/>
      <c r="AG1214" s="28"/>
      <c r="AH1214" s="28"/>
      <c r="AI1214" s="28"/>
      <c r="AJ1214" s="28"/>
      <c r="AK1214" s="28"/>
      <c r="AL1214" s="28"/>
      <c r="AM1214" s="28"/>
      <c r="AN1214" s="28"/>
      <c r="AO1214" s="28"/>
      <c r="AP1214" s="5"/>
      <c r="AQ1214" s="5"/>
      <c r="AR1214" s="5">
        <v>22.2</v>
      </c>
      <c r="AS1214" s="5">
        <v>15.7</v>
      </c>
      <c r="AU1214" s="51"/>
      <c r="AV1214" s="56"/>
      <c r="AW1214" s="54"/>
      <c r="AY1214" s="59">
        <f t="shared" si="1594"/>
        <v>0</v>
      </c>
      <c r="AZ1214" s="59">
        <f t="shared" si="1595"/>
        <v>0</v>
      </c>
      <c r="BA1214" s="59">
        <f t="shared" si="1596"/>
        <v>8.6</v>
      </c>
    </row>
    <row r="1215" spans="1:53" ht="14.25" thickBot="1" x14ac:dyDescent="0.2">
      <c r="A1215" s="9"/>
      <c r="B1215" s="10"/>
      <c r="C1215" s="138"/>
      <c r="D1215" s="6" t="s">
        <v>11</v>
      </c>
      <c r="E1215" s="29"/>
      <c r="F1215" s="29"/>
      <c r="G1215" s="29"/>
      <c r="H1215" s="29"/>
      <c r="I1215" s="29"/>
      <c r="J1215" s="29"/>
      <c r="K1215" s="29"/>
      <c r="L1215" s="29"/>
      <c r="M1215" s="29"/>
      <c r="N1215" s="29"/>
      <c r="O1215" s="29"/>
      <c r="P1215" s="29"/>
      <c r="Q1215" s="29"/>
      <c r="R1215" s="29"/>
      <c r="S1215" s="29"/>
      <c r="T1215" s="29"/>
      <c r="U1215" s="29"/>
      <c r="V1215" s="29"/>
      <c r="W1215" s="29"/>
      <c r="X1215" s="29"/>
      <c r="Y1215" s="29"/>
      <c r="Z1215" s="29"/>
      <c r="AA1215" s="29"/>
      <c r="AB1215" s="29"/>
      <c r="AC1215" s="29"/>
      <c r="AD1215" s="29"/>
      <c r="AE1215" s="29"/>
      <c r="AF1215" s="29"/>
      <c r="AG1215" s="29"/>
      <c r="AH1215" s="29"/>
      <c r="AI1215" s="29"/>
      <c r="AJ1215" s="29"/>
      <c r="AK1215" s="29"/>
      <c r="AL1215" s="29"/>
      <c r="AM1215" s="29"/>
      <c r="AN1215" s="29"/>
      <c r="AO1215" s="29"/>
      <c r="AP1215" s="7"/>
      <c r="AQ1215" s="7"/>
      <c r="AR1215" s="7">
        <v>24.1</v>
      </c>
      <c r="AS1215" s="7">
        <v>17.399999999999999</v>
      </c>
      <c r="AU1215" s="51"/>
      <c r="AV1215" s="56"/>
      <c r="AW1215" s="55"/>
      <c r="AY1215" s="59">
        <f t="shared" si="1594"/>
        <v>0</v>
      </c>
      <c r="AZ1215" s="59">
        <f t="shared" si="1595"/>
        <v>0</v>
      </c>
      <c r="BA1215" s="59">
        <f t="shared" si="1596"/>
        <v>8.6</v>
      </c>
    </row>
    <row r="1216" spans="1:53" x14ac:dyDescent="0.15">
      <c r="A1216" s="9"/>
      <c r="B1216" s="10"/>
      <c r="C1216" s="136" t="s">
        <v>227</v>
      </c>
      <c r="D1216" s="2" t="s">
        <v>6</v>
      </c>
      <c r="E1216" s="26"/>
      <c r="F1216" s="26"/>
      <c r="G1216" s="26"/>
      <c r="H1216" s="26"/>
      <c r="I1216" s="26"/>
      <c r="J1216" s="26"/>
      <c r="K1216" s="26"/>
      <c r="L1216" s="26"/>
      <c r="M1216" s="26"/>
      <c r="N1216" s="26"/>
      <c r="O1216" s="26"/>
      <c r="P1216" s="26"/>
      <c r="Q1216" s="26"/>
      <c r="R1216" s="26"/>
      <c r="S1216" s="26"/>
      <c r="T1216" s="26"/>
      <c r="U1216" s="26"/>
      <c r="V1216" s="26"/>
      <c r="W1216" s="26"/>
      <c r="X1216" s="26"/>
      <c r="Y1216" s="26"/>
      <c r="Z1216" s="26"/>
      <c r="AA1216" s="26"/>
      <c r="AB1216" s="26"/>
      <c r="AC1216" s="26"/>
      <c r="AD1216" s="26"/>
      <c r="AE1216" s="26"/>
      <c r="AF1216" s="26"/>
      <c r="AG1216" s="26"/>
      <c r="AH1216" s="26"/>
      <c r="AI1216" s="26"/>
      <c r="AJ1216" s="26"/>
      <c r="AK1216" s="26"/>
      <c r="AL1216" s="26"/>
      <c r="AM1216" s="26"/>
      <c r="AN1216" s="26"/>
      <c r="AO1216" s="26"/>
      <c r="AP1216" s="3"/>
      <c r="AQ1216" s="3"/>
      <c r="AR1216" s="3">
        <v>84.4</v>
      </c>
      <c r="AS1216" s="3">
        <v>79.7</v>
      </c>
      <c r="AU1216" s="51"/>
      <c r="AV1216" s="56"/>
      <c r="AW1216" s="53" t="s">
        <v>238</v>
      </c>
      <c r="AY1216" s="59">
        <f t="shared" si="1594"/>
        <v>0</v>
      </c>
      <c r="AZ1216" s="59">
        <f t="shared" si="1595"/>
        <v>0</v>
      </c>
      <c r="BA1216" s="59">
        <f t="shared" si="1596"/>
        <v>158.30000000000001</v>
      </c>
    </row>
    <row r="1217" spans="1:53" x14ac:dyDescent="0.15">
      <c r="A1217" s="9"/>
      <c r="B1217" s="10"/>
      <c r="C1217" s="137"/>
      <c r="D1217" s="4" t="s">
        <v>7</v>
      </c>
      <c r="E1217" s="28"/>
      <c r="F1217" s="28"/>
      <c r="G1217" s="28"/>
      <c r="H1217" s="28"/>
      <c r="I1217" s="28"/>
      <c r="J1217" s="28"/>
      <c r="K1217" s="28"/>
      <c r="L1217" s="28"/>
      <c r="M1217" s="28"/>
      <c r="N1217" s="28"/>
      <c r="O1217" s="28"/>
      <c r="P1217" s="28"/>
      <c r="Q1217" s="28"/>
      <c r="R1217" s="28"/>
      <c r="S1217" s="28"/>
      <c r="T1217" s="28"/>
      <c r="U1217" s="28"/>
      <c r="V1217" s="28"/>
      <c r="W1217" s="28"/>
      <c r="X1217" s="28"/>
      <c r="Y1217" s="28"/>
      <c r="Z1217" s="28"/>
      <c r="AA1217" s="28"/>
      <c r="AB1217" s="28"/>
      <c r="AC1217" s="28"/>
      <c r="AD1217" s="28"/>
      <c r="AE1217" s="28"/>
      <c r="AF1217" s="28"/>
      <c r="AG1217" s="28"/>
      <c r="AH1217" s="28"/>
      <c r="AI1217" s="28"/>
      <c r="AJ1217" s="28"/>
      <c r="AK1217" s="28"/>
      <c r="AL1217" s="28"/>
      <c r="AM1217" s="28"/>
      <c r="AN1217" s="28"/>
      <c r="AO1217" s="28"/>
      <c r="AP1217" s="5"/>
      <c r="AQ1217" s="5"/>
      <c r="AR1217" s="5">
        <v>4.9000000000000004</v>
      </c>
      <c r="AS1217" s="5">
        <v>5.0999999999999996</v>
      </c>
      <c r="AU1217" s="51"/>
      <c r="AV1217" s="56"/>
      <c r="AW1217" s="54"/>
      <c r="AY1217" s="59">
        <f t="shared" si="1594"/>
        <v>0</v>
      </c>
      <c r="AZ1217" s="59">
        <f t="shared" si="1595"/>
        <v>0</v>
      </c>
      <c r="BA1217" s="59">
        <f t="shared" si="1596"/>
        <v>1.9</v>
      </c>
    </row>
    <row r="1218" spans="1:53" x14ac:dyDescent="0.15">
      <c r="A1218" s="9"/>
      <c r="B1218" s="10"/>
      <c r="C1218" s="137"/>
      <c r="D1218" s="4" t="s">
        <v>8</v>
      </c>
      <c r="E1218" s="28"/>
      <c r="F1218" s="28"/>
      <c r="G1218" s="28"/>
      <c r="H1218" s="28"/>
      <c r="I1218" s="28"/>
      <c r="J1218" s="28"/>
      <c r="K1218" s="28"/>
      <c r="L1218" s="28"/>
      <c r="M1218" s="28"/>
      <c r="N1218" s="28"/>
      <c r="O1218" s="28"/>
      <c r="P1218" s="28"/>
      <c r="Q1218" s="28"/>
      <c r="R1218" s="28"/>
      <c r="S1218" s="28"/>
      <c r="T1218" s="28"/>
      <c r="U1218" s="28"/>
      <c r="V1218" s="28"/>
      <c r="W1218" s="28"/>
      <c r="X1218" s="28"/>
      <c r="Y1218" s="28"/>
      <c r="Z1218" s="28"/>
      <c r="AA1218" s="28"/>
      <c r="AB1218" s="28"/>
      <c r="AC1218" s="28"/>
      <c r="AD1218" s="28"/>
      <c r="AE1218" s="28"/>
      <c r="AF1218" s="28"/>
      <c r="AG1218" s="28"/>
      <c r="AH1218" s="28"/>
      <c r="AI1218" s="28"/>
      <c r="AJ1218" s="28"/>
      <c r="AK1218" s="28"/>
      <c r="AL1218" s="28"/>
      <c r="AM1218" s="28"/>
      <c r="AN1218" s="28"/>
      <c r="AO1218" s="28"/>
      <c r="AP1218" s="5"/>
      <c r="AQ1218" s="5"/>
      <c r="AR1218" s="5">
        <v>79.5</v>
      </c>
      <c r="AS1218" s="5">
        <v>74.599999999999994</v>
      </c>
      <c r="AU1218" s="51"/>
      <c r="AV1218" s="56"/>
      <c r="AW1218" s="54"/>
      <c r="AY1218" s="59">
        <f t="shared" si="1594"/>
        <v>0</v>
      </c>
      <c r="AZ1218" s="59">
        <f t="shared" si="1595"/>
        <v>0</v>
      </c>
      <c r="BA1218" s="59">
        <f t="shared" si="1596"/>
        <v>156.4</v>
      </c>
    </row>
    <row r="1219" spans="1:53" x14ac:dyDescent="0.15">
      <c r="A1219" s="9"/>
      <c r="B1219" s="10"/>
      <c r="C1219" s="137"/>
      <c r="D1219" s="4" t="s">
        <v>9</v>
      </c>
      <c r="E1219" s="28"/>
      <c r="F1219" s="28"/>
      <c r="G1219" s="28"/>
      <c r="H1219" s="28"/>
      <c r="I1219" s="28"/>
      <c r="J1219" s="28"/>
      <c r="K1219" s="28"/>
      <c r="L1219" s="28"/>
      <c r="M1219" s="28"/>
      <c r="N1219" s="28"/>
      <c r="O1219" s="28"/>
      <c r="P1219" s="28"/>
      <c r="Q1219" s="28"/>
      <c r="R1219" s="28"/>
      <c r="S1219" s="28"/>
      <c r="T1219" s="28"/>
      <c r="U1219" s="28"/>
      <c r="V1219" s="28"/>
      <c r="W1219" s="28"/>
      <c r="X1219" s="28"/>
      <c r="Y1219" s="28"/>
      <c r="Z1219" s="28"/>
      <c r="AA1219" s="28"/>
      <c r="AB1219" s="28"/>
      <c r="AC1219" s="28"/>
      <c r="AD1219" s="28"/>
      <c r="AE1219" s="28"/>
      <c r="AF1219" s="28"/>
      <c r="AG1219" s="28"/>
      <c r="AH1219" s="28"/>
      <c r="AI1219" s="28"/>
      <c r="AJ1219" s="28"/>
      <c r="AK1219" s="28"/>
      <c r="AL1219" s="28"/>
      <c r="AM1219" s="28"/>
      <c r="AN1219" s="28"/>
      <c r="AO1219" s="28"/>
      <c r="AP1219" s="5"/>
      <c r="AQ1219" s="5"/>
      <c r="AR1219" s="5">
        <v>71.7</v>
      </c>
      <c r="AS1219" s="5">
        <v>65.900000000000006</v>
      </c>
      <c r="AU1219" s="51"/>
      <c r="AV1219" s="56"/>
      <c r="AW1219" s="54"/>
      <c r="AY1219" s="59">
        <f t="shared" si="1594"/>
        <v>0</v>
      </c>
      <c r="AZ1219" s="59">
        <f t="shared" si="1595"/>
        <v>0</v>
      </c>
      <c r="BA1219" s="59">
        <f t="shared" si="1596"/>
        <v>143.9</v>
      </c>
    </row>
    <row r="1220" spans="1:53" x14ac:dyDescent="0.15">
      <c r="A1220" s="9"/>
      <c r="B1220" s="10"/>
      <c r="C1220" s="137"/>
      <c r="D1220" s="4" t="s">
        <v>10</v>
      </c>
      <c r="E1220" s="28"/>
      <c r="F1220" s="28"/>
      <c r="G1220" s="28"/>
      <c r="H1220" s="28"/>
      <c r="I1220" s="28"/>
      <c r="J1220" s="28"/>
      <c r="K1220" s="28"/>
      <c r="L1220" s="28"/>
      <c r="M1220" s="28"/>
      <c r="N1220" s="28"/>
      <c r="O1220" s="28"/>
      <c r="P1220" s="28"/>
      <c r="Q1220" s="28"/>
      <c r="R1220" s="28"/>
      <c r="S1220" s="28"/>
      <c r="T1220" s="28"/>
      <c r="U1220" s="28"/>
      <c r="V1220" s="28"/>
      <c r="W1220" s="28"/>
      <c r="X1220" s="28"/>
      <c r="Y1220" s="28"/>
      <c r="Z1220" s="28"/>
      <c r="AA1220" s="28"/>
      <c r="AB1220" s="28"/>
      <c r="AC1220" s="28"/>
      <c r="AD1220" s="28"/>
      <c r="AE1220" s="28"/>
      <c r="AF1220" s="28"/>
      <c r="AG1220" s="28"/>
      <c r="AH1220" s="28"/>
      <c r="AI1220" s="28"/>
      <c r="AJ1220" s="28"/>
      <c r="AK1220" s="28"/>
      <c r="AL1220" s="28"/>
      <c r="AM1220" s="28"/>
      <c r="AN1220" s="28"/>
      <c r="AO1220" s="28"/>
      <c r="AP1220" s="5"/>
      <c r="AQ1220" s="5"/>
      <c r="AR1220" s="5">
        <v>12.7</v>
      </c>
      <c r="AS1220" s="5">
        <v>13.8</v>
      </c>
      <c r="AU1220" s="51"/>
      <c r="AV1220" s="56"/>
      <c r="AW1220" s="54"/>
      <c r="AY1220" s="59">
        <f t="shared" si="1594"/>
        <v>0</v>
      </c>
      <c r="AZ1220" s="59">
        <f t="shared" si="1595"/>
        <v>0</v>
      </c>
      <c r="BA1220" s="59">
        <f t="shared" si="1596"/>
        <v>14.4</v>
      </c>
    </row>
    <row r="1221" spans="1:53" ht="14.25" thickBot="1" x14ac:dyDescent="0.2">
      <c r="A1221" s="9"/>
      <c r="B1221" s="10"/>
      <c r="C1221" s="138"/>
      <c r="D1221" s="6" t="s">
        <v>11</v>
      </c>
      <c r="E1221" s="29"/>
      <c r="F1221" s="29"/>
      <c r="G1221" s="29"/>
      <c r="H1221" s="29"/>
      <c r="I1221" s="29"/>
      <c r="J1221" s="29"/>
      <c r="K1221" s="29"/>
      <c r="L1221" s="29"/>
      <c r="M1221" s="29"/>
      <c r="N1221" s="29"/>
      <c r="O1221" s="29"/>
      <c r="P1221" s="29"/>
      <c r="Q1221" s="29"/>
      <c r="R1221" s="29"/>
      <c r="S1221" s="29"/>
      <c r="T1221" s="29"/>
      <c r="U1221" s="29"/>
      <c r="V1221" s="29"/>
      <c r="W1221" s="29"/>
      <c r="X1221" s="29"/>
      <c r="Y1221" s="29"/>
      <c r="Z1221" s="29"/>
      <c r="AA1221" s="29"/>
      <c r="AB1221" s="29"/>
      <c r="AC1221" s="29"/>
      <c r="AD1221" s="29"/>
      <c r="AE1221" s="29"/>
      <c r="AF1221" s="29"/>
      <c r="AG1221" s="29"/>
      <c r="AH1221" s="29"/>
      <c r="AI1221" s="29"/>
      <c r="AJ1221" s="29"/>
      <c r="AK1221" s="29"/>
      <c r="AL1221" s="29"/>
      <c r="AM1221" s="29"/>
      <c r="AN1221" s="29"/>
      <c r="AO1221" s="29"/>
      <c r="AP1221" s="7"/>
      <c r="AQ1221" s="7"/>
      <c r="AR1221" s="7">
        <v>31.6</v>
      </c>
      <c r="AS1221" s="7">
        <v>35</v>
      </c>
      <c r="AU1221" s="51"/>
      <c r="AV1221" s="56"/>
      <c r="AW1221" s="55"/>
      <c r="AY1221" s="59">
        <f t="shared" si="1594"/>
        <v>0</v>
      </c>
      <c r="AZ1221" s="59">
        <f t="shared" si="1595"/>
        <v>0</v>
      </c>
      <c r="BA1221" s="59">
        <f t="shared" si="1596"/>
        <v>14.4</v>
      </c>
    </row>
    <row r="1222" spans="1:53" x14ac:dyDescent="0.15">
      <c r="A1222" s="9"/>
      <c r="B1222" s="10"/>
      <c r="C1222" s="136" t="s">
        <v>228</v>
      </c>
      <c r="D1222" s="2" t="s">
        <v>6</v>
      </c>
      <c r="E1222" s="26"/>
      <c r="F1222" s="26"/>
      <c r="G1222" s="26"/>
      <c r="H1222" s="26"/>
      <c r="I1222" s="26"/>
      <c r="J1222" s="26"/>
      <c r="K1222" s="26"/>
      <c r="L1222" s="26"/>
      <c r="M1222" s="26"/>
      <c r="N1222" s="26"/>
      <c r="O1222" s="26"/>
      <c r="P1222" s="26"/>
      <c r="Q1222" s="26"/>
      <c r="R1222" s="26"/>
      <c r="S1222" s="26"/>
      <c r="T1222" s="26"/>
      <c r="U1222" s="26"/>
      <c r="V1222" s="26"/>
      <c r="W1222" s="26"/>
      <c r="X1222" s="26"/>
      <c r="Y1222" s="26"/>
      <c r="Z1222" s="26"/>
      <c r="AA1222" s="26"/>
      <c r="AB1222" s="26"/>
      <c r="AC1222" s="26"/>
      <c r="AD1222" s="26"/>
      <c r="AE1222" s="26"/>
      <c r="AF1222" s="26"/>
      <c r="AG1222" s="26"/>
      <c r="AH1222" s="26"/>
      <c r="AI1222" s="26"/>
      <c r="AJ1222" s="26"/>
      <c r="AK1222" s="26"/>
      <c r="AL1222" s="26"/>
      <c r="AM1222" s="26"/>
      <c r="AN1222" s="26"/>
      <c r="AO1222" s="26"/>
      <c r="AP1222" s="3"/>
      <c r="AQ1222" s="3"/>
      <c r="AR1222" s="3">
        <v>223.7</v>
      </c>
      <c r="AS1222" s="3">
        <v>221</v>
      </c>
      <c r="AU1222" s="51"/>
      <c r="AV1222" s="56"/>
      <c r="AW1222" s="53" t="s">
        <v>418</v>
      </c>
      <c r="AY1222" s="59">
        <f t="shared" si="1594"/>
        <v>0</v>
      </c>
      <c r="AZ1222" s="59">
        <f t="shared" si="1595"/>
        <v>0</v>
      </c>
      <c r="BA1222" s="59">
        <f t="shared" si="1596"/>
        <v>111.6</v>
      </c>
    </row>
    <row r="1223" spans="1:53" x14ac:dyDescent="0.15">
      <c r="A1223" s="9"/>
      <c r="B1223" s="10"/>
      <c r="C1223" s="137"/>
      <c r="D1223" s="4" t="s">
        <v>7</v>
      </c>
      <c r="E1223" s="28"/>
      <c r="F1223" s="28"/>
      <c r="G1223" s="28"/>
      <c r="H1223" s="28"/>
      <c r="I1223" s="28"/>
      <c r="J1223" s="28"/>
      <c r="K1223" s="28"/>
      <c r="L1223" s="28"/>
      <c r="M1223" s="28"/>
      <c r="N1223" s="28"/>
      <c r="O1223" s="28"/>
      <c r="P1223" s="28"/>
      <c r="Q1223" s="28"/>
      <c r="R1223" s="28"/>
      <c r="S1223" s="28"/>
      <c r="T1223" s="28"/>
      <c r="U1223" s="28"/>
      <c r="V1223" s="28"/>
      <c r="W1223" s="28"/>
      <c r="X1223" s="28"/>
      <c r="Y1223" s="28"/>
      <c r="Z1223" s="28"/>
      <c r="AA1223" s="28"/>
      <c r="AB1223" s="28"/>
      <c r="AC1223" s="28"/>
      <c r="AD1223" s="28"/>
      <c r="AE1223" s="28"/>
      <c r="AF1223" s="28"/>
      <c r="AG1223" s="28"/>
      <c r="AH1223" s="28"/>
      <c r="AI1223" s="28"/>
      <c r="AJ1223" s="28"/>
      <c r="AK1223" s="28"/>
      <c r="AL1223" s="28"/>
      <c r="AM1223" s="28"/>
      <c r="AN1223" s="28"/>
      <c r="AO1223" s="28"/>
      <c r="AP1223" s="5"/>
      <c r="AQ1223" s="5"/>
      <c r="AR1223" s="5">
        <v>21.1</v>
      </c>
      <c r="AS1223" s="5">
        <v>23.7</v>
      </c>
      <c r="AU1223" s="51"/>
      <c r="AV1223" s="56"/>
      <c r="AW1223" s="54"/>
      <c r="AY1223" s="59">
        <f t="shared" si="1594"/>
        <v>0</v>
      </c>
      <c r="AZ1223" s="59">
        <f t="shared" si="1595"/>
        <v>0</v>
      </c>
      <c r="BA1223" s="59">
        <f t="shared" si="1596"/>
        <v>2.2000000000000002</v>
      </c>
    </row>
    <row r="1224" spans="1:53" x14ac:dyDescent="0.15">
      <c r="A1224" s="9"/>
      <c r="B1224" s="10"/>
      <c r="C1224" s="137"/>
      <c r="D1224" s="4" t="s">
        <v>8</v>
      </c>
      <c r="E1224" s="28"/>
      <c r="F1224" s="28"/>
      <c r="G1224" s="28"/>
      <c r="H1224" s="28"/>
      <c r="I1224" s="28"/>
      <c r="J1224" s="28"/>
      <c r="K1224" s="28"/>
      <c r="L1224" s="28"/>
      <c r="M1224" s="28"/>
      <c r="N1224" s="28"/>
      <c r="O1224" s="28"/>
      <c r="P1224" s="28"/>
      <c r="Q1224" s="28"/>
      <c r="R1224" s="28"/>
      <c r="S1224" s="28"/>
      <c r="T1224" s="28"/>
      <c r="U1224" s="28"/>
      <c r="V1224" s="28"/>
      <c r="W1224" s="28"/>
      <c r="X1224" s="28"/>
      <c r="Y1224" s="28"/>
      <c r="Z1224" s="28"/>
      <c r="AA1224" s="28"/>
      <c r="AB1224" s="28"/>
      <c r="AC1224" s="28"/>
      <c r="AD1224" s="28"/>
      <c r="AE1224" s="28"/>
      <c r="AF1224" s="28"/>
      <c r="AG1224" s="28"/>
      <c r="AH1224" s="28"/>
      <c r="AI1224" s="28"/>
      <c r="AJ1224" s="28"/>
      <c r="AK1224" s="28"/>
      <c r="AL1224" s="28"/>
      <c r="AM1224" s="28"/>
      <c r="AN1224" s="28"/>
      <c r="AO1224" s="28"/>
      <c r="AP1224" s="5"/>
      <c r="AQ1224" s="5"/>
      <c r="AR1224" s="5">
        <v>202.6</v>
      </c>
      <c r="AS1224" s="5">
        <v>197.3</v>
      </c>
      <c r="AU1224" s="51"/>
      <c r="AV1224" s="56"/>
      <c r="AW1224" s="54"/>
      <c r="AY1224" s="59">
        <f t="shared" si="1594"/>
        <v>0</v>
      </c>
      <c r="AZ1224" s="59">
        <f t="shared" si="1595"/>
        <v>0</v>
      </c>
      <c r="BA1224" s="59">
        <f t="shared" si="1596"/>
        <v>109.4</v>
      </c>
    </row>
    <row r="1225" spans="1:53" x14ac:dyDescent="0.15">
      <c r="A1225" s="9"/>
      <c r="B1225" s="10"/>
      <c r="C1225" s="137"/>
      <c r="D1225" s="4" t="s">
        <v>9</v>
      </c>
      <c r="E1225" s="28"/>
      <c r="F1225" s="28"/>
      <c r="G1225" s="28"/>
      <c r="H1225" s="28"/>
      <c r="I1225" s="28"/>
      <c r="J1225" s="28"/>
      <c r="K1225" s="28"/>
      <c r="L1225" s="28"/>
      <c r="M1225" s="28"/>
      <c r="N1225" s="28"/>
      <c r="O1225" s="28"/>
      <c r="P1225" s="28"/>
      <c r="Q1225" s="28"/>
      <c r="R1225" s="28"/>
      <c r="S1225" s="28"/>
      <c r="T1225" s="28"/>
      <c r="U1225" s="28"/>
      <c r="V1225" s="28"/>
      <c r="W1225" s="28"/>
      <c r="X1225" s="28"/>
      <c r="Y1225" s="28"/>
      <c r="Z1225" s="28"/>
      <c r="AA1225" s="28"/>
      <c r="AB1225" s="28"/>
      <c r="AC1225" s="28"/>
      <c r="AD1225" s="28"/>
      <c r="AE1225" s="28"/>
      <c r="AF1225" s="28"/>
      <c r="AG1225" s="28"/>
      <c r="AH1225" s="28"/>
      <c r="AI1225" s="28"/>
      <c r="AJ1225" s="28"/>
      <c r="AK1225" s="28"/>
      <c r="AL1225" s="28"/>
      <c r="AM1225" s="28"/>
      <c r="AN1225" s="28"/>
      <c r="AO1225" s="28"/>
      <c r="AP1225" s="5"/>
      <c r="AQ1225" s="5"/>
      <c r="AR1225" s="5">
        <v>218.1</v>
      </c>
      <c r="AS1225" s="5">
        <v>215.1</v>
      </c>
      <c r="AU1225" s="51"/>
      <c r="AV1225" s="56"/>
      <c r="AW1225" s="54"/>
      <c r="AY1225" s="59">
        <f t="shared" si="1594"/>
        <v>0</v>
      </c>
      <c r="AZ1225" s="59">
        <f t="shared" si="1595"/>
        <v>0</v>
      </c>
      <c r="BA1225" s="59">
        <f t="shared" si="1596"/>
        <v>90.5</v>
      </c>
    </row>
    <row r="1226" spans="1:53" x14ac:dyDescent="0.15">
      <c r="A1226" s="9"/>
      <c r="B1226" s="10"/>
      <c r="C1226" s="137"/>
      <c r="D1226" s="4" t="s">
        <v>10</v>
      </c>
      <c r="E1226" s="28"/>
      <c r="F1226" s="28"/>
      <c r="G1226" s="28"/>
      <c r="H1226" s="28"/>
      <c r="I1226" s="28"/>
      <c r="J1226" s="28"/>
      <c r="K1226" s="28"/>
      <c r="L1226" s="28"/>
      <c r="M1226" s="28"/>
      <c r="N1226" s="28"/>
      <c r="O1226" s="28"/>
      <c r="P1226" s="28"/>
      <c r="Q1226" s="28"/>
      <c r="R1226" s="28"/>
      <c r="S1226" s="28"/>
      <c r="T1226" s="28"/>
      <c r="U1226" s="28"/>
      <c r="V1226" s="28"/>
      <c r="W1226" s="28"/>
      <c r="X1226" s="28"/>
      <c r="Y1226" s="28"/>
      <c r="Z1226" s="28"/>
      <c r="AA1226" s="28"/>
      <c r="AB1226" s="28"/>
      <c r="AC1226" s="28"/>
      <c r="AD1226" s="28"/>
      <c r="AE1226" s="28"/>
      <c r="AF1226" s="28"/>
      <c r="AG1226" s="28"/>
      <c r="AH1226" s="28"/>
      <c r="AI1226" s="28"/>
      <c r="AJ1226" s="28"/>
      <c r="AK1226" s="28"/>
      <c r="AL1226" s="28"/>
      <c r="AM1226" s="28"/>
      <c r="AN1226" s="28"/>
      <c r="AO1226" s="28"/>
      <c r="AP1226" s="5"/>
      <c r="AQ1226" s="5"/>
      <c r="AR1226" s="5">
        <v>5.6</v>
      </c>
      <c r="AS1226" s="5">
        <v>5.9</v>
      </c>
      <c r="AU1226" s="51"/>
      <c r="AV1226" s="56"/>
      <c r="AW1226" s="54"/>
      <c r="AY1226" s="59">
        <f t="shared" si="1594"/>
        <v>0</v>
      </c>
      <c r="AZ1226" s="59">
        <f t="shared" si="1595"/>
        <v>0</v>
      </c>
      <c r="BA1226" s="59">
        <f t="shared" si="1596"/>
        <v>21.1</v>
      </c>
    </row>
    <row r="1227" spans="1:53" ht="14.25" thickBot="1" x14ac:dyDescent="0.2">
      <c r="A1227" s="9"/>
      <c r="B1227" s="10"/>
      <c r="C1227" s="138"/>
      <c r="D1227" s="6" t="s">
        <v>11</v>
      </c>
      <c r="E1227" s="29"/>
      <c r="F1227" s="29"/>
      <c r="G1227" s="29"/>
      <c r="H1227" s="29"/>
      <c r="I1227" s="29"/>
      <c r="J1227" s="29"/>
      <c r="K1227" s="29"/>
      <c r="L1227" s="29"/>
      <c r="M1227" s="29"/>
      <c r="N1227" s="29"/>
      <c r="O1227" s="29"/>
      <c r="P1227" s="29"/>
      <c r="Q1227" s="29"/>
      <c r="R1227" s="29"/>
      <c r="S1227" s="29"/>
      <c r="T1227" s="29"/>
      <c r="U1227" s="29"/>
      <c r="V1227" s="29"/>
      <c r="W1227" s="29"/>
      <c r="X1227" s="29"/>
      <c r="Y1227" s="29"/>
      <c r="Z1227" s="29"/>
      <c r="AA1227" s="29"/>
      <c r="AB1227" s="29"/>
      <c r="AC1227" s="29"/>
      <c r="AD1227" s="29"/>
      <c r="AE1227" s="29"/>
      <c r="AF1227" s="29"/>
      <c r="AG1227" s="29"/>
      <c r="AH1227" s="29"/>
      <c r="AI1227" s="29"/>
      <c r="AJ1227" s="29"/>
      <c r="AK1227" s="29"/>
      <c r="AL1227" s="29"/>
      <c r="AM1227" s="29"/>
      <c r="AN1227" s="29"/>
      <c r="AO1227" s="29"/>
      <c r="AP1227" s="7"/>
      <c r="AQ1227" s="7"/>
      <c r="AR1227" s="7">
        <v>5.6</v>
      </c>
      <c r="AS1227" s="7">
        <v>5.9</v>
      </c>
      <c r="AU1227" s="51"/>
      <c r="AV1227" s="56"/>
      <c r="AW1227" s="55"/>
      <c r="AY1227" s="59">
        <f t="shared" si="1594"/>
        <v>0</v>
      </c>
      <c r="AZ1227" s="59">
        <f t="shared" si="1595"/>
        <v>0</v>
      </c>
      <c r="BA1227" s="59">
        <f t="shared" si="1596"/>
        <v>21.1</v>
      </c>
    </row>
    <row r="1228" spans="1:53" x14ac:dyDescent="0.15">
      <c r="A1228" s="9"/>
      <c r="B1228" s="10"/>
      <c r="C1228" s="136" t="s">
        <v>229</v>
      </c>
      <c r="D1228" s="2" t="s">
        <v>6</v>
      </c>
      <c r="E1228" s="26"/>
      <c r="F1228" s="26"/>
      <c r="G1228" s="26"/>
      <c r="H1228" s="26"/>
      <c r="I1228" s="26"/>
      <c r="J1228" s="26"/>
      <c r="K1228" s="26"/>
      <c r="L1228" s="26"/>
      <c r="M1228" s="26"/>
      <c r="N1228" s="26"/>
      <c r="O1228" s="26"/>
      <c r="P1228" s="26"/>
      <c r="Q1228" s="26"/>
      <c r="R1228" s="26"/>
      <c r="S1228" s="26"/>
      <c r="T1228" s="26"/>
      <c r="U1228" s="26"/>
      <c r="V1228" s="26"/>
      <c r="W1228" s="26"/>
      <c r="X1228" s="26"/>
      <c r="Y1228" s="26"/>
      <c r="Z1228" s="26"/>
      <c r="AA1228" s="26"/>
      <c r="AB1228" s="26"/>
      <c r="AC1228" s="26"/>
      <c r="AD1228" s="26"/>
      <c r="AE1228" s="26"/>
      <c r="AF1228" s="26"/>
      <c r="AG1228" s="26"/>
      <c r="AH1228" s="26"/>
      <c r="AI1228" s="26"/>
      <c r="AJ1228" s="26"/>
      <c r="AK1228" s="26"/>
      <c r="AL1228" s="26"/>
      <c r="AM1228" s="26"/>
      <c r="AN1228" s="26"/>
      <c r="AO1228" s="26"/>
      <c r="AP1228" s="3"/>
      <c r="AQ1228" s="3"/>
      <c r="AR1228" s="3">
        <v>223.8</v>
      </c>
      <c r="AS1228" s="3">
        <v>199.3</v>
      </c>
      <c r="AU1228" s="51"/>
      <c r="AV1228" s="56"/>
      <c r="AW1228" s="53" t="s">
        <v>242</v>
      </c>
      <c r="AY1228" s="59">
        <f t="shared" si="1594"/>
        <v>0</v>
      </c>
      <c r="AZ1228" s="59">
        <f t="shared" si="1595"/>
        <v>0</v>
      </c>
      <c r="BA1228" s="59">
        <f t="shared" si="1596"/>
        <v>96.7</v>
      </c>
    </row>
    <row r="1229" spans="1:53" x14ac:dyDescent="0.15">
      <c r="A1229" s="9"/>
      <c r="B1229" s="10"/>
      <c r="C1229" s="137"/>
      <c r="D1229" s="4" t="s">
        <v>7</v>
      </c>
      <c r="E1229" s="28"/>
      <c r="F1229" s="28"/>
      <c r="G1229" s="28"/>
      <c r="H1229" s="28"/>
      <c r="I1229" s="28"/>
      <c r="J1229" s="28"/>
      <c r="K1229" s="28"/>
      <c r="L1229" s="28"/>
      <c r="M1229" s="28"/>
      <c r="N1229" s="28"/>
      <c r="O1229" s="28"/>
      <c r="P1229" s="28"/>
      <c r="Q1229" s="28"/>
      <c r="R1229" s="28"/>
      <c r="S1229" s="28"/>
      <c r="T1229" s="28"/>
      <c r="U1229" s="28"/>
      <c r="V1229" s="28"/>
      <c r="W1229" s="28"/>
      <c r="X1229" s="28"/>
      <c r="Y1229" s="28"/>
      <c r="Z1229" s="28"/>
      <c r="AA1229" s="28"/>
      <c r="AB1229" s="28"/>
      <c r="AC1229" s="28"/>
      <c r="AD1229" s="28"/>
      <c r="AE1229" s="28"/>
      <c r="AF1229" s="28"/>
      <c r="AG1229" s="28"/>
      <c r="AH1229" s="28"/>
      <c r="AI1229" s="28"/>
      <c r="AJ1229" s="28"/>
      <c r="AK1229" s="28"/>
      <c r="AL1229" s="28"/>
      <c r="AM1229" s="28"/>
      <c r="AN1229" s="28"/>
      <c r="AO1229" s="28"/>
      <c r="AP1229" s="5"/>
      <c r="AQ1229" s="5"/>
      <c r="AR1229" s="5">
        <v>14</v>
      </c>
      <c r="AS1229" s="5">
        <v>13.3</v>
      </c>
      <c r="AU1229" s="51"/>
      <c r="AV1229" s="56"/>
      <c r="AW1229" s="54"/>
      <c r="AY1229" s="59">
        <f t="shared" si="1594"/>
        <v>0</v>
      </c>
      <c r="AZ1229" s="59">
        <f t="shared" si="1595"/>
        <v>0</v>
      </c>
      <c r="BA1229" s="59">
        <f t="shared" si="1596"/>
        <v>2.7</v>
      </c>
    </row>
    <row r="1230" spans="1:53" x14ac:dyDescent="0.15">
      <c r="A1230" s="9"/>
      <c r="B1230" s="10"/>
      <c r="C1230" s="137"/>
      <c r="D1230" s="4" t="s">
        <v>8</v>
      </c>
      <c r="E1230" s="28"/>
      <c r="F1230" s="28"/>
      <c r="G1230" s="28"/>
      <c r="H1230" s="28"/>
      <c r="I1230" s="28"/>
      <c r="J1230" s="28"/>
      <c r="K1230" s="28"/>
      <c r="L1230" s="28"/>
      <c r="M1230" s="28"/>
      <c r="N1230" s="28"/>
      <c r="O1230" s="28"/>
      <c r="P1230" s="28"/>
      <c r="Q1230" s="28"/>
      <c r="R1230" s="28"/>
      <c r="S1230" s="28"/>
      <c r="T1230" s="28"/>
      <c r="U1230" s="28"/>
      <c r="V1230" s="28"/>
      <c r="W1230" s="28"/>
      <c r="X1230" s="28"/>
      <c r="Y1230" s="28"/>
      <c r="Z1230" s="28"/>
      <c r="AA1230" s="28"/>
      <c r="AB1230" s="28"/>
      <c r="AC1230" s="28"/>
      <c r="AD1230" s="28"/>
      <c r="AE1230" s="28"/>
      <c r="AF1230" s="28"/>
      <c r="AG1230" s="28"/>
      <c r="AH1230" s="28"/>
      <c r="AI1230" s="28"/>
      <c r="AJ1230" s="28"/>
      <c r="AK1230" s="28"/>
      <c r="AL1230" s="28"/>
      <c r="AM1230" s="28"/>
      <c r="AN1230" s="28"/>
      <c r="AO1230" s="28"/>
      <c r="AP1230" s="5"/>
      <c r="AQ1230" s="5"/>
      <c r="AR1230" s="5">
        <v>209.8</v>
      </c>
      <c r="AS1230" s="5">
        <v>186</v>
      </c>
      <c r="AU1230" s="51"/>
      <c r="AV1230" s="56"/>
      <c r="AW1230" s="54"/>
      <c r="AY1230" s="59">
        <f t="shared" si="1594"/>
        <v>0</v>
      </c>
      <c r="AZ1230" s="59">
        <f t="shared" si="1595"/>
        <v>0</v>
      </c>
      <c r="BA1230" s="59">
        <f t="shared" si="1596"/>
        <v>94</v>
      </c>
    </row>
    <row r="1231" spans="1:53" x14ac:dyDescent="0.15">
      <c r="A1231" s="9"/>
      <c r="B1231" s="10"/>
      <c r="C1231" s="137"/>
      <c r="D1231" s="4" t="s">
        <v>9</v>
      </c>
      <c r="E1231" s="28"/>
      <c r="F1231" s="28"/>
      <c r="G1231" s="28"/>
      <c r="H1231" s="28"/>
      <c r="I1231" s="28"/>
      <c r="J1231" s="28"/>
      <c r="K1231" s="28"/>
      <c r="L1231" s="28"/>
      <c r="M1231" s="28"/>
      <c r="N1231" s="28"/>
      <c r="O1231" s="28"/>
      <c r="P1231" s="28"/>
      <c r="Q1231" s="28"/>
      <c r="R1231" s="28"/>
      <c r="S1231" s="28"/>
      <c r="T1231" s="28"/>
      <c r="U1231" s="28"/>
      <c r="V1231" s="28"/>
      <c r="W1231" s="28"/>
      <c r="X1231" s="28"/>
      <c r="Y1231" s="28"/>
      <c r="Z1231" s="28"/>
      <c r="AA1231" s="28"/>
      <c r="AB1231" s="28"/>
      <c r="AC1231" s="28"/>
      <c r="AD1231" s="28"/>
      <c r="AE1231" s="28"/>
      <c r="AF1231" s="28"/>
      <c r="AG1231" s="28"/>
      <c r="AH1231" s="28"/>
      <c r="AI1231" s="28"/>
      <c r="AJ1231" s="28"/>
      <c r="AK1231" s="28"/>
      <c r="AL1231" s="28"/>
      <c r="AM1231" s="28"/>
      <c r="AN1231" s="28"/>
      <c r="AO1231" s="28"/>
      <c r="AP1231" s="5"/>
      <c r="AQ1231" s="5"/>
      <c r="AR1231" s="5">
        <v>194.9</v>
      </c>
      <c r="AS1231" s="5">
        <v>181.4</v>
      </c>
      <c r="AU1231" s="51"/>
      <c r="AV1231" s="56"/>
      <c r="AW1231" s="54"/>
      <c r="AY1231" s="59">
        <f t="shared" si="1594"/>
        <v>0</v>
      </c>
      <c r="AZ1231" s="59">
        <f t="shared" si="1595"/>
        <v>0</v>
      </c>
      <c r="BA1231" s="59">
        <f t="shared" si="1596"/>
        <v>86.3</v>
      </c>
    </row>
    <row r="1232" spans="1:53" x14ac:dyDescent="0.15">
      <c r="A1232" s="9"/>
      <c r="B1232" s="10"/>
      <c r="C1232" s="137"/>
      <c r="D1232" s="4" t="s">
        <v>10</v>
      </c>
      <c r="E1232" s="28"/>
      <c r="F1232" s="28"/>
      <c r="G1232" s="28"/>
      <c r="H1232" s="28"/>
      <c r="I1232" s="28"/>
      <c r="J1232" s="28"/>
      <c r="K1232" s="28"/>
      <c r="L1232" s="28"/>
      <c r="M1232" s="28"/>
      <c r="N1232" s="28"/>
      <c r="O1232" s="28"/>
      <c r="P1232" s="28"/>
      <c r="Q1232" s="28"/>
      <c r="R1232" s="28"/>
      <c r="S1232" s="28"/>
      <c r="T1232" s="28"/>
      <c r="U1232" s="28"/>
      <c r="V1232" s="28"/>
      <c r="W1232" s="28"/>
      <c r="X1232" s="28"/>
      <c r="Y1232" s="28"/>
      <c r="Z1232" s="28"/>
      <c r="AA1232" s="28"/>
      <c r="AB1232" s="28"/>
      <c r="AC1232" s="28"/>
      <c r="AD1232" s="28"/>
      <c r="AE1232" s="28"/>
      <c r="AF1232" s="28"/>
      <c r="AG1232" s="28"/>
      <c r="AH1232" s="28"/>
      <c r="AI1232" s="28"/>
      <c r="AJ1232" s="28"/>
      <c r="AK1232" s="28"/>
      <c r="AL1232" s="28"/>
      <c r="AM1232" s="28"/>
      <c r="AN1232" s="28"/>
      <c r="AO1232" s="28"/>
      <c r="AP1232" s="5"/>
      <c r="AQ1232" s="5"/>
      <c r="AR1232" s="5">
        <v>28.9</v>
      </c>
      <c r="AS1232" s="5">
        <v>17.899999999999999</v>
      </c>
      <c r="AU1232" s="51"/>
      <c r="AV1232" s="56"/>
      <c r="AW1232" s="54"/>
      <c r="AY1232" s="59">
        <f t="shared" si="1594"/>
        <v>0</v>
      </c>
      <c r="AZ1232" s="59">
        <f t="shared" si="1595"/>
        <v>0</v>
      </c>
      <c r="BA1232" s="59">
        <f t="shared" si="1596"/>
        <v>10.4</v>
      </c>
    </row>
    <row r="1233" spans="1:53" ht="14.25" thickBot="1" x14ac:dyDescent="0.2">
      <c r="A1233" s="9"/>
      <c r="B1233" s="10"/>
      <c r="C1233" s="138"/>
      <c r="D1233" s="6" t="s">
        <v>11</v>
      </c>
      <c r="E1233" s="29"/>
      <c r="F1233" s="29"/>
      <c r="G1233" s="29"/>
      <c r="H1233" s="29"/>
      <c r="I1233" s="29"/>
      <c r="J1233" s="29"/>
      <c r="K1233" s="29"/>
      <c r="L1233" s="29"/>
      <c r="M1233" s="29"/>
      <c r="N1233" s="29"/>
      <c r="O1233" s="29"/>
      <c r="P1233" s="29"/>
      <c r="Q1233" s="29"/>
      <c r="R1233" s="29"/>
      <c r="S1233" s="29"/>
      <c r="T1233" s="29"/>
      <c r="U1233" s="29"/>
      <c r="V1233" s="29"/>
      <c r="W1233" s="29"/>
      <c r="X1233" s="29"/>
      <c r="Y1233" s="29"/>
      <c r="Z1233" s="29"/>
      <c r="AA1233" s="29"/>
      <c r="AB1233" s="29"/>
      <c r="AC1233" s="29"/>
      <c r="AD1233" s="29"/>
      <c r="AE1233" s="29"/>
      <c r="AF1233" s="29"/>
      <c r="AG1233" s="29"/>
      <c r="AH1233" s="29"/>
      <c r="AI1233" s="29"/>
      <c r="AJ1233" s="29"/>
      <c r="AK1233" s="29"/>
      <c r="AL1233" s="29"/>
      <c r="AM1233" s="29"/>
      <c r="AN1233" s="29"/>
      <c r="AO1233" s="29"/>
      <c r="AP1233" s="7"/>
      <c r="AQ1233" s="7"/>
      <c r="AR1233" s="7">
        <v>33.9</v>
      </c>
      <c r="AS1233" s="7">
        <v>20.3</v>
      </c>
      <c r="AU1233" s="51"/>
      <c r="AV1233" s="56"/>
      <c r="AW1233" s="55"/>
      <c r="AY1233" s="59">
        <f t="shared" si="1594"/>
        <v>0</v>
      </c>
      <c r="AZ1233" s="59">
        <f t="shared" si="1595"/>
        <v>0</v>
      </c>
      <c r="BA1233" s="59">
        <f t="shared" si="1596"/>
        <v>10.7</v>
      </c>
    </row>
    <row r="1234" spans="1:53" x14ac:dyDescent="0.15">
      <c r="A1234" s="9"/>
      <c r="B1234" s="10"/>
      <c r="C1234" s="136" t="s">
        <v>230</v>
      </c>
      <c r="D1234" s="2" t="s">
        <v>6</v>
      </c>
      <c r="E1234" s="26"/>
      <c r="F1234" s="26"/>
      <c r="G1234" s="26"/>
      <c r="H1234" s="26"/>
      <c r="I1234" s="26"/>
      <c r="J1234" s="26"/>
      <c r="K1234" s="26"/>
      <c r="L1234" s="26"/>
      <c r="M1234" s="26"/>
      <c r="N1234" s="26"/>
      <c r="O1234" s="26"/>
      <c r="P1234" s="26"/>
      <c r="Q1234" s="26"/>
      <c r="R1234" s="26"/>
      <c r="S1234" s="26"/>
      <c r="T1234" s="26"/>
      <c r="U1234" s="26"/>
      <c r="V1234" s="26"/>
      <c r="W1234" s="26"/>
      <c r="X1234" s="26"/>
      <c r="Y1234" s="26"/>
      <c r="Z1234" s="26"/>
      <c r="AA1234" s="26"/>
      <c r="AB1234" s="26"/>
      <c r="AC1234" s="26"/>
      <c r="AD1234" s="26"/>
      <c r="AE1234" s="26"/>
      <c r="AF1234" s="26"/>
      <c r="AG1234" s="26"/>
      <c r="AH1234" s="26"/>
      <c r="AI1234" s="26"/>
      <c r="AJ1234" s="26"/>
      <c r="AK1234" s="26"/>
      <c r="AL1234" s="26"/>
      <c r="AM1234" s="26"/>
      <c r="AN1234" s="26"/>
      <c r="AO1234" s="26"/>
      <c r="AP1234" s="3"/>
      <c r="AQ1234" s="3"/>
      <c r="AR1234" s="3">
        <v>149.1</v>
      </c>
      <c r="AS1234" s="3">
        <v>141.9</v>
      </c>
      <c r="AU1234" s="51"/>
      <c r="AV1234" s="56"/>
      <c r="AW1234" s="121" t="s">
        <v>419</v>
      </c>
      <c r="AY1234" s="59">
        <f t="shared" si="1594"/>
        <v>0</v>
      </c>
      <c r="AZ1234" s="59">
        <f t="shared" si="1595"/>
        <v>0</v>
      </c>
      <c r="BA1234" s="59">
        <f t="shared" si="1596"/>
        <v>54</v>
      </c>
    </row>
    <row r="1235" spans="1:53" x14ac:dyDescent="0.15">
      <c r="A1235" s="9"/>
      <c r="B1235" s="10"/>
      <c r="C1235" s="137"/>
      <c r="D1235" s="4" t="s">
        <v>7</v>
      </c>
      <c r="E1235" s="28"/>
      <c r="F1235" s="28"/>
      <c r="G1235" s="28"/>
      <c r="H1235" s="28"/>
      <c r="I1235" s="28"/>
      <c r="J1235" s="28"/>
      <c r="K1235" s="28"/>
      <c r="L1235" s="28"/>
      <c r="M1235" s="28"/>
      <c r="N1235" s="28"/>
      <c r="O1235" s="28"/>
      <c r="P1235" s="28"/>
      <c r="Q1235" s="28"/>
      <c r="R1235" s="28"/>
      <c r="S1235" s="28"/>
      <c r="T1235" s="28"/>
      <c r="U1235" s="28"/>
      <c r="V1235" s="28"/>
      <c r="W1235" s="28"/>
      <c r="X1235" s="28"/>
      <c r="Y1235" s="28"/>
      <c r="Z1235" s="28"/>
      <c r="AA1235" s="28"/>
      <c r="AB1235" s="28"/>
      <c r="AC1235" s="28"/>
      <c r="AD1235" s="28"/>
      <c r="AE1235" s="28"/>
      <c r="AF1235" s="28"/>
      <c r="AG1235" s="28"/>
      <c r="AH1235" s="28"/>
      <c r="AI1235" s="28"/>
      <c r="AJ1235" s="28"/>
      <c r="AK1235" s="28"/>
      <c r="AL1235" s="28"/>
      <c r="AM1235" s="28"/>
      <c r="AN1235" s="28"/>
      <c r="AO1235" s="28"/>
      <c r="AP1235" s="5"/>
      <c r="AQ1235" s="5"/>
      <c r="AR1235" s="5">
        <v>13.5</v>
      </c>
      <c r="AS1235" s="5">
        <v>12.5</v>
      </c>
      <c r="AU1235" s="51"/>
      <c r="AV1235" s="56"/>
      <c r="AW1235" s="122"/>
      <c r="AY1235" s="59">
        <f t="shared" si="1594"/>
        <v>0</v>
      </c>
      <c r="AZ1235" s="59">
        <f t="shared" si="1595"/>
        <v>0</v>
      </c>
      <c r="BA1235" s="59">
        <f t="shared" si="1596"/>
        <v>1.3</v>
      </c>
    </row>
    <row r="1236" spans="1:53" x14ac:dyDescent="0.15">
      <c r="A1236" s="9"/>
      <c r="B1236" s="10"/>
      <c r="C1236" s="137"/>
      <c r="D1236" s="4" t="s">
        <v>8</v>
      </c>
      <c r="E1236" s="28"/>
      <c r="F1236" s="28"/>
      <c r="G1236" s="28"/>
      <c r="H1236" s="28"/>
      <c r="I1236" s="28"/>
      <c r="J1236" s="28"/>
      <c r="K1236" s="28"/>
      <c r="L1236" s="28"/>
      <c r="M1236" s="28"/>
      <c r="N1236" s="28"/>
      <c r="O1236" s="28"/>
      <c r="P1236" s="28"/>
      <c r="Q1236" s="28"/>
      <c r="R1236" s="28"/>
      <c r="S1236" s="28"/>
      <c r="T1236" s="28"/>
      <c r="U1236" s="28"/>
      <c r="V1236" s="28"/>
      <c r="W1236" s="28"/>
      <c r="X1236" s="28"/>
      <c r="Y1236" s="28"/>
      <c r="Z1236" s="28"/>
      <c r="AA1236" s="28"/>
      <c r="AB1236" s="28"/>
      <c r="AC1236" s="28"/>
      <c r="AD1236" s="28"/>
      <c r="AE1236" s="28"/>
      <c r="AF1236" s="28"/>
      <c r="AG1236" s="28"/>
      <c r="AH1236" s="28"/>
      <c r="AI1236" s="28"/>
      <c r="AJ1236" s="28"/>
      <c r="AK1236" s="28"/>
      <c r="AL1236" s="28"/>
      <c r="AM1236" s="28"/>
      <c r="AN1236" s="28"/>
      <c r="AO1236" s="28"/>
      <c r="AP1236" s="5"/>
      <c r="AQ1236" s="5"/>
      <c r="AR1236" s="5">
        <v>135.6</v>
      </c>
      <c r="AS1236" s="5">
        <v>129.4</v>
      </c>
      <c r="AU1236" s="51"/>
      <c r="AV1236" s="56"/>
      <c r="AW1236" s="122"/>
      <c r="AY1236" s="59">
        <f t="shared" si="1594"/>
        <v>0</v>
      </c>
      <c r="AZ1236" s="59">
        <f t="shared" si="1595"/>
        <v>0</v>
      </c>
      <c r="BA1236" s="59">
        <f t="shared" si="1596"/>
        <v>52.7</v>
      </c>
    </row>
    <row r="1237" spans="1:53" x14ac:dyDescent="0.15">
      <c r="A1237" s="9"/>
      <c r="B1237" s="10"/>
      <c r="C1237" s="137"/>
      <c r="D1237" s="4" t="s">
        <v>9</v>
      </c>
      <c r="E1237" s="28"/>
      <c r="F1237" s="28"/>
      <c r="G1237" s="28"/>
      <c r="H1237" s="28"/>
      <c r="I1237" s="28"/>
      <c r="J1237" s="28"/>
      <c r="K1237" s="28"/>
      <c r="L1237" s="28"/>
      <c r="M1237" s="28"/>
      <c r="N1237" s="28"/>
      <c r="O1237" s="28"/>
      <c r="P1237" s="28"/>
      <c r="Q1237" s="28"/>
      <c r="R1237" s="28"/>
      <c r="S1237" s="28"/>
      <c r="T1237" s="28"/>
      <c r="U1237" s="28"/>
      <c r="V1237" s="28"/>
      <c r="W1237" s="28"/>
      <c r="X1237" s="28"/>
      <c r="Y1237" s="28"/>
      <c r="Z1237" s="28"/>
      <c r="AA1237" s="28"/>
      <c r="AB1237" s="28"/>
      <c r="AC1237" s="28"/>
      <c r="AD1237" s="28"/>
      <c r="AE1237" s="28"/>
      <c r="AF1237" s="28"/>
      <c r="AG1237" s="28"/>
      <c r="AH1237" s="28"/>
      <c r="AI1237" s="28"/>
      <c r="AJ1237" s="28"/>
      <c r="AK1237" s="28"/>
      <c r="AL1237" s="28"/>
      <c r="AM1237" s="28"/>
      <c r="AN1237" s="28"/>
      <c r="AO1237" s="28"/>
      <c r="AP1237" s="5"/>
      <c r="AQ1237" s="5"/>
      <c r="AR1237" s="5">
        <v>141.5</v>
      </c>
      <c r="AS1237" s="5">
        <v>134.6</v>
      </c>
      <c r="AU1237" s="51"/>
      <c r="AV1237" s="56"/>
      <c r="AW1237" s="122"/>
      <c r="AY1237" s="59">
        <f t="shared" si="1594"/>
        <v>0</v>
      </c>
      <c r="AZ1237" s="59">
        <f t="shared" si="1595"/>
        <v>0</v>
      </c>
      <c r="BA1237" s="59">
        <f t="shared" si="1596"/>
        <v>44.5</v>
      </c>
    </row>
    <row r="1238" spans="1:53" x14ac:dyDescent="0.15">
      <c r="A1238" s="9"/>
      <c r="B1238" s="10"/>
      <c r="C1238" s="137"/>
      <c r="D1238" s="4" t="s">
        <v>10</v>
      </c>
      <c r="E1238" s="28"/>
      <c r="F1238" s="28"/>
      <c r="G1238" s="28"/>
      <c r="H1238" s="28"/>
      <c r="I1238" s="28"/>
      <c r="J1238" s="28"/>
      <c r="K1238" s="28"/>
      <c r="L1238" s="28"/>
      <c r="M1238" s="28"/>
      <c r="N1238" s="28"/>
      <c r="O1238" s="28"/>
      <c r="P1238" s="28"/>
      <c r="Q1238" s="28"/>
      <c r="R1238" s="28"/>
      <c r="S1238" s="28"/>
      <c r="T1238" s="28"/>
      <c r="U1238" s="28"/>
      <c r="V1238" s="28"/>
      <c r="W1238" s="28"/>
      <c r="X1238" s="28"/>
      <c r="Y1238" s="28"/>
      <c r="Z1238" s="28"/>
      <c r="AA1238" s="28"/>
      <c r="AB1238" s="28"/>
      <c r="AC1238" s="28"/>
      <c r="AD1238" s="28"/>
      <c r="AE1238" s="28"/>
      <c r="AF1238" s="28"/>
      <c r="AG1238" s="28"/>
      <c r="AH1238" s="28"/>
      <c r="AI1238" s="28"/>
      <c r="AJ1238" s="28"/>
      <c r="AK1238" s="28"/>
      <c r="AL1238" s="28"/>
      <c r="AM1238" s="28"/>
      <c r="AN1238" s="28"/>
      <c r="AO1238" s="28"/>
      <c r="AP1238" s="5"/>
      <c r="AQ1238" s="5"/>
      <c r="AR1238" s="5">
        <v>7.6</v>
      </c>
      <c r="AS1238" s="5">
        <v>7.3</v>
      </c>
      <c r="AU1238" s="51"/>
      <c r="AV1238" s="56"/>
      <c r="AW1238" s="122"/>
      <c r="AY1238" s="59">
        <f t="shared" si="1594"/>
        <v>0</v>
      </c>
      <c r="AZ1238" s="59">
        <f t="shared" si="1595"/>
        <v>0</v>
      </c>
      <c r="BA1238" s="59">
        <f t="shared" si="1596"/>
        <v>9.5</v>
      </c>
    </row>
    <row r="1239" spans="1:53" ht="14.25" thickBot="1" x14ac:dyDescent="0.2">
      <c r="A1239" s="9"/>
      <c r="B1239" s="10"/>
      <c r="C1239" s="138"/>
      <c r="D1239" s="6" t="s">
        <v>11</v>
      </c>
      <c r="E1239" s="29"/>
      <c r="F1239" s="29"/>
      <c r="G1239" s="29"/>
      <c r="H1239" s="29"/>
      <c r="I1239" s="29"/>
      <c r="J1239" s="29"/>
      <c r="K1239" s="29"/>
      <c r="L1239" s="29"/>
      <c r="M1239" s="29"/>
      <c r="N1239" s="29"/>
      <c r="O1239" s="29"/>
      <c r="P1239" s="29"/>
      <c r="Q1239" s="29"/>
      <c r="R1239" s="29"/>
      <c r="S1239" s="29"/>
      <c r="T1239" s="29"/>
      <c r="U1239" s="29"/>
      <c r="V1239" s="29"/>
      <c r="W1239" s="29"/>
      <c r="X1239" s="29"/>
      <c r="Y1239" s="29"/>
      <c r="Z1239" s="29"/>
      <c r="AA1239" s="29"/>
      <c r="AB1239" s="29"/>
      <c r="AC1239" s="29"/>
      <c r="AD1239" s="29"/>
      <c r="AE1239" s="29"/>
      <c r="AF1239" s="29"/>
      <c r="AG1239" s="29"/>
      <c r="AH1239" s="29"/>
      <c r="AI1239" s="29"/>
      <c r="AJ1239" s="29"/>
      <c r="AK1239" s="29"/>
      <c r="AL1239" s="29"/>
      <c r="AM1239" s="29"/>
      <c r="AN1239" s="29"/>
      <c r="AO1239" s="29"/>
      <c r="AP1239" s="7"/>
      <c r="AQ1239" s="7"/>
      <c r="AR1239" s="7">
        <v>7.6</v>
      </c>
      <c r="AS1239" s="7">
        <v>7.3</v>
      </c>
      <c r="AU1239" s="51"/>
      <c r="AV1239" s="56"/>
      <c r="AW1239" s="123"/>
      <c r="AY1239" s="59">
        <f t="shared" si="1594"/>
        <v>0</v>
      </c>
      <c r="AZ1239" s="59">
        <f t="shared" si="1595"/>
        <v>0</v>
      </c>
      <c r="BA1239" s="59">
        <f t="shared" si="1596"/>
        <v>10.1</v>
      </c>
    </row>
    <row r="1240" spans="1:53" x14ac:dyDescent="0.15">
      <c r="A1240" s="9"/>
      <c r="B1240" s="10"/>
      <c r="C1240" s="136" t="s">
        <v>231</v>
      </c>
      <c r="D1240" s="2" t="s">
        <v>6</v>
      </c>
      <c r="E1240" s="26"/>
      <c r="F1240" s="26"/>
      <c r="G1240" s="26"/>
      <c r="H1240" s="26"/>
      <c r="I1240" s="26"/>
      <c r="J1240" s="26"/>
      <c r="K1240" s="26"/>
      <c r="L1240" s="26"/>
      <c r="M1240" s="26"/>
      <c r="N1240" s="26"/>
      <c r="O1240" s="26"/>
      <c r="P1240" s="26"/>
      <c r="Q1240" s="26"/>
      <c r="R1240" s="26"/>
      <c r="S1240" s="26"/>
      <c r="T1240" s="26"/>
      <c r="U1240" s="26"/>
      <c r="V1240" s="26"/>
      <c r="W1240" s="26"/>
      <c r="X1240" s="26"/>
      <c r="Y1240" s="26"/>
      <c r="Z1240" s="26"/>
      <c r="AA1240" s="26"/>
      <c r="AB1240" s="26"/>
      <c r="AC1240" s="26"/>
      <c r="AD1240" s="26"/>
      <c r="AE1240" s="26"/>
      <c r="AF1240" s="26"/>
      <c r="AG1240" s="26"/>
      <c r="AH1240" s="26"/>
      <c r="AI1240" s="26"/>
      <c r="AJ1240" s="26"/>
      <c r="AK1240" s="26"/>
      <c r="AL1240" s="26"/>
      <c r="AM1240" s="26"/>
      <c r="AN1240" s="26"/>
      <c r="AO1240" s="26"/>
      <c r="AP1240" s="3"/>
      <c r="AQ1240" s="3"/>
      <c r="AR1240" s="3">
        <v>7.3</v>
      </c>
      <c r="AS1240" s="3">
        <v>6.4</v>
      </c>
      <c r="AU1240" s="51"/>
      <c r="AV1240" s="56"/>
      <c r="AW1240" s="53" t="s">
        <v>244</v>
      </c>
      <c r="AY1240" s="59">
        <f t="shared" si="1594"/>
        <v>0</v>
      </c>
      <c r="AZ1240" s="59">
        <f t="shared" si="1595"/>
        <v>0</v>
      </c>
      <c r="BA1240" s="59">
        <f t="shared" si="1596"/>
        <v>59.7</v>
      </c>
    </row>
    <row r="1241" spans="1:53" x14ac:dyDescent="0.15">
      <c r="A1241" s="9"/>
      <c r="B1241" s="10"/>
      <c r="C1241" s="137"/>
      <c r="D1241" s="4" t="s">
        <v>7</v>
      </c>
      <c r="E1241" s="28"/>
      <c r="F1241" s="28"/>
      <c r="G1241" s="28"/>
      <c r="H1241" s="28"/>
      <c r="I1241" s="28"/>
      <c r="J1241" s="28"/>
      <c r="K1241" s="28"/>
      <c r="L1241" s="28"/>
      <c r="M1241" s="28"/>
      <c r="N1241" s="28"/>
      <c r="O1241" s="28"/>
      <c r="P1241" s="28"/>
      <c r="Q1241" s="28"/>
      <c r="R1241" s="28"/>
      <c r="S1241" s="28"/>
      <c r="T1241" s="28"/>
      <c r="U1241" s="28"/>
      <c r="V1241" s="28"/>
      <c r="W1241" s="28"/>
      <c r="X1241" s="28"/>
      <c r="Y1241" s="28"/>
      <c r="Z1241" s="28"/>
      <c r="AA1241" s="28"/>
      <c r="AB1241" s="28"/>
      <c r="AC1241" s="28"/>
      <c r="AD1241" s="28"/>
      <c r="AE1241" s="28"/>
      <c r="AF1241" s="28"/>
      <c r="AG1241" s="28"/>
      <c r="AH1241" s="28"/>
      <c r="AI1241" s="28"/>
      <c r="AJ1241" s="28"/>
      <c r="AK1241" s="28"/>
      <c r="AL1241" s="28"/>
      <c r="AM1241" s="28"/>
      <c r="AN1241" s="28"/>
      <c r="AO1241" s="28"/>
      <c r="AP1241" s="5"/>
      <c r="AQ1241" s="5"/>
      <c r="AR1241" s="5">
        <v>0</v>
      </c>
      <c r="AS1241" s="5">
        <v>0</v>
      </c>
      <c r="AU1241" s="51"/>
      <c r="AV1241" s="56"/>
      <c r="AW1241" s="54"/>
      <c r="AY1241" s="59">
        <f t="shared" si="1594"/>
        <v>0</v>
      </c>
      <c r="AZ1241" s="59">
        <f t="shared" si="1595"/>
        <v>0</v>
      </c>
      <c r="BA1241" s="59">
        <f t="shared" si="1596"/>
        <v>7.3</v>
      </c>
    </row>
    <row r="1242" spans="1:53" x14ac:dyDescent="0.15">
      <c r="A1242" s="9"/>
      <c r="B1242" s="10"/>
      <c r="C1242" s="137"/>
      <c r="D1242" s="4" t="s">
        <v>8</v>
      </c>
      <c r="E1242" s="28"/>
      <c r="F1242" s="28"/>
      <c r="G1242" s="28"/>
      <c r="H1242" s="28"/>
      <c r="I1242" s="28"/>
      <c r="J1242" s="28"/>
      <c r="K1242" s="28"/>
      <c r="L1242" s="28"/>
      <c r="M1242" s="28"/>
      <c r="N1242" s="28"/>
      <c r="O1242" s="28"/>
      <c r="P1242" s="28"/>
      <c r="Q1242" s="28"/>
      <c r="R1242" s="28"/>
      <c r="S1242" s="28"/>
      <c r="T1242" s="28"/>
      <c r="U1242" s="28"/>
      <c r="V1242" s="28"/>
      <c r="W1242" s="28"/>
      <c r="X1242" s="28"/>
      <c r="Y1242" s="28"/>
      <c r="Z1242" s="28"/>
      <c r="AA1242" s="28"/>
      <c r="AB1242" s="28"/>
      <c r="AC1242" s="28"/>
      <c r="AD1242" s="28"/>
      <c r="AE1242" s="28"/>
      <c r="AF1242" s="28"/>
      <c r="AG1242" s="28"/>
      <c r="AH1242" s="28"/>
      <c r="AI1242" s="28"/>
      <c r="AJ1242" s="28"/>
      <c r="AK1242" s="28"/>
      <c r="AL1242" s="28"/>
      <c r="AM1242" s="28"/>
      <c r="AN1242" s="28"/>
      <c r="AO1242" s="28"/>
      <c r="AP1242" s="5"/>
      <c r="AQ1242" s="5"/>
      <c r="AR1242" s="5">
        <v>7.3</v>
      </c>
      <c r="AS1242" s="5">
        <v>6.4</v>
      </c>
      <c r="AU1242" s="51"/>
      <c r="AV1242" s="56"/>
      <c r="AW1242" s="54"/>
      <c r="AY1242" s="59">
        <f t="shared" si="1594"/>
        <v>0</v>
      </c>
      <c r="AZ1242" s="59">
        <f t="shared" si="1595"/>
        <v>0</v>
      </c>
      <c r="BA1242" s="59">
        <f t="shared" si="1596"/>
        <v>52.4</v>
      </c>
    </row>
    <row r="1243" spans="1:53" x14ac:dyDescent="0.15">
      <c r="A1243" s="9"/>
      <c r="B1243" s="10"/>
      <c r="C1243" s="137"/>
      <c r="D1243" s="4" t="s">
        <v>9</v>
      </c>
      <c r="E1243" s="28"/>
      <c r="F1243" s="28"/>
      <c r="G1243" s="28"/>
      <c r="H1243" s="28"/>
      <c r="I1243" s="28"/>
      <c r="J1243" s="28"/>
      <c r="K1243" s="28"/>
      <c r="L1243" s="28"/>
      <c r="M1243" s="28"/>
      <c r="N1243" s="28"/>
      <c r="O1243" s="28"/>
      <c r="P1243" s="28"/>
      <c r="Q1243" s="28"/>
      <c r="R1243" s="28"/>
      <c r="S1243" s="28"/>
      <c r="T1243" s="28"/>
      <c r="U1243" s="28"/>
      <c r="V1243" s="28"/>
      <c r="W1243" s="28"/>
      <c r="X1243" s="28"/>
      <c r="Y1243" s="28"/>
      <c r="Z1243" s="28"/>
      <c r="AA1243" s="28"/>
      <c r="AB1243" s="28"/>
      <c r="AC1243" s="28"/>
      <c r="AD1243" s="28"/>
      <c r="AE1243" s="28"/>
      <c r="AF1243" s="28"/>
      <c r="AG1243" s="28"/>
      <c r="AH1243" s="28"/>
      <c r="AI1243" s="28"/>
      <c r="AJ1243" s="28"/>
      <c r="AK1243" s="28"/>
      <c r="AL1243" s="28"/>
      <c r="AM1243" s="28"/>
      <c r="AN1243" s="28"/>
      <c r="AO1243" s="28"/>
      <c r="AP1243" s="5"/>
      <c r="AQ1243" s="5"/>
      <c r="AR1243" s="5">
        <v>6.8</v>
      </c>
      <c r="AS1243" s="5">
        <v>6.2</v>
      </c>
      <c r="AU1243" s="51"/>
      <c r="AV1243" s="56"/>
      <c r="AW1243" s="54"/>
      <c r="AY1243" s="59">
        <f t="shared" si="1594"/>
        <v>0</v>
      </c>
      <c r="AZ1243" s="59">
        <f t="shared" si="1595"/>
        <v>0</v>
      </c>
      <c r="BA1243" s="59">
        <f t="shared" si="1596"/>
        <v>38.799999999999997</v>
      </c>
    </row>
    <row r="1244" spans="1:53" x14ac:dyDescent="0.15">
      <c r="A1244" s="9"/>
      <c r="B1244" s="10"/>
      <c r="C1244" s="137"/>
      <c r="D1244" s="4" t="s">
        <v>10</v>
      </c>
      <c r="E1244" s="28"/>
      <c r="F1244" s="28"/>
      <c r="G1244" s="28"/>
      <c r="H1244" s="28"/>
      <c r="I1244" s="28"/>
      <c r="J1244" s="28"/>
      <c r="K1244" s="28"/>
      <c r="L1244" s="28"/>
      <c r="M1244" s="28"/>
      <c r="N1244" s="28"/>
      <c r="O1244" s="28"/>
      <c r="P1244" s="28"/>
      <c r="Q1244" s="28"/>
      <c r="R1244" s="28"/>
      <c r="S1244" s="28"/>
      <c r="T1244" s="28"/>
      <c r="U1244" s="28"/>
      <c r="V1244" s="28"/>
      <c r="W1244" s="28"/>
      <c r="X1244" s="28"/>
      <c r="Y1244" s="28"/>
      <c r="Z1244" s="28"/>
      <c r="AA1244" s="28"/>
      <c r="AB1244" s="28"/>
      <c r="AC1244" s="28"/>
      <c r="AD1244" s="28"/>
      <c r="AE1244" s="28"/>
      <c r="AF1244" s="28"/>
      <c r="AG1244" s="28"/>
      <c r="AH1244" s="28"/>
      <c r="AI1244" s="28"/>
      <c r="AJ1244" s="28"/>
      <c r="AK1244" s="28"/>
      <c r="AL1244" s="28"/>
      <c r="AM1244" s="28"/>
      <c r="AN1244" s="28"/>
      <c r="AO1244" s="28"/>
      <c r="AP1244" s="5"/>
      <c r="AQ1244" s="5"/>
      <c r="AR1244" s="5">
        <v>0.5</v>
      </c>
      <c r="AS1244" s="5">
        <v>0.2</v>
      </c>
      <c r="AU1244" s="51"/>
      <c r="AV1244" s="56"/>
      <c r="AW1244" s="54"/>
      <c r="AY1244" s="59">
        <f t="shared" si="1594"/>
        <v>0</v>
      </c>
      <c r="AZ1244" s="59">
        <f t="shared" si="1595"/>
        <v>0</v>
      </c>
      <c r="BA1244" s="59">
        <f t="shared" si="1596"/>
        <v>20.9</v>
      </c>
    </row>
    <row r="1245" spans="1:53" ht="14.25" thickBot="1" x14ac:dyDescent="0.2">
      <c r="A1245" s="9"/>
      <c r="B1245" s="10"/>
      <c r="C1245" s="138"/>
      <c r="D1245" s="6" t="s">
        <v>11</v>
      </c>
      <c r="E1245" s="29"/>
      <c r="F1245" s="29"/>
      <c r="G1245" s="29"/>
      <c r="H1245" s="29"/>
      <c r="I1245" s="29"/>
      <c r="J1245" s="29"/>
      <c r="K1245" s="29"/>
      <c r="L1245" s="29"/>
      <c r="M1245" s="29"/>
      <c r="N1245" s="29"/>
      <c r="O1245" s="29"/>
      <c r="P1245" s="29"/>
      <c r="Q1245" s="29"/>
      <c r="R1245" s="29"/>
      <c r="S1245" s="29"/>
      <c r="T1245" s="29"/>
      <c r="U1245" s="29"/>
      <c r="V1245" s="29"/>
      <c r="W1245" s="29"/>
      <c r="X1245" s="29"/>
      <c r="Y1245" s="29"/>
      <c r="Z1245" s="29"/>
      <c r="AA1245" s="29"/>
      <c r="AB1245" s="29"/>
      <c r="AC1245" s="29"/>
      <c r="AD1245" s="29"/>
      <c r="AE1245" s="29"/>
      <c r="AF1245" s="29"/>
      <c r="AG1245" s="29"/>
      <c r="AH1245" s="29"/>
      <c r="AI1245" s="29"/>
      <c r="AJ1245" s="29"/>
      <c r="AK1245" s="29"/>
      <c r="AL1245" s="29"/>
      <c r="AM1245" s="29"/>
      <c r="AN1245" s="29"/>
      <c r="AO1245" s="29"/>
      <c r="AP1245" s="7"/>
      <c r="AQ1245" s="7"/>
      <c r="AR1245" s="7">
        <v>0.5</v>
      </c>
      <c r="AS1245" s="7">
        <v>0.2</v>
      </c>
      <c r="AU1245" s="51"/>
      <c r="AV1245" s="56"/>
      <c r="AW1245" s="55"/>
      <c r="AY1245" s="59">
        <f t="shared" si="1594"/>
        <v>0</v>
      </c>
      <c r="AZ1245" s="59">
        <f t="shared" si="1595"/>
        <v>0</v>
      </c>
      <c r="BA1245" s="59">
        <f t="shared" si="1596"/>
        <v>32.299999999999997</v>
      </c>
    </row>
    <row r="1246" spans="1:53" x14ac:dyDescent="0.15">
      <c r="A1246" s="9"/>
      <c r="B1246" s="10"/>
      <c r="C1246" s="136" t="s">
        <v>232</v>
      </c>
      <c r="D1246" s="2" t="s">
        <v>6</v>
      </c>
      <c r="E1246" s="26"/>
      <c r="F1246" s="26"/>
      <c r="G1246" s="26"/>
      <c r="H1246" s="26"/>
      <c r="I1246" s="26"/>
      <c r="J1246" s="26"/>
      <c r="K1246" s="26"/>
      <c r="L1246" s="26"/>
      <c r="M1246" s="26"/>
      <c r="N1246" s="26"/>
      <c r="O1246" s="26"/>
      <c r="P1246" s="26"/>
      <c r="Q1246" s="26"/>
      <c r="R1246" s="26"/>
      <c r="S1246" s="26"/>
      <c r="T1246" s="26"/>
      <c r="U1246" s="26"/>
      <c r="V1246" s="26"/>
      <c r="W1246" s="26"/>
      <c r="X1246" s="26"/>
      <c r="Y1246" s="26"/>
      <c r="Z1246" s="26"/>
      <c r="AA1246" s="26"/>
      <c r="AB1246" s="26"/>
      <c r="AC1246" s="26"/>
      <c r="AD1246" s="26"/>
      <c r="AE1246" s="26"/>
      <c r="AF1246" s="26"/>
      <c r="AG1246" s="26"/>
      <c r="AH1246" s="26"/>
      <c r="AI1246" s="26"/>
      <c r="AJ1246" s="26"/>
      <c r="AK1246" s="26"/>
      <c r="AL1246" s="26"/>
      <c r="AM1246" s="26"/>
      <c r="AN1246" s="26"/>
      <c r="AO1246" s="26"/>
      <c r="AP1246" s="3"/>
      <c r="AQ1246" s="3"/>
      <c r="AR1246" s="3">
        <v>24.4</v>
      </c>
      <c r="AS1246" s="3">
        <v>34.799999999999997</v>
      </c>
      <c r="AU1246" s="51"/>
      <c r="AV1246" s="56"/>
      <c r="AW1246" s="53" t="s">
        <v>245</v>
      </c>
      <c r="AY1246" s="59">
        <f t="shared" si="1594"/>
        <v>0</v>
      </c>
      <c r="AZ1246" s="59">
        <f t="shared" si="1595"/>
        <v>0</v>
      </c>
      <c r="BA1246" s="59">
        <f t="shared" si="1596"/>
        <v>521.6</v>
      </c>
    </row>
    <row r="1247" spans="1:53" x14ac:dyDescent="0.15">
      <c r="A1247" s="9"/>
      <c r="B1247" s="10"/>
      <c r="C1247" s="137"/>
      <c r="D1247" s="4" t="s">
        <v>7</v>
      </c>
      <c r="E1247" s="28"/>
      <c r="F1247" s="28"/>
      <c r="G1247" s="28"/>
      <c r="H1247" s="28"/>
      <c r="I1247" s="28"/>
      <c r="J1247" s="28"/>
      <c r="K1247" s="28"/>
      <c r="L1247" s="28"/>
      <c r="M1247" s="28"/>
      <c r="N1247" s="28"/>
      <c r="O1247" s="28"/>
      <c r="P1247" s="28"/>
      <c r="Q1247" s="28"/>
      <c r="R1247" s="28"/>
      <c r="S1247" s="28"/>
      <c r="T1247" s="28"/>
      <c r="U1247" s="28"/>
      <c r="V1247" s="28"/>
      <c r="W1247" s="28"/>
      <c r="X1247" s="28"/>
      <c r="Y1247" s="28"/>
      <c r="Z1247" s="28"/>
      <c r="AA1247" s="28"/>
      <c r="AB1247" s="28"/>
      <c r="AC1247" s="28"/>
      <c r="AD1247" s="28"/>
      <c r="AE1247" s="28"/>
      <c r="AF1247" s="28"/>
      <c r="AG1247" s="28"/>
      <c r="AH1247" s="28"/>
      <c r="AI1247" s="28"/>
      <c r="AJ1247" s="28"/>
      <c r="AK1247" s="28"/>
      <c r="AL1247" s="28"/>
      <c r="AM1247" s="28"/>
      <c r="AN1247" s="28"/>
      <c r="AO1247" s="28"/>
      <c r="AP1247" s="5"/>
      <c r="AQ1247" s="5"/>
      <c r="AR1247" s="5">
        <v>3.3</v>
      </c>
      <c r="AS1247" s="5">
        <v>4.7</v>
      </c>
      <c r="AU1247" s="51"/>
      <c r="AV1247" s="56"/>
      <c r="AW1247" s="54"/>
      <c r="AY1247" s="59">
        <f t="shared" si="1594"/>
        <v>0</v>
      </c>
      <c r="AZ1247" s="59">
        <f t="shared" si="1595"/>
        <v>0</v>
      </c>
      <c r="BA1247" s="59">
        <f t="shared" si="1596"/>
        <v>58.6</v>
      </c>
    </row>
    <row r="1248" spans="1:53" x14ac:dyDescent="0.15">
      <c r="A1248" s="9"/>
      <c r="B1248" s="10"/>
      <c r="C1248" s="137"/>
      <c r="D1248" s="4" t="s">
        <v>8</v>
      </c>
      <c r="E1248" s="28"/>
      <c r="F1248" s="28"/>
      <c r="G1248" s="28"/>
      <c r="H1248" s="28"/>
      <c r="I1248" s="28"/>
      <c r="J1248" s="28"/>
      <c r="K1248" s="28"/>
      <c r="L1248" s="28"/>
      <c r="M1248" s="28"/>
      <c r="N1248" s="28"/>
      <c r="O1248" s="28"/>
      <c r="P1248" s="28"/>
      <c r="Q1248" s="28"/>
      <c r="R1248" s="28"/>
      <c r="S1248" s="28"/>
      <c r="T1248" s="28"/>
      <c r="U1248" s="28"/>
      <c r="V1248" s="28"/>
      <c r="W1248" s="28"/>
      <c r="X1248" s="28"/>
      <c r="Y1248" s="28"/>
      <c r="Z1248" s="28"/>
      <c r="AA1248" s="28"/>
      <c r="AB1248" s="28"/>
      <c r="AC1248" s="28"/>
      <c r="AD1248" s="28"/>
      <c r="AE1248" s="28"/>
      <c r="AF1248" s="28"/>
      <c r="AG1248" s="28"/>
      <c r="AH1248" s="28"/>
      <c r="AI1248" s="28"/>
      <c r="AJ1248" s="28"/>
      <c r="AK1248" s="28"/>
      <c r="AL1248" s="28"/>
      <c r="AM1248" s="28"/>
      <c r="AN1248" s="28"/>
      <c r="AO1248" s="28"/>
      <c r="AP1248" s="5"/>
      <c r="AQ1248" s="5"/>
      <c r="AR1248" s="5">
        <v>21.1</v>
      </c>
      <c r="AS1248" s="5">
        <v>30.1</v>
      </c>
      <c r="AU1248" s="51"/>
      <c r="AV1248" s="56"/>
      <c r="AW1248" s="54"/>
      <c r="AY1248" s="59">
        <f t="shared" si="1594"/>
        <v>0</v>
      </c>
      <c r="AZ1248" s="59">
        <f t="shared" si="1595"/>
        <v>0</v>
      </c>
      <c r="BA1248" s="59">
        <f t="shared" si="1596"/>
        <v>463</v>
      </c>
    </row>
    <row r="1249" spans="1:53" x14ac:dyDescent="0.15">
      <c r="A1249" s="9"/>
      <c r="B1249" s="10"/>
      <c r="C1249" s="137"/>
      <c r="D1249" s="4" t="s">
        <v>9</v>
      </c>
      <c r="E1249" s="28"/>
      <c r="F1249" s="28"/>
      <c r="G1249" s="28"/>
      <c r="H1249" s="28"/>
      <c r="I1249" s="28"/>
      <c r="J1249" s="28"/>
      <c r="K1249" s="28"/>
      <c r="L1249" s="28"/>
      <c r="M1249" s="28"/>
      <c r="N1249" s="28"/>
      <c r="O1249" s="28"/>
      <c r="P1249" s="28"/>
      <c r="Q1249" s="28"/>
      <c r="R1249" s="28"/>
      <c r="S1249" s="28"/>
      <c r="T1249" s="28"/>
      <c r="U1249" s="28"/>
      <c r="V1249" s="28"/>
      <c r="W1249" s="28"/>
      <c r="X1249" s="28"/>
      <c r="Y1249" s="28"/>
      <c r="Z1249" s="28"/>
      <c r="AA1249" s="28"/>
      <c r="AB1249" s="28"/>
      <c r="AC1249" s="28"/>
      <c r="AD1249" s="28"/>
      <c r="AE1249" s="28"/>
      <c r="AF1249" s="28"/>
      <c r="AG1249" s="28"/>
      <c r="AH1249" s="28"/>
      <c r="AI1249" s="28"/>
      <c r="AJ1249" s="28"/>
      <c r="AK1249" s="28"/>
      <c r="AL1249" s="28"/>
      <c r="AM1249" s="28"/>
      <c r="AN1249" s="28"/>
      <c r="AO1249" s="28"/>
      <c r="AP1249" s="5"/>
      <c r="AQ1249" s="5"/>
      <c r="AR1249" s="5">
        <v>16.3</v>
      </c>
      <c r="AS1249" s="5">
        <v>25.4</v>
      </c>
      <c r="AU1249" s="51"/>
      <c r="AV1249" s="52"/>
      <c r="AW1249" s="54"/>
      <c r="AY1249" s="59">
        <f t="shared" si="1594"/>
        <v>0</v>
      </c>
      <c r="AZ1249" s="59">
        <f t="shared" si="1595"/>
        <v>0</v>
      </c>
      <c r="BA1249" s="59">
        <f t="shared" si="1596"/>
        <v>470</v>
      </c>
    </row>
    <row r="1250" spans="1:53" x14ac:dyDescent="0.15">
      <c r="A1250" s="9"/>
      <c r="B1250" s="10"/>
      <c r="C1250" s="137"/>
      <c r="D1250" s="4" t="s">
        <v>10</v>
      </c>
      <c r="E1250" s="28"/>
      <c r="F1250" s="28"/>
      <c r="G1250" s="28"/>
      <c r="H1250" s="28"/>
      <c r="I1250" s="28"/>
      <c r="J1250" s="28"/>
      <c r="K1250" s="28"/>
      <c r="L1250" s="28"/>
      <c r="M1250" s="28"/>
      <c r="N1250" s="28"/>
      <c r="O1250" s="28"/>
      <c r="P1250" s="28"/>
      <c r="Q1250" s="28"/>
      <c r="R1250" s="28"/>
      <c r="S1250" s="28"/>
      <c r="T1250" s="28"/>
      <c r="U1250" s="28"/>
      <c r="V1250" s="28"/>
      <c r="W1250" s="28"/>
      <c r="X1250" s="28"/>
      <c r="Y1250" s="28"/>
      <c r="Z1250" s="28"/>
      <c r="AA1250" s="28"/>
      <c r="AB1250" s="28"/>
      <c r="AC1250" s="28"/>
      <c r="AD1250" s="28"/>
      <c r="AE1250" s="28"/>
      <c r="AF1250" s="28"/>
      <c r="AG1250" s="28"/>
      <c r="AH1250" s="28"/>
      <c r="AI1250" s="28"/>
      <c r="AJ1250" s="28"/>
      <c r="AK1250" s="28"/>
      <c r="AL1250" s="28"/>
      <c r="AM1250" s="28"/>
      <c r="AN1250" s="28"/>
      <c r="AO1250" s="28"/>
      <c r="AP1250" s="5"/>
      <c r="AQ1250" s="5"/>
      <c r="AR1250" s="5">
        <v>8.1</v>
      </c>
      <c r="AS1250" s="5">
        <v>9.4</v>
      </c>
      <c r="AU1250" s="51"/>
      <c r="AV1250" s="52"/>
      <c r="AW1250" s="54"/>
      <c r="AY1250" s="59">
        <f t="shared" si="1594"/>
        <v>0</v>
      </c>
      <c r="AZ1250" s="59">
        <f t="shared" si="1595"/>
        <v>0</v>
      </c>
      <c r="BA1250" s="59">
        <f t="shared" si="1596"/>
        <v>51.6</v>
      </c>
    </row>
    <row r="1251" spans="1:53" ht="14.25" thickBot="1" x14ac:dyDescent="0.2">
      <c r="A1251" s="9"/>
      <c r="B1251" s="11"/>
      <c r="C1251" s="138"/>
      <c r="D1251" s="6" t="s">
        <v>11</v>
      </c>
      <c r="E1251" s="29"/>
      <c r="F1251" s="29"/>
      <c r="G1251" s="29"/>
      <c r="H1251" s="29"/>
      <c r="I1251" s="29"/>
      <c r="J1251" s="29"/>
      <c r="K1251" s="29"/>
      <c r="L1251" s="29"/>
      <c r="M1251" s="29"/>
      <c r="N1251" s="29"/>
      <c r="O1251" s="29"/>
      <c r="P1251" s="29"/>
      <c r="Q1251" s="29"/>
      <c r="R1251" s="29"/>
      <c r="S1251" s="29"/>
      <c r="T1251" s="29"/>
      <c r="U1251" s="29"/>
      <c r="V1251" s="29"/>
      <c r="W1251" s="29"/>
      <c r="X1251" s="29"/>
      <c r="Y1251" s="29"/>
      <c r="Z1251" s="29"/>
      <c r="AA1251" s="29"/>
      <c r="AB1251" s="29"/>
      <c r="AC1251" s="29"/>
      <c r="AD1251" s="29"/>
      <c r="AE1251" s="29"/>
      <c r="AF1251" s="29"/>
      <c r="AG1251" s="29"/>
      <c r="AH1251" s="29"/>
      <c r="AI1251" s="29"/>
      <c r="AJ1251" s="29"/>
      <c r="AK1251" s="29"/>
      <c r="AL1251" s="29"/>
      <c r="AM1251" s="29"/>
      <c r="AN1251" s="29"/>
      <c r="AO1251" s="29"/>
      <c r="AP1251" s="7"/>
      <c r="AQ1251" s="7"/>
      <c r="AR1251" s="7">
        <v>8.1</v>
      </c>
      <c r="AS1251" s="7">
        <v>9.4</v>
      </c>
      <c r="AU1251" s="51"/>
      <c r="AV1251" s="52"/>
      <c r="AW1251" s="55"/>
      <c r="AY1251" s="59">
        <f t="shared" si="1594"/>
        <v>0</v>
      </c>
      <c r="AZ1251" s="59">
        <f t="shared" si="1595"/>
        <v>0</v>
      </c>
      <c r="BA1251" s="59">
        <f t="shared" si="1596"/>
        <v>56.8</v>
      </c>
    </row>
    <row r="1252" spans="1:53" x14ac:dyDescent="0.15">
      <c r="A1252" s="9"/>
      <c r="B1252" s="9"/>
      <c r="C1252" s="136" t="s">
        <v>233</v>
      </c>
      <c r="D1252" s="2" t="s">
        <v>6</v>
      </c>
      <c r="E1252" s="26"/>
      <c r="F1252" s="26"/>
      <c r="G1252" s="26"/>
      <c r="H1252" s="26"/>
      <c r="I1252" s="26"/>
      <c r="J1252" s="26"/>
      <c r="K1252" s="26"/>
      <c r="L1252" s="26"/>
      <c r="M1252" s="26"/>
      <c r="N1252" s="26"/>
      <c r="O1252" s="26"/>
      <c r="P1252" s="26"/>
      <c r="Q1252" s="26"/>
      <c r="R1252" s="26"/>
      <c r="S1252" s="26"/>
      <c r="T1252" s="26"/>
      <c r="U1252" s="26"/>
      <c r="V1252" s="26"/>
      <c r="W1252" s="26"/>
      <c r="X1252" s="26"/>
      <c r="Y1252" s="26"/>
      <c r="Z1252" s="26"/>
      <c r="AA1252" s="26"/>
      <c r="AB1252" s="26"/>
      <c r="AC1252" s="26"/>
      <c r="AD1252" s="26"/>
      <c r="AE1252" s="26"/>
      <c r="AF1252" s="26"/>
      <c r="AG1252" s="26"/>
      <c r="AH1252" s="26"/>
      <c r="AI1252" s="26"/>
      <c r="AJ1252" s="26"/>
      <c r="AK1252" s="26"/>
      <c r="AL1252" s="26"/>
      <c r="AM1252" s="26"/>
      <c r="AN1252" s="26"/>
      <c r="AO1252" s="26"/>
      <c r="AP1252" s="3"/>
      <c r="AQ1252" s="3"/>
      <c r="AR1252" s="3">
        <v>174.4</v>
      </c>
      <c r="AS1252" s="3">
        <v>149</v>
      </c>
      <c r="AU1252" s="51"/>
      <c r="AV1252" s="52"/>
      <c r="AW1252" s="121" t="s">
        <v>420</v>
      </c>
      <c r="AY1252" s="59">
        <f t="shared" si="1594"/>
        <v>0</v>
      </c>
      <c r="AZ1252" s="59">
        <f t="shared" si="1595"/>
        <v>0</v>
      </c>
      <c r="BA1252" s="59">
        <f t="shared" si="1596"/>
        <v>473.7</v>
      </c>
    </row>
    <row r="1253" spans="1:53" x14ac:dyDescent="0.15">
      <c r="A1253" s="9"/>
      <c r="B1253" s="10"/>
      <c r="C1253" s="137"/>
      <c r="D1253" s="4" t="s">
        <v>7</v>
      </c>
      <c r="E1253" s="28"/>
      <c r="F1253" s="28"/>
      <c r="G1253" s="28"/>
      <c r="H1253" s="28"/>
      <c r="I1253" s="28"/>
      <c r="J1253" s="28"/>
      <c r="K1253" s="28"/>
      <c r="L1253" s="28"/>
      <c r="M1253" s="28"/>
      <c r="N1253" s="28"/>
      <c r="O1253" s="28"/>
      <c r="P1253" s="28"/>
      <c r="Q1253" s="28"/>
      <c r="R1253" s="28"/>
      <c r="S1253" s="28"/>
      <c r="T1253" s="28"/>
      <c r="U1253" s="28"/>
      <c r="V1253" s="28"/>
      <c r="W1253" s="28"/>
      <c r="X1253" s="28"/>
      <c r="Y1253" s="28"/>
      <c r="Z1253" s="28"/>
      <c r="AA1253" s="28"/>
      <c r="AB1253" s="28"/>
      <c r="AC1253" s="28"/>
      <c r="AD1253" s="28"/>
      <c r="AE1253" s="28"/>
      <c r="AF1253" s="28"/>
      <c r="AG1253" s="28"/>
      <c r="AH1253" s="28"/>
      <c r="AI1253" s="28"/>
      <c r="AJ1253" s="28"/>
      <c r="AK1253" s="28"/>
      <c r="AL1253" s="28"/>
      <c r="AM1253" s="28"/>
      <c r="AN1253" s="28"/>
      <c r="AO1253" s="28"/>
      <c r="AP1253" s="5"/>
      <c r="AQ1253" s="5"/>
      <c r="AR1253" s="5">
        <v>1.8</v>
      </c>
      <c r="AS1253" s="5">
        <v>2.5</v>
      </c>
      <c r="AU1253" s="51"/>
      <c r="AV1253" s="52"/>
      <c r="AW1253" s="122"/>
      <c r="AY1253" s="59">
        <f t="shared" si="1594"/>
        <v>0</v>
      </c>
      <c r="AZ1253" s="59">
        <f t="shared" si="1595"/>
        <v>0</v>
      </c>
      <c r="BA1253" s="59">
        <f t="shared" si="1596"/>
        <v>53.6</v>
      </c>
    </row>
    <row r="1254" spans="1:53" x14ac:dyDescent="0.15">
      <c r="A1254" s="9"/>
      <c r="B1254" s="10"/>
      <c r="C1254" s="137"/>
      <c r="D1254" s="4" t="s">
        <v>8</v>
      </c>
      <c r="E1254" s="28"/>
      <c r="F1254" s="28"/>
      <c r="G1254" s="28"/>
      <c r="H1254" s="28"/>
      <c r="I1254" s="28"/>
      <c r="J1254" s="28"/>
      <c r="K1254" s="28"/>
      <c r="L1254" s="28"/>
      <c r="M1254" s="28"/>
      <c r="N1254" s="28"/>
      <c r="O1254" s="28"/>
      <c r="P1254" s="28"/>
      <c r="Q1254" s="28"/>
      <c r="R1254" s="28"/>
      <c r="S1254" s="28"/>
      <c r="T1254" s="28"/>
      <c r="U1254" s="28"/>
      <c r="V1254" s="28"/>
      <c r="W1254" s="28"/>
      <c r="X1254" s="28"/>
      <c r="Y1254" s="28"/>
      <c r="Z1254" s="28"/>
      <c r="AA1254" s="28"/>
      <c r="AB1254" s="28"/>
      <c r="AC1254" s="28"/>
      <c r="AD1254" s="28"/>
      <c r="AE1254" s="28"/>
      <c r="AF1254" s="28"/>
      <c r="AG1254" s="28"/>
      <c r="AH1254" s="28"/>
      <c r="AI1254" s="28"/>
      <c r="AJ1254" s="28"/>
      <c r="AK1254" s="28"/>
      <c r="AL1254" s="28"/>
      <c r="AM1254" s="28"/>
      <c r="AN1254" s="28"/>
      <c r="AO1254" s="28"/>
      <c r="AP1254" s="5"/>
      <c r="AQ1254" s="5"/>
      <c r="AR1254" s="5">
        <v>172.6</v>
      </c>
      <c r="AS1254" s="5">
        <v>146.5</v>
      </c>
      <c r="AU1254" s="51"/>
      <c r="AV1254" s="52"/>
      <c r="AW1254" s="122"/>
      <c r="AY1254" s="59">
        <f t="shared" si="1594"/>
        <v>0</v>
      </c>
      <c r="AZ1254" s="59">
        <f t="shared" si="1595"/>
        <v>0</v>
      </c>
      <c r="BA1254" s="59">
        <f t="shared" si="1596"/>
        <v>420.1</v>
      </c>
    </row>
    <row r="1255" spans="1:53" x14ac:dyDescent="0.15">
      <c r="A1255" s="9"/>
      <c r="B1255" s="10"/>
      <c r="C1255" s="137"/>
      <c r="D1255" s="4" t="s">
        <v>9</v>
      </c>
      <c r="E1255" s="28"/>
      <c r="F1255" s="28"/>
      <c r="G1255" s="28"/>
      <c r="H1255" s="28"/>
      <c r="I1255" s="28"/>
      <c r="J1255" s="28"/>
      <c r="K1255" s="28"/>
      <c r="L1255" s="28"/>
      <c r="M1255" s="28"/>
      <c r="N1255" s="28"/>
      <c r="O1255" s="28"/>
      <c r="P1255" s="28"/>
      <c r="Q1255" s="28"/>
      <c r="R1255" s="28"/>
      <c r="S1255" s="28"/>
      <c r="T1255" s="28"/>
      <c r="U1255" s="28"/>
      <c r="V1255" s="28"/>
      <c r="W1255" s="28"/>
      <c r="X1255" s="28"/>
      <c r="Y1255" s="28"/>
      <c r="Z1255" s="28"/>
      <c r="AA1255" s="28"/>
      <c r="AB1255" s="28"/>
      <c r="AC1255" s="28"/>
      <c r="AD1255" s="28"/>
      <c r="AE1255" s="28"/>
      <c r="AF1255" s="28"/>
      <c r="AG1255" s="28"/>
      <c r="AH1255" s="28"/>
      <c r="AI1255" s="28"/>
      <c r="AJ1255" s="28"/>
      <c r="AK1255" s="28"/>
      <c r="AL1255" s="28"/>
      <c r="AM1255" s="28"/>
      <c r="AN1255" s="28"/>
      <c r="AO1255" s="28"/>
      <c r="AP1255" s="5"/>
      <c r="AQ1255" s="5"/>
      <c r="AR1255" s="5">
        <v>152.30000000000001</v>
      </c>
      <c r="AS1255" s="5">
        <v>128</v>
      </c>
      <c r="AU1255" s="51"/>
      <c r="AV1255" s="52"/>
      <c r="AW1255" s="122"/>
      <c r="AY1255" s="59">
        <f t="shared" si="1594"/>
        <v>0</v>
      </c>
      <c r="AZ1255" s="59">
        <f t="shared" si="1595"/>
        <v>0</v>
      </c>
      <c r="BA1255" s="59">
        <f t="shared" si="1596"/>
        <v>392</v>
      </c>
    </row>
    <row r="1256" spans="1:53" x14ac:dyDescent="0.15">
      <c r="A1256" s="9"/>
      <c r="B1256" s="10"/>
      <c r="C1256" s="137"/>
      <c r="D1256" s="4" t="s">
        <v>10</v>
      </c>
      <c r="E1256" s="28"/>
      <c r="F1256" s="28"/>
      <c r="G1256" s="28"/>
      <c r="H1256" s="28"/>
      <c r="I1256" s="28"/>
      <c r="J1256" s="28"/>
      <c r="K1256" s="28"/>
      <c r="L1256" s="28"/>
      <c r="M1256" s="28"/>
      <c r="N1256" s="28"/>
      <c r="O1256" s="28"/>
      <c r="P1256" s="28"/>
      <c r="Q1256" s="28"/>
      <c r="R1256" s="28"/>
      <c r="S1256" s="28"/>
      <c r="T1256" s="28"/>
      <c r="U1256" s="28"/>
      <c r="V1256" s="28"/>
      <c r="W1256" s="28"/>
      <c r="X1256" s="28"/>
      <c r="Y1256" s="28"/>
      <c r="Z1256" s="28"/>
      <c r="AA1256" s="28"/>
      <c r="AB1256" s="28"/>
      <c r="AC1256" s="28"/>
      <c r="AD1256" s="28"/>
      <c r="AE1256" s="28"/>
      <c r="AF1256" s="28"/>
      <c r="AG1256" s="28"/>
      <c r="AH1256" s="28"/>
      <c r="AI1256" s="28"/>
      <c r="AJ1256" s="28"/>
      <c r="AK1256" s="28"/>
      <c r="AL1256" s="28"/>
      <c r="AM1256" s="28"/>
      <c r="AN1256" s="28"/>
      <c r="AO1256" s="28"/>
      <c r="AP1256" s="5"/>
      <c r="AQ1256" s="5"/>
      <c r="AR1256" s="5">
        <v>22.1</v>
      </c>
      <c r="AS1256" s="5">
        <v>21</v>
      </c>
      <c r="AU1256" s="51"/>
      <c r="AV1256" s="52"/>
      <c r="AW1256" s="122"/>
      <c r="AY1256" s="59">
        <f t="shared" si="1594"/>
        <v>0</v>
      </c>
      <c r="AZ1256" s="59">
        <f t="shared" si="1595"/>
        <v>0</v>
      </c>
      <c r="BA1256" s="59">
        <f t="shared" si="1596"/>
        <v>81.7</v>
      </c>
    </row>
    <row r="1257" spans="1:53" ht="14.25" thickBot="1" x14ac:dyDescent="0.2">
      <c r="A1257" s="12"/>
      <c r="B1257" s="13"/>
      <c r="C1257" s="138"/>
      <c r="D1257" s="6" t="s">
        <v>11</v>
      </c>
      <c r="E1257" s="29"/>
      <c r="F1257" s="29"/>
      <c r="G1257" s="29"/>
      <c r="H1257" s="29"/>
      <c r="I1257" s="29"/>
      <c r="J1257" s="29"/>
      <c r="K1257" s="29"/>
      <c r="L1257" s="29"/>
      <c r="M1257" s="29"/>
      <c r="N1257" s="29"/>
      <c r="O1257" s="29"/>
      <c r="P1257" s="29"/>
      <c r="Q1257" s="29"/>
      <c r="R1257" s="29"/>
      <c r="S1257" s="29"/>
      <c r="T1257" s="29"/>
      <c r="U1257" s="29"/>
      <c r="V1257" s="29"/>
      <c r="W1257" s="29"/>
      <c r="X1257" s="29"/>
      <c r="Y1257" s="29"/>
      <c r="Z1257" s="29"/>
      <c r="AA1257" s="29"/>
      <c r="AB1257" s="29"/>
      <c r="AC1257" s="29"/>
      <c r="AD1257" s="29"/>
      <c r="AE1257" s="29"/>
      <c r="AF1257" s="29"/>
      <c r="AG1257" s="29"/>
      <c r="AH1257" s="29"/>
      <c r="AI1257" s="29"/>
      <c r="AJ1257" s="29"/>
      <c r="AK1257" s="29"/>
      <c r="AL1257" s="29"/>
      <c r="AM1257" s="29"/>
      <c r="AN1257" s="29"/>
      <c r="AO1257" s="29"/>
      <c r="AP1257" s="7"/>
      <c r="AQ1257" s="7"/>
      <c r="AR1257" s="7">
        <v>22.8</v>
      </c>
      <c r="AS1257" s="7">
        <v>21.3</v>
      </c>
      <c r="AU1257" s="51"/>
      <c r="AV1257" s="52"/>
      <c r="AW1257" s="123"/>
      <c r="AY1257" s="59">
        <f t="shared" si="1594"/>
        <v>0</v>
      </c>
      <c r="AZ1257" s="59">
        <f t="shared" si="1595"/>
        <v>0</v>
      </c>
      <c r="BA1257" s="59">
        <f t="shared" si="1596"/>
        <v>86.4</v>
      </c>
    </row>
    <row r="1258" spans="1:53" x14ac:dyDescent="0.15">
      <c r="A1258" s="8"/>
      <c r="B1258" s="139" t="s">
        <v>234</v>
      </c>
      <c r="C1258" s="140"/>
      <c r="D1258" s="2" t="s">
        <v>6</v>
      </c>
      <c r="E1258" s="26">
        <f t="shared" ref="E1258:AI1258" si="1597">SUM(E1259:E1260)-SUM(E1261:E1262)</f>
        <v>0</v>
      </c>
      <c r="F1258" s="26">
        <f t="shared" si="1597"/>
        <v>0</v>
      </c>
      <c r="G1258" s="26">
        <f t="shared" si="1597"/>
        <v>0</v>
      </c>
      <c r="H1258" s="26">
        <f t="shared" si="1597"/>
        <v>0</v>
      </c>
      <c r="I1258" s="26">
        <f t="shared" si="1597"/>
        <v>0</v>
      </c>
      <c r="J1258" s="26">
        <f t="shared" si="1597"/>
        <v>0</v>
      </c>
      <c r="K1258" s="26">
        <f t="shared" si="1597"/>
        <v>0</v>
      </c>
      <c r="L1258" s="26">
        <f t="shared" si="1597"/>
        <v>0</v>
      </c>
      <c r="M1258" s="26">
        <f t="shared" si="1597"/>
        <v>0</v>
      </c>
      <c r="N1258" s="26">
        <f t="shared" si="1597"/>
        <v>0</v>
      </c>
      <c r="O1258" s="26">
        <f t="shared" si="1597"/>
        <v>0</v>
      </c>
      <c r="P1258" s="26">
        <f t="shared" si="1597"/>
        <v>0</v>
      </c>
      <c r="Q1258" s="26">
        <f t="shared" si="1597"/>
        <v>0</v>
      </c>
      <c r="R1258" s="26">
        <f t="shared" si="1597"/>
        <v>0</v>
      </c>
      <c r="S1258" s="26">
        <f t="shared" si="1597"/>
        <v>0</v>
      </c>
      <c r="T1258" s="26">
        <f t="shared" si="1597"/>
        <v>0</v>
      </c>
      <c r="U1258" s="26">
        <f t="shared" si="1597"/>
        <v>0</v>
      </c>
      <c r="V1258" s="26">
        <f t="shared" si="1597"/>
        <v>0</v>
      </c>
      <c r="W1258" s="26">
        <f t="shared" si="1597"/>
        <v>0</v>
      </c>
      <c r="X1258" s="26">
        <f t="shared" si="1597"/>
        <v>0</v>
      </c>
      <c r="Y1258" s="26">
        <f t="shared" si="1597"/>
        <v>0</v>
      </c>
      <c r="Z1258" s="26">
        <f t="shared" si="1597"/>
        <v>0</v>
      </c>
      <c r="AA1258" s="26">
        <f t="shared" si="1597"/>
        <v>0</v>
      </c>
      <c r="AB1258" s="26">
        <f t="shared" si="1597"/>
        <v>0</v>
      </c>
      <c r="AC1258" s="26">
        <f t="shared" si="1597"/>
        <v>0</v>
      </c>
      <c r="AD1258" s="26">
        <f t="shared" si="1597"/>
        <v>0</v>
      </c>
      <c r="AE1258" s="26">
        <f t="shared" si="1597"/>
        <v>0</v>
      </c>
      <c r="AF1258" s="26">
        <f t="shared" si="1597"/>
        <v>0</v>
      </c>
      <c r="AG1258" s="26">
        <f t="shared" si="1597"/>
        <v>0</v>
      </c>
      <c r="AH1258" s="26">
        <f t="shared" si="1597"/>
        <v>0</v>
      </c>
      <c r="AI1258" s="26">
        <f t="shared" si="1597"/>
        <v>0</v>
      </c>
      <c r="AJ1258" s="26">
        <f t="shared" ref="AJ1258:AK1258" si="1598">SUM(AJ1259:AJ1260)-SUM(AJ1261:AJ1262)</f>
        <v>0</v>
      </c>
      <c r="AK1258" s="26">
        <f t="shared" si="1598"/>
        <v>0</v>
      </c>
      <c r="AL1258" s="26">
        <f t="shared" ref="AL1258" si="1599">SUM(AL1259:AL1260)-SUM(AL1261:AL1262)</f>
        <v>0</v>
      </c>
      <c r="AM1258" s="26">
        <f t="shared" ref="AM1258" si="1600">SUM(AM1259:AM1260)-SUM(AM1261:AM1262)</f>
        <v>0</v>
      </c>
      <c r="AN1258" s="26">
        <f t="shared" ref="AN1258" si="1601">SUM(AN1259:AN1260)-SUM(AN1261:AN1262)</f>
        <v>0</v>
      </c>
      <c r="AO1258" s="26">
        <f t="shared" ref="AO1258" si="1602">SUM(AO1259:AO1260)-SUM(AO1261:AO1262)</f>
        <v>0</v>
      </c>
      <c r="AP1258" s="27">
        <f t="shared" ref="AP1258" si="1603">SUM(AP1259:AP1260)-SUM(AP1261:AP1262)</f>
        <v>0</v>
      </c>
      <c r="AQ1258" s="27">
        <f t="shared" ref="AQ1258" si="1604">SUM(AQ1259:AQ1260)-SUM(AQ1261:AQ1262)</f>
        <v>0</v>
      </c>
      <c r="AR1258" s="3">
        <v>9012.7999999999993</v>
      </c>
      <c r="AS1258" s="3">
        <v>8405.7000000000007</v>
      </c>
      <c r="AU1258" s="51"/>
      <c r="AV1258" s="52"/>
      <c r="AW1258" s="53" t="s">
        <v>247</v>
      </c>
      <c r="AY1258" s="27">
        <f>SUM(AY1259:AY1260)</f>
        <v>570.70000000000005</v>
      </c>
      <c r="AZ1258" s="27">
        <f>SUM(AZ1259:AZ1260)</f>
        <v>599.29999999999995</v>
      </c>
      <c r="BA1258" s="27">
        <f>SUM(BA1259:BA1260)</f>
        <v>539.70000000000005</v>
      </c>
    </row>
    <row r="1259" spans="1:53" x14ac:dyDescent="0.15">
      <c r="A1259" s="9"/>
      <c r="B1259" s="141"/>
      <c r="C1259" s="142"/>
      <c r="D1259" s="4" t="s">
        <v>7</v>
      </c>
      <c r="E1259" s="28"/>
      <c r="F1259" s="28"/>
      <c r="G1259" s="28"/>
      <c r="H1259" s="28"/>
      <c r="I1259" s="28"/>
      <c r="J1259" s="28"/>
      <c r="K1259" s="28"/>
      <c r="L1259" s="28"/>
      <c r="M1259" s="28"/>
      <c r="N1259" s="28"/>
      <c r="O1259" s="28"/>
      <c r="P1259" s="28"/>
      <c r="Q1259" s="28"/>
      <c r="R1259" s="28"/>
      <c r="S1259" s="28"/>
      <c r="T1259" s="28"/>
      <c r="U1259" s="28"/>
      <c r="V1259" s="28"/>
      <c r="W1259" s="28"/>
      <c r="X1259" s="28"/>
      <c r="Y1259" s="28"/>
      <c r="Z1259" s="28"/>
      <c r="AA1259" s="28"/>
      <c r="AB1259" s="28"/>
      <c r="AC1259" s="28"/>
      <c r="AD1259" s="28"/>
      <c r="AE1259" s="28"/>
      <c r="AF1259" s="28"/>
      <c r="AG1259" s="28"/>
      <c r="AH1259" s="28">
        <v>1957999</v>
      </c>
      <c r="AI1259" s="28">
        <v>2182495</v>
      </c>
      <c r="AJ1259" s="28">
        <v>2357558</v>
      </c>
      <c r="AK1259" s="28">
        <v>2311770</v>
      </c>
      <c r="AL1259" s="28">
        <v>2152687</v>
      </c>
      <c r="AM1259" s="28">
        <v>2240655</v>
      </c>
      <c r="AN1259" s="28">
        <v>2179884</v>
      </c>
      <c r="AO1259" s="28">
        <v>2234652</v>
      </c>
      <c r="AP1259" s="5">
        <v>2302.1</v>
      </c>
      <c r="AQ1259" s="5">
        <v>2205.1999999999998</v>
      </c>
      <c r="AR1259" s="5">
        <v>2180.6999999999998</v>
      </c>
      <c r="AS1259" s="5">
        <v>1984.6</v>
      </c>
      <c r="AU1259" s="51"/>
      <c r="AV1259" s="52"/>
      <c r="AW1259" s="54"/>
      <c r="AY1259" s="59">
        <f t="shared" ref="AY1259:BA1261" si="1605">AP1361</f>
        <v>202.6</v>
      </c>
      <c r="AZ1259" s="59">
        <f t="shared" si="1605"/>
        <v>212.5</v>
      </c>
      <c r="BA1259" s="59">
        <f t="shared" si="1605"/>
        <v>190.9</v>
      </c>
    </row>
    <row r="1260" spans="1:53" x14ac:dyDescent="0.15">
      <c r="A1260" s="9"/>
      <c r="B1260" s="141"/>
      <c r="C1260" s="142"/>
      <c r="D1260" s="4" t="s">
        <v>8</v>
      </c>
      <c r="E1260" s="28"/>
      <c r="F1260" s="28"/>
      <c r="G1260" s="28"/>
      <c r="H1260" s="28"/>
      <c r="I1260" s="28"/>
      <c r="J1260" s="28"/>
      <c r="K1260" s="28"/>
      <c r="L1260" s="28"/>
      <c r="M1260" s="28"/>
      <c r="N1260" s="28"/>
      <c r="O1260" s="28"/>
      <c r="P1260" s="28"/>
      <c r="Q1260" s="28"/>
      <c r="R1260" s="28"/>
      <c r="S1260" s="28"/>
      <c r="T1260" s="28"/>
      <c r="U1260" s="28"/>
      <c r="V1260" s="28"/>
      <c r="W1260" s="28"/>
      <c r="X1260" s="28"/>
      <c r="Y1260" s="28"/>
      <c r="Z1260" s="28"/>
      <c r="AA1260" s="28"/>
      <c r="AB1260" s="28"/>
      <c r="AC1260" s="28"/>
      <c r="AD1260" s="28"/>
      <c r="AE1260" s="28"/>
      <c r="AF1260" s="28"/>
      <c r="AG1260" s="28"/>
      <c r="AH1260" s="28">
        <v>4832570</v>
      </c>
      <c r="AI1260" s="28">
        <v>5223589</v>
      </c>
      <c r="AJ1260" s="28">
        <v>5642023</v>
      </c>
      <c r="AK1260" s="28">
        <v>5629991</v>
      </c>
      <c r="AL1260" s="28">
        <v>5460550</v>
      </c>
      <c r="AM1260" s="28">
        <v>5402625</v>
      </c>
      <c r="AN1260" s="28">
        <v>5313405</v>
      </c>
      <c r="AO1260" s="28">
        <v>5273819</v>
      </c>
      <c r="AP1260" s="5">
        <v>6693.2</v>
      </c>
      <c r="AQ1260" s="5">
        <v>6789.8</v>
      </c>
      <c r="AR1260" s="5">
        <v>6832.1</v>
      </c>
      <c r="AS1260" s="5">
        <v>6421.1</v>
      </c>
      <c r="AU1260" s="51"/>
      <c r="AV1260" s="52"/>
      <c r="AW1260" s="54"/>
      <c r="AY1260" s="59">
        <f t="shared" si="1605"/>
        <v>368.1</v>
      </c>
      <c r="AZ1260" s="59">
        <f t="shared" si="1605"/>
        <v>386.8</v>
      </c>
      <c r="BA1260" s="59">
        <f t="shared" si="1605"/>
        <v>348.8</v>
      </c>
    </row>
    <row r="1261" spans="1:53" x14ac:dyDescent="0.15">
      <c r="A1261" s="9"/>
      <c r="B1261" s="141"/>
      <c r="C1261" s="142"/>
      <c r="D1261" s="4" t="s">
        <v>9</v>
      </c>
      <c r="E1261" s="28"/>
      <c r="F1261" s="28"/>
      <c r="G1261" s="28"/>
      <c r="H1261" s="28"/>
      <c r="I1261" s="28"/>
      <c r="J1261" s="28"/>
      <c r="K1261" s="28"/>
      <c r="L1261" s="28"/>
      <c r="M1261" s="28"/>
      <c r="N1261" s="28"/>
      <c r="O1261" s="28"/>
      <c r="P1261" s="28"/>
      <c r="Q1261" s="28"/>
      <c r="R1261" s="28"/>
      <c r="S1261" s="28"/>
      <c r="T1261" s="28"/>
      <c r="U1261" s="28"/>
      <c r="V1261" s="28"/>
      <c r="W1261" s="28"/>
      <c r="X1261" s="28"/>
      <c r="Y1261" s="28"/>
      <c r="Z1261" s="28"/>
      <c r="AA1261" s="28"/>
      <c r="AB1261" s="28"/>
      <c r="AC1261" s="28"/>
      <c r="AD1261" s="28"/>
      <c r="AE1261" s="28"/>
      <c r="AF1261" s="28"/>
      <c r="AG1261" s="28"/>
      <c r="AH1261" s="28">
        <v>5341419</v>
      </c>
      <c r="AI1261" s="28">
        <v>5707884</v>
      </c>
      <c r="AJ1261" s="28">
        <v>6148452</v>
      </c>
      <c r="AK1261" s="28">
        <v>6196695</v>
      </c>
      <c r="AL1261" s="28">
        <v>5973449</v>
      </c>
      <c r="AM1261" s="28">
        <v>5990460</v>
      </c>
      <c r="AN1261" s="28">
        <v>5828165</v>
      </c>
      <c r="AO1261" s="28">
        <v>5842321</v>
      </c>
      <c r="AP1261" s="5">
        <v>7071.1</v>
      </c>
      <c r="AQ1261" s="5">
        <v>7017.7</v>
      </c>
      <c r="AR1261" s="5">
        <v>7121</v>
      </c>
      <c r="AS1261" s="5">
        <v>6630</v>
      </c>
      <c r="AU1261" s="51"/>
      <c r="AV1261" s="52"/>
      <c r="AW1261" s="54"/>
      <c r="AY1261" s="59">
        <f t="shared" si="1605"/>
        <v>537.29999999999995</v>
      </c>
      <c r="AZ1261" s="59">
        <f t="shared" si="1605"/>
        <v>569</v>
      </c>
      <c r="BA1261" s="59">
        <f t="shared" si="1605"/>
        <v>509.3</v>
      </c>
    </row>
    <row r="1262" spans="1:53" x14ac:dyDescent="0.15">
      <c r="A1262" s="9"/>
      <c r="B1262" s="141"/>
      <c r="C1262" s="142"/>
      <c r="D1262" s="4" t="s">
        <v>10</v>
      </c>
      <c r="E1262" s="28"/>
      <c r="F1262" s="28"/>
      <c r="G1262" s="28"/>
      <c r="H1262" s="28"/>
      <c r="I1262" s="28"/>
      <c r="J1262" s="28"/>
      <c r="K1262" s="28"/>
      <c r="L1262" s="28"/>
      <c r="M1262" s="28"/>
      <c r="N1262" s="28"/>
      <c r="O1262" s="28"/>
      <c r="P1262" s="28"/>
      <c r="Q1262" s="28"/>
      <c r="R1262" s="28"/>
      <c r="S1262" s="28"/>
      <c r="T1262" s="28"/>
      <c r="U1262" s="28"/>
      <c r="V1262" s="28"/>
      <c r="W1262" s="28"/>
      <c r="X1262" s="28"/>
      <c r="Y1262" s="28"/>
      <c r="Z1262" s="28"/>
      <c r="AA1262" s="28"/>
      <c r="AB1262" s="28"/>
      <c r="AC1262" s="28"/>
      <c r="AD1262" s="28"/>
      <c r="AE1262" s="28"/>
      <c r="AF1262" s="28"/>
      <c r="AG1262" s="28"/>
      <c r="AH1262" s="28">
        <v>1449150</v>
      </c>
      <c r="AI1262" s="28">
        <v>1698200</v>
      </c>
      <c r="AJ1262" s="28">
        <v>1851129</v>
      </c>
      <c r="AK1262" s="28">
        <v>1745066</v>
      </c>
      <c r="AL1262" s="28">
        <v>1639788</v>
      </c>
      <c r="AM1262" s="28">
        <v>1652820</v>
      </c>
      <c r="AN1262" s="28">
        <v>1665124</v>
      </c>
      <c r="AO1262" s="28">
        <v>1666150</v>
      </c>
      <c r="AP1262" s="5">
        <v>1924.2</v>
      </c>
      <c r="AQ1262" s="5">
        <v>1977.3</v>
      </c>
      <c r="AR1262" s="5">
        <v>1891.8</v>
      </c>
      <c r="AS1262" s="5">
        <v>1775.7</v>
      </c>
      <c r="AU1262" s="51"/>
      <c r="AV1262" s="52"/>
      <c r="AW1262" s="54"/>
      <c r="AY1262" s="59">
        <f t="shared" ref="AY1262:AY1293" si="1606">AP1364</f>
        <v>33.4</v>
      </c>
      <c r="AZ1262" s="59">
        <f t="shared" ref="AZ1262:BA1293" si="1607">AQ1364</f>
        <v>30.3</v>
      </c>
      <c r="BA1262" s="59">
        <f t="shared" si="1607"/>
        <v>30.4</v>
      </c>
    </row>
    <row r="1263" spans="1:53" ht="14.25" thickBot="1" x14ac:dyDescent="0.2">
      <c r="A1263" s="9"/>
      <c r="B1263" s="143"/>
      <c r="C1263" s="144"/>
      <c r="D1263" s="6" t="s">
        <v>11</v>
      </c>
      <c r="E1263" s="29"/>
      <c r="F1263" s="29"/>
      <c r="G1263" s="29"/>
      <c r="H1263" s="29"/>
      <c r="I1263" s="29"/>
      <c r="J1263" s="29"/>
      <c r="K1263" s="29"/>
      <c r="L1263" s="29"/>
      <c r="M1263" s="29"/>
      <c r="N1263" s="29"/>
      <c r="O1263" s="29"/>
      <c r="P1263" s="29"/>
      <c r="Q1263" s="29"/>
      <c r="R1263" s="29"/>
      <c r="S1263" s="29"/>
      <c r="T1263" s="29"/>
      <c r="U1263" s="29"/>
      <c r="V1263" s="29"/>
      <c r="W1263" s="29"/>
      <c r="X1263" s="29"/>
      <c r="Y1263" s="29"/>
      <c r="Z1263" s="29"/>
      <c r="AA1263" s="29"/>
      <c r="AB1263" s="29"/>
      <c r="AC1263" s="29"/>
      <c r="AD1263" s="29"/>
      <c r="AE1263" s="29"/>
      <c r="AF1263" s="29"/>
      <c r="AG1263" s="29"/>
      <c r="AH1263" s="29">
        <v>1497620</v>
      </c>
      <c r="AI1263" s="29">
        <v>1764280</v>
      </c>
      <c r="AJ1263" s="29">
        <v>1923402</v>
      </c>
      <c r="AK1263" s="29">
        <v>1814727</v>
      </c>
      <c r="AL1263" s="29">
        <v>1714078</v>
      </c>
      <c r="AM1263" s="29">
        <v>1726502</v>
      </c>
      <c r="AN1263" s="29">
        <v>1749868</v>
      </c>
      <c r="AO1263" s="29">
        <v>1741912</v>
      </c>
      <c r="AP1263" s="7">
        <v>2238.6</v>
      </c>
      <c r="AQ1263" s="7">
        <v>2272.6</v>
      </c>
      <c r="AR1263" s="7">
        <v>2256.8000000000002</v>
      </c>
      <c r="AS1263" s="7">
        <v>2139.5</v>
      </c>
      <c r="AU1263" s="51"/>
      <c r="AV1263" s="52"/>
      <c r="AW1263" s="55"/>
      <c r="AY1263" s="59">
        <f t="shared" si="1606"/>
        <v>42.4</v>
      </c>
      <c r="AZ1263" s="59">
        <f t="shared" si="1607"/>
        <v>32.799999999999997</v>
      </c>
      <c r="BA1263" s="59">
        <f t="shared" si="1607"/>
        <v>31.2</v>
      </c>
    </row>
    <row r="1264" spans="1:53" x14ac:dyDescent="0.15">
      <c r="A1264" s="9"/>
      <c r="B1264" s="10"/>
      <c r="C1264" s="133" t="s">
        <v>235</v>
      </c>
      <c r="D1264" s="2" t="s">
        <v>6</v>
      </c>
      <c r="E1264" s="26">
        <f t="shared" ref="E1264:AI1264" si="1608">SUM(E1265:E1266)-SUM(E1267:E1268)</f>
        <v>0</v>
      </c>
      <c r="F1264" s="26">
        <f t="shared" si="1608"/>
        <v>0</v>
      </c>
      <c r="G1264" s="26">
        <f t="shared" si="1608"/>
        <v>0</v>
      </c>
      <c r="H1264" s="26">
        <f t="shared" si="1608"/>
        <v>0</v>
      </c>
      <c r="I1264" s="26">
        <f t="shared" si="1608"/>
        <v>0</v>
      </c>
      <c r="J1264" s="26">
        <f t="shared" si="1608"/>
        <v>0</v>
      </c>
      <c r="K1264" s="26">
        <f t="shared" si="1608"/>
        <v>0</v>
      </c>
      <c r="L1264" s="26">
        <f t="shared" si="1608"/>
        <v>0</v>
      </c>
      <c r="M1264" s="26">
        <f t="shared" si="1608"/>
        <v>0</v>
      </c>
      <c r="N1264" s="26">
        <f t="shared" si="1608"/>
        <v>0</v>
      </c>
      <c r="O1264" s="26">
        <f t="shared" si="1608"/>
        <v>0</v>
      </c>
      <c r="P1264" s="26">
        <f t="shared" si="1608"/>
        <v>0</v>
      </c>
      <c r="Q1264" s="26">
        <f t="shared" si="1608"/>
        <v>0</v>
      </c>
      <c r="R1264" s="26">
        <f t="shared" si="1608"/>
        <v>0</v>
      </c>
      <c r="S1264" s="26">
        <f t="shared" si="1608"/>
        <v>0</v>
      </c>
      <c r="T1264" s="26">
        <f t="shared" si="1608"/>
        <v>0</v>
      </c>
      <c r="U1264" s="26">
        <f t="shared" si="1608"/>
        <v>0</v>
      </c>
      <c r="V1264" s="26">
        <f t="shared" si="1608"/>
        <v>0</v>
      </c>
      <c r="W1264" s="26">
        <f t="shared" si="1608"/>
        <v>0</v>
      </c>
      <c r="X1264" s="26">
        <f t="shared" si="1608"/>
        <v>0</v>
      </c>
      <c r="Y1264" s="26">
        <f t="shared" si="1608"/>
        <v>0</v>
      </c>
      <c r="Z1264" s="26">
        <f t="shared" si="1608"/>
        <v>0</v>
      </c>
      <c r="AA1264" s="26">
        <f t="shared" si="1608"/>
        <v>0</v>
      </c>
      <c r="AB1264" s="26">
        <f t="shared" si="1608"/>
        <v>0</v>
      </c>
      <c r="AC1264" s="26">
        <f t="shared" si="1608"/>
        <v>0</v>
      </c>
      <c r="AD1264" s="26">
        <f t="shared" si="1608"/>
        <v>0</v>
      </c>
      <c r="AE1264" s="26">
        <f t="shared" si="1608"/>
        <v>0</v>
      </c>
      <c r="AF1264" s="26">
        <f t="shared" si="1608"/>
        <v>0</v>
      </c>
      <c r="AG1264" s="26">
        <f t="shared" si="1608"/>
        <v>0</v>
      </c>
      <c r="AH1264" s="26">
        <f t="shared" si="1608"/>
        <v>0</v>
      </c>
      <c r="AI1264" s="26">
        <f t="shared" si="1608"/>
        <v>0</v>
      </c>
      <c r="AJ1264" s="26">
        <f t="shared" ref="AJ1264:AK1264" si="1609">SUM(AJ1265:AJ1266)-SUM(AJ1267:AJ1268)</f>
        <v>0</v>
      </c>
      <c r="AK1264" s="26">
        <f t="shared" si="1609"/>
        <v>0</v>
      </c>
      <c r="AL1264" s="26">
        <f t="shared" ref="AL1264" si="1610">SUM(AL1265:AL1266)-SUM(AL1267:AL1268)</f>
        <v>0</v>
      </c>
      <c r="AM1264" s="26">
        <f t="shared" ref="AM1264" si="1611">SUM(AM1265:AM1266)-SUM(AM1267:AM1268)</f>
        <v>0</v>
      </c>
      <c r="AN1264" s="26">
        <f t="shared" ref="AN1264" si="1612">SUM(AN1265:AN1266)-SUM(AN1267:AN1268)</f>
        <v>0</v>
      </c>
      <c r="AO1264" s="26">
        <f t="shared" ref="AO1264" si="1613">SUM(AO1265:AO1266)-SUM(AO1267:AO1268)</f>
        <v>0</v>
      </c>
      <c r="AP1264" s="27">
        <f t="shared" ref="AP1264" si="1614">SUM(AP1265:AP1266)-SUM(AP1267:AP1268)</f>
        <v>0</v>
      </c>
      <c r="AQ1264" s="27">
        <f t="shared" ref="AQ1264" si="1615">SUM(AQ1265:AQ1266)-SUM(AQ1267:AQ1268)</f>
        <v>0</v>
      </c>
      <c r="AR1264" s="3">
        <v>2153.6</v>
      </c>
      <c r="AS1264" s="3">
        <v>2037.1</v>
      </c>
      <c r="AU1264" s="51"/>
      <c r="AV1264" s="52"/>
      <c r="AW1264" s="53" t="s">
        <v>248</v>
      </c>
      <c r="AY1264" s="59">
        <f t="shared" si="1606"/>
        <v>0</v>
      </c>
      <c r="AZ1264" s="59">
        <f t="shared" si="1607"/>
        <v>0</v>
      </c>
      <c r="BA1264" s="59">
        <f t="shared" si="1607"/>
        <v>54.4</v>
      </c>
    </row>
    <row r="1265" spans="1:53" x14ac:dyDescent="0.15">
      <c r="A1265" s="9"/>
      <c r="B1265" s="10"/>
      <c r="C1265" s="134"/>
      <c r="D1265" s="4" t="s">
        <v>7</v>
      </c>
      <c r="E1265" s="28"/>
      <c r="F1265" s="28"/>
      <c r="G1265" s="28"/>
      <c r="H1265" s="28">
        <v>148107</v>
      </c>
      <c r="I1265" s="28">
        <v>198040</v>
      </c>
      <c r="J1265" s="28">
        <v>250550</v>
      </c>
      <c r="K1265" s="28">
        <v>221006</v>
      </c>
      <c r="L1265" s="28">
        <v>279214</v>
      </c>
      <c r="M1265" s="28">
        <v>260413</v>
      </c>
      <c r="N1265" s="28">
        <v>356077</v>
      </c>
      <c r="O1265" s="28">
        <v>344302</v>
      </c>
      <c r="P1265" s="28">
        <v>377345</v>
      </c>
      <c r="Q1265" s="28">
        <v>378005</v>
      </c>
      <c r="R1265" s="28">
        <v>398670</v>
      </c>
      <c r="S1265" s="28">
        <v>443132</v>
      </c>
      <c r="T1265" s="28">
        <v>391284</v>
      </c>
      <c r="U1265" s="28">
        <v>435700</v>
      </c>
      <c r="V1265" s="28">
        <v>327106</v>
      </c>
      <c r="W1265" s="28">
        <v>334637</v>
      </c>
      <c r="X1265" s="28">
        <v>361182</v>
      </c>
      <c r="Y1265" s="28">
        <v>335559</v>
      </c>
      <c r="Z1265" s="28">
        <v>348902</v>
      </c>
      <c r="AA1265" s="28">
        <v>428834</v>
      </c>
      <c r="AB1265" s="28">
        <v>357582</v>
      </c>
      <c r="AC1265" s="28">
        <v>368344</v>
      </c>
      <c r="AD1265" s="28">
        <v>373930</v>
      </c>
      <c r="AE1265" s="28">
        <v>468630</v>
      </c>
      <c r="AF1265" s="28">
        <v>456257</v>
      </c>
      <c r="AG1265" s="28">
        <v>514432</v>
      </c>
      <c r="AH1265" s="28">
        <v>608908</v>
      </c>
      <c r="AI1265" s="28">
        <v>747455</v>
      </c>
      <c r="AJ1265" s="28">
        <v>750096</v>
      </c>
      <c r="AK1265" s="28">
        <v>787772</v>
      </c>
      <c r="AL1265" s="28">
        <v>704784</v>
      </c>
      <c r="AM1265" s="28">
        <v>747753</v>
      </c>
      <c r="AN1265" s="28">
        <v>687995</v>
      </c>
      <c r="AO1265" s="28">
        <v>710289</v>
      </c>
      <c r="AP1265" s="5">
        <v>755</v>
      </c>
      <c r="AQ1265" s="5">
        <v>648.79999999999995</v>
      </c>
      <c r="AR1265" s="5">
        <v>665.3</v>
      </c>
      <c r="AS1265" s="5">
        <v>570.70000000000005</v>
      </c>
      <c r="AU1265" s="51"/>
      <c r="AV1265" s="52"/>
      <c r="AW1265" s="54"/>
      <c r="AY1265" s="59">
        <f t="shared" si="1606"/>
        <v>0</v>
      </c>
      <c r="AZ1265" s="59">
        <f t="shared" si="1607"/>
        <v>0</v>
      </c>
      <c r="BA1265" s="59">
        <f t="shared" si="1607"/>
        <v>5.8</v>
      </c>
    </row>
    <row r="1266" spans="1:53" x14ac:dyDescent="0.15">
      <c r="A1266" s="9"/>
      <c r="B1266" s="10"/>
      <c r="C1266" s="134"/>
      <c r="D1266" s="4" t="s">
        <v>8</v>
      </c>
      <c r="E1266" s="28"/>
      <c r="F1266" s="28"/>
      <c r="G1266" s="28"/>
      <c r="H1266" s="28">
        <v>241534</v>
      </c>
      <c r="I1266" s="28">
        <v>238357</v>
      </c>
      <c r="J1266" s="28">
        <v>256942</v>
      </c>
      <c r="K1266" s="28">
        <v>266148</v>
      </c>
      <c r="L1266" s="28">
        <v>404891</v>
      </c>
      <c r="M1266" s="28">
        <v>456692</v>
      </c>
      <c r="N1266" s="28">
        <v>505050</v>
      </c>
      <c r="O1266" s="28">
        <v>517183</v>
      </c>
      <c r="P1266" s="28">
        <v>591345</v>
      </c>
      <c r="Q1266" s="28">
        <v>590416</v>
      </c>
      <c r="R1266" s="28">
        <v>616290</v>
      </c>
      <c r="S1266" s="28">
        <v>632586</v>
      </c>
      <c r="T1266" s="28">
        <v>590788</v>
      </c>
      <c r="U1266" s="28">
        <v>665131</v>
      </c>
      <c r="V1266" s="28">
        <v>640466</v>
      </c>
      <c r="W1266" s="28">
        <v>662929</v>
      </c>
      <c r="X1266" s="28">
        <v>682691</v>
      </c>
      <c r="Y1266" s="28">
        <v>665375</v>
      </c>
      <c r="Z1266" s="28">
        <v>685274</v>
      </c>
      <c r="AA1266" s="28">
        <v>798860</v>
      </c>
      <c r="AB1266" s="28">
        <v>710208</v>
      </c>
      <c r="AC1266" s="28">
        <v>734079</v>
      </c>
      <c r="AD1266" s="28">
        <v>749555</v>
      </c>
      <c r="AE1266" s="28">
        <v>869270</v>
      </c>
      <c r="AF1266" s="28">
        <v>884353</v>
      </c>
      <c r="AG1266" s="28">
        <v>1078792</v>
      </c>
      <c r="AH1266" s="28">
        <v>1247658</v>
      </c>
      <c r="AI1266" s="28">
        <v>1552876</v>
      </c>
      <c r="AJ1266" s="28">
        <v>1596827</v>
      </c>
      <c r="AK1266" s="28">
        <v>1640259</v>
      </c>
      <c r="AL1266" s="28">
        <v>1475741</v>
      </c>
      <c r="AM1266" s="28">
        <v>1480103</v>
      </c>
      <c r="AN1266" s="28">
        <v>1413690</v>
      </c>
      <c r="AO1266" s="28">
        <v>1421224</v>
      </c>
      <c r="AP1266" s="5">
        <v>1466.8</v>
      </c>
      <c r="AQ1266" s="5">
        <v>1529.8</v>
      </c>
      <c r="AR1266" s="5">
        <v>1488.3</v>
      </c>
      <c r="AS1266" s="5">
        <v>1466.4</v>
      </c>
      <c r="AU1266" s="51"/>
      <c r="AV1266" s="52"/>
      <c r="AW1266" s="54"/>
      <c r="AY1266" s="59">
        <f t="shared" si="1606"/>
        <v>0</v>
      </c>
      <c r="AZ1266" s="59">
        <f t="shared" si="1607"/>
        <v>0</v>
      </c>
      <c r="BA1266" s="59">
        <f t="shared" si="1607"/>
        <v>48.6</v>
      </c>
    </row>
    <row r="1267" spans="1:53" x14ac:dyDescent="0.15">
      <c r="A1267" s="9"/>
      <c r="B1267" s="10"/>
      <c r="C1267" s="134"/>
      <c r="D1267" s="4" t="s">
        <v>9</v>
      </c>
      <c r="E1267" s="28"/>
      <c r="F1267" s="28"/>
      <c r="G1267" s="28"/>
      <c r="H1267" s="28">
        <v>338520</v>
      </c>
      <c r="I1267" s="28">
        <v>357632</v>
      </c>
      <c r="J1267" s="28">
        <v>422213</v>
      </c>
      <c r="K1267" s="28">
        <v>398591</v>
      </c>
      <c r="L1267" s="28">
        <v>573231</v>
      </c>
      <c r="M1267" s="28">
        <v>599610</v>
      </c>
      <c r="N1267" s="28">
        <v>728534</v>
      </c>
      <c r="O1267" s="28">
        <v>718334</v>
      </c>
      <c r="P1267" s="28">
        <v>802010</v>
      </c>
      <c r="Q1267" s="28">
        <v>801185</v>
      </c>
      <c r="R1267" s="28">
        <v>827281</v>
      </c>
      <c r="S1267" s="28">
        <v>876036</v>
      </c>
      <c r="T1267" s="28">
        <v>801389</v>
      </c>
      <c r="U1267" s="28">
        <v>903575</v>
      </c>
      <c r="V1267" s="28">
        <v>777056</v>
      </c>
      <c r="W1267" s="28">
        <v>785759</v>
      </c>
      <c r="X1267" s="28">
        <v>818197</v>
      </c>
      <c r="Y1267" s="28">
        <v>784788</v>
      </c>
      <c r="Z1267" s="28">
        <v>812212</v>
      </c>
      <c r="AA1267" s="28">
        <v>988593</v>
      </c>
      <c r="AB1267" s="28">
        <v>861334</v>
      </c>
      <c r="AC1267" s="28">
        <v>886660</v>
      </c>
      <c r="AD1267" s="28">
        <v>902580</v>
      </c>
      <c r="AE1267" s="28">
        <v>1074687</v>
      </c>
      <c r="AF1267" s="28">
        <v>1064272</v>
      </c>
      <c r="AG1267" s="28">
        <v>1256807</v>
      </c>
      <c r="AH1267" s="28">
        <v>1465169</v>
      </c>
      <c r="AI1267" s="28">
        <v>1771850</v>
      </c>
      <c r="AJ1267" s="28">
        <v>1812658</v>
      </c>
      <c r="AK1267" s="28">
        <v>1953423</v>
      </c>
      <c r="AL1267" s="28">
        <v>1754291</v>
      </c>
      <c r="AM1267" s="28">
        <v>1805670</v>
      </c>
      <c r="AN1267" s="28">
        <v>1675429</v>
      </c>
      <c r="AO1267" s="28">
        <v>1693018</v>
      </c>
      <c r="AP1267" s="5">
        <v>1643.1</v>
      </c>
      <c r="AQ1267" s="5">
        <v>1584.7</v>
      </c>
      <c r="AR1267" s="5">
        <v>1593.1</v>
      </c>
      <c r="AS1267" s="5">
        <v>1518</v>
      </c>
      <c r="AU1267" s="51"/>
      <c r="AV1267" s="56"/>
      <c r="AW1267" s="54"/>
      <c r="AY1267" s="59">
        <f t="shared" si="1606"/>
        <v>0</v>
      </c>
      <c r="AZ1267" s="59">
        <f t="shared" si="1607"/>
        <v>0</v>
      </c>
      <c r="BA1267" s="59">
        <f t="shared" si="1607"/>
        <v>53.7</v>
      </c>
    </row>
    <row r="1268" spans="1:53" x14ac:dyDescent="0.15">
      <c r="A1268" s="9"/>
      <c r="B1268" s="10"/>
      <c r="C1268" s="134"/>
      <c r="D1268" s="4" t="s">
        <v>10</v>
      </c>
      <c r="E1268" s="28"/>
      <c r="F1268" s="28"/>
      <c r="G1268" s="28"/>
      <c r="H1268" s="28">
        <v>51121</v>
      </c>
      <c r="I1268" s="28">
        <v>78765</v>
      </c>
      <c r="J1268" s="28">
        <v>85279</v>
      </c>
      <c r="K1268" s="28">
        <v>88563</v>
      </c>
      <c r="L1268" s="28">
        <v>110874</v>
      </c>
      <c r="M1268" s="28">
        <v>117495</v>
      </c>
      <c r="N1268" s="28">
        <v>132593</v>
      </c>
      <c r="O1268" s="28">
        <v>143151</v>
      </c>
      <c r="P1268" s="28">
        <v>166680</v>
      </c>
      <c r="Q1268" s="28">
        <v>167236</v>
      </c>
      <c r="R1268" s="28">
        <v>187679</v>
      </c>
      <c r="S1268" s="28">
        <v>199682</v>
      </c>
      <c r="T1268" s="28">
        <v>180683</v>
      </c>
      <c r="U1268" s="28">
        <v>197256</v>
      </c>
      <c r="V1268" s="28">
        <v>190516</v>
      </c>
      <c r="W1268" s="28">
        <v>211807</v>
      </c>
      <c r="X1268" s="28">
        <v>225676</v>
      </c>
      <c r="Y1268" s="28">
        <v>216146</v>
      </c>
      <c r="Z1268" s="28">
        <v>221964</v>
      </c>
      <c r="AA1268" s="28">
        <v>239101</v>
      </c>
      <c r="AB1268" s="28">
        <v>206456</v>
      </c>
      <c r="AC1268" s="28">
        <v>215763</v>
      </c>
      <c r="AD1268" s="28">
        <v>220905</v>
      </c>
      <c r="AE1268" s="28">
        <v>263213</v>
      </c>
      <c r="AF1268" s="28">
        <v>276338</v>
      </c>
      <c r="AG1268" s="28">
        <v>336417</v>
      </c>
      <c r="AH1268" s="28">
        <v>391397</v>
      </c>
      <c r="AI1268" s="28">
        <v>528481</v>
      </c>
      <c r="AJ1268" s="28">
        <v>534265</v>
      </c>
      <c r="AK1268" s="28">
        <v>474608</v>
      </c>
      <c r="AL1268" s="28">
        <v>426234</v>
      </c>
      <c r="AM1268" s="28">
        <v>422186</v>
      </c>
      <c r="AN1268" s="28">
        <v>426256</v>
      </c>
      <c r="AO1268" s="28">
        <v>438495</v>
      </c>
      <c r="AP1268" s="5">
        <v>578.70000000000005</v>
      </c>
      <c r="AQ1268" s="5">
        <v>593.9</v>
      </c>
      <c r="AR1268" s="5">
        <v>560.5</v>
      </c>
      <c r="AS1268" s="5">
        <v>519.1</v>
      </c>
      <c r="AU1268" s="51"/>
      <c r="AV1268" s="56"/>
      <c r="AW1268" s="54"/>
      <c r="AY1268" s="59">
        <f t="shared" si="1606"/>
        <v>0</v>
      </c>
      <c r="AZ1268" s="59">
        <f t="shared" si="1607"/>
        <v>0</v>
      </c>
      <c r="BA1268" s="59">
        <f t="shared" si="1607"/>
        <v>0.7</v>
      </c>
    </row>
    <row r="1269" spans="1:53" ht="14.25" thickBot="1" x14ac:dyDescent="0.2">
      <c r="A1269" s="9"/>
      <c r="B1269" s="10"/>
      <c r="C1269" s="135"/>
      <c r="D1269" s="6" t="s">
        <v>11</v>
      </c>
      <c r="E1269" s="29"/>
      <c r="F1269" s="29"/>
      <c r="G1269" s="29"/>
      <c r="H1269" s="29"/>
      <c r="I1269" s="29">
        <f t="shared" ref="I1269:O1269" si="1616">I1268</f>
        <v>78765</v>
      </c>
      <c r="J1269" s="29">
        <f t="shared" si="1616"/>
        <v>85279</v>
      </c>
      <c r="K1269" s="29">
        <f t="shared" si="1616"/>
        <v>88563</v>
      </c>
      <c r="L1269" s="29">
        <f t="shared" si="1616"/>
        <v>110874</v>
      </c>
      <c r="M1269" s="29">
        <f t="shared" si="1616"/>
        <v>117495</v>
      </c>
      <c r="N1269" s="29">
        <f t="shared" si="1616"/>
        <v>132593</v>
      </c>
      <c r="O1269" s="29">
        <f t="shared" si="1616"/>
        <v>143151</v>
      </c>
      <c r="P1269" s="29">
        <v>166722</v>
      </c>
      <c r="Q1269" s="29">
        <f>Q1268</f>
        <v>167236</v>
      </c>
      <c r="R1269" s="29">
        <f>R1268</f>
        <v>187679</v>
      </c>
      <c r="S1269" s="29">
        <v>199682</v>
      </c>
      <c r="T1269" s="29">
        <f>T1268</f>
        <v>180683</v>
      </c>
      <c r="U1269" s="29">
        <v>198848</v>
      </c>
      <c r="V1269" s="29">
        <v>191695</v>
      </c>
      <c r="W1269" s="29">
        <v>216127</v>
      </c>
      <c r="X1269" s="29">
        <v>236766</v>
      </c>
      <c r="Y1269" s="29">
        <v>227260</v>
      </c>
      <c r="Z1269" s="29">
        <v>233343</v>
      </c>
      <c r="AA1269" s="29">
        <v>247380</v>
      </c>
      <c r="AB1269" s="29">
        <v>216780</v>
      </c>
      <c r="AC1269" s="29">
        <v>223392</v>
      </c>
      <c r="AD1269" s="29">
        <v>226602</v>
      </c>
      <c r="AE1269" s="29">
        <v>273045</v>
      </c>
      <c r="AF1269" s="29">
        <v>287668</v>
      </c>
      <c r="AG1269" s="29">
        <v>350386</v>
      </c>
      <c r="AH1269" s="29">
        <v>406655</v>
      </c>
      <c r="AI1269" s="29">
        <v>554695</v>
      </c>
      <c r="AJ1269" s="29">
        <v>561008</v>
      </c>
      <c r="AK1269" s="29">
        <v>499638</v>
      </c>
      <c r="AL1269" s="29">
        <v>449506</v>
      </c>
      <c r="AM1269" s="29">
        <v>445373</v>
      </c>
      <c r="AN1269" s="29">
        <v>445849</v>
      </c>
      <c r="AO1269" s="29">
        <v>462174</v>
      </c>
      <c r="AP1269" s="7">
        <v>812</v>
      </c>
      <c r="AQ1269" s="7">
        <v>811.9</v>
      </c>
      <c r="AR1269" s="7">
        <v>842.7</v>
      </c>
      <c r="AS1269" s="7">
        <v>789.5</v>
      </c>
      <c r="AU1269" s="51"/>
      <c r="AV1269" s="56"/>
      <c r="AW1269" s="55"/>
      <c r="AY1269" s="59">
        <f t="shared" si="1606"/>
        <v>0</v>
      </c>
      <c r="AZ1269" s="59">
        <f t="shared" si="1607"/>
        <v>0</v>
      </c>
      <c r="BA1269" s="59">
        <f t="shared" si="1607"/>
        <v>0.7</v>
      </c>
    </row>
    <row r="1270" spans="1:53" x14ac:dyDescent="0.15">
      <c r="A1270" s="9"/>
      <c r="B1270" s="10"/>
      <c r="C1270" s="133" t="s">
        <v>292</v>
      </c>
      <c r="D1270" s="2" t="s">
        <v>6</v>
      </c>
      <c r="E1270" s="26">
        <f t="shared" ref="E1270:AI1270" si="1617">SUM(E1271:E1272)-SUM(E1273:E1274)</f>
        <v>0</v>
      </c>
      <c r="F1270" s="26">
        <f t="shared" si="1617"/>
        <v>0</v>
      </c>
      <c r="G1270" s="26">
        <f t="shared" si="1617"/>
        <v>0</v>
      </c>
      <c r="H1270" s="26">
        <f t="shared" si="1617"/>
        <v>0</v>
      </c>
      <c r="I1270" s="26">
        <f t="shared" si="1617"/>
        <v>0</v>
      </c>
      <c r="J1270" s="26">
        <f t="shared" si="1617"/>
        <v>0</v>
      </c>
      <c r="K1270" s="26">
        <f t="shared" si="1617"/>
        <v>0</v>
      </c>
      <c r="L1270" s="26">
        <f t="shared" si="1617"/>
        <v>0</v>
      </c>
      <c r="M1270" s="26">
        <f t="shared" si="1617"/>
        <v>0</v>
      </c>
      <c r="N1270" s="26">
        <f t="shared" si="1617"/>
        <v>0</v>
      </c>
      <c r="O1270" s="26">
        <f t="shared" si="1617"/>
        <v>0</v>
      </c>
      <c r="P1270" s="26">
        <f t="shared" si="1617"/>
        <v>0</v>
      </c>
      <c r="Q1270" s="26">
        <f t="shared" si="1617"/>
        <v>0</v>
      </c>
      <c r="R1270" s="26">
        <f t="shared" si="1617"/>
        <v>0</v>
      </c>
      <c r="S1270" s="26">
        <f t="shared" si="1617"/>
        <v>0</v>
      </c>
      <c r="T1270" s="26">
        <f t="shared" si="1617"/>
        <v>0</v>
      </c>
      <c r="U1270" s="26">
        <f t="shared" si="1617"/>
        <v>0</v>
      </c>
      <c r="V1270" s="26">
        <f t="shared" si="1617"/>
        <v>0</v>
      </c>
      <c r="W1270" s="26">
        <f t="shared" si="1617"/>
        <v>0</v>
      </c>
      <c r="X1270" s="26">
        <f t="shared" si="1617"/>
        <v>0</v>
      </c>
      <c r="Y1270" s="26">
        <f t="shared" si="1617"/>
        <v>0</v>
      </c>
      <c r="Z1270" s="26">
        <f t="shared" si="1617"/>
        <v>0</v>
      </c>
      <c r="AA1270" s="26">
        <f t="shared" si="1617"/>
        <v>0</v>
      </c>
      <c r="AB1270" s="26">
        <f t="shared" si="1617"/>
        <v>0</v>
      </c>
      <c r="AC1270" s="26">
        <f t="shared" si="1617"/>
        <v>0</v>
      </c>
      <c r="AD1270" s="26">
        <f t="shared" si="1617"/>
        <v>0</v>
      </c>
      <c r="AE1270" s="26">
        <f t="shared" si="1617"/>
        <v>0</v>
      </c>
      <c r="AF1270" s="26">
        <f t="shared" si="1617"/>
        <v>0</v>
      </c>
      <c r="AG1270" s="26">
        <f t="shared" si="1617"/>
        <v>0</v>
      </c>
      <c r="AH1270" s="26">
        <f t="shared" si="1617"/>
        <v>0</v>
      </c>
      <c r="AI1270" s="26">
        <f t="shared" si="1617"/>
        <v>0</v>
      </c>
      <c r="AJ1270" s="26">
        <f t="shared" ref="AJ1270:AK1270" si="1618">SUM(AJ1271:AJ1272)-SUM(AJ1273:AJ1274)</f>
        <v>0</v>
      </c>
      <c r="AK1270" s="26">
        <f t="shared" si="1618"/>
        <v>0</v>
      </c>
      <c r="AL1270" s="26">
        <f t="shared" ref="AL1270" si="1619">SUM(AL1271:AL1272)-SUM(AL1273:AL1274)</f>
        <v>0</v>
      </c>
      <c r="AM1270" s="26">
        <f t="shared" ref="AM1270" si="1620">SUM(AM1271:AM1272)-SUM(AM1273:AM1274)</f>
        <v>0</v>
      </c>
      <c r="AN1270" s="26">
        <f t="shared" ref="AN1270" si="1621">SUM(AN1271:AN1272)-SUM(AN1273:AN1274)</f>
        <v>0</v>
      </c>
      <c r="AO1270" s="26">
        <f t="shared" ref="AO1270" si="1622">SUM(AO1271:AO1272)-SUM(AO1273:AO1274)</f>
        <v>0</v>
      </c>
      <c r="AP1270" s="27">
        <f t="shared" ref="AP1270" si="1623">SUM(AP1271:AP1272)-SUM(AP1273:AP1274)</f>
        <v>0</v>
      </c>
      <c r="AQ1270" s="27">
        <f t="shared" ref="AQ1270" si="1624">SUM(AQ1271:AQ1272)-SUM(AQ1273:AQ1274)</f>
        <v>0</v>
      </c>
      <c r="AR1270" s="3">
        <v>1364.9</v>
      </c>
      <c r="AS1270" s="3">
        <v>1369.5</v>
      </c>
      <c r="AU1270" s="51"/>
      <c r="AV1270" s="56"/>
      <c r="AW1270" s="53" t="s">
        <v>249</v>
      </c>
      <c r="AY1270" s="59">
        <f t="shared" si="1606"/>
        <v>0</v>
      </c>
      <c r="AZ1270" s="59">
        <f t="shared" si="1607"/>
        <v>0</v>
      </c>
      <c r="BA1270" s="59">
        <f t="shared" si="1607"/>
        <v>192.9</v>
      </c>
    </row>
    <row r="1271" spans="1:53" x14ac:dyDescent="0.15">
      <c r="A1271" s="9"/>
      <c r="B1271" s="10"/>
      <c r="C1271" s="134"/>
      <c r="D1271" s="4" t="s">
        <v>7</v>
      </c>
      <c r="E1271" s="28"/>
      <c r="F1271" s="28"/>
      <c r="G1271" s="28"/>
      <c r="H1271" s="28">
        <v>42517</v>
      </c>
      <c r="I1271" s="28">
        <v>65619</v>
      </c>
      <c r="J1271" s="28">
        <v>77613</v>
      </c>
      <c r="K1271" s="28">
        <v>84080</v>
      </c>
      <c r="L1271" s="28">
        <v>98036</v>
      </c>
      <c r="M1271" s="28">
        <v>125248</v>
      </c>
      <c r="N1271" s="28">
        <v>153443</v>
      </c>
      <c r="O1271" s="28">
        <v>177002</v>
      </c>
      <c r="P1271" s="28">
        <v>183943</v>
      </c>
      <c r="Q1271" s="28">
        <v>190303</v>
      </c>
      <c r="R1271" s="28">
        <v>205554</v>
      </c>
      <c r="S1271" s="28">
        <v>232072</v>
      </c>
      <c r="T1271" s="28">
        <v>186547</v>
      </c>
      <c r="U1271" s="28">
        <v>182909</v>
      </c>
      <c r="V1271" s="28">
        <v>202862</v>
      </c>
      <c r="W1271" s="28">
        <v>207273</v>
      </c>
      <c r="X1271" s="28">
        <v>220467</v>
      </c>
      <c r="Y1271" s="28">
        <v>267908</v>
      </c>
      <c r="Z1271" s="28">
        <v>264561</v>
      </c>
      <c r="AA1271" s="28">
        <v>285455</v>
      </c>
      <c r="AB1271" s="28">
        <v>266579</v>
      </c>
      <c r="AC1271" s="28">
        <v>268372</v>
      </c>
      <c r="AD1271" s="28">
        <v>271081</v>
      </c>
      <c r="AE1271" s="28">
        <v>202900</v>
      </c>
      <c r="AF1271" s="28">
        <v>353850</v>
      </c>
      <c r="AG1271" s="28">
        <v>416577</v>
      </c>
      <c r="AH1271" s="28">
        <v>443485</v>
      </c>
      <c r="AI1271" s="28">
        <v>509232</v>
      </c>
      <c r="AJ1271" s="28">
        <v>593875</v>
      </c>
      <c r="AK1271" s="28">
        <v>591609</v>
      </c>
      <c r="AL1271" s="28">
        <v>554360</v>
      </c>
      <c r="AM1271" s="28">
        <v>621652</v>
      </c>
      <c r="AN1271" s="28">
        <v>631086</v>
      </c>
      <c r="AO1271" s="28">
        <v>693692</v>
      </c>
      <c r="AP1271" s="5">
        <v>656.4</v>
      </c>
      <c r="AQ1271" s="5">
        <v>628.70000000000005</v>
      </c>
      <c r="AR1271" s="5">
        <v>616.4</v>
      </c>
      <c r="AS1271" s="5">
        <v>597.79999999999995</v>
      </c>
      <c r="AU1271" s="51"/>
      <c r="AV1271" s="56"/>
      <c r="AW1271" s="54"/>
      <c r="AY1271" s="59">
        <f t="shared" si="1606"/>
        <v>0</v>
      </c>
      <c r="AZ1271" s="59">
        <f t="shared" si="1607"/>
        <v>0</v>
      </c>
      <c r="BA1271" s="59">
        <f t="shared" si="1607"/>
        <v>11.4</v>
      </c>
    </row>
    <row r="1272" spans="1:53" x14ac:dyDescent="0.15">
      <c r="A1272" s="9"/>
      <c r="B1272" s="10"/>
      <c r="C1272" s="134"/>
      <c r="D1272" s="4" t="s">
        <v>8</v>
      </c>
      <c r="E1272" s="28"/>
      <c r="F1272" s="28"/>
      <c r="G1272" s="28"/>
      <c r="H1272" s="28">
        <v>125562</v>
      </c>
      <c r="I1272" s="28">
        <v>146319</v>
      </c>
      <c r="J1272" s="28">
        <v>182247</v>
      </c>
      <c r="K1272" s="28">
        <v>220218</v>
      </c>
      <c r="L1272" s="28">
        <v>210986</v>
      </c>
      <c r="M1272" s="28">
        <v>298179</v>
      </c>
      <c r="N1272" s="28">
        <v>335108</v>
      </c>
      <c r="O1272" s="28">
        <v>361925</v>
      </c>
      <c r="P1272" s="28">
        <v>408443</v>
      </c>
      <c r="Q1272" s="28">
        <v>394545</v>
      </c>
      <c r="R1272" s="28">
        <v>422573</v>
      </c>
      <c r="S1272" s="28">
        <v>460752</v>
      </c>
      <c r="T1272" s="28">
        <v>433436</v>
      </c>
      <c r="U1272" s="28">
        <v>472390</v>
      </c>
      <c r="V1272" s="28">
        <v>487011</v>
      </c>
      <c r="W1272" s="28">
        <v>501644</v>
      </c>
      <c r="X1272" s="28">
        <v>528057</v>
      </c>
      <c r="Y1272" s="28">
        <v>486362</v>
      </c>
      <c r="Z1272" s="28">
        <v>472538</v>
      </c>
      <c r="AA1272" s="28">
        <v>463447</v>
      </c>
      <c r="AB1272" s="28">
        <v>462463</v>
      </c>
      <c r="AC1272" s="28">
        <v>475637</v>
      </c>
      <c r="AD1272" s="28">
        <v>462200</v>
      </c>
      <c r="AE1272" s="28">
        <v>505980</v>
      </c>
      <c r="AF1272" s="28">
        <v>439047</v>
      </c>
      <c r="AG1272" s="28">
        <v>423804</v>
      </c>
      <c r="AH1272" s="28">
        <v>477725</v>
      </c>
      <c r="AI1272" s="28">
        <v>543040</v>
      </c>
      <c r="AJ1272" s="28">
        <v>654694</v>
      </c>
      <c r="AK1272" s="28">
        <v>659800</v>
      </c>
      <c r="AL1272" s="28">
        <v>735604</v>
      </c>
      <c r="AM1272" s="28">
        <v>742852</v>
      </c>
      <c r="AN1272" s="28">
        <v>751627</v>
      </c>
      <c r="AO1272" s="28">
        <v>712543</v>
      </c>
      <c r="AP1272" s="5">
        <v>742.2</v>
      </c>
      <c r="AQ1272" s="5">
        <v>772.9</v>
      </c>
      <c r="AR1272" s="5">
        <v>748.5</v>
      </c>
      <c r="AS1272" s="5">
        <v>771.7</v>
      </c>
      <c r="AU1272" s="51" t="s">
        <v>240</v>
      </c>
      <c r="AV1272" s="56" t="s">
        <v>241</v>
      </c>
      <c r="AW1272" s="54"/>
      <c r="AY1272" s="59">
        <f t="shared" si="1606"/>
        <v>0</v>
      </c>
      <c r="AZ1272" s="59">
        <f t="shared" si="1607"/>
        <v>0</v>
      </c>
      <c r="BA1272" s="59">
        <f t="shared" si="1607"/>
        <v>181.5</v>
      </c>
    </row>
    <row r="1273" spans="1:53" x14ac:dyDescent="0.15">
      <c r="A1273" s="9"/>
      <c r="B1273" s="10"/>
      <c r="C1273" s="134"/>
      <c r="D1273" s="4" t="s">
        <v>9</v>
      </c>
      <c r="E1273" s="28"/>
      <c r="F1273" s="28"/>
      <c r="G1273" s="28"/>
      <c r="H1273" s="28">
        <v>82609</v>
      </c>
      <c r="I1273" s="28">
        <v>84720</v>
      </c>
      <c r="J1273" s="28">
        <v>116548</v>
      </c>
      <c r="K1273" s="28">
        <v>134926</v>
      </c>
      <c r="L1273" s="28">
        <v>122309</v>
      </c>
      <c r="M1273" s="28">
        <v>168754</v>
      </c>
      <c r="N1273" s="28">
        <v>196340</v>
      </c>
      <c r="O1273" s="28">
        <v>213184</v>
      </c>
      <c r="P1273" s="28">
        <v>231122</v>
      </c>
      <c r="Q1273" s="28">
        <v>219887</v>
      </c>
      <c r="R1273" s="28">
        <v>231550</v>
      </c>
      <c r="S1273" s="28">
        <v>248724</v>
      </c>
      <c r="T1273" s="28">
        <v>178821</v>
      </c>
      <c r="U1273" s="28">
        <v>202286</v>
      </c>
      <c r="V1273" s="28">
        <v>217243</v>
      </c>
      <c r="W1273" s="28">
        <v>216965</v>
      </c>
      <c r="X1273" s="28">
        <v>161583</v>
      </c>
      <c r="Y1273" s="28">
        <v>165089</v>
      </c>
      <c r="Z1273" s="28">
        <v>141874</v>
      </c>
      <c r="AA1273" s="28">
        <v>134089</v>
      </c>
      <c r="AB1273" s="28">
        <v>163674</v>
      </c>
      <c r="AC1273" s="28">
        <v>170589</v>
      </c>
      <c r="AD1273" s="28">
        <v>164118</v>
      </c>
      <c r="AE1273" s="28">
        <v>205454</v>
      </c>
      <c r="AF1273" s="28">
        <v>253935</v>
      </c>
      <c r="AG1273" s="28">
        <v>281814</v>
      </c>
      <c r="AH1273" s="28">
        <v>354029</v>
      </c>
      <c r="AI1273" s="28">
        <v>436645</v>
      </c>
      <c r="AJ1273" s="28">
        <v>569290</v>
      </c>
      <c r="AK1273" s="28">
        <v>581947</v>
      </c>
      <c r="AL1273" s="28">
        <v>632390</v>
      </c>
      <c r="AM1273" s="28">
        <v>680695</v>
      </c>
      <c r="AN1273" s="28">
        <v>709772</v>
      </c>
      <c r="AO1273" s="28">
        <v>720905</v>
      </c>
      <c r="AP1273" s="5">
        <v>731.8</v>
      </c>
      <c r="AQ1273" s="5">
        <v>745.8</v>
      </c>
      <c r="AR1273" s="5">
        <v>730.8</v>
      </c>
      <c r="AS1273" s="5">
        <v>740.7</v>
      </c>
      <c r="AU1273" s="51"/>
      <c r="AV1273" s="56"/>
      <c r="AW1273" s="54"/>
      <c r="AY1273" s="59">
        <f t="shared" si="1606"/>
        <v>0</v>
      </c>
      <c r="AZ1273" s="59">
        <f t="shared" si="1607"/>
        <v>0</v>
      </c>
      <c r="BA1273" s="59">
        <f t="shared" si="1607"/>
        <v>177.8</v>
      </c>
    </row>
    <row r="1274" spans="1:53" x14ac:dyDescent="0.15">
      <c r="A1274" s="9"/>
      <c r="B1274" s="10"/>
      <c r="C1274" s="134"/>
      <c r="D1274" s="4" t="s">
        <v>10</v>
      </c>
      <c r="E1274" s="28"/>
      <c r="F1274" s="28"/>
      <c r="G1274" s="28"/>
      <c r="H1274" s="28">
        <v>85470</v>
      </c>
      <c r="I1274" s="28">
        <v>127218</v>
      </c>
      <c r="J1274" s="28">
        <v>143312</v>
      </c>
      <c r="K1274" s="28">
        <v>169372</v>
      </c>
      <c r="L1274" s="28">
        <v>186713</v>
      </c>
      <c r="M1274" s="28">
        <v>254673</v>
      </c>
      <c r="N1274" s="28">
        <v>292211</v>
      </c>
      <c r="O1274" s="28">
        <v>325743</v>
      </c>
      <c r="P1274" s="28">
        <v>361264</v>
      </c>
      <c r="Q1274" s="28">
        <v>364961</v>
      </c>
      <c r="R1274" s="28">
        <v>396577</v>
      </c>
      <c r="S1274" s="28">
        <v>444100</v>
      </c>
      <c r="T1274" s="28">
        <v>441162</v>
      </c>
      <c r="U1274" s="28">
        <v>453013</v>
      </c>
      <c r="V1274" s="28">
        <v>472630</v>
      </c>
      <c r="W1274" s="28">
        <v>491952</v>
      </c>
      <c r="X1274" s="28">
        <v>586941</v>
      </c>
      <c r="Y1274" s="28">
        <v>589181</v>
      </c>
      <c r="Z1274" s="28">
        <v>595225</v>
      </c>
      <c r="AA1274" s="28">
        <v>614813</v>
      </c>
      <c r="AB1274" s="28">
        <v>565368</v>
      </c>
      <c r="AC1274" s="28">
        <v>573420</v>
      </c>
      <c r="AD1274" s="28">
        <v>569163</v>
      </c>
      <c r="AE1274" s="28">
        <v>503426</v>
      </c>
      <c r="AF1274" s="28">
        <v>538962</v>
      </c>
      <c r="AG1274" s="28">
        <v>558567</v>
      </c>
      <c r="AH1274" s="28">
        <v>567181</v>
      </c>
      <c r="AI1274" s="28">
        <v>615627</v>
      </c>
      <c r="AJ1274" s="28">
        <v>679279</v>
      </c>
      <c r="AK1274" s="28">
        <v>669462</v>
      </c>
      <c r="AL1274" s="28">
        <v>657574</v>
      </c>
      <c r="AM1274" s="28">
        <v>683809</v>
      </c>
      <c r="AN1274" s="28">
        <v>672941</v>
      </c>
      <c r="AO1274" s="28">
        <v>685330</v>
      </c>
      <c r="AP1274" s="5">
        <v>666.8</v>
      </c>
      <c r="AQ1274" s="5">
        <v>655.8</v>
      </c>
      <c r="AR1274" s="5">
        <v>634.1</v>
      </c>
      <c r="AS1274" s="5">
        <v>628.79999999999995</v>
      </c>
      <c r="AU1274" s="51"/>
      <c r="AV1274" s="56"/>
      <c r="AW1274" s="54"/>
      <c r="AY1274" s="59">
        <f t="shared" si="1606"/>
        <v>0</v>
      </c>
      <c r="AZ1274" s="59">
        <f t="shared" si="1607"/>
        <v>0</v>
      </c>
      <c r="BA1274" s="59">
        <f t="shared" si="1607"/>
        <v>15.1</v>
      </c>
    </row>
    <row r="1275" spans="1:53" ht="14.25" thickBot="1" x14ac:dyDescent="0.2">
      <c r="A1275" s="9"/>
      <c r="B1275" s="10"/>
      <c r="C1275" s="135"/>
      <c r="D1275" s="6" t="s">
        <v>11</v>
      </c>
      <c r="E1275" s="29"/>
      <c r="F1275" s="29"/>
      <c r="G1275" s="29"/>
      <c r="H1275" s="29"/>
      <c r="I1275" s="29">
        <f>I1274</f>
        <v>127218</v>
      </c>
      <c r="J1275" s="29">
        <f>J1274</f>
        <v>143312</v>
      </c>
      <c r="K1275" s="29">
        <v>128697</v>
      </c>
      <c r="L1275" s="29">
        <f>L1274</f>
        <v>186713</v>
      </c>
      <c r="M1275" s="29">
        <v>277751</v>
      </c>
      <c r="N1275" s="29">
        <f>N1274</f>
        <v>292211</v>
      </c>
      <c r="O1275" s="29">
        <f>O1274</f>
        <v>325743</v>
      </c>
      <c r="P1275" s="29">
        <f>P1274</f>
        <v>361264</v>
      </c>
      <c r="Q1275" s="29">
        <f>Q1274</f>
        <v>364961</v>
      </c>
      <c r="R1275" s="29">
        <f>R1274</f>
        <v>396577</v>
      </c>
      <c r="S1275" s="29">
        <v>1110246</v>
      </c>
      <c r="T1275" s="29">
        <v>476485</v>
      </c>
      <c r="U1275" s="29">
        <v>470631</v>
      </c>
      <c r="V1275" s="29">
        <v>489770</v>
      </c>
      <c r="W1275" s="29">
        <v>496997</v>
      </c>
      <c r="X1275" s="29">
        <v>591142</v>
      </c>
      <c r="Y1275" s="29">
        <v>594281</v>
      </c>
      <c r="Z1275" s="29">
        <v>599160</v>
      </c>
      <c r="AA1275" s="29">
        <v>617681</v>
      </c>
      <c r="AB1275" s="29">
        <v>566793</v>
      </c>
      <c r="AC1275" s="29">
        <v>574929</v>
      </c>
      <c r="AD1275" s="29">
        <v>570571</v>
      </c>
      <c r="AE1275" s="29">
        <v>505998</v>
      </c>
      <c r="AF1275" s="29">
        <v>548815</v>
      </c>
      <c r="AG1275" s="29">
        <v>560868</v>
      </c>
      <c r="AH1275" s="29">
        <v>583805</v>
      </c>
      <c r="AI1275" s="29">
        <v>633706</v>
      </c>
      <c r="AJ1275" s="29">
        <v>699072</v>
      </c>
      <c r="AK1275" s="29">
        <v>689052</v>
      </c>
      <c r="AL1275" s="29">
        <v>676762</v>
      </c>
      <c r="AM1275" s="29">
        <v>703805</v>
      </c>
      <c r="AN1275" s="29">
        <v>693670</v>
      </c>
      <c r="AO1275" s="29">
        <v>707570</v>
      </c>
      <c r="AP1275" s="7">
        <v>687.2</v>
      </c>
      <c r="AQ1275" s="7">
        <v>676</v>
      </c>
      <c r="AR1275" s="7">
        <v>646.70000000000005</v>
      </c>
      <c r="AS1275" s="7">
        <v>641.29999999999995</v>
      </c>
      <c r="AU1275" s="51"/>
      <c r="AV1275" s="56"/>
      <c r="AW1275" s="55"/>
      <c r="AY1275" s="59">
        <f t="shared" si="1606"/>
        <v>0</v>
      </c>
      <c r="AZ1275" s="59">
        <f t="shared" si="1607"/>
        <v>0</v>
      </c>
      <c r="BA1275" s="59">
        <f t="shared" si="1607"/>
        <v>18.2</v>
      </c>
    </row>
    <row r="1276" spans="1:53" x14ac:dyDescent="0.15">
      <c r="A1276" s="9"/>
      <c r="B1276" s="10"/>
      <c r="C1276" s="136" t="s">
        <v>236</v>
      </c>
      <c r="D1276" s="2" t="s">
        <v>6</v>
      </c>
      <c r="E1276" s="26"/>
      <c r="F1276" s="26"/>
      <c r="G1276" s="26"/>
      <c r="H1276" s="26"/>
      <c r="I1276" s="26"/>
      <c r="J1276" s="26"/>
      <c r="K1276" s="26"/>
      <c r="L1276" s="26"/>
      <c r="M1276" s="26"/>
      <c r="N1276" s="26"/>
      <c r="O1276" s="26"/>
      <c r="P1276" s="26"/>
      <c r="Q1276" s="26"/>
      <c r="R1276" s="26"/>
      <c r="S1276" s="26"/>
      <c r="T1276" s="26"/>
      <c r="U1276" s="26"/>
      <c r="V1276" s="26"/>
      <c r="W1276" s="26"/>
      <c r="X1276" s="26"/>
      <c r="Y1276" s="26"/>
      <c r="Z1276" s="26"/>
      <c r="AA1276" s="26"/>
      <c r="AB1276" s="26"/>
      <c r="AC1276" s="26"/>
      <c r="AD1276" s="26"/>
      <c r="AE1276" s="26"/>
      <c r="AF1276" s="26"/>
      <c r="AG1276" s="26"/>
      <c r="AH1276" s="26"/>
      <c r="AI1276" s="26"/>
      <c r="AJ1276" s="26"/>
      <c r="AK1276" s="26"/>
      <c r="AL1276" s="26"/>
      <c r="AM1276" s="26"/>
      <c r="AN1276" s="26"/>
      <c r="AO1276" s="26"/>
      <c r="AP1276" s="3"/>
      <c r="AQ1276" s="3"/>
      <c r="AR1276" s="3">
        <v>56.8</v>
      </c>
      <c r="AS1276" s="3">
        <v>50.2</v>
      </c>
      <c r="AU1276" s="51"/>
      <c r="AV1276" s="56"/>
      <c r="AW1276" s="53" t="s">
        <v>250</v>
      </c>
      <c r="AY1276" s="59">
        <f t="shared" si="1606"/>
        <v>0</v>
      </c>
      <c r="AZ1276" s="59">
        <f t="shared" si="1607"/>
        <v>0</v>
      </c>
      <c r="BA1276" s="59">
        <f t="shared" si="1607"/>
        <v>432.4</v>
      </c>
    </row>
    <row r="1277" spans="1:53" x14ac:dyDescent="0.15">
      <c r="A1277" s="9"/>
      <c r="B1277" s="10"/>
      <c r="C1277" s="137"/>
      <c r="D1277" s="4" t="s">
        <v>7</v>
      </c>
      <c r="E1277" s="28"/>
      <c r="F1277" s="28"/>
      <c r="G1277" s="28"/>
      <c r="H1277" s="28"/>
      <c r="I1277" s="28"/>
      <c r="J1277" s="28"/>
      <c r="K1277" s="28"/>
      <c r="L1277" s="28"/>
      <c r="M1277" s="28"/>
      <c r="N1277" s="28"/>
      <c r="O1277" s="28"/>
      <c r="P1277" s="28"/>
      <c r="Q1277" s="28"/>
      <c r="R1277" s="28"/>
      <c r="S1277" s="28"/>
      <c r="T1277" s="28"/>
      <c r="U1277" s="28"/>
      <c r="V1277" s="28"/>
      <c r="W1277" s="28"/>
      <c r="X1277" s="28"/>
      <c r="Y1277" s="28"/>
      <c r="Z1277" s="28"/>
      <c r="AA1277" s="28"/>
      <c r="AB1277" s="28"/>
      <c r="AC1277" s="28"/>
      <c r="AD1277" s="28"/>
      <c r="AE1277" s="28"/>
      <c r="AF1277" s="28"/>
      <c r="AG1277" s="28"/>
      <c r="AH1277" s="28"/>
      <c r="AI1277" s="28"/>
      <c r="AJ1277" s="28"/>
      <c r="AK1277" s="28"/>
      <c r="AL1277" s="28"/>
      <c r="AM1277" s="28"/>
      <c r="AN1277" s="28"/>
      <c r="AO1277" s="28"/>
      <c r="AP1277" s="5"/>
      <c r="AQ1277" s="5"/>
      <c r="AR1277" s="5">
        <v>8.6999999999999993</v>
      </c>
      <c r="AS1277" s="5">
        <v>7.9</v>
      </c>
      <c r="AU1277" s="51"/>
      <c r="AV1277" s="56"/>
      <c r="AW1277" s="54"/>
      <c r="AY1277" s="59">
        <f t="shared" si="1606"/>
        <v>0</v>
      </c>
      <c r="AZ1277" s="59">
        <f t="shared" si="1607"/>
        <v>0</v>
      </c>
      <c r="BA1277" s="59">
        <f t="shared" si="1607"/>
        <v>157.6</v>
      </c>
    </row>
    <row r="1278" spans="1:53" x14ac:dyDescent="0.15">
      <c r="A1278" s="9"/>
      <c r="B1278" s="10"/>
      <c r="C1278" s="137"/>
      <c r="D1278" s="4" t="s">
        <v>8</v>
      </c>
      <c r="E1278" s="28"/>
      <c r="F1278" s="28"/>
      <c r="G1278" s="28"/>
      <c r="H1278" s="28"/>
      <c r="I1278" s="28"/>
      <c r="J1278" s="28"/>
      <c r="K1278" s="28"/>
      <c r="L1278" s="28"/>
      <c r="M1278" s="28"/>
      <c r="N1278" s="28"/>
      <c r="O1278" s="28"/>
      <c r="P1278" s="28"/>
      <c r="Q1278" s="28"/>
      <c r="R1278" s="28"/>
      <c r="S1278" s="28"/>
      <c r="T1278" s="28"/>
      <c r="U1278" s="28"/>
      <c r="V1278" s="28"/>
      <c r="W1278" s="28"/>
      <c r="X1278" s="28"/>
      <c r="Y1278" s="28"/>
      <c r="Z1278" s="28"/>
      <c r="AA1278" s="28"/>
      <c r="AB1278" s="28"/>
      <c r="AC1278" s="28"/>
      <c r="AD1278" s="28"/>
      <c r="AE1278" s="28"/>
      <c r="AF1278" s="28"/>
      <c r="AG1278" s="28"/>
      <c r="AH1278" s="28"/>
      <c r="AI1278" s="28"/>
      <c r="AJ1278" s="28"/>
      <c r="AK1278" s="28"/>
      <c r="AL1278" s="28"/>
      <c r="AM1278" s="28"/>
      <c r="AN1278" s="28"/>
      <c r="AO1278" s="28"/>
      <c r="AP1278" s="5"/>
      <c r="AQ1278" s="5"/>
      <c r="AR1278" s="5">
        <v>48.1</v>
      </c>
      <c r="AS1278" s="5">
        <v>42.3</v>
      </c>
      <c r="AU1278" s="51"/>
      <c r="AV1278" s="56"/>
      <c r="AW1278" s="54"/>
      <c r="AY1278" s="59">
        <f t="shared" si="1606"/>
        <v>0</v>
      </c>
      <c r="AZ1278" s="59">
        <f t="shared" si="1607"/>
        <v>0</v>
      </c>
      <c r="BA1278" s="59">
        <f t="shared" si="1607"/>
        <v>274.8</v>
      </c>
    </row>
    <row r="1279" spans="1:53" x14ac:dyDescent="0.15">
      <c r="A1279" s="9"/>
      <c r="B1279" s="10"/>
      <c r="C1279" s="137"/>
      <c r="D1279" s="4" t="s">
        <v>9</v>
      </c>
      <c r="E1279" s="28"/>
      <c r="F1279" s="28"/>
      <c r="G1279" s="28"/>
      <c r="H1279" s="28"/>
      <c r="I1279" s="28"/>
      <c r="J1279" s="28"/>
      <c r="K1279" s="28"/>
      <c r="L1279" s="28"/>
      <c r="M1279" s="28"/>
      <c r="N1279" s="28"/>
      <c r="O1279" s="28"/>
      <c r="P1279" s="28"/>
      <c r="Q1279" s="28"/>
      <c r="R1279" s="28"/>
      <c r="S1279" s="28"/>
      <c r="T1279" s="28"/>
      <c r="U1279" s="28"/>
      <c r="V1279" s="28"/>
      <c r="W1279" s="28"/>
      <c r="X1279" s="28"/>
      <c r="Y1279" s="28"/>
      <c r="Z1279" s="28"/>
      <c r="AA1279" s="28"/>
      <c r="AB1279" s="28"/>
      <c r="AC1279" s="28"/>
      <c r="AD1279" s="28"/>
      <c r="AE1279" s="28"/>
      <c r="AF1279" s="28"/>
      <c r="AG1279" s="28"/>
      <c r="AH1279" s="28"/>
      <c r="AI1279" s="28"/>
      <c r="AJ1279" s="28"/>
      <c r="AK1279" s="28"/>
      <c r="AL1279" s="28"/>
      <c r="AM1279" s="28"/>
      <c r="AN1279" s="28"/>
      <c r="AO1279" s="28"/>
      <c r="AP1279" s="5"/>
      <c r="AQ1279" s="5"/>
      <c r="AR1279" s="5">
        <v>52.3</v>
      </c>
      <c r="AS1279" s="5">
        <v>45.6</v>
      </c>
      <c r="AU1279" s="51"/>
      <c r="AV1279" s="52"/>
      <c r="AW1279" s="54"/>
      <c r="AY1279" s="59">
        <f t="shared" si="1606"/>
        <v>0</v>
      </c>
      <c r="AZ1279" s="59">
        <f t="shared" si="1607"/>
        <v>0</v>
      </c>
      <c r="BA1279" s="59">
        <f t="shared" si="1607"/>
        <v>412.1</v>
      </c>
    </row>
    <row r="1280" spans="1:53" x14ac:dyDescent="0.15">
      <c r="A1280" s="9"/>
      <c r="B1280" s="10"/>
      <c r="C1280" s="137"/>
      <c r="D1280" s="4" t="s">
        <v>10</v>
      </c>
      <c r="E1280" s="28"/>
      <c r="F1280" s="28"/>
      <c r="G1280" s="28"/>
      <c r="H1280" s="28"/>
      <c r="I1280" s="28"/>
      <c r="J1280" s="28"/>
      <c r="K1280" s="28"/>
      <c r="L1280" s="28"/>
      <c r="M1280" s="28"/>
      <c r="N1280" s="28"/>
      <c r="O1280" s="28"/>
      <c r="P1280" s="28"/>
      <c r="Q1280" s="28"/>
      <c r="R1280" s="28"/>
      <c r="S1280" s="28"/>
      <c r="T1280" s="28"/>
      <c r="U1280" s="28"/>
      <c r="V1280" s="28"/>
      <c r="W1280" s="28"/>
      <c r="X1280" s="28"/>
      <c r="Y1280" s="28"/>
      <c r="Z1280" s="28"/>
      <c r="AA1280" s="28"/>
      <c r="AB1280" s="28"/>
      <c r="AC1280" s="28"/>
      <c r="AD1280" s="28"/>
      <c r="AE1280" s="28"/>
      <c r="AF1280" s="28"/>
      <c r="AG1280" s="28"/>
      <c r="AH1280" s="28"/>
      <c r="AI1280" s="28"/>
      <c r="AJ1280" s="28"/>
      <c r="AK1280" s="28"/>
      <c r="AL1280" s="28"/>
      <c r="AM1280" s="28"/>
      <c r="AN1280" s="28"/>
      <c r="AO1280" s="28"/>
      <c r="AP1280" s="5"/>
      <c r="AQ1280" s="5"/>
      <c r="AR1280" s="5">
        <v>4.5</v>
      </c>
      <c r="AS1280" s="5">
        <v>4.5999999999999996</v>
      </c>
      <c r="AU1280" s="51"/>
      <c r="AV1280" s="52"/>
      <c r="AW1280" s="54"/>
      <c r="AY1280" s="59">
        <f t="shared" si="1606"/>
        <v>0</v>
      </c>
      <c r="AZ1280" s="59">
        <f t="shared" si="1607"/>
        <v>0</v>
      </c>
      <c r="BA1280" s="59">
        <f t="shared" si="1607"/>
        <v>20.3</v>
      </c>
    </row>
    <row r="1281" spans="1:53" ht="14.25" thickBot="1" x14ac:dyDescent="0.2">
      <c r="A1281" s="9"/>
      <c r="B1281" s="10"/>
      <c r="C1281" s="138"/>
      <c r="D1281" s="6" t="s">
        <v>11</v>
      </c>
      <c r="E1281" s="29"/>
      <c r="F1281" s="29"/>
      <c r="G1281" s="29"/>
      <c r="H1281" s="29"/>
      <c r="I1281" s="29"/>
      <c r="J1281" s="29"/>
      <c r="K1281" s="29"/>
      <c r="L1281" s="29"/>
      <c r="M1281" s="29"/>
      <c r="N1281" s="29"/>
      <c r="O1281" s="29"/>
      <c r="P1281" s="29"/>
      <c r="Q1281" s="29"/>
      <c r="R1281" s="29"/>
      <c r="S1281" s="29"/>
      <c r="T1281" s="29"/>
      <c r="U1281" s="29"/>
      <c r="V1281" s="29"/>
      <c r="W1281" s="29"/>
      <c r="X1281" s="29"/>
      <c r="Y1281" s="29"/>
      <c r="Z1281" s="29"/>
      <c r="AA1281" s="29"/>
      <c r="AB1281" s="29"/>
      <c r="AC1281" s="29"/>
      <c r="AD1281" s="29"/>
      <c r="AE1281" s="29"/>
      <c r="AF1281" s="29"/>
      <c r="AG1281" s="29"/>
      <c r="AH1281" s="29"/>
      <c r="AI1281" s="29"/>
      <c r="AJ1281" s="29"/>
      <c r="AK1281" s="29"/>
      <c r="AL1281" s="29"/>
      <c r="AM1281" s="29"/>
      <c r="AN1281" s="29"/>
      <c r="AO1281" s="29"/>
      <c r="AP1281" s="7"/>
      <c r="AQ1281" s="7"/>
      <c r="AR1281" s="7">
        <v>4.5</v>
      </c>
      <c r="AS1281" s="7">
        <v>4.5999999999999996</v>
      </c>
      <c r="AU1281" s="51"/>
      <c r="AV1281" s="52"/>
      <c r="AW1281" s="55"/>
      <c r="AY1281" s="59">
        <f t="shared" si="1606"/>
        <v>0</v>
      </c>
      <c r="AZ1281" s="59">
        <f t="shared" si="1607"/>
        <v>0</v>
      </c>
      <c r="BA1281" s="59">
        <f t="shared" si="1607"/>
        <v>32.4</v>
      </c>
    </row>
    <row r="1282" spans="1:53" x14ac:dyDescent="0.15">
      <c r="A1282" s="9"/>
      <c r="B1282" s="10"/>
      <c r="C1282" s="133" t="s">
        <v>293</v>
      </c>
      <c r="D1282" s="2" t="s">
        <v>6</v>
      </c>
      <c r="E1282" s="26">
        <f t="shared" ref="E1282:AI1282" si="1625">SUM(E1283:E1284)-SUM(E1285:E1286)</f>
        <v>0</v>
      </c>
      <c r="F1282" s="26">
        <f t="shared" si="1625"/>
        <v>0</v>
      </c>
      <c r="G1282" s="26">
        <f t="shared" si="1625"/>
        <v>0</v>
      </c>
      <c r="H1282" s="26">
        <f t="shared" si="1625"/>
        <v>0</v>
      </c>
      <c r="I1282" s="26">
        <f t="shared" si="1625"/>
        <v>0</v>
      </c>
      <c r="J1282" s="26">
        <f t="shared" si="1625"/>
        <v>0</v>
      </c>
      <c r="K1282" s="26">
        <f t="shared" si="1625"/>
        <v>0</v>
      </c>
      <c r="L1282" s="26">
        <f t="shared" si="1625"/>
        <v>0</v>
      </c>
      <c r="M1282" s="26">
        <f t="shared" si="1625"/>
        <v>0</v>
      </c>
      <c r="N1282" s="26">
        <f t="shared" si="1625"/>
        <v>0</v>
      </c>
      <c r="O1282" s="26">
        <f t="shared" si="1625"/>
        <v>0</v>
      </c>
      <c r="P1282" s="26">
        <f t="shared" si="1625"/>
        <v>0</v>
      </c>
      <c r="Q1282" s="26">
        <f t="shared" si="1625"/>
        <v>0</v>
      </c>
      <c r="R1282" s="26">
        <f t="shared" si="1625"/>
        <v>0</v>
      </c>
      <c r="S1282" s="26">
        <f t="shared" si="1625"/>
        <v>0</v>
      </c>
      <c r="T1282" s="26">
        <f t="shared" si="1625"/>
        <v>0</v>
      </c>
      <c r="U1282" s="26">
        <f t="shared" si="1625"/>
        <v>0</v>
      </c>
      <c r="V1282" s="26">
        <f t="shared" si="1625"/>
        <v>0</v>
      </c>
      <c r="W1282" s="26">
        <f t="shared" si="1625"/>
        <v>0</v>
      </c>
      <c r="X1282" s="26">
        <f t="shared" si="1625"/>
        <v>0</v>
      </c>
      <c r="Y1282" s="26">
        <f t="shared" si="1625"/>
        <v>0</v>
      </c>
      <c r="Z1282" s="26">
        <f t="shared" si="1625"/>
        <v>0</v>
      </c>
      <c r="AA1282" s="26">
        <f t="shared" si="1625"/>
        <v>0</v>
      </c>
      <c r="AB1282" s="26">
        <f t="shared" si="1625"/>
        <v>0</v>
      </c>
      <c r="AC1282" s="26">
        <f t="shared" si="1625"/>
        <v>60</v>
      </c>
      <c r="AD1282" s="26">
        <f t="shared" si="1625"/>
        <v>0</v>
      </c>
      <c r="AE1282" s="26">
        <f t="shared" si="1625"/>
        <v>0</v>
      </c>
      <c r="AF1282" s="26">
        <f t="shared" si="1625"/>
        <v>0</v>
      </c>
      <c r="AG1282" s="26">
        <f t="shared" si="1625"/>
        <v>0</v>
      </c>
      <c r="AH1282" s="26">
        <f t="shared" si="1625"/>
        <v>0</v>
      </c>
      <c r="AI1282" s="26">
        <f t="shared" si="1625"/>
        <v>0</v>
      </c>
      <c r="AJ1282" s="26">
        <f t="shared" ref="AJ1282:AK1282" si="1626">SUM(AJ1283:AJ1284)-SUM(AJ1285:AJ1286)</f>
        <v>0</v>
      </c>
      <c r="AK1282" s="26">
        <f t="shared" si="1626"/>
        <v>0</v>
      </c>
      <c r="AL1282" s="26">
        <f t="shared" ref="AL1282" si="1627">SUM(AL1283:AL1284)-SUM(AL1285:AL1286)</f>
        <v>0</v>
      </c>
      <c r="AM1282" s="26">
        <f t="shared" ref="AM1282" si="1628">SUM(AM1283:AM1284)-SUM(AM1285:AM1286)</f>
        <v>0</v>
      </c>
      <c r="AN1282" s="26">
        <f t="shared" ref="AN1282" si="1629">SUM(AN1283:AN1284)-SUM(AN1285:AN1286)</f>
        <v>0</v>
      </c>
      <c r="AO1282" s="26">
        <f t="shared" ref="AO1282" si="1630">SUM(AO1283:AO1284)-SUM(AO1285:AO1286)</f>
        <v>0</v>
      </c>
      <c r="AP1282" s="27">
        <f t="shared" ref="AP1282" si="1631">SUM(AP1283:AP1284)-SUM(AP1285:AP1286)</f>
        <v>0</v>
      </c>
      <c r="AQ1282" s="27">
        <f t="shared" ref="AQ1282" si="1632">SUM(AQ1283:AQ1284)-SUM(AQ1285:AQ1286)</f>
        <v>0</v>
      </c>
      <c r="AR1282" s="3">
        <v>570.5</v>
      </c>
      <c r="AS1282" s="3">
        <v>518.79999999999995</v>
      </c>
      <c r="AU1282" s="51"/>
      <c r="AV1282" s="52"/>
      <c r="AW1282" s="53" t="s">
        <v>251</v>
      </c>
      <c r="AY1282" s="59">
        <f t="shared" si="1606"/>
        <v>0</v>
      </c>
      <c r="AZ1282" s="59">
        <f t="shared" si="1607"/>
        <v>0</v>
      </c>
      <c r="BA1282" s="59">
        <f t="shared" si="1607"/>
        <v>51.1</v>
      </c>
    </row>
    <row r="1283" spans="1:53" x14ac:dyDescent="0.15">
      <c r="A1283" s="9"/>
      <c r="B1283" s="10"/>
      <c r="C1283" s="134"/>
      <c r="D1283" s="4" t="s">
        <v>7</v>
      </c>
      <c r="E1283" s="28"/>
      <c r="F1283" s="28"/>
      <c r="G1283" s="28"/>
      <c r="H1283" s="28">
        <v>6291</v>
      </c>
      <c r="I1283" s="28">
        <v>7449</v>
      </c>
      <c r="J1283" s="28">
        <v>8466</v>
      </c>
      <c r="K1283" s="28">
        <v>36051</v>
      </c>
      <c r="L1283" s="28">
        <v>78797</v>
      </c>
      <c r="M1283" s="28">
        <v>403207</v>
      </c>
      <c r="N1283" s="28">
        <v>119631</v>
      </c>
      <c r="O1283" s="28">
        <v>128531</v>
      </c>
      <c r="P1283" s="28">
        <v>137328</v>
      </c>
      <c r="Q1283" s="28">
        <v>173208</v>
      </c>
      <c r="R1283" s="28">
        <v>186952</v>
      </c>
      <c r="S1283" s="28">
        <v>144603</v>
      </c>
      <c r="T1283" s="28">
        <v>160698</v>
      </c>
      <c r="U1283" s="28">
        <v>160513</v>
      </c>
      <c r="V1283" s="28">
        <v>146397</v>
      </c>
      <c r="W1283" s="28">
        <v>168298</v>
      </c>
      <c r="X1283" s="28">
        <v>169230</v>
      </c>
      <c r="Y1283" s="28">
        <v>169984</v>
      </c>
      <c r="Z1283" s="28">
        <v>169127</v>
      </c>
      <c r="AA1283" s="28">
        <v>190986</v>
      </c>
      <c r="AB1283" s="28">
        <v>178335</v>
      </c>
      <c r="AC1283" s="28">
        <v>196846</v>
      </c>
      <c r="AD1283" s="28">
        <v>198718</v>
      </c>
      <c r="AE1283" s="28">
        <v>201196</v>
      </c>
      <c r="AF1283" s="28">
        <v>184085</v>
      </c>
      <c r="AG1283" s="28">
        <v>152873</v>
      </c>
      <c r="AH1283" s="28">
        <v>175842</v>
      </c>
      <c r="AI1283" s="28">
        <v>168243</v>
      </c>
      <c r="AJ1283" s="28">
        <v>183536</v>
      </c>
      <c r="AK1283" s="28">
        <v>176449</v>
      </c>
      <c r="AL1283" s="28">
        <v>160719</v>
      </c>
      <c r="AM1283" s="28">
        <v>123180</v>
      </c>
      <c r="AN1283" s="28">
        <v>110192</v>
      </c>
      <c r="AO1283" s="28">
        <v>108282</v>
      </c>
      <c r="AP1283" s="5">
        <v>109.9</v>
      </c>
      <c r="AQ1283" s="5">
        <v>107</v>
      </c>
      <c r="AR1283" s="5">
        <v>97</v>
      </c>
      <c r="AS1283" s="5">
        <v>83</v>
      </c>
      <c r="AU1283" s="51"/>
      <c r="AV1283" s="52"/>
      <c r="AW1283" s="54"/>
      <c r="AY1283" s="59">
        <f t="shared" si="1606"/>
        <v>0</v>
      </c>
      <c r="AZ1283" s="59">
        <f t="shared" si="1607"/>
        <v>0</v>
      </c>
      <c r="BA1283" s="59">
        <f t="shared" si="1607"/>
        <v>3.3</v>
      </c>
    </row>
    <row r="1284" spans="1:53" x14ac:dyDescent="0.15">
      <c r="A1284" s="9"/>
      <c r="B1284" s="10"/>
      <c r="C1284" s="134"/>
      <c r="D1284" s="4" t="s">
        <v>8</v>
      </c>
      <c r="E1284" s="28"/>
      <c r="F1284" s="28"/>
      <c r="G1284" s="28"/>
      <c r="H1284" s="28">
        <v>156315</v>
      </c>
      <c r="I1284" s="28">
        <v>191190</v>
      </c>
      <c r="J1284" s="28">
        <v>257518</v>
      </c>
      <c r="K1284" s="28">
        <v>325088</v>
      </c>
      <c r="L1284" s="28">
        <v>438098</v>
      </c>
      <c r="M1284" s="28">
        <v>227668</v>
      </c>
      <c r="N1284" s="28">
        <v>539613</v>
      </c>
      <c r="O1284" s="28">
        <v>508148</v>
      </c>
      <c r="P1284" s="28">
        <v>503379</v>
      </c>
      <c r="Q1284" s="28">
        <v>400542</v>
      </c>
      <c r="R1284" s="28">
        <v>460707</v>
      </c>
      <c r="S1284" s="28">
        <v>527967</v>
      </c>
      <c r="T1284" s="28">
        <v>463464</v>
      </c>
      <c r="U1284" s="28">
        <v>470224</v>
      </c>
      <c r="V1284" s="28">
        <v>381665</v>
      </c>
      <c r="W1284" s="28">
        <v>383715</v>
      </c>
      <c r="X1284" s="28">
        <v>385624</v>
      </c>
      <c r="Y1284" s="28">
        <v>387343</v>
      </c>
      <c r="Z1284" s="28">
        <v>393261</v>
      </c>
      <c r="AA1284" s="28">
        <v>436434</v>
      </c>
      <c r="AB1284" s="28">
        <v>405435</v>
      </c>
      <c r="AC1284" s="28">
        <v>376657</v>
      </c>
      <c r="AD1284" s="28">
        <v>403064</v>
      </c>
      <c r="AE1284" s="28">
        <v>428025</v>
      </c>
      <c r="AF1284" s="28">
        <v>434109</v>
      </c>
      <c r="AG1284" s="28">
        <v>511689</v>
      </c>
      <c r="AH1284" s="28">
        <v>504478</v>
      </c>
      <c r="AI1284" s="28">
        <v>538914</v>
      </c>
      <c r="AJ1284" s="28">
        <v>560845</v>
      </c>
      <c r="AK1284" s="28">
        <v>554611</v>
      </c>
      <c r="AL1284" s="28">
        <v>539683</v>
      </c>
      <c r="AM1284" s="28">
        <v>550806</v>
      </c>
      <c r="AN1284" s="28">
        <v>559943</v>
      </c>
      <c r="AO1284" s="28">
        <v>534968</v>
      </c>
      <c r="AP1284" s="5">
        <v>539.70000000000005</v>
      </c>
      <c r="AQ1284" s="5">
        <v>523.70000000000005</v>
      </c>
      <c r="AR1284" s="5">
        <v>473.5</v>
      </c>
      <c r="AS1284" s="5">
        <v>435.8</v>
      </c>
      <c r="AU1284" s="51"/>
      <c r="AV1284" s="52"/>
      <c r="AW1284" s="54"/>
      <c r="AY1284" s="59">
        <f t="shared" si="1606"/>
        <v>0</v>
      </c>
      <c r="AZ1284" s="59">
        <f t="shared" si="1607"/>
        <v>0</v>
      </c>
      <c r="BA1284" s="59">
        <f t="shared" si="1607"/>
        <v>47.8</v>
      </c>
    </row>
    <row r="1285" spans="1:53" x14ac:dyDescent="0.15">
      <c r="A1285" s="9"/>
      <c r="B1285" s="10"/>
      <c r="C1285" s="134"/>
      <c r="D1285" s="4" t="s">
        <v>9</v>
      </c>
      <c r="E1285" s="28"/>
      <c r="F1285" s="28"/>
      <c r="G1285" s="28"/>
      <c r="H1285" s="28">
        <v>104755</v>
      </c>
      <c r="I1285" s="28">
        <v>167806</v>
      </c>
      <c r="J1285" s="28">
        <v>206894</v>
      </c>
      <c r="K1285" s="28">
        <v>227042</v>
      </c>
      <c r="L1285" s="28">
        <v>345434</v>
      </c>
      <c r="M1285" s="28">
        <v>349043</v>
      </c>
      <c r="N1285" s="28">
        <v>361563</v>
      </c>
      <c r="O1285" s="28">
        <v>238224</v>
      </c>
      <c r="P1285" s="28">
        <v>374179</v>
      </c>
      <c r="Q1285" s="28">
        <v>374791</v>
      </c>
      <c r="R1285" s="28">
        <v>426836</v>
      </c>
      <c r="S1285" s="28">
        <v>433807</v>
      </c>
      <c r="T1285" s="28">
        <v>382330</v>
      </c>
      <c r="U1285" s="28">
        <v>378065</v>
      </c>
      <c r="V1285" s="28">
        <v>299390</v>
      </c>
      <c r="W1285" s="28">
        <v>319666</v>
      </c>
      <c r="X1285" s="28">
        <v>318938</v>
      </c>
      <c r="Y1285" s="28">
        <v>321161</v>
      </c>
      <c r="Z1285" s="28">
        <v>325590</v>
      </c>
      <c r="AA1285" s="28">
        <v>360639</v>
      </c>
      <c r="AB1285" s="28">
        <v>335032</v>
      </c>
      <c r="AC1285" s="28">
        <v>307638</v>
      </c>
      <c r="AD1285" s="28">
        <v>334790</v>
      </c>
      <c r="AE1285" s="28">
        <v>346846</v>
      </c>
      <c r="AF1285" s="28">
        <v>354888</v>
      </c>
      <c r="AG1285" s="28">
        <v>423013</v>
      </c>
      <c r="AH1285" s="28">
        <v>433950</v>
      </c>
      <c r="AI1285" s="28">
        <v>448318</v>
      </c>
      <c r="AJ1285" s="28">
        <v>465997</v>
      </c>
      <c r="AK1285" s="28">
        <v>474540</v>
      </c>
      <c r="AL1285" s="28">
        <v>468757</v>
      </c>
      <c r="AM1285" s="28">
        <v>472604</v>
      </c>
      <c r="AN1285" s="28">
        <v>478996</v>
      </c>
      <c r="AO1285" s="28">
        <v>462986</v>
      </c>
      <c r="AP1285" s="5">
        <v>474.9</v>
      </c>
      <c r="AQ1285" s="5">
        <v>452.9</v>
      </c>
      <c r="AR1285" s="5">
        <v>405.9</v>
      </c>
      <c r="AS1285" s="5">
        <v>378.4</v>
      </c>
      <c r="AU1285" s="51"/>
      <c r="AV1285" s="52"/>
      <c r="AW1285" s="54"/>
      <c r="AY1285" s="59">
        <f t="shared" si="1606"/>
        <v>0</v>
      </c>
      <c r="AZ1285" s="59">
        <f t="shared" si="1607"/>
        <v>0</v>
      </c>
      <c r="BA1285" s="59">
        <f t="shared" si="1607"/>
        <v>48</v>
      </c>
    </row>
    <row r="1286" spans="1:53" x14ac:dyDescent="0.15">
      <c r="A1286" s="9"/>
      <c r="B1286" s="10"/>
      <c r="C1286" s="134"/>
      <c r="D1286" s="4" t="s">
        <v>10</v>
      </c>
      <c r="E1286" s="28"/>
      <c r="F1286" s="28"/>
      <c r="G1286" s="28"/>
      <c r="H1286" s="28">
        <v>57851</v>
      </c>
      <c r="I1286" s="28">
        <v>30833</v>
      </c>
      <c r="J1286" s="28">
        <v>59090</v>
      </c>
      <c r="K1286" s="28">
        <v>134097</v>
      </c>
      <c r="L1286" s="28">
        <v>171461</v>
      </c>
      <c r="M1286" s="28">
        <v>281832</v>
      </c>
      <c r="N1286" s="28">
        <v>297681</v>
      </c>
      <c r="O1286" s="28">
        <v>398455</v>
      </c>
      <c r="P1286" s="28">
        <v>266528</v>
      </c>
      <c r="Q1286" s="28">
        <v>198959</v>
      </c>
      <c r="R1286" s="28">
        <v>220823</v>
      </c>
      <c r="S1286" s="28">
        <v>238763</v>
      </c>
      <c r="T1286" s="28">
        <v>241832</v>
      </c>
      <c r="U1286" s="28">
        <v>252672</v>
      </c>
      <c r="V1286" s="28">
        <v>228672</v>
      </c>
      <c r="W1286" s="28">
        <v>232347</v>
      </c>
      <c r="X1286" s="28">
        <v>235916</v>
      </c>
      <c r="Y1286" s="28">
        <v>236166</v>
      </c>
      <c r="Z1286" s="28">
        <v>236798</v>
      </c>
      <c r="AA1286" s="28">
        <v>266781</v>
      </c>
      <c r="AB1286" s="28">
        <v>248738</v>
      </c>
      <c r="AC1286" s="28">
        <v>265805</v>
      </c>
      <c r="AD1286" s="28">
        <v>266992</v>
      </c>
      <c r="AE1286" s="28">
        <v>282375</v>
      </c>
      <c r="AF1286" s="28">
        <v>263306</v>
      </c>
      <c r="AG1286" s="28">
        <v>241549</v>
      </c>
      <c r="AH1286" s="28">
        <v>246370</v>
      </c>
      <c r="AI1286" s="28">
        <v>258839</v>
      </c>
      <c r="AJ1286" s="28">
        <v>278384</v>
      </c>
      <c r="AK1286" s="28">
        <v>256520</v>
      </c>
      <c r="AL1286" s="28">
        <v>231645</v>
      </c>
      <c r="AM1286" s="28">
        <v>201382</v>
      </c>
      <c r="AN1286" s="28">
        <v>191139</v>
      </c>
      <c r="AO1286" s="28">
        <v>180264</v>
      </c>
      <c r="AP1286" s="5">
        <v>174.7</v>
      </c>
      <c r="AQ1286" s="5">
        <v>177.8</v>
      </c>
      <c r="AR1286" s="5">
        <v>164.6</v>
      </c>
      <c r="AS1286" s="5">
        <v>140.4</v>
      </c>
      <c r="AU1286" s="51"/>
      <c r="AV1286" s="52"/>
      <c r="AW1286" s="54"/>
      <c r="AY1286" s="59">
        <f t="shared" si="1606"/>
        <v>0</v>
      </c>
      <c r="AZ1286" s="59">
        <f t="shared" si="1607"/>
        <v>0</v>
      </c>
      <c r="BA1286" s="59">
        <f t="shared" si="1607"/>
        <v>3.1</v>
      </c>
    </row>
    <row r="1287" spans="1:53" ht="14.25" thickBot="1" x14ac:dyDescent="0.2">
      <c r="A1287" s="9"/>
      <c r="B1287" s="10"/>
      <c r="C1287" s="135"/>
      <c r="D1287" s="6" t="s">
        <v>11</v>
      </c>
      <c r="E1287" s="29"/>
      <c r="F1287" s="29"/>
      <c r="G1287" s="29"/>
      <c r="H1287" s="29"/>
      <c r="I1287" s="29">
        <f>I1286</f>
        <v>30833</v>
      </c>
      <c r="J1287" s="29">
        <v>83738</v>
      </c>
      <c r="K1287" s="29">
        <v>138697</v>
      </c>
      <c r="L1287" s="29">
        <v>345936</v>
      </c>
      <c r="M1287" s="29">
        <v>315655</v>
      </c>
      <c r="N1287" s="29">
        <v>333398</v>
      </c>
      <c r="O1287" s="29">
        <v>477254</v>
      </c>
      <c r="P1287" s="29">
        <v>298506</v>
      </c>
      <c r="Q1287" s="29">
        <v>222829</v>
      </c>
      <c r="R1287" s="29">
        <v>241881</v>
      </c>
      <c r="S1287" s="29">
        <v>265062</v>
      </c>
      <c r="T1287" s="29">
        <v>277497</v>
      </c>
      <c r="U1287" s="29">
        <v>260190</v>
      </c>
      <c r="V1287" s="29">
        <v>240394</v>
      </c>
      <c r="W1287" s="29">
        <v>244564</v>
      </c>
      <c r="X1287" s="29">
        <v>247008</v>
      </c>
      <c r="Y1287" s="29">
        <v>248379</v>
      </c>
      <c r="Z1287" s="29">
        <v>249770</v>
      </c>
      <c r="AA1287" s="29">
        <v>280372</v>
      </c>
      <c r="AB1287" s="29">
        <v>261591</v>
      </c>
      <c r="AC1287" s="29">
        <v>274320</v>
      </c>
      <c r="AD1287" s="29">
        <v>274721</v>
      </c>
      <c r="AE1287" s="29">
        <v>290748</v>
      </c>
      <c r="AF1287" s="29">
        <v>270891</v>
      </c>
      <c r="AG1287" s="29">
        <v>242785</v>
      </c>
      <c r="AH1287" s="29">
        <v>248833</v>
      </c>
      <c r="AI1287" s="29">
        <v>262284</v>
      </c>
      <c r="AJ1287" s="29">
        <v>281482</v>
      </c>
      <c r="AK1287" s="29">
        <v>259390</v>
      </c>
      <c r="AL1287" s="29">
        <v>233868</v>
      </c>
      <c r="AM1287" s="29">
        <v>203172</v>
      </c>
      <c r="AN1287" s="29">
        <v>192562</v>
      </c>
      <c r="AO1287" s="29">
        <v>181326</v>
      </c>
      <c r="AP1287" s="7">
        <v>176</v>
      </c>
      <c r="AQ1287" s="7">
        <v>179.8</v>
      </c>
      <c r="AR1287" s="7">
        <v>166.4</v>
      </c>
      <c r="AS1287" s="7">
        <v>141</v>
      </c>
      <c r="AU1287" s="51"/>
      <c r="AV1287" s="52"/>
      <c r="AW1287" s="55"/>
      <c r="AY1287" s="59">
        <f t="shared" si="1606"/>
        <v>0</v>
      </c>
      <c r="AZ1287" s="59">
        <f t="shared" si="1607"/>
        <v>0</v>
      </c>
      <c r="BA1287" s="59">
        <f t="shared" si="1607"/>
        <v>3.1</v>
      </c>
    </row>
    <row r="1288" spans="1:53" x14ac:dyDescent="0.15">
      <c r="A1288" s="9"/>
      <c r="B1288" s="10"/>
      <c r="C1288" s="133" t="s">
        <v>307</v>
      </c>
      <c r="D1288" s="2" t="s">
        <v>6</v>
      </c>
      <c r="E1288" s="26">
        <f t="shared" ref="E1288:AI1288" si="1633">SUM(E1289:E1290)-SUM(E1291:E1292)</f>
        <v>0</v>
      </c>
      <c r="F1288" s="26">
        <f t="shared" si="1633"/>
        <v>0</v>
      </c>
      <c r="G1288" s="26">
        <f t="shared" si="1633"/>
        <v>0</v>
      </c>
      <c r="H1288" s="26">
        <f t="shared" si="1633"/>
        <v>0</v>
      </c>
      <c r="I1288" s="26">
        <f t="shared" si="1633"/>
        <v>0</v>
      </c>
      <c r="J1288" s="26">
        <f t="shared" si="1633"/>
        <v>0</v>
      </c>
      <c r="K1288" s="26">
        <f t="shared" si="1633"/>
        <v>0</v>
      </c>
      <c r="L1288" s="26">
        <f t="shared" si="1633"/>
        <v>0</v>
      </c>
      <c r="M1288" s="26">
        <f t="shared" si="1633"/>
        <v>0</v>
      </c>
      <c r="N1288" s="26">
        <f t="shared" si="1633"/>
        <v>0</v>
      </c>
      <c r="O1288" s="26">
        <f t="shared" si="1633"/>
        <v>0</v>
      </c>
      <c r="P1288" s="26">
        <f t="shared" si="1633"/>
        <v>0</v>
      </c>
      <c r="Q1288" s="26">
        <f t="shared" si="1633"/>
        <v>0</v>
      </c>
      <c r="R1288" s="26">
        <f t="shared" si="1633"/>
        <v>0</v>
      </c>
      <c r="S1288" s="26">
        <f t="shared" si="1633"/>
        <v>0</v>
      </c>
      <c r="T1288" s="26">
        <f t="shared" si="1633"/>
        <v>0</v>
      </c>
      <c r="U1288" s="26">
        <f t="shared" si="1633"/>
        <v>0</v>
      </c>
      <c r="V1288" s="26">
        <f t="shared" si="1633"/>
        <v>0</v>
      </c>
      <c r="W1288" s="26">
        <f t="shared" si="1633"/>
        <v>0</v>
      </c>
      <c r="X1288" s="26">
        <f t="shared" si="1633"/>
        <v>0</v>
      </c>
      <c r="Y1288" s="26">
        <f t="shared" si="1633"/>
        <v>0</v>
      </c>
      <c r="Z1288" s="26">
        <f t="shared" si="1633"/>
        <v>0</v>
      </c>
      <c r="AA1288" s="26">
        <f t="shared" si="1633"/>
        <v>0</v>
      </c>
      <c r="AB1288" s="26">
        <f t="shared" si="1633"/>
        <v>145293</v>
      </c>
      <c r="AC1288" s="26">
        <f t="shared" si="1633"/>
        <v>0</v>
      </c>
      <c r="AD1288" s="26">
        <f t="shared" si="1633"/>
        <v>0</v>
      </c>
      <c r="AE1288" s="26">
        <f t="shared" si="1633"/>
        <v>0</v>
      </c>
      <c r="AF1288" s="26">
        <f t="shared" si="1633"/>
        <v>0</v>
      </c>
      <c r="AG1288" s="26">
        <f t="shared" si="1633"/>
        <v>0</v>
      </c>
      <c r="AH1288" s="26">
        <f t="shared" si="1633"/>
        <v>0</v>
      </c>
      <c r="AI1288" s="26">
        <f t="shared" si="1633"/>
        <v>0</v>
      </c>
      <c r="AJ1288" s="26">
        <f t="shared" ref="AJ1288:AK1288" si="1634">SUM(AJ1289:AJ1290)-SUM(AJ1291:AJ1292)</f>
        <v>0</v>
      </c>
      <c r="AK1288" s="26">
        <f t="shared" si="1634"/>
        <v>0</v>
      </c>
      <c r="AL1288" s="26">
        <f t="shared" ref="AL1288" si="1635">SUM(AL1289:AL1290)-SUM(AL1291:AL1292)</f>
        <v>0</v>
      </c>
      <c r="AM1288" s="26">
        <f t="shared" ref="AM1288" si="1636">SUM(AM1289:AM1290)-SUM(AM1291:AM1292)</f>
        <v>0</v>
      </c>
      <c r="AN1288" s="26">
        <f t="shared" ref="AN1288" si="1637">SUM(AN1289:AN1290)-SUM(AN1291:AN1292)</f>
        <v>0</v>
      </c>
      <c r="AO1288" s="26">
        <f t="shared" ref="AO1288" si="1638">SUM(AO1289:AO1290)-SUM(AO1291:AO1292)</f>
        <v>0</v>
      </c>
      <c r="AP1288" s="27">
        <f t="shared" ref="AP1288" si="1639">SUM(AP1289:AP1290)-SUM(AP1291:AP1292)</f>
        <v>0</v>
      </c>
      <c r="AQ1288" s="27">
        <f t="shared" ref="AQ1288" si="1640">SUM(AQ1289:AQ1290)-SUM(AQ1291:AQ1292)</f>
        <v>0</v>
      </c>
      <c r="AR1288" s="3">
        <v>611.1</v>
      </c>
      <c r="AS1288" s="3">
        <v>603.6</v>
      </c>
      <c r="AU1288" s="51"/>
      <c r="AV1288" s="52"/>
      <c r="AW1288" s="53" t="s">
        <v>252</v>
      </c>
      <c r="AY1288" s="59">
        <f t="shared" si="1606"/>
        <v>0</v>
      </c>
      <c r="AZ1288" s="59">
        <f t="shared" si="1607"/>
        <v>0</v>
      </c>
      <c r="BA1288" s="59">
        <f t="shared" si="1607"/>
        <v>53</v>
      </c>
    </row>
    <row r="1289" spans="1:53" x14ac:dyDescent="0.15">
      <c r="A1289" s="9"/>
      <c r="B1289" s="10"/>
      <c r="C1289" s="134"/>
      <c r="D1289" s="4" t="s">
        <v>7</v>
      </c>
      <c r="E1289" s="28"/>
      <c r="F1289" s="28"/>
      <c r="G1289" s="28"/>
      <c r="H1289" s="28">
        <v>24487</v>
      </c>
      <c r="I1289" s="28">
        <v>168000</v>
      </c>
      <c r="J1289" s="28">
        <v>153421</v>
      </c>
      <c r="K1289" s="28">
        <v>37255</v>
      </c>
      <c r="L1289" s="28">
        <v>85363</v>
      </c>
      <c r="M1289" s="28">
        <v>110714</v>
      </c>
      <c r="N1289" s="28">
        <v>115509</v>
      </c>
      <c r="O1289" s="28">
        <v>126361</v>
      </c>
      <c r="P1289" s="28">
        <v>132125</v>
      </c>
      <c r="Q1289" s="28">
        <v>145408</v>
      </c>
      <c r="R1289" s="28">
        <v>155827</v>
      </c>
      <c r="S1289" s="28">
        <v>157020</v>
      </c>
      <c r="T1289" s="28">
        <v>165155</v>
      </c>
      <c r="U1289" s="28">
        <v>177916</v>
      </c>
      <c r="V1289" s="28">
        <v>163891</v>
      </c>
      <c r="W1289" s="28">
        <v>165959</v>
      </c>
      <c r="X1289" s="28">
        <v>27883</v>
      </c>
      <c r="Y1289" s="28">
        <v>34083</v>
      </c>
      <c r="Z1289" s="28">
        <v>35928</v>
      </c>
      <c r="AA1289" s="28">
        <v>56251</v>
      </c>
      <c r="AB1289" s="28">
        <v>35720</v>
      </c>
      <c r="AC1289" s="28">
        <v>92355</v>
      </c>
      <c r="AD1289" s="28">
        <v>101609</v>
      </c>
      <c r="AE1289" s="28">
        <v>94057</v>
      </c>
      <c r="AF1289" s="28">
        <v>100929</v>
      </c>
      <c r="AG1289" s="28">
        <v>96508</v>
      </c>
      <c r="AH1289" s="28">
        <v>113644</v>
      </c>
      <c r="AI1289" s="28">
        <v>130284</v>
      </c>
      <c r="AJ1289" s="28">
        <v>141727</v>
      </c>
      <c r="AK1289" s="28">
        <v>142487</v>
      </c>
      <c r="AL1289" s="28">
        <v>134101</v>
      </c>
      <c r="AM1289" s="28">
        <v>142816</v>
      </c>
      <c r="AN1289" s="28">
        <v>157714</v>
      </c>
      <c r="AO1289" s="28">
        <v>153689</v>
      </c>
      <c r="AP1289" s="5">
        <v>154</v>
      </c>
      <c r="AQ1289" s="5">
        <v>159.5</v>
      </c>
      <c r="AR1289" s="5">
        <v>157.1</v>
      </c>
      <c r="AS1289" s="5">
        <v>158.69999999999999</v>
      </c>
      <c r="AU1289" s="51"/>
      <c r="AV1289" s="52"/>
      <c r="AW1289" s="54"/>
      <c r="AY1289" s="59">
        <f t="shared" si="1606"/>
        <v>0</v>
      </c>
      <c r="AZ1289" s="59">
        <f t="shared" si="1607"/>
        <v>0</v>
      </c>
      <c r="BA1289" s="59">
        <f t="shared" si="1607"/>
        <v>1.5</v>
      </c>
    </row>
    <row r="1290" spans="1:53" x14ac:dyDescent="0.15">
      <c r="A1290" s="9"/>
      <c r="B1290" s="10"/>
      <c r="C1290" s="134"/>
      <c r="D1290" s="4" t="s">
        <v>8</v>
      </c>
      <c r="E1290" s="28"/>
      <c r="F1290" s="28"/>
      <c r="G1290" s="28"/>
      <c r="H1290" s="28">
        <v>168605</v>
      </c>
      <c r="I1290" s="28">
        <v>25000</v>
      </c>
      <c r="J1290" s="28">
        <v>46876</v>
      </c>
      <c r="K1290" s="28">
        <v>102021</v>
      </c>
      <c r="L1290" s="28">
        <v>179376</v>
      </c>
      <c r="M1290" s="28">
        <v>197150</v>
      </c>
      <c r="N1290" s="28">
        <v>216245</v>
      </c>
      <c r="O1290" s="28">
        <v>223022</v>
      </c>
      <c r="P1290" s="28">
        <v>217001</v>
      </c>
      <c r="Q1290" s="28">
        <v>233180</v>
      </c>
      <c r="R1290" s="28">
        <v>256309</v>
      </c>
      <c r="S1290" s="28">
        <v>262682</v>
      </c>
      <c r="T1290" s="28">
        <v>263737</v>
      </c>
      <c r="U1290" s="28">
        <v>281499</v>
      </c>
      <c r="V1290" s="28">
        <v>255294</v>
      </c>
      <c r="W1290" s="28">
        <v>254554</v>
      </c>
      <c r="X1290" s="28">
        <v>405965</v>
      </c>
      <c r="Y1290" s="28">
        <v>395511</v>
      </c>
      <c r="Z1290" s="28">
        <v>385174</v>
      </c>
      <c r="AA1290" s="28">
        <v>401504</v>
      </c>
      <c r="AB1290" s="28">
        <v>269195</v>
      </c>
      <c r="AC1290" s="28">
        <v>326552</v>
      </c>
      <c r="AD1290" s="28">
        <v>316230</v>
      </c>
      <c r="AE1290" s="28">
        <v>302033</v>
      </c>
      <c r="AF1290" s="28">
        <v>348776</v>
      </c>
      <c r="AG1290" s="28">
        <v>380831</v>
      </c>
      <c r="AH1290" s="28">
        <v>409063</v>
      </c>
      <c r="AI1290" s="28">
        <v>430247</v>
      </c>
      <c r="AJ1290" s="28">
        <v>465544</v>
      </c>
      <c r="AK1290" s="28">
        <v>474822</v>
      </c>
      <c r="AL1290" s="28">
        <v>442096</v>
      </c>
      <c r="AM1290" s="28">
        <v>428891</v>
      </c>
      <c r="AN1290" s="28">
        <v>457937</v>
      </c>
      <c r="AO1290" s="28">
        <v>440395</v>
      </c>
      <c r="AP1290" s="5">
        <v>448.3</v>
      </c>
      <c r="AQ1290" s="5">
        <v>460.6</v>
      </c>
      <c r="AR1290" s="5">
        <v>454</v>
      </c>
      <c r="AS1290" s="5">
        <v>444.9</v>
      </c>
      <c r="AU1290" s="51"/>
      <c r="AV1290" s="52"/>
      <c r="AW1290" s="54"/>
      <c r="AY1290" s="59">
        <f t="shared" si="1606"/>
        <v>0</v>
      </c>
      <c r="AZ1290" s="59">
        <f t="shared" si="1607"/>
        <v>0</v>
      </c>
      <c r="BA1290" s="59">
        <f t="shared" si="1607"/>
        <v>51.5</v>
      </c>
    </row>
    <row r="1291" spans="1:53" x14ac:dyDescent="0.15">
      <c r="A1291" s="9"/>
      <c r="B1291" s="10"/>
      <c r="C1291" s="134"/>
      <c r="D1291" s="4" t="s">
        <v>9</v>
      </c>
      <c r="E1291" s="28"/>
      <c r="F1291" s="28"/>
      <c r="G1291" s="28"/>
      <c r="H1291" s="28">
        <v>159371</v>
      </c>
      <c r="I1291" s="28">
        <v>161635</v>
      </c>
      <c r="J1291" s="28">
        <v>159974</v>
      </c>
      <c r="K1291" s="28">
        <v>109531</v>
      </c>
      <c r="L1291" s="28">
        <v>215967</v>
      </c>
      <c r="M1291" s="28">
        <v>266063</v>
      </c>
      <c r="N1291" s="28">
        <v>279807</v>
      </c>
      <c r="O1291" s="28">
        <v>285925</v>
      </c>
      <c r="P1291" s="28">
        <v>282441</v>
      </c>
      <c r="Q1291" s="28">
        <v>319410</v>
      </c>
      <c r="R1291" s="28">
        <v>345046</v>
      </c>
      <c r="S1291" s="28">
        <v>340495</v>
      </c>
      <c r="T1291" s="28">
        <v>354373</v>
      </c>
      <c r="U1291" s="28">
        <v>386984</v>
      </c>
      <c r="V1291" s="28">
        <v>349424</v>
      </c>
      <c r="W1291" s="28">
        <v>356090</v>
      </c>
      <c r="X1291" s="28">
        <v>365487</v>
      </c>
      <c r="Y1291" s="28">
        <v>348960</v>
      </c>
      <c r="Z1291" s="28">
        <v>340088</v>
      </c>
      <c r="AA1291" s="28">
        <v>368911</v>
      </c>
      <c r="AB1291" s="28">
        <v>79811</v>
      </c>
      <c r="AC1291" s="28">
        <v>331009</v>
      </c>
      <c r="AD1291" s="28">
        <v>336249</v>
      </c>
      <c r="AE1291" s="28">
        <v>311619</v>
      </c>
      <c r="AF1291" s="28">
        <v>370216</v>
      </c>
      <c r="AG1291" s="28">
        <v>389139</v>
      </c>
      <c r="AH1291" s="28">
        <v>432599</v>
      </c>
      <c r="AI1291" s="28">
        <v>453292</v>
      </c>
      <c r="AJ1291" s="28">
        <v>488266</v>
      </c>
      <c r="AK1291" s="28">
        <v>500708</v>
      </c>
      <c r="AL1291" s="28">
        <v>470939</v>
      </c>
      <c r="AM1291" s="28">
        <v>475597</v>
      </c>
      <c r="AN1291" s="28">
        <v>494995</v>
      </c>
      <c r="AO1291" s="28">
        <v>461254</v>
      </c>
      <c r="AP1291" s="5">
        <v>475.1</v>
      </c>
      <c r="AQ1291" s="5">
        <v>489.6</v>
      </c>
      <c r="AR1291" s="5">
        <v>481.4</v>
      </c>
      <c r="AS1291" s="5">
        <v>468.4</v>
      </c>
      <c r="AU1291" s="51"/>
      <c r="AV1291" s="52"/>
      <c r="AW1291" s="54"/>
      <c r="AY1291" s="59">
        <f t="shared" si="1606"/>
        <v>0</v>
      </c>
      <c r="AZ1291" s="59">
        <f t="shared" si="1607"/>
        <v>0</v>
      </c>
      <c r="BA1291" s="59">
        <f t="shared" si="1607"/>
        <v>48</v>
      </c>
    </row>
    <row r="1292" spans="1:53" x14ac:dyDescent="0.15">
      <c r="A1292" s="9"/>
      <c r="B1292" s="10"/>
      <c r="C1292" s="134"/>
      <c r="D1292" s="4" t="s">
        <v>10</v>
      </c>
      <c r="E1292" s="28"/>
      <c r="F1292" s="28"/>
      <c r="G1292" s="28"/>
      <c r="H1292" s="28">
        <v>33721</v>
      </c>
      <c r="I1292" s="28">
        <v>31365</v>
      </c>
      <c r="J1292" s="28">
        <v>40323</v>
      </c>
      <c r="K1292" s="28">
        <v>29745</v>
      </c>
      <c r="L1292" s="28">
        <v>48772</v>
      </c>
      <c r="M1292" s="28">
        <v>41801</v>
      </c>
      <c r="N1292" s="28">
        <v>51947</v>
      </c>
      <c r="O1292" s="28">
        <v>63458</v>
      </c>
      <c r="P1292" s="28">
        <v>66685</v>
      </c>
      <c r="Q1292" s="28">
        <v>59178</v>
      </c>
      <c r="R1292" s="28">
        <v>67090</v>
      </c>
      <c r="S1292" s="28">
        <v>79207</v>
      </c>
      <c r="T1292" s="28">
        <v>74519</v>
      </c>
      <c r="U1292" s="28">
        <v>72431</v>
      </c>
      <c r="V1292" s="28">
        <v>69761</v>
      </c>
      <c r="W1292" s="28">
        <v>64423</v>
      </c>
      <c r="X1292" s="28">
        <v>68361</v>
      </c>
      <c r="Y1292" s="28">
        <v>80634</v>
      </c>
      <c r="Z1292" s="28">
        <v>81014</v>
      </c>
      <c r="AA1292" s="28">
        <v>88844</v>
      </c>
      <c r="AB1292" s="28">
        <f>AB1291</f>
        <v>79811</v>
      </c>
      <c r="AC1292" s="28">
        <v>87898</v>
      </c>
      <c r="AD1292" s="28">
        <v>81590</v>
      </c>
      <c r="AE1292" s="28">
        <v>84471</v>
      </c>
      <c r="AF1292" s="28">
        <v>79489</v>
      </c>
      <c r="AG1292" s="28">
        <v>88200</v>
      </c>
      <c r="AH1292" s="28">
        <v>90108</v>
      </c>
      <c r="AI1292" s="28">
        <v>107239</v>
      </c>
      <c r="AJ1292" s="28">
        <v>119005</v>
      </c>
      <c r="AK1292" s="28">
        <v>116601</v>
      </c>
      <c r="AL1292" s="28">
        <v>105258</v>
      </c>
      <c r="AM1292" s="28">
        <v>96110</v>
      </c>
      <c r="AN1292" s="28">
        <v>120656</v>
      </c>
      <c r="AO1292" s="28">
        <v>132830</v>
      </c>
      <c r="AP1292" s="5">
        <v>127.2</v>
      </c>
      <c r="AQ1292" s="5">
        <v>130.5</v>
      </c>
      <c r="AR1292" s="5">
        <v>129.69999999999999</v>
      </c>
      <c r="AS1292" s="5">
        <v>135.19999999999999</v>
      </c>
      <c r="AU1292" s="51"/>
      <c r="AV1292" s="52"/>
      <c r="AW1292" s="54"/>
      <c r="AY1292" s="59">
        <f t="shared" si="1606"/>
        <v>0</v>
      </c>
      <c r="AZ1292" s="59">
        <f t="shared" si="1607"/>
        <v>0</v>
      </c>
      <c r="BA1292" s="59">
        <f t="shared" si="1607"/>
        <v>5</v>
      </c>
    </row>
    <row r="1293" spans="1:53" ht="14.25" thickBot="1" x14ac:dyDescent="0.2">
      <c r="A1293" s="9"/>
      <c r="B1293" s="10"/>
      <c r="C1293" s="135"/>
      <c r="D1293" s="6" t="s">
        <v>11</v>
      </c>
      <c r="E1293" s="29"/>
      <c r="F1293" s="29"/>
      <c r="G1293" s="29"/>
      <c r="H1293" s="29"/>
      <c r="I1293" s="29">
        <v>34256</v>
      </c>
      <c r="J1293" s="29">
        <v>40583</v>
      </c>
      <c r="K1293" s="29">
        <v>30143</v>
      </c>
      <c r="L1293" s="29">
        <f>L1292</f>
        <v>48772</v>
      </c>
      <c r="M1293" s="29">
        <f t="shared" ref="M1293:U1293" si="1641">M1292</f>
        <v>41801</v>
      </c>
      <c r="N1293" s="29">
        <f t="shared" si="1641"/>
        <v>51947</v>
      </c>
      <c r="O1293" s="29">
        <f t="shared" si="1641"/>
        <v>63458</v>
      </c>
      <c r="P1293" s="29">
        <f t="shared" si="1641"/>
        <v>66685</v>
      </c>
      <c r="Q1293" s="29">
        <f t="shared" si="1641"/>
        <v>59178</v>
      </c>
      <c r="R1293" s="29">
        <f t="shared" si="1641"/>
        <v>67090</v>
      </c>
      <c r="S1293" s="29">
        <f t="shared" si="1641"/>
        <v>79207</v>
      </c>
      <c r="T1293" s="29">
        <f t="shared" si="1641"/>
        <v>74519</v>
      </c>
      <c r="U1293" s="29">
        <f t="shared" si="1641"/>
        <v>72431</v>
      </c>
      <c r="V1293" s="29"/>
      <c r="W1293" s="29">
        <f>W1292</f>
        <v>64423</v>
      </c>
      <c r="X1293" s="29">
        <f>X1292</f>
        <v>68361</v>
      </c>
      <c r="Y1293" s="29">
        <f>Y1292</f>
        <v>80634</v>
      </c>
      <c r="Z1293" s="29">
        <f>Z1292</f>
        <v>81014</v>
      </c>
      <c r="AA1293" s="29">
        <f>AA1292</f>
        <v>88844</v>
      </c>
      <c r="AB1293" s="29"/>
      <c r="AC1293" s="29">
        <f>AC1292</f>
        <v>87898</v>
      </c>
      <c r="AD1293" s="29">
        <f>AD1292</f>
        <v>81590</v>
      </c>
      <c r="AE1293" s="29">
        <f>AE1292</f>
        <v>84471</v>
      </c>
      <c r="AF1293" s="29">
        <f>AF1292</f>
        <v>79489</v>
      </c>
      <c r="AG1293" s="29">
        <f>AG1292</f>
        <v>88200</v>
      </c>
      <c r="AH1293" s="29">
        <v>94613</v>
      </c>
      <c r="AI1293" s="29">
        <v>110023</v>
      </c>
      <c r="AJ1293" s="29">
        <v>122072</v>
      </c>
      <c r="AK1293" s="29">
        <v>119542</v>
      </c>
      <c r="AL1293" s="29">
        <v>107909</v>
      </c>
      <c r="AM1293" s="29">
        <v>98507</v>
      </c>
      <c r="AN1293" s="29">
        <v>123772</v>
      </c>
      <c r="AO1293" s="29">
        <v>137257</v>
      </c>
      <c r="AP1293" s="7">
        <v>131.1</v>
      </c>
      <c r="AQ1293" s="7">
        <v>131.9</v>
      </c>
      <c r="AR1293" s="7">
        <v>133.9</v>
      </c>
      <c r="AS1293" s="7">
        <v>155.19999999999999</v>
      </c>
      <c r="AU1293" s="57"/>
      <c r="AV1293" s="58"/>
      <c r="AW1293" s="55"/>
      <c r="AY1293" s="59">
        <f t="shared" si="1606"/>
        <v>0</v>
      </c>
      <c r="AZ1293" s="59">
        <f t="shared" si="1607"/>
        <v>0</v>
      </c>
      <c r="BA1293" s="59">
        <f t="shared" si="1607"/>
        <v>11.4</v>
      </c>
    </row>
    <row r="1294" spans="1:53" x14ac:dyDescent="0.15">
      <c r="A1294" s="9"/>
      <c r="B1294" s="10"/>
      <c r="C1294" s="133" t="s">
        <v>306</v>
      </c>
      <c r="D1294" s="2" t="s">
        <v>6</v>
      </c>
      <c r="E1294" s="26">
        <f t="shared" ref="E1294:AF1294" si="1642">SUM(E1295:E1296)-SUM(E1297:E1298)</f>
        <v>0</v>
      </c>
      <c r="F1294" s="26">
        <f t="shared" si="1642"/>
        <v>0</v>
      </c>
      <c r="G1294" s="26">
        <f t="shared" si="1642"/>
        <v>0</v>
      </c>
      <c r="H1294" s="26">
        <f t="shared" si="1642"/>
        <v>0</v>
      </c>
      <c r="I1294" s="26">
        <f t="shared" si="1642"/>
        <v>0</v>
      </c>
      <c r="J1294" s="26">
        <f t="shared" si="1642"/>
        <v>0</v>
      </c>
      <c r="K1294" s="26">
        <f t="shared" si="1642"/>
        <v>0</v>
      </c>
      <c r="L1294" s="26">
        <f t="shared" si="1642"/>
        <v>0</v>
      </c>
      <c r="M1294" s="26">
        <f t="shared" si="1642"/>
        <v>0</v>
      </c>
      <c r="N1294" s="26">
        <f t="shared" si="1642"/>
        <v>0</v>
      </c>
      <c r="O1294" s="26">
        <f t="shared" si="1642"/>
        <v>0</v>
      </c>
      <c r="P1294" s="26">
        <f t="shared" si="1642"/>
        <v>0</v>
      </c>
      <c r="Q1294" s="26">
        <f t="shared" si="1642"/>
        <v>0</v>
      </c>
      <c r="R1294" s="26">
        <f t="shared" si="1642"/>
        <v>0</v>
      </c>
      <c r="S1294" s="26">
        <f t="shared" si="1642"/>
        <v>0</v>
      </c>
      <c r="T1294" s="26">
        <f t="shared" si="1642"/>
        <v>0</v>
      </c>
      <c r="U1294" s="26">
        <f t="shared" si="1642"/>
        <v>0</v>
      </c>
      <c r="V1294" s="26">
        <f t="shared" si="1642"/>
        <v>0</v>
      </c>
      <c r="W1294" s="26">
        <f t="shared" si="1642"/>
        <v>0</v>
      </c>
      <c r="X1294" s="26">
        <f t="shared" si="1642"/>
        <v>0</v>
      </c>
      <c r="Y1294" s="26">
        <f t="shared" si="1642"/>
        <v>0</v>
      </c>
      <c r="Z1294" s="26">
        <f t="shared" si="1642"/>
        <v>0</v>
      </c>
      <c r="AA1294" s="26">
        <f t="shared" si="1642"/>
        <v>0</v>
      </c>
      <c r="AB1294" s="26">
        <f t="shared" si="1642"/>
        <v>0</v>
      </c>
      <c r="AC1294" s="26">
        <f t="shared" si="1642"/>
        <v>0</v>
      </c>
      <c r="AD1294" s="26">
        <f t="shared" si="1642"/>
        <v>0</v>
      </c>
      <c r="AE1294" s="26">
        <f t="shared" si="1642"/>
        <v>0</v>
      </c>
      <c r="AF1294" s="26">
        <f t="shared" si="1642"/>
        <v>0</v>
      </c>
      <c r="AG1294" s="37"/>
      <c r="AH1294" s="37"/>
      <c r="AI1294" s="37"/>
      <c r="AJ1294" s="37"/>
      <c r="AK1294" s="37"/>
      <c r="AL1294" s="37"/>
      <c r="AM1294" s="37"/>
      <c r="AN1294" s="37"/>
      <c r="AO1294" s="37"/>
      <c r="AP1294" s="14"/>
      <c r="AQ1294" s="14"/>
      <c r="AR1294" s="14"/>
      <c r="AS1294" s="14"/>
      <c r="AU1294" s="42" t="s">
        <v>421</v>
      </c>
      <c r="AV1294" s="43"/>
      <c r="AW1294" s="44"/>
      <c r="AY1294" s="59"/>
      <c r="AZ1294" s="59"/>
      <c r="BA1294" s="59"/>
    </row>
    <row r="1295" spans="1:53" x14ac:dyDescent="0.15">
      <c r="A1295" s="9"/>
      <c r="B1295" s="10"/>
      <c r="C1295" s="134"/>
      <c r="D1295" s="4" t="s">
        <v>7</v>
      </c>
      <c r="E1295" s="28"/>
      <c r="F1295" s="28"/>
      <c r="G1295" s="28"/>
      <c r="H1295" s="28"/>
      <c r="I1295" s="28"/>
      <c r="J1295" s="28"/>
      <c r="K1295" s="28"/>
      <c r="L1295" s="28"/>
      <c r="M1295" s="28"/>
      <c r="N1295" s="28"/>
      <c r="O1295" s="28"/>
      <c r="P1295" s="28"/>
      <c r="Q1295" s="28"/>
      <c r="R1295" s="28"/>
      <c r="S1295" s="28"/>
      <c r="T1295" s="28"/>
      <c r="U1295" s="28"/>
      <c r="V1295" s="28"/>
      <c r="W1295" s="28"/>
      <c r="X1295" s="28"/>
      <c r="Y1295" s="28"/>
      <c r="Z1295" s="28"/>
      <c r="AA1295" s="28"/>
      <c r="AB1295" s="28">
        <v>1148</v>
      </c>
      <c r="AC1295" s="28">
        <v>1194</v>
      </c>
      <c r="AD1295" s="28">
        <v>1001</v>
      </c>
      <c r="AE1295" s="28">
        <v>1026</v>
      </c>
      <c r="AF1295" s="28">
        <v>1638</v>
      </c>
      <c r="AG1295" s="37"/>
      <c r="AH1295" s="37"/>
      <c r="AI1295" s="37"/>
      <c r="AJ1295" s="37"/>
      <c r="AK1295" s="37"/>
      <c r="AL1295" s="37"/>
      <c r="AM1295" s="37"/>
      <c r="AN1295" s="37"/>
      <c r="AO1295" s="37"/>
      <c r="AP1295" s="14"/>
      <c r="AQ1295" s="14"/>
      <c r="AR1295" s="14"/>
      <c r="AS1295" s="14"/>
      <c r="AU1295" s="45"/>
      <c r="AV1295"/>
      <c r="AW1295" s="46"/>
      <c r="AY1295" s="59"/>
      <c r="AZ1295" s="59"/>
      <c r="BA1295" s="59"/>
    </row>
    <row r="1296" spans="1:53" x14ac:dyDescent="0.15">
      <c r="A1296" s="9"/>
      <c r="B1296" s="10"/>
      <c r="C1296" s="134"/>
      <c r="D1296" s="4" t="s">
        <v>8</v>
      </c>
      <c r="E1296" s="28"/>
      <c r="F1296" s="28"/>
      <c r="G1296" s="28"/>
      <c r="H1296" s="28"/>
      <c r="I1296" s="28"/>
      <c r="J1296" s="28"/>
      <c r="K1296" s="28"/>
      <c r="L1296" s="28"/>
      <c r="M1296" s="28"/>
      <c r="N1296" s="28"/>
      <c r="O1296" s="28"/>
      <c r="P1296" s="28"/>
      <c r="Q1296" s="28"/>
      <c r="R1296" s="28"/>
      <c r="S1296" s="28"/>
      <c r="T1296" s="28"/>
      <c r="U1296" s="28"/>
      <c r="V1296" s="28"/>
      <c r="W1296" s="28"/>
      <c r="X1296" s="28"/>
      <c r="Y1296" s="28"/>
      <c r="Z1296" s="28"/>
      <c r="AA1296" s="28"/>
      <c r="AB1296" s="28">
        <v>43701</v>
      </c>
      <c r="AC1296" s="28">
        <v>48447</v>
      </c>
      <c r="AD1296" s="28">
        <v>42043</v>
      </c>
      <c r="AE1296" s="28">
        <v>44355</v>
      </c>
      <c r="AF1296" s="28">
        <v>49867</v>
      </c>
      <c r="AG1296" s="37"/>
      <c r="AH1296" s="37"/>
      <c r="AI1296" s="37"/>
      <c r="AJ1296" s="37"/>
      <c r="AK1296" s="37"/>
      <c r="AL1296" s="37"/>
      <c r="AM1296" s="37"/>
      <c r="AN1296" s="37"/>
      <c r="AO1296" s="37"/>
      <c r="AP1296" s="14"/>
      <c r="AQ1296" s="14"/>
      <c r="AR1296" s="14"/>
      <c r="AS1296" s="14"/>
      <c r="AU1296" s="45"/>
      <c r="AV1296"/>
      <c r="AW1296" s="46"/>
      <c r="AY1296" s="59"/>
      <c r="AZ1296" s="59"/>
      <c r="BA1296" s="59"/>
    </row>
    <row r="1297" spans="1:53" x14ac:dyDescent="0.15">
      <c r="A1297" s="9"/>
      <c r="B1297" s="10"/>
      <c r="C1297" s="134"/>
      <c r="D1297" s="4" t="s">
        <v>9</v>
      </c>
      <c r="E1297" s="28"/>
      <c r="F1297" s="28"/>
      <c r="G1297" s="28"/>
      <c r="H1297" s="28"/>
      <c r="I1297" s="28"/>
      <c r="J1297" s="28"/>
      <c r="K1297" s="28"/>
      <c r="L1297" s="28"/>
      <c r="M1297" s="28"/>
      <c r="N1297" s="28"/>
      <c r="O1297" s="28"/>
      <c r="P1297" s="28"/>
      <c r="Q1297" s="28"/>
      <c r="R1297" s="28"/>
      <c r="S1297" s="28"/>
      <c r="T1297" s="28"/>
      <c r="U1297" s="28"/>
      <c r="V1297" s="28"/>
      <c r="W1297" s="28"/>
      <c r="X1297" s="28"/>
      <c r="Y1297" s="28"/>
      <c r="Z1297" s="28"/>
      <c r="AA1297" s="28"/>
      <c r="AB1297" s="28">
        <v>34553</v>
      </c>
      <c r="AC1297" s="28">
        <v>40277</v>
      </c>
      <c r="AD1297" s="28">
        <v>32896</v>
      </c>
      <c r="AE1297" s="28">
        <v>31221</v>
      </c>
      <c r="AF1297" s="28">
        <v>36017</v>
      </c>
      <c r="AG1297" s="37"/>
      <c r="AH1297" s="37"/>
      <c r="AI1297" s="37"/>
      <c r="AJ1297" s="37"/>
      <c r="AK1297" s="37"/>
      <c r="AL1297" s="37"/>
      <c r="AM1297" s="37"/>
      <c r="AN1297" s="37"/>
      <c r="AO1297" s="37"/>
      <c r="AP1297" s="14"/>
      <c r="AQ1297" s="14"/>
      <c r="AR1297" s="14"/>
      <c r="AS1297" s="14"/>
      <c r="AU1297" s="45"/>
      <c r="AV1297"/>
      <c r="AW1297" s="46"/>
      <c r="AY1297" s="59"/>
      <c r="AZ1297" s="59"/>
      <c r="BA1297" s="59"/>
    </row>
    <row r="1298" spans="1:53" x14ac:dyDescent="0.15">
      <c r="A1298" s="9"/>
      <c r="B1298" s="10"/>
      <c r="C1298" s="134"/>
      <c r="D1298" s="4" t="s">
        <v>10</v>
      </c>
      <c r="E1298" s="28"/>
      <c r="F1298" s="28"/>
      <c r="G1298" s="28"/>
      <c r="H1298" s="28"/>
      <c r="I1298" s="28"/>
      <c r="J1298" s="28"/>
      <c r="K1298" s="28"/>
      <c r="L1298" s="28"/>
      <c r="M1298" s="28"/>
      <c r="N1298" s="28"/>
      <c r="O1298" s="28"/>
      <c r="P1298" s="28"/>
      <c r="Q1298" s="28"/>
      <c r="R1298" s="28"/>
      <c r="S1298" s="28"/>
      <c r="T1298" s="28"/>
      <c r="U1298" s="28"/>
      <c r="V1298" s="28"/>
      <c r="W1298" s="28"/>
      <c r="X1298" s="28"/>
      <c r="Y1298" s="28"/>
      <c r="Z1298" s="28"/>
      <c r="AA1298" s="28"/>
      <c r="AB1298" s="28">
        <v>10296</v>
      </c>
      <c r="AC1298" s="28">
        <v>9364</v>
      </c>
      <c r="AD1298" s="28">
        <v>10148</v>
      </c>
      <c r="AE1298" s="28">
        <v>14160</v>
      </c>
      <c r="AF1298" s="28">
        <v>15488</v>
      </c>
      <c r="AG1298" s="37"/>
      <c r="AH1298" s="37"/>
      <c r="AI1298" s="37"/>
      <c r="AJ1298" s="37"/>
      <c r="AK1298" s="37"/>
      <c r="AL1298" s="37"/>
      <c r="AM1298" s="37"/>
      <c r="AN1298" s="37"/>
      <c r="AO1298" s="37"/>
      <c r="AP1298" s="14"/>
      <c r="AQ1298" s="14"/>
      <c r="AR1298" s="14"/>
      <c r="AS1298" s="14"/>
      <c r="AU1298" s="45"/>
      <c r="AV1298"/>
      <c r="AW1298" s="46"/>
      <c r="AY1298" s="59"/>
      <c r="AZ1298" s="59"/>
      <c r="BA1298" s="59"/>
    </row>
    <row r="1299" spans="1:53" ht="14.25" thickBot="1" x14ac:dyDescent="0.2">
      <c r="A1299" s="9"/>
      <c r="B1299" s="10"/>
      <c r="C1299" s="135"/>
      <c r="D1299" s="6" t="s">
        <v>11</v>
      </c>
      <c r="E1299" s="29"/>
      <c r="F1299" s="29"/>
      <c r="G1299" s="29"/>
      <c r="H1299" s="29"/>
      <c r="I1299" s="29"/>
      <c r="J1299" s="29"/>
      <c r="K1299" s="29"/>
      <c r="L1299" s="29"/>
      <c r="M1299" s="29"/>
      <c r="N1299" s="29"/>
      <c r="O1299" s="29"/>
      <c r="P1299" s="29"/>
      <c r="Q1299" s="29"/>
      <c r="R1299" s="29"/>
      <c r="S1299" s="29"/>
      <c r="T1299" s="29"/>
      <c r="U1299" s="29"/>
      <c r="V1299" s="29"/>
      <c r="W1299" s="29"/>
      <c r="X1299" s="29"/>
      <c r="Y1299" s="29"/>
      <c r="Z1299" s="29"/>
      <c r="AA1299" s="29"/>
      <c r="AB1299" s="29">
        <f>AB1298</f>
        <v>10296</v>
      </c>
      <c r="AC1299" s="29">
        <f>AC1298</f>
        <v>9364</v>
      </c>
      <c r="AD1299" s="29">
        <f>AD1298</f>
        <v>10148</v>
      </c>
      <c r="AE1299" s="29">
        <f>AE1298</f>
        <v>14160</v>
      </c>
      <c r="AF1299" s="29">
        <f>AF1298</f>
        <v>15488</v>
      </c>
      <c r="AG1299" s="37"/>
      <c r="AH1299" s="37"/>
      <c r="AI1299" s="37"/>
      <c r="AJ1299" s="37"/>
      <c r="AK1299" s="37"/>
      <c r="AL1299" s="37"/>
      <c r="AM1299" s="37"/>
      <c r="AN1299" s="37"/>
      <c r="AO1299" s="37"/>
      <c r="AP1299" s="14"/>
      <c r="AQ1299" s="14"/>
      <c r="AR1299" s="14"/>
      <c r="AS1299" s="14"/>
      <c r="AU1299" s="47"/>
      <c r="AV1299" s="48"/>
      <c r="AW1299" s="49"/>
      <c r="AY1299" s="59"/>
      <c r="AZ1299" s="59"/>
      <c r="BA1299" s="59"/>
    </row>
    <row r="1300" spans="1:53" x14ac:dyDescent="0.15">
      <c r="A1300" s="9"/>
      <c r="B1300" s="10"/>
      <c r="C1300" s="133" t="s">
        <v>294</v>
      </c>
      <c r="D1300" s="2" t="s">
        <v>6</v>
      </c>
      <c r="E1300" s="26">
        <f t="shared" ref="E1300:AI1300" si="1643">SUM(E1301:E1302)-SUM(E1303:E1304)</f>
        <v>0</v>
      </c>
      <c r="F1300" s="26">
        <f t="shared" si="1643"/>
        <v>0</v>
      </c>
      <c r="G1300" s="26">
        <f t="shared" si="1643"/>
        <v>0</v>
      </c>
      <c r="H1300" s="26">
        <f t="shared" si="1643"/>
        <v>0</v>
      </c>
      <c r="I1300" s="26">
        <f t="shared" si="1643"/>
        <v>0</v>
      </c>
      <c r="J1300" s="26">
        <f t="shared" si="1643"/>
        <v>0</v>
      </c>
      <c r="K1300" s="26">
        <f t="shared" si="1643"/>
        <v>0</v>
      </c>
      <c r="L1300" s="26">
        <f t="shared" si="1643"/>
        <v>0</v>
      </c>
      <c r="M1300" s="26">
        <f t="shared" si="1643"/>
        <v>0</v>
      </c>
      <c r="N1300" s="26">
        <f t="shared" si="1643"/>
        <v>0</v>
      </c>
      <c r="O1300" s="26">
        <f t="shared" si="1643"/>
        <v>0</v>
      </c>
      <c r="P1300" s="26">
        <f t="shared" si="1643"/>
        <v>0</v>
      </c>
      <c r="Q1300" s="26">
        <f t="shared" si="1643"/>
        <v>0</v>
      </c>
      <c r="R1300" s="26">
        <f t="shared" si="1643"/>
        <v>0</v>
      </c>
      <c r="S1300" s="26">
        <f t="shared" si="1643"/>
        <v>0</v>
      </c>
      <c r="T1300" s="26">
        <f t="shared" si="1643"/>
        <v>0</v>
      </c>
      <c r="U1300" s="26">
        <f t="shared" si="1643"/>
        <v>0</v>
      </c>
      <c r="V1300" s="26">
        <f t="shared" si="1643"/>
        <v>0</v>
      </c>
      <c r="W1300" s="26">
        <f t="shared" si="1643"/>
        <v>0</v>
      </c>
      <c r="X1300" s="26">
        <f t="shared" si="1643"/>
        <v>0</v>
      </c>
      <c r="Y1300" s="26">
        <f t="shared" si="1643"/>
        <v>0</v>
      </c>
      <c r="Z1300" s="26">
        <f t="shared" si="1643"/>
        <v>0</v>
      </c>
      <c r="AA1300" s="26">
        <f t="shared" si="1643"/>
        <v>0</v>
      </c>
      <c r="AB1300" s="26">
        <f t="shared" si="1643"/>
        <v>0</v>
      </c>
      <c r="AC1300" s="26">
        <f t="shared" si="1643"/>
        <v>0</v>
      </c>
      <c r="AD1300" s="26">
        <f t="shared" si="1643"/>
        <v>0</v>
      </c>
      <c r="AE1300" s="26">
        <f t="shared" si="1643"/>
        <v>0</v>
      </c>
      <c r="AF1300" s="26">
        <f t="shared" si="1643"/>
        <v>0</v>
      </c>
      <c r="AG1300" s="26">
        <f t="shared" si="1643"/>
        <v>0</v>
      </c>
      <c r="AH1300" s="26">
        <f t="shared" si="1643"/>
        <v>0</v>
      </c>
      <c r="AI1300" s="26">
        <f t="shared" si="1643"/>
        <v>0</v>
      </c>
      <c r="AJ1300" s="26">
        <f t="shared" ref="AJ1300:AK1300" si="1644">SUM(AJ1301:AJ1302)-SUM(AJ1303:AJ1304)</f>
        <v>0</v>
      </c>
      <c r="AK1300" s="26">
        <f t="shared" si="1644"/>
        <v>10000</v>
      </c>
      <c r="AL1300" s="26">
        <f t="shared" ref="AL1300" si="1645">SUM(AL1301:AL1302)-SUM(AL1303:AL1304)</f>
        <v>0</v>
      </c>
      <c r="AM1300" s="26">
        <f t="shared" ref="AM1300" si="1646">SUM(AM1301:AM1302)-SUM(AM1303:AM1304)</f>
        <v>0</v>
      </c>
      <c r="AN1300" s="26">
        <f t="shared" ref="AN1300" si="1647">SUM(AN1301:AN1302)-SUM(AN1303:AN1304)</f>
        <v>0</v>
      </c>
      <c r="AO1300" s="26">
        <f t="shared" ref="AO1300" si="1648">SUM(AO1301:AO1302)-SUM(AO1303:AO1304)</f>
        <v>0</v>
      </c>
      <c r="AP1300" s="27">
        <f t="shared" ref="AP1300" si="1649">SUM(AP1301:AP1302)-SUM(AP1303:AP1304)</f>
        <v>0</v>
      </c>
      <c r="AQ1300" s="27">
        <f t="shared" ref="AQ1300" si="1650">SUM(AQ1301:AQ1302)-SUM(AQ1303:AQ1304)</f>
        <v>0</v>
      </c>
      <c r="AR1300" s="3">
        <v>1268.3</v>
      </c>
      <c r="AS1300" s="3">
        <v>1163.3</v>
      </c>
      <c r="AU1300" s="50"/>
      <c r="AV1300" s="42" t="s">
        <v>253</v>
      </c>
      <c r="AW1300" s="44"/>
      <c r="AY1300" s="27">
        <f>SUM(AY1301:AY1302)</f>
        <v>7379.5</v>
      </c>
      <c r="AZ1300" s="27">
        <f>SUM(AZ1301:AZ1302)</f>
        <v>7318.9</v>
      </c>
      <c r="BA1300" s="27">
        <f>SUM(BA1301:BA1302)</f>
        <v>7871.6</v>
      </c>
    </row>
    <row r="1301" spans="1:53" x14ac:dyDescent="0.15">
      <c r="A1301" s="9"/>
      <c r="B1301" s="10"/>
      <c r="C1301" s="134"/>
      <c r="D1301" s="4" t="s">
        <v>7</v>
      </c>
      <c r="E1301" s="28"/>
      <c r="F1301" s="28"/>
      <c r="G1301" s="28"/>
      <c r="H1301" s="28"/>
      <c r="I1301" s="28"/>
      <c r="J1301" s="28"/>
      <c r="K1301" s="28"/>
      <c r="L1301" s="28"/>
      <c r="M1301" s="28"/>
      <c r="N1301" s="28"/>
      <c r="O1301" s="28"/>
      <c r="P1301" s="28"/>
      <c r="Q1301" s="28"/>
      <c r="R1301" s="28"/>
      <c r="S1301" s="28"/>
      <c r="T1301" s="28"/>
      <c r="U1301" s="28"/>
      <c r="V1301" s="28"/>
      <c r="W1301" s="28"/>
      <c r="X1301" s="28"/>
      <c r="Y1301" s="28">
        <v>41000</v>
      </c>
      <c r="Z1301" s="28">
        <v>42300</v>
      </c>
      <c r="AA1301" s="28">
        <v>47600</v>
      </c>
      <c r="AB1301" s="28">
        <v>51670</v>
      </c>
      <c r="AC1301" s="28">
        <v>56400</v>
      </c>
      <c r="AD1301" s="28">
        <v>63200</v>
      </c>
      <c r="AE1301" s="28">
        <v>71700</v>
      </c>
      <c r="AF1301" s="28">
        <v>80000</v>
      </c>
      <c r="AG1301" s="28">
        <v>104200</v>
      </c>
      <c r="AH1301" s="28">
        <v>109770</v>
      </c>
      <c r="AI1301" s="28">
        <v>133970</v>
      </c>
      <c r="AJ1301" s="28">
        <v>137670</v>
      </c>
      <c r="AK1301" s="28">
        <v>162120</v>
      </c>
      <c r="AL1301" s="28">
        <v>155110</v>
      </c>
      <c r="AM1301" s="28">
        <v>160611</v>
      </c>
      <c r="AN1301" s="28">
        <v>162760</v>
      </c>
      <c r="AO1301" s="28">
        <v>132253</v>
      </c>
      <c r="AP1301" s="5">
        <v>125.8</v>
      </c>
      <c r="AQ1301" s="5">
        <v>115.5</v>
      </c>
      <c r="AR1301" s="5">
        <v>114.4</v>
      </c>
      <c r="AS1301" s="5">
        <v>104</v>
      </c>
      <c r="AU1301" s="51"/>
      <c r="AV1301" s="45"/>
      <c r="AW1301" s="46"/>
      <c r="AY1301" s="59">
        <f t="shared" ref="AY1301:BA1305" si="1651">AP1397</f>
        <v>3040.5</v>
      </c>
      <c r="AZ1301" s="59">
        <f t="shared" si="1651"/>
        <v>3296.9</v>
      </c>
      <c r="BA1301" s="59">
        <f t="shared" si="1651"/>
        <v>3332</v>
      </c>
    </row>
    <row r="1302" spans="1:53" x14ac:dyDescent="0.15">
      <c r="A1302" s="9"/>
      <c r="B1302" s="10"/>
      <c r="C1302" s="134"/>
      <c r="D1302" s="4" t="s">
        <v>8</v>
      </c>
      <c r="E1302" s="28"/>
      <c r="F1302" s="28"/>
      <c r="G1302" s="28"/>
      <c r="H1302" s="28"/>
      <c r="I1302" s="28"/>
      <c r="J1302" s="28"/>
      <c r="K1302" s="28"/>
      <c r="L1302" s="28"/>
      <c r="M1302" s="28"/>
      <c r="N1302" s="28"/>
      <c r="O1302" s="28"/>
      <c r="P1302" s="28"/>
      <c r="Q1302" s="28"/>
      <c r="R1302" s="28"/>
      <c r="S1302" s="28"/>
      <c r="T1302" s="28"/>
      <c r="U1302" s="28"/>
      <c r="V1302" s="28"/>
      <c r="W1302" s="28"/>
      <c r="X1302" s="28"/>
      <c r="Y1302" s="28">
        <v>618000</v>
      </c>
      <c r="Z1302" s="28">
        <v>852500</v>
      </c>
      <c r="AA1302" s="28">
        <v>892600</v>
      </c>
      <c r="AB1302" s="28">
        <v>920285</v>
      </c>
      <c r="AC1302" s="28">
        <v>917400</v>
      </c>
      <c r="AD1302" s="28">
        <v>931100</v>
      </c>
      <c r="AE1302" s="28">
        <v>987400</v>
      </c>
      <c r="AF1302" s="28">
        <v>1053200</v>
      </c>
      <c r="AG1302" s="28">
        <v>1131900</v>
      </c>
      <c r="AH1302" s="28">
        <v>1146950</v>
      </c>
      <c r="AI1302" s="28">
        <v>1057530</v>
      </c>
      <c r="AJ1302" s="28">
        <v>1183350</v>
      </c>
      <c r="AK1302" s="28">
        <v>1214100</v>
      </c>
      <c r="AL1302" s="28">
        <v>1195930</v>
      </c>
      <c r="AM1302" s="28">
        <v>1112319</v>
      </c>
      <c r="AN1302" s="28">
        <v>1085310</v>
      </c>
      <c r="AO1302" s="28">
        <v>1082897</v>
      </c>
      <c r="AP1302" s="5">
        <v>1085.7</v>
      </c>
      <c r="AQ1302" s="5">
        <v>1101.8</v>
      </c>
      <c r="AR1302" s="5">
        <v>1153.9000000000001</v>
      </c>
      <c r="AS1302" s="5">
        <v>1059.3</v>
      </c>
      <c r="AU1302" s="51"/>
      <c r="AV1302" s="45"/>
      <c r="AW1302" s="46"/>
      <c r="AY1302" s="59">
        <f t="shared" si="1651"/>
        <v>4339</v>
      </c>
      <c r="AZ1302" s="59">
        <f t="shared" si="1651"/>
        <v>4022</v>
      </c>
      <c r="BA1302" s="59">
        <f t="shared" si="1651"/>
        <v>4539.6000000000004</v>
      </c>
    </row>
    <row r="1303" spans="1:53" x14ac:dyDescent="0.15">
      <c r="A1303" s="9"/>
      <c r="B1303" s="10"/>
      <c r="C1303" s="134"/>
      <c r="D1303" s="4" t="s">
        <v>9</v>
      </c>
      <c r="E1303" s="28"/>
      <c r="F1303" s="28"/>
      <c r="G1303" s="28"/>
      <c r="H1303" s="28"/>
      <c r="I1303" s="28"/>
      <c r="J1303" s="28"/>
      <c r="K1303" s="28"/>
      <c r="L1303" s="28"/>
      <c r="M1303" s="28"/>
      <c r="N1303" s="28"/>
      <c r="O1303" s="28"/>
      <c r="P1303" s="28"/>
      <c r="Q1303" s="28"/>
      <c r="R1303" s="28"/>
      <c r="S1303" s="28"/>
      <c r="T1303" s="28"/>
      <c r="U1303" s="28"/>
      <c r="V1303" s="28"/>
      <c r="W1303" s="28"/>
      <c r="X1303" s="28"/>
      <c r="Y1303" s="28">
        <v>659000</v>
      </c>
      <c r="Z1303" s="28">
        <v>893873</v>
      </c>
      <c r="AA1303" s="28">
        <v>938907</v>
      </c>
      <c r="AB1303" s="28">
        <v>964196</v>
      </c>
      <c r="AC1303" s="28">
        <v>951860</v>
      </c>
      <c r="AD1303" s="28">
        <v>966350</v>
      </c>
      <c r="AE1303" s="28">
        <v>1026500</v>
      </c>
      <c r="AF1303" s="28">
        <v>1098700</v>
      </c>
      <c r="AG1303" s="28">
        <v>1190800</v>
      </c>
      <c r="AH1303" s="28">
        <v>1196750</v>
      </c>
      <c r="AI1303" s="28">
        <v>1100960</v>
      </c>
      <c r="AJ1303" s="28">
        <v>1198319</v>
      </c>
      <c r="AK1303" s="28">
        <v>1232167</v>
      </c>
      <c r="AL1303" s="28">
        <v>1217856</v>
      </c>
      <c r="AM1303" s="28">
        <v>1124226</v>
      </c>
      <c r="AN1303" s="28">
        <v>1087910</v>
      </c>
      <c r="AO1303" s="28">
        <v>1079764</v>
      </c>
      <c r="AP1303" s="5">
        <v>1082.0999999999999</v>
      </c>
      <c r="AQ1303" s="5">
        <v>1087.8</v>
      </c>
      <c r="AR1303" s="5">
        <v>1162.7</v>
      </c>
      <c r="AS1303" s="5">
        <v>1069.9000000000001</v>
      </c>
      <c r="AU1303" s="51"/>
      <c r="AV1303" s="45"/>
      <c r="AW1303" s="46"/>
      <c r="AY1303" s="59">
        <f t="shared" si="1651"/>
        <v>5220.8</v>
      </c>
      <c r="AZ1303" s="59">
        <f t="shared" si="1651"/>
        <v>5122.5</v>
      </c>
      <c r="BA1303" s="59">
        <f t="shared" si="1651"/>
        <v>5609.9</v>
      </c>
    </row>
    <row r="1304" spans="1:53" x14ac:dyDescent="0.15">
      <c r="A1304" s="9"/>
      <c r="B1304" s="10"/>
      <c r="C1304" s="134"/>
      <c r="D1304" s="4" t="s">
        <v>10</v>
      </c>
      <c r="E1304" s="28"/>
      <c r="F1304" s="28"/>
      <c r="G1304" s="28"/>
      <c r="H1304" s="28"/>
      <c r="I1304" s="28"/>
      <c r="J1304" s="28"/>
      <c r="K1304" s="28"/>
      <c r="L1304" s="28"/>
      <c r="M1304" s="28"/>
      <c r="N1304" s="28"/>
      <c r="O1304" s="28"/>
      <c r="P1304" s="28"/>
      <c r="Q1304" s="28"/>
      <c r="R1304" s="28"/>
      <c r="S1304" s="28"/>
      <c r="T1304" s="28"/>
      <c r="U1304" s="28"/>
      <c r="V1304" s="28"/>
      <c r="W1304" s="28"/>
      <c r="X1304" s="28"/>
      <c r="Y1304" s="28"/>
      <c r="Z1304" s="28">
        <v>927</v>
      </c>
      <c r="AA1304" s="28">
        <v>1293</v>
      </c>
      <c r="AB1304" s="28">
        <v>7759</v>
      </c>
      <c r="AC1304" s="28">
        <v>21940</v>
      </c>
      <c r="AD1304" s="28">
        <v>27950</v>
      </c>
      <c r="AE1304" s="28">
        <v>32600</v>
      </c>
      <c r="AF1304" s="28">
        <v>34500</v>
      </c>
      <c r="AG1304" s="28">
        <v>45300</v>
      </c>
      <c r="AH1304" s="28">
        <v>59970</v>
      </c>
      <c r="AI1304" s="28">
        <v>90540</v>
      </c>
      <c r="AJ1304" s="28">
        <v>122701</v>
      </c>
      <c r="AK1304" s="28">
        <v>134053</v>
      </c>
      <c r="AL1304" s="28">
        <v>133184</v>
      </c>
      <c r="AM1304" s="28">
        <v>148704</v>
      </c>
      <c r="AN1304" s="28">
        <v>160160</v>
      </c>
      <c r="AO1304" s="28">
        <v>135386</v>
      </c>
      <c r="AP1304" s="5">
        <v>129.4</v>
      </c>
      <c r="AQ1304" s="5">
        <v>129.5</v>
      </c>
      <c r="AR1304" s="5">
        <v>105.6</v>
      </c>
      <c r="AS1304" s="5">
        <v>93.4</v>
      </c>
      <c r="AU1304" s="51"/>
      <c r="AV1304" s="45"/>
      <c r="AW1304" s="46"/>
      <c r="AY1304" s="59">
        <f t="shared" si="1651"/>
        <v>2158.6999999999998</v>
      </c>
      <c r="AZ1304" s="59">
        <f t="shared" si="1651"/>
        <v>2196.4</v>
      </c>
      <c r="BA1304" s="59">
        <f t="shared" si="1651"/>
        <v>2261.6999999999998</v>
      </c>
    </row>
    <row r="1305" spans="1:53" ht="14.25" thickBot="1" x14ac:dyDescent="0.2">
      <c r="A1305" s="9"/>
      <c r="B1305" s="10"/>
      <c r="C1305" s="135"/>
      <c r="D1305" s="6" t="s">
        <v>11</v>
      </c>
      <c r="E1305" s="29"/>
      <c r="F1305" s="29"/>
      <c r="G1305" s="29"/>
      <c r="H1305" s="29"/>
      <c r="I1305" s="29"/>
      <c r="J1305" s="29"/>
      <c r="K1305" s="29"/>
      <c r="L1305" s="29"/>
      <c r="M1305" s="29"/>
      <c r="N1305" s="29"/>
      <c r="O1305" s="29"/>
      <c r="P1305" s="29"/>
      <c r="Q1305" s="29"/>
      <c r="R1305" s="29"/>
      <c r="S1305" s="29"/>
      <c r="T1305" s="29"/>
      <c r="U1305" s="29"/>
      <c r="V1305" s="29"/>
      <c r="W1305" s="29"/>
      <c r="X1305" s="29"/>
      <c r="Y1305" s="29"/>
      <c r="Z1305" s="29">
        <f>Z1304</f>
        <v>927</v>
      </c>
      <c r="AA1305" s="29">
        <f>AA1304</f>
        <v>1293</v>
      </c>
      <c r="AB1305" s="29">
        <v>7789</v>
      </c>
      <c r="AC1305" s="29">
        <v>22512</v>
      </c>
      <c r="AD1305" s="29">
        <v>30300</v>
      </c>
      <c r="AE1305" s="29">
        <v>37600</v>
      </c>
      <c r="AF1305" s="29">
        <v>38800</v>
      </c>
      <c r="AG1305" s="29">
        <v>48900</v>
      </c>
      <c r="AH1305" s="29">
        <v>63220</v>
      </c>
      <c r="AI1305" s="29">
        <v>98920</v>
      </c>
      <c r="AJ1305" s="29">
        <v>135981</v>
      </c>
      <c r="AK1305" s="29">
        <v>148713</v>
      </c>
      <c r="AL1305" s="29">
        <v>145460</v>
      </c>
      <c r="AM1305" s="29">
        <v>164007</v>
      </c>
      <c r="AN1305" s="29">
        <v>176619</v>
      </c>
      <c r="AO1305" s="29"/>
      <c r="AP1305" s="7">
        <v>142.69999999999999</v>
      </c>
      <c r="AQ1305" s="7">
        <v>143.19999999999999</v>
      </c>
      <c r="AR1305" s="7">
        <v>125.2</v>
      </c>
      <c r="AS1305" s="7">
        <v>114.2</v>
      </c>
      <c r="AU1305" s="51"/>
      <c r="AV1305" s="47"/>
      <c r="AW1305" s="49"/>
      <c r="AY1305" s="59">
        <f t="shared" si="1651"/>
        <v>2343.4</v>
      </c>
      <c r="AZ1305" s="59">
        <f t="shared" si="1651"/>
        <v>2332.9</v>
      </c>
      <c r="BA1305" s="59">
        <f t="shared" si="1651"/>
        <v>2403.5</v>
      </c>
    </row>
    <row r="1306" spans="1:53" x14ac:dyDescent="0.15">
      <c r="A1306" s="9"/>
      <c r="B1306" s="10"/>
      <c r="C1306" s="133" t="s">
        <v>308</v>
      </c>
      <c r="D1306" s="2" t="s">
        <v>6</v>
      </c>
      <c r="E1306" s="26">
        <f t="shared" ref="E1306:AF1306" si="1652">SUM(E1307:E1308)-SUM(E1309:E1310)</f>
        <v>0</v>
      </c>
      <c r="F1306" s="26">
        <f t="shared" si="1652"/>
        <v>0</v>
      </c>
      <c r="G1306" s="26">
        <f t="shared" si="1652"/>
        <v>0</v>
      </c>
      <c r="H1306" s="26">
        <f t="shared" si="1652"/>
        <v>0</v>
      </c>
      <c r="I1306" s="26">
        <f t="shared" si="1652"/>
        <v>0</v>
      </c>
      <c r="J1306" s="26">
        <f t="shared" si="1652"/>
        <v>0</v>
      </c>
      <c r="K1306" s="26">
        <f t="shared" si="1652"/>
        <v>0</v>
      </c>
      <c r="L1306" s="26">
        <f t="shared" si="1652"/>
        <v>0</v>
      </c>
      <c r="M1306" s="26">
        <f t="shared" si="1652"/>
        <v>0</v>
      </c>
      <c r="N1306" s="26">
        <f t="shared" si="1652"/>
        <v>0</v>
      </c>
      <c r="O1306" s="26">
        <f t="shared" si="1652"/>
        <v>0</v>
      </c>
      <c r="P1306" s="26">
        <f t="shared" si="1652"/>
        <v>0</v>
      </c>
      <c r="Q1306" s="26">
        <f t="shared" si="1652"/>
        <v>0</v>
      </c>
      <c r="R1306" s="26">
        <f t="shared" si="1652"/>
        <v>0</v>
      </c>
      <c r="S1306" s="26">
        <f t="shared" si="1652"/>
        <v>0</v>
      </c>
      <c r="T1306" s="26">
        <f t="shared" si="1652"/>
        <v>0</v>
      </c>
      <c r="U1306" s="26">
        <f t="shared" si="1652"/>
        <v>0</v>
      </c>
      <c r="V1306" s="26">
        <f t="shared" si="1652"/>
        <v>0</v>
      </c>
      <c r="W1306" s="26">
        <f t="shared" si="1652"/>
        <v>0</v>
      </c>
      <c r="X1306" s="26">
        <f t="shared" si="1652"/>
        <v>0</v>
      </c>
      <c r="Y1306" s="26">
        <f t="shared" si="1652"/>
        <v>0</v>
      </c>
      <c r="Z1306" s="26">
        <f t="shared" si="1652"/>
        <v>0</v>
      </c>
      <c r="AA1306" s="26">
        <f t="shared" si="1652"/>
        <v>0</v>
      </c>
      <c r="AB1306" s="26">
        <f t="shared" si="1652"/>
        <v>0</v>
      </c>
      <c r="AC1306" s="26">
        <f t="shared" si="1652"/>
        <v>0</v>
      </c>
      <c r="AD1306" s="26">
        <f t="shared" si="1652"/>
        <v>0</v>
      </c>
      <c r="AE1306" s="26">
        <f t="shared" si="1652"/>
        <v>0</v>
      </c>
      <c r="AF1306" s="26">
        <f t="shared" si="1652"/>
        <v>0</v>
      </c>
      <c r="AG1306" s="37"/>
      <c r="AH1306" s="37"/>
      <c r="AI1306" s="37"/>
      <c r="AJ1306" s="37"/>
      <c r="AK1306" s="37"/>
      <c r="AL1306" s="37"/>
      <c r="AM1306" s="37"/>
      <c r="AN1306" s="37"/>
      <c r="AO1306" s="37"/>
      <c r="AP1306" s="14"/>
      <c r="AQ1306" s="14"/>
      <c r="AR1306" s="14"/>
      <c r="AS1306" s="14"/>
      <c r="AU1306" s="51"/>
      <c r="AV1306" s="52"/>
      <c r="AW1306" s="121" t="s">
        <v>422</v>
      </c>
      <c r="AY1306" s="27">
        <f>SUM(AY1307:AY1308)</f>
        <v>2631.3</v>
      </c>
      <c r="AZ1306" s="27">
        <f>SUM(AZ1307:AZ1308)</f>
        <v>2567.8000000000002</v>
      </c>
      <c r="BA1306" s="27">
        <f>SUM(BA1307:BA1308)</f>
        <v>2812.7</v>
      </c>
    </row>
    <row r="1307" spans="1:53" x14ac:dyDescent="0.15">
      <c r="A1307" s="9"/>
      <c r="B1307" s="10"/>
      <c r="C1307" s="134"/>
      <c r="D1307" s="4" t="s">
        <v>7</v>
      </c>
      <c r="E1307" s="28"/>
      <c r="F1307" s="28"/>
      <c r="G1307" s="28"/>
      <c r="H1307" s="28"/>
      <c r="I1307" s="28"/>
      <c r="J1307" s="28"/>
      <c r="K1307" s="28"/>
      <c r="L1307" s="28"/>
      <c r="M1307" s="28"/>
      <c r="N1307" s="28"/>
      <c r="O1307" s="28"/>
      <c r="P1307" s="28"/>
      <c r="Q1307" s="28"/>
      <c r="R1307" s="28"/>
      <c r="S1307" s="28"/>
      <c r="T1307" s="28"/>
      <c r="U1307" s="28"/>
      <c r="V1307" s="28"/>
      <c r="W1307" s="28"/>
      <c r="X1307" s="28"/>
      <c r="Y1307" s="28">
        <v>1609</v>
      </c>
      <c r="Z1307" s="28">
        <v>1060</v>
      </c>
      <c r="AA1307" s="28">
        <v>2010</v>
      </c>
      <c r="AB1307" s="28">
        <v>2710</v>
      </c>
      <c r="AC1307" s="28">
        <v>2605</v>
      </c>
      <c r="AD1307" s="28">
        <v>3920</v>
      </c>
      <c r="AE1307" s="28">
        <v>5950</v>
      </c>
      <c r="AF1307" s="28">
        <v>6440</v>
      </c>
      <c r="AG1307" s="37"/>
      <c r="AH1307" s="37"/>
      <c r="AI1307" s="37"/>
      <c r="AJ1307" s="37"/>
      <c r="AK1307" s="37"/>
      <c r="AL1307" s="37"/>
      <c r="AM1307" s="37"/>
      <c r="AN1307" s="37"/>
      <c r="AO1307" s="37"/>
      <c r="AP1307" s="14"/>
      <c r="AQ1307" s="14"/>
      <c r="AR1307" s="14"/>
      <c r="AS1307" s="14"/>
      <c r="AU1307" s="51"/>
      <c r="AV1307" s="52"/>
      <c r="AW1307" s="122"/>
      <c r="AY1307" s="59">
        <f t="shared" ref="AY1307:BA1311" si="1653">AP1403</f>
        <v>864.8</v>
      </c>
      <c r="AZ1307" s="59">
        <f t="shared" si="1653"/>
        <v>835.1</v>
      </c>
      <c r="BA1307" s="59">
        <f t="shared" si="1653"/>
        <v>910.9</v>
      </c>
    </row>
    <row r="1308" spans="1:53" x14ac:dyDescent="0.15">
      <c r="A1308" s="9"/>
      <c r="B1308" s="10"/>
      <c r="C1308" s="134"/>
      <c r="D1308" s="4" t="s">
        <v>8</v>
      </c>
      <c r="E1308" s="28"/>
      <c r="F1308" s="28"/>
      <c r="G1308" s="28"/>
      <c r="H1308" s="28"/>
      <c r="I1308" s="28"/>
      <c r="J1308" s="28"/>
      <c r="K1308" s="28"/>
      <c r="L1308" s="28"/>
      <c r="M1308" s="28"/>
      <c r="N1308" s="28"/>
      <c r="O1308" s="28"/>
      <c r="P1308" s="28"/>
      <c r="Q1308" s="28"/>
      <c r="R1308" s="28"/>
      <c r="S1308" s="28"/>
      <c r="T1308" s="28"/>
      <c r="U1308" s="28"/>
      <c r="V1308" s="28"/>
      <c r="W1308" s="28"/>
      <c r="X1308" s="28"/>
      <c r="Y1308" s="28">
        <v>51891</v>
      </c>
      <c r="Z1308" s="28">
        <v>37624</v>
      </c>
      <c r="AA1308" s="28">
        <v>54100</v>
      </c>
      <c r="AB1308" s="28">
        <v>48890</v>
      </c>
      <c r="AC1308" s="28">
        <v>51455</v>
      </c>
      <c r="AD1308" s="28">
        <v>53480</v>
      </c>
      <c r="AE1308" s="28">
        <v>55070</v>
      </c>
      <c r="AF1308" s="28">
        <v>54880</v>
      </c>
      <c r="AG1308" s="37"/>
      <c r="AH1308" s="37"/>
      <c r="AI1308" s="37"/>
      <c r="AJ1308" s="37"/>
      <c r="AK1308" s="37"/>
      <c r="AL1308" s="37"/>
      <c r="AM1308" s="37"/>
      <c r="AN1308" s="37"/>
      <c r="AO1308" s="37"/>
      <c r="AP1308" s="14"/>
      <c r="AQ1308" s="14"/>
      <c r="AR1308" s="14"/>
      <c r="AS1308" s="14"/>
      <c r="AU1308" s="51"/>
      <c r="AV1308" s="52"/>
      <c r="AW1308" s="122"/>
      <c r="AY1308" s="59">
        <f t="shared" si="1653"/>
        <v>1766.5</v>
      </c>
      <c r="AZ1308" s="59">
        <f t="shared" si="1653"/>
        <v>1732.7</v>
      </c>
      <c r="BA1308" s="59">
        <f t="shared" si="1653"/>
        <v>1901.8</v>
      </c>
    </row>
    <row r="1309" spans="1:53" x14ac:dyDescent="0.15">
      <c r="A1309" s="9"/>
      <c r="B1309" s="10"/>
      <c r="C1309" s="134"/>
      <c r="D1309" s="4" t="s">
        <v>9</v>
      </c>
      <c r="E1309" s="28"/>
      <c r="F1309" s="28"/>
      <c r="G1309" s="28"/>
      <c r="H1309" s="28"/>
      <c r="I1309" s="28"/>
      <c r="J1309" s="28"/>
      <c r="K1309" s="28"/>
      <c r="L1309" s="28"/>
      <c r="M1309" s="28"/>
      <c r="N1309" s="28"/>
      <c r="O1309" s="28"/>
      <c r="P1309" s="28"/>
      <c r="Q1309" s="28"/>
      <c r="R1309" s="28"/>
      <c r="S1309" s="28"/>
      <c r="T1309" s="28"/>
      <c r="U1309" s="28"/>
      <c r="V1309" s="28"/>
      <c r="W1309" s="28"/>
      <c r="X1309" s="28"/>
      <c r="Y1309" s="28">
        <v>49903</v>
      </c>
      <c r="Z1309" s="28">
        <v>36067</v>
      </c>
      <c r="AA1309" s="28">
        <v>46587</v>
      </c>
      <c r="AB1309" s="28">
        <v>47312</v>
      </c>
      <c r="AC1309" s="28">
        <v>49593</v>
      </c>
      <c r="AD1309" s="28">
        <v>49680</v>
      </c>
      <c r="AE1309" s="28">
        <v>51730</v>
      </c>
      <c r="AF1309" s="28">
        <v>52270</v>
      </c>
      <c r="AG1309" s="37"/>
      <c r="AH1309" s="37"/>
      <c r="AI1309" s="37"/>
      <c r="AJ1309" s="37"/>
      <c r="AK1309" s="37"/>
      <c r="AL1309" s="37"/>
      <c r="AM1309" s="37"/>
      <c r="AN1309" s="37"/>
      <c r="AO1309" s="37"/>
      <c r="AP1309" s="14"/>
      <c r="AQ1309" s="14"/>
      <c r="AR1309" s="14"/>
      <c r="AS1309" s="14"/>
      <c r="AU1309" s="51"/>
      <c r="AV1309" s="52"/>
      <c r="AW1309" s="122"/>
      <c r="AY1309" s="59">
        <f t="shared" si="1653"/>
        <v>2060.4</v>
      </c>
      <c r="AZ1309" s="59">
        <f t="shared" si="1653"/>
        <v>2006.7</v>
      </c>
      <c r="BA1309" s="59">
        <f t="shared" si="1653"/>
        <v>2202.6999999999998</v>
      </c>
    </row>
    <row r="1310" spans="1:53" x14ac:dyDescent="0.15">
      <c r="A1310" s="9"/>
      <c r="B1310" s="10"/>
      <c r="C1310" s="134"/>
      <c r="D1310" s="4" t="s">
        <v>10</v>
      </c>
      <c r="E1310" s="28"/>
      <c r="F1310" s="28"/>
      <c r="G1310" s="28"/>
      <c r="H1310" s="28"/>
      <c r="I1310" s="28"/>
      <c r="J1310" s="28"/>
      <c r="K1310" s="28"/>
      <c r="L1310" s="28"/>
      <c r="M1310" s="28"/>
      <c r="N1310" s="28"/>
      <c r="O1310" s="28"/>
      <c r="P1310" s="28"/>
      <c r="Q1310" s="28"/>
      <c r="R1310" s="28"/>
      <c r="S1310" s="28"/>
      <c r="T1310" s="28"/>
      <c r="U1310" s="28"/>
      <c r="V1310" s="28"/>
      <c r="W1310" s="28"/>
      <c r="X1310" s="28"/>
      <c r="Y1310" s="28">
        <v>3597</v>
      </c>
      <c r="Z1310" s="28">
        <v>2617</v>
      </c>
      <c r="AA1310" s="28">
        <v>9523</v>
      </c>
      <c r="AB1310" s="28">
        <v>4288</v>
      </c>
      <c r="AC1310" s="28">
        <v>4467</v>
      </c>
      <c r="AD1310" s="28">
        <v>7720</v>
      </c>
      <c r="AE1310" s="28">
        <v>9290</v>
      </c>
      <c r="AF1310" s="28">
        <v>9050</v>
      </c>
      <c r="AG1310" s="37"/>
      <c r="AH1310" s="37"/>
      <c r="AI1310" s="37"/>
      <c r="AJ1310" s="37"/>
      <c r="AK1310" s="37"/>
      <c r="AL1310" s="37"/>
      <c r="AM1310" s="37"/>
      <c r="AN1310" s="37"/>
      <c r="AO1310" s="37"/>
      <c r="AP1310" s="14"/>
      <c r="AQ1310" s="14"/>
      <c r="AR1310" s="14"/>
      <c r="AS1310" s="14"/>
      <c r="AU1310" s="51"/>
      <c r="AV1310" s="52"/>
      <c r="AW1310" s="122"/>
      <c r="AY1310" s="59">
        <f t="shared" si="1653"/>
        <v>570.9</v>
      </c>
      <c r="AZ1310" s="59">
        <f t="shared" si="1653"/>
        <v>561.1</v>
      </c>
      <c r="BA1310" s="59">
        <f t="shared" si="1653"/>
        <v>610</v>
      </c>
    </row>
    <row r="1311" spans="1:53" ht="14.25" thickBot="1" x14ac:dyDescent="0.2">
      <c r="A1311" s="9"/>
      <c r="B1311" s="10"/>
      <c r="C1311" s="135"/>
      <c r="D1311" s="6" t="s">
        <v>11</v>
      </c>
      <c r="E1311" s="29"/>
      <c r="F1311" s="29"/>
      <c r="G1311" s="29"/>
      <c r="H1311" s="29"/>
      <c r="I1311" s="29"/>
      <c r="J1311" s="29"/>
      <c r="K1311" s="29"/>
      <c r="L1311" s="29"/>
      <c r="M1311" s="29"/>
      <c r="N1311" s="29"/>
      <c r="O1311" s="29"/>
      <c r="P1311" s="29"/>
      <c r="Q1311" s="29"/>
      <c r="R1311" s="29"/>
      <c r="S1311" s="29"/>
      <c r="T1311" s="29"/>
      <c r="U1311" s="29"/>
      <c r="V1311" s="29"/>
      <c r="W1311" s="29"/>
      <c r="X1311" s="29"/>
      <c r="Y1311" s="29">
        <f>Y1310</f>
        <v>3597</v>
      </c>
      <c r="Z1311" s="29">
        <f>Z1310</f>
        <v>2617</v>
      </c>
      <c r="AA1311" s="29">
        <f>AA1310</f>
        <v>9523</v>
      </c>
      <c r="AB1311" s="29">
        <v>4335</v>
      </c>
      <c r="AC1311" s="29">
        <v>4481</v>
      </c>
      <c r="AD1311" s="29">
        <v>8230</v>
      </c>
      <c r="AE1311" s="29">
        <v>10700</v>
      </c>
      <c r="AF1311" s="29">
        <v>10660</v>
      </c>
      <c r="AG1311" s="37"/>
      <c r="AH1311" s="37"/>
      <c r="AI1311" s="37"/>
      <c r="AJ1311" s="37"/>
      <c r="AK1311" s="37"/>
      <c r="AL1311" s="37"/>
      <c r="AM1311" s="37"/>
      <c r="AN1311" s="37"/>
      <c r="AO1311" s="37"/>
      <c r="AP1311" s="14"/>
      <c r="AQ1311" s="14"/>
      <c r="AR1311" s="14"/>
      <c r="AS1311" s="14"/>
      <c r="AU1311" s="51"/>
      <c r="AV1311" s="52"/>
      <c r="AW1311" s="123"/>
      <c r="AY1311" s="59">
        <f t="shared" si="1653"/>
        <v>658.1</v>
      </c>
      <c r="AZ1311" s="59">
        <f t="shared" si="1653"/>
        <v>647.79999999999995</v>
      </c>
      <c r="BA1311" s="59">
        <f t="shared" si="1653"/>
        <v>705.2</v>
      </c>
    </row>
    <row r="1312" spans="1:53" x14ac:dyDescent="0.15">
      <c r="A1312" s="9"/>
      <c r="B1312" s="10"/>
      <c r="C1312" s="136" t="s">
        <v>237</v>
      </c>
      <c r="D1312" s="2" t="s">
        <v>6</v>
      </c>
      <c r="E1312" s="26"/>
      <c r="F1312" s="26"/>
      <c r="G1312" s="26"/>
      <c r="H1312" s="26"/>
      <c r="I1312" s="26"/>
      <c r="J1312" s="26"/>
      <c r="K1312" s="26"/>
      <c r="L1312" s="26"/>
      <c r="M1312" s="26"/>
      <c r="N1312" s="26"/>
      <c r="O1312" s="26"/>
      <c r="P1312" s="26"/>
      <c r="Q1312" s="26"/>
      <c r="R1312" s="26"/>
      <c r="S1312" s="26"/>
      <c r="T1312" s="26"/>
      <c r="U1312" s="26"/>
      <c r="V1312" s="26"/>
      <c r="W1312" s="26"/>
      <c r="X1312" s="26"/>
      <c r="Y1312" s="26"/>
      <c r="Z1312" s="26"/>
      <c r="AA1312" s="26"/>
      <c r="AB1312" s="26"/>
      <c r="AC1312" s="26"/>
      <c r="AD1312" s="26"/>
      <c r="AE1312" s="26"/>
      <c r="AF1312" s="26"/>
      <c r="AG1312" s="26"/>
      <c r="AH1312" s="26"/>
      <c r="AI1312" s="26"/>
      <c r="AJ1312" s="26"/>
      <c r="AK1312" s="26"/>
      <c r="AL1312" s="26"/>
      <c r="AM1312" s="26"/>
      <c r="AN1312" s="26"/>
      <c r="AO1312" s="26"/>
      <c r="AP1312" s="3"/>
      <c r="AQ1312" s="3"/>
      <c r="AR1312" s="3">
        <v>188.5</v>
      </c>
      <c r="AS1312" s="3">
        <v>178.6</v>
      </c>
      <c r="AU1312" s="51"/>
      <c r="AV1312" s="52"/>
      <c r="AW1312" s="53" t="s">
        <v>255</v>
      </c>
      <c r="AY1312" s="59">
        <f t="shared" ref="AY1312:AY1325" si="1654">AP1414</f>
        <v>0</v>
      </c>
      <c r="AZ1312" s="59">
        <f t="shared" ref="AZ1312:AZ1325" si="1655">AQ1414</f>
        <v>0</v>
      </c>
      <c r="BA1312" s="59">
        <f t="shared" ref="BA1312:BA1325" si="1656">AR1414</f>
        <v>157.30000000000001</v>
      </c>
    </row>
    <row r="1313" spans="1:53" x14ac:dyDescent="0.15">
      <c r="A1313" s="9"/>
      <c r="B1313" s="10"/>
      <c r="C1313" s="137"/>
      <c r="D1313" s="4" t="s">
        <v>7</v>
      </c>
      <c r="E1313" s="28"/>
      <c r="F1313" s="28"/>
      <c r="G1313" s="28"/>
      <c r="H1313" s="28"/>
      <c r="I1313" s="28"/>
      <c r="J1313" s="28"/>
      <c r="K1313" s="28"/>
      <c r="L1313" s="28"/>
      <c r="M1313" s="28"/>
      <c r="N1313" s="28"/>
      <c r="O1313" s="28"/>
      <c r="P1313" s="28"/>
      <c r="Q1313" s="28"/>
      <c r="R1313" s="28"/>
      <c r="S1313" s="28"/>
      <c r="T1313" s="28"/>
      <c r="U1313" s="28"/>
      <c r="V1313" s="28"/>
      <c r="W1313" s="28"/>
      <c r="X1313" s="28"/>
      <c r="Y1313" s="28"/>
      <c r="Z1313" s="28"/>
      <c r="AA1313" s="28"/>
      <c r="AB1313" s="28"/>
      <c r="AC1313" s="28"/>
      <c r="AD1313" s="28"/>
      <c r="AE1313" s="28"/>
      <c r="AF1313" s="28"/>
      <c r="AG1313" s="28"/>
      <c r="AH1313" s="28"/>
      <c r="AI1313" s="28"/>
      <c r="AJ1313" s="28"/>
      <c r="AK1313" s="28"/>
      <c r="AL1313" s="28"/>
      <c r="AM1313" s="28"/>
      <c r="AN1313" s="28"/>
      <c r="AO1313" s="28"/>
      <c r="AP1313" s="5"/>
      <c r="AQ1313" s="5"/>
      <c r="AR1313" s="5">
        <v>23.7</v>
      </c>
      <c r="AS1313" s="5">
        <v>21.6</v>
      </c>
      <c r="AU1313" s="51"/>
      <c r="AV1313" s="52"/>
      <c r="AW1313" s="54"/>
      <c r="AY1313" s="59">
        <f t="shared" si="1654"/>
        <v>0</v>
      </c>
      <c r="AZ1313" s="59">
        <f t="shared" si="1655"/>
        <v>0</v>
      </c>
      <c r="BA1313" s="59">
        <f t="shared" si="1656"/>
        <v>100.4</v>
      </c>
    </row>
    <row r="1314" spans="1:53" x14ac:dyDescent="0.15">
      <c r="A1314" s="9"/>
      <c r="B1314" s="10"/>
      <c r="C1314" s="137"/>
      <c r="D1314" s="4" t="s">
        <v>8</v>
      </c>
      <c r="E1314" s="28"/>
      <c r="F1314" s="28"/>
      <c r="G1314" s="28"/>
      <c r="H1314" s="28"/>
      <c r="I1314" s="28"/>
      <c r="J1314" s="28"/>
      <c r="K1314" s="28"/>
      <c r="L1314" s="28"/>
      <c r="M1314" s="28"/>
      <c r="N1314" s="28"/>
      <c r="O1314" s="28"/>
      <c r="P1314" s="28"/>
      <c r="Q1314" s="28"/>
      <c r="R1314" s="28"/>
      <c r="S1314" s="28"/>
      <c r="T1314" s="28"/>
      <c r="U1314" s="28"/>
      <c r="V1314" s="28"/>
      <c r="W1314" s="28"/>
      <c r="X1314" s="28"/>
      <c r="Y1314" s="28"/>
      <c r="Z1314" s="28"/>
      <c r="AA1314" s="28"/>
      <c r="AB1314" s="28"/>
      <c r="AC1314" s="28"/>
      <c r="AD1314" s="28"/>
      <c r="AE1314" s="28"/>
      <c r="AF1314" s="28"/>
      <c r="AG1314" s="28"/>
      <c r="AH1314" s="28"/>
      <c r="AI1314" s="28"/>
      <c r="AJ1314" s="28"/>
      <c r="AK1314" s="28"/>
      <c r="AL1314" s="28"/>
      <c r="AM1314" s="28"/>
      <c r="AN1314" s="28"/>
      <c r="AO1314" s="28"/>
      <c r="AP1314" s="5"/>
      <c r="AQ1314" s="5"/>
      <c r="AR1314" s="5">
        <v>164.8</v>
      </c>
      <c r="AS1314" s="5">
        <v>157</v>
      </c>
      <c r="AU1314" s="51"/>
      <c r="AV1314" s="52"/>
      <c r="AW1314" s="54"/>
      <c r="AY1314" s="59">
        <f t="shared" si="1654"/>
        <v>0</v>
      </c>
      <c r="AZ1314" s="59">
        <f t="shared" si="1655"/>
        <v>0</v>
      </c>
      <c r="BA1314" s="59">
        <f t="shared" si="1656"/>
        <v>56.9</v>
      </c>
    </row>
    <row r="1315" spans="1:53" x14ac:dyDescent="0.15">
      <c r="A1315" s="9"/>
      <c r="B1315" s="10"/>
      <c r="C1315" s="137"/>
      <c r="D1315" s="4" t="s">
        <v>9</v>
      </c>
      <c r="E1315" s="28"/>
      <c r="F1315" s="28"/>
      <c r="G1315" s="28"/>
      <c r="H1315" s="28"/>
      <c r="I1315" s="28"/>
      <c r="J1315" s="28"/>
      <c r="K1315" s="28"/>
      <c r="L1315" s="28"/>
      <c r="M1315" s="28"/>
      <c r="N1315" s="28"/>
      <c r="O1315" s="28"/>
      <c r="P1315" s="28"/>
      <c r="Q1315" s="28"/>
      <c r="R1315" s="28"/>
      <c r="S1315" s="28"/>
      <c r="T1315" s="28"/>
      <c r="U1315" s="28"/>
      <c r="V1315" s="28"/>
      <c r="W1315" s="28"/>
      <c r="X1315" s="28"/>
      <c r="Y1315" s="28"/>
      <c r="Z1315" s="28"/>
      <c r="AA1315" s="28"/>
      <c r="AB1315" s="28"/>
      <c r="AC1315" s="28"/>
      <c r="AD1315" s="28"/>
      <c r="AE1315" s="28"/>
      <c r="AF1315" s="28"/>
      <c r="AG1315" s="28"/>
      <c r="AH1315" s="28"/>
      <c r="AI1315" s="28"/>
      <c r="AJ1315" s="28"/>
      <c r="AK1315" s="28"/>
      <c r="AL1315" s="28"/>
      <c r="AM1315" s="28"/>
      <c r="AN1315" s="28"/>
      <c r="AO1315" s="28"/>
      <c r="AP1315" s="5"/>
      <c r="AQ1315" s="5"/>
      <c r="AR1315" s="5">
        <v>179.9</v>
      </c>
      <c r="AS1315" s="5">
        <v>170.4</v>
      </c>
      <c r="AU1315" s="51"/>
      <c r="AV1315" s="52"/>
      <c r="AW1315" s="54"/>
      <c r="AY1315" s="59">
        <f t="shared" si="1654"/>
        <v>0</v>
      </c>
      <c r="AZ1315" s="59">
        <f t="shared" si="1655"/>
        <v>0</v>
      </c>
      <c r="BA1315" s="59">
        <f t="shared" si="1656"/>
        <v>156.30000000000001</v>
      </c>
    </row>
    <row r="1316" spans="1:53" x14ac:dyDescent="0.15">
      <c r="A1316" s="9"/>
      <c r="B1316" s="10"/>
      <c r="C1316" s="137"/>
      <c r="D1316" s="4" t="s">
        <v>10</v>
      </c>
      <c r="E1316" s="28"/>
      <c r="F1316" s="28"/>
      <c r="G1316" s="28"/>
      <c r="H1316" s="28"/>
      <c r="I1316" s="28"/>
      <c r="J1316" s="28"/>
      <c r="K1316" s="28"/>
      <c r="L1316" s="28"/>
      <c r="M1316" s="28"/>
      <c r="N1316" s="28"/>
      <c r="O1316" s="28"/>
      <c r="P1316" s="28"/>
      <c r="Q1316" s="28"/>
      <c r="R1316" s="28"/>
      <c r="S1316" s="28"/>
      <c r="T1316" s="28"/>
      <c r="U1316" s="28"/>
      <c r="V1316" s="28"/>
      <c r="W1316" s="28"/>
      <c r="X1316" s="28"/>
      <c r="Y1316" s="28"/>
      <c r="Z1316" s="28"/>
      <c r="AA1316" s="28"/>
      <c r="AB1316" s="28"/>
      <c r="AC1316" s="28"/>
      <c r="AD1316" s="28"/>
      <c r="AE1316" s="28"/>
      <c r="AF1316" s="28"/>
      <c r="AG1316" s="28"/>
      <c r="AH1316" s="28"/>
      <c r="AI1316" s="28"/>
      <c r="AJ1316" s="28"/>
      <c r="AK1316" s="28"/>
      <c r="AL1316" s="28"/>
      <c r="AM1316" s="28"/>
      <c r="AN1316" s="28"/>
      <c r="AO1316" s="28"/>
      <c r="AP1316" s="5"/>
      <c r="AQ1316" s="5"/>
      <c r="AR1316" s="5">
        <v>8.6</v>
      </c>
      <c r="AS1316" s="5">
        <v>8.1999999999999993</v>
      </c>
      <c r="AU1316" s="51"/>
      <c r="AV1316" s="52"/>
      <c r="AW1316" s="54"/>
      <c r="AY1316" s="59">
        <f t="shared" si="1654"/>
        <v>0</v>
      </c>
      <c r="AZ1316" s="59">
        <f t="shared" si="1655"/>
        <v>0</v>
      </c>
      <c r="BA1316" s="59">
        <f t="shared" si="1656"/>
        <v>1</v>
      </c>
    </row>
    <row r="1317" spans="1:53" ht="14.25" thickBot="1" x14ac:dyDescent="0.2">
      <c r="A1317" s="9"/>
      <c r="B1317" s="11"/>
      <c r="C1317" s="138"/>
      <c r="D1317" s="6" t="s">
        <v>11</v>
      </c>
      <c r="E1317" s="29"/>
      <c r="F1317" s="29"/>
      <c r="G1317" s="29"/>
      <c r="H1317" s="29"/>
      <c r="I1317" s="29"/>
      <c r="J1317" s="29"/>
      <c r="K1317" s="29"/>
      <c r="L1317" s="29"/>
      <c r="M1317" s="29"/>
      <c r="N1317" s="29"/>
      <c r="O1317" s="29"/>
      <c r="P1317" s="29"/>
      <c r="Q1317" s="29"/>
      <c r="R1317" s="29"/>
      <c r="S1317" s="29"/>
      <c r="T1317" s="29"/>
      <c r="U1317" s="29"/>
      <c r="V1317" s="29"/>
      <c r="W1317" s="29"/>
      <c r="X1317" s="29"/>
      <c r="Y1317" s="29"/>
      <c r="Z1317" s="29"/>
      <c r="AA1317" s="29"/>
      <c r="AB1317" s="29"/>
      <c r="AC1317" s="29"/>
      <c r="AD1317" s="29"/>
      <c r="AE1317" s="29"/>
      <c r="AF1317" s="29"/>
      <c r="AG1317" s="29"/>
      <c r="AH1317" s="29"/>
      <c r="AI1317" s="29"/>
      <c r="AJ1317" s="29"/>
      <c r="AK1317" s="29"/>
      <c r="AL1317" s="29"/>
      <c r="AM1317" s="29"/>
      <c r="AN1317" s="29"/>
      <c r="AO1317" s="29"/>
      <c r="AP1317" s="7"/>
      <c r="AQ1317" s="7"/>
      <c r="AR1317" s="7">
        <v>8.6</v>
      </c>
      <c r="AS1317" s="7">
        <v>8.1999999999999993</v>
      </c>
      <c r="AU1317" s="51"/>
      <c r="AV1317" s="52"/>
      <c r="AW1317" s="55"/>
      <c r="AY1317" s="59">
        <f t="shared" si="1654"/>
        <v>0</v>
      </c>
      <c r="AZ1317" s="59">
        <f t="shared" si="1655"/>
        <v>0</v>
      </c>
      <c r="BA1317" s="59">
        <f t="shared" si="1656"/>
        <v>1</v>
      </c>
    </row>
    <row r="1318" spans="1:53" x14ac:dyDescent="0.15">
      <c r="A1318" s="9"/>
      <c r="B1318" s="9"/>
      <c r="C1318" s="136" t="s">
        <v>238</v>
      </c>
      <c r="D1318" s="2" t="s">
        <v>6</v>
      </c>
      <c r="E1318" s="26"/>
      <c r="F1318" s="26"/>
      <c r="G1318" s="26"/>
      <c r="H1318" s="26"/>
      <c r="I1318" s="26"/>
      <c r="J1318" s="26"/>
      <c r="K1318" s="26"/>
      <c r="L1318" s="26"/>
      <c r="M1318" s="26"/>
      <c r="N1318" s="26"/>
      <c r="O1318" s="26"/>
      <c r="P1318" s="26"/>
      <c r="Q1318" s="26"/>
      <c r="R1318" s="26"/>
      <c r="S1318" s="26"/>
      <c r="T1318" s="26"/>
      <c r="U1318" s="26"/>
      <c r="V1318" s="26"/>
      <c r="W1318" s="26"/>
      <c r="X1318" s="26"/>
      <c r="Y1318" s="26"/>
      <c r="Z1318" s="26"/>
      <c r="AA1318" s="26"/>
      <c r="AB1318" s="26"/>
      <c r="AC1318" s="26"/>
      <c r="AD1318" s="26"/>
      <c r="AE1318" s="26"/>
      <c r="AF1318" s="26"/>
      <c r="AG1318" s="26"/>
      <c r="AH1318" s="26"/>
      <c r="AI1318" s="26"/>
      <c r="AJ1318" s="26"/>
      <c r="AK1318" s="26"/>
      <c r="AL1318" s="26"/>
      <c r="AM1318" s="26"/>
      <c r="AN1318" s="26"/>
      <c r="AO1318" s="26"/>
      <c r="AP1318" s="3"/>
      <c r="AQ1318" s="3"/>
      <c r="AR1318" s="3">
        <v>158.30000000000001</v>
      </c>
      <c r="AS1318" s="3">
        <v>142</v>
      </c>
      <c r="AU1318" s="51"/>
      <c r="AV1318" s="52"/>
      <c r="AW1318" s="53" t="s">
        <v>256</v>
      </c>
      <c r="AY1318" s="59">
        <f t="shared" si="1654"/>
        <v>0</v>
      </c>
      <c r="AZ1318" s="59">
        <f t="shared" si="1655"/>
        <v>0</v>
      </c>
      <c r="BA1318" s="59">
        <f t="shared" si="1656"/>
        <v>629.20000000000005</v>
      </c>
    </row>
    <row r="1319" spans="1:53" x14ac:dyDescent="0.15">
      <c r="A1319" s="9"/>
      <c r="B1319" s="10"/>
      <c r="C1319" s="137"/>
      <c r="D1319" s="4" t="s">
        <v>7</v>
      </c>
      <c r="E1319" s="28"/>
      <c r="F1319" s="28"/>
      <c r="G1319" s="28"/>
      <c r="H1319" s="28"/>
      <c r="I1319" s="28"/>
      <c r="J1319" s="28"/>
      <c r="K1319" s="28"/>
      <c r="L1319" s="28"/>
      <c r="M1319" s="28"/>
      <c r="N1319" s="28"/>
      <c r="O1319" s="28"/>
      <c r="P1319" s="28"/>
      <c r="Q1319" s="28"/>
      <c r="R1319" s="28"/>
      <c r="S1319" s="28"/>
      <c r="T1319" s="28"/>
      <c r="U1319" s="28"/>
      <c r="V1319" s="28"/>
      <c r="W1319" s="28"/>
      <c r="X1319" s="28"/>
      <c r="Y1319" s="28"/>
      <c r="Z1319" s="28"/>
      <c r="AA1319" s="28"/>
      <c r="AB1319" s="28"/>
      <c r="AC1319" s="28"/>
      <c r="AD1319" s="28"/>
      <c r="AE1319" s="28"/>
      <c r="AF1319" s="28"/>
      <c r="AG1319" s="28"/>
      <c r="AH1319" s="28"/>
      <c r="AI1319" s="28"/>
      <c r="AJ1319" s="28"/>
      <c r="AK1319" s="28"/>
      <c r="AL1319" s="28"/>
      <c r="AM1319" s="28"/>
      <c r="AN1319" s="28"/>
      <c r="AO1319" s="28"/>
      <c r="AP1319" s="5"/>
      <c r="AQ1319" s="5"/>
      <c r="AR1319" s="5">
        <v>1.9</v>
      </c>
      <c r="AS1319" s="5">
        <v>1.5</v>
      </c>
      <c r="AU1319" s="51"/>
      <c r="AV1319" s="52"/>
      <c r="AW1319" s="54"/>
      <c r="AY1319" s="59">
        <f t="shared" si="1654"/>
        <v>0</v>
      </c>
      <c r="AZ1319" s="59">
        <f t="shared" si="1655"/>
        <v>0</v>
      </c>
      <c r="BA1319" s="59">
        <f t="shared" si="1656"/>
        <v>106.4</v>
      </c>
    </row>
    <row r="1320" spans="1:53" x14ac:dyDescent="0.15">
      <c r="A1320" s="9"/>
      <c r="B1320" s="10"/>
      <c r="C1320" s="137"/>
      <c r="D1320" s="4" t="s">
        <v>8</v>
      </c>
      <c r="E1320" s="28"/>
      <c r="F1320" s="28"/>
      <c r="G1320" s="28"/>
      <c r="H1320" s="28"/>
      <c r="I1320" s="28"/>
      <c r="J1320" s="28"/>
      <c r="K1320" s="28"/>
      <c r="L1320" s="28"/>
      <c r="M1320" s="28"/>
      <c r="N1320" s="28"/>
      <c r="O1320" s="28"/>
      <c r="P1320" s="28"/>
      <c r="Q1320" s="28"/>
      <c r="R1320" s="28"/>
      <c r="S1320" s="28"/>
      <c r="T1320" s="28"/>
      <c r="U1320" s="28"/>
      <c r="V1320" s="28"/>
      <c r="W1320" s="28"/>
      <c r="X1320" s="28"/>
      <c r="Y1320" s="28"/>
      <c r="Z1320" s="28"/>
      <c r="AA1320" s="28"/>
      <c r="AB1320" s="28"/>
      <c r="AC1320" s="28"/>
      <c r="AD1320" s="28"/>
      <c r="AE1320" s="28"/>
      <c r="AF1320" s="28"/>
      <c r="AG1320" s="28"/>
      <c r="AH1320" s="28"/>
      <c r="AI1320" s="28"/>
      <c r="AJ1320" s="28"/>
      <c r="AK1320" s="28"/>
      <c r="AL1320" s="28"/>
      <c r="AM1320" s="28"/>
      <c r="AN1320" s="28"/>
      <c r="AO1320" s="28"/>
      <c r="AP1320" s="5"/>
      <c r="AQ1320" s="5"/>
      <c r="AR1320" s="5">
        <v>156.4</v>
      </c>
      <c r="AS1320" s="5">
        <v>140.5</v>
      </c>
      <c r="AU1320" s="51"/>
      <c r="AV1320" s="52"/>
      <c r="AW1320" s="54"/>
      <c r="AY1320" s="59">
        <f t="shared" si="1654"/>
        <v>0</v>
      </c>
      <c r="AZ1320" s="59">
        <f t="shared" si="1655"/>
        <v>0</v>
      </c>
      <c r="BA1320" s="59">
        <f t="shared" si="1656"/>
        <v>522.79999999999995</v>
      </c>
    </row>
    <row r="1321" spans="1:53" x14ac:dyDescent="0.15">
      <c r="A1321" s="9"/>
      <c r="B1321" s="10"/>
      <c r="C1321" s="137"/>
      <c r="D1321" s="4" t="s">
        <v>9</v>
      </c>
      <c r="E1321" s="28"/>
      <c r="F1321" s="28"/>
      <c r="G1321" s="28"/>
      <c r="H1321" s="28"/>
      <c r="I1321" s="28"/>
      <c r="J1321" s="28"/>
      <c r="K1321" s="28"/>
      <c r="L1321" s="28"/>
      <c r="M1321" s="28"/>
      <c r="N1321" s="28"/>
      <c r="O1321" s="28"/>
      <c r="P1321" s="28"/>
      <c r="Q1321" s="28"/>
      <c r="R1321" s="28"/>
      <c r="S1321" s="28"/>
      <c r="T1321" s="28"/>
      <c r="U1321" s="28"/>
      <c r="V1321" s="28"/>
      <c r="W1321" s="28"/>
      <c r="X1321" s="28"/>
      <c r="Y1321" s="28"/>
      <c r="Z1321" s="28"/>
      <c r="AA1321" s="28"/>
      <c r="AB1321" s="28"/>
      <c r="AC1321" s="28"/>
      <c r="AD1321" s="28"/>
      <c r="AE1321" s="28"/>
      <c r="AF1321" s="28"/>
      <c r="AG1321" s="28"/>
      <c r="AH1321" s="28"/>
      <c r="AI1321" s="28"/>
      <c r="AJ1321" s="28"/>
      <c r="AK1321" s="28"/>
      <c r="AL1321" s="28"/>
      <c r="AM1321" s="28"/>
      <c r="AN1321" s="28"/>
      <c r="AO1321" s="28"/>
      <c r="AP1321" s="5"/>
      <c r="AQ1321" s="5"/>
      <c r="AR1321" s="5">
        <v>143.9</v>
      </c>
      <c r="AS1321" s="5">
        <v>134.6</v>
      </c>
      <c r="AU1321" s="51"/>
      <c r="AV1321" s="52"/>
      <c r="AW1321" s="54"/>
      <c r="AY1321" s="59">
        <f t="shared" si="1654"/>
        <v>0</v>
      </c>
      <c r="AZ1321" s="59">
        <f t="shared" si="1655"/>
        <v>0</v>
      </c>
      <c r="BA1321" s="59">
        <f t="shared" si="1656"/>
        <v>583.29999999999995</v>
      </c>
    </row>
    <row r="1322" spans="1:53" x14ac:dyDescent="0.15">
      <c r="A1322" s="9"/>
      <c r="B1322" s="10"/>
      <c r="C1322" s="137"/>
      <c r="D1322" s="4" t="s">
        <v>10</v>
      </c>
      <c r="E1322" s="28"/>
      <c r="F1322" s="28"/>
      <c r="G1322" s="28"/>
      <c r="H1322" s="28"/>
      <c r="I1322" s="28"/>
      <c r="J1322" s="28"/>
      <c r="K1322" s="28"/>
      <c r="L1322" s="28"/>
      <c r="M1322" s="28"/>
      <c r="N1322" s="28"/>
      <c r="O1322" s="28"/>
      <c r="P1322" s="28"/>
      <c r="Q1322" s="28"/>
      <c r="R1322" s="28"/>
      <c r="S1322" s="28"/>
      <c r="T1322" s="28"/>
      <c r="U1322" s="28"/>
      <c r="V1322" s="28"/>
      <c r="W1322" s="28"/>
      <c r="X1322" s="28"/>
      <c r="Y1322" s="28"/>
      <c r="Z1322" s="28"/>
      <c r="AA1322" s="28"/>
      <c r="AB1322" s="28"/>
      <c r="AC1322" s="28"/>
      <c r="AD1322" s="28"/>
      <c r="AE1322" s="28"/>
      <c r="AF1322" s="28"/>
      <c r="AG1322" s="28"/>
      <c r="AH1322" s="28"/>
      <c r="AI1322" s="28"/>
      <c r="AJ1322" s="28"/>
      <c r="AK1322" s="28"/>
      <c r="AL1322" s="28"/>
      <c r="AM1322" s="28"/>
      <c r="AN1322" s="28"/>
      <c r="AO1322" s="28"/>
      <c r="AP1322" s="5"/>
      <c r="AQ1322" s="5"/>
      <c r="AR1322" s="5">
        <v>14.4</v>
      </c>
      <c r="AS1322" s="5">
        <v>7.4</v>
      </c>
      <c r="AU1322" s="51"/>
      <c r="AV1322" s="52"/>
      <c r="AW1322" s="54"/>
      <c r="AY1322" s="59">
        <f t="shared" si="1654"/>
        <v>0</v>
      </c>
      <c r="AZ1322" s="59">
        <f t="shared" si="1655"/>
        <v>0</v>
      </c>
      <c r="BA1322" s="59">
        <f t="shared" si="1656"/>
        <v>45.9</v>
      </c>
    </row>
    <row r="1323" spans="1:53" ht="14.25" thickBot="1" x14ac:dyDescent="0.2">
      <c r="A1323" s="9"/>
      <c r="B1323" s="10"/>
      <c r="C1323" s="138"/>
      <c r="D1323" s="6" t="s">
        <v>11</v>
      </c>
      <c r="E1323" s="29"/>
      <c r="F1323" s="29"/>
      <c r="G1323" s="29"/>
      <c r="H1323" s="29"/>
      <c r="I1323" s="29"/>
      <c r="J1323" s="29"/>
      <c r="K1323" s="29"/>
      <c r="L1323" s="29"/>
      <c r="M1323" s="29"/>
      <c r="N1323" s="29"/>
      <c r="O1323" s="29"/>
      <c r="P1323" s="29"/>
      <c r="Q1323" s="29"/>
      <c r="R1323" s="29"/>
      <c r="S1323" s="29"/>
      <c r="T1323" s="29"/>
      <c r="U1323" s="29"/>
      <c r="V1323" s="29"/>
      <c r="W1323" s="29"/>
      <c r="X1323" s="29"/>
      <c r="Y1323" s="29"/>
      <c r="Z1323" s="29"/>
      <c r="AA1323" s="29"/>
      <c r="AB1323" s="29"/>
      <c r="AC1323" s="29"/>
      <c r="AD1323" s="29"/>
      <c r="AE1323" s="29"/>
      <c r="AF1323" s="29"/>
      <c r="AG1323" s="29"/>
      <c r="AH1323" s="29"/>
      <c r="AI1323" s="29"/>
      <c r="AJ1323" s="29"/>
      <c r="AK1323" s="29"/>
      <c r="AL1323" s="29"/>
      <c r="AM1323" s="29"/>
      <c r="AN1323" s="29"/>
      <c r="AO1323" s="29"/>
      <c r="AP1323" s="7"/>
      <c r="AQ1323" s="7"/>
      <c r="AR1323" s="7">
        <v>14.4</v>
      </c>
      <c r="AS1323" s="7">
        <v>7.4</v>
      </c>
      <c r="AU1323" s="51"/>
      <c r="AV1323" s="52"/>
      <c r="AW1323" s="55"/>
      <c r="AY1323" s="59">
        <f t="shared" si="1654"/>
        <v>0</v>
      </c>
      <c r="AZ1323" s="59">
        <f t="shared" si="1655"/>
        <v>0</v>
      </c>
      <c r="BA1323" s="59">
        <f t="shared" si="1656"/>
        <v>49.9</v>
      </c>
    </row>
    <row r="1324" spans="1:53" x14ac:dyDescent="0.15">
      <c r="A1324" s="9"/>
      <c r="B1324" s="8"/>
      <c r="C1324" s="136" t="s">
        <v>239</v>
      </c>
      <c r="D1324" s="2" t="s">
        <v>6</v>
      </c>
      <c r="E1324" s="26"/>
      <c r="F1324" s="26"/>
      <c r="G1324" s="26"/>
      <c r="H1324" s="26"/>
      <c r="I1324" s="26"/>
      <c r="J1324" s="26"/>
      <c r="K1324" s="26"/>
      <c r="L1324" s="26"/>
      <c r="M1324" s="26"/>
      <c r="N1324" s="26"/>
      <c r="O1324" s="26"/>
      <c r="P1324" s="26"/>
      <c r="Q1324" s="26"/>
      <c r="R1324" s="26"/>
      <c r="S1324" s="26"/>
      <c r="T1324" s="26"/>
      <c r="U1324" s="26"/>
      <c r="V1324" s="26"/>
      <c r="W1324" s="26"/>
      <c r="X1324" s="26"/>
      <c r="Y1324" s="26"/>
      <c r="Z1324" s="26"/>
      <c r="AA1324" s="26"/>
      <c r="AB1324" s="26"/>
      <c r="AC1324" s="26"/>
      <c r="AD1324" s="26"/>
      <c r="AE1324" s="26"/>
      <c r="AF1324" s="26"/>
      <c r="AG1324" s="26"/>
      <c r="AH1324" s="26"/>
      <c r="AI1324" s="26"/>
      <c r="AJ1324" s="26"/>
      <c r="AK1324" s="26"/>
      <c r="AL1324" s="26"/>
      <c r="AM1324" s="26"/>
      <c r="AN1324" s="26"/>
      <c r="AO1324" s="26"/>
      <c r="AP1324" s="3"/>
      <c r="AQ1324" s="3"/>
      <c r="AR1324" s="3">
        <v>111.6</v>
      </c>
      <c r="AS1324" s="3">
        <v>81.5</v>
      </c>
      <c r="AU1324" s="51"/>
      <c r="AV1324" s="52"/>
      <c r="AW1324" s="53" t="s">
        <v>257</v>
      </c>
      <c r="AY1324" s="59">
        <f t="shared" si="1654"/>
        <v>0</v>
      </c>
      <c r="AZ1324" s="59">
        <f t="shared" si="1655"/>
        <v>0</v>
      </c>
      <c r="BA1324" s="59">
        <f t="shared" si="1656"/>
        <v>402.3</v>
      </c>
    </row>
    <row r="1325" spans="1:53" x14ac:dyDescent="0.15">
      <c r="A1325" s="9" t="s">
        <v>240</v>
      </c>
      <c r="B1325" s="10" t="s">
        <v>241</v>
      </c>
      <c r="C1325" s="137"/>
      <c r="D1325" s="4" t="s">
        <v>7</v>
      </c>
      <c r="E1325" s="28"/>
      <c r="F1325" s="28"/>
      <c r="G1325" s="28"/>
      <c r="H1325" s="28"/>
      <c r="I1325" s="28"/>
      <c r="J1325" s="28"/>
      <c r="K1325" s="28"/>
      <c r="L1325" s="28"/>
      <c r="M1325" s="28"/>
      <c r="N1325" s="28"/>
      <c r="O1325" s="28"/>
      <c r="P1325" s="28"/>
      <c r="Q1325" s="28"/>
      <c r="R1325" s="28"/>
      <c r="S1325" s="28"/>
      <c r="T1325" s="28"/>
      <c r="U1325" s="28"/>
      <c r="V1325" s="28"/>
      <c r="W1325" s="28"/>
      <c r="X1325" s="28"/>
      <c r="Y1325" s="28"/>
      <c r="Z1325" s="28"/>
      <c r="AA1325" s="28"/>
      <c r="AB1325" s="28"/>
      <c r="AC1325" s="28"/>
      <c r="AD1325" s="28"/>
      <c r="AE1325" s="28"/>
      <c r="AF1325" s="28"/>
      <c r="AG1325" s="28"/>
      <c r="AH1325" s="28"/>
      <c r="AI1325" s="28"/>
      <c r="AJ1325" s="28"/>
      <c r="AK1325" s="28"/>
      <c r="AL1325" s="28"/>
      <c r="AM1325" s="28"/>
      <c r="AN1325" s="28"/>
      <c r="AO1325" s="28"/>
      <c r="AP1325" s="5"/>
      <c r="AQ1325" s="5"/>
      <c r="AR1325" s="5">
        <v>2.2000000000000002</v>
      </c>
      <c r="AS1325" s="5">
        <v>2.1</v>
      </c>
      <c r="AU1325" s="51"/>
      <c r="AV1325" s="52"/>
      <c r="AW1325" s="54"/>
      <c r="AY1325" s="59">
        <f t="shared" si="1654"/>
        <v>0</v>
      </c>
      <c r="AZ1325" s="59">
        <f t="shared" si="1655"/>
        <v>0</v>
      </c>
      <c r="BA1325" s="59">
        <f t="shared" si="1656"/>
        <v>113.2</v>
      </c>
    </row>
    <row r="1326" spans="1:53" x14ac:dyDescent="0.15">
      <c r="A1326" s="9"/>
      <c r="B1326" s="10"/>
      <c r="C1326" s="137"/>
      <c r="D1326" s="4" t="s">
        <v>8</v>
      </c>
      <c r="E1326" s="28"/>
      <c r="F1326" s="28"/>
      <c r="G1326" s="28"/>
      <c r="H1326" s="28"/>
      <c r="I1326" s="28"/>
      <c r="J1326" s="28"/>
      <c r="K1326" s="28"/>
      <c r="L1326" s="28"/>
      <c r="M1326" s="28"/>
      <c r="N1326" s="28"/>
      <c r="O1326" s="28"/>
      <c r="P1326" s="28"/>
      <c r="Q1326" s="28"/>
      <c r="R1326" s="28"/>
      <c r="S1326" s="28"/>
      <c r="T1326" s="28"/>
      <c r="U1326" s="28"/>
      <c r="V1326" s="28"/>
      <c r="W1326" s="28"/>
      <c r="X1326" s="28"/>
      <c r="Y1326" s="28"/>
      <c r="Z1326" s="28"/>
      <c r="AA1326" s="28"/>
      <c r="AB1326" s="28"/>
      <c r="AC1326" s="28"/>
      <c r="AD1326" s="28"/>
      <c r="AE1326" s="28"/>
      <c r="AF1326" s="28"/>
      <c r="AG1326" s="28"/>
      <c r="AH1326" s="28"/>
      <c r="AI1326" s="28"/>
      <c r="AJ1326" s="28"/>
      <c r="AK1326" s="28"/>
      <c r="AL1326" s="28"/>
      <c r="AM1326" s="28"/>
      <c r="AN1326" s="28"/>
      <c r="AO1326" s="28"/>
      <c r="AP1326" s="5"/>
      <c r="AQ1326" s="5"/>
      <c r="AR1326" s="5">
        <v>109.4</v>
      </c>
      <c r="AS1326" s="5">
        <v>79.400000000000006</v>
      </c>
      <c r="AU1326" s="51"/>
      <c r="AV1326" s="52"/>
      <c r="AW1326" s="54"/>
      <c r="AY1326" s="59">
        <f t="shared" ref="AY1326:AY1333" si="1657">AP1428</f>
        <v>0</v>
      </c>
      <c r="AZ1326" s="59">
        <f t="shared" ref="AZ1326:BA1333" si="1658">AQ1428</f>
        <v>0</v>
      </c>
      <c r="BA1326" s="59">
        <f t="shared" si="1658"/>
        <v>289.10000000000002</v>
      </c>
    </row>
    <row r="1327" spans="1:53" x14ac:dyDescent="0.15">
      <c r="A1327" s="9"/>
      <c r="B1327" s="10"/>
      <c r="C1327" s="137"/>
      <c r="D1327" s="4" t="s">
        <v>9</v>
      </c>
      <c r="E1327" s="28"/>
      <c r="F1327" s="28"/>
      <c r="G1327" s="28"/>
      <c r="H1327" s="28"/>
      <c r="I1327" s="28"/>
      <c r="J1327" s="28"/>
      <c r="K1327" s="28"/>
      <c r="L1327" s="28"/>
      <c r="M1327" s="28"/>
      <c r="N1327" s="28"/>
      <c r="O1327" s="28"/>
      <c r="P1327" s="28"/>
      <c r="Q1327" s="28"/>
      <c r="R1327" s="28"/>
      <c r="S1327" s="28"/>
      <c r="T1327" s="28"/>
      <c r="U1327" s="28"/>
      <c r="V1327" s="28"/>
      <c r="W1327" s="28"/>
      <c r="X1327" s="28"/>
      <c r="Y1327" s="28"/>
      <c r="Z1327" s="28"/>
      <c r="AA1327" s="28"/>
      <c r="AB1327" s="28"/>
      <c r="AC1327" s="28"/>
      <c r="AD1327" s="28"/>
      <c r="AE1327" s="28"/>
      <c r="AF1327" s="28"/>
      <c r="AG1327" s="28"/>
      <c r="AH1327" s="28"/>
      <c r="AI1327" s="28"/>
      <c r="AJ1327" s="28"/>
      <c r="AK1327" s="28"/>
      <c r="AL1327" s="28"/>
      <c r="AM1327" s="28"/>
      <c r="AN1327" s="28"/>
      <c r="AO1327" s="28"/>
      <c r="AP1327" s="5"/>
      <c r="AQ1327" s="5"/>
      <c r="AR1327" s="5">
        <v>90.5</v>
      </c>
      <c r="AS1327" s="5">
        <v>63.7</v>
      </c>
      <c r="AU1327" s="51"/>
      <c r="AV1327" s="52"/>
      <c r="AW1327" s="54"/>
      <c r="AY1327" s="59">
        <f t="shared" si="1657"/>
        <v>0</v>
      </c>
      <c r="AZ1327" s="59">
        <f t="shared" si="1658"/>
        <v>0</v>
      </c>
      <c r="BA1327" s="59">
        <f t="shared" si="1658"/>
        <v>379.3</v>
      </c>
    </row>
    <row r="1328" spans="1:53" x14ac:dyDescent="0.15">
      <c r="A1328" s="9"/>
      <c r="B1328" s="10"/>
      <c r="C1328" s="137"/>
      <c r="D1328" s="4" t="s">
        <v>10</v>
      </c>
      <c r="E1328" s="28"/>
      <c r="F1328" s="28"/>
      <c r="G1328" s="28"/>
      <c r="H1328" s="28"/>
      <c r="I1328" s="28"/>
      <c r="J1328" s="28"/>
      <c r="K1328" s="28"/>
      <c r="L1328" s="28"/>
      <c r="M1328" s="28"/>
      <c r="N1328" s="28"/>
      <c r="O1328" s="28"/>
      <c r="P1328" s="28"/>
      <c r="Q1328" s="28"/>
      <c r="R1328" s="28"/>
      <c r="S1328" s="28"/>
      <c r="T1328" s="28"/>
      <c r="U1328" s="28"/>
      <c r="V1328" s="28"/>
      <c r="W1328" s="28"/>
      <c r="X1328" s="28"/>
      <c r="Y1328" s="28"/>
      <c r="Z1328" s="28"/>
      <c r="AA1328" s="28"/>
      <c r="AB1328" s="28"/>
      <c r="AC1328" s="28"/>
      <c r="AD1328" s="28"/>
      <c r="AE1328" s="28"/>
      <c r="AF1328" s="28"/>
      <c r="AG1328" s="28"/>
      <c r="AH1328" s="28"/>
      <c r="AI1328" s="28"/>
      <c r="AJ1328" s="28"/>
      <c r="AK1328" s="28"/>
      <c r="AL1328" s="28"/>
      <c r="AM1328" s="28"/>
      <c r="AN1328" s="28"/>
      <c r="AO1328" s="28"/>
      <c r="AP1328" s="5"/>
      <c r="AQ1328" s="5"/>
      <c r="AR1328" s="5">
        <v>21.1</v>
      </c>
      <c r="AS1328" s="5">
        <v>17.8</v>
      </c>
      <c r="AU1328" s="51"/>
      <c r="AV1328" s="52"/>
      <c r="AW1328" s="54"/>
      <c r="AY1328" s="59">
        <f t="shared" si="1657"/>
        <v>0</v>
      </c>
      <c r="AZ1328" s="59">
        <f t="shared" si="1658"/>
        <v>0</v>
      </c>
      <c r="BA1328" s="59">
        <f t="shared" si="1658"/>
        <v>23</v>
      </c>
    </row>
    <row r="1329" spans="1:53" ht="14.25" thickBot="1" x14ac:dyDescent="0.2">
      <c r="A1329" s="9"/>
      <c r="B1329" s="10"/>
      <c r="C1329" s="138"/>
      <c r="D1329" s="6" t="s">
        <v>11</v>
      </c>
      <c r="E1329" s="29"/>
      <c r="F1329" s="29"/>
      <c r="G1329" s="29"/>
      <c r="H1329" s="29"/>
      <c r="I1329" s="29"/>
      <c r="J1329" s="29"/>
      <c r="K1329" s="29"/>
      <c r="L1329" s="29"/>
      <c r="M1329" s="29"/>
      <c r="N1329" s="29"/>
      <c r="O1329" s="29"/>
      <c r="P1329" s="29"/>
      <c r="Q1329" s="29"/>
      <c r="R1329" s="29"/>
      <c r="S1329" s="29"/>
      <c r="T1329" s="29"/>
      <c r="U1329" s="29"/>
      <c r="V1329" s="29"/>
      <c r="W1329" s="29"/>
      <c r="X1329" s="29"/>
      <c r="Y1329" s="29"/>
      <c r="Z1329" s="29"/>
      <c r="AA1329" s="29"/>
      <c r="AB1329" s="29"/>
      <c r="AC1329" s="29"/>
      <c r="AD1329" s="29"/>
      <c r="AE1329" s="29"/>
      <c r="AF1329" s="29"/>
      <c r="AG1329" s="29"/>
      <c r="AH1329" s="29"/>
      <c r="AI1329" s="29"/>
      <c r="AJ1329" s="29"/>
      <c r="AK1329" s="29"/>
      <c r="AL1329" s="29"/>
      <c r="AM1329" s="29"/>
      <c r="AN1329" s="29"/>
      <c r="AO1329" s="29"/>
      <c r="AP1329" s="7"/>
      <c r="AQ1329" s="7"/>
      <c r="AR1329" s="7">
        <v>21.1</v>
      </c>
      <c r="AS1329" s="7">
        <v>17.8</v>
      </c>
      <c r="AU1329" s="51"/>
      <c r="AV1329" s="52"/>
      <c r="AW1329" s="55"/>
      <c r="AY1329" s="59">
        <f t="shared" si="1657"/>
        <v>0</v>
      </c>
      <c r="AZ1329" s="59">
        <f t="shared" si="1658"/>
        <v>0</v>
      </c>
      <c r="BA1329" s="59">
        <f t="shared" si="1658"/>
        <v>24.5</v>
      </c>
    </row>
    <row r="1330" spans="1:53" x14ac:dyDescent="0.15">
      <c r="A1330" s="9"/>
      <c r="B1330" s="10"/>
      <c r="C1330" s="136" t="s">
        <v>242</v>
      </c>
      <c r="D1330" s="2" t="s">
        <v>6</v>
      </c>
      <c r="E1330" s="26"/>
      <c r="F1330" s="26"/>
      <c r="G1330" s="26"/>
      <c r="H1330" s="26"/>
      <c r="I1330" s="26"/>
      <c r="J1330" s="26"/>
      <c r="K1330" s="26"/>
      <c r="L1330" s="26"/>
      <c r="M1330" s="26"/>
      <c r="N1330" s="26"/>
      <c r="O1330" s="26"/>
      <c r="P1330" s="26"/>
      <c r="Q1330" s="26"/>
      <c r="R1330" s="26"/>
      <c r="S1330" s="26"/>
      <c r="T1330" s="26"/>
      <c r="U1330" s="26"/>
      <c r="V1330" s="26"/>
      <c r="W1330" s="26"/>
      <c r="X1330" s="26"/>
      <c r="Y1330" s="26"/>
      <c r="Z1330" s="26"/>
      <c r="AA1330" s="26"/>
      <c r="AB1330" s="26"/>
      <c r="AC1330" s="26"/>
      <c r="AD1330" s="26"/>
      <c r="AE1330" s="26"/>
      <c r="AF1330" s="26"/>
      <c r="AG1330" s="26"/>
      <c r="AH1330" s="26"/>
      <c r="AI1330" s="26"/>
      <c r="AJ1330" s="26"/>
      <c r="AK1330" s="26"/>
      <c r="AL1330" s="26"/>
      <c r="AM1330" s="26"/>
      <c r="AN1330" s="26"/>
      <c r="AO1330" s="26"/>
      <c r="AP1330" s="3"/>
      <c r="AQ1330" s="3"/>
      <c r="AR1330" s="3">
        <v>96.7</v>
      </c>
      <c r="AS1330" s="3">
        <v>119.5</v>
      </c>
      <c r="AU1330" s="51"/>
      <c r="AV1330" s="52"/>
      <c r="AW1330" s="53" t="s">
        <v>258</v>
      </c>
      <c r="AY1330" s="59">
        <f t="shared" si="1657"/>
        <v>0</v>
      </c>
      <c r="AZ1330" s="59">
        <f t="shared" si="1658"/>
        <v>0</v>
      </c>
      <c r="BA1330" s="59">
        <f t="shared" si="1658"/>
        <v>187.1</v>
      </c>
    </row>
    <row r="1331" spans="1:53" x14ac:dyDescent="0.15">
      <c r="A1331" s="9"/>
      <c r="B1331" s="10"/>
      <c r="C1331" s="137"/>
      <c r="D1331" s="4" t="s">
        <v>7</v>
      </c>
      <c r="E1331" s="28"/>
      <c r="F1331" s="28"/>
      <c r="G1331" s="28"/>
      <c r="H1331" s="28"/>
      <c r="I1331" s="28"/>
      <c r="J1331" s="28"/>
      <c r="K1331" s="28"/>
      <c r="L1331" s="28"/>
      <c r="M1331" s="28"/>
      <c r="N1331" s="28"/>
      <c r="O1331" s="28"/>
      <c r="P1331" s="28"/>
      <c r="Q1331" s="28"/>
      <c r="R1331" s="28"/>
      <c r="S1331" s="28"/>
      <c r="T1331" s="28"/>
      <c r="U1331" s="28"/>
      <c r="V1331" s="28"/>
      <c r="W1331" s="28"/>
      <c r="X1331" s="28"/>
      <c r="Y1331" s="28"/>
      <c r="Z1331" s="28"/>
      <c r="AA1331" s="28"/>
      <c r="AB1331" s="28"/>
      <c r="AC1331" s="28"/>
      <c r="AD1331" s="28"/>
      <c r="AE1331" s="28"/>
      <c r="AF1331" s="28"/>
      <c r="AG1331" s="28"/>
      <c r="AH1331" s="28"/>
      <c r="AI1331" s="28"/>
      <c r="AJ1331" s="28"/>
      <c r="AK1331" s="28"/>
      <c r="AL1331" s="28"/>
      <c r="AM1331" s="28"/>
      <c r="AN1331" s="28"/>
      <c r="AO1331" s="28"/>
      <c r="AP1331" s="5"/>
      <c r="AQ1331" s="5"/>
      <c r="AR1331" s="5">
        <v>2.7</v>
      </c>
      <c r="AS1331" s="5">
        <v>3</v>
      </c>
      <c r="AU1331" s="51"/>
      <c r="AV1331" s="52"/>
      <c r="AW1331" s="54"/>
      <c r="AY1331" s="59">
        <f t="shared" si="1657"/>
        <v>0</v>
      </c>
      <c r="AZ1331" s="59">
        <f t="shared" si="1658"/>
        <v>0</v>
      </c>
      <c r="BA1331" s="59">
        <f t="shared" si="1658"/>
        <v>72.2</v>
      </c>
    </row>
    <row r="1332" spans="1:53" x14ac:dyDescent="0.15">
      <c r="A1332" s="9"/>
      <c r="B1332" s="10"/>
      <c r="C1332" s="137"/>
      <c r="D1332" s="4" t="s">
        <v>8</v>
      </c>
      <c r="E1332" s="28"/>
      <c r="F1332" s="28"/>
      <c r="G1332" s="28"/>
      <c r="H1332" s="28"/>
      <c r="I1332" s="28"/>
      <c r="J1332" s="28"/>
      <c r="K1332" s="28"/>
      <c r="L1332" s="28"/>
      <c r="M1332" s="28"/>
      <c r="N1332" s="28"/>
      <c r="O1332" s="28"/>
      <c r="P1332" s="28"/>
      <c r="Q1332" s="28"/>
      <c r="R1332" s="28"/>
      <c r="S1332" s="28"/>
      <c r="T1332" s="28"/>
      <c r="U1332" s="28"/>
      <c r="V1332" s="28"/>
      <c r="W1332" s="28"/>
      <c r="X1332" s="28"/>
      <c r="Y1332" s="28"/>
      <c r="Z1332" s="28"/>
      <c r="AA1332" s="28"/>
      <c r="AB1332" s="28"/>
      <c r="AC1332" s="28"/>
      <c r="AD1332" s="28"/>
      <c r="AE1332" s="28"/>
      <c r="AF1332" s="28"/>
      <c r="AG1332" s="28"/>
      <c r="AH1332" s="28"/>
      <c r="AI1332" s="28"/>
      <c r="AJ1332" s="28"/>
      <c r="AK1332" s="28"/>
      <c r="AL1332" s="28"/>
      <c r="AM1332" s="28"/>
      <c r="AN1332" s="28"/>
      <c r="AO1332" s="28"/>
      <c r="AP1332" s="5"/>
      <c r="AQ1332" s="5"/>
      <c r="AR1332" s="5">
        <v>94</v>
      </c>
      <c r="AS1332" s="5">
        <v>116.5</v>
      </c>
      <c r="AU1332" s="51" t="s">
        <v>423</v>
      </c>
      <c r="AV1332" s="52" t="s">
        <v>264</v>
      </c>
      <c r="AW1332" s="54"/>
      <c r="AY1332" s="59">
        <f t="shared" si="1657"/>
        <v>0</v>
      </c>
      <c r="AZ1332" s="59">
        <f t="shared" si="1658"/>
        <v>0</v>
      </c>
      <c r="BA1332" s="59">
        <f t="shared" si="1658"/>
        <v>114.9</v>
      </c>
    </row>
    <row r="1333" spans="1:53" x14ac:dyDescent="0.15">
      <c r="A1333" s="9"/>
      <c r="B1333" s="10"/>
      <c r="C1333" s="137"/>
      <c r="D1333" s="4" t="s">
        <v>9</v>
      </c>
      <c r="E1333" s="28"/>
      <c r="F1333" s="28"/>
      <c r="G1333" s="28"/>
      <c r="H1333" s="28"/>
      <c r="I1333" s="28"/>
      <c r="J1333" s="28"/>
      <c r="K1333" s="28"/>
      <c r="L1333" s="28"/>
      <c r="M1333" s="28"/>
      <c r="N1333" s="28"/>
      <c r="O1333" s="28"/>
      <c r="P1333" s="28"/>
      <c r="Q1333" s="28"/>
      <c r="R1333" s="28"/>
      <c r="S1333" s="28"/>
      <c r="T1333" s="28"/>
      <c r="U1333" s="28"/>
      <c r="V1333" s="28"/>
      <c r="W1333" s="28"/>
      <c r="X1333" s="28"/>
      <c r="Y1333" s="28"/>
      <c r="Z1333" s="28"/>
      <c r="AA1333" s="28"/>
      <c r="AB1333" s="28"/>
      <c r="AC1333" s="28"/>
      <c r="AD1333" s="28"/>
      <c r="AE1333" s="28"/>
      <c r="AF1333" s="28"/>
      <c r="AG1333" s="28"/>
      <c r="AH1333" s="28"/>
      <c r="AI1333" s="28"/>
      <c r="AJ1333" s="28"/>
      <c r="AK1333" s="28"/>
      <c r="AL1333" s="28"/>
      <c r="AM1333" s="28"/>
      <c r="AN1333" s="28"/>
      <c r="AO1333" s="28"/>
      <c r="AP1333" s="5"/>
      <c r="AQ1333" s="5"/>
      <c r="AR1333" s="5">
        <v>86.3</v>
      </c>
      <c r="AS1333" s="5">
        <v>110.9</v>
      </c>
      <c r="AU1333" s="51" t="s">
        <v>424</v>
      </c>
      <c r="AV1333" s="52"/>
      <c r="AW1333" s="54"/>
      <c r="AY1333" s="59">
        <f t="shared" si="1657"/>
        <v>0</v>
      </c>
      <c r="AZ1333" s="59">
        <f t="shared" si="1658"/>
        <v>0</v>
      </c>
      <c r="BA1333" s="59">
        <f t="shared" si="1658"/>
        <v>156.5</v>
      </c>
    </row>
    <row r="1334" spans="1:53" x14ac:dyDescent="0.15">
      <c r="A1334" s="9"/>
      <c r="B1334" s="10"/>
      <c r="C1334" s="137"/>
      <c r="D1334" s="4" t="s">
        <v>10</v>
      </c>
      <c r="E1334" s="28"/>
      <c r="F1334" s="28"/>
      <c r="G1334" s="28"/>
      <c r="H1334" s="28"/>
      <c r="I1334" s="28"/>
      <c r="J1334" s="28"/>
      <c r="K1334" s="28"/>
      <c r="L1334" s="28"/>
      <c r="M1334" s="28"/>
      <c r="N1334" s="28"/>
      <c r="O1334" s="28"/>
      <c r="P1334" s="28"/>
      <c r="Q1334" s="28"/>
      <c r="R1334" s="28"/>
      <c r="S1334" s="28"/>
      <c r="T1334" s="28"/>
      <c r="U1334" s="28"/>
      <c r="V1334" s="28"/>
      <c r="W1334" s="28"/>
      <c r="X1334" s="28"/>
      <c r="Y1334" s="28"/>
      <c r="Z1334" s="28"/>
      <c r="AA1334" s="28"/>
      <c r="AB1334" s="28"/>
      <c r="AC1334" s="28"/>
      <c r="AD1334" s="28"/>
      <c r="AE1334" s="28"/>
      <c r="AF1334" s="28"/>
      <c r="AG1334" s="28"/>
      <c r="AH1334" s="28"/>
      <c r="AI1334" s="28"/>
      <c r="AJ1334" s="28"/>
      <c r="AK1334" s="28"/>
      <c r="AL1334" s="28"/>
      <c r="AM1334" s="28"/>
      <c r="AN1334" s="28"/>
      <c r="AO1334" s="28"/>
      <c r="AP1334" s="5"/>
      <c r="AQ1334" s="5"/>
      <c r="AR1334" s="5">
        <v>10.4</v>
      </c>
      <c r="AS1334" s="5">
        <v>8.6</v>
      </c>
      <c r="AU1334" s="51"/>
      <c r="AV1334" s="52"/>
      <c r="AW1334" s="54"/>
      <c r="AY1334" s="59">
        <f t="shared" ref="AY1334:BA1335" si="1659">AP1436</f>
        <v>0</v>
      </c>
      <c r="AZ1334" s="59">
        <f t="shared" si="1659"/>
        <v>0</v>
      </c>
      <c r="BA1334" s="59">
        <f t="shared" si="1659"/>
        <v>30.6</v>
      </c>
    </row>
    <row r="1335" spans="1:53" ht="14.25" thickBot="1" x14ac:dyDescent="0.2">
      <c r="A1335" s="9"/>
      <c r="B1335" s="10"/>
      <c r="C1335" s="138"/>
      <c r="D1335" s="6" t="s">
        <v>11</v>
      </c>
      <c r="E1335" s="29"/>
      <c r="F1335" s="29"/>
      <c r="G1335" s="29"/>
      <c r="H1335" s="29"/>
      <c r="I1335" s="29"/>
      <c r="J1335" s="29"/>
      <c r="K1335" s="29"/>
      <c r="L1335" s="29"/>
      <c r="M1335" s="29"/>
      <c r="N1335" s="29"/>
      <c r="O1335" s="29"/>
      <c r="P1335" s="29"/>
      <c r="Q1335" s="29"/>
      <c r="R1335" s="29"/>
      <c r="S1335" s="29"/>
      <c r="T1335" s="29"/>
      <c r="U1335" s="29"/>
      <c r="V1335" s="29"/>
      <c r="W1335" s="29"/>
      <c r="X1335" s="29"/>
      <c r="Y1335" s="29"/>
      <c r="Z1335" s="29"/>
      <c r="AA1335" s="29"/>
      <c r="AB1335" s="29"/>
      <c r="AC1335" s="29"/>
      <c r="AD1335" s="29"/>
      <c r="AE1335" s="29"/>
      <c r="AF1335" s="29"/>
      <c r="AG1335" s="29"/>
      <c r="AH1335" s="29"/>
      <c r="AI1335" s="29"/>
      <c r="AJ1335" s="29"/>
      <c r="AK1335" s="29"/>
      <c r="AL1335" s="29"/>
      <c r="AM1335" s="29"/>
      <c r="AN1335" s="29"/>
      <c r="AO1335" s="29"/>
      <c r="AP1335" s="7"/>
      <c r="AQ1335" s="7"/>
      <c r="AR1335" s="7">
        <v>10.7</v>
      </c>
      <c r="AS1335" s="7">
        <v>8.6</v>
      </c>
      <c r="AU1335" s="51"/>
      <c r="AV1335" s="52"/>
      <c r="AW1335" s="55"/>
      <c r="AY1335" s="59">
        <f t="shared" si="1659"/>
        <v>0</v>
      </c>
      <c r="AZ1335" s="59">
        <f t="shared" si="1659"/>
        <v>0</v>
      </c>
      <c r="BA1335" s="59">
        <f t="shared" si="1659"/>
        <v>30.6</v>
      </c>
    </row>
    <row r="1336" spans="1:53" x14ac:dyDescent="0.15">
      <c r="A1336" s="9"/>
      <c r="B1336" s="10"/>
      <c r="C1336" s="136" t="s">
        <v>243</v>
      </c>
      <c r="D1336" s="2" t="s">
        <v>6</v>
      </c>
      <c r="E1336" s="26"/>
      <c r="F1336" s="26"/>
      <c r="G1336" s="26"/>
      <c r="H1336" s="26"/>
      <c r="I1336" s="26"/>
      <c r="J1336" s="26"/>
      <c r="K1336" s="26"/>
      <c r="L1336" s="26"/>
      <c r="M1336" s="26"/>
      <c r="N1336" s="26"/>
      <c r="O1336" s="26"/>
      <c r="P1336" s="26"/>
      <c r="Q1336" s="26"/>
      <c r="R1336" s="26"/>
      <c r="S1336" s="26"/>
      <c r="T1336" s="26"/>
      <c r="U1336" s="26"/>
      <c r="V1336" s="26"/>
      <c r="W1336" s="26"/>
      <c r="X1336" s="26"/>
      <c r="Y1336" s="26"/>
      <c r="Z1336" s="26"/>
      <c r="AA1336" s="26"/>
      <c r="AB1336" s="26"/>
      <c r="AC1336" s="26"/>
      <c r="AD1336" s="26"/>
      <c r="AE1336" s="26"/>
      <c r="AF1336" s="26"/>
      <c r="AG1336" s="26"/>
      <c r="AH1336" s="26"/>
      <c r="AI1336" s="26"/>
      <c r="AJ1336" s="26"/>
      <c r="AK1336" s="26"/>
      <c r="AL1336" s="26"/>
      <c r="AM1336" s="26"/>
      <c r="AN1336" s="26"/>
      <c r="AO1336" s="26"/>
      <c r="AP1336" s="3"/>
      <c r="AQ1336" s="3"/>
      <c r="AR1336" s="3">
        <v>54</v>
      </c>
      <c r="AS1336" s="3">
        <v>46.4</v>
      </c>
      <c r="AU1336" s="51"/>
      <c r="AV1336" s="52"/>
      <c r="AW1336" s="53" t="s">
        <v>259</v>
      </c>
      <c r="AY1336" s="27">
        <f>SUM(AY1337:AY1338)</f>
        <v>1230.8</v>
      </c>
      <c r="AZ1336" s="27">
        <f>SUM(AZ1337:AZ1338)</f>
        <v>1237.5</v>
      </c>
      <c r="BA1336" s="27">
        <f>SUM(BA1337:BA1338)</f>
        <v>1246.0999999999999</v>
      </c>
    </row>
    <row r="1337" spans="1:53" x14ac:dyDescent="0.15">
      <c r="A1337" s="9"/>
      <c r="B1337" s="10"/>
      <c r="C1337" s="137"/>
      <c r="D1337" s="4" t="s">
        <v>7</v>
      </c>
      <c r="E1337" s="28"/>
      <c r="F1337" s="28"/>
      <c r="G1337" s="28"/>
      <c r="H1337" s="28"/>
      <c r="I1337" s="28"/>
      <c r="J1337" s="28"/>
      <c r="K1337" s="28"/>
      <c r="L1337" s="28"/>
      <c r="M1337" s="28"/>
      <c r="N1337" s="28"/>
      <c r="O1337" s="28"/>
      <c r="P1337" s="28"/>
      <c r="Q1337" s="28"/>
      <c r="R1337" s="28"/>
      <c r="S1337" s="28"/>
      <c r="T1337" s="28"/>
      <c r="U1337" s="28"/>
      <c r="V1337" s="28"/>
      <c r="W1337" s="28"/>
      <c r="X1337" s="28"/>
      <c r="Y1337" s="28"/>
      <c r="Z1337" s="28"/>
      <c r="AA1337" s="28"/>
      <c r="AB1337" s="28"/>
      <c r="AC1337" s="28"/>
      <c r="AD1337" s="28"/>
      <c r="AE1337" s="28"/>
      <c r="AF1337" s="28"/>
      <c r="AG1337" s="28"/>
      <c r="AH1337" s="28"/>
      <c r="AI1337" s="28"/>
      <c r="AJ1337" s="28"/>
      <c r="AK1337" s="28"/>
      <c r="AL1337" s="28"/>
      <c r="AM1337" s="28"/>
      <c r="AN1337" s="28"/>
      <c r="AO1337" s="28"/>
      <c r="AP1337" s="5"/>
      <c r="AQ1337" s="5"/>
      <c r="AR1337" s="5">
        <v>1.3</v>
      </c>
      <c r="AS1337" s="5">
        <v>0.5</v>
      </c>
      <c r="AU1337" s="51"/>
      <c r="AV1337" s="52"/>
      <c r="AW1337" s="54"/>
      <c r="AY1337" s="59">
        <f t="shared" ref="AY1337:BA1341" si="1660">AP1439</f>
        <v>705.9</v>
      </c>
      <c r="AZ1337" s="59">
        <f t="shared" si="1660"/>
        <v>732.4</v>
      </c>
      <c r="BA1337" s="59">
        <f t="shared" si="1660"/>
        <v>749.1</v>
      </c>
    </row>
    <row r="1338" spans="1:53" x14ac:dyDescent="0.15">
      <c r="A1338" s="9"/>
      <c r="B1338" s="10"/>
      <c r="C1338" s="137"/>
      <c r="D1338" s="4" t="s">
        <v>8</v>
      </c>
      <c r="E1338" s="28"/>
      <c r="F1338" s="28"/>
      <c r="G1338" s="28"/>
      <c r="H1338" s="28"/>
      <c r="I1338" s="28"/>
      <c r="J1338" s="28"/>
      <c r="K1338" s="28"/>
      <c r="L1338" s="28"/>
      <c r="M1338" s="28"/>
      <c r="N1338" s="28"/>
      <c r="O1338" s="28"/>
      <c r="P1338" s="28"/>
      <c r="Q1338" s="28"/>
      <c r="R1338" s="28"/>
      <c r="S1338" s="28"/>
      <c r="T1338" s="28"/>
      <c r="U1338" s="28"/>
      <c r="V1338" s="28"/>
      <c r="W1338" s="28"/>
      <c r="X1338" s="28"/>
      <c r="Y1338" s="28"/>
      <c r="Z1338" s="28"/>
      <c r="AA1338" s="28"/>
      <c r="AB1338" s="28"/>
      <c r="AC1338" s="28"/>
      <c r="AD1338" s="28"/>
      <c r="AE1338" s="28"/>
      <c r="AF1338" s="28"/>
      <c r="AG1338" s="28"/>
      <c r="AH1338" s="28"/>
      <c r="AI1338" s="28"/>
      <c r="AJ1338" s="28"/>
      <c r="AK1338" s="28"/>
      <c r="AL1338" s="28"/>
      <c r="AM1338" s="28"/>
      <c r="AN1338" s="28"/>
      <c r="AO1338" s="28"/>
      <c r="AP1338" s="5"/>
      <c r="AQ1338" s="5"/>
      <c r="AR1338" s="5">
        <v>52.7</v>
      </c>
      <c r="AS1338" s="5">
        <v>45.9</v>
      </c>
      <c r="AU1338" s="51"/>
      <c r="AV1338" s="52"/>
      <c r="AW1338" s="54"/>
      <c r="AY1338" s="59">
        <f t="shared" si="1660"/>
        <v>524.9</v>
      </c>
      <c r="AZ1338" s="59">
        <f t="shared" si="1660"/>
        <v>505.1</v>
      </c>
      <c r="BA1338" s="59">
        <f t="shared" si="1660"/>
        <v>497</v>
      </c>
    </row>
    <row r="1339" spans="1:53" x14ac:dyDescent="0.15">
      <c r="A1339" s="9"/>
      <c r="B1339" s="10"/>
      <c r="C1339" s="137"/>
      <c r="D1339" s="4" t="s">
        <v>9</v>
      </c>
      <c r="E1339" s="28"/>
      <c r="F1339" s="28"/>
      <c r="G1339" s="28"/>
      <c r="H1339" s="28"/>
      <c r="I1339" s="28"/>
      <c r="J1339" s="28"/>
      <c r="K1339" s="28"/>
      <c r="L1339" s="28"/>
      <c r="M1339" s="28"/>
      <c r="N1339" s="28"/>
      <c r="O1339" s="28"/>
      <c r="P1339" s="28"/>
      <c r="Q1339" s="28"/>
      <c r="R1339" s="28"/>
      <c r="S1339" s="28"/>
      <c r="T1339" s="28"/>
      <c r="U1339" s="28"/>
      <c r="V1339" s="28"/>
      <c r="W1339" s="28"/>
      <c r="X1339" s="28"/>
      <c r="Y1339" s="28"/>
      <c r="Z1339" s="28"/>
      <c r="AA1339" s="28"/>
      <c r="AB1339" s="28"/>
      <c r="AC1339" s="28"/>
      <c r="AD1339" s="28"/>
      <c r="AE1339" s="28"/>
      <c r="AF1339" s="28"/>
      <c r="AG1339" s="28"/>
      <c r="AH1339" s="28"/>
      <c r="AI1339" s="28"/>
      <c r="AJ1339" s="28"/>
      <c r="AK1339" s="28"/>
      <c r="AL1339" s="28"/>
      <c r="AM1339" s="28"/>
      <c r="AN1339" s="28"/>
      <c r="AO1339" s="28"/>
      <c r="AP1339" s="5"/>
      <c r="AQ1339" s="5"/>
      <c r="AR1339" s="5">
        <v>44.5</v>
      </c>
      <c r="AS1339" s="5">
        <v>38.1</v>
      </c>
      <c r="AU1339" s="51"/>
      <c r="AV1339" s="52"/>
      <c r="AW1339" s="54"/>
      <c r="AY1339" s="59">
        <f t="shared" si="1660"/>
        <v>714.8</v>
      </c>
      <c r="AZ1339" s="59">
        <f t="shared" si="1660"/>
        <v>708.1</v>
      </c>
      <c r="BA1339" s="59">
        <f t="shared" si="1660"/>
        <v>714.7</v>
      </c>
    </row>
    <row r="1340" spans="1:53" x14ac:dyDescent="0.15">
      <c r="A1340" s="9"/>
      <c r="B1340" s="10"/>
      <c r="C1340" s="137"/>
      <c r="D1340" s="4" t="s">
        <v>10</v>
      </c>
      <c r="E1340" s="28"/>
      <c r="F1340" s="28"/>
      <c r="G1340" s="28"/>
      <c r="H1340" s="28"/>
      <c r="I1340" s="28"/>
      <c r="J1340" s="28"/>
      <c r="K1340" s="28"/>
      <c r="L1340" s="28"/>
      <c r="M1340" s="28"/>
      <c r="N1340" s="28"/>
      <c r="O1340" s="28"/>
      <c r="P1340" s="28"/>
      <c r="Q1340" s="28"/>
      <c r="R1340" s="28"/>
      <c r="S1340" s="28"/>
      <c r="T1340" s="28"/>
      <c r="U1340" s="28"/>
      <c r="V1340" s="28"/>
      <c r="W1340" s="28"/>
      <c r="X1340" s="28"/>
      <c r="Y1340" s="28"/>
      <c r="Z1340" s="28"/>
      <c r="AA1340" s="28"/>
      <c r="AB1340" s="28"/>
      <c r="AC1340" s="28"/>
      <c r="AD1340" s="28"/>
      <c r="AE1340" s="28"/>
      <c r="AF1340" s="28"/>
      <c r="AG1340" s="28"/>
      <c r="AH1340" s="28"/>
      <c r="AI1340" s="28"/>
      <c r="AJ1340" s="28"/>
      <c r="AK1340" s="28"/>
      <c r="AL1340" s="28"/>
      <c r="AM1340" s="28"/>
      <c r="AN1340" s="28"/>
      <c r="AO1340" s="28"/>
      <c r="AP1340" s="5"/>
      <c r="AQ1340" s="5"/>
      <c r="AR1340" s="5">
        <v>9.5</v>
      </c>
      <c r="AS1340" s="5">
        <v>8.3000000000000007</v>
      </c>
      <c r="AU1340" s="51"/>
      <c r="AV1340" s="52"/>
      <c r="AW1340" s="54"/>
      <c r="AY1340" s="59">
        <f t="shared" si="1660"/>
        <v>516</v>
      </c>
      <c r="AZ1340" s="59">
        <f t="shared" si="1660"/>
        <v>529.4</v>
      </c>
      <c r="BA1340" s="59">
        <f t="shared" si="1660"/>
        <v>531.4</v>
      </c>
    </row>
    <row r="1341" spans="1:53" ht="14.25" thickBot="1" x14ac:dyDescent="0.2">
      <c r="A1341" s="9"/>
      <c r="B1341" s="10"/>
      <c r="C1341" s="138"/>
      <c r="D1341" s="6" t="s">
        <v>11</v>
      </c>
      <c r="E1341" s="29"/>
      <c r="F1341" s="29"/>
      <c r="G1341" s="29"/>
      <c r="H1341" s="29"/>
      <c r="I1341" s="29"/>
      <c r="J1341" s="29"/>
      <c r="K1341" s="29"/>
      <c r="L1341" s="29"/>
      <c r="M1341" s="29"/>
      <c r="N1341" s="29"/>
      <c r="O1341" s="29"/>
      <c r="P1341" s="29"/>
      <c r="Q1341" s="29"/>
      <c r="R1341" s="29"/>
      <c r="S1341" s="29"/>
      <c r="T1341" s="29"/>
      <c r="U1341" s="29"/>
      <c r="V1341" s="29"/>
      <c r="W1341" s="29"/>
      <c r="X1341" s="29"/>
      <c r="Y1341" s="29"/>
      <c r="Z1341" s="29"/>
      <c r="AA1341" s="29"/>
      <c r="AB1341" s="29"/>
      <c r="AC1341" s="29"/>
      <c r="AD1341" s="29"/>
      <c r="AE1341" s="29"/>
      <c r="AF1341" s="29"/>
      <c r="AG1341" s="29"/>
      <c r="AH1341" s="29"/>
      <c r="AI1341" s="29"/>
      <c r="AJ1341" s="29"/>
      <c r="AK1341" s="29"/>
      <c r="AL1341" s="29"/>
      <c r="AM1341" s="29"/>
      <c r="AN1341" s="29"/>
      <c r="AO1341" s="29"/>
      <c r="AP1341" s="7"/>
      <c r="AQ1341" s="7"/>
      <c r="AR1341" s="7">
        <v>10.1</v>
      </c>
      <c r="AS1341" s="7">
        <v>9.6999999999999993</v>
      </c>
      <c r="AU1341" s="51"/>
      <c r="AV1341" s="52"/>
      <c r="AW1341" s="55"/>
      <c r="AY1341" s="59">
        <f t="shared" si="1660"/>
        <v>576.6</v>
      </c>
      <c r="AZ1341" s="59">
        <f t="shared" si="1660"/>
        <v>512.4</v>
      </c>
      <c r="BA1341" s="59">
        <f t="shared" si="1660"/>
        <v>542</v>
      </c>
    </row>
    <row r="1342" spans="1:53" x14ac:dyDescent="0.15">
      <c r="A1342" s="9"/>
      <c r="B1342" s="10"/>
      <c r="C1342" s="136" t="s">
        <v>244</v>
      </c>
      <c r="D1342" s="2" t="s">
        <v>6</v>
      </c>
      <c r="E1342" s="26"/>
      <c r="F1342" s="26"/>
      <c r="G1342" s="26"/>
      <c r="H1342" s="26"/>
      <c r="I1342" s="26"/>
      <c r="J1342" s="26"/>
      <c r="K1342" s="26"/>
      <c r="L1342" s="26"/>
      <c r="M1342" s="26"/>
      <c r="N1342" s="26"/>
      <c r="O1342" s="26"/>
      <c r="P1342" s="26"/>
      <c r="Q1342" s="26"/>
      <c r="R1342" s="26"/>
      <c r="S1342" s="26"/>
      <c r="T1342" s="26"/>
      <c r="U1342" s="26"/>
      <c r="V1342" s="26"/>
      <c r="W1342" s="26"/>
      <c r="X1342" s="26"/>
      <c r="Y1342" s="26"/>
      <c r="Z1342" s="26"/>
      <c r="AA1342" s="26"/>
      <c r="AB1342" s="26"/>
      <c r="AC1342" s="26"/>
      <c r="AD1342" s="26"/>
      <c r="AE1342" s="26"/>
      <c r="AF1342" s="26"/>
      <c r="AG1342" s="26"/>
      <c r="AH1342" s="26"/>
      <c r="AI1342" s="26"/>
      <c r="AJ1342" s="26"/>
      <c r="AK1342" s="26"/>
      <c r="AL1342" s="26"/>
      <c r="AM1342" s="26"/>
      <c r="AN1342" s="26"/>
      <c r="AO1342" s="26"/>
      <c r="AP1342" s="3"/>
      <c r="AQ1342" s="3"/>
      <c r="AR1342" s="3">
        <v>59.7</v>
      </c>
      <c r="AS1342" s="3">
        <v>56.2</v>
      </c>
      <c r="AU1342" s="51"/>
      <c r="AV1342" s="52"/>
      <c r="AW1342" s="121" t="s">
        <v>425</v>
      </c>
      <c r="AY1342" s="27">
        <f>SUM(AY1343:AY1344)</f>
        <v>1898.8000000000002</v>
      </c>
      <c r="AZ1342" s="27">
        <f>SUM(AZ1343:AZ1344)</f>
        <v>1975.3000000000002</v>
      </c>
      <c r="BA1342" s="27">
        <f>SUM(BA1343:BA1344)</f>
        <v>1937</v>
      </c>
    </row>
    <row r="1343" spans="1:53" x14ac:dyDescent="0.15">
      <c r="A1343" s="9"/>
      <c r="B1343" s="10"/>
      <c r="C1343" s="137"/>
      <c r="D1343" s="4" t="s">
        <v>7</v>
      </c>
      <c r="E1343" s="28"/>
      <c r="F1343" s="28"/>
      <c r="G1343" s="28"/>
      <c r="H1343" s="28"/>
      <c r="I1343" s="28"/>
      <c r="J1343" s="28"/>
      <c r="K1343" s="28"/>
      <c r="L1343" s="28"/>
      <c r="M1343" s="28"/>
      <c r="N1343" s="28"/>
      <c r="O1343" s="28"/>
      <c r="P1343" s="28"/>
      <c r="Q1343" s="28"/>
      <c r="R1343" s="28"/>
      <c r="S1343" s="28"/>
      <c r="T1343" s="28"/>
      <c r="U1343" s="28"/>
      <c r="V1343" s="28"/>
      <c r="W1343" s="28"/>
      <c r="X1343" s="28"/>
      <c r="Y1343" s="28"/>
      <c r="Z1343" s="28"/>
      <c r="AA1343" s="28"/>
      <c r="AB1343" s="28"/>
      <c r="AC1343" s="28"/>
      <c r="AD1343" s="28"/>
      <c r="AE1343" s="28"/>
      <c r="AF1343" s="28"/>
      <c r="AG1343" s="28"/>
      <c r="AH1343" s="28"/>
      <c r="AI1343" s="28"/>
      <c r="AJ1343" s="28"/>
      <c r="AK1343" s="28"/>
      <c r="AL1343" s="28"/>
      <c r="AM1343" s="28"/>
      <c r="AN1343" s="28"/>
      <c r="AO1343" s="28"/>
      <c r="AP1343" s="5"/>
      <c r="AQ1343" s="5"/>
      <c r="AR1343" s="5">
        <v>7.3</v>
      </c>
      <c r="AS1343" s="5">
        <v>5.8</v>
      </c>
      <c r="AU1343" s="51"/>
      <c r="AV1343" s="52"/>
      <c r="AW1343" s="122"/>
      <c r="AY1343" s="59">
        <f t="shared" ref="AY1343:AY1365" si="1661">AP1463</f>
        <v>1080.4000000000001</v>
      </c>
      <c r="AZ1343" s="59">
        <f t="shared" ref="AZ1343:AZ1365" si="1662">AQ1463</f>
        <v>1348.9</v>
      </c>
      <c r="BA1343" s="59">
        <f t="shared" ref="BA1343:BA1365" si="1663">AR1463</f>
        <v>1167.2</v>
      </c>
    </row>
    <row r="1344" spans="1:53" x14ac:dyDescent="0.15">
      <c r="A1344" s="9"/>
      <c r="B1344" s="10"/>
      <c r="C1344" s="137"/>
      <c r="D1344" s="4" t="s">
        <v>8</v>
      </c>
      <c r="E1344" s="28"/>
      <c r="F1344" s="28"/>
      <c r="G1344" s="28"/>
      <c r="H1344" s="28"/>
      <c r="I1344" s="28"/>
      <c r="J1344" s="28"/>
      <c r="K1344" s="28"/>
      <c r="L1344" s="28"/>
      <c r="M1344" s="28"/>
      <c r="N1344" s="28"/>
      <c r="O1344" s="28"/>
      <c r="P1344" s="28"/>
      <c r="Q1344" s="28"/>
      <c r="R1344" s="28"/>
      <c r="S1344" s="28"/>
      <c r="T1344" s="28"/>
      <c r="U1344" s="28"/>
      <c r="V1344" s="28"/>
      <c r="W1344" s="28"/>
      <c r="X1344" s="28"/>
      <c r="Y1344" s="28"/>
      <c r="Z1344" s="28"/>
      <c r="AA1344" s="28"/>
      <c r="AB1344" s="28"/>
      <c r="AC1344" s="28"/>
      <c r="AD1344" s="28"/>
      <c r="AE1344" s="28"/>
      <c r="AF1344" s="28"/>
      <c r="AG1344" s="28"/>
      <c r="AH1344" s="28"/>
      <c r="AI1344" s="28"/>
      <c r="AJ1344" s="28"/>
      <c r="AK1344" s="28"/>
      <c r="AL1344" s="28"/>
      <c r="AM1344" s="28"/>
      <c r="AN1344" s="28"/>
      <c r="AO1344" s="28"/>
      <c r="AP1344" s="5"/>
      <c r="AQ1344" s="5"/>
      <c r="AR1344" s="5">
        <v>52.4</v>
      </c>
      <c r="AS1344" s="5">
        <v>50.4</v>
      </c>
      <c r="AU1344" s="51"/>
      <c r="AV1344" s="52"/>
      <c r="AW1344" s="122"/>
      <c r="AY1344" s="59">
        <f t="shared" si="1661"/>
        <v>818.4</v>
      </c>
      <c r="AZ1344" s="59">
        <f t="shared" si="1662"/>
        <v>626.4</v>
      </c>
      <c r="BA1344" s="59">
        <f t="shared" si="1663"/>
        <v>769.8</v>
      </c>
    </row>
    <row r="1345" spans="1:53" x14ac:dyDescent="0.15">
      <c r="A1345" s="9"/>
      <c r="B1345" s="10"/>
      <c r="C1345" s="137"/>
      <c r="D1345" s="4" t="s">
        <v>9</v>
      </c>
      <c r="E1345" s="28"/>
      <c r="F1345" s="28"/>
      <c r="G1345" s="28"/>
      <c r="H1345" s="28"/>
      <c r="I1345" s="28"/>
      <c r="J1345" s="28"/>
      <c r="K1345" s="28"/>
      <c r="L1345" s="28"/>
      <c r="M1345" s="28"/>
      <c r="N1345" s="28"/>
      <c r="O1345" s="28"/>
      <c r="P1345" s="28"/>
      <c r="Q1345" s="28"/>
      <c r="R1345" s="28"/>
      <c r="S1345" s="28"/>
      <c r="T1345" s="28"/>
      <c r="U1345" s="28"/>
      <c r="V1345" s="28"/>
      <c r="W1345" s="28"/>
      <c r="X1345" s="28"/>
      <c r="Y1345" s="28"/>
      <c r="Z1345" s="28"/>
      <c r="AA1345" s="28"/>
      <c r="AB1345" s="28"/>
      <c r="AC1345" s="28"/>
      <c r="AD1345" s="28"/>
      <c r="AE1345" s="28"/>
      <c r="AF1345" s="28"/>
      <c r="AG1345" s="28"/>
      <c r="AH1345" s="28"/>
      <c r="AI1345" s="28"/>
      <c r="AJ1345" s="28"/>
      <c r="AK1345" s="28"/>
      <c r="AL1345" s="28"/>
      <c r="AM1345" s="28"/>
      <c r="AN1345" s="28"/>
      <c r="AO1345" s="28"/>
      <c r="AP1345" s="5"/>
      <c r="AQ1345" s="5"/>
      <c r="AR1345" s="5">
        <v>38.799999999999997</v>
      </c>
      <c r="AS1345" s="5">
        <v>36.6</v>
      </c>
      <c r="AU1345" s="51"/>
      <c r="AV1345" s="52"/>
      <c r="AW1345" s="122"/>
      <c r="AY1345" s="59">
        <f t="shared" si="1661"/>
        <v>933.5</v>
      </c>
      <c r="AZ1345" s="59">
        <f t="shared" si="1662"/>
        <v>972.7</v>
      </c>
      <c r="BA1345" s="59">
        <f t="shared" si="1663"/>
        <v>939.6</v>
      </c>
    </row>
    <row r="1346" spans="1:53" x14ac:dyDescent="0.15">
      <c r="A1346" s="9"/>
      <c r="B1346" s="10"/>
      <c r="C1346" s="137"/>
      <c r="D1346" s="4" t="s">
        <v>10</v>
      </c>
      <c r="E1346" s="28"/>
      <c r="F1346" s="28"/>
      <c r="G1346" s="28"/>
      <c r="H1346" s="28"/>
      <c r="I1346" s="28"/>
      <c r="J1346" s="28"/>
      <c r="K1346" s="28"/>
      <c r="L1346" s="28"/>
      <c r="M1346" s="28"/>
      <c r="N1346" s="28"/>
      <c r="O1346" s="28"/>
      <c r="P1346" s="28"/>
      <c r="Q1346" s="28"/>
      <c r="R1346" s="28"/>
      <c r="S1346" s="28"/>
      <c r="T1346" s="28"/>
      <c r="U1346" s="28"/>
      <c r="V1346" s="28"/>
      <c r="W1346" s="28"/>
      <c r="X1346" s="28"/>
      <c r="Y1346" s="28"/>
      <c r="Z1346" s="28"/>
      <c r="AA1346" s="28"/>
      <c r="AB1346" s="28"/>
      <c r="AC1346" s="28"/>
      <c r="AD1346" s="28"/>
      <c r="AE1346" s="28"/>
      <c r="AF1346" s="28"/>
      <c r="AG1346" s="28"/>
      <c r="AH1346" s="28"/>
      <c r="AI1346" s="28"/>
      <c r="AJ1346" s="28"/>
      <c r="AK1346" s="28"/>
      <c r="AL1346" s="28"/>
      <c r="AM1346" s="28"/>
      <c r="AN1346" s="28"/>
      <c r="AO1346" s="28"/>
      <c r="AP1346" s="5"/>
      <c r="AQ1346" s="5"/>
      <c r="AR1346" s="5">
        <v>20.9</v>
      </c>
      <c r="AS1346" s="5">
        <v>19.600000000000001</v>
      </c>
      <c r="AU1346" s="51"/>
      <c r="AV1346" s="52"/>
      <c r="AW1346" s="122"/>
      <c r="AY1346" s="59">
        <f t="shared" si="1661"/>
        <v>965.3</v>
      </c>
      <c r="AZ1346" s="59">
        <f t="shared" si="1662"/>
        <v>1002.6</v>
      </c>
      <c r="BA1346" s="59">
        <f t="shared" si="1663"/>
        <v>997.4</v>
      </c>
    </row>
    <row r="1347" spans="1:53" ht="14.25" thickBot="1" x14ac:dyDescent="0.2">
      <c r="A1347" s="9"/>
      <c r="B1347" s="10"/>
      <c r="C1347" s="138"/>
      <c r="D1347" s="6" t="s">
        <v>11</v>
      </c>
      <c r="E1347" s="29"/>
      <c r="F1347" s="29"/>
      <c r="G1347" s="29"/>
      <c r="H1347" s="29"/>
      <c r="I1347" s="29"/>
      <c r="J1347" s="29"/>
      <c r="K1347" s="29"/>
      <c r="L1347" s="29"/>
      <c r="M1347" s="29"/>
      <c r="N1347" s="29"/>
      <c r="O1347" s="29"/>
      <c r="P1347" s="29"/>
      <c r="Q1347" s="29"/>
      <c r="R1347" s="29"/>
      <c r="S1347" s="29"/>
      <c r="T1347" s="29"/>
      <c r="U1347" s="29"/>
      <c r="V1347" s="29"/>
      <c r="W1347" s="29"/>
      <c r="X1347" s="29"/>
      <c r="Y1347" s="29"/>
      <c r="Z1347" s="29"/>
      <c r="AA1347" s="29"/>
      <c r="AB1347" s="29"/>
      <c r="AC1347" s="29"/>
      <c r="AD1347" s="29"/>
      <c r="AE1347" s="29"/>
      <c r="AF1347" s="29"/>
      <c r="AG1347" s="29"/>
      <c r="AH1347" s="29"/>
      <c r="AI1347" s="29"/>
      <c r="AJ1347" s="29"/>
      <c r="AK1347" s="29"/>
      <c r="AL1347" s="29"/>
      <c r="AM1347" s="29"/>
      <c r="AN1347" s="29"/>
      <c r="AO1347" s="29"/>
      <c r="AP1347" s="7"/>
      <c r="AQ1347" s="7"/>
      <c r="AR1347" s="7">
        <v>32.299999999999997</v>
      </c>
      <c r="AS1347" s="7">
        <v>26.8</v>
      </c>
      <c r="AU1347" s="51"/>
      <c r="AV1347" s="52"/>
      <c r="AW1347" s="123"/>
      <c r="AY1347" s="59">
        <f t="shared" si="1661"/>
        <v>993.6</v>
      </c>
      <c r="AZ1347" s="59">
        <f t="shared" si="1662"/>
        <v>1031.5999999999999</v>
      </c>
      <c r="BA1347" s="59">
        <f t="shared" si="1663"/>
        <v>1023.2</v>
      </c>
    </row>
    <row r="1348" spans="1:53" x14ac:dyDescent="0.15">
      <c r="A1348" s="9"/>
      <c r="B1348" s="10"/>
      <c r="C1348" s="136" t="s">
        <v>245</v>
      </c>
      <c r="D1348" s="2" t="s">
        <v>6</v>
      </c>
      <c r="E1348" s="26"/>
      <c r="F1348" s="26"/>
      <c r="G1348" s="26"/>
      <c r="H1348" s="26"/>
      <c r="I1348" s="26"/>
      <c r="J1348" s="26"/>
      <c r="K1348" s="26"/>
      <c r="L1348" s="26"/>
      <c r="M1348" s="26"/>
      <c r="N1348" s="26"/>
      <c r="O1348" s="26"/>
      <c r="P1348" s="26"/>
      <c r="Q1348" s="26"/>
      <c r="R1348" s="26"/>
      <c r="S1348" s="26"/>
      <c r="T1348" s="26"/>
      <c r="U1348" s="26"/>
      <c r="V1348" s="26"/>
      <c r="W1348" s="26"/>
      <c r="X1348" s="26"/>
      <c r="Y1348" s="26"/>
      <c r="Z1348" s="26"/>
      <c r="AA1348" s="26"/>
      <c r="AB1348" s="26"/>
      <c r="AC1348" s="26"/>
      <c r="AD1348" s="26"/>
      <c r="AE1348" s="26"/>
      <c r="AF1348" s="26"/>
      <c r="AG1348" s="26"/>
      <c r="AH1348" s="26"/>
      <c r="AI1348" s="26"/>
      <c r="AJ1348" s="26"/>
      <c r="AK1348" s="26"/>
      <c r="AL1348" s="26"/>
      <c r="AM1348" s="26"/>
      <c r="AN1348" s="26"/>
      <c r="AO1348" s="26"/>
      <c r="AP1348" s="3"/>
      <c r="AQ1348" s="3"/>
      <c r="AR1348" s="3">
        <v>521.6</v>
      </c>
      <c r="AS1348" s="3">
        <v>374.4</v>
      </c>
      <c r="AU1348" s="51"/>
      <c r="AV1348" s="56"/>
      <c r="AW1348" s="53" t="s">
        <v>261</v>
      </c>
      <c r="AY1348" s="59">
        <f t="shared" si="1661"/>
        <v>0</v>
      </c>
      <c r="AZ1348" s="59">
        <f t="shared" si="1662"/>
        <v>0</v>
      </c>
      <c r="BA1348" s="59">
        <f t="shared" si="1663"/>
        <v>267.10000000000002</v>
      </c>
    </row>
    <row r="1349" spans="1:53" x14ac:dyDescent="0.15">
      <c r="A1349" s="9"/>
      <c r="B1349" s="10"/>
      <c r="C1349" s="137"/>
      <c r="D1349" s="4" t="s">
        <v>7</v>
      </c>
      <c r="E1349" s="28"/>
      <c r="F1349" s="28"/>
      <c r="G1349" s="28"/>
      <c r="H1349" s="28"/>
      <c r="I1349" s="28"/>
      <c r="J1349" s="28"/>
      <c r="K1349" s="28"/>
      <c r="L1349" s="28"/>
      <c r="M1349" s="28"/>
      <c r="N1349" s="28"/>
      <c r="O1349" s="28"/>
      <c r="P1349" s="28"/>
      <c r="Q1349" s="28"/>
      <c r="R1349" s="28"/>
      <c r="S1349" s="28"/>
      <c r="T1349" s="28"/>
      <c r="U1349" s="28"/>
      <c r="V1349" s="28"/>
      <c r="W1349" s="28"/>
      <c r="X1349" s="28"/>
      <c r="Y1349" s="28"/>
      <c r="Z1349" s="28"/>
      <c r="AA1349" s="28"/>
      <c r="AB1349" s="28"/>
      <c r="AC1349" s="28"/>
      <c r="AD1349" s="28"/>
      <c r="AE1349" s="28"/>
      <c r="AF1349" s="28"/>
      <c r="AG1349" s="28"/>
      <c r="AH1349" s="28"/>
      <c r="AI1349" s="28"/>
      <c r="AJ1349" s="28"/>
      <c r="AK1349" s="28"/>
      <c r="AL1349" s="28"/>
      <c r="AM1349" s="28"/>
      <c r="AN1349" s="28"/>
      <c r="AO1349" s="28"/>
      <c r="AP1349" s="5"/>
      <c r="AQ1349" s="5"/>
      <c r="AR1349" s="5">
        <v>58.6</v>
      </c>
      <c r="AS1349" s="5">
        <v>21.8</v>
      </c>
      <c r="AU1349" s="51"/>
      <c r="AV1349" s="56"/>
      <c r="AW1349" s="54"/>
      <c r="AY1349" s="59">
        <f t="shared" si="1661"/>
        <v>0</v>
      </c>
      <c r="AZ1349" s="59">
        <f t="shared" si="1662"/>
        <v>0</v>
      </c>
      <c r="BA1349" s="59">
        <f t="shared" si="1663"/>
        <v>32.200000000000003</v>
      </c>
    </row>
    <row r="1350" spans="1:53" x14ac:dyDescent="0.15">
      <c r="A1350" s="9"/>
      <c r="B1350" s="10"/>
      <c r="C1350" s="137"/>
      <c r="D1350" s="4" t="s">
        <v>8</v>
      </c>
      <c r="E1350" s="28"/>
      <c r="F1350" s="28"/>
      <c r="G1350" s="28"/>
      <c r="H1350" s="28"/>
      <c r="I1350" s="28"/>
      <c r="J1350" s="28"/>
      <c r="K1350" s="28"/>
      <c r="L1350" s="28"/>
      <c r="M1350" s="28"/>
      <c r="N1350" s="28"/>
      <c r="O1350" s="28"/>
      <c r="P1350" s="28"/>
      <c r="Q1350" s="28"/>
      <c r="R1350" s="28"/>
      <c r="S1350" s="28"/>
      <c r="T1350" s="28"/>
      <c r="U1350" s="28"/>
      <c r="V1350" s="28"/>
      <c r="W1350" s="28"/>
      <c r="X1350" s="28"/>
      <c r="Y1350" s="28"/>
      <c r="Z1350" s="28"/>
      <c r="AA1350" s="28"/>
      <c r="AB1350" s="28"/>
      <c r="AC1350" s="28"/>
      <c r="AD1350" s="28"/>
      <c r="AE1350" s="28"/>
      <c r="AF1350" s="28"/>
      <c r="AG1350" s="28"/>
      <c r="AH1350" s="28"/>
      <c r="AI1350" s="28"/>
      <c r="AJ1350" s="28"/>
      <c r="AK1350" s="28"/>
      <c r="AL1350" s="28"/>
      <c r="AM1350" s="28"/>
      <c r="AN1350" s="28"/>
      <c r="AO1350" s="28"/>
      <c r="AP1350" s="5"/>
      <c r="AQ1350" s="5"/>
      <c r="AR1350" s="5">
        <v>463</v>
      </c>
      <c r="AS1350" s="5">
        <v>352.6</v>
      </c>
      <c r="AU1350" s="51"/>
      <c r="AV1350" s="56"/>
      <c r="AW1350" s="54"/>
      <c r="AY1350" s="59">
        <f t="shared" si="1661"/>
        <v>0</v>
      </c>
      <c r="AZ1350" s="59">
        <f t="shared" si="1662"/>
        <v>0</v>
      </c>
      <c r="BA1350" s="59">
        <f t="shared" si="1663"/>
        <v>234.9</v>
      </c>
    </row>
    <row r="1351" spans="1:53" x14ac:dyDescent="0.15">
      <c r="A1351" s="9"/>
      <c r="B1351" s="10"/>
      <c r="C1351" s="137"/>
      <c r="D1351" s="4" t="s">
        <v>9</v>
      </c>
      <c r="E1351" s="28"/>
      <c r="F1351" s="28"/>
      <c r="G1351" s="28"/>
      <c r="H1351" s="28"/>
      <c r="I1351" s="28"/>
      <c r="J1351" s="28"/>
      <c r="K1351" s="28"/>
      <c r="L1351" s="28"/>
      <c r="M1351" s="28"/>
      <c r="N1351" s="28"/>
      <c r="O1351" s="28"/>
      <c r="P1351" s="28"/>
      <c r="Q1351" s="28"/>
      <c r="R1351" s="28"/>
      <c r="S1351" s="28"/>
      <c r="T1351" s="28"/>
      <c r="U1351" s="28"/>
      <c r="V1351" s="28"/>
      <c r="W1351" s="28"/>
      <c r="X1351" s="28"/>
      <c r="Y1351" s="28"/>
      <c r="Z1351" s="28"/>
      <c r="AA1351" s="28"/>
      <c r="AB1351" s="28"/>
      <c r="AC1351" s="28"/>
      <c r="AD1351" s="28"/>
      <c r="AE1351" s="28"/>
      <c r="AF1351" s="28"/>
      <c r="AG1351" s="28"/>
      <c r="AH1351" s="28"/>
      <c r="AI1351" s="28"/>
      <c r="AJ1351" s="28"/>
      <c r="AK1351" s="28"/>
      <c r="AL1351" s="28"/>
      <c r="AM1351" s="28"/>
      <c r="AN1351" s="28"/>
      <c r="AO1351" s="28"/>
      <c r="AP1351" s="5"/>
      <c r="AQ1351" s="5"/>
      <c r="AR1351" s="5">
        <v>470</v>
      </c>
      <c r="AS1351" s="5">
        <v>323.39999999999998</v>
      </c>
      <c r="AU1351" s="51"/>
      <c r="AV1351" s="56"/>
      <c r="AW1351" s="54"/>
      <c r="AY1351" s="59">
        <f t="shared" si="1661"/>
        <v>0</v>
      </c>
      <c r="AZ1351" s="59">
        <f t="shared" si="1662"/>
        <v>0</v>
      </c>
      <c r="BA1351" s="59">
        <f t="shared" si="1663"/>
        <v>250.2</v>
      </c>
    </row>
    <row r="1352" spans="1:53" x14ac:dyDescent="0.15">
      <c r="A1352" s="9"/>
      <c r="B1352" s="10"/>
      <c r="C1352" s="137"/>
      <c r="D1352" s="4" t="s">
        <v>10</v>
      </c>
      <c r="E1352" s="28"/>
      <c r="F1352" s="28"/>
      <c r="G1352" s="28"/>
      <c r="H1352" s="28"/>
      <c r="I1352" s="28"/>
      <c r="J1352" s="28"/>
      <c r="K1352" s="28"/>
      <c r="L1352" s="28"/>
      <c r="M1352" s="28"/>
      <c r="N1352" s="28"/>
      <c r="O1352" s="28"/>
      <c r="P1352" s="28"/>
      <c r="Q1352" s="28"/>
      <c r="R1352" s="28"/>
      <c r="S1352" s="28"/>
      <c r="T1352" s="28"/>
      <c r="U1352" s="28"/>
      <c r="V1352" s="28"/>
      <c r="W1352" s="28"/>
      <c r="X1352" s="28"/>
      <c r="Y1352" s="28"/>
      <c r="Z1352" s="28"/>
      <c r="AA1352" s="28"/>
      <c r="AB1352" s="28"/>
      <c r="AC1352" s="28"/>
      <c r="AD1352" s="28"/>
      <c r="AE1352" s="28"/>
      <c r="AF1352" s="28"/>
      <c r="AG1352" s="28"/>
      <c r="AH1352" s="28"/>
      <c r="AI1352" s="28"/>
      <c r="AJ1352" s="28"/>
      <c r="AK1352" s="28"/>
      <c r="AL1352" s="28"/>
      <c r="AM1352" s="28"/>
      <c r="AN1352" s="28"/>
      <c r="AO1352" s="28"/>
      <c r="AP1352" s="5"/>
      <c r="AQ1352" s="5"/>
      <c r="AR1352" s="5">
        <v>51.6</v>
      </c>
      <c r="AS1352" s="5">
        <v>51</v>
      </c>
      <c r="AU1352" s="51"/>
      <c r="AV1352" s="56"/>
      <c r="AW1352" s="54"/>
      <c r="AY1352" s="59">
        <f t="shared" si="1661"/>
        <v>0</v>
      </c>
      <c r="AZ1352" s="59">
        <f t="shared" si="1662"/>
        <v>0</v>
      </c>
      <c r="BA1352" s="59">
        <f t="shared" si="1663"/>
        <v>16.899999999999999</v>
      </c>
    </row>
    <row r="1353" spans="1:53" ht="14.25" thickBot="1" x14ac:dyDescent="0.2">
      <c r="A1353" s="9"/>
      <c r="B1353" s="10"/>
      <c r="C1353" s="138"/>
      <c r="D1353" s="6" t="s">
        <v>11</v>
      </c>
      <c r="E1353" s="29"/>
      <c r="F1353" s="29"/>
      <c r="G1353" s="29"/>
      <c r="H1353" s="29"/>
      <c r="I1353" s="29"/>
      <c r="J1353" s="29"/>
      <c r="K1353" s="29"/>
      <c r="L1353" s="29"/>
      <c r="M1353" s="29"/>
      <c r="N1353" s="29"/>
      <c r="O1353" s="29"/>
      <c r="P1353" s="29"/>
      <c r="Q1353" s="29"/>
      <c r="R1353" s="29"/>
      <c r="S1353" s="29"/>
      <c r="T1353" s="29"/>
      <c r="U1353" s="29"/>
      <c r="V1353" s="29"/>
      <c r="W1353" s="29"/>
      <c r="X1353" s="29"/>
      <c r="Y1353" s="29"/>
      <c r="Z1353" s="29"/>
      <c r="AA1353" s="29"/>
      <c r="AB1353" s="29"/>
      <c r="AC1353" s="29"/>
      <c r="AD1353" s="29"/>
      <c r="AE1353" s="29"/>
      <c r="AF1353" s="29"/>
      <c r="AG1353" s="29"/>
      <c r="AH1353" s="29"/>
      <c r="AI1353" s="29"/>
      <c r="AJ1353" s="29"/>
      <c r="AK1353" s="29"/>
      <c r="AL1353" s="29"/>
      <c r="AM1353" s="29"/>
      <c r="AN1353" s="29"/>
      <c r="AO1353" s="29"/>
      <c r="AP1353" s="7"/>
      <c r="AQ1353" s="7"/>
      <c r="AR1353" s="7">
        <v>56.8</v>
      </c>
      <c r="AS1353" s="7">
        <v>60.1</v>
      </c>
      <c r="AU1353" s="51"/>
      <c r="AV1353" s="56"/>
      <c r="AW1353" s="55"/>
      <c r="AY1353" s="59">
        <f t="shared" si="1661"/>
        <v>0</v>
      </c>
      <c r="AZ1353" s="59">
        <f t="shared" si="1662"/>
        <v>0</v>
      </c>
      <c r="BA1353" s="59">
        <f t="shared" si="1663"/>
        <v>18</v>
      </c>
    </row>
    <row r="1354" spans="1:53" x14ac:dyDescent="0.15">
      <c r="A1354" s="9"/>
      <c r="B1354" s="10"/>
      <c r="C1354" s="136" t="s">
        <v>246</v>
      </c>
      <c r="D1354" s="2" t="s">
        <v>6</v>
      </c>
      <c r="E1354" s="26"/>
      <c r="F1354" s="26"/>
      <c r="G1354" s="26"/>
      <c r="H1354" s="26"/>
      <c r="I1354" s="26"/>
      <c r="J1354" s="26"/>
      <c r="K1354" s="26"/>
      <c r="L1354" s="26"/>
      <c r="M1354" s="26"/>
      <c r="N1354" s="26"/>
      <c r="O1354" s="26"/>
      <c r="P1354" s="26"/>
      <c r="Q1354" s="26"/>
      <c r="R1354" s="26"/>
      <c r="S1354" s="26"/>
      <c r="T1354" s="26"/>
      <c r="U1354" s="26"/>
      <c r="V1354" s="26"/>
      <c r="W1354" s="26"/>
      <c r="X1354" s="26"/>
      <c r="Y1354" s="26"/>
      <c r="Z1354" s="26"/>
      <c r="AA1354" s="26"/>
      <c r="AB1354" s="26"/>
      <c r="AC1354" s="26"/>
      <c r="AD1354" s="26"/>
      <c r="AE1354" s="26"/>
      <c r="AF1354" s="26"/>
      <c r="AG1354" s="26"/>
      <c r="AH1354" s="26"/>
      <c r="AI1354" s="26"/>
      <c r="AJ1354" s="26"/>
      <c r="AK1354" s="26"/>
      <c r="AL1354" s="26"/>
      <c r="AM1354" s="26"/>
      <c r="AN1354" s="26"/>
      <c r="AO1354" s="26"/>
      <c r="AP1354" s="3"/>
      <c r="AQ1354" s="3"/>
      <c r="AR1354" s="3">
        <v>473.7</v>
      </c>
      <c r="AS1354" s="3">
        <v>427.5</v>
      </c>
      <c r="AU1354" s="51"/>
      <c r="AV1354" s="56"/>
      <c r="AW1354" s="53" t="s">
        <v>262</v>
      </c>
      <c r="AY1354" s="59">
        <f t="shared" si="1661"/>
        <v>0</v>
      </c>
      <c r="AZ1354" s="59">
        <f t="shared" si="1662"/>
        <v>0</v>
      </c>
      <c r="BA1354" s="59">
        <f t="shared" si="1663"/>
        <v>220.7</v>
      </c>
    </row>
    <row r="1355" spans="1:53" x14ac:dyDescent="0.15">
      <c r="A1355" s="9"/>
      <c r="B1355" s="10"/>
      <c r="C1355" s="137"/>
      <c r="D1355" s="4" t="s">
        <v>7</v>
      </c>
      <c r="E1355" s="28"/>
      <c r="F1355" s="28"/>
      <c r="G1355" s="28"/>
      <c r="H1355" s="28"/>
      <c r="I1355" s="28"/>
      <c r="J1355" s="28"/>
      <c r="K1355" s="28"/>
      <c r="L1355" s="28"/>
      <c r="M1355" s="28"/>
      <c r="N1355" s="28"/>
      <c r="O1355" s="28"/>
      <c r="P1355" s="28"/>
      <c r="Q1355" s="28"/>
      <c r="R1355" s="28"/>
      <c r="S1355" s="28"/>
      <c r="T1355" s="28"/>
      <c r="U1355" s="28"/>
      <c r="V1355" s="28"/>
      <c r="W1355" s="28"/>
      <c r="X1355" s="28"/>
      <c r="Y1355" s="28"/>
      <c r="Z1355" s="28"/>
      <c r="AA1355" s="28"/>
      <c r="AB1355" s="28"/>
      <c r="AC1355" s="28"/>
      <c r="AD1355" s="28"/>
      <c r="AE1355" s="28"/>
      <c r="AF1355" s="28"/>
      <c r="AG1355" s="28"/>
      <c r="AH1355" s="28"/>
      <c r="AI1355" s="28"/>
      <c r="AJ1355" s="28"/>
      <c r="AK1355" s="28"/>
      <c r="AL1355" s="28"/>
      <c r="AM1355" s="28"/>
      <c r="AN1355" s="28"/>
      <c r="AO1355" s="28"/>
      <c r="AP1355" s="5"/>
      <c r="AQ1355" s="5"/>
      <c r="AR1355" s="5">
        <v>53.6</v>
      </c>
      <c r="AS1355" s="5">
        <v>40.4</v>
      </c>
      <c r="AU1355" s="51"/>
      <c r="AV1355" s="56"/>
      <c r="AW1355" s="54"/>
      <c r="AY1355" s="59">
        <f t="shared" si="1661"/>
        <v>0</v>
      </c>
      <c r="AZ1355" s="59">
        <f t="shared" si="1662"/>
        <v>0</v>
      </c>
      <c r="BA1355" s="59">
        <f t="shared" si="1663"/>
        <v>79.599999999999994</v>
      </c>
    </row>
    <row r="1356" spans="1:53" x14ac:dyDescent="0.15">
      <c r="A1356" s="9"/>
      <c r="B1356" s="10"/>
      <c r="C1356" s="137"/>
      <c r="D1356" s="4" t="s">
        <v>8</v>
      </c>
      <c r="E1356" s="28"/>
      <c r="F1356" s="28"/>
      <c r="G1356" s="28"/>
      <c r="H1356" s="28"/>
      <c r="I1356" s="28"/>
      <c r="J1356" s="28"/>
      <c r="K1356" s="28"/>
      <c r="L1356" s="28"/>
      <c r="M1356" s="28"/>
      <c r="N1356" s="28"/>
      <c r="O1356" s="28"/>
      <c r="P1356" s="28"/>
      <c r="Q1356" s="28"/>
      <c r="R1356" s="28"/>
      <c r="S1356" s="28"/>
      <c r="T1356" s="28"/>
      <c r="U1356" s="28"/>
      <c r="V1356" s="28"/>
      <c r="W1356" s="28"/>
      <c r="X1356" s="28"/>
      <c r="Y1356" s="28"/>
      <c r="Z1356" s="28"/>
      <c r="AA1356" s="28"/>
      <c r="AB1356" s="28"/>
      <c r="AC1356" s="28"/>
      <c r="AD1356" s="28"/>
      <c r="AE1356" s="28"/>
      <c r="AF1356" s="28"/>
      <c r="AG1356" s="28"/>
      <c r="AH1356" s="28"/>
      <c r="AI1356" s="28"/>
      <c r="AJ1356" s="28"/>
      <c r="AK1356" s="28"/>
      <c r="AL1356" s="28"/>
      <c r="AM1356" s="28"/>
      <c r="AN1356" s="28"/>
      <c r="AO1356" s="28"/>
      <c r="AP1356" s="5"/>
      <c r="AQ1356" s="5"/>
      <c r="AR1356" s="5">
        <v>420.1</v>
      </c>
      <c r="AS1356" s="5">
        <v>387.1</v>
      </c>
      <c r="AU1356" s="51"/>
      <c r="AV1356" s="52"/>
      <c r="AW1356" s="54"/>
      <c r="AY1356" s="59">
        <f t="shared" si="1661"/>
        <v>0</v>
      </c>
      <c r="AZ1356" s="59">
        <f t="shared" si="1662"/>
        <v>0</v>
      </c>
      <c r="BA1356" s="59">
        <f t="shared" si="1663"/>
        <v>141.1</v>
      </c>
    </row>
    <row r="1357" spans="1:53" x14ac:dyDescent="0.15">
      <c r="A1357" s="9"/>
      <c r="B1357" s="10"/>
      <c r="C1357" s="137"/>
      <c r="D1357" s="4" t="s">
        <v>9</v>
      </c>
      <c r="E1357" s="28"/>
      <c r="F1357" s="28"/>
      <c r="G1357" s="28"/>
      <c r="H1357" s="28"/>
      <c r="I1357" s="28"/>
      <c r="J1357" s="28"/>
      <c r="K1357" s="28"/>
      <c r="L1357" s="28"/>
      <c r="M1357" s="28"/>
      <c r="N1357" s="28"/>
      <c r="O1357" s="28"/>
      <c r="P1357" s="28"/>
      <c r="Q1357" s="28"/>
      <c r="R1357" s="28"/>
      <c r="S1357" s="28"/>
      <c r="T1357" s="28"/>
      <c r="U1357" s="28"/>
      <c r="V1357" s="28"/>
      <c r="W1357" s="28"/>
      <c r="X1357" s="28"/>
      <c r="Y1357" s="28"/>
      <c r="Z1357" s="28"/>
      <c r="AA1357" s="28"/>
      <c r="AB1357" s="28"/>
      <c r="AC1357" s="28"/>
      <c r="AD1357" s="28"/>
      <c r="AE1357" s="28"/>
      <c r="AF1357" s="28"/>
      <c r="AG1357" s="28"/>
      <c r="AH1357" s="28"/>
      <c r="AI1357" s="28"/>
      <c r="AJ1357" s="28"/>
      <c r="AK1357" s="28"/>
      <c r="AL1357" s="28"/>
      <c r="AM1357" s="28"/>
      <c r="AN1357" s="28"/>
      <c r="AO1357" s="28"/>
      <c r="AP1357" s="5"/>
      <c r="AQ1357" s="5"/>
      <c r="AR1357" s="5">
        <v>392</v>
      </c>
      <c r="AS1357" s="5">
        <v>363.8</v>
      </c>
      <c r="AU1357" s="51"/>
      <c r="AV1357" s="52"/>
      <c r="AW1357" s="54"/>
      <c r="AY1357" s="59">
        <f t="shared" si="1661"/>
        <v>0</v>
      </c>
      <c r="AZ1357" s="59">
        <f t="shared" si="1662"/>
        <v>0</v>
      </c>
      <c r="BA1357" s="59">
        <f t="shared" si="1663"/>
        <v>218.7</v>
      </c>
    </row>
    <row r="1358" spans="1:53" x14ac:dyDescent="0.15">
      <c r="A1358" s="9"/>
      <c r="B1358" s="10"/>
      <c r="C1358" s="137"/>
      <c r="D1358" s="4" t="s">
        <v>10</v>
      </c>
      <c r="E1358" s="28"/>
      <c r="F1358" s="28"/>
      <c r="G1358" s="28"/>
      <c r="H1358" s="28"/>
      <c r="I1358" s="28"/>
      <c r="J1358" s="28"/>
      <c r="K1358" s="28"/>
      <c r="L1358" s="28"/>
      <c r="M1358" s="28"/>
      <c r="N1358" s="28"/>
      <c r="O1358" s="28"/>
      <c r="P1358" s="28"/>
      <c r="Q1358" s="28"/>
      <c r="R1358" s="28"/>
      <c r="S1358" s="28"/>
      <c r="T1358" s="28"/>
      <c r="U1358" s="28"/>
      <c r="V1358" s="28"/>
      <c r="W1358" s="28"/>
      <c r="X1358" s="28"/>
      <c r="Y1358" s="28"/>
      <c r="Z1358" s="28"/>
      <c r="AA1358" s="28"/>
      <c r="AB1358" s="28"/>
      <c r="AC1358" s="28"/>
      <c r="AD1358" s="28"/>
      <c r="AE1358" s="28"/>
      <c r="AF1358" s="28"/>
      <c r="AG1358" s="28"/>
      <c r="AH1358" s="28"/>
      <c r="AI1358" s="28"/>
      <c r="AJ1358" s="28"/>
      <c r="AK1358" s="28"/>
      <c r="AL1358" s="28"/>
      <c r="AM1358" s="28"/>
      <c r="AN1358" s="28"/>
      <c r="AO1358" s="28"/>
      <c r="AP1358" s="5"/>
      <c r="AQ1358" s="5"/>
      <c r="AR1358" s="5">
        <v>81.7</v>
      </c>
      <c r="AS1358" s="5">
        <v>63.7</v>
      </c>
      <c r="AU1358" s="51"/>
      <c r="AV1358" s="52"/>
      <c r="AW1358" s="54"/>
      <c r="AY1358" s="59">
        <f t="shared" si="1661"/>
        <v>0</v>
      </c>
      <c r="AZ1358" s="59">
        <f t="shared" si="1662"/>
        <v>0</v>
      </c>
      <c r="BA1358" s="59">
        <f t="shared" si="1663"/>
        <v>2</v>
      </c>
    </row>
    <row r="1359" spans="1:53" ht="14.25" thickBot="1" x14ac:dyDescent="0.2">
      <c r="A1359" s="9"/>
      <c r="B1359" s="10"/>
      <c r="C1359" s="138"/>
      <c r="D1359" s="6" t="s">
        <v>11</v>
      </c>
      <c r="E1359" s="29"/>
      <c r="F1359" s="29"/>
      <c r="G1359" s="29"/>
      <c r="H1359" s="29"/>
      <c r="I1359" s="29"/>
      <c r="J1359" s="29"/>
      <c r="K1359" s="29"/>
      <c r="L1359" s="29"/>
      <c r="M1359" s="29"/>
      <c r="N1359" s="29"/>
      <c r="O1359" s="29"/>
      <c r="P1359" s="29"/>
      <c r="Q1359" s="29"/>
      <c r="R1359" s="29"/>
      <c r="S1359" s="29"/>
      <c r="T1359" s="29"/>
      <c r="U1359" s="29"/>
      <c r="V1359" s="29"/>
      <c r="W1359" s="29"/>
      <c r="X1359" s="29"/>
      <c r="Y1359" s="29"/>
      <c r="Z1359" s="29"/>
      <c r="AA1359" s="29"/>
      <c r="AB1359" s="29"/>
      <c r="AC1359" s="29"/>
      <c r="AD1359" s="29"/>
      <c r="AE1359" s="29"/>
      <c r="AF1359" s="29"/>
      <c r="AG1359" s="29"/>
      <c r="AH1359" s="29"/>
      <c r="AI1359" s="29"/>
      <c r="AJ1359" s="29"/>
      <c r="AK1359" s="29"/>
      <c r="AL1359" s="29"/>
      <c r="AM1359" s="29"/>
      <c r="AN1359" s="29"/>
      <c r="AO1359" s="29"/>
      <c r="AP1359" s="7"/>
      <c r="AQ1359" s="7"/>
      <c r="AR1359" s="7">
        <v>86.4</v>
      </c>
      <c r="AS1359" s="7">
        <v>68.099999999999994</v>
      </c>
      <c r="AU1359" s="51"/>
      <c r="AV1359" s="52"/>
      <c r="AW1359" s="55"/>
      <c r="AY1359" s="59">
        <f t="shared" si="1661"/>
        <v>0</v>
      </c>
      <c r="AZ1359" s="59">
        <f t="shared" si="1662"/>
        <v>0</v>
      </c>
      <c r="BA1359" s="59">
        <f t="shared" si="1663"/>
        <v>2.2000000000000002</v>
      </c>
    </row>
    <row r="1360" spans="1:53" x14ac:dyDescent="0.15">
      <c r="A1360" s="9"/>
      <c r="B1360" s="10"/>
      <c r="C1360" s="133" t="s">
        <v>247</v>
      </c>
      <c r="D1360" s="2" t="s">
        <v>6</v>
      </c>
      <c r="E1360" s="26">
        <f t="shared" ref="E1360:AI1360" si="1664">SUM(E1361:E1362)-SUM(E1363:E1364)</f>
        <v>0</v>
      </c>
      <c r="F1360" s="26">
        <f t="shared" si="1664"/>
        <v>0</v>
      </c>
      <c r="G1360" s="26">
        <f t="shared" si="1664"/>
        <v>0</v>
      </c>
      <c r="H1360" s="26">
        <f t="shared" si="1664"/>
        <v>0</v>
      </c>
      <c r="I1360" s="26">
        <f t="shared" si="1664"/>
        <v>0</v>
      </c>
      <c r="J1360" s="26">
        <f t="shared" si="1664"/>
        <v>0</v>
      </c>
      <c r="K1360" s="26">
        <f t="shared" si="1664"/>
        <v>0</v>
      </c>
      <c r="L1360" s="26">
        <f t="shared" si="1664"/>
        <v>0</v>
      </c>
      <c r="M1360" s="26">
        <f t="shared" si="1664"/>
        <v>0</v>
      </c>
      <c r="N1360" s="26">
        <f t="shared" si="1664"/>
        <v>0</v>
      </c>
      <c r="O1360" s="26">
        <f t="shared" si="1664"/>
        <v>0</v>
      </c>
      <c r="P1360" s="26">
        <f t="shared" si="1664"/>
        <v>0</v>
      </c>
      <c r="Q1360" s="26">
        <f t="shared" si="1664"/>
        <v>0</v>
      </c>
      <c r="R1360" s="26">
        <f t="shared" si="1664"/>
        <v>0</v>
      </c>
      <c r="S1360" s="26">
        <f t="shared" si="1664"/>
        <v>0</v>
      </c>
      <c r="T1360" s="26">
        <f t="shared" si="1664"/>
        <v>0</v>
      </c>
      <c r="U1360" s="26">
        <f t="shared" si="1664"/>
        <v>0</v>
      </c>
      <c r="V1360" s="26">
        <f t="shared" si="1664"/>
        <v>0</v>
      </c>
      <c r="W1360" s="26">
        <f t="shared" si="1664"/>
        <v>0</v>
      </c>
      <c r="X1360" s="26">
        <f t="shared" si="1664"/>
        <v>0</v>
      </c>
      <c r="Y1360" s="26">
        <f t="shared" si="1664"/>
        <v>0</v>
      </c>
      <c r="Z1360" s="26">
        <f t="shared" si="1664"/>
        <v>0</v>
      </c>
      <c r="AA1360" s="26">
        <f t="shared" si="1664"/>
        <v>0</v>
      </c>
      <c r="AB1360" s="26">
        <f t="shared" si="1664"/>
        <v>0</v>
      </c>
      <c r="AC1360" s="26">
        <f t="shared" si="1664"/>
        <v>0</v>
      </c>
      <c r="AD1360" s="26">
        <f t="shared" si="1664"/>
        <v>0</v>
      </c>
      <c r="AE1360" s="26">
        <f t="shared" si="1664"/>
        <v>0</v>
      </c>
      <c r="AF1360" s="26">
        <f t="shared" si="1664"/>
        <v>0</v>
      </c>
      <c r="AG1360" s="26">
        <f t="shared" si="1664"/>
        <v>0</v>
      </c>
      <c r="AH1360" s="26">
        <f t="shared" si="1664"/>
        <v>0</v>
      </c>
      <c r="AI1360" s="26">
        <f t="shared" si="1664"/>
        <v>0</v>
      </c>
      <c r="AJ1360" s="26">
        <f t="shared" ref="AJ1360:AK1360" si="1665">SUM(AJ1361:AJ1362)-SUM(AJ1363:AJ1364)</f>
        <v>0</v>
      </c>
      <c r="AK1360" s="26">
        <f t="shared" si="1665"/>
        <v>0</v>
      </c>
      <c r="AL1360" s="26">
        <f t="shared" ref="AL1360" si="1666">SUM(AL1361:AL1362)-SUM(AL1363:AL1364)</f>
        <v>0</v>
      </c>
      <c r="AM1360" s="26">
        <f t="shared" ref="AM1360" si="1667">SUM(AM1361:AM1362)-SUM(AM1363:AM1364)</f>
        <v>0</v>
      </c>
      <c r="AN1360" s="26">
        <f t="shared" ref="AN1360" si="1668">SUM(AN1361:AN1362)-SUM(AN1363:AN1364)</f>
        <v>0</v>
      </c>
      <c r="AO1360" s="26">
        <f t="shared" ref="AO1360" si="1669">SUM(AO1361:AO1362)-SUM(AO1363:AO1364)</f>
        <v>0</v>
      </c>
      <c r="AP1360" s="27">
        <f t="shared" ref="AP1360" si="1670">SUM(AP1361:AP1362)-SUM(AP1363:AP1364)</f>
        <v>0</v>
      </c>
      <c r="AQ1360" s="27">
        <f t="shared" ref="AQ1360" si="1671">SUM(AQ1361:AQ1362)-SUM(AQ1363:AQ1364)</f>
        <v>0</v>
      </c>
      <c r="AR1360" s="3">
        <v>539.70000000000005</v>
      </c>
      <c r="AS1360" s="3">
        <v>496.1</v>
      </c>
      <c r="AU1360" s="51"/>
      <c r="AV1360" s="52"/>
      <c r="AW1360" s="121" t="s">
        <v>426</v>
      </c>
      <c r="AY1360" s="59">
        <f t="shared" si="1661"/>
        <v>0</v>
      </c>
      <c r="AZ1360" s="59">
        <f t="shared" si="1662"/>
        <v>0</v>
      </c>
      <c r="BA1360" s="59">
        <f t="shared" si="1663"/>
        <v>12.1</v>
      </c>
    </row>
    <row r="1361" spans="1:53" x14ac:dyDescent="0.15">
      <c r="A1361" s="9"/>
      <c r="B1361" s="10"/>
      <c r="C1361" s="134"/>
      <c r="D1361" s="4" t="s">
        <v>7</v>
      </c>
      <c r="E1361" s="28"/>
      <c r="F1361" s="28"/>
      <c r="G1361" s="28"/>
      <c r="H1361" s="28"/>
      <c r="I1361" s="28"/>
      <c r="J1361" s="28"/>
      <c r="K1361" s="28"/>
      <c r="L1361" s="28"/>
      <c r="M1361" s="28"/>
      <c r="N1361" s="28"/>
      <c r="O1361" s="28"/>
      <c r="P1361" s="28"/>
      <c r="Q1361" s="28"/>
      <c r="R1361" s="28"/>
      <c r="S1361" s="28"/>
      <c r="T1361" s="28">
        <v>182250</v>
      </c>
      <c r="U1361" s="28">
        <v>225870</v>
      </c>
      <c r="V1361" s="28">
        <v>230100</v>
      </c>
      <c r="W1361" s="28">
        <v>233940</v>
      </c>
      <c r="X1361" s="28">
        <v>228950</v>
      </c>
      <c r="Y1361" s="28">
        <v>236760</v>
      </c>
      <c r="Z1361" s="28">
        <v>240160</v>
      </c>
      <c r="AA1361" s="28">
        <v>255190</v>
      </c>
      <c r="AB1361" s="28">
        <v>251650</v>
      </c>
      <c r="AC1361" s="28">
        <v>254950</v>
      </c>
      <c r="AD1361" s="28">
        <v>250800</v>
      </c>
      <c r="AE1361" s="28">
        <v>257097</v>
      </c>
      <c r="AF1361" s="28">
        <v>268273</v>
      </c>
      <c r="AG1361" s="28">
        <v>265642</v>
      </c>
      <c r="AH1361" s="28">
        <v>277050</v>
      </c>
      <c r="AI1361" s="28">
        <v>275800</v>
      </c>
      <c r="AJ1361" s="28">
        <v>290400</v>
      </c>
      <c r="AK1361" s="28">
        <v>227900</v>
      </c>
      <c r="AL1361" s="28">
        <v>208550</v>
      </c>
      <c r="AM1361" s="28">
        <v>208100</v>
      </c>
      <c r="AN1361" s="28">
        <v>194200</v>
      </c>
      <c r="AO1361" s="28">
        <v>194500</v>
      </c>
      <c r="AP1361" s="5">
        <v>202.6</v>
      </c>
      <c r="AQ1361" s="5">
        <v>212.5</v>
      </c>
      <c r="AR1361" s="5">
        <v>190.9</v>
      </c>
      <c r="AS1361" s="5">
        <v>175.6</v>
      </c>
      <c r="AU1361" s="51"/>
      <c r="AV1361" s="52"/>
      <c r="AW1361" s="122"/>
      <c r="AY1361" s="59">
        <f t="shared" si="1661"/>
        <v>0</v>
      </c>
      <c r="AZ1361" s="59">
        <f t="shared" si="1662"/>
        <v>0</v>
      </c>
      <c r="BA1361" s="59">
        <f t="shared" si="1663"/>
        <v>0.8</v>
      </c>
    </row>
    <row r="1362" spans="1:53" x14ac:dyDescent="0.15">
      <c r="A1362" s="9"/>
      <c r="B1362" s="10"/>
      <c r="C1362" s="134"/>
      <c r="D1362" s="4" t="s">
        <v>8</v>
      </c>
      <c r="E1362" s="28"/>
      <c r="F1362" s="28"/>
      <c r="G1362" s="28"/>
      <c r="H1362" s="28"/>
      <c r="I1362" s="28"/>
      <c r="J1362" s="28"/>
      <c r="K1362" s="28"/>
      <c r="L1362" s="28"/>
      <c r="M1362" s="28"/>
      <c r="N1362" s="28"/>
      <c r="O1362" s="28"/>
      <c r="P1362" s="28"/>
      <c r="Q1362" s="28"/>
      <c r="R1362" s="28"/>
      <c r="S1362" s="28"/>
      <c r="T1362" s="28">
        <v>302750</v>
      </c>
      <c r="U1362" s="28">
        <v>316509</v>
      </c>
      <c r="V1362" s="28">
        <v>323090</v>
      </c>
      <c r="W1362" s="28">
        <v>329310</v>
      </c>
      <c r="X1362" s="28">
        <v>337350</v>
      </c>
      <c r="Y1362" s="28">
        <v>351040</v>
      </c>
      <c r="Z1362" s="28">
        <v>354840</v>
      </c>
      <c r="AA1362" s="28">
        <v>365010</v>
      </c>
      <c r="AB1362" s="28">
        <v>361350</v>
      </c>
      <c r="AC1362" s="28">
        <v>373950</v>
      </c>
      <c r="AD1362" s="28">
        <v>369500</v>
      </c>
      <c r="AE1362" s="28">
        <v>363823</v>
      </c>
      <c r="AF1362" s="28">
        <v>378997</v>
      </c>
      <c r="AG1362" s="28">
        <v>368358</v>
      </c>
      <c r="AH1362" s="28">
        <v>374550</v>
      </c>
      <c r="AI1362" s="28">
        <v>396200</v>
      </c>
      <c r="AJ1362" s="28">
        <v>411300</v>
      </c>
      <c r="AK1362" s="28">
        <v>411100</v>
      </c>
      <c r="AL1362" s="28">
        <v>392250</v>
      </c>
      <c r="AM1362" s="28">
        <v>391600</v>
      </c>
      <c r="AN1362" s="28">
        <v>354400</v>
      </c>
      <c r="AO1362" s="28">
        <v>354600</v>
      </c>
      <c r="AP1362" s="5">
        <v>368.1</v>
      </c>
      <c r="AQ1362" s="5">
        <v>386.8</v>
      </c>
      <c r="AR1362" s="5">
        <v>348.8</v>
      </c>
      <c r="AS1362" s="5">
        <v>320.5</v>
      </c>
      <c r="AU1362" s="51"/>
      <c r="AV1362" s="52"/>
      <c r="AW1362" s="122"/>
      <c r="AY1362" s="59">
        <f t="shared" si="1661"/>
        <v>0</v>
      </c>
      <c r="AZ1362" s="59">
        <f t="shared" si="1662"/>
        <v>0</v>
      </c>
      <c r="BA1362" s="59">
        <f t="shared" si="1663"/>
        <v>11.3</v>
      </c>
    </row>
    <row r="1363" spans="1:53" x14ac:dyDescent="0.15">
      <c r="A1363" s="9"/>
      <c r="B1363" s="10"/>
      <c r="C1363" s="134"/>
      <c r="D1363" s="4" t="s">
        <v>9</v>
      </c>
      <c r="E1363" s="28"/>
      <c r="F1363" s="28"/>
      <c r="G1363" s="28"/>
      <c r="H1363" s="28"/>
      <c r="I1363" s="28"/>
      <c r="J1363" s="28"/>
      <c r="K1363" s="28"/>
      <c r="L1363" s="28"/>
      <c r="M1363" s="28"/>
      <c r="N1363" s="28"/>
      <c r="O1363" s="28"/>
      <c r="P1363" s="28"/>
      <c r="Q1363" s="28"/>
      <c r="R1363" s="28"/>
      <c r="S1363" s="28"/>
      <c r="T1363" s="28">
        <v>462160</v>
      </c>
      <c r="U1363" s="28">
        <v>487196</v>
      </c>
      <c r="V1363" s="28">
        <v>497178</v>
      </c>
      <c r="W1363" s="28">
        <v>506972</v>
      </c>
      <c r="X1363" s="28">
        <v>532121</v>
      </c>
      <c r="Y1363" s="28">
        <v>546122</v>
      </c>
      <c r="Z1363" s="28">
        <v>556106</v>
      </c>
      <c r="AA1363" s="28">
        <v>579257</v>
      </c>
      <c r="AB1363" s="28">
        <v>574529</v>
      </c>
      <c r="AC1363" s="28">
        <v>590505</v>
      </c>
      <c r="AD1363" s="28">
        <v>581839</v>
      </c>
      <c r="AE1363" s="28">
        <v>583176</v>
      </c>
      <c r="AF1363" s="28">
        <v>602190</v>
      </c>
      <c r="AG1363" s="28">
        <v>588382</v>
      </c>
      <c r="AH1363" s="28">
        <v>612990</v>
      </c>
      <c r="AI1363" s="28">
        <v>628182</v>
      </c>
      <c r="AJ1363" s="28">
        <v>653653</v>
      </c>
      <c r="AK1363" s="28">
        <v>586844</v>
      </c>
      <c r="AL1363" s="28">
        <v>557023</v>
      </c>
      <c r="AM1363" s="28">
        <v>556645</v>
      </c>
      <c r="AN1363" s="28">
        <v>511823</v>
      </c>
      <c r="AO1363" s="28">
        <v>512084</v>
      </c>
      <c r="AP1363" s="5">
        <v>537.29999999999995</v>
      </c>
      <c r="AQ1363" s="5">
        <v>569</v>
      </c>
      <c r="AR1363" s="5">
        <v>509.3</v>
      </c>
      <c r="AS1363" s="5">
        <v>476.1</v>
      </c>
      <c r="AU1363" s="51"/>
      <c r="AV1363" s="52"/>
      <c r="AW1363" s="122"/>
      <c r="AY1363" s="59">
        <f t="shared" si="1661"/>
        <v>0</v>
      </c>
      <c r="AZ1363" s="59">
        <f t="shared" si="1662"/>
        <v>0</v>
      </c>
      <c r="BA1363" s="59">
        <f t="shared" si="1663"/>
        <v>8.6</v>
      </c>
    </row>
    <row r="1364" spans="1:53" x14ac:dyDescent="0.15">
      <c r="A1364" s="9"/>
      <c r="B1364" s="10"/>
      <c r="C1364" s="134"/>
      <c r="D1364" s="4" t="s">
        <v>10</v>
      </c>
      <c r="E1364" s="28"/>
      <c r="F1364" s="28"/>
      <c r="G1364" s="28"/>
      <c r="H1364" s="28"/>
      <c r="I1364" s="28"/>
      <c r="J1364" s="28"/>
      <c r="K1364" s="28"/>
      <c r="L1364" s="28"/>
      <c r="M1364" s="28"/>
      <c r="N1364" s="28"/>
      <c r="O1364" s="28"/>
      <c r="P1364" s="28"/>
      <c r="Q1364" s="28"/>
      <c r="R1364" s="28"/>
      <c r="S1364" s="28"/>
      <c r="T1364" s="28">
        <v>22840</v>
      </c>
      <c r="U1364" s="28">
        <v>55183</v>
      </c>
      <c r="V1364" s="28">
        <v>56012</v>
      </c>
      <c r="W1364" s="28">
        <v>56278</v>
      </c>
      <c r="X1364" s="28">
        <v>34179</v>
      </c>
      <c r="Y1364" s="28">
        <v>41678</v>
      </c>
      <c r="Z1364" s="28">
        <v>38894</v>
      </c>
      <c r="AA1364" s="28">
        <v>40943</v>
      </c>
      <c r="AB1364" s="28">
        <v>38471</v>
      </c>
      <c r="AC1364" s="28">
        <v>38395</v>
      </c>
      <c r="AD1364" s="28">
        <v>38461</v>
      </c>
      <c r="AE1364" s="28">
        <v>37744</v>
      </c>
      <c r="AF1364" s="28">
        <v>45080</v>
      </c>
      <c r="AG1364" s="28">
        <v>45618</v>
      </c>
      <c r="AH1364" s="28">
        <v>38610</v>
      </c>
      <c r="AI1364" s="28">
        <v>43818</v>
      </c>
      <c r="AJ1364" s="28">
        <v>48047</v>
      </c>
      <c r="AK1364" s="28">
        <v>52156</v>
      </c>
      <c r="AL1364" s="28">
        <v>43777</v>
      </c>
      <c r="AM1364" s="28">
        <v>43055</v>
      </c>
      <c r="AN1364" s="28">
        <v>36777</v>
      </c>
      <c r="AO1364" s="28">
        <v>37016</v>
      </c>
      <c r="AP1364" s="5">
        <v>33.4</v>
      </c>
      <c r="AQ1364" s="5">
        <v>30.3</v>
      </c>
      <c r="AR1364" s="5">
        <v>30.4</v>
      </c>
      <c r="AS1364" s="5">
        <v>20</v>
      </c>
      <c r="AU1364" s="51"/>
      <c r="AV1364" s="52"/>
      <c r="AW1364" s="122"/>
      <c r="AY1364" s="59">
        <f t="shared" si="1661"/>
        <v>0</v>
      </c>
      <c r="AZ1364" s="59">
        <f t="shared" si="1662"/>
        <v>0</v>
      </c>
      <c r="BA1364" s="59">
        <f t="shared" si="1663"/>
        <v>3.5</v>
      </c>
    </row>
    <row r="1365" spans="1:53" ht="14.25" thickBot="1" x14ac:dyDescent="0.2">
      <c r="A1365" s="9"/>
      <c r="B1365" s="10"/>
      <c r="C1365" s="135"/>
      <c r="D1365" s="6" t="s">
        <v>11</v>
      </c>
      <c r="E1365" s="29"/>
      <c r="F1365" s="29"/>
      <c r="G1365" s="29"/>
      <c r="H1365" s="29"/>
      <c r="I1365" s="29"/>
      <c r="J1365" s="29"/>
      <c r="K1365" s="29"/>
      <c r="L1365" s="29"/>
      <c r="M1365" s="29"/>
      <c r="N1365" s="29"/>
      <c r="O1365" s="29"/>
      <c r="P1365" s="29"/>
      <c r="Q1365" s="29"/>
      <c r="R1365" s="29"/>
      <c r="S1365" s="29"/>
      <c r="T1365" s="29">
        <v>24042</v>
      </c>
      <c r="U1365" s="29">
        <v>57780</v>
      </c>
      <c r="V1365" s="29">
        <v>58640</v>
      </c>
      <c r="W1365" s="29">
        <v>58851</v>
      </c>
      <c r="X1365" s="29">
        <v>35597</v>
      </c>
      <c r="Y1365" s="29">
        <v>42806</v>
      </c>
      <c r="Z1365" s="29">
        <v>39684</v>
      </c>
      <c r="AA1365" s="29">
        <v>42360</v>
      </c>
      <c r="AB1365" s="29">
        <v>42206</v>
      </c>
      <c r="AC1365" s="29">
        <v>40925</v>
      </c>
      <c r="AD1365" s="29">
        <v>39834</v>
      </c>
      <c r="AE1365" s="29">
        <v>39128</v>
      </c>
      <c r="AF1365" s="29">
        <v>46257</v>
      </c>
      <c r="AG1365" s="29">
        <v>46989</v>
      </c>
      <c r="AH1365" s="29">
        <v>41028</v>
      </c>
      <c r="AI1365" s="29">
        <v>45255</v>
      </c>
      <c r="AJ1365" s="29">
        <v>49902</v>
      </c>
      <c r="AK1365" s="29">
        <v>55122</v>
      </c>
      <c r="AL1365" s="29">
        <v>54824</v>
      </c>
      <c r="AM1365" s="29">
        <v>49817</v>
      </c>
      <c r="AN1365" s="29">
        <v>49396</v>
      </c>
      <c r="AO1365" s="29">
        <v>38375</v>
      </c>
      <c r="AP1365" s="7">
        <v>42.4</v>
      </c>
      <c r="AQ1365" s="7">
        <v>32.799999999999997</v>
      </c>
      <c r="AR1365" s="7">
        <v>31.2</v>
      </c>
      <c r="AS1365" s="7">
        <v>20.3</v>
      </c>
      <c r="AU1365" s="51"/>
      <c r="AV1365" s="52"/>
      <c r="AW1365" s="123"/>
      <c r="AY1365" s="59">
        <f t="shared" si="1661"/>
        <v>0</v>
      </c>
      <c r="AZ1365" s="59">
        <f t="shared" si="1662"/>
        <v>0</v>
      </c>
      <c r="BA1365" s="59">
        <f t="shared" si="1663"/>
        <v>6.9</v>
      </c>
    </row>
    <row r="1366" spans="1:53" x14ac:dyDescent="0.15">
      <c r="A1366" s="9"/>
      <c r="B1366" s="10"/>
      <c r="C1366" s="136" t="s">
        <v>248</v>
      </c>
      <c r="D1366" s="2" t="s">
        <v>6</v>
      </c>
      <c r="E1366" s="26"/>
      <c r="F1366" s="26"/>
      <c r="G1366" s="26"/>
      <c r="H1366" s="26"/>
      <c r="I1366" s="26"/>
      <c r="J1366" s="26"/>
      <c r="K1366" s="26"/>
      <c r="L1366" s="26"/>
      <c r="M1366" s="26"/>
      <c r="N1366" s="26"/>
      <c r="O1366" s="26"/>
      <c r="P1366" s="26"/>
      <c r="Q1366" s="26"/>
      <c r="R1366" s="26"/>
      <c r="S1366" s="26"/>
      <c r="T1366" s="26"/>
      <c r="U1366" s="26"/>
      <c r="V1366" s="26"/>
      <c r="W1366" s="26"/>
      <c r="X1366" s="26"/>
      <c r="Y1366" s="26"/>
      <c r="Z1366" s="26"/>
      <c r="AA1366" s="26"/>
      <c r="AB1366" s="26"/>
      <c r="AC1366" s="26"/>
      <c r="AD1366" s="26"/>
      <c r="AE1366" s="26"/>
      <c r="AF1366" s="26"/>
      <c r="AG1366" s="26"/>
      <c r="AH1366" s="26"/>
      <c r="AI1366" s="26"/>
      <c r="AJ1366" s="26"/>
      <c r="AK1366" s="26"/>
      <c r="AL1366" s="26"/>
      <c r="AM1366" s="26"/>
      <c r="AN1366" s="26"/>
      <c r="AO1366" s="26"/>
      <c r="AP1366" s="3"/>
      <c r="AQ1366" s="3"/>
      <c r="AR1366" s="3">
        <v>54.4</v>
      </c>
      <c r="AS1366" s="3">
        <v>53</v>
      </c>
      <c r="AU1366" s="50"/>
      <c r="AV1366" s="42" t="s">
        <v>267</v>
      </c>
      <c r="AW1366" s="44"/>
      <c r="AY1366" s="27">
        <f>SUM(AY1367:AY1368)</f>
        <v>2550.3999999999996</v>
      </c>
      <c r="AZ1366" s="27">
        <f>SUM(AZ1367:AZ1368)</f>
        <v>2390</v>
      </c>
      <c r="BA1366" s="27">
        <f>SUM(BA1367:BA1368)</f>
        <v>2584.1</v>
      </c>
    </row>
    <row r="1367" spans="1:53" x14ac:dyDescent="0.15">
      <c r="A1367" s="9"/>
      <c r="B1367" s="10"/>
      <c r="C1367" s="137"/>
      <c r="D1367" s="4" t="s">
        <v>7</v>
      </c>
      <c r="E1367" s="28"/>
      <c r="F1367" s="28"/>
      <c r="G1367" s="28"/>
      <c r="H1367" s="28"/>
      <c r="I1367" s="28"/>
      <c r="J1367" s="28"/>
      <c r="K1367" s="28"/>
      <c r="L1367" s="28"/>
      <c r="M1367" s="28"/>
      <c r="N1367" s="28"/>
      <c r="O1367" s="28"/>
      <c r="P1367" s="28"/>
      <c r="Q1367" s="28"/>
      <c r="R1367" s="28"/>
      <c r="S1367" s="28"/>
      <c r="T1367" s="28"/>
      <c r="U1367" s="28"/>
      <c r="V1367" s="28"/>
      <c r="W1367" s="28"/>
      <c r="X1367" s="28"/>
      <c r="Y1367" s="28"/>
      <c r="Z1367" s="28"/>
      <c r="AA1367" s="28"/>
      <c r="AB1367" s="28"/>
      <c r="AC1367" s="28"/>
      <c r="AD1367" s="28"/>
      <c r="AE1367" s="28"/>
      <c r="AF1367" s="28"/>
      <c r="AG1367" s="28"/>
      <c r="AH1367" s="28"/>
      <c r="AI1367" s="28"/>
      <c r="AJ1367" s="28"/>
      <c r="AK1367" s="28"/>
      <c r="AL1367" s="28"/>
      <c r="AM1367" s="28"/>
      <c r="AN1367" s="28"/>
      <c r="AO1367" s="28"/>
      <c r="AP1367" s="5"/>
      <c r="AQ1367" s="5"/>
      <c r="AR1367" s="5">
        <v>5.8</v>
      </c>
      <c r="AS1367" s="5">
        <v>5.3</v>
      </c>
      <c r="AU1367" s="51"/>
      <c r="AV1367" s="45"/>
      <c r="AW1367" s="46"/>
      <c r="AY1367" s="59">
        <f t="shared" ref="AY1367:BA1371" si="1672">AP1487</f>
        <v>1198.0999999999999</v>
      </c>
      <c r="AZ1367" s="59">
        <f t="shared" si="1672"/>
        <v>1182.2</v>
      </c>
      <c r="BA1367" s="59">
        <f t="shared" si="1672"/>
        <v>1157.8</v>
      </c>
    </row>
    <row r="1368" spans="1:53" x14ac:dyDescent="0.15">
      <c r="A1368" s="9"/>
      <c r="B1368" s="10"/>
      <c r="C1368" s="137"/>
      <c r="D1368" s="4" t="s">
        <v>8</v>
      </c>
      <c r="E1368" s="28"/>
      <c r="F1368" s="28"/>
      <c r="G1368" s="28"/>
      <c r="H1368" s="28"/>
      <c r="I1368" s="28"/>
      <c r="J1368" s="28"/>
      <c r="K1368" s="28"/>
      <c r="L1368" s="28"/>
      <c r="M1368" s="28"/>
      <c r="N1368" s="28"/>
      <c r="O1368" s="28"/>
      <c r="P1368" s="28"/>
      <c r="Q1368" s="28"/>
      <c r="R1368" s="28"/>
      <c r="S1368" s="28"/>
      <c r="T1368" s="28"/>
      <c r="U1368" s="28"/>
      <c r="V1368" s="28"/>
      <c r="W1368" s="28"/>
      <c r="X1368" s="28"/>
      <c r="Y1368" s="28"/>
      <c r="Z1368" s="28"/>
      <c r="AA1368" s="28"/>
      <c r="AB1368" s="28"/>
      <c r="AC1368" s="28"/>
      <c r="AD1368" s="28"/>
      <c r="AE1368" s="28"/>
      <c r="AF1368" s="28"/>
      <c r="AG1368" s="28"/>
      <c r="AH1368" s="28"/>
      <c r="AI1368" s="28"/>
      <c r="AJ1368" s="28"/>
      <c r="AK1368" s="28"/>
      <c r="AL1368" s="28"/>
      <c r="AM1368" s="28"/>
      <c r="AN1368" s="28"/>
      <c r="AO1368" s="28"/>
      <c r="AP1368" s="5"/>
      <c r="AQ1368" s="5"/>
      <c r="AR1368" s="5">
        <v>48.6</v>
      </c>
      <c r="AS1368" s="5">
        <v>47.7</v>
      </c>
      <c r="AU1368" s="51" t="s">
        <v>423</v>
      </c>
      <c r="AV1368" s="45"/>
      <c r="AW1368" s="46"/>
      <c r="AY1368" s="59">
        <f t="shared" si="1672"/>
        <v>1352.3</v>
      </c>
      <c r="AZ1368" s="59">
        <f t="shared" si="1672"/>
        <v>1207.8</v>
      </c>
      <c r="BA1368" s="59">
        <f t="shared" si="1672"/>
        <v>1426.3</v>
      </c>
    </row>
    <row r="1369" spans="1:53" x14ac:dyDescent="0.15">
      <c r="A1369" s="9"/>
      <c r="B1369" s="10"/>
      <c r="C1369" s="137"/>
      <c r="D1369" s="4" t="s">
        <v>9</v>
      </c>
      <c r="E1369" s="28"/>
      <c r="F1369" s="28"/>
      <c r="G1369" s="28"/>
      <c r="H1369" s="28"/>
      <c r="I1369" s="28"/>
      <c r="J1369" s="28"/>
      <c r="K1369" s="28"/>
      <c r="L1369" s="28"/>
      <c r="M1369" s="28"/>
      <c r="N1369" s="28"/>
      <c r="O1369" s="28"/>
      <c r="P1369" s="28"/>
      <c r="Q1369" s="28"/>
      <c r="R1369" s="28"/>
      <c r="S1369" s="28"/>
      <c r="T1369" s="28"/>
      <c r="U1369" s="28"/>
      <c r="V1369" s="28"/>
      <c r="W1369" s="28"/>
      <c r="X1369" s="28"/>
      <c r="Y1369" s="28"/>
      <c r="Z1369" s="28"/>
      <c r="AA1369" s="28"/>
      <c r="AB1369" s="28"/>
      <c r="AC1369" s="28"/>
      <c r="AD1369" s="28"/>
      <c r="AE1369" s="28"/>
      <c r="AF1369" s="28"/>
      <c r="AG1369" s="28"/>
      <c r="AH1369" s="28"/>
      <c r="AI1369" s="28"/>
      <c r="AJ1369" s="28"/>
      <c r="AK1369" s="28"/>
      <c r="AL1369" s="28"/>
      <c r="AM1369" s="28"/>
      <c r="AN1369" s="28"/>
      <c r="AO1369" s="28"/>
      <c r="AP1369" s="5"/>
      <c r="AQ1369" s="5"/>
      <c r="AR1369" s="5">
        <v>53.7</v>
      </c>
      <c r="AS1369" s="5">
        <v>52.4</v>
      </c>
      <c r="AU1369" s="51" t="s">
        <v>424</v>
      </c>
      <c r="AV1369" s="45"/>
      <c r="AW1369" s="46"/>
      <c r="AY1369" s="59">
        <f t="shared" si="1672"/>
        <v>2130.6</v>
      </c>
      <c r="AZ1369" s="59">
        <f t="shared" si="1672"/>
        <v>1997.9</v>
      </c>
      <c r="BA1369" s="59">
        <f t="shared" si="1672"/>
        <v>2188.6</v>
      </c>
    </row>
    <row r="1370" spans="1:53" x14ac:dyDescent="0.15">
      <c r="A1370" s="9"/>
      <c r="B1370" s="10"/>
      <c r="C1370" s="137"/>
      <c r="D1370" s="4" t="s">
        <v>10</v>
      </c>
      <c r="E1370" s="28"/>
      <c r="F1370" s="28"/>
      <c r="G1370" s="28"/>
      <c r="H1370" s="28"/>
      <c r="I1370" s="28"/>
      <c r="J1370" s="28"/>
      <c r="K1370" s="28"/>
      <c r="L1370" s="28"/>
      <c r="M1370" s="28"/>
      <c r="N1370" s="28"/>
      <c r="O1370" s="28"/>
      <c r="P1370" s="28"/>
      <c r="Q1370" s="28"/>
      <c r="R1370" s="28"/>
      <c r="S1370" s="28"/>
      <c r="T1370" s="28"/>
      <c r="U1370" s="28"/>
      <c r="V1370" s="28"/>
      <c r="W1370" s="28"/>
      <c r="X1370" s="28"/>
      <c r="Y1370" s="28"/>
      <c r="Z1370" s="28"/>
      <c r="AA1370" s="28"/>
      <c r="AB1370" s="28"/>
      <c r="AC1370" s="28"/>
      <c r="AD1370" s="28"/>
      <c r="AE1370" s="28"/>
      <c r="AF1370" s="28"/>
      <c r="AG1370" s="28"/>
      <c r="AH1370" s="28"/>
      <c r="AI1370" s="28"/>
      <c r="AJ1370" s="28"/>
      <c r="AK1370" s="28"/>
      <c r="AL1370" s="28"/>
      <c r="AM1370" s="28"/>
      <c r="AN1370" s="28"/>
      <c r="AO1370" s="28"/>
      <c r="AP1370" s="5"/>
      <c r="AQ1370" s="5"/>
      <c r="AR1370" s="5">
        <v>0.7</v>
      </c>
      <c r="AS1370" s="5">
        <v>0.6</v>
      </c>
      <c r="AU1370" s="51"/>
      <c r="AV1370" s="45"/>
      <c r="AW1370" s="46"/>
      <c r="AY1370" s="59">
        <f t="shared" si="1672"/>
        <v>419.8</v>
      </c>
      <c r="AZ1370" s="59">
        <f t="shared" si="1672"/>
        <v>392.1</v>
      </c>
      <c r="BA1370" s="59">
        <f t="shared" si="1672"/>
        <v>395.5</v>
      </c>
    </row>
    <row r="1371" spans="1:53" ht="14.25" thickBot="1" x14ac:dyDescent="0.2">
      <c r="A1371" s="9"/>
      <c r="B1371" s="11"/>
      <c r="C1371" s="138"/>
      <c r="D1371" s="6" t="s">
        <v>11</v>
      </c>
      <c r="E1371" s="29"/>
      <c r="F1371" s="29"/>
      <c r="G1371" s="29"/>
      <c r="H1371" s="29"/>
      <c r="I1371" s="29"/>
      <c r="J1371" s="29"/>
      <c r="K1371" s="29"/>
      <c r="L1371" s="29"/>
      <c r="M1371" s="29"/>
      <c r="N1371" s="29"/>
      <c r="O1371" s="29"/>
      <c r="P1371" s="29"/>
      <c r="Q1371" s="29"/>
      <c r="R1371" s="29"/>
      <c r="S1371" s="29"/>
      <c r="T1371" s="29"/>
      <c r="U1371" s="29"/>
      <c r="V1371" s="29"/>
      <c r="W1371" s="29"/>
      <c r="X1371" s="29"/>
      <c r="Y1371" s="29"/>
      <c r="Z1371" s="29"/>
      <c r="AA1371" s="29"/>
      <c r="AB1371" s="29"/>
      <c r="AC1371" s="29"/>
      <c r="AD1371" s="29"/>
      <c r="AE1371" s="29"/>
      <c r="AF1371" s="29"/>
      <c r="AG1371" s="29"/>
      <c r="AH1371" s="29"/>
      <c r="AI1371" s="29"/>
      <c r="AJ1371" s="29"/>
      <c r="AK1371" s="29"/>
      <c r="AL1371" s="29"/>
      <c r="AM1371" s="29"/>
      <c r="AN1371" s="29"/>
      <c r="AO1371" s="29"/>
      <c r="AP1371" s="7"/>
      <c r="AQ1371" s="7"/>
      <c r="AR1371" s="7">
        <v>0.7</v>
      </c>
      <c r="AS1371" s="7">
        <v>0.6</v>
      </c>
      <c r="AU1371" s="51"/>
      <c r="AV1371" s="47"/>
      <c r="AW1371" s="49"/>
      <c r="AY1371" s="59">
        <f t="shared" si="1672"/>
        <v>450</v>
      </c>
      <c r="AZ1371" s="59">
        <f t="shared" si="1672"/>
        <v>417</v>
      </c>
      <c r="BA1371" s="59">
        <f t="shared" si="1672"/>
        <v>451.1</v>
      </c>
    </row>
    <row r="1372" spans="1:53" x14ac:dyDescent="0.15">
      <c r="A1372" s="9"/>
      <c r="B1372" s="9"/>
      <c r="C1372" s="136" t="s">
        <v>249</v>
      </c>
      <c r="D1372" s="2" t="s">
        <v>6</v>
      </c>
      <c r="E1372" s="26"/>
      <c r="F1372" s="26"/>
      <c r="G1372" s="26"/>
      <c r="H1372" s="26"/>
      <c r="I1372" s="26"/>
      <c r="J1372" s="26"/>
      <c r="K1372" s="26"/>
      <c r="L1372" s="26"/>
      <c r="M1372" s="26"/>
      <c r="N1372" s="26"/>
      <c r="O1372" s="26"/>
      <c r="P1372" s="26"/>
      <c r="Q1372" s="26"/>
      <c r="R1372" s="26"/>
      <c r="S1372" s="26"/>
      <c r="T1372" s="26"/>
      <c r="U1372" s="26"/>
      <c r="V1372" s="26"/>
      <c r="W1372" s="26"/>
      <c r="X1372" s="26"/>
      <c r="Y1372" s="26"/>
      <c r="Z1372" s="26"/>
      <c r="AA1372" s="26"/>
      <c r="AB1372" s="26"/>
      <c r="AC1372" s="26"/>
      <c r="AD1372" s="26"/>
      <c r="AE1372" s="26"/>
      <c r="AF1372" s="26"/>
      <c r="AG1372" s="26"/>
      <c r="AH1372" s="26"/>
      <c r="AI1372" s="26"/>
      <c r="AJ1372" s="26"/>
      <c r="AK1372" s="26"/>
      <c r="AL1372" s="26"/>
      <c r="AM1372" s="26"/>
      <c r="AN1372" s="26"/>
      <c r="AO1372" s="26"/>
      <c r="AP1372" s="3"/>
      <c r="AQ1372" s="3"/>
      <c r="AR1372" s="3">
        <v>192.9</v>
      </c>
      <c r="AS1372" s="3">
        <v>129.80000000000001</v>
      </c>
      <c r="AU1372" s="51"/>
      <c r="AV1372" s="52"/>
      <c r="AW1372" s="53" t="s">
        <v>268</v>
      </c>
      <c r="AY1372" s="27">
        <f>SUM(AY1373:AY1374)</f>
        <v>540.29999999999995</v>
      </c>
      <c r="AZ1372" s="27">
        <f>SUM(AZ1373:AZ1374)</f>
        <v>499.1</v>
      </c>
      <c r="BA1372" s="27">
        <f>SUM(BA1373:BA1374)</f>
        <v>580.79999999999995</v>
      </c>
    </row>
    <row r="1373" spans="1:53" x14ac:dyDescent="0.15">
      <c r="A1373" s="9"/>
      <c r="B1373" s="10"/>
      <c r="C1373" s="137"/>
      <c r="D1373" s="4" t="s">
        <v>7</v>
      </c>
      <c r="E1373" s="28"/>
      <c r="F1373" s="28"/>
      <c r="G1373" s="28"/>
      <c r="H1373" s="28"/>
      <c r="I1373" s="28"/>
      <c r="J1373" s="28"/>
      <c r="K1373" s="28"/>
      <c r="L1373" s="28"/>
      <c r="M1373" s="28"/>
      <c r="N1373" s="28"/>
      <c r="O1373" s="28"/>
      <c r="P1373" s="28"/>
      <c r="Q1373" s="28"/>
      <c r="R1373" s="28"/>
      <c r="S1373" s="28"/>
      <c r="T1373" s="28"/>
      <c r="U1373" s="28"/>
      <c r="V1373" s="28"/>
      <c r="W1373" s="28"/>
      <c r="X1373" s="28"/>
      <c r="Y1373" s="28"/>
      <c r="Z1373" s="28"/>
      <c r="AA1373" s="28"/>
      <c r="AB1373" s="28"/>
      <c r="AC1373" s="28"/>
      <c r="AD1373" s="28"/>
      <c r="AE1373" s="28"/>
      <c r="AF1373" s="28"/>
      <c r="AG1373" s="28"/>
      <c r="AH1373" s="28"/>
      <c r="AI1373" s="28"/>
      <c r="AJ1373" s="28"/>
      <c r="AK1373" s="28"/>
      <c r="AL1373" s="28"/>
      <c r="AM1373" s="28"/>
      <c r="AN1373" s="28"/>
      <c r="AO1373" s="28"/>
      <c r="AP1373" s="5"/>
      <c r="AQ1373" s="5"/>
      <c r="AR1373" s="5">
        <v>11.4</v>
      </c>
      <c r="AS1373" s="5">
        <v>2</v>
      </c>
      <c r="AU1373" s="51"/>
      <c r="AV1373" s="52"/>
      <c r="AW1373" s="54"/>
      <c r="AY1373" s="59">
        <f t="shared" ref="AY1373:AY1383" si="1673">AP1493</f>
        <v>282.10000000000002</v>
      </c>
      <c r="AZ1373" s="59">
        <f t="shared" ref="AZ1373:AZ1383" si="1674">AQ1493</f>
        <v>282.60000000000002</v>
      </c>
      <c r="BA1373" s="59">
        <f t="shared" ref="BA1373:BA1383" si="1675">AR1493</f>
        <v>326.39999999999998</v>
      </c>
    </row>
    <row r="1374" spans="1:53" x14ac:dyDescent="0.15">
      <c r="A1374" s="9"/>
      <c r="B1374" s="10"/>
      <c r="C1374" s="137"/>
      <c r="D1374" s="4" t="s">
        <v>8</v>
      </c>
      <c r="E1374" s="28"/>
      <c r="F1374" s="28"/>
      <c r="G1374" s="28"/>
      <c r="H1374" s="28"/>
      <c r="I1374" s="28"/>
      <c r="J1374" s="28"/>
      <c r="K1374" s="28"/>
      <c r="L1374" s="28"/>
      <c r="M1374" s="28"/>
      <c r="N1374" s="28"/>
      <c r="O1374" s="28"/>
      <c r="P1374" s="28"/>
      <c r="Q1374" s="28"/>
      <c r="R1374" s="28"/>
      <c r="S1374" s="28"/>
      <c r="T1374" s="28"/>
      <c r="U1374" s="28"/>
      <c r="V1374" s="28"/>
      <c r="W1374" s="28"/>
      <c r="X1374" s="28"/>
      <c r="Y1374" s="28"/>
      <c r="Z1374" s="28"/>
      <c r="AA1374" s="28"/>
      <c r="AB1374" s="28"/>
      <c r="AC1374" s="28"/>
      <c r="AD1374" s="28"/>
      <c r="AE1374" s="28"/>
      <c r="AF1374" s="28"/>
      <c r="AG1374" s="28"/>
      <c r="AH1374" s="28"/>
      <c r="AI1374" s="28"/>
      <c r="AJ1374" s="28"/>
      <c r="AK1374" s="28"/>
      <c r="AL1374" s="28"/>
      <c r="AM1374" s="28"/>
      <c r="AN1374" s="28"/>
      <c r="AO1374" s="28"/>
      <c r="AP1374" s="5"/>
      <c r="AQ1374" s="5"/>
      <c r="AR1374" s="5">
        <v>181.5</v>
      </c>
      <c r="AS1374" s="5">
        <v>127.8</v>
      </c>
      <c r="AU1374" s="51"/>
      <c r="AV1374" s="52"/>
      <c r="AW1374" s="54"/>
      <c r="AY1374" s="59">
        <f t="shared" si="1673"/>
        <v>258.2</v>
      </c>
      <c r="AZ1374" s="59">
        <f t="shared" si="1674"/>
        <v>216.5</v>
      </c>
      <c r="BA1374" s="59">
        <f t="shared" si="1675"/>
        <v>254.4</v>
      </c>
    </row>
    <row r="1375" spans="1:53" x14ac:dyDescent="0.15">
      <c r="A1375" s="9"/>
      <c r="B1375" s="10"/>
      <c r="C1375" s="137"/>
      <c r="D1375" s="4" t="s">
        <v>9</v>
      </c>
      <c r="E1375" s="28"/>
      <c r="F1375" s="28"/>
      <c r="G1375" s="28"/>
      <c r="H1375" s="28"/>
      <c r="I1375" s="28"/>
      <c r="J1375" s="28"/>
      <c r="K1375" s="28"/>
      <c r="L1375" s="28"/>
      <c r="M1375" s="28"/>
      <c r="N1375" s="28"/>
      <c r="O1375" s="28"/>
      <c r="P1375" s="28"/>
      <c r="Q1375" s="28"/>
      <c r="R1375" s="28"/>
      <c r="S1375" s="28"/>
      <c r="T1375" s="28"/>
      <c r="U1375" s="28"/>
      <c r="V1375" s="28"/>
      <c r="W1375" s="28"/>
      <c r="X1375" s="28"/>
      <c r="Y1375" s="28"/>
      <c r="Z1375" s="28"/>
      <c r="AA1375" s="28"/>
      <c r="AB1375" s="28"/>
      <c r="AC1375" s="28"/>
      <c r="AD1375" s="28"/>
      <c r="AE1375" s="28"/>
      <c r="AF1375" s="28"/>
      <c r="AG1375" s="28"/>
      <c r="AH1375" s="28"/>
      <c r="AI1375" s="28"/>
      <c r="AJ1375" s="28"/>
      <c r="AK1375" s="28"/>
      <c r="AL1375" s="28"/>
      <c r="AM1375" s="28"/>
      <c r="AN1375" s="28"/>
      <c r="AO1375" s="28"/>
      <c r="AP1375" s="5"/>
      <c r="AQ1375" s="5"/>
      <c r="AR1375" s="5">
        <v>177.8</v>
      </c>
      <c r="AS1375" s="5">
        <v>115.8</v>
      </c>
      <c r="AU1375" s="51"/>
      <c r="AV1375" s="52"/>
      <c r="AW1375" s="54"/>
      <c r="AY1375" s="59">
        <f t="shared" si="1673"/>
        <v>409.8</v>
      </c>
      <c r="AZ1375" s="59">
        <f t="shared" si="1674"/>
        <v>376</v>
      </c>
      <c r="BA1375" s="59">
        <f t="shared" si="1675"/>
        <v>455.6</v>
      </c>
    </row>
    <row r="1376" spans="1:53" x14ac:dyDescent="0.15">
      <c r="A1376" s="9"/>
      <c r="B1376" s="10"/>
      <c r="C1376" s="137"/>
      <c r="D1376" s="4" t="s">
        <v>10</v>
      </c>
      <c r="E1376" s="28"/>
      <c r="F1376" s="28"/>
      <c r="G1376" s="28"/>
      <c r="H1376" s="28"/>
      <c r="I1376" s="28"/>
      <c r="J1376" s="28"/>
      <c r="K1376" s="28"/>
      <c r="L1376" s="28"/>
      <c r="M1376" s="28"/>
      <c r="N1376" s="28"/>
      <c r="O1376" s="28"/>
      <c r="P1376" s="28"/>
      <c r="Q1376" s="28"/>
      <c r="R1376" s="28"/>
      <c r="S1376" s="28"/>
      <c r="T1376" s="28"/>
      <c r="U1376" s="28"/>
      <c r="V1376" s="28"/>
      <c r="W1376" s="28"/>
      <c r="X1376" s="28"/>
      <c r="Y1376" s="28"/>
      <c r="Z1376" s="28"/>
      <c r="AA1376" s="28"/>
      <c r="AB1376" s="28"/>
      <c r="AC1376" s="28"/>
      <c r="AD1376" s="28"/>
      <c r="AE1376" s="28"/>
      <c r="AF1376" s="28"/>
      <c r="AG1376" s="28"/>
      <c r="AH1376" s="28"/>
      <c r="AI1376" s="28"/>
      <c r="AJ1376" s="28"/>
      <c r="AK1376" s="28"/>
      <c r="AL1376" s="28"/>
      <c r="AM1376" s="28"/>
      <c r="AN1376" s="28"/>
      <c r="AO1376" s="28"/>
      <c r="AP1376" s="5"/>
      <c r="AQ1376" s="5"/>
      <c r="AR1376" s="5">
        <v>15.1</v>
      </c>
      <c r="AS1376" s="5">
        <v>14</v>
      </c>
      <c r="AU1376" s="51"/>
      <c r="AV1376" s="52"/>
      <c r="AW1376" s="54"/>
      <c r="AY1376" s="59">
        <f t="shared" si="1673"/>
        <v>130.5</v>
      </c>
      <c r="AZ1376" s="59">
        <f t="shared" si="1674"/>
        <v>123.1</v>
      </c>
      <c r="BA1376" s="59">
        <f t="shared" si="1675"/>
        <v>125.2</v>
      </c>
    </row>
    <row r="1377" spans="1:53" ht="14.25" thickBot="1" x14ac:dyDescent="0.2">
      <c r="A1377" s="9"/>
      <c r="B1377" s="9"/>
      <c r="C1377" s="138"/>
      <c r="D1377" s="6" t="s">
        <v>11</v>
      </c>
      <c r="E1377" s="29"/>
      <c r="F1377" s="29"/>
      <c r="G1377" s="29"/>
      <c r="H1377" s="29"/>
      <c r="I1377" s="29"/>
      <c r="J1377" s="29"/>
      <c r="K1377" s="29"/>
      <c r="L1377" s="29"/>
      <c r="M1377" s="29"/>
      <c r="N1377" s="29"/>
      <c r="O1377" s="29"/>
      <c r="P1377" s="29"/>
      <c r="Q1377" s="29"/>
      <c r="R1377" s="29"/>
      <c r="S1377" s="29"/>
      <c r="T1377" s="29"/>
      <c r="U1377" s="29"/>
      <c r="V1377" s="29"/>
      <c r="W1377" s="29"/>
      <c r="X1377" s="29"/>
      <c r="Y1377" s="29"/>
      <c r="Z1377" s="29"/>
      <c r="AA1377" s="29"/>
      <c r="AB1377" s="29"/>
      <c r="AC1377" s="29"/>
      <c r="AD1377" s="29"/>
      <c r="AE1377" s="29"/>
      <c r="AF1377" s="29"/>
      <c r="AG1377" s="29"/>
      <c r="AH1377" s="29"/>
      <c r="AI1377" s="29"/>
      <c r="AJ1377" s="29"/>
      <c r="AK1377" s="29"/>
      <c r="AL1377" s="29"/>
      <c r="AM1377" s="29"/>
      <c r="AN1377" s="29"/>
      <c r="AO1377" s="29"/>
      <c r="AP1377" s="7"/>
      <c r="AQ1377" s="7"/>
      <c r="AR1377" s="7">
        <v>18.2</v>
      </c>
      <c r="AS1377" s="7">
        <v>16.5</v>
      </c>
      <c r="AU1377" s="51"/>
      <c r="AV1377" s="52"/>
      <c r="AW1377" s="55"/>
      <c r="AY1377" s="59">
        <f t="shared" si="1673"/>
        <v>141</v>
      </c>
      <c r="AZ1377" s="59">
        <f t="shared" si="1674"/>
        <v>125.1</v>
      </c>
      <c r="BA1377" s="59">
        <f t="shared" si="1675"/>
        <v>156.1</v>
      </c>
    </row>
    <row r="1378" spans="1:53" x14ac:dyDescent="0.15">
      <c r="A1378" s="9"/>
      <c r="B1378" s="9"/>
      <c r="C1378" s="136" t="s">
        <v>250</v>
      </c>
      <c r="D1378" s="2" t="s">
        <v>6</v>
      </c>
      <c r="E1378" s="26"/>
      <c r="F1378" s="26"/>
      <c r="G1378" s="26"/>
      <c r="H1378" s="26"/>
      <c r="I1378" s="26"/>
      <c r="J1378" s="26"/>
      <c r="K1378" s="26"/>
      <c r="L1378" s="26"/>
      <c r="M1378" s="26"/>
      <c r="N1378" s="26"/>
      <c r="O1378" s="26"/>
      <c r="P1378" s="26"/>
      <c r="Q1378" s="26"/>
      <c r="R1378" s="26"/>
      <c r="S1378" s="26"/>
      <c r="T1378" s="26"/>
      <c r="U1378" s="26"/>
      <c r="V1378" s="26"/>
      <c r="W1378" s="26"/>
      <c r="X1378" s="26"/>
      <c r="Y1378" s="26"/>
      <c r="Z1378" s="26"/>
      <c r="AA1378" s="26"/>
      <c r="AB1378" s="26"/>
      <c r="AC1378" s="26"/>
      <c r="AD1378" s="26"/>
      <c r="AE1378" s="26"/>
      <c r="AF1378" s="26"/>
      <c r="AG1378" s="26"/>
      <c r="AH1378" s="26"/>
      <c r="AI1378" s="26"/>
      <c r="AJ1378" s="26"/>
      <c r="AK1378" s="26"/>
      <c r="AL1378" s="26"/>
      <c r="AM1378" s="26"/>
      <c r="AN1378" s="26"/>
      <c r="AO1378" s="26"/>
      <c r="AP1378" s="3"/>
      <c r="AQ1378" s="3"/>
      <c r="AR1378" s="3">
        <v>432.4</v>
      </c>
      <c r="AS1378" s="3">
        <v>454.2</v>
      </c>
      <c r="AU1378" s="51"/>
      <c r="AV1378" s="52"/>
      <c r="AW1378" s="53" t="s">
        <v>269</v>
      </c>
      <c r="AY1378" s="59">
        <f t="shared" si="1673"/>
        <v>0</v>
      </c>
      <c r="AZ1378" s="59">
        <f t="shared" si="1674"/>
        <v>0</v>
      </c>
      <c r="BA1378" s="59">
        <f t="shared" si="1675"/>
        <v>454.6</v>
      </c>
    </row>
    <row r="1379" spans="1:53" x14ac:dyDescent="0.15">
      <c r="A1379" s="9"/>
      <c r="B1379" s="10"/>
      <c r="C1379" s="137"/>
      <c r="D1379" s="4" t="s">
        <v>7</v>
      </c>
      <c r="E1379" s="28"/>
      <c r="F1379" s="28"/>
      <c r="G1379" s="28"/>
      <c r="H1379" s="28"/>
      <c r="I1379" s="28"/>
      <c r="J1379" s="28"/>
      <c r="K1379" s="28"/>
      <c r="L1379" s="28"/>
      <c r="M1379" s="28"/>
      <c r="N1379" s="28"/>
      <c r="O1379" s="28"/>
      <c r="P1379" s="28"/>
      <c r="Q1379" s="28"/>
      <c r="R1379" s="28"/>
      <c r="S1379" s="28"/>
      <c r="T1379" s="28"/>
      <c r="U1379" s="28"/>
      <c r="V1379" s="28"/>
      <c r="W1379" s="28"/>
      <c r="X1379" s="28"/>
      <c r="Y1379" s="28"/>
      <c r="Z1379" s="28"/>
      <c r="AA1379" s="28"/>
      <c r="AB1379" s="28"/>
      <c r="AC1379" s="28"/>
      <c r="AD1379" s="28"/>
      <c r="AE1379" s="28"/>
      <c r="AF1379" s="28"/>
      <c r="AG1379" s="28"/>
      <c r="AH1379" s="28"/>
      <c r="AI1379" s="28"/>
      <c r="AJ1379" s="28"/>
      <c r="AK1379" s="28"/>
      <c r="AL1379" s="28"/>
      <c r="AM1379" s="28"/>
      <c r="AN1379" s="28"/>
      <c r="AO1379" s="28"/>
      <c r="AP1379" s="5"/>
      <c r="AQ1379" s="5"/>
      <c r="AR1379" s="5">
        <v>157.6</v>
      </c>
      <c r="AS1379" s="5">
        <v>176.8</v>
      </c>
      <c r="AU1379" s="51"/>
      <c r="AV1379" s="52"/>
      <c r="AW1379" s="54"/>
      <c r="AY1379" s="59">
        <f t="shared" si="1673"/>
        <v>0</v>
      </c>
      <c r="AZ1379" s="59">
        <f t="shared" si="1674"/>
        <v>0</v>
      </c>
      <c r="BA1379" s="59">
        <f t="shared" si="1675"/>
        <v>297.2</v>
      </c>
    </row>
    <row r="1380" spans="1:53" x14ac:dyDescent="0.15">
      <c r="A1380" s="9"/>
      <c r="B1380" s="10"/>
      <c r="C1380" s="137"/>
      <c r="D1380" s="4" t="s">
        <v>8</v>
      </c>
      <c r="E1380" s="28"/>
      <c r="F1380" s="28"/>
      <c r="G1380" s="28"/>
      <c r="H1380" s="28"/>
      <c r="I1380" s="28"/>
      <c r="J1380" s="28"/>
      <c r="K1380" s="28"/>
      <c r="L1380" s="28"/>
      <c r="M1380" s="28"/>
      <c r="N1380" s="28"/>
      <c r="O1380" s="28"/>
      <c r="P1380" s="28"/>
      <c r="Q1380" s="28"/>
      <c r="R1380" s="28"/>
      <c r="S1380" s="28"/>
      <c r="T1380" s="28"/>
      <c r="U1380" s="28"/>
      <c r="V1380" s="28"/>
      <c r="W1380" s="28"/>
      <c r="X1380" s="28"/>
      <c r="Y1380" s="28"/>
      <c r="Z1380" s="28"/>
      <c r="AA1380" s="28"/>
      <c r="AB1380" s="28"/>
      <c r="AC1380" s="28"/>
      <c r="AD1380" s="28"/>
      <c r="AE1380" s="28"/>
      <c r="AF1380" s="28"/>
      <c r="AG1380" s="28"/>
      <c r="AH1380" s="28"/>
      <c r="AI1380" s="28"/>
      <c r="AJ1380" s="28"/>
      <c r="AK1380" s="28"/>
      <c r="AL1380" s="28"/>
      <c r="AM1380" s="28"/>
      <c r="AN1380" s="28"/>
      <c r="AO1380" s="28"/>
      <c r="AP1380" s="5"/>
      <c r="AQ1380" s="5"/>
      <c r="AR1380" s="5">
        <v>274.8</v>
      </c>
      <c r="AS1380" s="5">
        <v>277.39999999999998</v>
      </c>
      <c r="AU1380" s="51"/>
      <c r="AV1380" s="52"/>
      <c r="AW1380" s="54"/>
      <c r="AY1380" s="59">
        <f t="shared" si="1673"/>
        <v>0</v>
      </c>
      <c r="AZ1380" s="59">
        <f t="shared" si="1674"/>
        <v>0</v>
      </c>
      <c r="BA1380" s="59">
        <f t="shared" si="1675"/>
        <v>157.4</v>
      </c>
    </row>
    <row r="1381" spans="1:53" x14ac:dyDescent="0.15">
      <c r="A1381" s="9"/>
      <c r="B1381" s="10"/>
      <c r="C1381" s="137"/>
      <c r="D1381" s="4" t="s">
        <v>9</v>
      </c>
      <c r="E1381" s="28"/>
      <c r="F1381" s="28"/>
      <c r="G1381" s="28"/>
      <c r="H1381" s="28"/>
      <c r="I1381" s="28"/>
      <c r="J1381" s="28"/>
      <c r="K1381" s="28"/>
      <c r="L1381" s="28"/>
      <c r="M1381" s="28"/>
      <c r="N1381" s="28"/>
      <c r="O1381" s="28"/>
      <c r="P1381" s="28"/>
      <c r="Q1381" s="28"/>
      <c r="R1381" s="28"/>
      <c r="S1381" s="28"/>
      <c r="T1381" s="28"/>
      <c r="U1381" s="28"/>
      <c r="V1381" s="28"/>
      <c r="W1381" s="28"/>
      <c r="X1381" s="28"/>
      <c r="Y1381" s="28"/>
      <c r="Z1381" s="28"/>
      <c r="AA1381" s="28"/>
      <c r="AB1381" s="28"/>
      <c r="AC1381" s="28"/>
      <c r="AD1381" s="28"/>
      <c r="AE1381" s="28"/>
      <c r="AF1381" s="28"/>
      <c r="AG1381" s="28"/>
      <c r="AH1381" s="28"/>
      <c r="AI1381" s="28"/>
      <c r="AJ1381" s="28"/>
      <c r="AK1381" s="28"/>
      <c r="AL1381" s="28"/>
      <c r="AM1381" s="28"/>
      <c r="AN1381" s="28"/>
      <c r="AO1381" s="28"/>
      <c r="AP1381" s="5"/>
      <c r="AQ1381" s="5"/>
      <c r="AR1381" s="5">
        <v>412.1</v>
      </c>
      <c r="AS1381" s="5">
        <v>427.9</v>
      </c>
      <c r="AU1381" s="51"/>
      <c r="AV1381" s="52"/>
      <c r="AW1381" s="54"/>
      <c r="AY1381" s="59">
        <f t="shared" si="1673"/>
        <v>0</v>
      </c>
      <c r="AZ1381" s="59">
        <f t="shared" si="1674"/>
        <v>0</v>
      </c>
      <c r="BA1381" s="59">
        <f t="shared" si="1675"/>
        <v>386.3</v>
      </c>
    </row>
    <row r="1382" spans="1:53" x14ac:dyDescent="0.15">
      <c r="A1382" s="9"/>
      <c r="B1382" s="10"/>
      <c r="C1382" s="137"/>
      <c r="D1382" s="4" t="s">
        <v>10</v>
      </c>
      <c r="E1382" s="28"/>
      <c r="F1382" s="28"/>
      <c r="G1382" s="28"/>
      <c r="H1382" s="28"/>
      <c r="I1382" s="28"/>
      <c r="J1382" s="28"/>
      <c r="K1382" s="28"/>
      <c r="L1382" s="28"/>
      <c r="M1382" s="28"/>
      <c r="N1382" s="28"/>
      <c r="O1382" s="28"/>
      <c r="P1382" s="28"/>
      <c r="Q1382" s="28"/>
      <c r="R1382" s="28"/>
      <c r="S1382" s="28"/>
      <c r="T1382" s="28"/>
      <c r="U1382" s="28"/>
      <c r="V1382" s="28"/>
      <c r="W1382" s="28"/>
      <c r="X1382" s="28"/>
      <c r="Y1382" s="28"/>
      <c r="Z1382" s="28"/>
      <c r="AA1382" s="28"/>
      <c r="AB1382" s="28"/>
      <c r="AC1382" s="28"/>
      <c r="AD1382" s="28"/>
      <c r="AE1382" s="28"/>
      <c r="AF1382" s="28"/>
      <c r="AG1382" s="28"/>
      <c r="AH1382" s="28"/>
      <c r="AI1382" s="28"/>
      <c r="AJ1382" s="28"/>
      <c r="AK1382" s="28"/>
      <c r="AL1382" s="28"/>
      <c r="AM1382" s="28"/>
      <c r="AN1382" s="28"/>
      <c r="AO1382" s="28"/>
      <c r="AP1382" s="5"/>
      <c r="AQ1382" s="5"/>
      <c r="AR1382" s="5">
        <v>20.3</v>
      </c>
      <c r="AS1382" s="5">
        <v>26.3</v>
      </c>
      <c r="AU1382" s="51"/>
      <c r="AV1382" s="52"/>
      <c r="AW1382" s="54"/>
      <c r="AY1382" s="59">
        <f t="shared" si="1673"/>
        <v>0</v>
      </c>
      <c r="AZ1382" s="59">
        <f t="shared" si="1674"/>
        <v>0</v>
      </c>
      <c r="BA1382" s="59">
        <f t="shared" si="1675"/>
        <v>68.3</v>
      </c>
    </row>
    <row r="1383" spans="1:53" ht="14.25" thickBot="1" x14ac:dyDescent="0.2">
      <c r="A1383" s="12"/>
      <c r="B1383" s="10"/>
      <c r="C1383" s="138"/>
      <c r="D1383" s="6" t="s">
        <v>11</v>
      </c>
      <c r="E1383" s="29"/>
      <c r="F1383" s="29"/>
      <c r="G1383" s="29"/>
      <c r="H1383" s="29"/>
      <c r="I1383" s="29"/>
      <c r="J1383" s="29"/>
      <c r="K1383" s="29"/>
      <c r="L1383" s="29"/>
      <c r="M1383" s="29"/>
      <c r="N1383" s="29"/>
      <c r="O1383" s="29"/>
      <c r="P1383" s="29"/>
      <c r="Q1383" s="29"/>
      <c r="R1383" s="29"/>
      <c r="S1383" s="29"/>
      <c r="T1383" s="29"/>
      <c r="U1383" s="29"/>
      <c r="V1383" s="29"/>
      <c r="W1383" s="29"/>
      <c r="X1383" s="29"/>
      <c r="Y1383" s="29"/>
      <c r="Z1383" s="29"/>
      <c r="AA1383" s="29"/>
      <c r="AB1383" s="29"/>
      <c r="AC1383" s="29"/>
      <c r="AD1383" s="29"/>
      <c r="AE1383" s="29"/>
      <c r="AF1383" s="29"/>
      <c r="AG1383" s="29"/>
      <c r="AH1383" s="29"/>
      <c r="AI1383" s="29"/>
      <c r="AJ1383" s="29"/>
      <c r="AK1383" s="29"/>
      <c r="AL1383" s="29"/>
      <c r="AM1383" s="29"/>
      <c r="AN1383" s="29"/>
      <c r="AO1383" s="29"/>
      <c r="AP1383" s="7"/>
      <c r="AQ1383" s="7"/>
      <c r="AR1383" s="7">
        <v>32.4</v>
      </c>
      <c r="AS1383" s="7">
        <v>40.9</v>
      </c>
      <c r="AU1383" s="51"/>
      <c r="AV1383" s="52"/>
      <c r="AW1383" s="55"/>
      <c r="AY1383" s="59">
        <f t="shared" si="1673"/>
        <v>0</v>
      </c>
      <c r="AZ1383" s="59">
        <f t="shared" si="1674"/>
        <v>0</v>
      </c>
      <c r="BA1383" s="59">
        <f t="shared" si="1675"/>
        <v>73.5</v>
      </c>
    </row>
    <row r="1384" spans="1:53" x14ac:dyDescent="0.15">
      <c r="A1384" s="9"/>
      <c r="B1384" s="10"/>
      <c r="C1384" s="136" t="s">
        <v>251</v>
      </c>
      <c r="D1384" s="2" t="s">
        <v>6</v>
      </c>
      <c r="E1384" s="26"/>
      <c r="F1384" s="26"/>
      <c r="G1384" s="26"/>
      <c r="H1384" s="26"/>
      <c r="I1384" s="26"/>
      <c r="J1384" s="26"/>
      <c r="K1384" s="26"/>
      <c r="L1384" s="26"/>
      <c r="M1384" s="26"/>
      <c r="N1384" s="26"/>
      <c r="O1384" s="26"/>
      <c r="P1384" s="26"/>
      <c r="Q1384" s="26"/>
      <c r="R1384" s="26"/>
      <c r="S1384" s="26"/>
      <c r="T1384" s="26"/>
      <c r="U1384" s="26"/>
      <c r="V1384" s="26"/>
      <c r="W1384" s="26"/>
      <c r="X1384" s="26"/>
      <c r="Y1384" s="26"/>
      <c r="Z1384" s="26"/>
      <c r="AA1384" s="26"/>
      <c r="AB1384" s="26"/>
      <c r="AC1384" s="26"/>
      <c r="AD1384" s="26"/>
      <c r="AE1384" s="26"/>
      <c r="AF1384" s="26"/>
      <c r="AG1384" s="26"/>
      <c r="AH1384" s="26"/>
      <c r="AI1384" s="26"/>
      <c r="AJ1384" s="26"/>
      <c r="AK1384" s="26"/>
      <c r="AL1384" s="26"/>
      <c r="AM1384" s="26"/>
      <c r="AN1384" s="26"/>
      <c r="AO1384" s="26"/>
      <c r="AP1384" s="3"/>
      <c r="AQ1384" s="3"/>
      <c r="AR1384" s="3">
        <v>51.1</v>
      </c>
      <c r="AS1384" s="3">
        <v>61.6</v>
      </c>
      <c r="AU1384" s="51"/>
      <c r="AV1384" s="52"/>
      <c r="AW1384" s="53" t="s">
        <v>270</v>
      </c>
      <c r="AY1384" s="27">
        <f>SUM(AY1385:AY1386)</f>
        <v>430.1</v>
      </c>
      <c r="AZ1384" s="27">
        <f>SUM(AZ1385:AZ1386)</f>
        <v>404.8</v>
      </c>
      <c r="BA1384" s="27">
        <f>SUM(BA1385:BA1386)</f>
        <v>373.1</v>
      </c>
    </row>
    <row r="1385" spans="1:53" x14ac:dyDescent="0.15">
      <c r="A1385" s="9" t="s">
        <v>240</v>
      </c>
      <c r="B1385" s="10" t="s">
        <v>241</v>
      </c>
      <c r="C1385" s="137"/>
      <c r="D1385" s="4" t="s">
        <v>7</v>
      </c>
      <c r="E1385" s="28"/>
      <c r="F1385" s="28"/>
      <c r="G1385" s="28"/>
      <c r="H1385" s="28"/>
      <c r="I1385" s="28"/>
      <c r="J1385" s="28"/>
      <c r="K1385" s="28"/>
      <c r="L1385" s="28"/>
      <c r="M1385" s="28"/>
      <c r="N1385" s="28"/>
      <c r="O1385" s="28"/>
      <c r="P1385" s="28"/>
      <c r="Q1385" s="28"/>
      <c r="R1385" s="28"/>
      <c r="S1385" s="28"/>
      <c r="T1385" s="28"/>
      <c r="U1385" s="28"/>
      <c r="V1385" s="28"/>
      <c r="W1385" s="28"/>
      <c r="X1385" s="28"/>
      <c r="Y1385" s="28"/>
      <c r="Z1385" s="28"/>
      <c r="AA1385" s="28"/>
      <c r="AB1385" s="28"/>
      <c r="AC1385" s="28"/>
      <c r="AD1385" s="28"/>
      <c r="AE1385" s="28"/>
      <c r="AF1385" s="28"/>
      <c r="AG1385" s="28"/>
      <c r="AH1385" s="28"/>
      <c r="AI1385" s="28"/>
      <c r="AJ1385" s="28"/>
      <c r="AK1385" s="28"/>
      <c r="AL1385" s="28"/>
      <c r="AM1385" s="28"/>
      <c r="AN1385" s="28"/>
      <c r="AO1385" s="28"/>
      <c r="AP1385" s="5"/>
      <c r="AQ1385" s="5"/>
      <c r="AR1385" s="5">
        <v>3.3</v>
      </c>
      <c r="AS1385" s="5">
        <v>5.4</v>
      </c>
      <c r="AU1385" s="51"/>
      <c r="AV1385" s="52"/>
      <c r="AW1385" s="54"/>
      <c r="AY1385" s="59">
        <f t="shared" ref="AY1385:AY1395" si="1676">AP1505</f>
        <v>253.3</v>
      </c>
      <c r="AZ1385" s="59">
        <f t="shared" ref="AZ1385:AZ1395" si="1677">AQ1505</f>
        <v>224.9</v>
      </c>
      <c r="BA1385" s="59">
        <f t="shared" ref="BA1385:BA1395" si="1678">AR1505</f>
        <v>184.9</v>
      </c>
    </row>
    <row r="1386" spans="1:53" x14ac:dyDescent="0.15">
      <c r="A1386" s="9"/>
      <c r="B1386" s="10"/>
      <c r="C1386" s="137"/>
      <c r="D1386" s="4" t="s">
        <v>8</v>
      </c>
      <c r="E1386" s="28"/>
      <c r="F1386" s="28"/>
      <c r="G1386" s="28"/>
      <c r="H1386" s="28"/>
      <c r="I1386" s="28"/>
      <c r="J1386" s="28"/>
      <c r="K1386" s="28"/>
      <c r="L1386" s="28"/>
      <c r="M1386" s="28"/>
      <c r="N1386" s="28"/>
      <c r="O1386" s="28"/>
      <c r="P1386" s="28"/>
      <c r="Q1386" s="28"/>
      <c r="R1386" s="28"/>
      <c r="S1386" s="28"/>
      <c r="T1386" s="28"/>
      <c r="U1386" s="28"/>
      <c r="V1386" s="28"/>
      <c r="W1386" s="28"/>
      <c r="X1386" s="28"/>
      <c r="Y1386" s="28"/>
      <c r="Z1386" s="28"/>
      <c r="AA1386" s="28"/>
      <c r="AB1386" s="28"/>
      <c r="AC1386" s="28"/>
      <c r="AD1386" s="28"/>
      <c r="AE1386" s="28"/>
      <c r="AF1386" s="28"/>
      <c r="AG1386" s="28"/>
      <c r="AH1386" s="28"/>
      <c r="AI1386" s="28"/>
      <c r="AJ1386" s="28"/>
      <c r="AK1386" s="28"/>
      <c r="AL1386" s="28"/>
      <c r="AM1386" s="28"/>
      <c r="AN1386" s="28"/>
      <c r="AO1386" s="28"/>
      <c r="AP1386" s="5"/>
      <c r="AQ1386" s="5"/>
      <c r="AR1386" s="5">
        <v>47.8</v>
      </c>
      <c r="AS1386" s="5">
        <v>56.2</v>
      </c>
      <c r="AU1386" s="51"/>
      <c r="AV1386" s="52"/>
      <c r="AW1386" s="54"/>
      <c r="AY1386" s="59">
        <f t="shared" si="1676"/>
        <v>176.8</v>
      </c>
      <c r="AZ1386" s="59">
        <f t="shared" si="1677"/>
        <v>179.9</v>
      </c>
      <c r="BA1386" s="59">
        <f t="shared" si="1678"/>
        <v>188.2</v>
      </c>
    </row>
    <row r="1387" spans="1:53" x14ac:dyDescent="0.15">
      <c r="A1387" s="9"/>
      <c r="B1387" s="10"/>
      <c r="C1387" s="137"/>
      <c r="D1387" s="4" t="s">
        <v>9</v>
      </c>
      <c r="E1387" s="28"/>
      <c r="F1387" s="28"/>
      <c r="G1387" s="28"/>
      <c r="H1387" s="28"/>
      <c r="I1387" s="28"/>
      <c r="J1387" s="28"/>
      <c r="K1387" s="28"/>
      <c r="L1387" s="28"/>
      <c r="M1387" s="28"/>
      <c r="N1387" s="28"/>
      <c r="O1387" s="28"/>
      <c r="P1387" s="28"/>
      <c r="Q1387" s="28"/>
      <c r="R1387" s="28"/>
      <c r="S1387" s="28"/>
      <c r="T1387" s="28"/>
      <c r="U1387" s="28"/>
      <c r="V1387" s="28"/>
      <c r="W1387" s="28"/>
      <c r="X1387" s="28"/>
      <c r="Y1387" s="28"/>
      <c r="Z1387" s="28"/>
      <c r="AA1387" s="28"/>
      <c r="AB1387" s="28"/>
      <c r="AC1387" s="28"/>
      <c r="AD1387" s="28"/>
      <c r="AE1387" s="28"/>
      <c r="AF1387" s="28"/>
      <c r="AG1387" s="28"/>
      <c r="AH1387" s="28"/>
      <c r="AI1387" s="28"/>
      <c r="AJ1387" s="28"/>
      <c r="AK1387" s="28"/>
      <c r="AL1387" s="28"/>
      <c r="AM1387" s="28"/>
      <c r="AN1387" s="28"/>
      <c r="AO1387" s="28"/>
      <c r="AP1387" s="5"/>
      <c r="AQ1387" s="5"/>
      <c r="AR1387" s="5">
        <v>48</v>
      </c>
      <c r="AS1387" s="5"/>
      <c r="AU1387" s="51"/>
      <c r="AV1387" s="52"/>
      <c r="AW1387" s="54"/>
      <c r="AY1387" s="59">
        <f t="shared" si="1676"/>
        <v>370.4</v>
      </c>
      <c r="AZ1387" s="59">
        <f t="shared" si="1677"/>
        <v>338.1</v>
      </c>
      <c r="BA1387" s="59">
        <f t="shared" si="1678"/>
        <v>307.89999999999998</v>
      </c>
    </row>
    <row r="1388" spans="1:53" x14ac:dyDescent="0.15">
      <c r="A1388" s="9"/>
      <c r="B1388" s="10"/>
      <c r="C1388" s="137"/>
      <c r="D1388" s="4" t="s">
        <v>10</v>
      </c>
      <c r="E1388" s="28"/>
      <c r="F1388" s="28"/>
      <c r="G1388" s="28"/>
      <c r="H1388" s="28"/>
      <c r="I1388" s="28"/>
      <c r="J1388" s="28"/>
      <c r="K1388" s="28"/>
      <c r="L1388" s="28"/>
      <c r="M1388" s="28"/>
      <c r="N1388" s="28"/>
      <c r="O1388" s="28"/>
      <c r="P1388" s="28"/>
      <c r="Q1388" s="28"/>
      <c r="R1388" s="28"/>
      <c r="S1388" s="28"/>
      <c r="T1388" s="28"/>
      <c r="U1388" s="28"/>
      <c r="V1388" s="28"/>
      <c r="W1388" s="28"/>
      <c r="X1388" s="28"/>
      <c r="Y1388" s="28"/>
      <c r="Z1388" s="28"/>
      <c r="AA1388" s="28"/>
      <c r="AB1388" s="28"/>
      <c r="AC1388" s="28"/>
      <c r="AD1388" s="28"/>
      <c r="AE1388" s="28"/>
      <c r="AF1388" s="28"/>
      <c r="AG1388" s="28"/>
      <c r="AH1388" s="28"/>
      <c r="AI1388" s="28"/>
      <c r="AJ1388" s="28"/>
      <c r="AK1388" s="28"/>
      <c r="AL1388" s="28"/>
      <c r="AM1388" s="28"/>
      <c r="AN1388" s="28"/>
      <c r="AO1388" s="28"/>
      <c r="AP1388" s="5"/>
      <c r="AQ1388" s="5"/>
      <c r="AR1388" s="5">
        <v>3.1</v>
      </c>
      <c r="AS1388" s="5">
        <v>4.4000000000000004</v>
      </c>
      <c r="AU1388" s="51"/>
      <c r="AV1388" s="52"/>
      <c r="AW1388" s="54"/>
      <c r="AY1388" s="59">
        <f t="shared" si="1676"/>
        <v>59.7</v>
      </c>
      <c r="AZ1388" s="59">
        <f t="shared" si="1677"/>
        <v>66.7</v>
      </c>
      <c r="BA1388" s="59">
        <f t="shared" si="1678"/>
        <v>65.2</v>
      </c>
    </row>
    <row r="1389" spans="1:53" ht="14.25" thickBot="1" x14ac:dyDescent="0.2">
      <c r="A1389" s="9"/>
      <c r="B1389" s="10"/>
      <c r="C1389" s="138"/>
      <c r="D1389" s="6" t="s">
        <v>11</v>
      </c>
      <c r="E1389" s="29"/>
      <c r="F1389" s="29"/>
      <c r="G1389" s="29"/>
      <c r="H1389" s="29"/>
      <c r="I1389" s="29"/>
      <c r="J1389" s="29"/>
      <c r="K1389" s="29"/>
      <c r="L1389" s="29"/>
      <c r="M1389" s="29"/>
      <c r="N1389" s="29"/>
      <c r="O1389" s="29"/>
      <c r="P1389" s="29"/>
      <c r="Q1389" s="29"/>
      <c r="R1389" s="29"/>
      <c r="S1389" s="29"/>
      <c r="T1389" s="29"/>
      <c r="U1389" s="29"/>
      <c r="V1389" s="29"/>
      <c r="W1389" s="29"/>
      <c r="X1389" s="29"/>
      <c r="Y1389" s="29"/>
      <c r="Z1389" s="29"/>
      <c r="AA1389" s="29"/>
      <c r="AB1389" s="29"/>
      <c r="AC1389" s="29"/>
      <c r="AD1389" s="29"/>
      <c r="AE1389" s="29"/>
      <c r="AF1389" s="29"/>
      <c r="AG1389" s="29"/>
      <c r="AH1389" s="29"/>
      <c r="AI1389" s="29"/>
      <c r="AJ1389" s="29"/>
      <c r="AK1389" s="29"/>
      <c r="AL1389" s="29"/>
      <c r="AM1389" s="29"/>
      <c r="AN1389" s="29"/>
      <c r="AO1389" s="29"/>
      <c r="AP1389" s="7"/>
      <c r="AQ1389" s="7"/>
      <c r="AR1389" s="7">
        <v>3.1</v>
      </c>
      <c r="AS1389" s="7">
        <v>4.4000000000000004</v>
      </c>
      <c r="AU1389" s="51"/>
      <c r="AV1389" s="52"/>
      <c r="AW1389" s="55"/>
      <c r="AY1389" s="59">
        <f t="shared" si="1676"/>
        <v>72.400000000000006</v>
      </c>
      <c r="AZ1389" s="59">
        <f t="shared" si="1677"/>
        <v>83.9</v>
      </c>
      <c r="BA1389" s="59">
        <f t="shared" si="1678"/>
        <v>82.5</v>
      </c>
    </row>
    <row r="1390" spans="1:53" x14ac:dyDescent="0.15">
      <c r="A1390" s="9"/>
      <c r="B1390" s="10"/>
      <c r="C1390" s="136" t="s">
        <v>252</v>
      </c>
      <c r="D1390" s="2" t="s">
        <v>6</v>
      </c>
      <c r="E1390" s="26"/>
      <c r="F1390" s="26"/>
      <c r="G1390" s="26"/>
      <c r="H1390" s="26"/>
      <c r="I1390" s="26"/>
      <c r="J1390" s="26"/>
      <c r="K1390" s="26"/>
      <c r="L1390" s="26"/>
      <c r="M1390" s="26"/>
      <c r="N1390" s="26"/>
      <c r="O1390" s="26"/>
      <c r="P1390" s="26"/>
      <c r="Q1390" s="26"/>
      <c r="R1390" s="26"/>
      <c r="S1390" s="26"/>
      <c r="T1390" s="26"/>
      <c r="U1390" s="26"/>
      <c r="V1390" s="26"/>
      <c r="W1390" s="26"/>
      <c r="X1390" s="26"/>
      <c r="Y1390" s="26"/>
      <c r="Z1390" s="26"/>
      <c r="AA1390" s="26"/>
      <c r="AB1390" s="26"/>
      <c r="AC1390" s="26"/>
      <c r="AD1390" s="26"/>
      <c r="AE1390" s="26"/>
      <c r="AF1390" s="26"/>
      <c r="AG1390" s="26"/>
      <c r="AH1390" s="26"/>
      <c r="AI1390" s="26"/>
      <c r="AJ1390" s="26"/>
      <c r="AK1390" s="26"/>
      <c r="AL1390" s="26"/>
      <c r="AM1390" s="26"/>
      <c r="AN1390" s="26"/>
      <c r="AO1390" s="26"/>
      <c r="AP1390" s="3"/>
      <c r="AQ1390" s="3"/>
      <c r="AR1390" s="3">
        <v>53</v>
      </c>
      <c r="AS1390" s="3">
        <v>42.4</v>
      </c>
      <c r="AU1390" s="51"/>
      <c r="AV1390" s="52"/>
      <c r="AW1390" s="53" t="s">
        <v>271</v>
      </c>
      <c r="AY1390" s="59">
        <f t="shared" si="1676"/>
        <v>0</v>
      </c>
      <c r="AZ1390" s="59">
        <f t="shared" si="1677"/>
        <v>0</v>
      </c>
      <c r="BA1390" s="59">
        <f t="shared" si="1678"/>
        <v>521.9</v>
      </c>
    </row>
    <row r="1391" spans="1:53" x14ac:dyDescent="0.15">
      <c r="A1391" s="9"/>
      <c r="B1391" s="10"/>
      <c r="C1391" s="137"/>
      <c r="D1391" s="4" t="s">
        <v>7</v>
      </c>
      <c r="E1391" s="28"/>
      <c r="F1391" s="28"/>
      <c r="G1391" s="28"/>
      <c r="H1391" s="28"/>
      <c r="I1391" s="28"/>
      <c r="J1391" s="28"/>
      <c r="K1391" s="28"/>
      <c r="L1391" s="28"/>
      <c r="M1391" s="28"/>
      <c r="N1391" s="28"/>
      <c r="O1391" s="28"/>
      <c r="P1391" s="28"/>
      <c r="Q1391" s="28"/>
      <c r="R1391" s="28"/>
      <c r="S1391" s="28"/>
      <c r="T1391" s="28"/>
      <c r="U1391" s="28"/>
      <c r="V1391" s="28"/>
      <c r="W1391" s="28"/>
      <c r="X1391" s="28"/>
      <c r="Y1391" s="28"/>
      <c r="Z1391" s="28"/>
      <c r="AA1391" s="28"/>
      <c r="AB1391" s="28"/>
      <c r="AC1391" s="28"/>
      <c r="AD1391" s="28"/>
      <c r="AE1391" s="28"/>
      <c r="AF1391" s="28"/>
      <c r="AG1391" s="28"/>
      <c r="AH1391" s="28"/>
      <c r="AI1391" s="28"/>
      <c r="AJ1391" s="28"/>
      <c r="AK1391" s="28"/>
      <c r="AL1391" s="28"/>
      <c r="AM1391" s="28"/>
      <c r="AN1391" s="28"/>
      <c r="AO1391" s="28"/>
      <c r="AP1391" s="5"/>
      <c r="AQ1391" s="5"/>
      <c r="AR1391" s="5">
        <v>1.5</v>
      </c>
      <c r="AS1391" s="5">
        <v>0.7</v>
      </c>
      <c r="AU1391" s="51"/>
      <c r="AV1391" s="52"/>
      <c r="AW1391" s="54"/>
      <c r="AY1391" s="59">
        <f t="shared" si="1676"/>
        <v>0</v>
      </c>
      <c r="AZ1391" s="59">
        <f t="shared" si="1677"/>
        <v>0</v>
      </c>
      <c r="BA1391" s="59">
        <f t="shared" si="1678"/>
        <v>102.4</v>
      </c>
    </row>
    <row r="1392" spans="1:53" x14ac:dyDescent="0.15">
      <c r="A1392" s="9"/>
      <c r="B1392" s="10"/>
      <c r="C1392" s="137"/>
      <c r="D1392" s="4" t="s">
        <v>8</v>
      </c>
      <c r="E1392" s="28"/>
      <c r="F1392" s="28"/>
      <c r="G1392" s="28"/>
      <c r="H1392" s="28"/>
      <c r="I1392" s="28"/>
      <c r="J1392" s="28"/>
      <c r="K1392" s="28"/>
      <c r="L1392" s="28"/>
      <c r="M1392" s="28"/>
      <c r="N1392" s="28"/>
      <c r="O1392" s="28"/>
      <c r="P1392" s="28"/>
      <c r="Q1392" s="28"/>
      <c r="R1392" s="28"/>
      <c r="S1392" s="28"/>
      <c r="T1392" s="28"/>
      <c r="U1392" s="28"/>
      <c r="V1392" s="28"/>
      <c r="W1392" s="28"/>
      <c r="X1392" s="28"/>
      <c r="Y1392" s="28"/>
      <c r="Z1392" s="28"/>
      <c r="AA1392" s="28"/>
      <c r="AB1392" s="28"/>
      <c r="AC1392" s="28"/>
      <c r="AD1392" s="28"/>
      <c r="AE1392" s="28"/>
      <c r="AF1392" s="28"/>
      <c r="AG1392" s="28"/>
      <c r="AH1392" s="28"/>
      <c r="AI1392" s="28"/>
      <c r="AJ1392" s="28"/>
      <c r="AK1392" s="28"/>
      <c r="AL1392" s="28"/>
      <c r="AM1392" s="28"/>
      <c r="AN1392" s="28"/>
      <c r="AO1392" s="28"/>
      <c r="AP1392" s="5"/>
      <c r="AQ1392" s="5"/>
      <c r="AR1392" s="5">
        <v>51.5</v>
      </c>
      <c r="AS1392" s="5">
        <v>41.7</v>
      </c>
      <c r="AU1392" s="51"/>
      <c r="AV1392" s="52"/>
      <c r="AW1392" s="54"/>
      <c r="AY1392" s="59">
        <f t="shared" si="1676"/>
        <v>0</v>
      </c>
      <c r="AZ1392" s="59">
        <f t="shared" si="1677"/>
        <v>0</v>
      </c>
      <c r="BA1392" s="59">
        <f t="shared" si="1678"/>
        <v>419.5</v>
      </c>
    </row>
    <row r="1393" spans="1:53" x14ac:dyDescent="0.15">
      <c r="A1393" s="9"/>
      <c r="B1393" s="10"/>
      <c r="C1393" s="137"/>
      <c r="D1393" s="4" t="s">
        <v>9</v>
      </c>
      <c r="E1393" s="28"/>
      <c r="F1393" s="28"/>
      <c r="G1393" s="28"/>
      <c r="H1393" s="28"/>
      <c r="I1393" s="28"/>
      <c r="J1393" s="28"/>
      <c r="K1393" s="28"/>
      <c r="L1393" s="28"/>
      <c r="M1393" s="28"/>
      <c r="N1393" s="28"/>
      <c r="O1393" s="28"/>
      <c r="P1393" s="28"/>
      <c r="Q1393" s="28"/>
      <c r="R1393" s="28"/>
      <c r="S1393" s="28"/>
      <c r="T1393" s="28"/>
      <c r="U1393" s="28"/>
      <c r="V1393" s="28"/>
      <c r="W1393" s="28"/>
      <c r="X1393" s="28"/>
      <c r="Y1393" s="28"/>
      <c r="Z1393" s="28"/>
      <c r="AA1393" s="28"/>
      <c r="AB1393" s="28"/>
      <c r="AC1393" s="28"/>
      <c r="AD1393" s="28"/>
      <c r="AE1393" s="28"/>
      <c r="AF1393" s="28"/>
      <c r="AG1393" s="28"/>
      <c r="AH1393" s="28"/>
      <c r="AI1393" s="28"/>
      <c r="AJ1393" s="28"/>
      <c r="AK1393" s="28"/>
      <c r="AL1393" s="28"/>
      <c r="AM1393" s="28"/>
      <c r="AN1393" s="28"/>
      <c r="AO1393" s="28"/>
      <c r="AP1393" s="5"/>
      <c r="AQ1393" s="5"/>
      <c r="AR1393" s="5">
        <v>48</v>
      </c>
      <c r="AS1393" s="5">
        <v>38.1</v>
      </c>
      <c r="AU1393" s="51"/>
      <c r="AV1393" s="52"/>
      <c r="AW1393" s="54"/>
      <c r="AY1393" s="59">
        <f t="shared" si="1676"/>
        <v>0</v>
      </c>
      <c r="AZ1393" s="59">
        <f t="shared" si="1677"/>
        <v>0</v>
      </c>
      <c r="BA1393" s="59">
        <f t="shared" si="1678"/>
        <v>509.9</v>
      </c>
    </row>
    <row r="1394" spans="1:53" x14ac:dyDescent="0.15">
      <c r="A1394" s="9"/>
      <c r="B1394" s="10"/>
      <c r="C1394" s="137"/>
      <c r="D1394" s="4" t="s">
        <v>10</v>
      </c>
      <c r="E1394" s="28"/>
      <c r="F1394" s="28"/>
      <c r="G1394" s="28"/>
      <c r="H1394" s="28"/>
      <c r="I1394" s="28"/>
      <c r="J1394" s="28"/>
      <c r="K1394" s="28"/>
      <c r="L1394" s="28"/>
      <c r="M1394" s="28"/>
      <c r="N1394" s="28"/>
      <c r="O1394" s="28"/>
      <c r="P1394" s="28"/>
      <c r="Q1394" s="28"/>
      <c r="R1394" s="28"/>
      <c r="S1394" s="28"/>
      <c r="T1394" s="28"/>
      <c r="U1394" s="28"/>
      <c r="V1394" s="28"/>
      <c r="W1394" s="28"/>
      <c r="X1394" s="28"/>
      <c r="Y1394" s="28"/>
      <c r="Z1394" s="28"/>
      <c r="AA1394" s="28"/>
      <c r="AB1394" s="28"/>
      <c r="AC1394" s="28"/>
      <c r="AD1394" s="28"/>
      <c r="AE1394" s="28"/>
      <c r="AF1394" s="28"/>
      <c r="AG1394" s="28"/>
      <c r="AH1394" s="28"/>
      <c r="AI1394" s="28"/>
      <c r="AJ1394" s="28"/>
      <c r="AK1394" s="28"/>
      <c r="AL1394" s="28"/>
      <c r="AM1394" s="28"/>
      <c r="AN1394" s="28"/>
      <c r="AO1394" s="28"/>
      <c r="AP1394" s="5"/>
      <c r="AQ1394" s="5"/>
      <c r="AR1394" s="5">
        <v>5</v>
      </c>
      <c r="AS1394" s="5">
        <v>4.3</v>
      </c>
      <c r="AU1394" s="51"/>
      <c r="AV1394" s="52"/>
      <c r="AW1394" s="54"/>
      <c r="AY1394" s="59">
        <f t="shared" si="1676"/>
        <v>0</v>
      </c>
      <c r="AZ1394" s="59">
        <f t="shared" si="1677"/>
        <v>0</v>
      </c>
      <c r="BA1394" s="59">
        <f t="shared" si="1678"/>
        <v>12</v>
      </c>
    </row>
    <row r="1395" spans="1:53" ht="14.25" thickBot="1" x14ac:dyDescent="0.2">
      <c r="A1395" s="12"/>
      <c r="B1395" s="13"/>
      <c r="C1395" s="138"/>
      <c r="D1395" s="6" t="s">
        <v>11</v>
      </c>
      <c r="E1395" s="29"/>
      <c r="F1395" s="29"/>
      <c r="G1395" s="29"/>
      <c r="H1395" s="29"/>
      <c r="I1395" s="29"/>
      <c r="J1395" s="29"/>
      <c r="K1395" s="29"/>
      <c r="L1395" s="29"/>
      <c r="M1395" s="29"/>
      <c r="N1395" s="29"/>
      <c r="O1395" s="29"/>
      <c r="P1395" s="29"/>
      <c r="Q1395" s="29"/>
      <c r="R1395" s="29"/>
      <c r="S1395" s="29"/>
      <c r="T1395" s="29"/>
      <c r="U1395" s="29"/>
      <c r="V1395" s="29"/>
      <c r="W1395" s="29"/>
      <c r="X1395" s="29"/>
      <c r="Y1395" s="29"/>
      <c r="Z1395" s="29"/>
      <c r="AA1395" s="29"/>
      <c r="AB1395" s="29"/>
      <c r="AC1395" s="29"/>
      <c r="AD1395" s="29"/>
      <c r="AE1395" s="29"/>
      <c r="AF1395" s="29"/>
      <c r="AG1395" s="29"/>
      <c r="AH1395" s="29"/>
      <c r="AI1395" s="29"/>
      <c r="AJ1395" s="29"/>
      <c r="AK1395" s="29"/>
      <c r="AL1395" s="29"/>
      <c r="AM1395" s="29"/>
      <c r="AN1395" s="29"/>
      <c r="AO1395" s="29"/>
      <c r="AP1395" s="7"/>
      <c r="AQ1395" s="7"/>
      <c r="AR1395" s="7">
        <v>11.4</v>
      </c>
      <c r="AS1395" s="7">
        <v>4.3</v>
      </c>
      <c r="AU1395" s="51"/>
      <c r="AV1395" s="52"/>
      <c r="AW1395" s="55"/>
      <c r="AY1395" s="59">
        <f t="shared" si="1676"/>
        <v>0</v>
      </c>
      <c r="AZ1395" s="59">
        <f t="shared" si="1677"/>
        <v>0</v>
      </c>
      <c r="BA1395" s="59">
        <f t="shared" si="1678"/>
        <v>12.8</v>
      </c>
    </row>
    <row r="1396" spans="1:53" x14ac:dyDescent="0.15">
      <c r="A1396" s="8"/>
      <c r="B1396" s="139" t="s">
        <v>253</v>
      </c>
      <c r="C1396" s="140"/>
      <c r="D1396" s="2" t="s">
        <v>6</v>
      </c>
      <c r="E1396" s="26">
        <f t="shared" ref="E1396:AI1396" si="1679">SUM(E1397:E1398)-SUM(E1399:E1400)</f>
        <v>0</v>
      </c>
      <c r="F1396" s="26">
        <f t="shared" si="1679"/>
        <v>0</v>
      </c>
      <c r="G1396" s="26">
        <f t="shared" si="1679"/>
        <v>0</v>
      </c>
      <c r="H1396" s="26">
        <f t="shared" si="1679"/>
        <v>0</v>
      </c>
      <c r="I1396" s="26">
        <f t="shared" si="1679"/>
        <v>0</v>
      </c>
      <c r="J1396" s="26">
        <f t="shared" si="1679"/>
        <v>0</v>
      </c>
      <c r="K1396" s="26">
        <f t="shared" si="1679"/>
        <v>0</v>
      </c>
      <c r="L1396" s="26">
        <f t="shared" si="1679"/>
        <v>0</v>
      </c>
      <c r="M1396" s="26">
        <f t="shared" si="1679"/>
        <v>0</v>
      </c>
      <c r="N1396" s="26">
        <f t="shared" si="1679"/>
        <v>0</v>
      </c>
      <c r="O1396" s="26">
        <f t="shared" si="1679"/>
        <v>0</v>
      </c>
      <c r="P1396" s="26">
        <f t="shared" si="1679"/>
        <v>0</v>
      </c>
      <c r="Q1396" s="26">
        <f t="shared" si="1679"/>
        <v>0</v>
      </c>
      <c r="R1396" s="26">
        <f t="shared" si="1679"/>
        <v>0</v>
      </c>
      <c r="S1396" s="26">
        <f t="shared" si="1679"/>
        <v>0</v>
      </c>
      <c r="T1396" s="26">
        <f t="shared" si="1679"/>
        <v>0</v>
      </c>
      <c r="U1396" s="26">
        <f t="shared" si="1679"/>
        <v>0</v>
      </c>
      <c r="V1396" s="26">
        <f t="shared" si="1679"/>
        <v>0</v>
      </c>
      <c r="W1396" s="26">
        <f t="shared" si="1679"/>
        <v>0</v>
      </c>
      <c r="X1396" s="26">
        <f t="shared" si="1679"/>
        <v>0</v>
      </c>
      <c r="Y1396" s="26">
        <f t="shared" si="1679"/>
        <v>0</v>
      </c>
      <c r="Z1396" s="26">
        <f t="shared" si="1679"/>
        <v>0</v>
      </c>
      <c r="AA1396" s="26">
        <f t="shared" si="1679"/>
        <v>0</v>
      </c>
      <c r="AB1396" s="26">
        <f t="shared" si="1679"/>
        <v>0</v>
      </c>
      <c r="AC1396" s="26">
        <f t="shared" si="1679"/>
        <v>0</v>
      </c>
      <c r="AD1396" s="26">
        <f t="shared" si="1679"/>
        <v>0</v>
      </c>
      <c r="AE1396" s="26">
        <f t="shared" si="1679"/>
        <v>0</v>
      </c>
      <c r="AF1396" s="26">
        <f t="shared" si="1679"/>
        <v>0</v>
      </c>
      <c r="AG1396" s="26">
        <f t="shared" si="1679"/>
        <v>0</v>
      </c>
      <c r="AH1396" s="26">
        <f t="shared" si="1679"/>
        <v>0</v>
      </c>
      <c r="AI1396" s="26">
        <f t="shared" si="1679"/>
        <v>0</v>
      </c>
      <c r="AJ1396" s="26">
        <f t="shared" ref="AJ1396:AK1396" si="1680">SUM(AJ1397:AJ1398)-SUM(AJ1399:AJ1400)</f>
        <v>0</v>
      </c>
      <c r="AK1396" s="26">
        <f t="shared" si="1680"/>
        <v>0</v>
      </c>
      <c r="AL1396" s="26">
        <f t="shared" ref="AL1396" si="1681">SUM(AL1397:AL1398)-SUM(AL1399:AL1400)</f>
        <v>0</v>
      </c>
      <c r="AM1396" s="26">
        <f t="shared" ref="AM1396" si="1682">SUM(AM1397:AM1398)-SUM(AM1399:AM1400)</f>
        <v>0</v>
      </c>
      <c r="AN1396" s="26">
        <f t="shared" ref="AN1396" si="1683">SUM(AN1397:AN1398)-SUM(AN1399:AN1400)</f>
        <v>0</v>
      </c>
      <c r="AO1396" s="26">
        <f t="shared" ref="AO1396" si="1684">SUM(AO1397:AO1398)-SUM(AO1399:AO1400)</f>
        <v>0</v>
      </c>
      <c r="AP1396" s="27">
        <f t="shared" ref="AP1396" si="1685">SUM(AP1397:AP1398)-SUM(AP1399:AP1400)</f>
        <v>0</v>
      </c>
      <c r="AQ1396" s="27">
        <f t="shared" ref="AQ1396" si="1686">SUM(AQ1397:AQ1398)-SUM(AQ1399:AQ1400)</f>
        <v>0</v>
      </c>
      <c r="AR1396" s="3">
        <v>7871.6</v>
      </c>
      <c r="AS1396" s="3">
        <v>7195.7</v>
      </c>
      <c r="AU1396" s="51"/>
      <c r="AV1396" s="52"/>
      <c r="AW1396" s="53" t="s">
        <v>427</v>
      </c>
      <c r="AY1396" s="27">
        <f>SUM(AY1397:AY1398)</f>
        <v>649.79999999999995</v>
      </c>
      <c r="AZ1396" s="27">
        <f>SUM(AZ1397:AZ1398)</f>
        <v>611.6</v>
      </c>
      <c r="BA1396" s="27">
        <f>SUM(BA1397:BA1398)</f>
        <v>653.70000000000005</v>
      </c>
    </row>
    <row r="1397" spans="1:53" x14ac:dyDescent="0.15">
      <c r="A1397" s="9"/>
      <c r="B1397" s="141"/>
      <c r="C1397" s="142"/>
      <c r="D1397" s="4" t="s">
        <v>7</v>
      </c>
      <c r="E1397" s="28"/>
      <c r="F1397" s="28"/>
      <c r="G1397" s="28"/>
      <c r="H1397" s="28"/>
      <c r="I1397" s="28"/>
      <c r="J1397" s="28"/>
      <c r="K1397" s="28"/>
      <c r="L1397" s="28"/>
      <c r="M1397" s="28"/>
      <c r="N1397" s="28"/>
      <c r="O1397" s="28"/>
      <c r="P1397" s="28"/>
      <c r="Q1397" s="28"/>
      <c r="R1397" s="28"/>
      <c r="S1397" s="28"/>
      <c r="T1397" s="28"/>
      <c r="U1397" s="28"/>
      <c r="V1397" s="28"/>
      <c r="W1397" s="28"/>
      <c r="X1397" s="28"/>
      <c r="Y1397" s="28"/>
      <c r="Z1397" s="28"/>
      <c r="AA1397" s="28"/>
      <c r="AB1397" s="28"/>
      <c r="AC1397" s="28"/>
      <c r="AD1397" s="28"/>
      <c r="AE1397" s="28"/>
      <c r="AF1397" s="28"/>
      <c r="AG1397" s="28"/>
      <c r="AH1397" s="28">
        <v>3602641</v>
      </c>
      <c r="AI1397" s="28">
        <v>3929739</v>
      </c>
      <c r="AJ1397" s="28">
        <v>4263212</v>
      </c>
      <c r="AK1397" s="28">
        <v>4291584</v>
      </c>
      <c r="AL1397" s="28">
        <v>4103932</v>
      </c>
      <c r="AM1397" s="28">
        <v>4233213</v>
      </c>
      <c r="AN1397" s="28">
        <v>4181465</v>
      </c>
      <c r="AO1397" s="28">
        <v>4416685</v>
      </c>
      <c r="AP1397" s="5">
        <v>3040.5</v>
      </c>
      <c r="AQ1397" s="5">
        <v>3296.9</v>
      </c>
      <c r="AR1397" s="5">
        <v>3332</v>
      </c>
      <c r="AS1397" s="5">
        <v>2800.8</v>
      </c>
      <c r="AU1397" s="51"/>
      <c r="AV1397" s="52"/>
      <c r="AW1397" s="54"/>
      <c r="AY1397" s="59">
        <f t="shared" ref="AY1397:BA1401" si="1687">AP1517</f>
        <v>220.7</v>
      </c>
      <c r="AZ1397" s="59">
        <f t="shared" si="1687"/>
        <v>241.8</v>
      </c>
      <c r="BA1397" s="59">
        <f t="shared" si="1687"/>
        <v>246.9</v>
      </c>
    </row>
    <row r="1398" spans="1:53" x14ac:dyDescent="0.15">
      <c r="A1398" s="9"/>
      <c r="B1398" s="141"/>
      <c r="C1398" s="142"/>
      <c r="D1398" s="4" t="s">
        <v>8</v>
      </c>
      <c r="E1398" s="28"/>
      <c r="F1398" s="28"/>
      <c r="G1398" s="28"/>
      <c r="H1398" s="28"/>
      <c r="I1398" s="28"/>
      <c r="J1398" s="28"/>
      <c r="K1398" s="28"/>
      <c r="L1398" s="28"/>
      <c r="M1398" s="28"/>
      <c r="N1398" s="28"/>
      <c r="O1398" s="28"/>
      <c r="P1398" s="28"/>
      <c r="Q1398" s="28"/>
      <c r="R1398" s="28"/>
      <c r="S1398" s="28"/>
      <c r="T1398" s="28"/>
      <c r="U1398" s="28"/>
      <c r="V1398" s="28"/>
      <c r="W1398" s="28"/>
      <c r="X1398" s="28"/>
      <c r="Y1398" s="28"/>
      <c r="Z1398" s="28"/>
      <c r="AA1398" s="28"/>
      <c r="AB1398" s="28"/>
      <c r="AC1398" s="28"/>
      <c r="AD1398" s="28"/>
      <c r="AE1398" s="28"/>
      <c r="AF1398" s="28"/>
      <c r="AG1398" s="28"/>
      <c r="AH1398" s="28">
        <v>4878477</v>
      </c>
      <c r="AI1398" s="28">
        <v>5365712</v>
      </c>
      <c r="AJ1398" s="28">
        <v>5696371</v>
      </c>
      <c r="AK1398" s="28">
        <v>5650831</v>
      </c>
      <c r="AL1398" s="28">
        <v>5520067</v>
      </c>
      <c r="AM1398" s="28">
        <v>5359219</v>
      </c>
      <c r="AN1398" s="28">
        <v>5372582</v>
      </c>
      <c r="AO1398" s="28">
        <v>5285254</v>
      </c>
      <c r="AP1398" s="5">
        <v>4339</v>
      </c>
      <c r="AQ1398" s="5">
        <v>4022</v>
      </c>
      <c r="AR1398" s="5">
        <v>4539.6000000000004</v>
      </c>
      <c r="AS1398" s="5">
        <v>4394.8999999999996</v>
      </c>
      <c r="AU1398" s="51"/>
      <c r="AV1398" s="52"/>
      <c r="AW1398" s="54"/>
      <c r="AY1398" s="59">
        <f t="shared" si="1687"/>
        <v>429.1</v>
      </c>
      <c r="AZ1398" s="59">
        <f t="shared" si="1687"/>
        <v>369.8</v>
      </c>
      <c r="BA1398" s="59">
        <f t="shared" si="1687"/>
        <v>406.8</v>
      </c>
    </row>
    <row r="1399" spans="1:53" x14ac:dyDescent="0.15">
      <c r="A1399" s="9"/>
      <c r="B1399" s="141"/>
      <c r="C1399" s="142"/>
      <c r="D1399" s="4" t="s">
        <v>9</v>
      </c>
      <c r="E1399" s="28"/>
      <c r="F1399" s="28"/>
      <c r="G1399" s="28"/>
      <c r="H1399" s="28"/>
      <c r="I1399" s="28"/>
      <c r="J1399" s="28"/>
      <c r="K1399" s="28"/>
      <c r="L1399" s="28"/>
      <c r="M1399" s="28"/>
      <c r="N1399" s="28"/>
      <c r="O1399" s="28"/>
      <c r="P1399" s="28"/>
      <c r="Q1399" s="28"/>
      <c r="R1399" s="28"/>
      <c r="S1399" s="28"/>
      <c r="T1399" s="28"/>
      <c r="U1399" s="28"/>
      <c r="V1399" s="28"/>
      <c r="W1399" s="28"/>
      <c r="X1399" s="28"/>
      <c r="Y1399" s="28"/>
      <c r="Z1399" s="28"/>
      <c r="AA1399" s="28"/>
      <c r="AB1399" s="28"/>
      <c r="AC1399" s="28"/>
      <c r="AD1399" s="28"/>
      <c r="AE1399" s="28"/>
      <c r="AF1399" s="28"/>
      <c r="AG1399" s="28"/>
      <c r="AH1399" s="28">
        <v>6627052</v>
      </c>
      <c r="AI1399" s="28">
        <v>7266316</v>
      </c>
      <c r="AJ1399" s="28">
        <v>7810383</v>
      </c>
      <c r="AK1399" s="28">
        <v>7819318</v>
      </c>
      <c r="AL1399" s="28">
        <v>7576553</v>
      </c>
      <c r="AM1399" s="28">
        <v>7514949</v>
      </c>
      <c r="AN1399" s="28">
        <v>7456983</v>
      </c>
      <c r="AO1399" s="28">
        <v>7608539</v>
      </c>
      <c r="AP1399" s="5">
        <v>5220.8</v>
      </c>
      <c r="AQ1399" s="5">
        <v>5122.5</v>
      </c>
      <c r="AR1399" s="5">
        <v>5609.9</v>
      </c>
      <c r="AS1399" s="5">
        <v>5174.5</v>
      </c>
      <c r="AU1399" s="51"/>
      <c r="AV1399" s="52"/>
      <c r="AW1399" s="54"/>
      <c r="AY1399" s="59">
        <f t="shared" si="1687"/>
        <v>502</v>
      </c>
      <c r="AZ1399" s="59">
        <f t="shared" si="1687"/>
        <v>479</v>
      </c>
      <c r="BA1399" s="59">
        <f t="shared" si="1687"/>
        <v>528.9</v>
      </c>
    </row>
    <row r="1400" spans="1:53" x14ac:dyDescent="0.15">
      <c r="A1400" s="9"/>
      <c r="B1400" s="141"/>
      <c r="C1400" s="142"/>
      <c r="D1400" s="4" t="s">
        <v>10</v>
      </c>
      <c r="E1400" s="28"/>
      <c r="F1400" s="28"/>
      <c r="G1400" s="28"/>
      <c r="H1400" s="28"/>
      <c r="I1400" s="28"/>
      <c r="J1400" s="28"/>
      <c r="K1400" s="28"/>
      <c r="L1400" s="28"/>
      <c r="M1400" s="28"/>
      <c r="N1400" s="28"/>
      <c r="O1400" s="28"/>
      <c r="P1400" s="28"/>
      <c r="Q1400" s="28"/>
      <c r="R1400" s="28"/>
      <c r="S1400" s="28"/>
      <c r="T1400" s="28"/>
      <c r="U1400" s="28"/>
      <c r="V1400" s="28"/>
      <c r="W1400" s="28"/>
      <c r="X1400" s="28"/>
      <c r="Y1400" s="28"/>
      <c r="Z1400" s="28"/>
      <c r="AA1400" s="28"/>
      <c r="AB1400" s="28"/>
      <c r="AC1400" s="28"/>
      <c r="AD1400" s="28"/>
      <c r="AE1400" s="28"/>
      <c r="AF1400" s="28"/>
      <c r="AG1400" s="28"/>
      <c r="AH1400" s="28">
        <v>1854066</v>
      </c>
      <c r="AI1400" s="28">
        <v>2029135</v>
      </c>
      <c r="AJ1400" s="28">
        <v>2149200</v>
      </c>
      <c r="AK1400" s="28">
        <v>2123097</v>
      </c>
      <c r="AL1400" s="28">
        <v>2047446</v>
      </c>
      <c r="AM1400" s="28">
        <v>2077483</v>
      </c>
      <c r="AN1400" s="28">
        <v>2097064</v>
      </c>
      <c r="AO1400" s="28">
        <v>2093400</v>
      </c>
      <c r="AP1400" s="5">
        <v>2158.6999999999998</v>
      </c>
      <c r="AQ1400" s="5">
        <v>2196.4</v>
      </c>
      <c r="AR1400" s="5">
        <v>2261.6999999999998</v>
      </c>
      <c r="AS1400" s="5">
        <v>2021.2</v>
      </c>
      <c r="AU1400" s="51"/>
      <c r="AV1400" s="52"/>
      <c r="AW1400" s="54"/>
      <c r="AY1400" s="59">
        <f t="shared" si="1687"/>
        <v>147.80000000000001</v>
      </c>
      <c r="AZ1400" s="59">
        <f t="shared" si="1687"/>
        <v>132.1</v>
      </c>
      <c r="BA1400" s="59">
        <f t="shared" si="1687"/>
        <v>124.8</v>
      </c>
    </row>
    <row r="1401" spans="1:53" ht="14.25" thickBot="1" x14ac:dyDescent="0.2">
      <c r="A1401" s="9"/>
      <c r="B1401" s="143"/>
      <c r="C1401" s="144"/>
      <c r="D1401" s="6" t="s">
        <v>11</v>
      </c>
      <c r="E1401" s="29"/>
      <c r="F1401" s="29"/>
      <c r="G1401" s="29"/>
      <c r="H1401" s="29"/>
      <c r="I1401" s="29"/>
      <c r="J1401" s="29"/>
      <c r="K1401" s="29"/>
      <c r="L1401" s="29"/>
      <c r="M1401" s="29"/>
      <c r="N1401" s="29"/>
      <c r="O1401" s="29"/>
      <c r="P1401" s="29"/>
      <c r="Q1401" s="29"/>
      <c r="R1401" s="29"/>
      <c r="S1401" s="29"/>
      <c r="T1401" s="29"/>
      <c r="U1401" s="29"/>
      <c r="V1401" s="29"/>
      <c r="W1401" s="29"/>
      <c r="X1401" s="29"/>
      <c r="Y1401" s="29"/>
      <c r="Z1401" s="29"/>
      <c r="AA1401" s="29"/>
      <c r="AB1401" s="29"/>
      <c r="AC1401" s="29"/>
      <c r="AD1401" s="29"/>
      <c r="AE1401" s="29"/>
      <c r="AF1401" s="29"/>
      <c r="AG1401" s="29"/>
      <c r="AH1401" s="29">
        <v>1976580</v>
      </c>
      <c r="AI1401" s="29">
        <v>2170443</v>
      </c>
      <c r="AJ1401" s="29">
        <v>2312049</v>
      </c>
      <c r="AK1401" s="29">
        <v>2283580</v>
      </c>
      <c r="AL1401" s="29">
        <v>2230805</v>
      </c>
      <c r="AM1401" s="29">
        <v>2247106</v>
      </c>
      <c r="AN1401" s="29">
        <v>2266453</v>
      </c>
      <c r="AO1401" s="29">
        <v>2276893</v>
      </c>
      <c r="AP1401" s="7">
        <v>2343.4</v>
      </c>
      <c r="AQ1401" s="7">
        <v>2332.9</v>
      </c>
      <c r="AR1401" s="7">
        <v>2403.5</v>
      </c>
      <c r="AS1401" s="7">
        <v>2170.6</v>
      </c>
      <c r="AU1401" s="57"/>
      <c r="AV1401" s="58"/>
      <c r="AW1401" s="55"/>
      <c r="AY1401" s="59">
        <f t="shared" si="1687"/>
        <v>148.80000000000001</v>
      </c>
      <c r="AZ1401" s="59">
        <f t="shared" si="1687"/>
        <v>133</v>
      </c>
      <c r="BA1401" s="59">
        <f t="shared" si="1687"/>
        <v>126.2</v>
      </c>
    </row>
    <row r="1402" spans="1:53" x14ac:dyDescent="0.15">
      <c r="A1402" s="9"/>
      <c r="B1402" s="10"/>
      <c r="C1402" s="133" t="s">
        <v>254</v>
      </c>
      <c r="D1402" s="2" t="s">
        <v>6</v>
      </c>
      <c r="E1402" s="26">
        <f t="shared" ref="E1402:AI1402" si="1688">SUM(E1403:E1404)-SUM(E1405:E1406)</f>
        <v>0</v>
      </c>
      <c r="F1402" s="26">
        <f t="shared" si="1688"/>
        <v>0</v>
      </c>
      <c r="G1402" s="26">
        <f t="shared" si="1688"/>
        <v>0</v>
      </c>
      <c r="H1402" s="26">
        <f t="shared" si="1688"/>
        <v>0</v>
      </c>
      <c r="I1402" s="26">
        <f t="shared" si="1688"/>
        <v>0</v>
      </c>
      <c r="J1402" s="26">
        <f t="shared" si="1688"/>
        <v>0</v>
      </c>
      <c r="K1402" s="26">
        <f t="shared" si="1688"/>
        <v>0</v>
      </c>
      <c r="L1402" s="26">
        <f t="shared" si="1688"/>
        <v>0</v>
      </c>
      <c r="M1402" s="26">
        <f t="shared" si="1688"/>
        <v>0</v>
      </c>
      <c r="N1402" s="26">
        <f t="shared" si="1688"/>
        <v>0</v>
      </c>
      <c r="O1402" s="26">
        <f t="shared" si="1688"/>
        <v>0</v>
      </c>
      <c r="P1402" s="26">
        <f t="shared" si="1688"/>
        <v>0</v>
      </c>
      <c r="Q1402" s="26">
        <f t="shared" si="1688"/>
        <v>0</v>
      </c>
      <c r="R1402" s="26">
        <f t="shared" si="1688"/>
        <v>0</v>
      </c>
      <c r="S1402" s="26">
        <f t="shared" si="1688"/>
        <v>0</v>
      </c>
      <c r="T1402" s="26">
        <f t="shared" si="1688"/>
        <v>0</v>
      </c>
      <c r="U1402" s="26">
        <f t="shared" si="1688"/>
        <v>0</v>
      </c>
      <c r="V1402" s="26">
        <f t="shared" si="1688"/>
        <v>0</v>
      </c>
      <c r="W1402" s="26">
        <f t="shared" si="1688"/>
        <v>0</v>
      </c>
      <c r="X1402" s="26">
        <f t="shared" si="1688"/>
        <v>0</v>
      </c>
      <c r="Y1402" s="26">
        <f t="shared" si="1688"/>
        <v>0</v>
      </c>
      <c r="Z1402" s="26">
        <f t="shared" si="1688"/>
        <v>0</v>
      </c>
      <c r="AA1402" s="26">
        <f t="shared" si="1688"/>
        <v>0</v>
      </c>
      <c r="AB1402" s="26">
        <f t="shared" si="1688"/>
        <v>0</v>
      </c>
      <c r="AC1402" s="26">
        <f t="shared" si="1688"/>
        <v>0</v>
      </c>
      <c r="AD1402" s="26">
        <f t="shared" si="1688"/>
        <v>0</v>
      </c>
      <c r="AE1402" s="26">
        <f t="shared" si="1688"/>
        <v>0</v>
      </c>
      <c r="AF1402" s="26">
        <f t="shared" si="1688"/>
        <v>0</v>
      </c>
      <c r="AG1402" s="26">
        <f t="shared" si="1688"/>
        <v>0</v>
      </c>
      <c r="AH1402" s="26">
        <f t="shared" si="1688"/>
        <v>0</v>
      </c>
      <c r="AI1402" s="26">
        <f t="shared" si="1688"/>
        <v>0</v>
      </c>
      <c r="AJ1402" s="26">
        <f t="shared" ref="AJ1402:AK1402" si="1689">SUM(AJ1403:AJ1404)-SUM(AJ1405:AJ1406)</f>
        <v>0</v>
      </c>
      <c r="AK1402" s="26">
        <f t="shared" si="1689"/>
        <v>0</v>
      </c>
      <c r="AL1402" s="26">
        <f t="shared" ref="AL1402" si="1690">SUM(AL1403:AL1404)-SUM(AL1405:AL1406)</f>
        <v>0</v>
      </c>
      <c r="AM1402" s="26">
        <f t="shared" ref="AM1402" si="1691">SUM(AM1403:AM1404)-SUM(AM1405:AM1406)</f>
        <v>0</v>
      </c>
      <c r="AN1402" s="26">
        <f t="shared" ref="AN1402" si="1692">SUM(AN1403:AN1404)-SUM(AN1405:AN1406)</f>
        <v>0</v>
      </c>
      <c r="AO1402" s="26">
        <f t="shared" ref="AO1402" si="1693">SUM(AO1403:AO1404)-SUM(AO1405:AO1406)</f>
        <v>0</v>
      </c>
      <c r="AP1402" s="27">
        <f t="shared" ref="AP1402" si="1694">SUM(AP1403:AP1404)-SUM(AP1405:AP1406)</f>
        <v>0</v>
      </c>
      <c r="AQ1402" s="27">
        <f t="shared" ref="AQ1402" si="1695">SUM(AQ1403:AQ1404)-SUM(AQ1405:AQ1406)</f>
        <v>0</v>
      </c>
      <c r="AR1402" s="3">
        <v>2812.7</v>
      </c>
      <c r="AS1402" s="3">
        <v>2507.1999999999998</v>
      </c>
      <c r="AU1402" s="52"/>
      <c r="AV1402" s="52"/>
      <c r="AW1402" s="52"/>
      <c r="AY1402" s="59"/>
      <c r="AZ1402" s="59"/>
      <c r="BA1402" s="59"/>
    </row>
    <row r="1403" spans="1:53" x14ac:dyDescent="0.15">
      <c r="A1403" s="9"/>
      <c r="B1403" s="10"/>
      <c r="C1403" s="134"/>
      <c r="D1403" s="4" t="s">
        <v>7</v>
      </c>
      <c r="E1403" s="28"/>
      <c r="F1403" s="28"/>
      <c r="G1403" s="28"/>
      <c r="H1403" s="28">
        <v>170513</v>
      </c>
      <c r="I1403" s="28">
        <v>190932</v>
      </c>
      <c r="J1403" s="28">
        <v>271874</v>
      </c>
      <c r="K1403" s="28">
        <v>191449</v>
      </c>
      <c r="L1403" s="28">
        <v>232909</v>
      </c>
      <c r="M1403" s="28">
        <v>247238</v>
      </c>
      <c r="N1403" s="28">
        <v>269571</v>
      </c>
      <c r="O1403" s="28">
        <v>252856</v>
      </c>
      <c r="P1403" s="28">
        <v>283500</v>
      </c>
      <c r="Q1403" s="28">
        <v>337931</v>
      </c>
      <c r="R1403" s="28">
        <v>331439</v>
      </c>
      <c r="S1403" s="28">
        <v>369324</v>
      </c>
      <c r="T1403" s="28">
        <v>340960</v>
      </c>
      <c r="U1403" s="28">
        <v>376190</v>
      </c>
      <c r="V1403" s="28">
        <v>326277</v>
      </c>
      <c r="W1403" s="28">
        <v>310470</v>
      </c>
      <c r="X1403" s="28">
        <v>295946</v>
      </c>
      <c r="Y1403" s="28">
        <v>289469</v>
      </c>
      <c r="Z1403" s="28">
        <v>302193</v>
      </c>
      <c r="AA1403" s="28">
        <v>316068</v>
      </c>
      <c r="AB1403" s="28">
        <v>304342</v>
      </c>
      <c r="AC1403" s="28">
        <v>345442</v>
      </c>
      <c r="AD1403" s="28">
        <v>257628</v>
      </c>
      <c r="AE1403" s="28">
        <v>272665</v>
      </c>
      <c r="AF1403" s="28">
        <v>330323</v>
      </c>
      <c r="AG1403" s="28">
        <v>397187</v>
      </c>
      <c r="AH1403" s="28">
        <v>513592</v>
      </c>
      <c r="AI1403" s="28">
        <v>690681</v>
      </c>
      <c r="AJ1403" s="28">
        <v>764778</v>
      </c>
      <c r="AK1403" s="28">
        <v>802208</v>
      </c>
      <c r="AL1403" s="28">
        <v>783535</v>
      </c>
      <c r="AM1403" s="28">
        <v>803931</v>
      </c>
      <c r="AN1403" s="28">
        <v>801490</v>
      </c>
      <c r="AO1403" s="28">
        <v>868201</v>
      </c>
      <c r="AP1403" s="5">
        <v>864.8</v>
      </c>
      <c r="AQ1403" s="5">
        <v>835.1</v>
      </c>
      <c r="AR1403" s="5">
        <v>910.9</v>
      </c>
      <c r="AS1403" s="5">
        <v>768.7</v>
      </c>
      <c r="AY1403" s="59"/>
      <c r="AZ1403" s="59"/>
      <c r="BA1403" s="59"/>
    </row>
    <row r="1404" spans="1:53" x14ac:dyDescent="0.15">
      <c r="A1404" s="9"/>
      <c r="B1404" s="10"/>
      <c r="C1404" s="134"/>
      <c r="D1404" s="4" t="s">
        <v>8</v>
      </c>
      <c r="E1404" s="28"/>
      <c r="F1404" s="28"/>
      <c r="G1404" s="28"/>
      <c r="H1404" s="28">
        <v>225256</v>
      </c>
      <c r="I1404" s="28">
        <v>237401</v>
      </c>
      <c r="J1404" s="28">
        <v>235690</v>
      </c>
      <c r="K1404" s="28">
        <v>240017</v>
      </c>
      <c r="L1404" s="28">
        <v>268713</v>
      </c>
      <c r="M1404" s="28">
        <v>280626</v>
      </c>
      <c r="N1404" s="28">
        <v>303486</v>
      </c>
      <c r="O1404" s="28">
        <v>304275</v>
      </c>
      <c r="P1404" s="28">
        <v>346117</v>
      </c>
      <c r="Q1404" s="28">
        <v>407987</v>
      </c>
      <c r="R1404" s="28">
        <v>428376</v>
      </c>
      <c r="S1404" s="28">
        <v>457164</v>
      </c>
      <c r="T1404" s="28">
        <v>400023</v>
      </c>
      <c r="U1404" s="28">
        <v>445094</v>
      </c>
      <c r="V1404" s="28">
        <v>402784</v>
      </c>
      <c r="W1404" s="28">
        <v>371840</v>
      </c>
      <c r="X1404" s="28">
        <v>369300</v>
      </c>
      <c r="Y1404" s="28">
        <v>357371</v>
      </c>
      <c r="Z1404" s="39">
        <f>383913+71</f>
        <v>383984</v>
      </c>
      <c r="AA1404" s="28">
        <v>404372</v>
      </c>
      <c r="AB1404" s="28">
        <v>401728</v>
      </c>
      <c r="AC1404" s="28">
        <v>449903</v>
      </c>
      <c r="AD1404" s="28">
        <v>614559</v>
      </c>
      <c r="AE1404" s="28">
        <v>627801</v>
      </c>
      <c r="AF1404" s="28">
        <v>763147</v>
      </c>
      <c r="AG1404" s="28">
        <v>852898</v>
      </c>
      <c r="AH1404" s="28">
        <v>1175966</v>
      </c>
      <c r="AI1404" s="28">
        <v>1416021</v>
      </c>
      <c r="AJ1404" s="28">
        <v>1572278</v>
      </c>
      <c r="AK1404" s="28">
        <v>1624582</v>
      </c>
      <c r="AL1404" s="28">
        <v>1598946</v>
      </c>
      <c r="AM1404" s="28">
        <v>1620217</v>
      </c>
      <c r="AN1404" s="28">
        <v>1632043</v>
      </c>
      <c r="AO1404" s="28">
        <v>1776032</v>
      </c>
      <c r="AP1404" s="5">
        <v>1766.5</v>
      </c>
      <c r="AQ1404" s="5">
        <v>1732.7</v>
      </c>
      <c r="AR1404" s="5">
        <v>1901.8</v>
      </c>
      <c r="AS1404" s="5">
        <v>1738.5</v>
      </c>
      <c r="AY1404" s="59"/>
      <c r="AZ1404" s="59"/>
      <c r="BA1404" s="59"/>
    </row>
    <row r="1405" spans="1:53" x14ac:dyDescent="0.15">
      <c r="A1405" s="9"/>
      <c r="B1405" s="10"/>
      <c r="C1405" s="134"/>
      <c r="D1405" s="4" t="s">
        <v>9</v>
      </c>
      <c r="E1405" s="28"/>
      <c r="F1405" s="28"/>
      <c r="G1405" s="28"/>
      <c r="H1405" s="28">
        <v>335655</v>
      </c>
      <c r="I1405" s="28">
        <v>364336</v>
      </c>
      <c r="J1405" s="28">
        <v>420135</v>
      </c>
      <c r="K1405" s="28">
        <v>370384</v>
      </c>
      <c r="L1405" s="28">
        <v>436961</v>
      </c>
      <c r="M1405" s="28">
        <v>453091</v>
      </c>
      <c r="N1405" s="28">
        <v>488382</v>
      </c>
      <c r="O1405" s="28">
        <v>475048</v>
      </c>
      <c r="P1405" s="28">
        <v>533638</v>
      </c>
      <c r="Q1405" s="28">
        <v>631423</v>
      </c>
      <c r="R1405" s="28">
        <v>641893</v>
      </c>
      <c r="S1405" s="28">
        <v>701363</v>
      </c>
      <c r="T1405" s="28">
        <v>625746</v>
      </c>
      <c r="U1405" s="28">
        <v>696091</v>
      </c>
      <c r="V1405" s="28">
        <v>618475</v>
      </c>
      <c r="W1405" s="28">
        <v>579594</v>
      </c>
      <c r="X1405" s="28">
        <v>565420</v>
      </c>
      <c r="Y1405" s="28">
        <v>550409</v>
      </c>
      <c r="Z1405" s="28">
        <v>541269</v>
      </c>
      <c r="AA1405" s="28">
        <v>538669</v>
      </c>
      <c r="AB1405" s="28">
        <v>523071</v>
      </c>
      <c r="AC1405" s="28">
        <v>592161</v>
      </c>
      <c r="AD1405" s="28">
        <v>705272</v>
      </c>
      <c r="AE1405" s="28">
        <v>728698</v>
      </c>
      <c r="AF1405" s="28">
        <v>887742</v>
      </c>
      <c r="AG1405" s="28">
        <v>1010046</v>
      </c>
      <c r="AH1405" s="28">
        <v>1357507</v>
      </c>
      <c r="AI1405" s="28">
        <v>1673573</v>
      </c>
      <c r="AJ1405" s="28">
        <v>1856072</v>
      </c>
      <c r="AK1405" s="28">
        <v>1920117</v>
      </c>
      <c r="AL1405" s="28">
        <v>1872306</v>
      </c>
      <c r="AM1405" s="28">
        <v>1907881</v>
      </c>
      <c r="AN1405" s="28">
        <v>1911441</v>
      </c>
      <c r="AO1405" s="28">
        <v>2072385</v>
      </c>
      <c r="AP1405" s="5">
        <v>2060.4</v>
      </c>
      <c r="AQ1405" s="5">
        <v>2006.7</v>
      </c>
      <c r="AR1405" s="5">
        <v>2202.6999999999998</v>
      </c>
      <c r="AS1405" s="5">
        <v>1961.8</v>
      </c>
      <c r="AY1405" s="59"/>
      <c r="AZ1405" s="59"/>
      <c r="BA1405" s="59"/>
    </row>
    <row r="1406" spans="1:53" x14ac:dyDescent="0.15">
      <c r="A1406" s="9"/>
      <c r="B1406" s="10"/>
      <c r="C1406" s="134"/>
      <c r="D1406" s="4" t="s">
        <v>10</v>
      </c>
      <c r="E1406" s="28"/>
      <c r="F1406" s="28"/>
      <c r="G1406" s="28"/>
      <c r="H1406" s="28">
        <v>60114</v>
      </c>
      <c r="I1406" s="28">
        <v>63997</v>
      </c>
      <c r="J1406" s="28">
        <v>87429</v>
      </c>
      <c r="K1406" s="28">
        <v>61082</v>
      </c>
      <c r="L1406" s="28">
        <v>64661</v>
      </c>
      <c r="M1406" s="28">
        <v>74773</v>
      </c>
      <c r="N1406" s="28">
        <v>84675</v>
      </c>
      <c r="O1406" s="28">
        <v>82083</v>
      </c>
      <c r="P1406" s="28">
        <v>95979</v>
      </c>
      <c r="Q1406" s="28">
        <v>114495</v>
      </c>
      <c r="R1406" s="28">
        <v>117922</v>
      </c>
      <c r="S1406" s="28">
        <v>125125</v>
      </c>
      <c r="T1406" s="28">
        <v>115237</v>
      </c>
      <c r="U1406" s="28">
        <v>125193</v>
      </c>
      <c r="V1406" s="28">
        <v>110586</v>
      </c>
      <c r="W1406" s="28">
        <v>102716</v>
      </c>
      <c r="X1406" s="28">
        <v>99826</v>
      </c>
      <c r="Y1406" s="28">
        <v>96431</v>
      </c>
      <c r="Z1406" s="28">
        <v>144908</v>
      </c>
      <c r="AA1406" s="28">
        <v>181771</v>
      </c>
      <c r="AB1406" s="28">
        <v>182999</v>
      </c>
      <c r="AC1406" s="28">
        <v>203184</v>
      </c>
      <c r="AD1406" s="28">
        <v>166915</v>
      </c>
      <c r="AE1406" s="28">
        <v>171768</v>
      </c>
      <c r="AF1406" s="28">
        <v>205728</v>
      </c>
      <c r="AG1406" s="28">
        <v>240039</v>
      </c>
      <c r="AH1406" s="28">
        <v>332051</v>
      </c>
      <c r="AI1406" s="28">
        <v>433129</v>
      </c>
      <c r="AJ1406" s="28">
        <v>480984</v>
      </c>
      <c r="AK1406" s="28">
        <v>506673</v>
      </c>
      <c r="AL1406" s="28">
        <v>510175</v>
      </c>
      <c r="AM1406" s="28">
        <v>516267</v>
      </c>
      <c r="AN1406" s="28">
        <v>522092</v>
      </c>
      <c r="AO1406" s="28">
        <v>571848</v>
      </c>
      <c r="AP1406" s="5">
        <v>570.9</v>
      </c>
      <c r="AQ1406" s="5">
        <v>561.1</v>
      </c>
      <c r="AR1406" s="5">
        <v>610</v>
      </c>
      <c r="AS1406" s="14">
        <v>545.4</v>
      </c>
      <c r="AY1406" s="59"/>
      <c r="AZ1406" s="59"/>
    </row>
    <row r="1407" spans="1:53" ht="14.25" thickBot="1" x14ac:dyDescent="0.2">
      <c r="A1407" s="9"/>
      <c r="B1407" s="10"/>
      <c r="C1407" s="135"/>
      <c r="D1407" s="6" t="s">
        <v>11</v>
      </c>
      <c r="E1407" s="29"/>
      <c r="F1407" s="29"/>
      <c r="G1407" s="29"/>
      <c r="H1407" s="29"/>
      <c r="I1407" s="29">
        <v>68648</v>
      </c>
      <c r="J1407" s="29">
        <v>94354</v>
      </c>
      <c r="K1407" s="29">
        <v>66219</v>
      </c>
      <c r="L1407" s="29">
        <v>74618</v>
      </c>
      <c r="M1407" s="29">
        <v>84145</v>
      </c>
      <c r="N1407" s="29">
        <v>91508</v>
      </c>
      <c r="O1407" s="29">
        <v>89005</v>
      </c>
      <c r="P1407" s="29">
        <v>103665</v>
      </c>
      <c r="Q1407" s="29">
        <v>120616</v>
      </c>
      <c r="R1407" s="29">
        <v>129722</v>
      </c>
      <c r="S1407" s="29">
        <v>133157</v>
      </c>
      <c r="T1407" s="29">
        <v>124288</v>
      </c>
      <c r="U1407" s="29">
        <v>133115</v>
      </c>
      <c r="V1407" s="29">
        <v>118122</v>
      </c>
      <c r="W1407" s="29">
        <v>109629</v>
      </c>
      <c r="X1407" s="29">
        <v>107086</v>
      </c>
      <c r="Y1407" s="29">
        <v>103191</v>
      </c>
      <c r="Z1407" s="29">
        <v>155371</v>
      </c>
      <c r="AA1407" s="29">
        <v>197199</v>
      </c>
      <c r="AB1407" s="29">
        <v>198186</v>
      </c>
      <c r="AC1407" s="29">
        <v>220237</v>
      </c>
      <c r="AD1407" s="29">
        <v>189321</v>
      </c>
      <c r="AE1407" s="29">
        <v>181164</v>
      </c>
      <c r="AF1407" s="29">
        <v>243084</v>
      </c>
      <c r="AG1407" s="29">
        <v>268850</v>
      </c>
      <c r="AH1407" s="29">
        <v>370440</v>
      </c>
      <c r="AI1407" s="29">
        <v>488019</v>
      </c>
      <c r="AJ1407" s="29">
        <v>552275</v>
      </c>
      <c r="AK1407" s="29">
        <v>582188</v>
      </c>
      <c r="AL1407" s="29">
        <v>588725</v>
      </c>
      <c r="AM1407" s="29">
        <v>594414</v>
      </c>
      <c r="AN1407" s="29">
        <v>602008</v>
      </c>
      <c r="AO1407" s="29">
        <v>659955</v>
      </c>
      <c r="AP1407" s="7">
        <v>658.1</v>
      </c>
      <c r="AQ1407" s="7">
        <v>647.79999999999995</v>
      </c>
      <c r="AR1407" s="7">
        <v>705.2</v>
      </c>
      <c r="AS1407" s="7">
        <v>631.29999999999995</v>
      </c>
      <c r="AY1407" s="59"/>
      <c r="AZ1407" s="59"/>
    </row>
    <row r="1408" spans="1:53" x14ac:dyDescent="0.15">
      <c r="A1408" s="9"/>
      <c r="B1408" s="10"/>
      <c r="C1408" s="133" t="s">
        <v>291</v>
      </c>
      <c r="D1408" s="2" t="s">
        <v>6</v>
      </c>
      <c r="E1408" s="26">
        <f t="shared" ref="E1408:AI1408" si="1696">SUM(E1409:E1410)-SUM(E1411:E1412)</f>
        <v>0</v>
      </c>
      <c r="F1408" s="26">
        <f t="shared" si="1696"/>
        <v>0</v>
      </c>
      <c r="G1408" s="26">
        <f t="shared" si="1696"/>
        <v>0</v>
      </c>
      <c r="H1408" s="26">
        <f t="shared" si="1696"/>
        <v>0</v>
      </c>
      <c r="I1408" s="26">
        <f t="shared" si="1696"/>
        <v>0</v>
      </c>
      <c r="J1408" s="26">
        <f t="shared" si="1696"/>
        <v>0</v>
      </c>
      <c r="K1408" s="26">
        <f t="shared" si="1696"/>
        <v>0</v>
      </c>
      <c r="L1408" s="26">
        <f t="shared" si="1696"/>
        <v>0</v>
      </c>
      <c r="M1408" s="26">
        <f t="shared" si="1696"/>
        <v>0</v>
      </c>
      <c r="N1408" s="26">
        <f t="shared" si="1696"/>
        <v>0</v>
      </c>
      <c r="O1408" s="26">
        <f t="shared" si="1696"/>
        <v>0</v>
      </c>
      <c r="P1408" s="26">
        <f t="shared" si="1696"/>
        <v>0</v>
      </c>
      <c r="Q1408" s="26">
        <f t="shared" si="1696"/>
        <v>0</v>
      </c>
      <c r="R1408" s="26">
        <f t="shared" si="1696"/>
        <v>0</v>
      </c>
      <c r="S1408" s="26">
        <f t="shared" si="1696"/>
        <v>0</v>
      </c>
      <c r="T1408" s="26">
        <f t="shared" si="1696"/>
        <v>0</v>
      </c>
      <c r="U1408" s="26">
        <f t="shared" si="1696"/>
        <v>0</v>
      </c>
      <c r="V1408" s="26">
        <f t="shared" si="1696"/>
        <v>0</v>
      </c>
      <c r="W1408" s="26">
        <f t="shared" si="1696"/>
        <v>0</v>
      </c>
      <c r="X1408" s="26">
        <f t="shared" si="1696"/>
        <v>0</v>
      </c>
      <c r="Y1408" s="26">
        <f t="shared" si="1696"/>
        <v>0</v>
      </c>
      <c r="Z1408" s="26">
        <f t="shared" si="1696"/>
        <v>0</v>
      </c>
      <c r="AA1408" s="26">
        <f t="shared" si="1696"/>
        <v>0</v>
      </c>
      <c r="AB1408" s="26">
        <f t="shared" si="1696"/>
        <v>0</v>
      </c>
      <c r="AC1408" s="26">
        <f t="shared" si="1696"/>
        <v>0</v>
      </c>
      <c r="AD1408" s="26">
        <f t="shared" si="1696"/>
        <v>0</v>
      </c>
      <c r="AE1408" s="26">
        <f t="shared" si="1696"/>
        <v>0</v>
      </c>
      <c r="AF1408" s="26">
        <f t="shared" si="1696"/>
        <v>0</v>
      </c>
      <c r="AG1408" s="26">
        <f t="shared" si="1696"/>
        <v>0</v>
      </c>
      <c r="AH1408" s="26">
        <f t="shared" si="1696"/>
        <v>0</v>
      </c>
      <c r="AI1408" s="26">
        <f t="shared" si="1696"/>
        <v>0</v>
      </c>
      <c r="AJ1408" s="26">
        <f t="shared" ref="AJ1408:AK1408" si="1697">SUM(AJ1409:AJ1410)-SUM(AJ1411:AJ1412)</f>
        <v>0</v>
      </c>
      <c r="AK1408" s="26">
        <f t="shared" si="1697"/>
        <v>0</v>
      </c>
      <c r="AL1408" s="26">
        <f t="shared" ref="AL1408" si="1698">SUM(AL1409:AL1410)-SUM(AL1411:AL1412)</f>
        <v>100</v>
      </c>
      <c r="AM1408" s="26">
        <f t="shared" ref="AM1408" si="1699">SUM(AM1409:AM1410)-SUM(AM1411:AM1412)</f>
        <v>0</v>
      </c>
      <c r="AN1408" s="26">
        <f t="shared" ref="AN1408" si="1700">SUM(AN1409:AN1410)-SUM(AN1411:AN1412)</f>
        <v>0</v>
      </c>
      <c r="AO1408" s="26">
        <f t="shared" ref="AO1408" si="1701">SUM(AO1409:AO1410)-SUM(AO1411:AO1412)</f>
        <v>0</v>
      </c>
      <c r="AP1408" s="14"/>
      <c r="AQ1408" s="14"/>
      <c r="AR1408" s="14"/>
      <c r="AS1408" s="14"/>
      <c r="AY1408" s="59"/>
      <c r="AZ1408" s="59"/>
    </row>
    <row r="1409" spans="1:52" x14ac:dyDescent="0.15">
      <c r="A1409" s="9"/>
      <c r="B1409" s="10"/>
      <c r="C1409" s="134"/>
      <c r="D1409" s="4" t="s">
        <v>7</v>
      </c>
      <c r="E1409" s="28"/>
      <c r="F1409" s="28"/>
      <c r="G1409" s="28"/>
      <c r="H1409" s="28"/>
      <c r="I1409" s="28"/>
      <c r="J1409" s="28"/>
      <c r="K1409" s="28"/>
      <c r="L1409" s="28"/>
      <c r="M1409" s="28"/>
      <c r="N1409" s="28"/>
      <c r="O1409" s="28"/>
      <c r="P1409" s="28"/>
      <c r="Q1409" s="28"/>
      <c r="R1409" s="28"/>
      <c r="S1409" s="28"/>
      <c r="T1409" s="28"/>
      <c r="U1409" s="28"/>
      <c r="V1409" s="28"/>
      <c r="W1409" s="28"/>
      <c r="X1409" s="28"/>
      <c r="Y1409" s="28"/>
      <c r="Z1409" s="28"/>
      <c r="AA1409" s="28"/>
      <c r="AB1409" s="28"/>
      <c r="AC1409" s="28"/>
      <c r="AD1409" s="28"/>
      <c r="AE1409" s="28"/>
      <c r="AF1409" s="28"/>
      <c r="AG1409" s="28">
        <v>41946</v>
      </c>
      <c r="AH1409" s="28">
        <v>57426</v>
      </c>
      <c r="AI1409" s="28">
        <v>70740</v>
      </c>
      <c r="AJ1409" s="28">
        <v>79748</v>
      </c>
      <c r="AK1409" s="28">
        <v>87199</v>
      </c>
      <c r="AL1409" s="28">
        <v>98345</v>
      </c>
      <c r="AM1409" s="28">
        <v>91644</v>
      </c>
      <c r="AN1409" s="28">
        <v>87958</v>
      </c>
      <c r="AO1409" s="28"/>
      <c r="AP1409" s="14"/>
      <c r="AQ1409" s="14"/>
      <c r="AR1409" s="14"/>
      <c r="AS1409" s="14"/>
      <c r="AY1409" s="59"/>
      <c r="AZ1409" s="59"/>
    </row>
    <row r="1410" spans="1:52" x14ac:dyDescent="0.15">
      <c r="A1410" s="9"/>
      <c r="B1410" s="10"/>
      <c r="C1410" s="134"/>
      <c r="D1410" s="4" t="s">
        <v>8</v>
      </c>
      <c r="E1410" s="28"/>
      <c r="F1410" s="28"/>
      <c r="G1410" s="28"/>
      <c r="H1410" s="28"/>
      <c r="I1410" s="28"/>
      <c r="J1410" s="28"/>
      <c r="K1410" s="28"/>
      <c r="L1410" s="28"/>
      <c r="M1410" s="28"/>
      <c r="N1410" s="28"/>
      <c r="O1410" s="28"/>
      <c r="P1410" s="28"/>
      <c r="Q1410" s="28"/>
      <c r="R1410" s="28"/>
      <c r="S1410" s="28"/>
      <c r="T1410" s="28"/>
      <c r="U1410" s="28"/>
      <c r="V1410" s="28"/>
      <c r="W1410" s="28"/>
      <c r="X1410" s="28"/>
      <c r="Y1410" s="28"/>
      <c r="Z1410" s="28"/>
      <c r="AA1410" s="28"/>
      <c r="AB1410" s="28"/>
      <c r="AC1410" s="28"/>
      <c r="AD1410" s="28"/>
      <c r="AE1410" s="28"/>
      <c r="AF1410" s="28"/>
      <c r="AG1410" s="28">
        <v>94436</v>
      </c>
      <c r="AH1410" s="28">
        <v>131458</v>
      </c>
      <c r="AI1410" s="28">
        <v>155669</v>
      </c>
      <c r="AJ1410" s="28">
        <v>160711</v>
      </c>
      <c r="AK1410" s="28">
        <v>172085</v>
      </c>
      <c r="AL1410" s="28">
        <v>192590</v>
      </c>
      <c r="AM1410" s="28">
        <v>174318</v>
      </c>
      <c r="AN1410" s="28">
        <v>169000</v>
      </c>
      <c r="AO1410" s="28"/>
      <c r="AP1410" s="14"/>
      <c r="AQ1410" s="14"/>
      <c r="AR1410" s="14"/>
      <c r="AS1410" s="14"/>
      <c r="AY1410" s="59"/>
      <c r="AZ1410" s="59"/>
    </row>
    <row r="1411" spans="1:52" x14ac:dyDescent="0.15">
      <c r="A1411" s="9"/>
      <c r="B1411" s="10"/>
      <c r="C1411" s="134"/>
      <c r="D1411" s="4" t="s">
        <v>9</v>
      </c>
      <c r="E1411" s="28"/>
      <c r="F1411" s="28"/>
      <c r="G1411" s="28"/>
      <c r="H1411" s="28"/>
      <c r="I1411" s="28"/>
      <c r="J1411" s="28"/>
      <c r="K1411" s="28"/>
      <c r="L1411" s="28"/>
      <c r="M1411" s="28"/>
      <c r="N1411" s="28"/>
      <c r="O1411" s="28"/>
      <c r="P1411" s="28"/>
      <c r="Q1411" s="28"/>
      <c r="R1411" s="28"/>
      <c r="S1411" s="28"/>
      <c r="T1411" s="28"/>
      <c r="U1411" s="28"/>
      <c r="V1411" s="28"/>
      <c r="W1411" s="28"/>
      <c r="X1411" s="28"/>
      <c r="Y1411" s="28"/>
      <c r="Z1411" s="28"/>
      <c r="AA1411" s="28"/>
      <c r="AB1411" s="28"/>
      <c r="AC1411" s="28"/>
      <c r="AD1411" s="28"/>
      <c r="AE1411" s="28"/>
      <c r="AF1411" s="28"/>
      <c r="AG1411" s="28">
        <v>136382</v>
      </c>
      <c r="AH1411" s="28">
        <v>188884</v>
      </c>
      <c r="AI1411" s="28">
        <v>226409</v>
      </c>
      <c r="AJ1411" s="28">
        <v>240459</v>
      </c>
      <c r="AK1411" s="28">
        <v>259284</v>
      </c>
      <c r="AL1411" s="28">
        <v>290835</v>
      </c>
      <c r="AM1411" s="28">
        <v>265962</v>
      </c>
      <c r="AN1411" s="28">
        <v>256958</v>
      </c>
      <c r="AO1411" s="28"/>
      <c r="AP1411" s="14"/>
      <c r="AQ1411" s="14"/>
      <c r="AR1411" s="14"/>
      <c r="AS1411" s="14"/>
      <c r="AY1411" s="59"/>
      <c r="AZ1411" s="59"/>
    </row>
    <row r="1412" spans="1:52" x14ac:dyDescent="0.15">
      <c r="A1412" s="9"/>
      <c r="B1412" s="10"/>
      <c r="C1412" s="134"/>
      <c r="D1412" s="4" t="s">
        <v>10</v>
      </c>
      <c r="E1412" s="28"/>
      <c r="F1412" s="28"/>
      <c r="G1412" s="28"/>
      <c r="H1412" s="28"/>
      <c r="I1412" s="28"/>
      <c r="J1412" s="28"/>
      <c r="K1412" s="28"/>
      <c r="L1412" s="28"/>
      <c r="M1412" s="28"/>
      <c r="N1412" s="28"/>
      <c r="O1412" s="28"/>
      <c r="P1412" s="28"/>
      <c r="Q1412" s="28"/>
      <c r="R1412" s="28"/>
      <c r="S1412" s="28"/>
      <c r="T1412" s="28"/>
      <c r="U1412" s="28"/>
      <c r="V1412" s="28"/>
      <c r="W1412" s="28"/>
      <c r="X1412" s="28"/>
      <c r="Y1412" s="28"/>
      <c r="Z1412" s="28"/>
      <c r="AA1412" s="28"/>
      <c r="AB1412" s="28"/>
      <c r="AC1412" s="28"/>
      <c r="AD1412" s="28"/>
      <c r="AE1412" s="28"/>
      <c r="AF1412" s="28"/>
      <c r="AG1412" s="28"/>
      <c r="AH1412" s="28"/>
      <c r="AI1412" s="28"/>
      <c r="AJ1412" s="28"/>
      <c r="AK1412" s="28"/>
      <c r="AL1412" s="28"/>
      <c r="AM1412" s="28"/>
      <c r="AN1412" s="28"/>
      <c r="AO1412" s="28"/>
      <c r="AP1412" s="14"/>
      <c r="AQ1412" s="14"/>
      <c r="AR1412" s="14"/>
      <c r="AS1412" s="14"/>
      <c r="AY1412" s="59"/>
      <c r="AZ1412" s="59"/>
    </row>
    <row r="1413" spans="1:52" ht="14.25" thickBot="1" x14ac:dyDescent="0.2">
      <c r="A1413" s="9"/>
      <c r="B1413" s="10"/>
      <c r="C1413" s="135"/>
      <c r="D1413" s="6" t="s">
        <v>11</v>
      </c>
      <c r="E1413" s="29"/>
      <c r="F1413" s="29"/>
      <c r="G1413" s="29"/>
      <c r="H1413" s="29"/>
      <c r="I1413" s="29"/>
      <c r="J1413" s="29"/>
      <c r="K1413" s="29"/>
      <c r="L1413" s="29"/>
      <c r="M1413" s="29"/>
      <c r="N1413" s="29"/>
      <c r="O1413" s="29"/>
      <c r="P1413" s="29"/>
      <c r="Q1413" s="29"/>
      <c r="R1413" s="29"/>
      <c r="S1413" s="29"/>
      <c r="T1413" s="29"/>
      <c r="U1413" s="29"/>
      <c r="V1413" s="29"/>
      <c r="W1413" s="29"/>
      <c r="X1413" s="29"/>
      <c r="Y1413" s="29"/>
      <c r="Z1413" s="29"/>
      <c r="AA1413" s="29"/>
      <c r="AB1413" s="29"/>
      <c r="AC1413" s="29"/>
      <c r="AD1413" s="29"/>
      <c r="AE1413" s="29"/>
      <c r="AF1413" s="29"/>
      <c r="AG1413" s="29"/>
      <c r="AH1413" s="29"/>
      <c r="AI1413" s="29"/>
      <c r="AJ1413" s="29"/>
      <c r="AK1413" s="29"/>
      <c r="AL1413" s="29"/>
      <c r="AM1413" s="29"/>
      <c r="AN1413" s="29"/>
      <c r="AO1413" s="29"/>
      <c r="AP1413" s="14"/>
      <c r="AQ1413" s="14"/>
      <c r="AR1413" s="14"/>
      <c r="AS1413" s="14"/>
      <c r="AY1413" s="59"/>
      <c r="AZ1413" s="59"/>
    </row>
    <row r="1414" spans="1:52" x14ac:dyDescent="0.15">
      <c r="A1414" s="9"/>
      <c r="B1414" s="10"/>
      <c r="C1414" s="136" t="s">
        <v>255</v>
      </c>
      <c r="D1414" s="2" t="s">
        <v>6</v>
      </c>
      <c r="E1414" s="26"/>
      <c r="F1414" s="26"/>
      <c r="G1414" s="26"/>
      <c r="H1414" s="26"/>
      <c r="I1414" s="26"/>
      <c r="J1414" s="26"/>
      <c r="K1414" s="26"/>
      <c r="L1414" s="26"/>
      <c r="M1414" s="26"/>
      <c r="N1414" s="26"/>
      <c r="O1414" s="26"/>
      <c r="P1414" s="26"/>
      <c r="Q1414" s="26"/>
      <c r="R1414" s="26"/>
      <c r="S1414" s="26"/>
      <c r="T1414" s="26"/>
      <c r="U1414" s="26"/>
      <c r="V1414" s="26"/>
      <c r="W1414" s="26"/>
      <c r="X1414" s="26"/>
      <c r="Y1414" s="26"/>
      <c r="Z1414" s="26"/>
      <c r="AA1414" s="26"/>
      <c r="AB1414" s="26"/>
      <c r="AC1414" s="26"/>
      <c r="AD1414" s="26"/>
      <c r="AE1414" s="26"/>
      <c r="AF1414" s="26"/>
      <c r="AG1414" s="26"/>
      <c r="AH1414" s="26"/>
      <c r="AI1414" s="26"/>
      <c r="AJ1414" s="26"/>
      <c r="AK1414" s="26"/>
      <c r="AL1414" s="26"/>
      <c r="AM1414" s="26"/>
      <c r="AN1414" s="26"/>
      <c r="AO1414" s="26"/>
      <c r="AP1414" s="3"/>
      <c r="AQ1414" s="3"/>
      <c r="AR1414" s="3">
        <v>157.30000000000001</v>
      </c>
      <c r="AS1414" s="3">
        <v>142</v>
      </c>
      <c r="AY1414" s="59"/>
      <c r="AZ1414" s="59"/>
    </row>
    <row r="1415" spans="1:52" x14ac:dyDescent="0.15">
      <c r="A1415" s="9"/>
      <c r="B1415" s="10"/>
      <c r="C1415" s="137"/>
      <c r="D1415" s="4" t="s">
        <v>7</v>
      </c>
      <c r="E1415" s="28"/>
      <c r="F1415" s="28"/>
      <c r="G1415" s="28"/>
      <c r="H1415" s="28"/>
      <c r="I1415" s="28"/>
      <c r="J1415" s="28"/>
      <c r="K1415" s="28"/>
      <c r="L1415" s="28"/>
      <c r="M1415" s="28"/>
      <c r="N1415" s="28"/>
      <c r="O1415" s="28"/>
      <c r="P1415" s="28"/>
      <c r="Q1415" s="28"/>
      <c r="R1415" s="28"/>
      <c r="S1415" s="28"/>
      <c r="T1415" s="28"/>
      <c r="U1415" s="28"/>
      <c r="V1415" s="28"/>
      <c r="W1415" s="28"/>
      <c r="X1415" s="28"/>
      <c r="Y1415" s="28"/>
      <c r="Z1415" s="28"/>
      <c r="AA1415" s="28"/>
      <c r="AB1415" s="28"/>
      <c r="AC1415" s="28"/>
      <c r="AD1415" s="28"/>
      <c r="AE1415" s="28"/>
      <c r="AF1415" s="28"/>
      <c r="AG1415" s="28"/>
      <c r="AH1415" s="28"/>
      <c r="AI1415" s="28"/>
      <c r="AJ1415" s="28"/>
      <c r="AK1415" s="28"/>
      <c r="AL1415" s="28"/>
      <c r="AM1415" s="28"/>
      <c r="AN1415" s="28"/>
      <c r="AO1415" s="28"/>
      <c r="AP1415" s="5"/>
      <c r="AQ1415" s="5"/>
      <c r="AR1415" s="5">
        <v>100.4</v>
      </c>
      <c r="AS1415" s="5">
        <v>65.8</v>
      </c>
      <c r="AY1415" s="59"/>
      <c r="AZ1415" s="59"/>
    </row>
    <row r="1416" spans="1:52" x14ac:dyDescent="0.15">
      <c r="A1416" s="9"/>
      <c r="B1416" s="10"/>
      <c r="C1416" s="137"/>
      <c r="D1416" s="4" t="s">
        <v>8</v>
      </c>
      <c r="E1416" s="28"/>
      <c r="F1416" s="28"/>
      <c r="G1416" s="28"/>
      <c r="H1416" s="28"/>
      <c r="I1416" s="28"/>
      <c r="J1416" s="28"/>
      <c r="K1416" s="28"/>
      <c r="L1416" s="28"/>
      <c r="M1416" s="28"/>
      <c r="N1416" s="28"/>
      <c r="O1416" s="28"/>
      <c r="P1416" s="28"/>
      <c r="Q1416" s="28"/>
      <c r="R1416" s="28"/>
      <c r="S1416" s="28"/>
      <c r="T1416" s="28"/>
      <c r="U1416" s="28"/>
      <c r="V1416" s="28"/>
      <c r="W1416" s="28"/>
      <c r="X1416" s="28"/>
      <c r="Y1416" s="28"/>
      <c r="Z1416" s="28"/>
      <c r="AA1416" s="28"/>
      <c r="AB1416" s="28"/>
      <c r="AC1416" s="28"/>
      <c r="AD1416" s="28"/>
      <c r="AE1416" s="28"/>
      <c r="AF1416" s="28"/>
      <c r="AG1416" s="28"/>
      <c r="AH1416" s="28"/>
      <c r="AI1416" s="28"/>
      <c r="AJ1416" s="28"/>
      <c r="AK1416" s="28"/>
      <c r="AL1416" s="28"/>
      <c r="AM1416" s="28"/>
      <c r="AN1416" s="28"/>
      <c r="AO1416" s="28"/>
      <c r="AP1416" s="5"/>
      <c r="AQ1416" s="5"/>
      <c r="AR1416" s="5">
        <v>56.9</v>
      </c>
      <c r="AS1416" s="5">
        <v>76.2</v>
      </c>
      <c r="AY1416" s="59"/>
      <c r="AZ1416" s="59"/>
    </row>
    <row r="1417" spans="1:52" x14ac:dyDescent="0.15">
      <c r="A1417" s="9"/>
      <c r="B1417" s="10"/>
      <c r="C1417" s="137"/>
      <c r="D1417" s="4" t="s">
        <v>9</v>
      </c>
      <c r="E1417" s="28"/>
      <c r="F1417" s="28"/>
      <c r="G1417" s="28"/>
      <c r="H1417" s="28"/>
      <c r="I1417" s="28"/>
      <c r="J1417" s="28"/>
      <c r="K1417" s="28"/>
      <c r="L1417" s="28"/>
      <c r="M1417" s="28"/>
      <c r="N1417" s="28"/>
      <c r="O1417" s="28"/>
      <c r="P1417" s="28"/>
      <c r="Q1417" s="28"/>
      <c r="R1417" s="28"/>
      <c r="S1417" s="28"/>
      <c r="T1417" s="28"/>
      <c r="U1417" s="28"/>
      <c r="V1417" s="28"/>
      <c r="W1417" s="28"/>
      <c r="X1417" s="28"/>
      <c r="Y1417" s="28"/>
      <c r="Z1417" s="28"/>
      <c r="AA1417" s="28"/>
      <c r="AB1417" s="28"/>
      <c r="AC1417" s="28"/>
      <c r="AD1417" s="28"/>
      <c r="AE1417" s="28"/>
      <c r="AF1417" s="28"/>
      <c r="AG1417" s="28"/>
      <c r="AH1417" s="28"/>
      <c r="AI1417" s="28"/>
      <c r="AJ1417" s="28"/>
      <c r="AK1417" s="28"/>
      <c r="AL1417" s="28"/>
      <c r="AM1417" s="28"/>
      <c r="AN1417" s="28"/>
      <c r="AO1417" s="28"/>
      <c r="AP1417" s="5"/>
      <c r="AQ1417" s="5"/>
      <c r="AR1417" s="5">
        <v>156.30000000000001</v>
      </c>
      <c r="AS1417" s="5">
        <v>141.6</v>
      </c>
      <c r="AY1417" s="59"/>
      <c r="AZ1417" s="59"/>
    </row>
    <row r="1418" spans="1:52" x14ac:dyDescent="0.15">
      <c r="A1418" s="9"/>
      <c r="B1418" s="10"/>
      <c r="C1418" s="137"/>
      <c r="D1418" s="4" t="s">
        <v>10</v>
      </c>
      <c r="E1418" s="28"/>
      <c r="F1418" s="28"/>
      <c r="G1418" s="28"/>
      <c r="H1418" s="28"/>
      <c r="I1418" s="28"/>
      <c r="J1418" s="28"/>
      <c r="K1418" s="28"/>
      <c r="L1418" s="28"/>
      <c r="M1418" s="28"/>
      <c r="N1418" s="28"/>
      <c r="O1418" s="28"/>
      <c r="P1418" s="28"/>
      <c r="Q1418" s="28"/>
      <c r="R1418" s="28"/>
      <c r="S1418" s="28"/>
      <c r="T1418" s="28"/>
      <c r="U1418" s="28"/>
      <c r="V1418" s="28"/>
      <c r="W1418" s="28"/>
      <c r="X1418" s="28"/>
      <c r="Y1418" s="28"/>
      <c r="Z1418" s="28"/>
      <c r="AA1418" s="28"/>
      <c r="AB1418" s="28"/>
      <c r="AC1418" s="28"/>
      <c r="AD1418" s="28"/>
      <c r="AE1418" s="28"/>
      <c r="AF1418" s="28"/>
      <c r="AG1418" s="28"/>
      <c r="AH1418" s="28"/>
      <c r="AI1418" s="28"/>
      <c r="AJ1418" s="28"/>
      <c r="AK1418" s="28"/>
      <c r="AL1418" s="28"/>
      <c r="AM1418" s="28"/>
      <c r="AN1418" s="28"/>
      <c r="AO1418" s="28"/>
      <c r="AP1418" s="5"/>
      <c r="AQ1418" s="5"/>
      <c r="AR1418" s="5">
        <v>1</v>
      </c>
      <c r="AS1418" s="5">
        <v>0.4</v>
      </c>
      <c r="AY1418" s="59"/>
      <c r="AZ1418" s="59"/>
    </row>
    <row r="1419" spans="1:52" ht="14.25" thickBot="1" x14ac:dyDescent="0.2">
      <c r="A1419" s="9"/>
      <c r="B1419" s="10"/>
      <c r="C1419" s="138"/>
      <c r="D1419" s="6" t="s">
        <v>11</v>
      </c>
      <c r="E1419" s="29"/>
      <c r="F1419" s="29"/>
      <c r="G1419" s="29"/>
      <c r="H1419" s="29"/>
      <c r="I1419" s="29"/>
      <c r="J1419" s="29"/>
      <c r="K1419" s="29"/>
      <c r="L1419" s="29"/>
      <c r="M1419" s="29"/>
      <c r="N1419" s="29"/>
      <c r="O1419" s="29"/>
      <c r="P1419" s="29"/>
      <c r="Q1419" s="29"/>
      <c r="R1419" s="29"/>
      <c r="S1419" s="29"/>
      <c r="T1419" s="29"/>
      <c r="U1419" s="29"/>
      <c r="V1419" s="29"/>
      <c r="W1419" s="29"/>
      <c r="X1419" s="29"/>
      <c r="Y1419" s="29"/>
      <c r="Z1419" s="29"/>
      <c r="AA1419" s="29"/>
      <c r="AB1419" s="29"/>
      <c r="AC1419" s="29"/>
      <c r="AD1419" s="29"/>
      <c r="AE1419" s="29"/>
      <c r="AF1419" s="29"/>
      <c r="AG1419" s="29"/>
      <c r="AH1419" s="29"/>
      <c r="AI1419" s="29"/>
      <c r="AJ1419" s="29"/>
      <c r="AK1419" s="29"/>
      <c r="AL1419" s="29"/>
      <c r="AM1419" s="29"/>
      <c r="AN1419" s="29"/>
      <c r="AO1419" s="29"/>
      <c r="AP1419" s="7"/>
      <c r="AQ1419" s="7"/>
      <c r="AR1419" s="7">
        <v>1</v>
      </c>
      <c r="AS1419" s="7">
        <v>0.4</v>
      </c>
      <c r="AY1419" s="59"/>
      <c r="AZ1419" s="59"/>
    </row>
    <row r="1420" spans="1:52" x14ac:dyDescent="0.15">
      <c r="A1420" s="9"/>
      <c r="B1420" s="10"/>
      <c r="C1420" s="136" t="s">
        <v>256</v>
      </c>
      <c r="D1420" s="2" t="s">
        <v>6</v>
      </c>
      <c r="E1420" s="26"/>
      <c r="F1420" s="26"/>
      <c r="G1420" s="26"/>
      <c r="H1420" s="26"/>
      <c r="I1420" s="26"/>
      <c r="J1420" s="26"/>
      <c r="K1420" s="26"/>
      <c r="L1420" s="26"/>
      <c r="M1420" s="26"/>
      <c r="N1420" s="26"/>
      <c r="O1420" s="26"/>
      <c r="P1420" s="26"/>
      <c r="Q1420" s="26"/>
      <c r="R1420" s="26"/>
      <c r="S1420" s="26"/>
      <c r="T1420" s="26"/>
      <c r="U1420" s="26"/>
      <c r="V1420" s="26"/>
      <c r="W1420" s="26"/>
      <c r="X1420" s="26"/>
      <c r="Y1420" s="26"/>
      <c r="Z1420" s="26"/>
      <c r="AA1420" s="26"/>
      <c r="AB1420" s="26"/>
      <c r="AC1420" s="26"/>
      <c r="AD1420" s="26"/>
      <c r="AE1420" s="26"/>
      <c r="AF1420" s="26"/>
      <c r="AG1420" s="26"/>
      <c r="AH1420" s="26"/>
      <c r="AI1420" s="26"/>
      <c r="AJ1420" s="26"/>
      <c r="AK1420" s="26"/>
      <c r="AL1420" s="26"/>
      <c r="AM1420" s="26"/>
      <c r="AN1420" s="26"/>
      <c r="AO1420" s="26"/>
      <c r="AP1420" s="3"/>
      <c r="AQ1420" s="3"/>
      <c r="AR1420" s="3">
        <v>629.20000000000005</v>
      </c>
      <c r="AS1420" s="3">
        <v>576.29999999999995</v>
      </c>
      <c r="AY1420" s="59"/>
      <c r="AZ1420" s="59"/>
    </row>
    <row r="1421" spans="1:52" x14ac:dyDescent="0.15">
      <c r="A1421" s="9"/>
      <c r="B1421" s="10"/>
      <c r="C1421" s="137"/>
      <c r="D1421" s="4" t="s">
        <v>7</v>
      </c>
      <c r="E1421" s="28"/>
      <c r="F1421" s="28"/>
      <c r="G1421" s="28"/>
      <c r="H1421" s="28"/>
      <c r="I1421" s="28"/>
      <c r="J1421" s="28"/>
      <c r="K1421" s="28"/>
      <c r="L1421" s="28"/>
      <c r="M1421" s="28"/>
      <c r="N1421" s="28"/>
      <c r="O1421" s="28"/>
      <c r="P1421" s="28"/>
      <c r="Q1421" s="28"/>
      <c r="R1421" s="28"/>
      <c r="S1421" s="28"/>
      <c r="T1421" s="28"/>
      <c r="U1421" s="28"/>
      <c r="V1421" s="28"/>
      <c r="W1421" s="28"/>
      <c r="X1421" s="28"/>
      <c r="Y1421" s="28"/>
      <c r="Z1421" s="28"/>
      <c r="AA1421" s="28"/>
      <c r="AB1421" s="28"/>
      <c r="AC1421" s="28"/>
      <c r="AD1421" s="28"/>
      <c r="AE1421" s="28"/>
      <c r="AF1421" s="28"/>
      <c r="AG1421" s="28"/>
      <c r="AH1421" s="28"/>
      <c r="AI1421" s="28"/>
      <c r="AJ1421" s="28"/>
      <c r="AK1421" s="28"/>
      <c r="AL1421" s="28"/>
      <c r="AM1421" s="28"/>
      <c r="AN1421" s="28"/>
      <c r="AO1421" s="28"/>
      <c r="AP1421" s="5"/>
      <c r="AQ1421" s="5"/>
      <c r="AR1421" s="5">
        <v>106.4</v>
      </c>
      <c r="AS1421" s="5">
        <v>97.5</v>
      </c>
      <c r="AY1421" s="59"/>
      <c r="AZ1421" s="59"/>
    </row>
    <row r="1422" spans="1:52" x14ac:dyDescent="0.15">
      <c r="A1422" s="9"/>
      <c r="B1422" s="10"/>
      <c r="C1422" s="137"/>
      <c r="D1422" s="4" t="s">
        <v>8</v>
      </c>
      <c r="E1422" s="28"/>
      <c r="F1422" s="28"/>
      <c r="G1422" s="28"/>
      <c r="H1422" s="28"/>
      <c r="I1422" s="28"/>
      <c r="J1422" s="28"/>
      <c r="K1422" s="28"/>
      <c r="L1422" s="28"/>
      <c r="M1422" s="28"/>
      <c r="N1422" s="28"/>
      <c r="O1422" s="28"/>
      <c r="P1422" s="28"/>
      <c r="Q1422" s="28"/>
      <c r="R1422" s="28"/>
      <c r="S1422" s="28"/>
      <c r="T1422" s="28"/>
      <c r="U1422" s="28"/>
      <c r="V1422" s="28"/>
      <c r="W1422" s="28"/>
      <c r="X1422" s="28"/>
      <c r="Y1422" s="28"/>
      <c r="Z1422" s="28"/>
      <c r="AA1422" s="28"/>
      <c r="AB1422" s="28"/>
      <c r="AC1422" s="28"/>
      <c r="AD1422" s="28"/>
      <c r="AE1422" s="28"/>
      <c r="AF1422" s="28"/>
      <c r="AG1422" s="28"/>
      <c r="AH1422" s="28"/>
      <c r="AI1422" s="28"/>
      <c r="AJ1422" s="28"/>
      <c r="AK1422" s="28"/>
      <c r="AL1422" s="28"/>
      <c r="AM1422" s="28"/>
      <c r="AN1422" s="28"/>
      <c r="AO1422" s="28"/>
      <c r="AP1422" s="5"/>
      <c r="AQ1422" s="5"/>
      <c r="AR1422" s="5">
        <v>522.79999999999995</v>
      </c>
      <c r="AS1422" s="5">
        <v>478.8</v>
      </c>
      <c r="AY1422" s="59"/>
      <c r="AZ1422" s="59"/>
    </row>
    <row r="1423" spans="1:52" x14ac:dyDescent="0.15">
      <c r="A1423" s="9"/>
      <c r="B1423" s="10"/>
      <c r="C1423" s="137"/>
      <c r="D1423" s="4" t="s">
        <v>9</v>
      </c>
      <c r="E1423" s="28"/>
      <c r="F1423" s="28"/>
      <c r="G1423" s="28"/>
      <c r="H1423" s="28"/>
      <c r="I1423" s="28"/>
      <c r="J1423" s="28"/>
      <c r="K1423" s="28"/>
      <c r="L1423" s="28"/>
      <c r="M1423" s="28"/>
      <c r="N1423" s="28"/>
      <c r="O1423" s="28"/>
      <c r="P1423" s="28"/>
      <c r="Q1423" s="28"/>
      <c r="R1423" s="28"/>
      <c r="S1423" s="28"/>
      <c r="T1423" s="28"/>
      <c r="U1423" s="28"/>
      <c r="V1423" s="28"/>
      <c r="W1423" s="28"/>
      <c r="X1423" s="28"/>
      <c r="Y1423" s="28"/>
      <c r="Z1423" s="28"/>
      <c r="AA1423" s="28"/>
      <c r="AB1423" s="28"/>
      <c r="AC1423" s="28"/>
      <c r="AD1423" s="28"/>
      <c r="AE1423" s="28"/>
      <c r="AF1423" s="28"/>
      <c r="AG1423" s="28"/>
      <c r="AH1423" s="28"/>
      <c r="AI1423" s="28"/>
      <c r="AJ1423" s="28"/>
      <c r="AK1423" s="28"/>
      <c r="AL1423" s="28"/>
      <c r="AM1423" s="28"/>
      <c r="AN1423" s="28"/>
      <c r="AO1423" s="28"/>
      <c r="AP1423" s="5"/>
      <c r="AQ1423" s="5"/>
      <c r="AR1423" s="5">
        <v>583.29999999999995</v>
      </c>
      <c r="AS1423" s="5">
        <v>536.9</v>
      </c>
      <c r="AY1423" s="59"/>
      <c r="AZ1423" s="59"/>
    </row>
    <row r="1424" spans="1:52" x14ac:dyDescent="0.15">
      <c r="A1424" s="9"/>
      <c r="B1424" s="10"/>
      <c r="C1424" s="137"/>
      <c r="D1424" s="4" t="s">
        <v>10</v>
      </c>
      <c r="E1424" s="28"/>
      <c r="F1424" s="28"/>
      <c r="G1424" s="28"/>
      <c r="H1424" s="28"/>
      <c r="I1424" s="28"/>
      <c r="J1424" s="28"/>
      <c r="K1424" s="28"/>
      <c r="L1424" s="28"/>
      <c r="M1424" s="28"/>
      <c r="N1424" s="28"/>
      <c r="O1424" s="28"/>
      <c r="P1424" s="28"/>
      <c r="Q1424" s="28"/>
      <c r="R1424" s="28"/>
      <c r="S1424" s="28"/>
      <c r="T1424" s="28"/>
      <c r="U1424" s="28"/>
      <c r="V1424" s="28"/>
      <c r="W1424" s="28"/>
      <c r="X1424" s="28"/>
      <c r="Y1424" s="28"/>
      <c r="Z1424" s="28"/>
      <c r="AA1424" s="28"/>
      <c r="AB1424" s="28"/>
      <c r="AC1424" s="28"/>
      <c r="AD1424" s="28"/>
      <c r="AE1424" s="28"/>
      <c r="AF1424" s="28"/>
      <c r="AG1424" s="28"/>
      <c r="AH1424" s="28"/>
      <c r="AI1424" s="28"/>
      <c r="AJ1424" s="28"/>
      <c r="AK1424" s="28"/>
      <c r="AL1424" s="28"/>
      <c r="AM1424" s="28"/>
      <c r="AN1424" s="28"/>
      <c r="AO1424" s="28"/>
      <c r="AP1424" s="5"/>
      <c r="AQ1424" s="5"/>
      <c r="AR1424" s="5">
        <v>45.9</v>
      </c>
      <c r="AS1424" s="5">
        <v>39.4</v>
      </c>
      <c r="AY1424" s="59"/>
      <c r="AZ1424" s="59"/>
    </row>
    <row r="1425" spans="1:52" ht="14.25" thickBot="1" x14ac:dyDescent="0.2">
      <c r="A1425" s="9"/>
      <c r="B1425" s="10"/>
      <c r="C1425" s="138"/>
      <c r="D1425" s="6" t="s">
        <v>11</v>
      </c>
      <c r="E1425" s="29"/>
      <c r="F1425" s="29"/>
      <c r="G1425" s="29"/>
      <c r="H1425" s="29"/>
      <c r="I1425" s="29"/>
      <c r="J1425" s="29"/>
      <c r="K1425" s="29"/>
      <c r="L1425" s="29"/>
      <c r="M1425" s="29"/>
      <c r="N1425" s="29"/>
      <c r="O1425" s="29"/>
      <c r="P1425" s="29"/>
      <c r="Q1425" s="29"/>
      <c r="R1425" s="29"/>
      <c r="S1425" s="29"/>
      <c r="T1425" s="29"/>
      <c r="U1425" s="29"/>
      <c r="V1425" s="29"/>
      <c r="W1425" s="29"/>
      <c r="X1425" s="29"/>
      <c r="Y1425" s="29"/>
      <c r="Z1425" s="29"/>
      <c r="AA1425" s="29"/>
      <c r="AB1425" s="29"/>
      <c r="AC1425" s="29"/>
      <c r="AD1425" s="29"/>
      <c r="AE1425" s="29"/>
      <c r="AF1425" s="29"/>
      <c r="AG1425" s="29"/>
      <c r="AH1425" s="29"/>
      <c r="AI1425" s="29"/>
      <c r="AJ1425" s="29"/>
      <c r="AK1425" s="29"/>
      <c r="AL1425" s="29"/>
      <c r="AM1425" s="29"/>
      <c r="AN1425" s="29"/>
      <c r="AO1425" s="29"/>
      <c r="AP1425" s="7"/>
      <c r="AQ1425" s="7"/>
      <c r="AR1425" s="7">
        <v>49.9</v>
      </c>
      <c r="AS1425" s="7">
        <v>43.3</v>
      </c>
      <c r="AY1425" s="59"/>
      <c r="AZ1425" s="59"/>
    </row>
    <row r="1426" spans="1:52" x14ac:dyDescent="0.15">
      <c r="A1426" s="9"/>
      <c r="B1426" s="10"/>
      <c r="C1426" s="136" t="s">
        <v>257</v>
      </c>
      <c r="D1426" s="2" t="s">
        <v>6</v>
      </c>
      <c r="E1426" s="26"/>
      <c r="F1426" s="26"/>
      <c r="G1426" s="26"/>
      <c r="H1426" s="26"/>
      <c r="I1426" s="26"/>
      <c r="J1426" s="26"/>
      <c r="K1426" s="26"/>
      <c r="L1426" s="26"/>
      <c r="M1426" s="26"/>
      <c r="N1426" s="26"/>
      <c r="O1426" s="26"/>
      <c r="P1426" s="26"/>
      <c r="Q1426" s="26"/>
      <c r="R1426" s="26"/>
      <c r="S1426" s="26"/>
      <c r="T1426" s="26"/>
      <c r="U1426" s="26"/>
      <c r="V1426" s="26"/>
      <c r="W1426" s="26"/>
      <c r="X1426" s="26"/>
      <c r="Y1426" s="26"/>
      <c r="Z1426" s="26"/>
      <c r="AA1426" s="26"/>
      <c r="AB1426" s="26"/>
      <c r="AC1426" s="26"/>
      <c r="AD1426" s="26"/>
      <c r="AE1426" s="26"/>
      <c r="AF1426" s="26"/>
      <c r="AG1426" s="26"/>
      <c r="AH1426" s="26"/>
      <c r="AI1426" s="26"/>
      <c r="AJ1426" s="26"/>
      <c r="AK1426" s="26"/>
      <c r="AL1426" s="26"/>
      <c r="AM1426" s="26"/>
      <c r="AN1426" s="26"/>
      <c r="AO1426" s="26"/>
      <c r="AP1426" s="3"/>
      <c r="AQ1426" s="3"/>
      <c r="AR1426" s="3">
        <v>402.3</v>
      </c>
      <c r="AS1426" s="3">
        <v>426.8</v>
      </c>
      <c r="AY1426" s="59"/>
      <c r="AZ1426" s="59"/>
    </row>
    <row r="1427" spans="1:52" x14ac:dyDescent="0.15">
      <c r="A1427" s="9"/>
      <c r="B1427" s="10"/>
      <c r="C1427" s="137"/>
      <c r="D1427" s="4" t="s">
        <v>7</v>
      </c>
      <c r="E1427" s="28"/>
      <c r="F1427" s="28"/>
      <c r="G1427" s="28"/>
      <c r="H1427" s="28"/>
      <c r="I1427" s="28"/>
      <c r="J1427" s="28"/>
      <c r="K1427" s="28"/>
      <c r="L1427" s="28"/>
      <c r="M1427" s="28"/>
      <c r="N1427" s="28"/>
      <c r="O1427" s="28"/>
      <c r="P1427" s="28"/>
      <c r="Q1427" s="28"/>
      <c r="R1427" s="28"/>
      <c r="S1427" s="28"/>
      <c r="T1427" s="28"/>
      <c r="U1427" s="28"/>
      <c r="V1427" s="28"/>
      <c r="W1427" s="28"/>
      <c r="X1427" s="28"/>
      <c r="Y1427" s="28"/>
      <c r="Z1427" s="28"/>
      <c r="AA1427" s="28"/>
      <c r="AB1427" s="28"/>
      <c r="AC1427" s="28"/>
      <c r="AD1427" s="28"/>
      <c r="AE1427" s="28"/>
      <c r="AF1427" s="28"/>
      <c r="AG1427" s="28"/>
      <c r="AH1427" s="28"/>
      <c r="AI1427" s="28"/>
      <c r="AJ1427" s="28"/>
      <c r="AK1427" s="28"/>
      <c r="AL1427" s="28"/>
      <c r="AM1427" s="28"/>
      <c r="AN1427" s="28"/>
      <c r="AO1427" s="28"/>
      <c r="AP1427" s="5"/>
      <c r="AQ1427" s="5"/>
      <c r="AR1427" s="5">
        <v>113.2</v>
      </c>
      <c r="AS1427" s="5">
        <v>89.5</v>
      </c>
      <c r="AY1427" s="59"/>
      <c r="AZ1427" s="59"/>
    </row>
    <row r="1428" spans="1:52" x14ac:dyDescent="0.15">
      <c r="A1428" s="9"/>
      <c r="B1428" s="10"/>
      <c r="C1428" s="137"/>
      <c r="D1428" s="4" t="s">
        <v>8</v>
      </c>
      <c r="E1428" s="28"/>
      <c r="F1428" s="28"/>
      <c r="G1428" s="28"/>
      <c r="H1428" s="28"/>
      <c r="I1428" s="28"/>
      <c r="J1428" s="28"/>
      <c r="K1428" s="28"/>
      <c r="L1428" s="28"/>
      <c r="M1428" s="28"/>
      <c r="N1428" s="28"/>
      <c r="O1428" s="28"/>
      <c r="P1428" s="28"/>
      <c r="Q1428" s="28"/>
      <c r="R1428" s="28"/>
      <c r="S1428" s="28"/>
      <c r="T1428" s="28"/>
      <c r="U1428" s="28"/>
      <c r="V1428" s="28"/>
      <c r="W1428" s="28"/>
      <c r="X1428" s="28"/>
      <c r="Y1428" s="28"/>
      <c r="Z1428" s="28"/>
      <c r="AA1428" s="28"/>
      <c r="AB1428" s="28"/>
      <c r="AC1428" s="28"/>
      <c r="AD1428" s="28"/>
      <c r="AE1428" s="28"/>
      <c r="AF1428" s="28"/>
      <c r="AG1428" s="28"/>
      <c r="AH1428" s="28"/>
      <c r="AI1428" s="28"/>
      <c r="AJ1428" s="28"/>
      <c r="AK1428" s="28"/>
      <c r="AL1428" s="28"/>
      <c r="AM1428" s="28"/>
      <c r="AN1428" s="28"/>
      <c r="AO1428" s="28"/>
      <c r="AP1428" s="5"/>
      <c r="AQ1428" s="5"/>
      <c r="AR1428" s="5">
        <v>289.10000000000002</v>
      </c>
      <c r="AS1428" s="5">
        <v>337.3</v>
      </c>
      <c r="AY1428" s="59"/>
      <c r="AZ1428" s="59"/>
    </row>
    <row r="1429" spans="1:52" x14ac:dyDescent="0.15">
      <c r="A1429" s="9"/>
      <c r="B1429" s="10"/>
      <c r="C1429" s="137"/>
      <c r="D1429" s="4" t="s">
        <v>9</v>
      </c>
      <c r="E1429" s="28"/>
      <c r="F1429" s="28"/>
      <c r="G1429" s="28"/>
      <c r="H1429" s="28"/>
      <c r="I1429" s="28"/>
      <c r="J1429" s="28"/>
      <c r="K1429" s="28"/>
      <c r="L1429" s="28"/>
      <c r="M1429" s="28"/>
      <c r="N1429" s="28"/>
      <c r="O1429" s="28"/>
      <c r="P1429" s="28"/>
      <c r="Q1429" s="28"/>
      <c r="R1429" s="28"/>
      <c r="S1429" s="28"/>
      <c r="T1429" s="28"/>
      <c r="U1429" s="28"/>
      <c r="V1429" s="28"/>
      <c r="W1429" s="28"/>
      <c r="X1429" s="28"/>
      <c r="Y1429" s="28"/>
      <c r="Z1429" s="28"/>
      <c r="AA1429" s="28"/>
      <c r="AB1429" s="28"/>
      <c r="AC1429" s="28"/>
      <c r="AD1429" s="28"/>
      <c r="AE1429" s="28"/>
      <c r="AF1429" s="28"/>
      <c r="AG1429" s="28"/>
      <c r="AH1429" s="28"/>
      <c r="AI1429" s="28"/>
      <c r="AJ1429" s="28"/>
      <c r="AK1429" s="28"/>
      <c r="AL1429" s="28"/>
      <c r="AM1429" s="28"/>
      <c r="AN1429" s="28"/>
      <c r="AO1429" s="28"/>
      <c r="AP1429" s="5"/>
      <c r="AQ1429" s="5"/>
      <c r="AR1429" s="5">
        <v>379.3</v>
      </c>
      <c r="AS1429" s="5">
        <v>407.1</v>
      </c>
      <c r="AY1429" s="59"/>
      <c r="AZ1429" s="59"/>
    </row>
    <row r="1430" spans="1:52" x14ac:dyDescent="0.15">
      <c r="A1430" s="9"/>
      <c r="B1430" s="10"/>
      <c r="C1430" s="137"/>
      <c r="D1430" s="4" t="s">
        <v>10</v>
      </c>
      <c r="E1430" s="28"/>
      <c r="F1430" s="28"/>
      <c r="G1430" s="28"/>
      <c r="H1430" s="28"/>
      <c r="I1430" s="28"/>
      <c r="J1430" s="28"/>
      <c r="K1430" s="28"/>
      <c r="L1430" s="28"/>
      <c r="M1430" s="28"/>
      <c r="N1430" s="28"/>
      <c r="O1430" s="28"/>
      <c r="P1430" s="28"/>
      <c r="Q1430" s="28"/>
      <c r="R1430" s="28"/>
      <c r="S1430" s="28"/>
      <c r="T1430" s="28"/>
      <c r="U1430" s="28"/>
      <c r="V1430" s="28"/>
      <c r="W1430" s="28"/>
      <c r="X1430" s="28"/>
      <c r="Y1430" s="28"/>
      <c r="Z1430" s="28"/>
      <c r="AA1430" s="28"/>
      <c r="AB1430" s="28"/>
      <c r="AC1430" s="28"/>
      <c r="AD1430" s="28"/>
      <c r="AE1430" s="28"/>
      <c r="AF1430" s="28"/>
      <c r="AG1430" s="28"/>
      <c r="AH1430" s="28"/>
      <c r="AI1430" s="28"/>
      <c r="AJ1430" s="28"/>
      <c r="AK1430" s="28"/>
      <c r="AL1430" s="28"/>
      <c r="AM1430" s="28"/>
      <c r="AN1430" s="28"/>
      <c r="AO1430" s="28"/>
      <c r="AP1430" s="5"/>
      <c r="AQ1430" s="5"/>
      <c r="AR1430" s="5">
        <v>23</v>
      </c>
      <c r="AS1430" s="5">
        <v>19.7</v>
      </c>
      <c r="AY1430" s="59"/>
      <c r="AZ1430" s="59"/>
    </row>
    <row r="1431" spans="1:52" ht="14.25" thickBot="1" x14ac:dyDescent="0.2">
      <c r="A1431" s="9"/>
      <c r="B1431" s="10"/>
      <c r="C1431" s="138"/>
      <c r="D1431" s="6" t="s">
        <v>11</v>
      </c>
      <c r="E1431" s="29"/>
      <c r="F1431" s="29"/>
      <c r="G1431" s="29"/>
      <c r="H1431" s="29"/>
      <c r="I1431" s="29"/>
      <c r="J1431" s="29"/>
      <c r="K1431" s="29"/>
      <c r="L1431" s="29"/>
      <c r="M1431" s="29"/>
      <c r="N1431" s="29"/>
      <c r="O1431" s="29"/>
      <c r="P1431" s="29"/>
      <c r="Q1431" s="29"/>
      <c r="R1431" s="29"/>
      <c r="S1431" s="29"/>
      <c r="T1431" s="29"/>
      <c r="U1431" s="29"/>
      <c r="V1431" s="29"/>
      <c r="W1431" s="29"/>
      <c r="X1431" s="29"/>
      <c r="Y1431" s="29"/>
      <c r="Z1431" s="29"/>
      <c r="AA1431" s="29"/>
      <c r="AB1431" s="29"/>
      <c r="AC1431" s="29"/>
      <c r="AD1431" s="29"/>
      <c r="AE1431" s="29"/>
      <c r="AF1431" s="29"/>
      <c r="AG1431" s="29"/>
      <c r="AH1431" s="29"/>
      <c r="AI1431" s="29"/>
      <c r="AJ1431" s="29"/>
      <c r="AK1431" s="29"/>
      <c r="AL1431" s="29"/>
      <c r="AM1431" s="29"/>
      <c r="AN1431" s="29"/>
      <c r="AO1431" s="29"/>
      <c r="AP1431" s="7"/>
      <c r="AQ1431" s="7"/>
      <c r="AR1431" s="7">
        <v>24.5</v>
      </c>
      <c r="AS1431" s="7">
        <v>21</v>
      </c>
      <c r="AY1431" s="59"/>
      <c r="AZ1431" s="59"/>
    </row>
    <row r="1432" spans="1:52" x14ac:dyDescent="0.15">
      <c r="A1432" s="9"/>
      <c r="B1432" s="10"/>
      <c r="C1432" s="136" t="s">
        <v>258</v>
      </c>
      <c r="D1432" s="2" t="s">
        <v>6</v>
      </c>
      <c r="E1432" s="26"/>
      <c r="F1432" s="26"/>
      <c r="G1432" s="26"/>
      <c r="H1432" s="26"/>
      <c r="I1432" s="26"/>
      <c r="J1432" s="26"/>
      <c r="K1432" s="26"/>
      <c r="L1432" s="26"/>
      <c r="M1432" s="26"/>
      <c r="N1432" s="26"/>
      <c r="O1432" s="26"/>
      <c r="P1432" s="26"/>
      <c r="Q1432" s="26"/>
      <c r="R1432" s="26"/>
      <c r="S1432" s="26"/>
      <c r="T1432" s="26"/>
      <c r="U1432" s="26"/>
      <c r="V1432" s="26"/>
      <c r="W1432" s="26"/>
      <c r="X1432" s="26"/>
      <c r="Y1432" s="26"/>
      <c r="Z1432" s="26"/>
      <c r="AA1432" s="26"/>
      <c r="AB1432" s="26"/>
      <c r="AC1432" s="26"/>
      <c r="AD1432" s="26"/>
      <c r="AE1432" s="26"/>
      <c r="AF1432" s="26"/>
      <c r="AG1432" s="26"/>
      <c r="AH1432" s="26"/>
      <c r="AI1432" s="26"/>
      <c r="AJ1432" s="26"/>
      <c r="AK1432" s="26"/>
      <c r="AL1432" s="26"/>
      <c r="AM1432" s="26"/>
      <c r="AN1432" s="26"/>
      <c r="AO1432" s="26"/>
      <c r="AP1432" s="3"/>
      <c r="AQ1432" s="3"/>
      <c r="AR1432" s="3">
        <v>187.1</v>
      </c>
      <c r="AS1432" s="3">
        <v>208</v>
      </c>
      <c r="AY1432" s="59"/>
      <c r="AZ1432" s="59"/>
    </row>
    <row r="1433" spans="1:52" x14ac:dyDescent="0.15">
      <c r="A1433" s="9"/>
      <c r="B1433" s="10"/>
      <c r="C1433" s="137"/>
      <c r="D1433" s="4" t="s">
        <v>7</v>
      </c>
      <c r="E1433" s="28"/>
      <c r="F1433" s="28"/>
      <c r="G1433" s="28"/>
      <c r="H1433" s="28"/>
      <c r="I1433" s="28"/>
      <c r="J1433" s="28"/>
      <c r="K1433" s="28"/>
      <c r="L1433" s="28"/>
      <c r="M1433" s="28"/>
      <c r="N1433" s="28"/>
      <c r="O1433" s="28"/>
      <c r="P1433" s="28"/>
      <c r="Q1433" s="28"/>
      <c r="R1433" s="28"/>
      <c r="S1433" s="28"/>
      <c r="T1433" s="28"/>
      <c r="U1433" s="28"/>
      <c r="V1433" s="28"/>
      <c r="W1433" s="28"/>
      <c r="X1433" s="28"/>
      <c r="Y1433" s="28"/>
      <c r="Z1433" s="28"/>
      <c r="AA1433" s="28"/>
      <c r="AB1433" s="28"/>
      <c r="AC1433" s="28"/>
      <c r="AD1433" s="28"/>
      <c r="AE1433" s="28"/>
      <c r="AF1433" s="28"/>
      <c r="AG1433" s="28"/>
      <c r="AH1433" s="28"/>
      <c r="AI1433" s="28"/>
      <c r="AJ1433" s="28"/>
      <c r="AK1433" s="28"/>
      <c r="AL1433" s="28"/>
      <c r="AM1433" s="28"/>
      <c r="AN1433" s="28"/>
      <c r="AO1433" s="28"/>
      <c r="AP1433" s="5"/>
      <c r="AQ1433" s="5"/>
      <c r="AR1433" s="5">
        <v>72.2</v>
      </c>
      <c r="AS1433" s="5">
        <v>83.2</v>
      </c>
      <c r="AY1433" s="59"/>
      <c r="AZ1433" s="59"/>
    </row>
    <row r="1434" spans="1:52" x14ac:dyDescent="0.15">
      <c r="A1434" s="9"/>
      <c r="B1434" s="10"/>
      <c r="C1434" s="137"/>
      <c r="D1434" s="4" t="s">
        <v>8</v>
      </c>
      <c r="E1434" s="28"/>
      <c r="F1434" s="28"/>
      <c r="G1434" s="28"/>
      <c r="H1434" s="28"/>
      <c r="I1434" s="28"/>
      <c r="J1434" s="28"/>
      <c r="K1434" s="28"/>
      <c r="L1434" s="28"/>
      <c r="M1434" s="28"/>
      <c r="N1434" s="28"/>
      <c r="O1434" s="28"/>
      <c r="P1434" s="28"/>
      <c r="Q1434" s="28"/>
      <c r="R1434" s="28"/>
      <c r="S1434" s="28"/>
      <c r="T1434" s="28"/>
      <c r="U1434" s="28"/>
      <c r="V1434" s="28"/>
      <c r="W1434" s="28"/>
      <c r="X1434" s="28"/>
      <c r="Y1434" s="28"/>
      <c r="Z1434" s="28"/>
      <c r="AA1434" s="28"/>
      <c r="AB1434" s="28"/>
      <c r="AC1434" s="28"/>
      <c r="AD1434" s="28"/>
      <c r="AE1434" s="28"/>
      <c r="AF1434" s="28"/>
      <c r="AG1434" s="28"/>
      <c r="AH1434" s="28"/>
      <c r="AI1434" s="28"/>
      <c r="AJ1434" s="28"/>
      <c r="AK1434" s="28"/>
      <c r="AL1434" s="28"/>
      <c r="AM1434" s="28"/>
      <c r="AN1434" s="28"/>
      <c r="AO1434" s="28"/>
      <c r="AP1434" s="5"/>
      <c r="AQ1434" s="5"/>
      <c r="AR1434" s="5">
        <v>114.9</v>
      </c>
      <c r="AS1434" s="5">
        <v>124.8</v>
      </c>
      <c r="AY1434" s="59"/>
      <c r="AZ1434" s="59"/>
    </row>
    <row r="1435" spans="1:52" x14ac:dyDescent="0.15">
      <c r="A1435" s="9"/>
      <c r="B1435" s="10"/>
      <c r="C1435" s="137"/>
      <c r="D1435" s="4" t="s">
        <v>9</v>
      </c>
      <c r="E1435" s="28"/>
      <c r="F1435" s="28"/>
      <c r="G1435" s="28"/>
      <c r="H1435" s="28"/>
      <c r="I1435" s="28"/>
      <c r="J1435" s="28"/>
      <c r="K1435" s="28"/>
      <c r="L1435" s="28"/>
      <c r="M1435" s="28"/>
      <c r="N1435" s="28"/>
      <c r="O1435" s="28"/>
      <c r="P1435" s="28"/>
      <c r="Q1435" s="28"/>
      <c r="R1435" s="28"/>
      <c r="S1435" s="28"/>
      <c r="T1435" s="28"/>
      <c r="U1435" s="28"/>
      <c r="V1435" s="28"/>
      <c r="W1435" s="28"/>
      <c r="X1435" s="28"/>
      <c r="Y1435" s="28"/>
      <c r="Z1435" s="28"/>
      <c r="AA1435" s="28"/>
      <c r="AB1435" s="28"/>
      <c r="AC1435" s="28"/>
      <c r="AD1435" s="28"/>
      <c r="AE1435" s="28"/>
      <c r="AF1435" s="28"/>
      <c r="AG1435" s="28"/>
      <c r="AH1435" s="28"/>
      <c r="AI1435" s="28"/>
      <c r="AJ1435" s="28"/>
      <c r="AK1435" s="28"/>
      <c r="AL1435" s="28"/>
      <c r="AM1435" s="28"/>
      <c r="AN1435" s="28"/>
      <c r="AO1435" s="28"/>
      <c r="AP1435" s="5"/>
      <c r="AQ1435" s="5"/>
      <c r="AR1435" s="5">
        <v>156.5</v>
      </c>
      <c r="AS1435" s="5">
        <v>181</v>
      </c>
      <c r="AY1435" s="59"/>
      <c r="AZ1435" s="59"/>
    </row>
    <row r="1436" spans="1:52" x14ac:dyDescent="0.15">
      <c r="A1436" s="9"/>
      <c r="B1436" s="10"/>
      <c r="C1436" s="137"/>
      <c r="D1436" s="4" t="s">
        <v>10</v>
      </c>
      <c r="E1436" s="28"/>
      <c r="F1436" s="28"/>
      <c r="G1436" s="28"/>
      <c r="H1436" s="28"/>
      <c r="I1436" s="28"/>
      <c r="J1436" s="28"/>
      <c r="K1436" s="28"/>
      <c r="L1436" s="28"/>
      <c r="M1436" s="28"/>
      <c r="N1436" s="28"/>
      <c r="O1436" s="28"/>
      <c r="P1436" s="28"/>
      <c r="Q1436" s="28"/>
      <c r="R1436" s="28"/>
      <c r="S1436" s="28"/>
      <c r="T1436" s="28"/>
      <c r="U1436" s="28"/>
      <c r="V1436" s="28"/>
      <c r="W1436" s="28"/>
      <c r="X1436" s="28"/>
      <c r="Y1436" s="28"/>
      <c r="Z1436" s="28"/>
      <c r="AA1436" s="28"/>
      <c r="AB1436" s="28"/>
      <c r="AC1436" s="28"/>
      <c r="AD1436" s="28"/>
      <c r="AE1436" s="28"/>
      <c r="AF1436" s="28"/>
      <c r="AG1436" s="28"/>
      <c r="AH1436" s="28"/>
      <c r="AI1436" s="28"/>
      <c r="AJ1436" s="28"/>
      <c r="AK1436" s="28"/>
      <c r="AL1436" s="28"/>
      <c r="AM1436" s="28"/>
      <c r="AN1436" s="28"/>
      <c r="AO1436" s="28"/>
      <c r="AP1436" s="5"/>
      <c r="AQ1436" s="5"/>
      <c r="AR1436" s="5">
        <v>30.6</v>
      </c>
      <c r="AS1436" s="5">
        <v>27</v>
      </c>
      <c r="AY1436" s="59"/>
      <c r="AZ1436" s="59"/>
    </row>
    <row r="1437" spans="1:52" ht="14.25" thickBot="1" x14ac:dyDescent="0.2">
      <c r="A1437" s="9"/>
      <c r="B1437" s="10"/>
      <c r="C1437" s="138"/>
      <c r="D1437" s="6" t="s">
        <v>11</v>
      </c>
      <c r="E1437" s="29"/>
      <c r="F1437" s="29"/>
      <c r="G1437" s="29"/>
      <c r="H1437" s="29"/>
      <c r="I1437" s="29"/>
      <c r="J1437" s="29"/>
      <c r="K1437" s="29"/>
      <c r="L1437" s="29"/>
      <c r="M1437" s="29"/>
      <c r="N1437" s="29"/>
      <c r="O1437" s="29"/>
      <c r="P1437" s="29"/>
      <c r="Q1437" s="29"/>
      <c r="R1437" s="29"/>
      <c r="S1437" s="29"/>
      <c r="T1437" s="29"/>
      <c r="U1437" s="29"/>
      <c r="V1437" s="29"/>
      <c r="W1437" s="29"/>
      <c r="X1437" s="29"/>
      <c r="Y1437" s="29"/>
      <c r="Z1437" s="29"/>
      <c r="AA1437" s="29"/>
      <c r="AB1437" s="29"/>
      <c r="AC1437" s="29"/>
      <c r="AD1437" s="29"/>
      <c r="AE1437" s="29"/>
      <c r="AF1437" s="29"/>
      <c r="AG1437" s="29"/>
      <c r="AH1437" s="29"/>
      <c r="AI1437" s="29"/>
      <c r="AJ1437" s="29"/>
      <c r="AK1437" s="29"/>
      <c r="AL1437" s="29"/>
      <c r="AM1437" s="29"/>
      <c r="AN1437" s="29"/>
      <c r="AO1437" s="29"/>
      <c r="AP1437" s="7"/>
      <c r="AQ1437" s="7"/>
      <c r="AR1437" s="7">
        <v>30.6</v>
      </c>
      <c r="AS1437" s="7">
        <v>29.3</v>
      </c>
      <c r="AY1437" s="59"/>
      <c r="AZ1437" s="59"/>
    </row>
    <row r="1438" spans="1:52" x14ac:dyDescent="0.15">
      <c r="A1438" s="9"/>
      <c r="B1438" s="10"/>
      <c r="C1438" s="133" t="s">
        <v>259</v>
      </c>
      <c r="D1438" s="2" t="s">
        <v>6</v>
      </c>
      <c r="E1438" s="26">
        <f t="shared" ref="E1438:AI1438" si="1702">SUM(E1439:E1440)-SUM(E1441:E1442)</f>
        <v>0</v>
      </c>
      <c r="F1438" s="26">
        <f t="shared" si="1702"/>
        <v>0</v>
      </c>
      <c r="G1438" s="26">
        <f t="shared" si="1702"/>
        <v>0</v>
      </c>
      <c r="H1438" s="26">
        <f t="shared" si="1702"/>
        <v>0</v>
      </c>
      <c r="I1438" s="26">
        <f t="shared" si="1702"/>
        <v>0</v>
      </c>
      <c r="J1438" s="26">
        <f t="shared" si="1702"/>
        <v>0</v>
      </c>
      <c r="K1438" s="26">
        <f t="shared" si="1702"/>
        <v>0</v>
      </c>
      <c r="L1438" s="26">
        <f t="shared" si="1702"/>
        <v>0</v>
      </c>
      <c r="M1438" s="26">
        <f t="shared" si="1702"/>
        <v>0</v>
      </c>
      <c r="N1438" s="26">
        <f t="shared" si="1702"/>
        <v>0</v>
      </c>
      <c r="O1438" s="26">
        <f t="shared" si="1702"/>
        <v>0</v>
      </c>
      <c r="P1438" s="26">
        <f t="shared" si="1702"/>
        <v>0</v>
      </c>
      <c r="Q1438" s="26">
        <f t="shared" si="1702"/>
        <v>1</v>
      </c>
      <c r="R1438" s="26">
        <f t="shared" si="1702"/>
        <v>0</v>
      </c>
      <c r="S1438" s="26">
        <f t="shared" si="1702"/>
        <v>0</v>
      </c>
      <c r="T1438" s="26">
        <f t="shared" si="1702"/>
        <v>0</v>
      </c>
      <c r="U1438" s="26">
        <f t="shared" si="1702"/>
        <v>0</v>
      </c>
      <c r="V1438" s="26">
        <f t="shared" si="1702"/>
        <v>0</v>
      </c>
      <c r="W1438" s="26">
        <f t="shared" si="1702"/>
        <v>0</v>
      </c>
      <c r="X1438" s="26">
        <f t="shared" si="1702"/>
        <v>0</v>
      </c>
      <c r="Y1438" s="26">
        <f t="shared" si="1702"/>
        <v>0</v>
      </c>
      <c r="Z1438" s="26">
        <f t="shared" si="1702"/>
        <v>0</v>
      </c>
      <c r="AA1438" s="26">
        <f t="shared" si="1702"/>
        <v>0</v>
      </c>
      <c r="AB1438" s="26">
        <f t="shared" si="1702"/>
        <v>0</v>
      </c>
      <c r="AC1438" s="26">
        <f t="shared" si="1702"/>
        <v>0</v>
      </c>
      <c r="AD1438" s="26">
        <f t="shared" si="1702"/>
        <v>0</v>
      </c>
      <c r="AE1438" s="26">
        <f t="shared" si="1702"/>
        <v>0</v>
      </c>
      <c r="AF1438" s="26">
        <f t="shared" si="1702"/>
        <v>0</v>
      </c>
      <c r="AG1438" s="26">
        <f t="shared" si="1702"/>
        <v>0</v>
      </c>
      <c r="AH1438" s="26">
        <f t="shared" si="1702"/>
        <v>0</v>
      </c>
      <c r="AI1438" s="26">
        <f t="shared" si="1702"/>
        <v>0</v>
      </c>
      <c r="AJ1438" s="26">
        <f t="shared" ref="AJ1438:AK1438" si="1703">SUM(AJ1439:AJ1440)-SUM(AJ1441:AJ1442)</f>
        <v>0</v>
      </c>
      <c r="AK1438" s="26">
        <f t="shared" si="1703"/>
        <v>0</v>
      </c>
      <c r="AL1438" s="26">
        <f t="shared" ref="AL1438" si="1704">SUM(AL1439:AL1440)-SUM(AL1441:AL1442)</f>
        <v>0</v>
      </c>
      <c r="AM1438" s="26">
        <f t="shared" ref="AM1438" si="1705">SUM(AM1439:AM1440)-SUM(AM1441:AM1442)</f>
        <v>0</v>
      </c>
      <c r="AN1438" s="26">
        <f t="shared" ref="AN1438" si="1706">SUM(AN1439:AN1440)-SUM(AN1441:AN1442)</f>
        <v>0</v>
      </c>
      <c r="AO1438" s="26">
        <f t="shared" ref="AO1438" si="1707">SUM(AO1439:AO1440)-SUM(AO1441:AO1442)</f>
        <v>0</v>
      </c>
      <c r="AP1438" s="27">
        <f t="shared" ref="AP1438" si="1708">SUM(AP1439:AP1440)-SUM(AP1441:AP1442)</f>
        <v>0</v>
      </c>
      <c r="AQ1438" s="27">
        <f t="shared" ref="AQ1438" si="1709">SUM(AQ1439:AQ1440)-SUM(AQ1441:AQ1442)</f>
        <v>0</v>
      </c>
      <c r="AR1438" s="3">
        <v>1246.0999999999999</v>
      </c>
      <c r="AS1438" s="3">
        <v>1171.4000000000001</v>
      </c>
      <c r="AY1438" s="59"/>
      <c r="AZ1438" s="59"/>
    </row>
    <row r="1439" spans="1:52" x14ac:dyDescent="0.15">
      <c r="A1439" s="9"/>
      <c r="B1439" s="10"/>
      <c r="C1439" s="134"/>
      <c r="D1439" s="4" t="s">
        <v>7</v>
      </c>
      <c r="E1439" s="28"/>
      <c r="F1439" s="28"/>
      <c r="G1439" s="28"/>
      <c r="H1439" s="28">
        <v>20988</v>
      </c>
      <c r="I1439" s="28">
        <v>115104</v>
      </c>
      <c r="J1439" s="28">
        <v>107333</v>
      </c>
      <c r="K1439" s="28">
        <v>122595</v>
      </c>
      <c r="L1439" s="28">
        <v>234472</v>
      </c>
      <c r="M1439" s="28">
        <v>265450</v>
      </c>
      <c r="N1439" s="28">
        <v>229244</v>
      </c>
      <c r="O1439" s="28">
        <v>197569</v>
      </c>
      <c r="P1439" s="28">
        <v>263790</v>
      </c>
      <c r="Q1439" s="28">
        <v>307249</v>
      </c>
      <c r="R1439" s="28">
        <v>365220</v>
      </c>
      <c r="S1439" s="28">
        <v>444162</v>
      </c>
      <c r="T1439" s="28">
        <v>376242</v>
      </c>
      <c r="U1439" s="28">
        <v>362775</v>
      </c>
      <c r="V1439" s="28">
        <v>316472</v>
      </c>
      <c r="W1439" s="28">
        <v>289076</v>
      </c>
      <c r="X1439" s="28">
        <v>352669</v>
      </c>
      <c r="Y1439" s="28">
        <v>320288</v>
      </c>
      <c r="Z1439" s="28">
        <v>320174</v>
      </c>
      <c r="AA1439" s="28">
        <v>314420</v>
      </c>
      <c r="AB1439" s="28">
        <v>324089</v>
      </c>
      <c r="AC1439" s="28">
        <v>319954</v>
      </c>
      <c r="AD1439" s="28">
        <v>327320</v>
      </c>
      <c r="AE1439" s="28">
        <v>314875</v>
      </c>
      <c r="AF1439" s="28">
        <v>334720</v>
      </c>
      <c r="AG1439" s="28">
        <v>340693</v>
      </c>
      <c r="AH1439" s="28">
        <v>388053</v>
      </c>
      <c r="AI1439" s="28">
        <v>406366</v>
      </c>
      <c r="AJ1439" s="28">
        <v>426976</v>
      </c>
      <c r="AK1439" s="28">
        <v>416479</v>
      </c>
      <c r="AL1439" s="28">
        <v>375322</v>
      </c>
      <c r="AM1439" s="28">
        <v>345744</v>
      </c>
      <c r="AN1439" s="28">
        <v>344250</v>
      </c>
      <c r="AO1439" s="28">
        <v>387755</v>
      </c>
      <c r="AP1439" s="5">
        <v>705.9</v>
      </c>
      <c r="AQ1439" s="5">
        <v>732.4</v>
      </c>
      <c r="AR1439" s="5">
        <v>749.1</v>
      </c>
      <c r="AS1439" s="5">
        <v>714.7</v>
      </c>
      <c r="AY1439" s="59"/>
      <c r="AZ1439" s="59"/>
    </row>
    <row r="1440" spans="1:52" x14ac:dyDescent="0.15">
      <c r="A1440" s="9"/>
      <c r="B1440" s="10"/>
      <c r="C1440" s="134"/>
      <c r="D1440" s="4" t="s">
        <v>8</v>
      </c>
      <c r="E1440" s="28"/>
      <c r="F1440" s="28"/>
      <c r="G1440" s="28"/>
      <c r="H1440" s="28">
        <v>359795</v>
      </c>
      <c r="I1440" s="28">
        <v>162690</v>
      </c>
      <c r="J1440" s="28">
        <v>251221</v>
      </c>
      <c r="K1440" s="28">
        <v>255842</v>
      </c>
      <c r="L1440" s="28">
        <v>302639</v>
      </c>
      <c r="M1440" s="28">
        <v>320884</v>
      </c>
      <c r="N1440" s="28">
        <v>333296</v>
      </c>
      <c r="O1440" s="28">
        <v>325813</v>
      </c>
      <c r="P1440" s="28">
        <v>349844</v>
      </c>
      <c r="Q1440" s="28">
        <v>334615</v>
      </c>
      <c r="R1440" s="28">
        <v>398822</v>
      </c>
      <c r="S1440" s="28">
        <v>475712</v>
      </c>
      <c r="T1440" s="28">
        <v>508169</v>
      </c>
      <c r="U1440" s="28">
        <v>537673</v>
      </c>
      <c r="V1440" s="28">
        <v>525110</v>
      </c>
      <c r="W1440" s="28">
        <v>525306</v>
      </c>
      <c r="X1440" s="28">
        <v>453308</v>
      </c>
      <c r="Y1440" s="28">
        <v>452477</v>
      </c>
      <c r="Z1440" s="28">
        <v>429110</v>
      </c>
      <c r="AA1440" s="28">
        <v>418707</v>
      </c>
      <c r="AB1440" s="28">
        <v>427613</v>
      </c>
      <c r="AC1440" s="28">
        <v>425770</v>
      </c>
      <c r="AD1440" s="28">
        <v>433561</v>
      </c>
      <c r="AE1440" s="28">
        <v>438747</v>
      </c>
      <c r="AF1440" s="28">
        <v>459277</v>
      </c>
      <c r="AG1440" s="28">
        <v>449528</v>
      </c>
      <c r="AH1440" s="28">
        <v>457408</v>
      </c>
      <c r="AI1440" s="28">
        <v>483820</v>
      </c>
      <c r="AJ1440" s="28">
        <v>499132</v>
      </c>
      <c r="AK1440" s="28">
        <v>480094</v>
      </c>
      <c r="AL1440" s="28">
        <v>446525</v>
      </c>
      <c r="AM1440" s="28">
        <v>433984</v>
      </c>
      <c r="AN1440" s="28">
        <v>414314</v>
      </c>
      <c r="AO1440" s="28">
        <v>351926</v>
      </c>
      <c r="AP1440" s="5">
        <v>524.9</v>
      </c>
      <c r="AQ1440" s="5">
        <v>505.1</v>
      </c>
      <c r="AR1440" s="5">
        <v>497</v>
      </c>
      <c r="AS1440" s="5">
        <v>456.7</v>
      </c>
      <c r="AY1440" s="59"/>
      <c r="AZ1440" s="59"/>
    </row>
    <row r="1441" spans="1:52" x14ac:dyDescent="0.15">
      <c r="A1441" s="9"/>
      <c r="B1441" s="10"/>
      <c r="C1441" s="134"/>
      <c r="D1441" s="4" t="s">
        <v>9</v>
      </c>
      <c r="E1441" s="28"/>
      <c r="F1441" s="28"/>
      <c r="G1441" s="28"/>
      <c r="H1441" s="28">
        <v>285602</v>
      </c>
      <c r="I1441" s="28">
        <v>198514</v>
      </c>
      <c r="J1441" s="28">
        <v>246967</v>
      </c>
      <c r="K1441" s="28">
        <v>267116</v>
      </c>
      <c r="L1441" s="28">
        <v>407017</v>
      </c>
      <c r="M1441" s="28">
        <v>473060</v>
      </c>
      <c r="N1441" s="28">
        <v>443266</v>
      </c>
      <c r="O1441" s="28">
        <v>400718</v>
      </c>
      <c r="P1441" s="28">
        <v>480893</v>
      </c>
      <c r="Q1441" s="28">
        <v>524118</v>
      </c>
      <c r="R1441" s="28">
        <v>625400</v>
      </c>
      <c r="S1441" s="28">
        <v>771749</v>
      </c>
      <c r="T1441" s="28">
        <v>744528</v>
      </c>
      <c r="U1441" s="28">
        <v>762344</v>
      </c>
      <c r="V1441" s="28">
        <v>724211</v>
      </c>
      <c r="W1441" s="28">
        <v>702184</v>
      </c>
      <c r="X1441" s="28">
        <v>697851</v>
      </c>
      <c r="Y1441" s="28">
        <v>638565</v>
      </c>
      <c r="Z1441" s="28">
        <v>624153</v>
      </c>
      <c r="AA1441" s="28">
        <v>615545</v>
      </c>
      <c r="AB1441" s="28">
        <v>625918</v>
      </c>
      <c r="AC1441" s="28">
        <v>623436</v>
      </c>
      <c r="AD1441" s="28">
        <v>645707</v>
      </c>
      <c r="AE1441" s="28">
        <v>645767</v>
      </c>
      <c r="AF1441" s="28">
        <v>683083</v>
      </c>
      <c r="AG1441" s="28">
        <v>679182</v>
      </c>
      <c r="AH1441" s="28">
        <v>729293</v>
      </c>
      <c r="AI1441" s="28">
        <v>767858</v>
      </c>
      <c r="AJ1441" s="28">
        <v>800648</v>
      </c>
      <c r="AK1441" s="28">
        <v>783108</v>
      </c>
      <c r="AL1441" s="28">
        <v>722247</v>
      </c>
      <c r="AM1441" s="28">
        <v>691665</v>
      </c>
      <c r="AN1441" s="28">
        <v>676960</v>
      </c>
      <c r="AO1441" s="28">
        <v>659910</v>
      </c>
      <c r="AP1441" s="5">
        <v>714.8</v>
      </c>
      <c r="AQ1441" s="5">
        <v>708.1</v>
      </c>
      <c r="AR1441" s="5">
        <v>714.7</v>
      </c>
      <c r="AS1441" s="5">
        <v>673.1</v>
      </c>
      <c r="AY1441" s="59"/>
      <c r="AZ1441" s="59"/>
    </row>
    <row r="1442" spans="1:52" x14ac:dyDescent="0.15">
      <c r="A1442" s="9"/>
      <c r="B1442" s="10"/>
      <c r="C1442" s="134"/>
      <c r="D1442" s="4" t="s">
        <v>10</v>
      </c>
      <c r="E1442" s="28"/>
      <c r="F1442" s="28"/>
      <c r="G1442" s="28"/>
      <c r="H1442" s="28">
        <v>95181</v>
      </c>
      <c r="I1442" s="28">
        <v>79280</v>
      </c>
      <c r="J1442" s="28">
        <v>111587</v>
      </c>
      <c r="K1442" s="28">
        <v>111321</v>
      </c>
      <c r="L1442" s="28">
        <v>130094</v>
      </c>
      <c r="M1442" s="28">
        <v>113274</v>
      </c>
      <c r="N1442" s="28">
        <v>119274</v>
      </c>
      <c r="O1442" s="28">
        <v>122664</v>
      </c>
      <c r="P1442" s="28">
        <v>132741</v>
      </c>
      <c r="Q1442" s="28">
        <v>117745</v>
      </c>
      <c r="R1442" s="28">
        <v>138642</v>
      </c>
      <c r="S1442" s="28">
        <v>148125</v>
      </c>
      <c r="T1442" s="28">
        <v>139883</v>
      </c>
      <c r="U1442" s="28">
        <v>138104</v>
      </c>
      <c r="V1442" s="28">
        <v>117371</v>
      </c>
      <c r="W1442" s="28">
        <v>112198</v>
      </c>
      <c r="X1442" s="28">
        <v>108126</v>
      </c>
      <c r="Y1442" s="28">
        <v>134200</v>
      </c>
      <c r="Z1442" s="28">
        <v>125131</v>
      </c>
      <c r="AA1442" s="28">
        <v>117582</v>
      </c>
      <c r="AB1442" s="28">
        <v>125784</v>
      </c>
      <c r="AC1442" s="28">
        <v>122288</v>
      </c>
      <c r="AD1442" s="28">
        <v>115174</v>
      </c>
      <c r="AE1442" s="28">
        <v>107855</v>
      </c>
      <c r="AF1442" s="28">
        <v>110914</v>
      </c>
      <c r="AG1442" s="28">
        <v>111039</v>
      </c>
      <c r="AH1442" s="28">
        <v>116168</v>
      </c>
      <c r="AI1442" s="28">
        <v>122328</v>
      </c>
      <c r="AJ1442" s="28">
        <v>125460</v>
      </c>
      <c r="AK1442" s="28">
        <v>113465</v>
      </c>
      <c r="AL1442" s="28">
        <v>99600</v>
      </c>
      <c r="AM1442" s="28">
        <v>88063</v>
      </c>
      <c r="AN1442" s="28">
        <v>81604</v>
      </c>
      <c r="AO1442" s="28">
        <v>79771</v>
      </c>
      <c r="AP1442" s="5">
        <v>516</v>
      </c>
      <c r="AQ1442" s="5">
        <v>529.4</v>
      </c>
      <c r="AR1442" s="5">
        <v>531.4</v>
      </c>
      <c r="AS1442" s="5">
        <v>498.3</v>
      </c>
      <c r="AY1442" s="59"/>
      <c r="AZ1442" s="59"/>
    </row>
    <row r="1443" spans="1:52" ht="14.25" thickBot="1" x14ac:dyDescent="0.2">
      <c r="A1443" s="9"/>
      <c r="B1443" s="10"/>
      <c r="C1443" s="135"/>
      <c r="D1443" s="6" t="s">
        <v>11</v>
      </c>
      <c r="E1443" s="29"/>
      <c r="F1443" s="29"/>
      <c r="G1443" s="29"/>
      <c r="H1443" s="29"/>
      <c r="I1443" s="29">
        <v>84334</v>
      </c>
      <c r="J1443" s="29">
        <v>116682</v>
      </c>
      <c r="K1443" s="29">
        <v>113945</v>
      </c>
      <c r="L1443" s="29">
        <v>139407</v>
      </c>
      <c r="M1443" s="29">
        <v>127065</v>
      </c>
      <c r="N1443" s="29">
        <v>129359</v>
      </c>
      <c r="O1443" s="29">
        <v>134926</v>
      </c>
      <c r="P1443" s="29">
        <v>146013</v>
      </c>
      <c r="Q1443" s="29">
        <v>129515</v>
      </c>
      <c r="R1443" s="29">
        <v>152447</v>
      </c>
      <c r="S1443" s="29">
        <v>162939</v>
      </c>
      <c r="T1443" s="29">
        <v>153872</v>
      </c>
      <c r="U1443" s="29">
        <v>151915</v>
      </c>
      <c r="V1443" s="29">
        <v>129108</v>
      </c>
      <c r="W1443" s="29">
        <v>123414</v>
      </c>
      <c r="X1443" s="29">
        <v>118937</v>
      </c>
      <c r="Y1443" s="29">
        <v>147621</v>
      </c>
      <c r="Z1443" s="29">
        <v>137645</v>
      </c>
      <c r="AA1443" s="29">
        <v>129340</v>
      </c>
      <c r="AB1443" s="29">
        <v>138357</v>
      </c>
      <c r="AC1443" s="29">
        <v>134517</v>
      </c>
      <c r="AD1443" s="29">
        <v>126690</v>
      </c>
      <c r="AE1443" s="29">
        <v>118640</v>
      </c>
      <c r="AF1443" s="29">
        <v>122005</v>
      </c>
      <c r="AG1443" s="29">
        <v>122142</v>
      </c>
      <c r="AH1443" s="29">
        <v>127785</v>
      </c>
      <c r="AI1443" s="29">
        <v>134560</v>
      </c>
      <c r="AJ1443" s="29">
        <v>138005</v>
      </c>
      <c r="AK1443" s="29">
        <v>124809</v>
      </c>
      <c r="AL1443" s="29">
        <v>109559</v>
      </c>
      <c r="AM1443" s="29">
        <v>96864</v>
      </c>
      <c r="AN1443" s="29">
        <v>89758</v>
      </c>
      <c r="AO1443" s="29">
        <v>87741</v>
      </c>
      <c r="AP1443" s="7">
        <v>576.6</v>
      </c>
      <c r="AQ1443" s="7">
        <v>512.4</v>
      </c>
      <c r="AR1443" s="7">
        <v>542</v>
      </c>
      <c r="AS1443" s="7">
        <v>505.4</v>
      </c>
      <c r="AY1443" s="59"/>
      <c r="AZ1443" s="59"/>
    </row>
    <row r="1444" spans="1:52" x14ac:dyDescent="0.15">
      <c r="A1444" s="9"/>
      <c r="B1444" s="10"/>
      <c r="C1444" s="133" t="s">
        <v>288</v>
      </c>
      <c r="D1444" s="2" t="s">
        <v>6</v>
      </c>
      <c r="E1444" s="26">
        <f t="shared" ref="E1444:AI1444" si="1710">SUM(E1445:E1446)-SUM(E1447:E1448)</f>
        <v>0</v>
      </c>
      <c r="F1444" s="26">
        <f t="shared" si="1710"/>
        <v>0</v>
      </c>
      <c r="G1444" s="26">
        <f t="shared" si="1710"/>
        <v>0</v>
      </c>
      <c r="H1444" s="26">
        <f t="shared" si="1710"/>
        <v>0</v>
      </c>
      <c r="I1444" s="26">
        <f t="shared" si="1710"/>
        <v>0</v>
      </c>
      <c r="J1444" s="26">
        <f t="shared" si="1710"/>
        <v>0</v>
      </c>
      <c r="K1444" s="26">
        <f t="shared" si="1710"/>
        <v>0</v>
      </c>
      <c r="L1444" s="26">
        <f t="shared" si="1710"/>
        <v>0</v>
      </c>
      <c r="M1444" s="26">
        <f t="shared" si="1710"/>
        <v>0</v>
      </c>
      <c r="N1444" s="26">
        <f t="shared" si="1710"/>
        <v>0</v>
      </c>
      <c r="O1444" s="26">
        <f t="shared" si="1710"/>
        <v>0</v>
      </c>
      <c r="P1444" s="26">
        <f t="shared" si="1710"/>
        <v>0</v>
      </c>
      <c r="Q1444" s="26">
        <f t="shared" si="1710"/>
        <v>0</v>
      </c>
      <c r="R1444" s="26">
        <f t="shared" si="1710"/>
        <v>0</v>
      </c>
      <c r="S1444" s="26">
        <f t="shared" si="1710"/>
        <v>0</v>
      </c>
      <c r="T1444" s="26">
        <f t="shared" si="1710"/>
        <v>0</v>
      </c>
      <c r="U1444" s="26">
        <f t="shared" si="1710"/>
        <v>0</v>
      </c>
      <c r="V1444" s="26">
        <f t="shared" si="1710"/>
        <v>0</v>
      </c>
      <c r="W1444" s="26">
        <f t="shared" si="1710"/>
        <v>0</v>
      </c>
      <c r="X1444" s="26">
        <f t="shared" si="1710"/>
        <v>0</v>
      </c>
      <c r="Y1444" s="26">
        <f t="shared" si="1710"/>
        <v>0</v>
      </c>
      <c r="Z1444" s="26">
        <f t="shared" si="1710"/>
        <v>0</v>
      </c>
      <c r="AA1444" s="26">
        <f t="shared" si="1710"/>
        <v>0</v>
      </c>
      <c r="AB1444" s="26">
        <f t="shared" si="1710"/>
        <v>0</v>
      </c>
      <c r="AC1444" s="26">
        <f t="shared" si="1710"/>
        <v>0</v>
      </c>
      <c r="AD1444" s="26">
        <f t="shared" si="1710"/>
        <v>0</v>
      </c>
      <c r="AE1444" s="26">
        <f t="shared" si="1710"/>
        <v>0</v>
      </c>
      <c r="AF1444" s="26">
        <f t="shared" si="1710"/>
        <v>0</v>
      </c>
      <c r="AG1444" s="26">
        <f t="shared" si="1710"/>
        <v>0</v>
      </c>
      <c r="AH1444" s="26">
        <f t="shared" si="1710"/>
        <v>0</v>
      </c>
      <c r="AI1444" s="26">
        <f t="shared" si="1710"/>
        <v>0</v>
      </c>
      <c r="AJ1444" s="26">
        <f t="shared" ref="AJ1444:AK1444" si="1711">SUM(AJ1445:AJ1446)-SUM(AJ1447:AJ1448)</f>
        <v>0</v>
      </c>
      <c r="AK1444" s="26">
        <f t="shared" si="1711"/>
        <v>0</v>
      </c>
      <c r="AL1444" s="26">
        <f t="shared" ref="AL1444" si="1712">SUM(AL1445:AL1446)-SUM(AL1447:AL1448)</f>
        <v>0</v>
      </c>
      <c r="AM1444" s="26">
        <f t="shared" ref="AM1444" si="1713">SUM(AM1445:AM1446)-SUM(AM1447:AM1448)</f>
        <v>0</v>
      </c>
      <c r="AN1444" s="26">
        <f t="shared" ref="AN1444" si="1714">SUM(AN1445:AN1446)-SUM(AN1447:AN1448)</f>
        <v>0</v>
      </c>
      <c r="AO1444" s="26">
        <f t="shared" ref="AO1444" si="1715">SUM(AO1445:AO1446)-SUM(AO1447:AO1448)</f>
        <v>0</v>
      </c>
      <c r="AP1444" s="14"/>
      <c r="AQ1444" s="14"/>
      <c r="AR1444" s="14"/>
      <c r="AS1444" s="14"/>
      <c r="AY1444" s="59"/>
      <c r="AZ1444" s="59"/>
    </row>
    <row r="1445" spans="1:52" x14ac:dyDescent="0.15">
      <c r="A1445" s="9"/>
      <c r="B1445" s="10"/>
      <c r="C1445" s="134"/>
      <c r="D1445" s="4" t="s">
        <v>7</v>
      </c>
      <c r="E1445" s="28"/>
      <c r="F1445" s="28"/>
      <c r="G1445" s="28"/>
      <c r="H1445" s="28">
        <v>18948</v>
      </c>
      <c r="I1445" s="28">
        <v>215975</v>
      </c>
      <c r="J1445" s="28">
        <v>195961</v>
      </c>
      <c r="K1445" s="28">
        <v>159066</v>
      </c>
      <c r="L1445" s="28">
        <v>244974</v>
      </c>
      <c r="M1445" s="28">
        <v>256578</v>
      </c>
      <c r="N1445" s="28">
        <v>241638</v>
      </c>
      <c r="O1445" s="28">
        <v>321757</v>
      </c>
      <c r="P1445" s="28">
        <v>409711</v>
      </c>
      <c r="Q1445" s="28">
        <v>489281</v>
      </c>
      <c r="R1445" s="28">
        <v>548528</v>
      </c>
      <c r="S1445" s="28">
        <v>627771</v>
      </c>
      <c r="T1445" s="28">
        <v>469543</v>
      </c>
      <c r="U1445" s="28">
        <v>432726</v>
      </c>
      <c r="V1445" s="28">
        <v>383348</v>
      </c>
      <c r="W1445" s="28">
        <v>386237</v>
      </c>
      <c r="X1445" s="28">
        <v>490600</v>
      </c>
      <c r="Y1445" s="28">
        <v>443372</v>
      </c>
      <c r="Z1445" s="28">
        <v>440727</v>
      </c>
      <c r="AA1445" s="28">
        <v>436527</v>
      </c>
      <c r="AB1445" s="28">
        <v>445866</v>
      </c>
      <c r="AC1445" s="28">
        <v>441714</v>
      </c>
      <c r="AD1445" s="28">
        <v>465362</v>
      </c>
      <c r="AE1445" s="28">
        <v>474025</v>
      </c>
      <c r="AF1445" s="28">
        <v>518643</v>
      </c>
      <c r="AG1445" s="28">
        <v>515952</v>
      </c>
      <c r="AH1445" s="28">
        <v>580396</v>
      </c>
      <c r="AI1445" s="28">
        <v>621237</v>
      </c>
      <c r="AJ1445" s="28">
        <v>655571</v>
      </c>
      <c r="AK1445" s="28">
        <v>634799</v>
      </c>
      <c r="AL1445" s="28">
        <v>598793</v>
      </c>
      <c r="AM1445" s="28">
        <v>672162</v>
      </c>
      <c r="AN1445" s="28">
        <v>668181</v>
      </c>
      <c r="AO1445" s="28">
        <v>691591</v>
      </c>
      <c r="AP1445" s="14"/>
      <c r="AQ1445" s="14"/>
      <c r="AR1445" s="14"/>
      <c r="AS1445" s="14"/>
      <c r="AY1445" s="59"/>
      <c r="AZ1445" s="59"/>
    </row>
    <row r="1446" spans="1:52" x14ac:dyDescent="0.15">
      <c r="A1446" s="9"/>
      <c r="B1446" s="10"/>
      <c r="C1446" s="134"/>
      <c r="D1446" s="4" t="s">
        <v>8</v>
      </c>
      <c r="E1446" s="28"/>
      <c r="F1446" s="28"/>
      <c r="G1446" s="28"/>
      <c r="H1446" s="28">
        <v>330680</v>
      </c>
      <c r="I1446" s="28">
        <v>283530</v>
      </c>
      <c r="J1446" s="28">
        <v>311849</v>
      </c>
      <c r="K1446" s="28">
        <v>302605</v>
      </c>
      <c r="L1446" s="28">
        <v>247738</v>
      </c>
      <c r="M1446" s="28">
        <v>278577</v>
      </c>
      <c r="N1446" s="28">
        <v>297967</v>
      </c>
      <c r="O1446" s="28">
        <v>344492</v>
      </c>
      <c r="P1446" s="28">
        <v>396869</v>
      </c>
      <c r="Q1446" s="28">
        <v>361437</v>
      </c>
      <c r="R1446" s="28">
        <v>342068</v>
      </c>
      <c r="S1446" s="28">
        <v>396203</v>
      </c>
      <c r="T1446" s="28">
        <v>506718</v>
      </c>
      <c r="U1446" s="28">
        <v>627680</v>
      </c>
      <c r="V1446" s="28">
        <v>576037</v>
      </c>
      <c r="W1446" s="28">
        <v>621586</v>
      </c>
      <c r="X1446" s="28">
        <v>524262</v>
      </c>
      <c r="Y1446" s="28">
        <v>546139</v>
      </c>
      <c r="Z1446" s="28">
        <v>516519</v>
      </c>
      <c r="AA1446" s="28">
        <v>513399</v>
      </c>
      <c r="AB1446" s="28">
        <v>523207</v>
      </c>
      <c r="AC1446" s="28">
        <v>521483</v>
      </c>
      <c r="AD1446" s="28">
        <v>559516</v>
      </c>
      <c r="AE1446" s="28">
        <v>560814</v>
      </c>
      <c r="AF1446" s="28">
        <v>595699</v>
      </c>
      <c r="AG1446" s="28">
        <v>616784</v>
      </c>
      <c r="AH1446" s="28">
        <v>631652</v>
      </c>
      <c r="AI1446" s="28">
        <v>669804</v>
      </c>
      <c r="AJ1446" s="28">
        <v>702252</v>
      </c>
      <c r="AK1446" s="28">
        <v>699622</v>
      </c>
      <c r="AL1446" s="28">
        <v>663305</v>
      </c>
      <c r="AM1446" s="28">
        <v>555634</v>
      </c>
      <c r="AN1446" s="28">
        <v>517494</v>
      </c>
      <c r="AO1446" s="28">
        <v>501598</v>
      </c>
      <c r="AP1446" s="14"/>
      <c r="AQ1446" s="14"/>
      <c r="AR1446" s="14"/>
      <c r="AS1446" s="14"/>
      <c r="AY1446" s="59"/>
      <c r="AZ1446" s="59"/>
    </row>
    <row r="1447" spans="1:52" x14ac:dyDescent="0.15">
      <c r="A1447" s="9"/>
      <c r="B1447" s="10"/>
      <c r="C1447" s="134"/>
      <c r="D1447" s="4" t="s">
        <v>9</v>
      </c>
      <c r="E1447" s="28"/>
      <c r="F1447" s="28"/>
      <c r="G1447" s="28"/>
      <c r="H1447" s="28">
        <v>349628</v>
      </c>
      <c r="I1447" s="28">
        <v>499505</v>
      </c>
      <c r="J1447" s="28">
        <v>507810</v>
      </c>
      <c r="K1447" s="28">
        <v>461671</v>
      </c>
      <c r="L1447" s="28">
        <v>492047</v>
      </c>
      <c r="M1447" s="28">
        <v>535155</v>
      </c>
      <c r="N1447" s="28">
        <v>539605</v>
      </c>
      <c r="O1447" s="28">
        <v>666249</v>
      </c>
      <c r="P1447" s="28">
        <v>806580</v>
      </c>
      <c r="Q1447" s="28">
        <v>850718</v>
      </c>
      <c r="R1447" s="28">
        <v>890596</v>
      </c>
      <c r="S1447" s="28">
        <v>1023974</v>
      </c>
      <c r="T1447" s="28">
        <v>976261</v>
      </c>
      <c r="U1447" s="28">
        <v>1060406</v>
      </c>
      <c r="V1447" s="28">
        <v>959385</v>
      </c>
      <c r="W1447" s="28">
        <v>1007823</v>
      </c>
      <c r="X1447" s="28">
        <v>1014862</v>
      </c>
      <c r="Y1447" s="28">
        <v>989511</v>
      </c>
      <c r="Z1447" s="28">
        <v>957246</v>
      </c>
      <c r="AA1447" s="28">
        <v>949926</v>
      </c>
      <c r="AB1447" s="28">
        <v>969073</v>
      </c>
      <c r="AC1447" s="28">
        <v>963197</v>
      </c>
      <c r="AD1447" s="28">
        <v>1024878</v>
      </c>
      <c r="AE1447" s="28">
        <v>1034839</v>
      </c>
      <c r="AF1447" s="28">
        <v>1114342</v>
      </c>
      <c r="AG1447" s="28">
        <v>1132736</v>
      </c>
      <c r="AH1447" s="28">
        <v>1212048</v>
      </c>
      <c r="AI1447" s="28">
        <v>1291041</v>
      </c>
      <c r="AJ1447" s="28">
        <v>1357823</v>
      </c>
      <c r="AK1447" s="28">
        <v>1334421</v>
      </c>
      <c r="AL1447" s="28">
        <v>1262098</v>
      </c>
      <c r="AM1447" s="28">
        <v>1227796</v>
      </c>
      <c r="AN1447" s="28">
        <v>1185675</v>
      </c>
      <c r="AO1447" s="28">
        <v>1193189</v>
      </c>
      <c r="AP1447" s="14"/>
      <c r="AQ1447" s="14"/>
      <c r="AR1447" s="14"/>
      <c r="AS1447" s="14"/>
      <c r="AY1447" s="59"/>
      <c r="AZ1447" s="59"/>
    </row>
    <row r="1448" spans="1:52" x14ac:dyDescent="0.15">
      <c r="A1448" s="9"/>
      <c r="B1448" s="10"/>
      <c r="C1448" s="134"/>
      <c r="D1448" s="4" t="s">
        <v>10</v>
      </c>
      <c r="E1448" s="28"/>
      <c r="F1448" s="28"/>
      <c r="G1448" s="28"/>
      <c r="H1448" s="28"/>
      <c r="I1448" s="28"/>
      <c r="J1448" s="28"/>
      <c r="K1448" s="28"/>
      <c r="L1448" s="28">
        <v>665</v>
      </c>
      <c r="M1448" s="28"/>
      <c r="N1448" s="28"/>
      <c r="O1448" s="28"/>
      <c r="P1448" s="28"/>
      <c r="Q1448" s="28"/>
      <c r="R1448" s="28"/>
      <c r="S1448" s="28"/>
      <c r="T1448" s="28"/>
      <c r="U1448" s="28"/>
      <c r="V1448" s="28"/>
      <c r="W1448" s="28"/>
      <c r="X1448" s="28"/>
      <c r="Y1448" s="28"/>
      <c r="Z1448" s="28"/>
      <c r="AA1448" s="28"/>
      <c r="AB1448" s="28"/>
      <c r="AC1448" s="28"/>
      <c r="AD1448" s="28"/>
      <c r="AE1448" s="28"/>
      <c r="AF1448" s="28"/>
      <c r="AG1448" s="28"/>
      <c r="AH1448" s="28"/>
      <c r="AI1448" s="28"/>
      <c r="AJ1448" s="28"/>
      <c r="AK1448" s="28"/>
      <c r="AL1448" s="28"/>
      <c r="AM1448" s="28"/>
      <c r="AN1448" s="28"/>
      <c r="AO1448" s="28"/>
      <c r="AP1448" s="14"/>
      <c r="AQ1448" s="14"/>
      <c r="AR1448" s="14"/>
      <c r="AS1448" s="14"/>
      <c r="AY1448" s="59"/>
      <c r="AZ1448" s="59"/>
    </row>
    <row r="1449" spans="1:52" ht="14.25" thickBot="1" x14ac:dyDescent="0.2">
      <c r="A1449" s="9"/>
      <c r="B1449" s="10"/>
      <c r="C1449" s="135"/>
      <c r="D1449" s="6" t="s">
        <v>11</v>
      </c>
      <c r="E1449" s="29"/>
      <c r="F1449" s="29"/>
      <c r="G1449" s="29"/>
      <c r="H1449" s="29"/>
      <c r="I1449" s="29"/>
      <c r="J1449" s="29"/>
      <c r="K1449" s="29"/>
      <c r="L1449" s="29">
        <v>683</v>
      </c>
      <c r="M1449" s="29"/>
      <c r="N1449" s="29"/>
      <c r="O1449" s="29"/>
      <c r="P1449" s="29"/>
      <c r="Q1449" s="29"/>
      <c r="R1449" s="29"/>
      <c r="S1449" s="29"/>
      <c r="T1449" s="29"/>
      <c r="U1449" s="29"/>
      <c r="V1449" s="29"/>
      <c r="W1449" s="29"/>
      <c r="X1449" s="29"/>
      <c r="Y1449" s="29"/>
      <c r="Z1449" s="29"/>
      <c r="AA1449" s="29"/>
      <c r="AB1449" s="29"/>
      <c r="AC1449" s="29"/>
      <c r="AD1449" s="29"/>
      <c r="AE1449" s="29"/>
      <c r="AF1449" s="29"/>
      <c r="AG1449" s="29"/>
      <c r="AH1449" s="29"/>
      <c r="AI1449" s="29"/>
      <c r="AJ1449" s="29"/>
      <c r="AK1449" s="29"/>
      <c r="AL1449" s="29"/>
      <c r="AM1449" s="29"/>
      <c r="AN1449" s="29"/>
      <c r="AO1449" s="29"/>
      <c r="AP1449" s="14"/>
      <c r="AQ1449" s="14"/>
      <c r="AR1449" s="14"/>
      <c r="AS1449" s="14"/>
      <c r="AY1449" s="59"/>
      <c r="AZ1449" s="59"/>
    </row>
    <row r="1450" spans="1:52" x14ac:dyDescent="0.15">
      <c r="A1450" s="9"/>
      <c r="B1450" s="10"/>
      <c r="C1450" s="133" t="s">
        <v>289</v>
      </c>
      <c r="D1450" s="2" t="s">
        <v>6</v>
      </c>
      <c r="E1450" s="26">
        <f t="shared" ref="E1450:AI1450" si="1716">SUM(E1451:E1452)-SUM(E1453:E1454)</f>
        <v>0</v>
      </c>
      <c r="F1450" s="26">
        <f t="shared" si="1716"/>
        <v>0</v>
      </c>
      <c r="G1450" s="26">
        <f t="shared" si="1716"/>
        <v>0</v>
      </c>
      <c r="H1450" s="26">
        <f t="shared" si="1716"/>
        <v>0</v>
      </c>
      <c r="I1450" s="26">
        <f t="shared" si="1716"/>
        <v>0</v>
      </c>
      <c r="J1450" s="26">
        <f t="shared" si="1716"/>
        <v>0</v>
      </c>
      <c r="K1450" s="26">
        <f t="shared" si="1716"/>
        <v>0</v>
      </c>
      <c r="L1450" s="26">
        <f t="shared" si="1716"/>
        <v>0</v>
      </c>
      <c r="M1450" s="26">
        <f t="shared" si="1716"/>
        <v>0</v>
      </c>
      <c r="N1450" s="26">
        <f t="shared" si="1716"/>
        <v>0</v>
      </c>
      <c r="O1450" s="26">
        <f t="shared" si="1716"/>
        <v>0</v>
      </c>
      <c r="P1450" s="26">
        <f t="shared" si="1716"/>
        <v>0</v>
      </c>
      <c r="Q1450" s="26">
        <f t="shared" si="1716"/>
        <v>0</v>
      </c>
      <c r="R1450" s="26">
        <f t="shared" si="1716"/>
        <v>0</v>
      </c>
      <c r="S1450" s="26">
        <f t="shared" si="1716"/>
        <v>0</v>
      </c>
      <c r="T1450" s="26">
        <f t="shared" si="1716"/>
        <v>0</v>
      </c>
      <c r="U1450" s="26">
        <f t="shared" si="1716"/>
        <v>0</v>
      </c>
      <c r="V1450" s="26">
        <f t="shared" si="1716"/>
        <v>0</v>
      </c>
      <c r="W1450" s="26">
        <f t="shared" si="1716"/>
        <v>0</v>
      </c>
      <c r="X1450" s="26">
        <f t="shared" si="1716"/>
        <v>0</v>
      </c>
      <c r="Y1450" s="26">
        <f t="shared" si="1716"/>
        <v>0</v>
      </c>
      <c r="Z1450" s="26">
        <f t="shared" si="1716"/>
        <v>0</v>
      </c>
      <c r="AA1450" s="26">
        <f t="shared" si="1716"/>
        <v>0</v>
      </c>
      <c r="AB1450" s="26">
        <f t="shared" si="1716"/>
        <v>0</v>
      </c>
      <c r="AC1450" s="26">
        <f t="shared" si="1716"/>
        <v>0</v>
      </c>
      <c r="AD1450" s="26">
        <f t="shared" si="1716"/>
        <v>0</v>
      </c>
      <c r="AE1450" s="26">
        <f t="shared" si="1716"/>
        <v>0</v>
      </c>
      <c r="AF1450" s="26">
        <f t="shared" si="1716"/>
        <v>0</v>
      </c>
      <c r="AG1450" s="26">
        <f t="shared" si="1716"/>
        <v>0</v>
      </c>
      <c r="AH1450" s="26">
        <f t="shared" si="1716"/>
        <v>0</v>
      </c>
      <c r="AI1450" s="26">
        <f t="shared" si="1716"/>
        <v>0</v>
      </c>
      <c r="AJ1450" s="26">
        <f t="shared" ref="AJ1450:AK1450" si="1717">SUM(AJ1451:AJ1452)-SUM(AJ1453:AJ1454)</f>
        <v>0</v>
      </c>
      <c r="AK1450" s="26">
        <f t="shared" si="1717"/>
        <v>0</v>
      </c>
      <c r="AL1450" s="26">
        <f t="shared" ref="AL1450" si="1718">SUM(AL1451:AL1452)-SUM(AL1453:AL1454)</f>
        <v>0</v>
      </c>
      <c r="AM1450" s="26">
        <f t="shared" ref="AM1450" si="1719">SUM(AM1451:AM1452)-SUM(AM1453:AM1454)</f>
        <v>0</v>
      </c>
      <c r="AN1450" s="26">
        <f t="shared" ref="AN1450" si="1720">SUM(AN1451:AN1452)-SUM(AN1453:AN1454)</f>
        <v>0</v>
      </c>
      <c r="AO1450" s="26">
        <f t="shared" ref="AO1450" si="1721">SUM(AO1451:AO1452)-SUM(AO1453:AO1454)</f>
        <v>0</v>
      </c>
      <c r="AP1450" s="14"/>
      <c r="AQ1450" s="14"/>
      <c r="AR1450" s="14"/>
      <c r="AS1450" s="14"/>
      <c r="AY1450" s="59"/>
      <c r="AZ1450" s="59"/>
    </row>
    <row r="1451" spans="1:52" x14ac:dyDescent="0.15">
      <c r="A1451" s="9"/>
      <c r="B1451" s="10"/>
      <c r="C1451" s="134"/>
      <c r="D1451" s="4" t="s">
        <v>7</v>
      </c>
      <c r="E1451" s="28"/>
      <c r="F1451" s="28"/>
      <c r="G1451" s="28"/>
      <c r="H1451" s="28">
        <v>28749</v>
      </c>
      <c r="I1451" s="28">
        <v>126133</v>
      </c>
      <c r="J1451" s="28">
        <v>150085</v>
      </c>
      <c r="K1451" s="28">
        <v>134773</v>
      </c>
      <c r="L1451" s="28">
        <v>264256</v>
      </c>
      <c r="M1451" s="28">
        <v>316428</v>
      </c>
      <c r="N1451" s="28">
        <v>288979</v>
      </c>
      <c r="O1451" s="28">
        <v>245500</v>
      </c>
      <c r="P1451" s="28">
        <v>365655</v>
      </c>
      <c r="Q1451" s="28">
        <v>449700</v>
      </c>
      <c r="R1451" s="28">
        <v>538446</v>
      </c>
      <c r="S1451" s="28">
        <v>596337</v>
      </c>
      <c r="T1451" s="28">
        <v>482849</v>
      </c>
      <c r="U1451" s="28">
        <v>498251</v>
      </c>
      <c r="V1451" s="28">
        <v>463831</v>
      </c>
      <c r="W1451" s="28">
        <v>398060</v>
      </c>
      <c r="X1451" s="28">
        <v>492683</v>
      </c>
      <c r="Y1451" s="28">
        <v>454513</v>
      </c>
      <c r="Z1451" s="28">
        <v>444754</v>
      </c>
      <c r="AA1451" s="28">
        <v>423669</v>
      </c>
      <c r="AB1451" s="28">
        <v>431483</v>
      </c>
      <c r="AC1451" s="28">
        <v>422002</v>
      </c>
      <c r="AD1451" s="28">
        <v>428953</v>
      </c>
      <c r="AE1451" s="28">
        <v>448206</v>
      </c>
      <c r="AF1451" s="28">
        <v>573433</v>
      </c>
      <c r="AG1451" s="28">
        <v>530682</v>
      </c>
      <c r="AH1451" s="28">
        <v>591616</v>
      </c>
      <c r="AI1451" s="28">
        <v>637909</v>
      </c>
      <c r="AJ1451" s="28">
        <v>681323</v>
      </c>
      <c r="AK1451" s="28">
        <v>674883</v>
      </c>
      <c r="AL1451" s="28">
        <v>630872</v>
      </c>
      <c r="AM1451" s="28">
        <v>682740</v>
      </c>
      <c r="AN1451" s="28">
        <v>663143</v>
      </c>
      <c r="AO1451" s="28">
        <v>651825</v>
      </c>
      <c r="AP1451" s="14"/>
      <c r="AQ1451" s="14"/>
      <c r="AR1451" s="14"/>
      <c r="AS1451" s="14"/>
      <c r="AY1451" s="59"/>
      <c r="AZ1451" s="59"/>
    </row>
    <row r="1452" spans="1:52" x14ac:dyDescent="0.15">
      <c r="A1452" s="9"/>
      <c r="B1452" s="10"/>
      <c r="C1452" s="134"/>
      <c r="D1452" s="4" t="s">
        <v>8</v>
      </c>
      <c r="E1452" s="28"/>
      <c r="F1452" s="28"/>
      <c r="G1452" s="28"/>
      <c r="H1452" s="28">
        <v>359285</v>
      </c>
      <c r="I1452" s="28">
        <v>192846</v>
      </c>
      <c r="J1452" s="28">
        <v>310425</v>
      </c>
      <c r="K1452" s="28">
        <v>271465</v>
      </c>
      <c r="L1452" s="28">
        <v>309594</v>
      </c>
      <c r="M1452" s="28">
        <v>291220</v>
      </c>
      <c r="N1452" s="28">
        <v>353215</v>
      </c>
      <c r="O1452" s="28">
        <v>356050</v>
      </c>
      <c r="P1452" s="28">
        <v>400127</v>
      </c>
      <c r="Q1452" s="28">
        <v>379589</v>
      </c>
      <c r="R1452" s="28">
        <v>390377</v>
      </c>
      <c r="S1452" s="28">
        <v>500735</v>
      </c>
      <c r="T1452" s="28">
        <v>563035</v>
      </c>
      <c r="U1452" s="28">
        <v>676284</v>
      </c>
      <c r="V1452" s="28">
        <v>676124</v>
      </c>
      <c r="W1452" s="28">
        <v>730669</v>
      </c>
      <c r="X1452" s="28">
        <v>637724</v>
      </c>
      <c r="Y1452" s="28">
        <v>648160</v>
      </c>
      <c r="Z1452" s="28">
        <v>613917</v>
      </c>
      <c r="AA1452" s="28">
        <v>587976</v>
      </c>
      <c r="AB1452" s="28">
        <v>587100</v>
      </c>
      <c r="AC1452" s="28">
        <v>587760</v>
      </c>
      <c r="AD1452" s="28">
        <v>602506</v>
      </c>
      <c r="AE1452" s="28">
        <v>600133</v>
      </c>
      <c r="AF1452" s="28">
        <v>557387</v>
      </c>
      <c r="AG1452" s="28">
        <v>609397</v>
      </c>
      <c r="AH1452" s="28">
        <v>625881</v>
      </c>
      <c r="AI1452" s="28">
        <v>665009</v>
      </c>
      <c r="AJ1452" s="28">
        <v>697525</v>
      </c>
      <c r="AK1452" s="28">
        <v>667304</v>
      </c>
      <c r="AL1452" s="28">
        <v>646576</v>
      </c>
      <c r="AM1452" s="28">
        <v>559300</v>
      </c>
      <c r="AN1452" s="28">
        <v>543920</v>
      </c>
      <c r="AO1452" s="28">
        <v>518633</v>
      </c>
      <c r="AP1452" s="14"/>
      <c r="AQ1452" s="14"/>
      <c r="AR1452" s="14"/>
      <c r="AS1452" s="14"/>
      <c r="AY1452" s="59"/>
      <c r="AZ1452" s="59"/>
    </row>
    <row r="1453" spans="1:52" x14ac:dyDescent="0.15">
      <c r="A1453" s="9"/>
      <c r="B1453" s="10"/>
      <c r="C1453" s="134"/>
      <c r="D1453" s="4" t="s">
        <v>9</v>
      </c>
      <c r="E1453" s="28"/>
      <c r="F1453" s="28"/>
      <c r="G1453" s="28"/>
      <c r="H1453" s="28">
        <v>246873</v>
      </c>
      <c r="I1453" s="28">
        <v>178317</v>
      </c>
      <c r="J1453" s="28">
        <v>254295</v>
      </c>
      <c r="K1453" s="28">
        <v>204347</v>
      </c>
      <c r="L1453" s="28">
        <v>303988</v>
      </c>
      <c r="M1453" s="28">
        <v>357382</v>
      </c>
      <c r="N1453" s="28">
        <v>396839</v>
      </c>
      <c r="O1453" s="28">
        <v>313549</v>
      </c>
      <c r="P1453" s="28">
        <v>446179</v>
      </c>
      <c r="Q1453" s="28">
        <v>493904</v>
      </c>
      <c r="R1453" s="28">
        <v>581645</v>
      </c>
      <c r="S1453" s="28">
        <v>682985</v>
      </c>
      <c r="T1453" s="28">
        <v>626878</v>
      </c>
      <c r="U1453" s="28">
        <v>700652</v>
      </c>
      <c r="V1453" s="28">
        <v>700709</v>
      </c>
      <c r="W1453" s="28">
        <v>613961</v>
      </c>
      <c r="X1453" s="28">
        <v>613942</v>
      </c>
      <c r="Y1453" s="28">
        <v>575287</v>
      </c>
      <c r="Z1453" s="28">
        <v>566313</v>
      </c>
      <c r="AA1453" s="28">
        <v>560331</v>
      </c>
      <c r="AB1453" s="28">
        <v>569210</v>
      </c>
      <c r="AC1453" s="28">
        <v>575406</v>
      </c>
      <c r="AD1453" s="28">
        <v>599135</v>
      </c>
      <c r="AE1453" s="28">
        <v>614947</v>
      </c>
      <c r="AF1453" s="28">
        <v>668940</v>
      </c>
      <c r="AG1453" s="28">
        <v>668662</v>
      </c>
      <c r="AH1453" s="28">
        <v>722688</v>
      </c>
      <c r="AI1453" s="28">
        <v>772327</v>
      </c>
      <c r="AJ1453" s="28">
        <v>813938</v>
      </c>
      <c r="AK1453" s="28">
        <v>799073</v>
      </c>
      <c r="AL1453" s="28">
        <v>736569</v>
      </c>
      <c r="AM1453" s="28">
        <v>707564</v>
      </c>
      <c r="AN1453" s="28">
        <v>713307</v>
      </c>
      <c r="AO1453" s="28">
        <v>730563</v>
      </c>
      <c r="AP1453" s="14"/>
      <c r="AQ1453" s="14"/>
      <c r="AR1453" s="14"/>
      <c r="AS1453" s="14"/>
      <c r="AY1453" s="59"/>
      <c r="AZ1453" s="59"/>
    </row>
    <row r="1454" spans="1:52" x14ac:dyDescent="0.15">
      <c r="A1454" s="9"/>
      <c r="B1454" s="10"/>
      <c r="C1454" s="134"/>
      <c r="D1454" s="4" t="s">
        <v>10</v>
      </c>
      <c r="E1454" s="28"/>
      <c r="F1454" s="28"/>
      <c r="G1454" s="28"/>
      <c r="H1454" s="28">
        <v>141161</v>
      </c>
      <c r="I1454" s="28">
        <v>140662</v>
      </c>
      <c r="J1454" s="28">
        <v>206215</v>
      </c>
      <c r="K1454" s="28">
        <v>201891</v>
      </c>
      <c r="L1454" s="28">
        <v>269862</v>
      </c>
      <c r="M1454" s="28">
        <v>250266</v>
      </c>
      <c r="N1454" s="28">
        <v>245355</v>
      </c>
      <c r="O1454" s="28">
        <v>288001</v>
      </c>
      <c r="P1454" s="28">
        <v>319603</v>
      </c>
      <c r="Q1454" s="28">
        <v>335385</v>
      </c>
      <c r="R1454" s="28">
        <v>347178</v>
      </c>
      <c r="S1454" s="28">
        <v>414087</v>
      </c>
      <c r="T1454" s="28">
        <v>419006</v>
      </c>
      <c r="U1454" s="28">
        <v>473883</v>
      </c>
      <c r="V1454" s="28">
        <v>439246</v>
      </c>
      <c r="W1454" s="28">
        <v>514768</v>
      </c>
      <c r="X1454" s="28">
        <v>516465</v>
      </c>
      <c r="Y1454" s="28">
        <v>527386</v>
      </c>
      <c r="Z1454" s="28">
        <v>492358</v>
      </c>
      <c r="AA1454" s="28">
        <v>451314</v>
      </c>
      <c r="AB1454" s="28">
        <v>449373</v>
      </c>
      <c r="AC1454" s="28">
        <v>434356</v>
      </c>
      <c r="AD1454" s="28">
        <v>432324</v>
      </c>
      <c r="AE1454" s="28">
        <v>433392</v>
      </c>
      <c r="AF1454" s="28">
        <v>461880</v>
      </c>
      <c r="AG1454" s="28">
        <v>471417</v>
      </c>
      <c r="AH1454" s="28">
        <v>494809</v>
      </c>
      <c r="AI1454" s="28">
        <v>530591</v>
      </c>
      <c r="AJ1454" s="28">
        <v>564910</v>
      </c>
      <c r="AK1454" s="28">
        <v>543114</v>
      </c>
      <c r="AL1454" s="28">
        <v>540879</v>
      </c>
      <c r="AM1454" s="28">
        <v>534476</v>
      </c>
      <c r="AN1454" s="28">
        <v>493756</v>
      </c>
      <c r="AO1454" s="28">
        <v>439895</v>
      </c>
      <c r="AP1454" s="14"/>
      <c r="AQ1454" s="14"/>
      <c r="AR1454" s="14"/>
      <c r="AS1454" s="14"/>
      <c r="AY1454" s="59"/>
      <c r="AZ1454" s="59"/>
    </row>
    <row r="1455" spans="1:52" ht="14.25" thickBot="1" x14ac:dyDescent="0.2">
      <c r="A1455" s="9"/>
      <c r="B1455" s="10"/>
      <c r="C1455" s="135"/>
      <c r="D1455" s="6" t="s">
        <v>11</v>
      </c>
      <c r="E1455" s="29"/>
      <c r="F1455" s="29"/>
      <c r="G1455" s="29"/>
      <c r="H1455" s="29"/>
      <c r="I1455" s="29">
        <v>149892</v>
      </c>
      <c r="J1455" s="29">
        <v>216589</v>
      </c>
      <c r="K1455" s="29">
        <v>205020</v>
      </c>
      <c r="L1455" s="29">
        <v>304396</v>
      </c>
      <c r="M1455" s="29">
        <v>280930</v>
      </c>
      <c r="N1455" s="29">
        <v>268885</v>
      </c>
      <c r="O1455" s="29">
        <v>316798</v>
      </c>
      <c r="P1455" s="29">
        <v>350295</v>
      </c>
      <c r="Q1455" s="29">
        <v>368914</v>
      </c>
      <c r="R1455" s="29">
        <v>380580</v>
      </c>
      <c r="S1455" s="29">
        <v>455496</v>
      </c>
      <c r="T1455" s="29">
        <v>460904</v>
      </c>
      <c r="U1455" s="29">
        <v>521272</v>
      </c>
      <c r="V1455" s="29">
        <v>483172</v>
      </c>
      <c r="W1455" s="29">
        <v>565245</v>
      </c>
      <c r="X1455" s="29">
        <v>568048</v>
      </c>
      <c r="Y1455" s="29">
        <v>580126</v>
      </c>
      <c r="Z1455" s="29">
        <v>541594</v>
      </c>
      <c r="AA1455" s="29">
        <v>496442</v>
      </c>
      <c r="AB1455" s="29">
        <v>494304</v>
      </c>
      <c r="AC1455" s="29">
        <v>477792</v>
      </c>
      <c r="AD1455" s="29">
        <v>475556</v>
      </c>
      <c r="AE1455" s="29">
        <v>476730</v>
      </c>
      <c r="AF1455" s="29">
        <v>508098</v>
      </c>
      <c r="AG1455" s="29">
        <v>518559</v>
      </c>
      <c r="AH1455" s="29">
        <v>544290</v>
      </c>
      <c r="AI1455" s="29">
        <v>583651</v>
      </c>
      <c r="AJ1455" s="29">
        <v>621400</v>
      </c>
      <c r="AK1455" s="29">
        <v>597424</v>
      </c>
      <c r="AL1455" s="29">
        <v>594968</v>
      </c>
      <c r="AM1455" s="29">
        <v>587916</v>
      </c>
      <c r="AN1455" s="29">
        <v>543127</v>
      </c>
      <c r="AO1455" s="29">
        <v>483877</v>
      </c>
      <c r="AP1455" s="14"/>
      <c r="AQ1455" s="14"/>
      <c r="AR1455" s="14"/>
      <c r="AS1455" s="14"/>
      <c r="AY1455" s="59"/>
      <c r="AZ1455" s="59"/>
    </row>
    <row r="1456" spans="1:52" x14ac:dyDescent="0.15">
      <c r="A1456" s="9"/>
      <c r="B1456" s="10"/>
      <c r="C1456" s="133" t="s">
        <v>290</v>
      </c>
      <c r="D1456" s="2" t="s">
        <v>6</v>
      </c>
      <c r="E1456" s="26">
        <f t="shared" ref="E1456:AI1456" si="1722">SUM(E1457:E1458)-SUM(E1459:E1460)</f>
        <v>0</v>
      </c>
      <c r="F1456" s="26">
        <f t="shared" si="1722"/>
        <v>0</v>
      </c>
      <c r="G1456" s="26">
        <f t="shared" si="1722"/>
        <v>0</v>
      </c>
      <c r="H1456" s="26">
        <f t="shared" si="1722"/>
        <v>0</v>
      </c>
      <c r="I1456" s="26">
        <f t="shared" si="1722"/>
        <v>0</v>
      </c>
      <c r="J1456" s="26">
        <f t="shared" si="1722"/>
        <v>0</v>
      </c>
      <c r="K1456" s="26">
        <f t="shared" si="1722"/>
        <v>0</v>
      </c>
      <c r="L1456" s="26">
        <f t="shared" si="1722"/>
        <v>0</v>
      </c>
      <c r="M1456" s="26">
        <f t="shared" si="1722"/>
        <v>0</v>
      </c>
      <c r="N1456" s="26">
        <f t="shared" si="1722"/>
        <v>0</v>
      </c>
      <c r="O1456" s="26">
        <f t="shared" si="1722"/>
        <v>0</v>
      </c>
      <c r="P1456" s="26">
        <f t="shared" si="1722"/>
        <v>0</v>
      </c>
      <c r="Q1456" s="26">
        <f t="shared" si="1722"/>
        <v>0</v>
      </c>
      <c r="R1456" s="26">
        <f t="shared" si="1722"/>
        <v>0</v>
      </c>
      <c r="S1456" s="26">
        <f t="shared" si="1722"/>
        <v>0</v>
      </c>
      <c r="T1456" s="26">
        <f t="shared" si="1722"/>
        <v>0</v>
      </c>
      <c r="U1456" s="26">
        <f t="shared" si="1722"/>
        <v>0</v>
      </c>
      <c r="V1456" s="26">
        <f t="shared" si="1722"/>
        <v>0</v>
      </c>
      <c r="W1456" s="26">
        <f t="shared" si="1722"/>
        <v>0</v>
      </c>
      <c r="X1456" s="26">
        <f t="shared" si="1722"/>
        <v>0</v>
      </c>
      <c r="Y1456" s="26">
        <f t="shared" si="1722"/>
        <v>0</v>
      </c>
      <c r="Z1456" s="26">
        <f t="shared" si="1722"/>
        <v>0</v>
      </c>
      <c r="AA1456" s="26">
        <f t="shared" si="1722"/>
        <v>0</v>
      </c>
      <c r="AB1456" s="26">
        <f t="shared" si="1722"/>
        <v>0</v>
      </c>
      <c r="AC1456" s="26">
        <f t="shared" si="1722"/>
        <v>0</v>
      </c>
      <c r="AD1456" s="26">
        <f t="shared" si="1722"/>
        <v>0</v>
      </c>
      <c r="AE1456" s="26">
        <f t="shared" si="1722"/>
        <v>0</v>
      </c>
      <c r="AF1456" s="26">
        <f t="shared" si="1722"/>
        <v>0</v>
      </c>
      <c r="AG1456" s="26">
        <f t="shared" si="1722"/>
        <v>0</v>
      </c>
      <c r="AH1456" s="26">
        <f t="shared" si="1722"/>
        <v>0</v>
      </c>
      <c r="AI1456" s="26">
        <f t="shared" si="1722"/>
        <v>0</v>
      </c>
      <c r="AJ1456" s="26">
        <f t="shared" ref="AJ1456:AK1456" si="1723">SUM(AJ1457:AJ1458)-SUM(AJ1459:AJ1460)</f>
        <v>0</v>
      </c>
      <c r="AK1456" s="26">
        <f t="shared" si="1723"/>
        <v>0</v>
      </c>
      <c r="AL1456" s="26">
        <f t="shared" ref="AL1456" si="1724">SUM(AL1457:AL1458)-SUM(AL1459:AL1460)</f>
        <v>0</v>
      </c>
      <c r="AM1456" s="26">
        <f t="shared" ref="AM1456" si="1725">SUM(AM1457:AM1458)-SUM(AM1459:AM1460)</f>
        <v>0</v>
      </c>
      <c r="AN1456" s="26">
        <f t="shared" ref="AN1456" si="1726">SUM(AN1457:AN1458)-SUM(AN1459:AN1460)</f>
        <v>0</v>
      </c>
      <c r="AO1456" s="26">
        <f t="shared" ref="AO1456" si="1727">SUM(AO1457:AO1458)-SUM(AO1459:AO1460)</f>
        <v>0</v>
      </c>
      <c r="AP1456" s="14"/>
      <c r="AQ1456" s="14"/>
      <c r="AR1456" s="14"/>
      <c r="AS1456" s="14"/>
      <c r="AY1456" s="59"/>
      <c r="AZ1456" s="59"/>
    </row>
    <row r="1457" spans="1:52" x14ac:dyDescent="0.15">
      <c r="A1457" s="9"/>
      <c r="B1457" s="10"/>
      <c r="C1457" s="134"/>
      <c r="D1457" s="4" t="s">
        <v>7</v>
      </c>
      <c r="E1457" s="28"/>
      <c r="F1457" s="28"/>
      <c r="G1457" s="28"/>
      <c r="H1457" s="28"/>
      <c r="I1457" s="28">
        <v>90858</v>
      </c>
      <c r="J1457" s="28">
        <v>94985</v>
      </c>
      <c r="K1457" s="28">
        <v>112699</v>
      </c>
      <c r="L1457" s="28">
        <v>17142</v>
      </c>
      <c r="M1457" s="28">
        <v>212464</v>
      </c>
      <c r="N1457" s="28">
        <v>192087</v>
      </c>
      <c r="O1457" s="28">
        <v>336944</v>
      </c>
      <c r="P1457" s="28">
        <v>262601</v>
      </c>
      <c r="Q1457" s="28">
        <v>324721</v>
      </c>
      <c r="R1457" s="28">
        <v>359465</v>
      </c>
      <c r="S1457" s="28">
        <v>465167</v>
      </c>
      <c r="T1457" s="28">
        <v>335765</v>
      </c>
      <c r="U1457" s="28">
        <v>280149</v>
      </c>
      <c r="V1457" s="28">
        <v>252788</v>
      </c>
      <c r="W1457" s="28">
        <v>214658</v>
      </c>
      <c r="X1457" s="28">
        <v>323012</v>
      </c>
      <c r="Y1457" s="28">
        <v>288082</v>
      </c>
      <c r="Z1457" s="28">
        <v>293402</v>
      </c>
      <c r="AA1457" s="28">
        <v>291548</v>
      </c>
      <c r="AB1457" s="28">
        <v>298978</v>
      </c>
      <c r="AC1457" s="28">
        <v>294659</v>
      </c>
      <c r="AD1457" s="28">
        <v>290740</v>
      </c>
      <c r="AE1457" s="28">
        <v>292483</v>
      </c>
      <c r="AF1457" s="28">
        <v>311311</v>
      </c>
      <c r="AG1457" s="28">
        <v>320512</v>
      </c>
      <c r="AH1457" s="28">
        <v>353520</v>
      </c>
      <c r="AI1457" s="28">
        <v>379653</v>
      </c>
      <c r="AJ1457" s="28">
        <v>399342</v>
      </c>
      <c r="AK1457" s="28">
        <v>386764</v>
      </c>
      <c r="AL1457" s="28">
        <v>363996</v>
      </c>
      <c r="AM1457" s="28">
        <v>372814</v>
      </c>
      <c r="AN1457" s="28">
        <v>398033</v>
      </c>
      <c r="AO1457" s="28">
        <v>452355</v>
      </c>
      <c r="AP1457" s="14"/>
      <c r="AQ1457" s="14"/>
      <c r="AR1457" s="14"/>
      <c r="AS1457" s="14"/>
      <c r="AY1457" s="59"/>
      <c r="AZ1457" s="59"/>
    </row>
    <row r="1458" spans="1:52" x14ac:dyDescent="0.15">
      <c r="A1458" s="9"/>
      <c r="B1458" s="10"/>
      <c r="C1458" s="134"/>
      <c r="D1458" s="4" t="s">
        <v>8</v>
      </c>
      <c r="E1458" s="28"/>
      <c r="F1458" s="28"/>
      <c r="G1458" s="28"/>
      <c r="H1458" s="28"/>
      <c r="I1458" s="28">
        <v>99070</v>
      </c>
      <c r="J1458" s="28">
        <v>170225</v>
      </c>
      <c r="K1458" s="28">
        <v>168776</v>
      </c>
      <c r="L1458" s="39">
        <f>242119+154000</f>
        <v>396119</v>
      </c>
      <c r="M1458" s="28">
        <v>224843</v>
      </c>
      <c r="N1458" s="28">
        <v>247955</v>
      </c>
      <c r="O1458" s="28">
        <v>336426</v>
      </c>
      <c r="P1458" s="28">
        <v>292067</v>
      </c>
      <c r="Q1458" s="28">
        <v>284978</v>
      </c>
      <c r="R1458" s="28">
        <v>252282</v>
      </c>
      <c r="S1458" s="28">
        <v>333025</v>
      </c>
      <c r="T1458" s="28">
        <v>420929</v>
      </c>
      <c r="U1458" s="28">
        <v>486170</v>
      </c>
      <c r="V1458" s="28">
        <v>457793</v>
      </c>
      <c r="W1458" s="28">
        <v>457257</v>
      </c>
      <c r="X1458" s="28">
        <v>339452</v>
      </c>
      <c r="Y1458" s="28">
        <v>352854</v>
      </c>
      <c r="Z1458" s="28">
        <v>339448</v>
      </c>
      <c r="AA1458" s="28">
        <v>336668</v>
      </c>
      <c r="AB1458" s="28">
        <v>345256</v>
      </c>
      <c r="AC1458" s="28">
        <v>341439</v>
      </c>
      <c r="AD1458" s="28">
        <v>344554</v>
      </c>
      <c r="AE1458" s="28">
        <v>342107</v>
      </c>
      <c r="AF1458" s="28">
        <v>361539</v>
      </c>
      <c r="AG1458" s="28">
        <v>344334</v>
      </c>
      <c r="AH1458" s="28">
        <v>370863</v>
      </c>
      <c r="AI1458" s="28">
        <v>398334</v>
      </c>
      <c r="AJ1458" s="28">
        <v>414467</v>
      </c>
      <c r="AK1458" s="28">
        <v>396459</v>
      </c>
      <c r="AL1458" s="28">
        <v>352721</v>
      </c>
      <c r="AM1458" s="28">
        <v>349091</v>
      </c>
      <c r="AN1458" s="28">
        <v>339533</v>
      </c>
      <c r="AO1458" s="28">
        <v>281122</v>
      </c>
      <c r="AP1458" s="14"/>
      <c r="AQ1458" s="14"/>
      <c r="AR1458" s="14"/>
      <c r="AS1458" s="14"/>
      <c r="AY1458" s="59"/>
      <c r="AZ1458" s="59"/>
    </row>
    <row r="1459" spans="1:52" x14ac:dyDescent="0.15">
      <c r="A1459" s="9"/>
      <c r="B1459" s="10"/>
      <c r="C1459" s="134"/>
      <c r="D1459" s="4" t="s">
        <v>9</v>
      </c>
      <c r="E1459" s="28"/>
      <c r="F1459" s="28"/>
      <c r="G1459" s="28"/>
      <c r="H1459" s="28"/>
      <c r="I1459" s="28">
        <v>183290</v>
      </c>
      <c r="J1459" s="28">
        <v>258131</v>
      </c>
      <c r="K1459" s="28">
        <v>270551</v>
      </c>
      <c r="L1459" s="28">
        <v>394691</v>
      </c>
      <c r="M1459" s="28">
        <v>425604</v>
      </c>
      <c r="N1459" s="28">
        <v>423632</v>
      </c>
      <c r="O1459" s="28">
        <v>653531</v>
      </c>
      <c r="P1459" s="28">
        <v>528367</v>
      </c>
      <c r="Q1459" s="28">
        <v>591794</v>
      </c>
      <c r="R1459" s="28">
        <v>601295</v>
      </c>
      <c r="S1459" s="28">
        <v>779101</v>
      </c>
      <c r="T1459" s="28">
        <v>734578</v>
      </c>
      <c r="U1459" s="28">
        <v>742991</v>
      </c>
      <c r="V1459" s="28">
        <v>686065</v>
      </c>
      <c r="W1459" s="28">
        <v>648497</v>
      </c>
      <c r="X1459" s="28">
        <v>639425</v>
      </c>
      <c r="Y1459" s="28">
        <v>617019</v>
      </c>
      <c r="Z1459" s="28">
        <v>600601</v>
      </c>
      <c r="AA1459" s="28">
        <v>596625</v>
      </c>
      <c r="AB1459" s="28">
        <v>605763</v>
      </c>
      <c r="AC1459" s="28">
        <v>601641</v>
      </c>
      <c r="AD1459" s="28">
        <v>601517</v>
      </c>
      <c r="AE1459" s="28">
        <v>600030</v>
      </c>
      <c r="AF1459" s="28">
        <v>636031</v>
      </c>
      <c r="AG1459" s="28">
        <v>628283</v>
      </c>
      <c r="AH1459" s="28">
        <v>685604</v>
      </c>
      <c r="AI1459" s="28">
        <v>734861</v>
      </c>
      <c r="AJ1459" s="28">
        <v>770140</v>
      </c>
      <c r="AK1459" s="28">
        <v>743278</v>
      </c>
      <c r="AL1459" s="28">
        <v>678717</v>
      </c>
      <c r="AM1459" s="28">
        <v>660376</v>
      </c>
      <c r="AN1459" s="28">
        <v>676553</v>
      </c>
      <c r="AO1459" s="28">
        <v>674520</v>
      </c>
      <c r="AP1459" s="14"/>
      <c r="AQ1459" s="14"/>
      <c r="AR1459" s="14"/>
      <c r="AS1459" s="14"/>
      <c r="AY1459" s="59"/>
      <c r="AZ1459" s="59"/>
    </row>
    <row r="1460" spans="1:52" x14ac:dyDescent="0.15">
      <c r="A1460" s="9"/>
      <c r="B1460" s="10"/>
      <c r="C1460" s="134"/>
      <c r="D1460" s="4" t="s">
        <v>10</v>
      </c>
      <c r="E1460" s="28"/>
      <c r="F1460" s="28"/>
      <c r="G1460" s="28"/>
      <c r="H1460" s="28"/>
      <c r="I1460" s="28">
        <v>6638</v>
      </c>
      <c r="J1460" s="28">
        <v>7079</v>
      </c>
      <c r="K1460" s="28">
        <v>10924</v>
      </c>
      <c r="L1460" s="28">
        <v>18570</v>
      </c>
      <c r="M1460" s="28">
        <v>11703</v>
      </c>
      <c r="N1460" s="28">
        <v>16410</v>
      </c>
      <c r="O1460" s="28">
        <v>19839</v>
      </c>
      <c r="P1460" s="28">
        <v>26301</v>
      </c>
      <c r="Q1460" s="28">
        <v>17905</v>
      </c>
      <c r="R1460" s="28">
        <v>10452</v>
      </c>
      <c r="S1460" s="28">
        <v>19091</v>
      </c>
      <c r="T1460" s="28">
        <v>22116</v>
      </c>
      <c r="U1460" s="28">
        <v>23328</v>
      </c>
      <c r="V1460" s="28">
        <v>24516</v>
      </c>
      <c r="W1460" s="28">
        <v>23418</v>
      </c>
      <c r="X1460" s="28">
        <v>23039</v>
      </c>
      <c r="Y1460" s="28">
        <v>23917</v>
      </c>
      <c r="Z1460" s="28">
        <v>32249</v>
      </c>
      <c r="AA1460" s="28">
        <v>31591</v>
      </c>
      <c r="AB1460" s="28">
        <v>38471</v>
      </c>
      <c r="AC1460" s="28">
        <v>34457</v>
      </c>
      <c r="AD1460" s="28">
        <v>33777</v>
      </c>
      <c r="AE1460" s="28">
        <v>34560</v>
      </c>
      <c r="AF1460" s="28">
        <v>36819</v>
      </c>
      <c r="AG1460" s="28">
        <v>36563</v>
      </c>
      <c r="AH1460" s="28">
        <v>38779</v>
      </c>
      <c r="AI1460" s="28">
        <v>43126</v>
      </c>
      <c r="AJ1460" s="28">
        <v>43669</v>
      </c>
      <c r="AK1460" s="28">
        <v>39945</v>
      </c>
      <c r="AL1460" s="28">
        <v>38000</v>
      </c>
      <c r="AM1460" s="28">
        <v>61529</v>
      </c>
      <c r="AN1460" s="28">
        <v>61013</v>
      </c>
      <c r="AO1460" s="28">
        <v>58957</v>
      </c>
      <c r="AP1460" s="14"/>
      <c r="AQ1460" s="14"/>
      <c r="AR1460" s="14"/>
      <c r="AS1460" s="14"/>
      <c r="AY1460" s="59"/>
      <c r="AZ1460" s="59"/>
    </row>
    <row r="1461" spans="1:52" ht="14.25" thickBot="1" x14ac:dyDescent="0.2">
      <c r="A1461" s="9"/>
      <c r="B1461" s="10"/>
      <c r="C1461" s="135"/>
      <c r="D1461" s="6" t="s">
        <v>11</v>
      </c>
      <c r="E1461" s="29"/>
      <c r="F1461" s="29"/>
      <c r="G1461" s="29"/>
      <c r="H1461" s="29"/>
      <c r="I1461" s="29">
        <v>7058</v>
      </c>
      <c r="J1461" s="29">
        <v>8741</v>
      </c>
      <c r="K1461" s="29">
        <v>11173</v>
      </c>
      <c r="L1461" s="29"/>
      <c r="M1461" s="29">
        <v>13059</v>
      </c>
      <c r="N1461" s="29">
        <v>18035</v>
      </c>
      <c r="O1461" s="29">
        <v>21810</v>
      </c>
      <c r="P1461" s="29">
        <v>28936</v>
      </c>
      <c r="Q1461" s="29">
        <v>19691</v>
      </c>
      <c r="R1461" s="29">
        <v>11493</v>
      </c>
      <c r="S1461" s="29">
        <v>21001</v>
      </c>
      <c r="T1461" s="29">
        <v>24328</v>
      </c>
      <c r="U1461" s="29">
        <v>25660</v>
      </c>
      <c r="V1461" s="29">
        <v>26967</v>
      </c>
      <c r="W1461" s="29">
        <v>25760</v>
      </c>
      <c r="X1461" s="29">
        <v>25342</v>
      </c>
      <c r="Y1461" s="29">
        <v>26309</v>
      </c>
      <c r="Z1461" s="29">
        <v>35475</v>
      </c>
      <c r="AA1461" s="29">
        <v>34751</v>
      </c>
      <c r="AB1461" s="29">
        <v>42324</v>
      </c>
      <c r="AC1461" s="29">
        <v>37900</v>
      </c>
      <c r="AD1461" s="29">
        <v>37156</v>
      </c>
      <c r="AE1461" s="29">
        <v>28016</v>
      </c>
      <c r="AF1461" s="29">
        <v>40501</v>
      </c>
      <c r="AG1461" s="29">
        <v>40219</v>
      </c>
      <c r="AH1461" s="29">
        <v>42656</v>
      </c>
      <c r="AI1461" s="29">
        <v>47438</v>
      </c>
      <c r="AJ1461" s="29">
        <v>48033</v>
      </c>
      <c r="AK1461" s="29">
        <v>43432</v>
      </c>
      <c r="AL1461" s="29">
        <v>41802</v>
      </c>
      <c r="AM1461" s="29">
        <v>67677</v>
      </c>
      <c r="AN1461" s="29">
        <v>67110</v>
      </c>
      <c r="AO1461" s="29">
        <v>64848</v>
      </c>
      <c r="AP1461" s="14"/>
      <c r="AQ1461" s="14"/>
      <c r="AR1461" s="14"/>
      <c r="AS1461" s="14"/>
      <c r="AY1461" s="59"/>
      <c r="AZ1461" s="59"/>
    </row>
    <row r="1462" spans="1:52" x14ac:dyDescent="0.15">
      <c r="A1462" s="9"/>
      <c r="B1462" s="10"/>
      <c r="C1462" s="133" t="s">
        <v>260</v>
      </c>
      <c r="D1462" s="2" t="s">
        <v>6</v>
      </c>
      <c r="E1462" s="26">
        <f t="shared" ref="E1462:AI1462" si="1728">SUM(E1463:E1464)-SUM(E1465:E1466)</f>
        <v>0</v>
      </c>
      <c r="F1462" s="26">
        <f t="shared" si="1728"/>
        <v>0</v>
      </c>
      <c r="G1462" s="26">
        <f t="shared" si="1728"/>
        <v>0</v>
      </c>
      <c r="H1462" s="26">
        <f t="shared" si="1728"/>
        <v>0</v>
      </c>
      <c r="I1462" s="26">
        <f t="shared" si="1728"/>
        <v>0</v>
      </c>
      <c r="J1462" s="26">
        <f t="shared" si="1728"/>
        <v>0</v>
      </c>
      <c r="K1462" s="26">
        <f t="shared" si="1728"/>
        <v>0</v>
      </c>
      <c r="L1462" s="26">
        <f t="shared" si="1728"/>
        <v>0</v>
      </c>
      <c r="M1462" s="26">
        <f t="shared" si="1728"/>
        <v>0</v>
      </c>
      <c r="N1462" s="26">
        <f t="shared" si="1728"/>
        <v>0</v>
      </c>
      <c r="O1462" s="26">
        <f t="shared" si="1728"/>
        <v>0</v>
      </c>
      <c r="P1462" s="26">
        <f t="shared" si="1728"/>
        <v>0</v>
      </c>
      <c r="Q1462" s="26">
        <f t="shared" si="1728"/>
        <v>0</v>
      </c>
      <c r="R1462" s="26">
        <f t="shared" si="1728"/>
        <v>0</v>
      </c>
      <c r="S1462" s="26">
        <f t="shared" si="1728"/>
        <v>0</v>
      </c>
      <c r="T1462" s="26">
        <f t="shared" si="1728"/>
        <v>0</v>
      </c>
      <c r="U1462" s="26">
        <f t="shared" si="1728"/>
        <v>0</v>
      </c>
      <c r="V1462" s="26">
        <f t="shared" si="1728"/>
        <v>0</v>
      </c>
      <c r="W1462" s="26">
        <f t="shared" si="1728"/>
        <v>0</v>
      </c>
      <c r="X1462" s="26">
        <f t="shared" si="1728"/>
        <v>0</v>
      </c>
      <c r="Y1462" s="26">
        <f t="shared" si="1728"/>
        <v>0</v>
      </c>
      <c r="Z1462" s="26">
        <f t="shared" si="1728"/>
        <v>0</v>
      </c>
      <c r="AA1462" s="26">
        <f t="shared" si="1728"/>
        <v>0</v>
      </c>
      <c r="AB1462" s="26">
        <f t="shared" si="1728"/>
        <v>0</v>
      </c>
      <c r="AC1462" s="26">
        <f t="shared" si="1728"/>
        <v>0</v>
      </c>
      <c r="AD1462" s="26">
        <f t="shared" si="1728"/>
        <v>0</v>
      </c>
      <c r="AE1462" s="26">
        <f t="shared" si="1728"/>
        <v>0</v>
      </c>
      <c r="AF1462" s="26">
        <f t="shared" si="1728"/>
        <v>100</v>
      </c>
      <c r="AG1462" s="26">
        <f t="shared" si="1728"/>
        <v>0</v>
      </c>
      <c r="AH1462" s="26">
        <f t="shared" si="1728"/>
        <v>0</v>
      </c>
      <c r="AI1462" s="26">
        <f t="shared" si="1728"/>
        <v>20020</v>
      </c>
      <c r="AJ1462" s="26">
        <f t="shared" ref="AJ1462:AK1462" si="1729">SUM(AJ1463:AJ1464)-SUM(AJ1465:AJ1466)</f>
        <v>0</v>
      </c>
      <c r="AK1462" s="26">
        <f t="shared" si="1729"/>
        <v>0</v>
      </c>
      <c r="AL1462" s="26">
        <f t="shared" ref="AL1462" si="1730">SUM(AL1463:AL1464)-SUM(AL1465:AL1466)</f>
        <v>0</v>
      </c>
      <c r="AM1462" s="26">
        <f t="shared" ref="AM1462" si="1731">SUM(AM1463:AM1464)-SUM(AM1465:AM1466)</f>
        <v>0</v>
      </c>
      <c r="AN1462" s="26">
        <f t="shared" ref="AN1462" si="1732">SUM(AN1463:AN1464)-SUM(AN1465:AN1466)</f>
        <v>0</v>
      </c>
      <c r="AO1462" s="26">
        <f t="shared" ref="AO1462" si="1733">SUM(AO1463:AO1464)-SUM(AO1465:AO1466)</f>
        <v>0</v>
      </c>
      <c r="AP1462" s="27">
        <f t="shared" ref="AP1462" si="1734">SUM(AP1463:AP1464)-SUM(AP1465:AP1466)</f>
        <v>0</v>
      </c>
      <c r="AQ1462" s="27">
        <f t="shared" ref="AQ1462" si="1735">SUM(AQ1463:AQ1464)-SUM(AQ1465:AQ1466)</f>
        <v>0</v>
      </c>
      <c r="AR1462" s="3">
        <v>1937</v>
      </c>
      <c r="AS1462" s="3">
        <v>1679.7</v>
      </c>
      <c r="AY1462" s="59"/>
      <c r="AZ1462" s="59"/>
    </row>
    <row r="1463" spans="1:52" x14ac:dyDescent="0.15">
      <c r="A1463" s="9"/>
      <c r="B1463" s="10"/>
      <c r="C1463" s="134"/>
      <c r="D1463" s="4" t="s">
        <v>7</v>
      </c>
      <c r="E1463" s="28"/>
      <c r="F1463" s="28"/>
      <c r="G1463" s="28"/>
      <c r="H1463" s="28">
        <v>178001</v>
      </c>
      <c r="I1463" s="28">
        <v>240164</v>
      </c>
      <c r="J1463" s="28">
        <v>268892</v>
      </c>
      <c r="K1463" s="28">
        <v>271143</v>
      </c>
      <c r="L1463" s="28">
        <v>251567</v>
      </c>
      <c r="M1463" s="28">
        <v>291822</v>
      </c>
      <c r="N1463" s="28">
        <v>362024</v>
      </c>
      <c r="O1463" s="28">
        <v>405762</v>
      </c>
      <c r="P1463" s="28">
        <v>503506</v>
      </c>
      <c r="Q1463" s="28">
        <v>543508</v>
      </c>
      <c r="R1463" s="28">
        <v>602793</v>
      </c>
      <c r="S1463" s="28">
        <v>737225</v>
      </c>
      <c r="T1463" s="28">
        <v>606011</v>
      </c>
      <c r="U1463" s="28">
        <v>665195</v>
      </c>
      <c r="V1463" s="28">
        <v>630104</v>
      </c>
      <c r="W1463" s="28">
        <v>700075</v>
      </c>
      <c r="X1463" s="28">
        <v>756193</v>
      </c>
      <c r="Y1463" s="28">
        <v>766640</v>
      </c>
      <c r="Z1463" s="28">
        <v>709732</v>
      </c>
      <c r="AA1463" s="28">
        <v>709637</v>
      </c>
      <c r="AB1463" s="28">
        <v>728599</v>
      </c>
      <c r="AC1463" s="28">
        <v>756113</v>
      </c>
      <c r="AD1463" s="28">
        <v>792627</v>
      </c>
      <c r="AE1463" s="28">
        <v>755918</v>
      </c>
      <c r="AF1463" s="28">
        <v>770801</v>
      </c>
      <c r="AG1463" s="28">
        <v>721042</v>
      </c>
      <c r="AH1463" s="28">
        <v>853528</v>
      </c>
      <c r="AI1463" s="28">
        <v>841910</v>
      </c>
      <c r="AJ1463" s="28">
        <v>921480</v>
      </c>
      <c r="AK1463" s="28">
        <v>911663</v>
      </c>
      <c r="AL1463" s="28">
        <v>832996</v>
      </c>
      <c r="AM1463" s="28">
        <v>848568</v>
      </c>
      <c r="AN1463" s="28">
        <v>826787</v>
      </c>
      <c r="AO1463" s="28">
        <v>909743</v>
      </c>
      <c r="AP1463" s="5">
        <v>1080.4000000000001</v>
      </c>
      <c r="AQ1463" s="5">
        <v>1348.9</v>
      </c>
      <c r="AR1463" s="5">
        <v>1167.2</v>
      </c>
      <c r="AS1463" s="5">
        <v>874.6</v>
      </c>
      <c r="AY1463" s="59"/>
      <c r="AZ1463" s="59"/>
    </row>
    <row r="1464" spans="1:52" x14ac:dyDescent="0.15">
      <c r="A1464" s="9"/>
      <c r="B1464" s="10"/>
      <c r="C1464" s="134"/>
      <c r="D1464" s="4" t="s">
        <v>8</v>
      </c>
      <c r="E1464" s="28"/>
      <c r="F1464" s="28"/>
      <c r="G1464" s="28"/>
      <c r="H1464" s="28">
        <v>279832</v>
      </c>
      <c r="I1464" s="28">
        <v>261492</v>
      </c>
      <c r="J1464" s="28">
        <v>378179</v>
      </c>
      <c r="K1464" s="28">
        <v>247354</v>
      </c>
      <c r="L1464" s="28">
        <v>277335</v>
      </c>
      <c r="M1464" s="28">
        <v>282515</v>
      </c>
      <c r="N1464" s="28">
        <v>342184</v>
      </c>
      <c r="O1464" s="28">
        <v>374522</v>
      </c>
      <c r="P1464" s="28">
        <v>364228</v>
      </c>
      <c r="Q1464" s="28">
        <v>408792</v>
      </c>
      <c r="R1464" s="28">
        <v>472600</v>
      </c>
      <c r="S1464" s="28">
        <v>462558</v>
      </c>
      <c r="T1464" s="28">
        <v>468365</v>
      </c>
      <c r="U1464" s="28">
        <v>506025</v>
      </c>
      <c r="V1464" s="28">
        <v>507242</v>
      </c>
      <c r="W1464" s="28">
        <v>489530</v>
      </c>
      <c r="X1464" s="28">
        <v>502063</v>
      </c>
      <c r="Y1464" s="28">
        <v>517129</v>
      </c>
      <c r="Z1464" s="28">
        <v>537665</v>
      </c>
      <c r="AA1464" s="28">
        <v>546114</v>
      </c>
      <c r="AB1464" s="28">
        <v>519176</v>
      </c>
      <c r="AC1464" s="28">
        <v>551474</v>
      </c>
      <c r="AD1464" s="28">
        <v>498545</v>
      </c>
      <c r="AE1464" s="28">
        <v>539111</v>
      </c>
      <c r="AF1464" s="28">
        <v>573389</v>
      </c>
      <c r="AG1464" s="28">
        <v>577304</v>
      </c>
      <c r="AH1464" s="28">
        <v>579773</v>
      </c>
      <c r="AI1464" s="28">
        <v>685085</v>
      </c>
      <c r="AJ1464" s="28">
        <v>673312</v>
      </c>
      <c r="AK1464" s="28">
        <v>666548</v>
      </c>
      <c r="AL1464" s="28">
        <v>583393</v>
      </c>
      <c r="AM1464" s="28">
        <v>658767</v>
      </c>
      <c r="AN1464" s="28">
        <v>756612</v>
      </c>
      <c r="AO1464" s="28">
        <v>662026</v>
      </c>
      <c r="AP1464" s="5">
        <v>818.4</v>
      </c>
      <c r="AQ1464" s="5">
        <v>626.4</v>
      </c>
      <c r="AR1464" s="5">
        <v>769.8</v>
      </c>
      <c r="AS1464" s="5">
        <v>805.1</v>
      </c>
      <c r="AY1464" s="59"/>
      <c r="AZ1464" s="59"/>
    </row>
    <row r="1465" spans="1:52" x14ac:dyDescent="0.15">
      <c r="A1465" s="9"/>
      <c r="B1465" s="10"/>
      <c r="C1465" s="134"/>
      <c r="D1465" s="4" t="s">
        <v>9</v>
      </c>
      <c r="E1465" s="28"/>
      <c r="F1465" s="28"/>
      <c r="G1465" s="28"/>
      <c r="H1465" s="28">
        <v>113195</v>
      </c>
      <c r="I1465" s="28">
        <v>146180</v>
      </c>
      <c r="J1465" s="28">
        <v>295386</v>
      </c>
      <c r="K1465" s="28">
        <v>218102</v>
      </c>
      <c r="L1465" s="28">
        <v>243476</v>
      </c>
      <c r="M1465" s="28">
        <v>286079</v>
      </c>
      <c r="N1465" s="28">
        <v>399320</v>
      </c>
      <c r="O1465" s="28">
        <v>457453</v>
      </c>
      <c r="P1465" s="28">
        <v>531266</v>
      </c>
      <c r="Q1465" s="28">
        <v>599439</v>
      </c>
      <c r="R1465" s="28">
        <v>701939</v>
      </c>
      <c r="S1465" s="28">
        <v>774709</v>
      </c>
      <c r="T1465" s="28">
        <v>625609</v>
      </c>
      <c r="U1465" s="28">
        <v>686091</v>
      </c>
      <c r="V1465" s="28">
        <v>667961</v>
      </c>
      <c r="W1465" s="28">
        <v>691409</v>
      </c>
      <c r="X1465" s="28">
        <v>734964</v>
      </c>
      <c r="Y1465" s="28">
        <v>753655</v>
      </c>
      <c r="Z1465" s="28">
        <v>702053</v>
      </c>
      <c r="AA1465" s="28">
        <v>708181</v>
      </c>
      <c r="AB1465" s="28">
        <v>705273</v>
      </c>
      <c r="AC1465" s="28">
        <v>673970</v>
      </c>
      <c r="AD1465" s="28">
        <v>635590</v>
      </c>
      <c r="AE1465" s="28">
        <v>644025</v>
      </c>
      <c r="AF1465" s="28">
        <v>642804</v>
      </c>
      <c r="AG1465" s="28">
        <v>563469</v>
      </c>
      <c r="AH1465" s="28">
        <v>631748</v>
      </c>
      <c r="AI1465" s="28">
        <v>674236</v>
      </c>
      <c r="AJ1465" s="28">
        <v>732455</v>
      </c>
      <c r="AK1465" s="28">
        <v>739076</v>
      </c>
      <c r="AL1465" s="28">
        <v>671213</v>
      </c>
      <c r="AM1465" s="28">
        <v>721569</v>
      </c>
      <c r="AN1465" s="28">
        <v>729573</v>
      </c>
      <c r="AO1465" s="28">
        <v>719101</v>
      </c>
      <c r="AP1465" s="5">
        <v>933.5</v>
      </c>
      <c r="AQ1465" s="5">
        <v>972.7</v>
      </c>
      <c r="AR1465" s="5">
        <v>939.6</v>
      </c>
      <c r="AS1465" s="5">
        <v>814.4</v>
      </c>
      <c r="AY1465" s="59"/>
      <c r="AZ1465" s="59"/>
    </row>
    <row r="1466" spans="1:52" x14ac:dyDescent="0.15">
      <c r="A1466" s="9"/>
      <c r="B1466" s="10"/>
      <c r="C1466" s="134"/>
      <c r="D1466" s="4" t="s">
        <v>10</v>
      </c>
      <c r="E1466" s="28"/>
      <c r="F1466" s="28"/>
      <c r="G1466" s="28"/>
      <c r="H1466" s="28">
        <v>344638</v>
      </c>
      <c r="I1466" s="28">
        <v>355476</v>
      </c>
      <c r="J1466" s="28">
        <v>351685</v>
      </c>
      <c r="K1466" s="28">
        <v>300395</v>
      </c>
      <c r="L1466" s="28">
        <v>285426</v>
      </c>
      <c r="M1466" s="28">
        <v>288258</v>
      </c>
      <c r="N1466" s="28">
        <v>304888</v>
      </c>
      <c r="O1466" s="28">
        <v>322831</v>
      </c>
      <c r="P1466" s="28">
        <v>336468</v>
      </c>
      <c r="Q1466" s="28">
        <v>352861</v>
      </c>
      <c r="R1466" s="28">
        <v>373454</v>
      </c>
      <c r="S1466" s="28">
        <v>425074</v>
      </c>
      <c r="T1466" s="28">
        <v>448767</v>
      </c>
      <c r="U1466" s="28">
        <v>485129</v>
      </c>
      <c r="V1466" s="28">
        <v>469385</v>
      </c>
      <c r="W1466" s="28">
        <v>498196</v>
      </c>
      <c r="X1466" s="28">
        <v>523292</v>
      </c>
      <c r="Y1466" s="28">
        <v>530114</v>
      </c>
      <c r="Z1466" s="28">
        <v>545344</v>
      </c>
      <c r="AA1466" s="28">
        <v>547570</v>
      </c>
      <c r="AB1466" s="28">
        <v>542502</v>
      </c>
      <c r="AC1466" s="28">
        <v>633617</v>
      </c>
      <c r="AD1466" s="28">
        <v>655582</v>
      </c>
      <c r="AE1466" s="28">
        <v>651004</v>
      </c>
      <c r="AF1466" s="28">
        <v>701286</v>
      </c>
      <c r="AG1466" s="28">
        <v>734877</v>
      </c>
      <c r="AH1466" s="28">
        <v>801553</v>
      </c>
      <c r="AI1466" s="28">
        <v>832739</v>
      </c>
      <c r="AJ1466" s="28">
        <v>862337</v>
      </c>
      <c r="AK1466" s="28">
        <v>839135</v>
      </c>
      <c r="AL1466" s="28">
        <v>745176</v>
      </c>
      <c r="AM1466" s="28">
        <v>785766</v>
      </c>
      <c r="AN1466" s="28">
        <v>853826</v>
      </c>
      <c r="AO1466" s="28">
        <v>852668</v>
      </c>
      <c r="AP1466" s="5">
        <v>965.3</v>
      </c>
      <c r="AQ1466" s="5">
        <v>1002.6</v>
      </c>
      <c r="AR1466" s="5">
        <v>997.4</v>
      </c>
      <c r="AS1466" s="5">
        <v>865.3</v>
      </c>
      <c r="AY1466" s="59"/>
      <c r="AZ1466" s="59"/>
    </row>
    <row r="1467" spans="1:52" ht="14.25" thickBot="1" x14ac:dyDescent="0.2">
      <c r="A1467" s="9"/>
      <c r="B1467" s="11"/>
      <c r="C1467" s="135"/>
      <c r="D1467" s="6" t="s">
        <v>11</v>
      </c>
      <c r="E1467" s="29"/>
      <c r="F1467" s="29"/>
      <c r="G1467" s="29"/>
      <c r="H1467" s="29"/>
      <c r="I1467" s="29">
        <v>367016</v>
      </c>
      <c r="J1467" s="29">
        <v>356692</v>
      </c>
      <c r="K1467" s="29">
        <v>310063</v>
      </c>
      <c r="L1467" s="29">
        <v>288089</v>
      </c>
      <c r="M1467" s="29">
        <v>298082</v>
      </c>
      <c r="N1467" s="29">
        <v>316378</v>
      </c>
      <c r="O1467" s="29">
        <v>326244</v>
      </c>
      <c r="P1467" s="29">
        <v>339601</v>
      </c>
      <c r="Q1467" s="29">
        <v>366457</v>
      </c>
      <c r="R1467" s="29">
        <v>376375</v>
      </c>
      <c r="S1467" s="29">
        <v>429361</v>
      </c>
      <c r="T1467" s="29">
        <v>452343</v>
      </c>
      <c r="U1467" s="29">
        <v>490011</v>
      </c>
      <c r="V1467" s="29">
        <v>473805</v>
      </c>
      <c r="W1467" s="29">
        <v>501704</v>
      </c>
      <c r="X1467" s="29">
        <v>532396</v>
      </c>
      <c r="Y1467" s="29">
        <v>537290</v>
      </c>
      <c r="Z1467" s="29">
        <v>551503</v>
      </c>
      <c r="AA1467" s="29">
        <v>555184</v>
      </c>
      <c r="AB1467" s="29">
        <v>552849</v>
      </c>
      <c r="AC1467" s="29">
        <v>642525</v>
      </c>
      <c r="AD1467" s="29">
        <v>662030</v>
      </c>
      <c r="AE1467" s="29">
        <v>658301</v>
      </c>
      <c r="AF1467" s="29">
        <v>712706</v>
      </c>
      <c r="AG1467" s="29">
        <v>747427</v>
      </c>
      <c r="AH1467" s="29">
        <v>815612</v>
      </c>
      <c r="AI1467" s="29">
        <v>844800</v>
      </c>
      <c r="AJ1467" s="29">
        <v>875752</v>
      </c>
      <c r="AK1467" s="29">
        <v>849596</v>
      </c>
      <c r="AL1467" s="29">
        <v>777415</v>
      </c>
      <c r="AM1467" s="29">
        <v>803606</v>
      </c>
      <c r="AN1467" s="29">
        <v>874610</v>
      </c>
      <c r="AO1467" s="29">
        <v>884348</v>
      </c>
      <c r="AP1467" s="7">
        <v>993.6</v>
      </c>
      <c r="AQ1467" s="7">
        <v>1031.5999999999999</v>
      </c>
      <c r="AR1467" s="7">
        <v>1023.2</v>
      </c>
      <c r="AS1467" s="7">
        <v>912.4</v>
      </c>
      <c r="AY1467" s="59"/>
      <c r="AZ1467" s="59"/>
    </row>
    <row r="1468" spans="1:52" x14ac:dyDescent="0.15">
      <c r="A1468" s="9"/>
      <c r="B1468" s="9"/>
      <c r="C1468" s="136" t="s">
        <v>261</v>
      </c>
      <c r="D1468" s="2" t="s">
        <v>6</v>
      </c>
      <c r="E1468" s="26"/>
      <c r="F1468" s="26"/>
      <c r="G1468" s="26"/>
      <c r="H1468" s="26"/>
      <c r="I1468" s="26"/>
      <c r="J1468" s="26"/>
      <c r="K1468" s="26"/>
      <c r="L1468" s="26"/>
      <c r="M1468" s="26"/>
      <c r="N1468" s="26"/>
      <c r="O1468" s="26"/>
      <c r="P1468" s="26"/>
      <c r="Q1468" s="26"/>
      <c r="R1468" s="26"/>
      <c r="S1468" s="26"/>
      <c r="T1468" s="26"/>
      <c r="U1468" s="26"/>
      <c r="V1468" s="26"/>
      <c r="W1468" s="26"/>
      <c r="X1468" s="26"/>
      <c r="Y1468" s="26"/>
      <c r="Z1468" s="26"/>
      <c r="AA1468" s="26"/>
      <c r="AB1468" s="26"/>
      <c r="AC1468" s="26"/>
      <c r="AD1468" s="26"/>
      <c r="AE1468" s="26"/>
      <c r="AF1468" s="26"/>
      <c r="AG1468" s="26"/>
      <c r="AH1468" s="26"/>
      <c r="AI1468" s="26"/>
      <c r="AJ1468" s="26"/>
      <c r="AK1468" s="26"/>
      <c r="AL1468" s="26"/>
      <c r="AM1468" s="26"/>
      <c r="AN1468" s="26"/>
      <c r="AO1468" s="26"/>
      <c r="AP1468" s="3"/>
      <c r="AQ1468" s="3"/>
      <c r="AR1468" s="3">
        <v>267.10000000000002</v>
      </c>
      <c r="AS1468" s="3">
        <v>241.2</v>
      </c>
      <c r="AY1468" s="59"/>
      <c r="AZ1468" s="59"/>
    </row>
    <row r="1469" spans="1:52" x14ac:dyDescent="0.15">
      <c r="A1469" s="9"/>
      <c r="B1469" s="10"/>
      <c r="C1469" s="137"/>
      <c r="D1469" s="4" t="s">
        <v>7</v>
      </c>
      <c r="E1469" s="28"/>
      <c r="F1469" s="28"/>
      <c r="G1469" s="28"/>
      <c r="H1469" s="28"/>
      <c r="I1469" s="28"/>
      <c r="J1469" s="28"/>
      <c r="K1469" s="28"/>
      <c r="L1469" s="28"/>
      <c r="M1469" s="28"/>
      <c r="N1469" s="28"/>
      <c r="O1469" s="28"/>
      <c r="P1469" s="28"/>
      <c r="Q1469" s="28"/>
      <c r="R1469" s="28"/>
      <c r="S1469" s="28"/>
      <c r="T1469" s="28"/>
      <c r="U1469" s="28"/>
      <c r="V1469" s="28"/>
      <c r="W1469" s="28"/>
      <c r="X1469" s="28"/>
      <c r="Y1469" s="28"/>
      <c r="Z1469" s="28"/>
      <c r="AA1469" s="28"/>
      <c r="AB1469" s="28"/>
      <c r="AC1469" s="28"/>
      <c r="AD1469" s="28"/>
      <c r="AE1469" s="28"/>
      <c r="AF1469" s="28"/>
      <c r="AG1469" s="28"/>
      <c r="AH1469" s="28"/>
      <c r="AI1469" s="28"/>
      <c r="AJ1469" s="28"/>
      <c r="AK1469" s="28"/>
      <c r="AL1469" s="28"/>
      <c r="AM1469" s="28"/>
      <c r="AN1469" s="28"/>
      <c r="AO1469" s="28"/>
      <c r="AP1469" s="5"/>
      <c r="AQ1469" s="5"/>
      <c r="AR1469" s="5">
        <v>32.200000000000003</v>
      </c>
      <c r="AS1469" s="5">
        <v>30.7</v>
      </c>
      <c r="AY1469" s="59"/>
      <c r="AZ1469" s="59"/>
    </row>
    <row r="1470" spans="1:52" x14ac:dyDescent="0.15">
      <c r="A1470" s="9"/>
      <c r="B1470" s="10"/>
      <c r="C1470" s="137"/>
      <c r="D1470" s="4" t="s">
        <v>8</v>
      </c>
      <c r="E1470" s="28"/>
      <c r="F1470" s="28"/>
      <c r="G1470" s="28"/>
      <c r="H1470" s="28"/>
      <c r="I1470" s="28"/>
      <c r="J1470" s="28"/>
      <c r="K1470" s="28"/>
      <c r="L1470" s="28"/>
      <c r="M1470" s="28"/>
      <c r="N1470" s="28"/>
      <c r="O1470" s="28"/>
      <c r="P1470" s="28"/>
      <c r="Q1470" s="28"/>
      <c r="R1470" s="28"/>
      <c r="S1470" s="28"/>
      <c r="T1470" s="28"/>
      <c r="U1470" s="28"/>
      <c r="V1470" s="28"/>
      <c r="W1470" s="28"/>
      <c r="X1470" s="28"/>
      <c r="Y1470" s="28"/>
      <c r="Z1470" s="28"/>
      <c r="AA1470" s="28"/>
      <c r="AB1470" s="28"/>
      <c r="AC1470" s="28"/>
      <c r="AD1470" s="28"/>
      <c r="AE1470" s="28"/>
      <c r="AF1470" s="28"/>
      <c r="AG1470" s="28"/>
      <c r="AH1470" s="28"/>
      <c r="AI1470" s="28"/>
      <c r="AJ1470" s="28"/>
      <c r="AK1470" s="28"/>
      <c r="AL1470" s="28"/>
      <c r="AM1470" s="28"/>
      <c r="AN1470" s="28"/>
      <c r="AO1470" s="28"/>
      <c r="AP1470" s="5"/>
      <c r="AQ1470" s="5"/>
      <c r="AR1470" s="5">
        <v>234.9</v>
      </c>
      <c r="AS1470" s="5">
        <v>210.5</v>
      </c>
      <c r="AY1470" s="59"/>
      <c r="AZ1470" s="59"/>
    </row>
    <row r="1471" spans="1:52" x14ac:dyDescent="0.15">
      <c r="A1471" s="9"/>
      <c r="B1471" s="10"/>
      <c r="C1471" s="137"/>
      <c r="D1471" s="4" t="s">
        <v>9</v>
      </c>
      <c r="E1471" s="28"/>
      <c r="F1471" s="28"/>
      <c r="G1471" s="28"/>
      <c r="H1471" s="28"/>
      <c r="I1471" s="28"/>
      <c r="J1471" s="28"/>
      <c r="K1471" s="28"/>
      <c r="L1471" s="28"/>
      <c r="M1471" s="28"/>
      <c r="N1471" s="28"/>
      <c r="O1471" s="28"/>
      <c r="P1471" s="28"/>
      <c r="Q1471" s="28"/>
      <c r="R1471" s="28"/>
      <c r="S1471" s="28"/>
      <c r="T1471" s="28"/>
      <c r="U1471" s="28"/>
      <c r="V1471" s="28"/>
      <c r="W1471" s="28"/>
      <c r="X1471" s="28"/>
      <c r="Y1471" s="28"/>
      <c r="Z1471" s="28"/>
      <c r="AA1471" s="28"/>
      <c r="AB1471" s="28"/>
      <c r="AC1471" s="28"/>
      <c r="AD1471" s="28"/>
      <c r="AE1471" s="28"/>
      <c r="AF1471" s="28"/>
      <c r="AG1471" s="28"/>
      <c r="AH1471" s="28"/>
      <c r="AI1471" s="28"/>
      <c r="AJ1471" s="28"/>
      <c r="AK1471" s="28"/>
      <c r="AL1471" s="28"/>
      <c r="AM1471" s="28"/>
      <c r="AN1471" s="28"/>
      <c r="AO1471" s="28"/>
      <c r="AP1471" s="5"/>
      <c r="AQ1471" s="5"/>
      <c r="AR1471" s="5">
        <v>250.2</v>
      </c>
      <c r="AS1471" s="5">
        <v>226.8</v>
      </c>
      <c r="AY1471" s="59"/>
      <c r="AZ1471" s="59"/>
    </row>
    <row r="1472" spans="1:52" x14ac:dyDescent="0.15">
      <c r="A1472" s="9"/>
      <c r="B1472" s="10"/>
      <c r="C1472" s="137"/>
      <c r="D1472" s="4" t="s">
        <v>10</v>
      </c>
      <c r="E1472" s="28"/>
      <c r="F1472" s="28"/>
      <c r="G1472" s="28"/>
      <c r="H1472" s="28"/>
      <c r="I1472" s="28"/>
      <c r="J1472" s="28"/>
      <c r="K1472" s="28"/>
      <c r="L1472" s="28"/>
      <c r="M1472" s="28"/>
      <c r="N1472" s="28"/>
      <c r="O1472" s="28"/>
      <c r="P1472" s="28"/>
      <c r="Q1472" s="28"/>
      <c r="R1472" s="28"/>
      <c r="S1472" s="28"/>
      <c r="T1472" s="28"/>
      <c r="U1472" s="28"/>
      <c r="V1472" s="28"/>
      <c r="W1472" s="28"/>
      <c r="X1472" s="28"/>
      <c r="Y1472" s="28"/>
      <c r="Z1472" s="28"/>
      <c r="AA1472" s="28"/>
      <c r="AB1472" s="28"/>
      <c r="AC1472" s="28"/>
      <c r="AD1472" s="28"/>
      <c r="AE1472" s="28"/>
      <c r="AF1472" s="28"/>
      <c r="AG1472" s="28"/>
      <c r="AH1472" s="28"/>
      <c r="AI1472" s="28"/>
      <c r="AJ1472" s="28"/>
      <c r="AK1472" s="28"/>
      <c r="AL1472" s="28"/>
      <c r="AM1472" s="28"/>
      <c r="AN1472" s="28"/>
      <c r="AO1472" s="28"/>
      <c r="AP1472" s="5"/>
      <c r="AQ1472" s="5"/>
      <c r="AR1472" s="5">
        <v>16.899999999999999</v>
      </c>
      <c r="AS1472" s="5">
        <v>14.4</v>
      </c>
      <c r="AY1472" s="59"/>
      <c r="AZ1472" s="59"/>
    </row>
    <row r="1473" spans="1:52" ht="14.25" thickBot="1" x14ac:dyDescent="0.2">
      <c r="A1473" s="12"/>
      <c r="B1473" s="12"/>
      <c r="C1473" s="138"/>
      <c r="D1473" s="6" t="s">
        <v>11</v>
      </c>
      <c r="E1473" s="29"/>
      <c r="F1473" s="29"/>
      <c r="G1473" s="29"/>
      <c r="H1473" s="29"/>
      <c r="I1473" s="29"/>
      <c r="J1473" s="29"/>
      <c r="K1473" s="29"/>
      <c r="L1473" s="29"/>
      <c r="M1473" s="29"/>
      <c r="N1473" s="29"/>
      <c r="O1473" s="29"/>
      <c r="P1473" s="29"/>
      <c r="Q1473" s="29"/>
      <c r="R1473" s="29"/>
      <c r="S1473" s="29"/>
      <c r="T1473" s="29"/>
      <c r="U1473" s="29"/>
      <c r="V1473" s="29"/>
      <c r="W1473" s="29"/>
      <c r="X1473" s="29"/>
      <c r="Y1473" s="29"/>
      <c r="Z1473" s="29"/>
      <c r="AA1473" s="29"/>
      <c r="AB1473" s="29"/>
      <c r="AC1473" s="29"/>
      <c r="AD1473" s="29"/>
      <c r="AE1473" s="29"/>
      <c r="AF1473" s="29"/>
      <c r="AG1473" s="29"/>
      <c r="AH1473" s="29"/>
      <c r="AI1473" s="29"/>
      <c r="AJ1473" s="29"/>
      <c r="AK1473" s="29"/>
      <c r="AL1473" s="29"/>
      <c r="AM1473" s="29"/>
      <c r="AN1473" s="29"/>
      <c r="AO1473" s="29"/>
      <c r="AP1473" s="7"/>
      <c r="AQ1473" s="7"/>
      <c r="AR1473" s="7">
        <v>18</v>
      </c>
      <c r="AS1473" s="7">
        <v>15.8</v>
      </c>
      <c r="AY1473" s="59"/>
      <c r="AZ1473" s="59"/>
    </row>
    <row r="1474" spans="1:52" x14ac:dyDescent="0.15">
      <c r="A1474" s="9"/>
      <c r="B1474" s="8"/>
      <c r="C1474" s="136" t="s">
        <v>262</v>
      </c>
      <c r="D1474" s="2" t="s">
        <v>6</v>
      </c>
      <c r="E1474" s="26"/>
      <c r="F1474" s="26"/>
      <c r="G1474" s="26"/>
      <c r="H1474" s="26"/>
      <c r="I1474" s="26"/>
      <c r="J1474" s="26"/>
      <c r="K1474" s="26"/>
      <c r="L1474" s="26"/>
      <c r="M1474" s="26"/>
      <c r="N1474" s="26"/>
      <c r="O1474" s="26"/>
      <c r="P1474" s="26"/>
      <c r="Q1474" s="26"/>
      <c r="R1474" s="26"/>
      <c r="S1474" s="26"/>
      <c r="T1474" s="26"/>
      <c r="U1474" s="26"/>
      <c r="V1474" s="26"/>
      <c r="W1474" s="26"/>
      <c r="X1474" s="26"/>
      <c r="Y1474" s="26"/>
      <c r="Z1474" s="26"/>
      <c r="AA1474" s="26"/>
      <c r="AB1474" s="26"/>
      <c r="AC1474" s="26"/>
      <c r="AD1474" s="26"/>
      <c r="AE1474" s="26"/>
      <c r="AF1474" s="26"/>
      <c r="AG1474" s="26"/>
      <c r="AH1474" s="26"/>
      <c r="AI1474" s="26"/>
      <c r="AJ1474" s="26"/>
      <c r="AK1474" s="26"/>
      <c r="AL1474" s="26"/>
      <c r="AM1474" s="26"/>
      <c r="AN1474" s="26"/>
      <c r="AO1474" s="26"/>
      <c r="AP1474" s="3"/>
      <c r="AQ1474" s="3"/>
      <c r="AR1474" s="3">
        <v>220.7</v>
      </c>
      <c r="AS1474" s="3">
        <v>230.4</v>
      </c>
      <c r="AY1474" s="59"/>
      <c r="AZ1474" s="59"/>
    </row>
    <row r="1475" spans="1:52" x14ac:dyDescent="0.15">
      <c r="A1475" s="9" t="s">
        <v>263</v>
      </c>
      <c r="B1475" s="10" t="s">
        <v>264</v>
      </c>
      <c r="C1475" s="137"/>
      <c r="D1475" s="4" t="s">
        <v>7</v>
      </c>
      <c r="E1475" s="28"/>
      <c r="F1475" s="28"/>
      <c r="G1475" s="28"/>
      <c r="H1475" s="28"/>
      <c r="I1475" s="28"/>
      <c r="J1475" s="28"/>
      <c r="K1475" s="28"/>
      <c r="L1475" s="28"/>
      <c r="M1475" s="28"/>
      <c r="N1475" s="28"/>
      <c r="O1475" s="28"/>
      <c r="P1475" s="28"/>
      <c r="Q1475" s="28"/>
      <c r="R1475" s="28"/>
      <c r="S1475" s="28"/>
      <c r="T1475" s="28"/>
      <c r="U1475" s="28"/>
      <c r="V1475" s="28"/>
      <c r="W1475" s="28"/>
      <c r="X1475" s="28"/>
      <c r="Y1475" s="28"/>
      <c r="Z1475" s="28"/>
      <c r="AA1475" s="28"/>
      <c r="AB1475" s="28"/>
      <c r="AC1475" s="28"/>
      <c r="AD1475" s="28"/>
      <c r="AE1475" s="28"/>
      <c r="AF1475" s="28"/>
      <c r="AG1475" s="28"/>
      <c r="AH1475" s="28"/>
      <c r="AI1475" s="28"/>
      <c r="AJ1475" s="28"/>
      <c r="AK1475" s="28"/>
      <c r="AL1475" s="28"/>
      <c r="AM1475" s="28"/>
      <c r="AN1475" s="28"/>
      <c r="AO1475" s="28"/>
      <c r="AP1475" s="5"/>
      <c r="AQ1475" s="5"/>
      <c r="AR1475" s="5">
        <v>79.599999999999994</v>
      </c>
      <c r="AS1475" s="5">
        <v>75.400000000000006</v>
      </c>
      <c r="AY1475" s="59"/>
      <c r="AZ1475" s="59"/>
    </row>
    <row r="1476" spans="1:52" x14ac:dyDescent="0.15">
      <c r="A1476" s="9" t="s">
        <v>265</v>
      </c>
      <c r="B1476" s="10"/>
      <c r="C1476" s="137"/>
      <c r="D1476" s="4" t="s">
        <v>8</v>
      </c>
      <c r="E1476" s="28"/>
      <c r="F1476" s="28"/>
      <c r="G1476" s="28"/>
      <c r="H1476" s="28"/>
      <c r="I1476" s="28"/>
      <c r="J1476" s="28"/>
      <c r="K1476" s="28"/>
      <c r="L1476" s="28"/>
      <c r="M1476" s="28"/>
      <c r="N1476" s="28"/>
      <c r="O1476" s="28"/>
      <c r="P1476" s="28"/>
      <c r="Q1476" s="28"/>
      <c r="R1476" s="28"/>
      <c r="S1476" s="28"/>
      <c r="T1476" s="28"/>
      <c r="U1476" s="28"/>
      <c r="V1476" s="28"/>
      <c r="W1476" s="28"/>
      <c r="X1476" s="28"/>
      <c r="Y1476" s="28"/>
      <c r="Z1476" s="28"/>
      <c r="AA1476" s="28"/>
      <c r="AB1476" s="28"/>
      <c r="AC1476" s="28"/>
      <c r="AD1476" s="28"/>
      <c r="AE1476" s="28"/>
      <c r="AF1476" s="28"/>
      <c r="AG1476" s="28"/>
      <c r="AH1476" s="28"/>
      <c r="AI1476" s="28"/>
      <c r="AJ1476" s="28"/>
      <c r="AK1476" s="28"/>
      <c r="AL1476" s="28"/>
      <c r="AM1476" s="28"/>
      <c r="AN1476" s="28"/>
      <c r="AO1476" s="28"/>
      <c r="AP1476" s="5"/>
      <c r="AQ1476" s="5"/>
      <c r="AR1476" s="5">
        <v>141.1</v>
      </c>
      <c r="AS1476" s="5">
        <v>155</v>
      </c>
      <c r="AY1476" s="59"/>
      <c r="AZ1476" s="59"/>
    </row>
    <row r="1477" spans="1:52" x14ac:dyDescent="0.15">
      <c r="A1477" s="9"/>
      <c r="B1477" s="10"/>
      <c r="C1477" s="137"/>
      <c r="D1477" s="4" t="s">
        <v>9</v>
      </c>
      <c r="E1477" s="28"/>
      <c r="F1477" s="28"/>
      <c r="G1477" s="28"/>
      <c r="H1477" s="28"/>
      <c r="I1477" s="28"/>
      <c r="J1477" s="28"/>
      <c r="K1477" s="28"/>
      <c r="L1477" s="28"/>
      <c r="M1477" s="28"/>
      <c r="N1477" s="28"/>
      <c r="O1477" s="28"/>
      <c r="P1477" s="28"/>
      <c r="Q1477" s="28"/>
      <c r="R1477" s="28"/>
      <c r="S1477" s="28"/>
      <c r="T1477" s="28"/>
      <c r="U1477" s="28"/>
      <c r="V1477" s="28"/>
      <c r="W1477" s="28"/>
      <c r="X1477" s="28"/>
      <c r="Y1477" s="28"/>
      <c r="Z1477" s="28"/>
      <c r="AA1477" s="28"/>
      <c r="AB1477" s="28"/>
      <c r="AC1477" s="28"/>
      <c r="AD1477" s="28"/>
      <c r="AE1477" s="28"/>
      <c r="AF1477" s="28"/>
      <c r="AG1477" s="28"/>
      <c r="AH1477" s="28"/>
      <c r="AI1477" s="28"/>
      <c r="AJ1477" s="28"/>
      <c r="AK1477" s="28"/>
      <c r="AL1477" s="28"/>
      <c r="AM1477" s="28"/>
      <c r="AN1477" s="28"/>
      <c r="AO1477" s="28"/>
      <c r="AP1477" s="5"/>
      <c r="AQ1477" s="5"/>
      <c r="AR1477" s="5">
        <v>218.7</v>
      </c>
      <c r="AS1477" s="5">
        <v>223.1</v>
      </c>
      <c r="AY1477" s="59"/>
      <c r="AZ1477" s="59"/>
    </row>
    <row r="1478" spans="1:52" x14ac:dyDescent="0.15">
      <c r="A1478" s="9"/>
      <c r="B1478" s="10"/>
      <c r="C1478" s="137"/>
      <c r="D1478" s="4" t="s">
        <v>10</v>
      </c>
      <c r="E1478" s="28"/>
      <c r="F1478" s="28"/>
      <c r="G1478" s="28"/>
      <c r="H1478" s="28"/>
      <c r="I1478" s="28"/>
      <c r="J1478" s="28"/>
      <c r="K1478" s="28"/>
      <c r="L1478" s="28"/>
      <c r="M1478" s="28"/>
      <c r="N1478" s="28"/>
      <c r="O1478" s="28"/>
      <c r="P1478" s="28"/>
      <c r="Q1478" s="28"/>
      <c r="R1478" s="28"/>
      <c r="S1478" s="28"/>
      <c r="T1478" s="28"/>
      <c r="U1478" s="28"/>
      <c r="V1478" s="28"/>
      <c r="W1478" s="28"/>
      <c r="X1478" s="28"/>
      <c r="Y1478" s="28"/>
      <c r="Z1478" s="28"/>
      <c r="AA1478" s="28"/>
      <c r="AB1478" s="28"/>
      <c r="AC1478" s="28"/>
      <c r="AD1478" s="28"/>
      <c r="AE1478" s="28"/>
      <c r="AF1478" s="28"/>
      <c r="AG1478" s="28"/>
      <c r="AH1478" s="28"/>
      <c r="AI1478" s="28"/>
      <c r="AJ1478" s="28"/>
      <c r="AK1478" s="28"/>
      <c r="AL1478" s="28"/>
      <c r="AM1478" s="28"/>
      <c r="AN1478" s="28"/>
      <c r="AO1478" s="28"/>
      <c r="AP1478" s="5"/>
      <c r="AQ1478" s="5"/>
      <c r="AR1478" s="5">
        <v>2</v>
      </c>
      <c r="AS1478" s="5">
        <v>7.3</v>
      </c>
      <c r="AY1478" s="59"/>
      <c r="AZ1478" s="59"/>
    </row>
    <row r="1479" spans="1:52" ht="14.25" thickBot="1" x14ac:dyDescent="0.2">
      <c r="A1479" s="9"/>
      <c r="B1479" s="10"/>
      <c r="C1479" s="138"/>
      <c r="D1479" s="6" t="s">
        <v>11</v>
      </c>
      <c r="E1479" s="29"/>
      <c r="F1479" s="29"/>
      <c r="G1479" s="29"/>
      <c r="H1479" s="29"/>
      <c r="I1479" s="29"/>
      <c r="J1479" s="29"/>
      <c r="K1479" s="29"/>
      <c r="L1479" s="29"/>
      <c r="M1479" s="29"/>
      <c r="N1479" s="29"/>
      <c r="O1479" s="29"/>
      <c r="P1479" s="29"/>
      <c r="Q1479" s="29"/>
      <c r="R1479" s="29"/>
      <c r="S1479" s="29"/>
      <c r="T1479" s="29"/>
      <c r="U1479" s="29"/>
      <c r="V1479" s="29"/>
      <c r="W1479" s="29"/>
      <c r="X1479" s="29"/>
      <c r="Y1479" s="29"/>
      <c r="Z1479" s="29"/>
      <c r="AA1479" s="29"/>
      <c r="AB1479" s="29"/>
      <c r="AC1479" s="29"/>
      <c r="AD1479" s="29"/>
      <c r="AE1479" s="29"/>
      <c r="AF1479" s="29"/>
      <c r="AG1479" s="29"/>
      <c r="AH1479" s="29"/>
      <c r="AI1479" s="29"/>
      <c r="AJ1479" s="29"/>
      <c r="AK1479" s="29"/>
      <c r="AL1479" s="29"/>
      <c r="AM1479" s="29"/>
      <c r="AN1479" s="29"/>
      <c r="AO1479" s="29"/>
      <c r="AP1479" s="7"/>
      <c r="AQ1479" s="7"/>
      <c r="AR1479" s="7">
        <v>2.2000000000000002</v>
      </c>
      <c r="AS1479" s="7">
        <v>7.3</v>
      </c>
      <c r="AY1479" s="59"/>
      <c r="AZ1479" s="59"/>
    </row>
    <row r="1480" spans="1:52" x14ac:dyDescent="0.15">
      <c r="A1480" s="9"/>
      <c r="B1480" s="10"/>
      <c r="C1480" s="136" t="s">
        <v>266</v>
      </c>
      <c r="D1480" s="2" t="s">
        <v>6</v>
      </c>
      <c r="E1480" s="26"/>
      <c r="F1480" s="26"/>
      <c r="G1480" s="26"/>
      <c r="H1480" s="26"/>
      <c r="I1480" s="26"/>
      <c r="J1480" s="26"/>
      <c r="K1480" s="26"/>
      <c r="L1480" s="26"/>
      <c r="M1480" s="26"/>
      <c r="N1480" s="26"/>
      <c r="O1480" s="26"/>
      <c r="P1480" s="26"/>
      <c r="Q1480" s="26"/>
      <c r="R1480" s="26"/>
      <c r="S1480" s="26"/>
      <c r="T1480" s="26"/>
      <c r="U1480" s="26"/>
      <c r="V1480" s="26"/>
      <c r="W1480" s="26"/>
      <c r="X1480" s="26"/>
      <c r="Y1480" s="26"/>
      <c r="Z1480" s="26"/>
      <c r="AA1480" s="26"/>
      <c r="AB1480" s="26"/>
      <c r="AC1480" s="26"/>
      <c r="AD1480" s="26"/>
      <c r="AE1480" s="26"/>
      <c r="AF1480" s="26"/>
      <c r="AG1480" s="26"/>
      <c r="AH1480" s="26"/>
      <c r="AI1480" s="26"/>
      <c r="AJ1480" s="26"/>
      <c r="AK1480" s="26"/>
      <c r="AL1480" s="26"/>
      <c r="AM1480" s="26"/>
      <c r="AN1480" s="26"/>
      <c r="AO1480" s="26"/>
      <c r="AP1480" s="3"/>
      <c r="AQ1480" s="3"/>
      <c r="AR1480" s="3">
        <v>12.1</v>
      </c>
      <c r="AS1480" s="3">
        <v>12.7</v>
      </c>
      <c r="AY1480" s="59"/>
      <c r="AZ1480" s="59"/>
    </row>
    <row r="1481" spans="1:52" x14ac:dyDescent="0.15">
      <c r="A1481" s="9"/>
      <c r="B1481" s="10"/>
      <c r="C1481" s="137"/>
      <c r="D1481" s="4" t="s">
        <v>7</v>
      </c>
      <c r="E1481" s="28"/>
      <c r="F1481" s="28"/>
      <c r="G1481" s="28"/>
      <c r="H1481" s="28"/>
      <c r="I1481" s="28"/>
      <c r="J1481" s="28"/>
      <c r="K1481" s="28"/>
      <c r="L1481" s="28"/>
      <c r="M1481" s="28"/>
      <c r="N1481" s="28"/>
      <c r="O1481" s="28"/>
      <c r="P1481" s="28"/>
      <c r="Q1481" s="28"/>
      <c r="R1481" s="28"/>
      <c r="S1481" s="28"/>
      <c r="T1481" s="28"/>
      <c r="U1481" s="28"/>
      <c r="V1481" s="28"/>
      <c r="W1481" s="28"/>
      <c r="X1481" s="28"/>
      <c r="Y1481" s="28"/>
      <c r="Z1481" s="28"/>
      <c r="AA1481" s="28"/>
      <c r="AB1481" s="28"/>
      <c r="AC1481" s="28"/>
      <c r="AD1481" s="28"/>
      <c r="AE1481" s="28"/>
      <c r="AF1481" s="28"/>
      <c r="AG1481" s="28"/>
      <c r="AH1481" s="28"/>
      <c r="AI1481" s="28"/>
      <c r="AJ1481" s="28"/>
      <c r="AK1481" s="28"/>
      <c r="AL1481" s="28"/>
      <c r="AM1481" s="28"/>
      <c r="AN1481" s="28"/>
      <c r="AO1481" s="28"/>
      <c r="AP1481" s="5"/>
      <c r="AQ1481" s="5"/>
      <c r="AR1481" s="5">
        <v>0.8</v>
      </c>
      <c r="AS1481" s="5">
        <v>0.7</v>
      </c>
      <c r="AY1481" s="59"/>
      <c r="AZ1481" s="59"/>
    </row>
    <row r="1482" spans="1:52" x14ac:dyDescent="0.15">
      <c r="A1482" s="9"/>
      <c r="B1482" s="10"/>
      <c r="C1482" s="137"/>
      <c r="D1482" s="4" t="s">
        <v>8</v>
      </c>
      <c r="E1482" s="28"/>
      <c r="F1482" s="28"/>
      <c r="G1482" s="28"/>
      <c r="H1482" s="28"/>
      <c r="I1482" s="28"/>
      <c r="J1482" s="28"/>
      <c r="K1482" s="28"/>
      <c r="L1482" s="28"/>
      <c r="M1482" s="28"/>
      <c r="N1482" s="28"/>
      <c r="O1482" s="28"/>
      <c r="P1482" s="28"/>
      <c r="Q1482" s="28"/>
      <c r="R1482" s="28"/>
      <c r="S1482" s="28"/>
      <c r="T1482" s="28"/>
      <c r="U1482" s="28"/>
      <c r="V1482" s="28"/>
      <c r="W1482" s="28"/>
      <c r="X1482" s="28"/>
      <c r="Y1482" s="28"/>
      <c r="Z1482" s="28"/>
      <c r="AA1482" s="28"/>
      <c r="AB1482" s="28"/>
      <c r="AC1482" s="28"/>
      <c r="AD1482" s="28"/>
      <c r="AE1482" s="28"/>
      <c r="AF1482" s="28"/>
      <c r="AG1482" s="28"/>
      <c r="AH1482" s="28"/>
      <c r="AI1482" s="28"/>
      <c r="AJ1482" s="28"/>
      <c r="AK1482" s="28"/>
      <c r="AL1482" s="28"/>
      <c r="AM1482" s="28"/>
      <c r="AN1482" s="28"/>
      <c r="AO1482" s="28"/>
      <c r="AP1482" s="5"/>
      <c r="AQ1482" s="5"/>
      <c r="AR1482" s="5">
        <v>11.3</v>
      </c>
      <c r="AS1482" s="5">
        <v>12</v>
      </c>
      <c r="AY1482" s="59"/>
      <c r="AZ1482" s="59"/>
    </row>
    <row r="1483" spans="1:52" x14ac:dyDescent="0.15">
      <c r="A1483" s="9"/>
      <c r="B1483" s="10"/>
      <c r="C1483" s="137"/>
      <c r="D1483" s="4" t="s">
        <v>9</v>
      </c>
      <c r="E1483" s="28"/>
      <c r="F1483" s="28"/>
      <c r="G1483" s="28"/>
      <c r="H1483" s="28"/>
      <c r="I1483" s="28"/>
      <c r="J1483" s="28"/>
      <c r="K1483" s="28"/>
      <c r="L1483" s="28"/>
      <c r="M1483" s="28"/>
      <c r="N1483" s="28"/>
      <c r="O1483" s="28"/>
      <c r="P1483" s="28"/>
      <c r="Q1483" s="28"/>
      <c r="R1483" s="28"/>
      <c r="S1483" s="28"/>
      <c r="T1483" s="28"/>
      <c r="U1483" s="28"/>
      <c r="V1483" s="28"/>
      <c r="W1483" s="28"/>
      <c r="X1483" s="28"/>
      <c r="Y1483" s="28"/>
      <c r="Z1483" s="28"/>
      <c r="AA1483" s="28"/>
      <c r="AB1483" s="28"/>
      <c r="AC1483" s="28"/>
      <c r="AD1483" s="28"/>
      <c r="AE1483" s="28"/>
      <c r="AF1483" s="28"/>
      <c r="AG1483" s="28"/>
      <c r="AH1483" s="28"/>
      <c r="AI1483" s="28"/>
      <c r="AJ1483" s="28"/>
      <c r="AK1483" s="28"/>
      <c r="AL1483" s="28"/>
      <c r="AM1483" s="28"/>
      <c r="AN1483" s="28"/>
      <c r="AO1483" s="28"/>
      <c r="AP1483" s="5"/>
      <c r="AQ1483" s="5"/>
      <c r="AR1483" s="5">
        <v>8.6</v>
      </c>
      <c r="AS1483" s="5">
        <v>8.6999999999999993</v>
      </c>
      <c r="AY1483" s="59"/>
      <c r="AZ1483" s="59"/>
    </row>
    <row r="1484" spans="1:52" x14ac:dyDescent="0.15">
      <c r="A1484" s="9"/>
      <c r="B1484" s="10"/>
      <c r="C1484" s="137"/>
      <c r="D1484" s="4" t="s">
        <v>10</v>
      </c>
      <c r="E1484" s="28"/>
      <c r="F1484" s="28"/>
      <c r="G1484" s="28"/>
      <c r="H1484" s="28"/>
      <c r="I1484" s="28"/>
      <c r="J1484" s="28"/>
      <c r="K1484" s="28"/>
      <c r="L1484" s="28"/>
      <c r="M1484" s="28"/>
      <c r="N1484" s="28"/>
      <c r="O1484" s="28"/>
      <c r="P1484" s="28"/>
      <c r="Q1484" s="28"/>
      <c r="R1484" s="28"/>
      <c r="S1484" s="28"/>
      <c r="T1484" s="28"/>
      <c r="U1484" s="28"/>
      <c r="V1484" s="28"/>
      <c r="W1484" s="28"/>
      <c r="X1484" s="28"/>
      <c r="Y1484" s="28"/>
      <c r="Z1484" s="28"/>
      <c r="AA1484" s="28"/>
      <c r="AB1484" s="28"/>
      <c r="AC1484" s="28"/>
      <c r="AD1484" s="28"/>
      <c r="AE1484" s="28"/>
      <c r="AF1484" s="28"/>
      <c r="AG1484" s="28"/>
      <c r="AH1484" s="28"/>
      <c r="AI1484" s="28"/>
      <c r="AJ1484" s="28"/>
      <c r="AK1484" s="28"/>
      <c r="AL1484" s="28"/>
      <c r="AM1484" s="28"/>
      <c r="AN1484" s="28"/>
      <c r="AO1484" s="28"/>
      <c r="AP1484" s="5"/>
      <c r="AQ1484" s="5"/>
      <c r="AR1484" s="5">
        <v>3.5</v>
      </c>
      <c r="AS1484" s="5">
        <v>4</v>
      </c>
      <c r="AY1484" s="59"/>
      <c r="AZ1484" s="59"/>
    </row>
    <row r="1485" spans="1:52" ht="14.25" thickBot="1" x14ac:dyDescent="0.2">
      <c r="A1485" s="12"/>
      <c r="B1485" s="13"/>
      <c r="C1485" s="138"/>
      <c r="D1485" s="6" t="s">
        <v>11</v>
      </c>
      <c r="E1485" s="29"/>
      <c r="F1485" s="29"/>
      <c r="G1485" s="29"/>
      <c r="H1485" s="29"/>
      <c r="I1485" s="29"/>
      <c r="J1485" s="29"/>
      <c r="K1485" s="29"/>
      <c r="L1485" s="29"/>
      <c r="M1485" s="29"/>
      <c r="N1485" s="29"/>
      <c r="O1485" s="29"/>
      <c r="P1485" s="29"/>
      <c r="Q1485" s="29"/>
      <c r="R1485" s="29"/>
      <c r="S1485" s="29"/>
      <c r="T1485" s="29"/>
      <c r="U1485" s="29"/>
      <c r="V1485" s="29"/>
      <c r="W1485" s="29"/>
      <c r="X1485" s="29"/>
      <c r="Y1485" s="29"/>
      <c r="Z1485" s="29"/>
      <c r="AA1485" s="29"/>
      <c r="AB1485" s="29"/>
      <c r="AC1485" s="29"/>
      <c r="AD1485" s="29"/>
      <c r="AE1485" s="29"/>
      <c r="AF1485" s="29"/>
      <c r="AG1485" s="29"/>
      <c r="AH1485" s="29"/>
      <c r="AI1485" s="29"/>
      <c r="AJ1485" s="29"/>
      <c r="AK1485" s="29"/>
      <c r="AL1485" s="29"/>
      <c r="AM1485" s="29"/>
      <c r="AN1485" s="29"/>
      <c r="AO1485" s="29"/>
      <c r="AP1485" s="7"/>
      <c r="AQ1485" s="7"/>
      <c r="AR1485" s="7">
        <v>6.9</v>
      </c>
      <c r="AS1485" s="7">
        <v>4.4000000000000004</v>
      </c>
      <c r="AY1485" s="59"/>
      <c r="AZ1485" s="59"/>
    </row>
    <row r="1486" spans="1:52" x14ac:dyDescent="0.15">
      <c r="A1486" s="8"/>
      <c r="B1486" s="139" t="s">
        <v>267</v>
      </c>
      <c r="C1486" s="140"/>
      <c r="D1486" s="2" t="s">
        <v>6</v>
      </c>
      <c r="E1486" s="26">
        <f t="shared" ref="E1486:AI1486" si="1736">SUM(E1487:E1488)-SUM(E1489:E1490)</f>
        <v>0</v>
      </c>
      <c r="F1486" s="26">
        <f t="shared" si="1736"/>
        <v>0</v>
      </c>
      <c r="G1486" s="26">
        <f t="shared" si="1736"/>
        <v>0</v>
      </c>
      <c r="H1486" s="26">
        <f t="shared" si="1736"/>
        <v>0</v>
      </c>
      <c r="I1486" s="26">
        <f t="shared" si="1736"/>
        <v>0</v>
      </c>
      <c r="J1486" s="26">
        <f t="shared" si="1736"/>
        <v>0</v>
      </c>
      <c r="K1486" s="26">
        <f t="shared" si="1736"/>
        <v>0</v>
      </c>
      <c r="L1486" s="26">
        <f t="shared" si="1736"/>
        <v>0</v>
      </c>
      <c r="M1486" s="26">
        <f t="shared" si="1736"/>
        <v>0</v>
      </c>
      <c r="N1486" s="26">
        <f t="shared" si="1736"/>
        <v>0</v>
      </c>
      <c r="O1486" s="26">
        <f t="shared" si="1736"/>
        <v>0</v>
      </c>
      <c r="P1486" s="26">
        <f t="shared" si="1736"/>
        <v>0</v>
      </c>
      <c r="Q1486" s="26">
        <f t="shared" si="1736"/>
        <v>0</v>
      </c>
      <c r="R1486" s="26">
        <f t="shared" si="1736"/>
        <v>0</v>
      </c>
      <c r="S1486" s="26">
        <f t="shared" si="1736"/>
        <v>0</v>
      </c>
      <c r="T1486" s="26">
        <f t="shared" si="1736"/>
        <v>0</v>
      </c>
      <c r="U1486" s="26">
        <f t="shared" si="1736"/>
        <v>0</v>
      </c>
      <c r="V1486" s="26">
        <f t="shared" si="1736"/>
        <v>0</v>
      </c>
      <c r="W1486" s="26">
        <f t="shared" si="1736"/>
        <v>0</v>
      </c>
      <c r="X1486" s="26">
        <f t="shared" si="1736"/>
        <v>0</v>
      </c>
      <c r="Y1486" s="26">
        <f t="shared" si="1736"/>
        <v>0</v>
      </c>
      <c r="Z1486" s="26">
        <f t="shared" si="1736"/>
        <v>0</v>
      </c>
      <c r="AA1486" s="26">
        <f t="shared" si="1736"/>
        <v>0</v>
      </c>
      <c r="AB1486" s="26">
        <f t="shared" si="1736"/>
        <v>0</v>
      </c>
      <c r="AC1486" s="26">
        <f t="shared" si="1736"/>
        <v>0</v>
      </c>
      <c r="AD1486" s="26">
        <f t="shared" si="1736"/>
        <v>0</v>
      </c>
      <c r="AE1486" s="26">
        <f t="shared" si="1736"/>
        <v>0</v>
      </c>
      <c r="AF1486" s="26">
        <f t="shared" si="1736"/>
        <v>0</v>
      </c>
      <c r="AG1486" s="26">
        <f t="shared" si="1736"/>
        <v>0</v>
      </c>
      <c r="AH1486" s="26">
        <f t="shared" si="1736"/>
        <v>0</v>
      </c>
      <c r="AI1486" s="26">
        <f t="shared" si="1736"/>
        <v>0</v>
      </c>
      <c r="AJ1486" s="26">
        <f t="shared" ref="AJ1486:AK1486" si="1737">SUM(AJ1487:AJ1488)-SUM(AJ1489:AJ1490)</f>
        <v>0</v>
      </c>
      <c r="AK1486" s="26">
        <f t="shared" si="1737"/>
        <v>0</v>
      </c>
      <c r="AL1486" s="26">
        <f t="shared" ref="AL1486" si="1738">SUM(AL1487:AL1488)-SUM(AL1489:AL1490)</f>
        <v>0</v>
      </c>
      <c r="AM1486" s="26">
        <f t="shared" ref="AM1486" si="1739">SUM(AM1487:AM1488)-SUM(AM1489:AM1490)</f>
        <v>0</v>
      </c>
      <c r="AN1486" s="26">
        <f t="shared" ref="AN1486" si="1740">SUM(AN1487:AN1488)-SUM(AN1489:AN1490)</f>
        <v>0</v>
      </c>
      <c r="AO1486" s="26">
        <f t="shared" ref="AO1486" si="1741">SUM(AO1487:AO1488)-SUM(AO1489:AO1490)</f>
        <v>0</v>
      </c>
      <c r="AP1486" s="27">
        <f t="shared" ref="AP1486" si="1742">SUM(AP1487:AP1488)-SUM(AP1489:AP1490)</f>
        <v>0</v>
      </c>
      <c r="AQ1486" s="27">
        <f t="shared" ref="AQ1486" si="1743">SUM(AQ1487:AQ1488)-SUM(AQ1489:AQ1490)</f>
        <v>0</v>
      </c>
      <c r="AR1486" s="3">
        <v>2584.1</v>
      </c>
      <c r="AS1486" s="3">
        <v>2296.1999999999998</v>
      </c>
    </row>
    <row r="1487" spans="1:52" x14ac:dyDescent="0.15">
      <c r="A1487" s="9"/>
      <c r="B1487" s="141"/>
      <c r="C1487" s="142"/>
      <c r="D1487" s="4" t="s">
        <v>7</v>
      </c>
      <c r="E1487" s="28"/>
      <c r="F1487" s="28"/>
      <c r="G1487" s="28"/>
      <c r="H1487" s="28"/>
      <c r="I1487" s="28"/>
      <c r="J1487" s="28"/>
      <c r="K1487" s="28"/>
      <c r="L1487" s="28"/>
      <c r="M1487" s="28"/>
      <c r="N1487" s="28"/>
      <c r="O1487" s="28"/>
      <c r="P1487" s="28"/>
      <c r="Q1487" s="28"/>
      <c r="R1487" s="28"/>
      <c r="S1487" s="28"/>
      <c r="T1487" s="28"/>
      <c r="U1487" s="28"/>
      <c r="V1487" s="28"/>
      <c r="W1487" s="28"/>
      <c r="X1487" s="28"/>
      <c r="Y1487" s="28"/>
      <c r="Z1487" s="28"/>
      <c r="AA1487" s="28"/>
      <c r="AB1487" s="28"/>
      <c r="AC1487" s="28"/>
      <c r="AD1487" s="28"/>
      <c r="AE1487" s="28"/>
      <c r="AF1487" s="28"/>
      <c r="AG1487" s="28"/>
      <c r="AH1487" s="28">
        <v>781542</v>
      </c>
      <c r="AI1487" s="28">
        <v>1016667</v>
      </c>
      <c r="AJ1487" s="28">
        <v>1245814</v>
      </c>
      <c r="AK1487" s="28">
        <v>1314998</v>
      </c>
      <c r="AL1487" s="28">
        <v>1247352</v>
      </c>
      <c r="AM1487" s="28">
        <v>1280205</v>
      </c>
      <c r="AN1487" s="28">
        <v>1189748</v>
      </c>
      <c r="AO1487" s="28">
        <v>1064024</v>
      </c>
      <c r="AP1487" s="5">
        <v>1198.0999999999999</v>
      </c>
      <c r="AQ1487" s="5">
        <v>1182.2</v>
      </c>
      <c r="AR1487" s="5">
        <v>1157.8</v>
      </c>
      <c r="AS1487" s="5">
        <v>1134.9000000000001</v>
      </c>
    </row>
    <row r="1488" spans="1:52" x14ac:dyDescent="0.15">
      <c r="A1488" s="9" t="s">
        <v>263</v>
      </c>
      <c r="B1488" s="141"/>
      <c r="C1488" s="142"/>
      <c r="D1488" s="4" t="s">
        <v>8</v>
      </c>
      <c r="E1488" s="28"/>
      <c r="F1488" s="28"/>
      <c r="G1488" s="28"/>
      <c r="H1488" s="28"/>
      <c r="I1488" s="28"/>
      <c r="J1488" s="28"/>
      <c r="K1488" s="28"/>
      <c r="L1488" s="28"/>
      <c r="M1488" s="28"/>
      <c r="N1488" s="28"/>
      <c r="O1488" s="28"/>
      <c r="P1488" s="28"/>
      <c r="Q1488" s="28"/>
      <c r="R1488" s="28"/>
      <c r="S1488" s="28"/>
      <c r="T1488" s="28"/>
      <c r="U1488" s="28"/>
      <c r="V1488" s="28"/>
      <c r="W1488" s="28"/>
      <c r="X1488" s="28"/>
      <c r="Y1488" s="28"/>
      <c r="Z1488" s="28"/>
      <c r="AA1488" s="28"/>
      <c r="AB1488" s="28"/>
      <c r="AC1488" s="28"/>
      <c r="AD1488" s="28"/>
      <c r="AE1488" s="28"/>
      <c r="AF1488" s="28"/>
      <c r="AG1488" s="28"/>
      <c r="AH1488" s="28">
        <v>1590530</v>
      </c>
      <c r="AI1488" s="28">
        <v>1745579</v>
      </c>
      <c r="AJ1488" s="28">
        <v>2007007</v>
      </c>
      <c r="AK1488" s="28">
        <v>1982380</v>
      </c>
      <c r="AL1488" s="28">
        <v>1872364</v>
      </c>
      <c r="AM1488" s="28">
        <v>1873986</v>
      </c>
      <c r="AN1488" s="28">
        <v>1845464</v>
      </c>
      <c r="AO1488" s="28">
        <v>1849552</v>
      </c>
      <c r="AP1488" s="5">
        <v>1352.3</v>
      </c>
      <c r="AQ1488" s="5">
        <v>1207.8</v>
      </c>
      <c r="AR1488" s="5">
        <v>1426.3</v>
      </c>
      <c r="AS1488" s="5">
        <v>1161.3</v>
      </c>
    </row>
    <row r="1489" spans="1:45" x14ac:dyDescent="0.15">
      <c r="A1489" s="9" t="s">
        <v>265</v>
      </c>
      <c r="B1489" s="141"/>
      <c r="C1489" s="142"/>
      <c r="D1489" s="4" t="s">
        <v>9</v>
      </c>
      <c r="E1489" s="28"/>
      <c r="F1489" s="28"/>
      <c r="G1489" s="28"/>
      <c r="H1489" s="28"/>
      <c r="I1489" s="28"/>
      <c r="J1489" s="28"/>
      <c r="K1489" s="28"/>
      <c r="L1489" s="28"/>
      <c r="M1489" s="28"/>
      <c r="N1489" s="28"/>
      <c r="O1489" s="28"/>
      <c r="P1489" s="28"/>
      <c r="Q1489" s="28"/>
      <c r="R1489" s="28"/>
      <c r="S1489" s="28"/>
      <c r="T1489" s="28"/>
      <c r="U1489" s="28"/>
      <c r="V1489" s="28"/>
      <c r="W1489" s="28"/>
      <c r="X1489" s="28"/>
      <c r="Y1489" s="28"/>
      <c r="Z1489" s="28"/>
      <c r="AA1489" s="28"/>
      <c r="AB1489" s="28"/>
      <c r="AC1489" s="28"/>
      <c r="AD1489" s="28"/>
      <c r="AE1489" s="28"/>
      <c r="AF1489" s="28"/>
      <c r="AG1489" s="28"/>
      <c r="AH1489" s="28">
        <v>2018823</v>
      </c>
      <c r="AI1489" s="28">
        <v>2316974</v>
      </c>
      <c r="AJ1489" s="28">
        <v>2721462</v>
      </c>
      <c r="AK1489" s="28">
        <v>2749430</v>
      </c>
      <c r="AL1489" s="28">
        <v>2601748</v>
      </c>
      <c r="AM1489" s="28">
        <v>2633210</v>
      </c>
      <c r="AN1489" s="28">
        <v>2527327</v>
      </c>
      <c r="AO1489" s="28">
        <v>2472508</v>
      </c>
      <c r="AP1489" s="5">
        <v>2130.6</v>
      </c>
      <c r="AQ1489" s="5">
        <v>1997.9</v>
      </c>
      <c r="AR1489" s="5">
        <v>2188.6</v>
      </c>
      <c r="AS1489" s="5">
        <v>1961.9</v>
      </c>
    </row>
    <row r="1490" spans="1:45" x14ac:dyDescent="0.15">
      <c r="A1490" s="9"/>
      <c r="B1490" s="141"/>
      <c r="C1490" s="142"/>
      <c r="D1490" s="4" t="s">
        <v>10</v>
      </c>
      <c r="E1490" s="28"/>
      <c r="F1490" s="28"/>
      <c r="G1490" s="28"/>
      <c r="H1490" s="28"/>
      <c r="I1490" s="28"/>
      <c r="J1490" s="28"/>
      <c r="K1490" s="28"/>
      <c r="L1490" s="28"/>
      <c r="M1490" s="28"/>
      <c r="N1490" s="28"/>
      <c r="O1490" s="28"/>
      <c r="P1490" s="28"/>
      <c r="Q1490" s="28"/>
      <c r="R1490" s="28"/>
      <c r="S1490" s="28"/>
      <c r="T1490" s="28"/>
      <c r="U1490" s="28"/>
      <c r="V1490" s="28"/>
      <c r="W1490" s="28"/>
      <c r="X1490" s="28"/>
      <c r="Y1490" s="28"/>
      <c r="Z1490" s="28"/>
      <c r="AA1490" s="28"/>
      <c r="AB1490" s="28"/>
      <c r="AC1490" s="28"/>
      <c r="AD1490" s="28"/>
      <c r="AE1490" s="28"/>
      <c r="AF1490" s="28"/>
      <c r="AG1490" s="28"/>
      <c r="AH1490" s="28">
        <v>353249</v>
      </c>
      <c r="AI1490" s="28">
        <v>445272</v>
      </c>
      <c r="AJ1490" s="28">
        <v>531359</v>
      </c>
      <c r="AK1490" s="28">
        <v>547948</v>
      </c>
      <c r="AL1490" s="28">
        <v>517968</v>
      </c>
      <c r="AM1490" s="28">
        <v>520981</v>
      </c>
      <c r="AN1490" s="28">
        <v>507885</v>
      </c>
      <c r="AO1490" s="28">
        <v>441068</v>
      </c>
      <c r="AP1490" s="5">
        <v>419.8</v>
      </c>
      <c r="AQ1490" s="5">
        <v>392.1</v>
      </c>
      <c r="AR1490" s="5">
        <v>395.5</v>
      </c>
      <c r="AS1490" s="5">
        <v>334.3</v>
      </c>
    </row>
    <row r="1491" spans="1:45" ht="14.25" thickBot="1" x14ac:dyDescent="0.2">
      <c r="A1491" s="9"/>
      <c r="B1491" s="143"/>
      <c r="C1491" s="144"/>
      <c r="D1491" s="6" t="s">
        <v>11</v>
      </c>
      <c r="E1491" s="29"/>
      <c r="F1491" s="29"/>
      <c r="G1491" s="29"/>
      <c r="H1491" s="29"/>
      <c r="I1491" s="29"/>
      <c r="J1491" s="29"/>
      <c r="K1491" s="29"/>
      <c r="L1491" s="29"/>
      <c r="M1491" s="29"/>
      <c r="N1491" s="29"/>
      <c r="O1491" s="29"/>
      <c r="P1491" s="29"/>
      <c r="Q1491" s="29"/>
      <c r="R1491" s="29"/>
      <c r="S1491" s="29"/>
      <c r="T1491" s="29"/>
      <c r="U1491" s="29"/>
      <c r="V1491" s="29"/>
      <c r="W1491" s="29"/>
      <c r="X1491" s="29"/>
      <c r="Y1491" s="29"/>
      <c r="Z1491" s="29"/>
      <c r="AA1491" s="29"/>
      <c r="AB1491" s="29"/>
      <c r="AC1491" s="29"/>
      <c r="AD1491" s="29"/>
      <c r="AE1491" s="29"/>
      <c r="AF1491" s="29"/>
      <c r="AG1491" s="29"/>
      <c r="AH1491" s="29">
        <v>368558</v>
      </c>
      <c r="AI1491" s="29">
        <v>466649</v>
      </c>
      <c r="AJ1491" s="29">
        <v>557374</v>
      </c>
      <c r="AK1491" s="29">
        <v>579934</v>
      </c>
      <c r="AL1491" s="29">
        <v>539271</v>
      </c>
      <c r="AM1491" s="29">
        <v>535610</v>
      </c>
      <c r="AN1491" s="29">
        <v>530404</v>
      </c>
      <c r="AO1491" s="29">
        <v>461105</v>
      </c>
      <c r="AP1491" s="7">
        <v>450</v>
      </c>
      <c r="AQ1491" s="7">
        <v>417</v>
      </c>
      <c r="AR1491" s="7">
        <v>451.1</v>
      </c>
      <c r="AS1491" s="7">
        <v>406.5</v>
      </c>
    </row>
    <row r="1492" spans="1:45" x14ac:dyDescent="0.15">
      <c r="A1492" s="9"/>
      <c r="B1492" s="10"/>
      <c r="C1492" s="133" t="s">
        <v>268</v>
      </c>
      <c r="D1492" s="2" t="s">
        <v>6</v>
      </c>
      <c r="E1492" s="26">
        <f t="shared" ref="E1492:AI1492" si="1744">SUM(E1493:E1494)-SUM(E1495:E1496)</f>
        <v>0</v>
      </c>
      <c r="F1492" s="26">
        <f t="shared" si="1744"/>
        <v>0</v>
      </c>
      <c r="G1492" s="26">
        <f t="shared" si="1744"/>
        <v>0</v>
      </c>
      <c r="H1492" s="26">
        <f t="shared" si="1744"/>
        <v>0</v>
      </c>
      <c r="I1492" s="26">
        <f t="shared" si="1744"/>
        <v>0</v>
      </c>
      <c r="J1492" s="26">
        <f t="shared" si="1744"/>
        <v>0</v>
      </c>
      <c r="K1492" s="26">
        <f t="shared" si="1744"/>
        <v>0</v>
      </c>
      <c r="L1492" s="26">
        <f t="shared" si="1744"/>
        <v>0</v>
      </c>
      <c r="M1492" s="26">
        <f t="shared" si="1744"/>
        <v>0</v>
      </c>
      <c r="N1492" s="26">
        <f t="shared" si="1744"/>
        <v>0</v>
      </c>
      <c r="O1492" s="26">
        <f t="shared" si="1744"/>
        <v>0</v>
      </c>
      <c r="P1492" s="26">
        <f t="shared" si="1744"/>
        <v>0</v>
      </c>
      <c r="Q1492" s="26">
        <f t="shared" si="1744"/>
        <v>0</v>
      </c>
      <c r="R1492" s="26">
        <f t="shared" si="1744"/>
        <v>0</v>
      </c>
      <c r="S1492" s="26">
        <f t="shared" si="1744"/>
        <v>0</v>
      </c>
      <c r="T1492" s="26">
        <f t="shared" si="1744"/>
        <v>0</v>
      </c>
      <c r="U1492" s="26">
        <f t="shared" si="1744"/>
        <v>0</v>
      </c>
      <c r="V1492" s="26">
        <f t="shared" si="1744"/>
        <v>0</v>
      </c>
      <c r="W1492" s="26">
        <f t="shared" si="1744"/>
        <v>0</v>
      </c>
      <c r="X1492" s="26">
        <f t="shared" si="1744"/>
        <v>0</v>
      </c>
      <c r="Y1492" s="26">
        <f t="shared" si="1744"/>
        <v>0</v>
      </c>
      <c r="Z1492" s="26">
        <f t="shared" si="1744"/>
        <v>0</v>
      </c>
      <c r="AA1492" s="26">
        <f t="shared" si="1744"/>
        <v>0</v>
      </c>
      <c r="AB1492" s="26">
        <f t="shared" si="1744"/>
        <v>0</v>
      </c>
      <c r="AC1492" s="26">
        <f t="shared" si="1744"/>
        <v>0</v>
      </c>
      <c r="AD1492" s="26">
        <f t="shared" si="1744"/>
        <v>0</v>
      </c>
      <c r="AE1492" s="26">
        <f t="shared" si="1744"/>
        <v>0</v>
      </c>
      <c r="AF1492" s="26">
        <f t="shared" si="1744"/>
        <v>0</v>
      </c>
      <c r="AG1492" s="26">
        <f t="shared" si="1744"/>
        <v>0</v>
      </c>
      <c r="AH1492" s="26">
        <f t="shared" si="1744"/>
        <v>9</v>
      </c>
      <c r="AI1492" s="26">
        <f t="shared" si="1744"/>
        <v>0</v>
      </c>
      <c r="AJ1492" s="26">
        <f t="shared" ref="AJ1492:AK1492" si="1745">SUM(AJ1493:AJ1494)-SUM(AJ1495:AJ1496)</f>
        <v>0</v>
      </c>
      <c r="AK1492" s="26">
        <f t="shared" si="1745"/>
        <v>0</v>
      </c>
      <c r="AL1492" s="26">
        <f t="shared" ref="AL1492" si="1746">SUM(AL1493:AL1494)-SUM(AL1495:AL1496)</f>
        <v>0</v>
      </c>
      <c r="AM1492" s="26">
        <f t="shared" ref="AM1492" si="1747">SUM(AM1493:AM1494)-SUM(AM1495:AM1496)</f>
        <v>0</v>
      </c>
      <c r="AN1492" s="26">
        <f t="shared" ref="AN1492" si="1748">SUM(AN1493:AN1494)-SUM(AN1495:AN1496)</f>
        <v>0</v>
      </c>
      <c r="AO1492" s="26">
        <f t="shared" ref="AO1492" si="1749">SUM(AO1493:AO1494)-SUM(AO1495:AO1496)</f>
        <v>0</v>
      </c>
      <c r="AP1492" s="27">
        <f t="shared" ref="AP1492" si="1750">SUM(AP1493:AP1494)-SUM(AP1495:AP1496)</f>
        <v>0</v>
      </c>
      <c r="AQ1492" s="27">
        <f t="shared" ref="AQ1492" si="1751">SUM(AQ1493:AQ1494)-SUM(AQ1495:AQ1496)</f>
        <v>0</v>
      </c>
      <c r="AR1492" s="3">
        <v>580.79999999999995</v>
      </c>
      <c r="AS1492" s="3">
        <v>450.4</v>
      </c>
    </row>
    <row r="1493" spans="1:45" x14ac:dyDescent="0.15">
      <c r="A1493" s="9"/>
      <c r="B1493" s="10"/>
      <c r="C1493" s="134"/>
      <c r="D1493" s="4" t="s">
        <v>7</v>
      </c>
      <c r="E1493" s="28"/>
      <c r="F1493" s="28"/>
      <c r="G1493" s="28"/>
      <c r="H1493" s="28">
        <v>57103</v>
      </c>
      <c r="I1493" s="28">
        <v>38321</v>
      </c>
      <c r="J1493" s="28">
        <v>84222</v>
      </c>
      <c r="K1493" s="28">
        <v>66735</v>
      </c>
      <c r="L1493" s="28">
        <v>83927</v>
      </c>
      <c r="M1493" s="28">
        <v>88658</v>
      </c>
      <c r="N1493" s="28">
        <v>107763</v>
      </c>
      <c r="O1493" s="28">
        <v>123564</v>
      </c>
      <c r="P1493" s="28">
        <v>179555</v>
      </c>
      <c r="Q1493" s="28">
        <v>239969</v>
      </c>
      <c r="R1493" s="28">
        <v>230799</v>
      </c>
      <c r="S1493" s="28">
        <v>234290</v>
      </c>
      <c r="T1493" s="28">
        <v>204061</v>
      </c>
      <c r="U1493" s="28">
        <v>186122</v>
      </c>
      <c r="V1493" s="28">
        <v>200326</v>
      </c>
      <c r="W1493" s="28">
        <v>198733</v>
      </c>
      <c r="X1493" s="28">
        <v>290310</v>
      </c>
      <c r="Y1493" s="28">
        <v>277492</v>
      </c>
      <c r="Z1493" s="28">
        <v>283477</v>
      </c>
      <c r="AA1493" s="28">
        <v>298195</v>
      </c>
      <c r="AB1493" s="28">
        <v>292761</v>
      </c>
      <c r="AC1493" s="28">
        <v>275301</v>
      </c>
      <c r="AD1493" s="28">
        <v>277881</v>
      </c>
      <c r="AE1493" s="28">
        <v>226120</v>
      </c>
      <c r="AF1493" s="28">
        <v>241544</v>
      </c>
      <c r="AG1493" s="28">
        <v>204347</v>
      </c>
      <c r="AH1493" s="28">
        <v>209070</v>
      </c>
      <c r="AI1493" s="28">
        <v>246683</v>
      </c>
      <c r="AJ1493" s="28">
        <v>354970</v>
      </c>
      <c r="AK1493" s="28">
        <v>385750</v>
      </c>
      <c r="AL1493" s="28">
        <v>364160</v>
      </c>
      <c r="AM1493" s="28">
        <v>418330</v>
      </c>
      <c r="AN1493" s="28">
        <v>360760</v>
      </c>
      <c r="AO1493" s="28">
        <v>329466</v>
      </c>
      <c r="AP1493" s="5">
        <v>282.10000000000002</v>
      </c>
      <c r="AQ1493" s="5">
        <v>282.60000000000002</v>
      </c>
      <c r="AR1493" s="5">
        <v>326.39999999999998</v>
      </c>
      <c r="AS1493" s="5">
        <v>236.1</v>
      </c>
    </row>
    <row r="1494" spans="1:45" x14ac:dyDescent="0.15">
      <c r="A1494" s="9"/>
      <c r="B1494" s="10"/>
      <c r="C1494" s="134"/>
      <c r="D1494" s="4" t="s">
        <v>8</v>
      </c>
      <c r="E1494" s="28"/>
      <c r="F1494" s="28"/>
      <c r="G1494" s="28"/>
      <c r="H1494" s="28">
        <v>36497</v>
      </c>
      <c r="I1494" s="28">
        <v>59957</v>
      </c>
      <c r="J1494" s="28">
        <v>61950</v>
      </c>
      <c r="K1494" s="28">
        <v>59721</v>
      </c>
      <c r="L1494" s="28">
        <v>55959</v>
      </c>
      <c r="M1494" s="28">
        <v>62733</v>
      </c>
      <c r="N1494" s="28">
        <v>69433</v>
      </c>
      <c r="O1494" s="28">
        <v>86209</v>
      </c>
      <c r="P1494" s="28">
        <v>122691</v>
      </c>
      <c r="Q1494" s="28">
        <v>188731</v>
      </c>
      <c r="R1494" s="28">
        <v>336619</v>
      </c>
      <c r="S1494" s="28">
        <v>431788</v>
      </c>
      <c r="T1494" s="28">
        <v>319026</v>
      </c>
      <c r="U1494" s="28">
        <v>288845</v>
      </c>
      <c r="V1494" s="28">
        <v>205405</v>
      </c>
      <c r="W1494" s="28">
        <v>332046</v>
      </c>
      <c r="X1494" s="28">
        <v>259950</v>
      </c>
      <c r="Y1494" s="28">
        <v>244222</v>
      </c>
      <c r="Z1494" s="28">
        <v>255293</v>
      </c>
      <c r="AA1494" s="28">
        <v>256645</v>
      </c>
      <c r="AB1494" s="28">
        <v>240149</v>
      </c>
      <c r="AC1494" s="28">
        <v>258471</v>
      </c>
      <c r="AD1494" s="28">
        <v>245546</v>
      </c>
      <c r="AE1494" s="28">
        <v>254068</v>
      </c>
      <c r="AF1494" s="28">
        <v>262439</v>
      </c>
      <c r="AG1494" s="28">
        <v>231304</v>
      </c>
      <c r="AH1494" s="28">
        <v>245639</v>
      </c>
      <c r="AI1494" s="28">
        <v>290417</v>
      </c>
      <c r="AJ1494" s="28">
        <v>398530</v>
      </c>
      <c r="AK1494" s="28">
        <v>371850</v>
      </c>
      <c r="AL1494" s="28">
        <v>375730</v>
      </c>
      <c r="AM1494" s="28">
        <v>327590</v>
      </c>
      <c r="AN1494" s="28">
        <v>378220</v>
      </c>
      <c r="AO1494" s="28">
        <v>277834</v>
      </c>
      <c r="AP1494" s="5">
        <v>258.2</v>
      </c>
      <c r="AQ1494" s="5">
        <v>216.5</v>
      </c>
      <c r="AR1494" s="5">
        <v>254.4</v>
      </c>
      <c r="AS1494" s="5">
        <v>214.3</v>
      </c>
    </row>
    <row r="1495" spans="1:45" x14ac:dyDescent="0.15">
      <c r="A1495" s="9"/>
      <c r="B1495" s="10"/>
      <c r="C1495" s="134"/>
      <c r="D1495" s="4" t="s">
        <v>9</v>
      </c>
      <c r="E1495" s="28"/>
      <c r="F1495" s="28"/>
      <c r="G1495" s="28"/>
      <c r="H1495" s="28">
        <v>79936</v>
      </c>
      <c r="I1495" s="28">
        <v>83931</v>
      </c>
      <c r="J1495" s="28">
        <v>103024</v>
      </c>
      <c r="K1495" s="28">
        <v>93251</v>
      </c>
      <c r="L1495" s="28">
        <v>110077</v>
      </c>
      <c r="M1495" s="28">
        <v>118313</v>
      </c>
      <c r="N1495" s="28">
        <v>134185</v>
      </c>
      <c r="O1495" s="28">
        <v>154496</v>
      </c>
      <c r="P1495" s="28">
        <v>206235</v>
      </c>
      <c r="Q1495" s="28">
        <v>225435</v>
      </c>
      <c r="R1495" s="28">
        <v>297241</v>
      </c>
      <c r="S1495" s="28">
        <v>471132</v>
      </c>
      <c r="T1495" s="28">
        <v>378360</v>
      </c>
      <c r="U1495" s="28">
        <v>340551</v>
      </c>
      <c r="V1495" s="28">
        <v>285898</v>
      </c>
      <c r="W1495" s="28">
        <v>420351</v>
      </c>
      <c r="X1495" s="28">
        <v>447140</v>
      </c>
      <c r="Y1495" s="28">
        <v>412173</v>
      </c>
      <c r="Z1495" s="28">
        <v>428925</v>
      </c>
      <c r="AA1495" s="28">
        <v>453165</v>
      </c>
      <c r="AB1495" s="28">
        <v>419382</v>
      </c>
      <c r="AC1495" s="28">
        <v>422401</v>
      </c>
      <c r="AD1495" s="28">
        <v>417669</v>
      </c>
      <c r="AE1495" s="28">
        <v>385570</v>
      </c>
      <c r="AF1495" s="28">
        <v>398078</v>
      </c>
      <c r="AG1495" s="28">
        <v>340396</v>
      </c>
      <c r="AH1495" s="28">
        <v>354750</v>
      </c>
      <c r="AI1495" s="28">
        <v>429560</v>
      </c>
      <c r="AJ1495" s="28">
        <v>636950</v>
      </c>
      <c r="AK1495" s="28">
        <v>641750</v>
      </c>
      <c r="AL1495" s="28">
        <v>618860</v>
      </c>
      <c r="AM1495" s="28">
        <v>622060</v>
      </c>
      <c r="AN1495" s="28">
        <v>613350</v>
      </c>
      <c r="AO1495" s="28">
        <v>468932</v>
      </c>
      <c r="AP1495" s="5">
        <v>409.8</v>
      </c>
      <c r="AQ1495" s="5">
        <v>376</v>
      </c>
      <c r="AR1495" s="5">
        <v>455.6</v>
      </c>
      <c r="AS1495" s="5">
        <v>339.8</v>
      </c>
    </row>
    <row r="1496" spans="1:45" x14ac:dyDescent="0.15">
      <c r="A1496" s="9"/>
      <c r="B1496" s="10"/>
      <c r="C1496" s="134"/>
      <c r="D1496" s="4" t="s">
        <v>10</v>
      </c>
      <c r="E1496" s="28"/>
      <c r="F1496" s="28"/>
      <c r="G1496" s="28"/>
      <c r="H1496" s="28">
        <v>13664</v>
      </c>
      <c r="I1496" s="28">
        <v>14347</v>
      </c>
      <c r="J1496" s="28">
        <v>43148</v>
      </c>
      <c r="K1496" s="28">
        <v>33205</v>
      </c>
      <c r="L1496" s="28">
        <v>29809</v>
      </c>
      <c r="M1496" s="28">
        <v>33078</v>
      </c>
      <c r="N1496" s="28">
        <v>43011</v>
      </c>
      <c r="O1496" s="28">
        <v>55277</v>
      </c>
      <c r="P1496" s="28">
        <v>96011</v>
      </c>
      <c r="Q1496" s="28">
        <v>203265</v>
      </c>
      <c r="R1496" s="28">
        <v>270177</v>
      </c>
      <c r="S1496" s="28">
        <v>194946</v>
      </c>
      <c r="T1496" s="28">
        <v>144727</v>
      </c>
      <c r="U1496" s="28">
        <v>134416</v>
      </c>
      <c r="V1496" s="28">
        <v>119833</v>
      </c>
      <c r="W1496" s="28">
        <v>110428</v>
      </c>
      <c r="X1496" s="28">
        <v>103120</v>
      </c>
      <c r="Y1496" s="28">
        <v>109541</v>
      </c>
      <c r="Z1496" s="28">
        <v>109845</v>
      </c>
      <c r="AA1496" s="28">
        <v>101675</v>
      </c>
      <c r="AB1496" s="28">
        <v>113528</v>
      </c>
      <c r="AC1496" s="28">
        <v>111371</v>
      </c>
      <c r="AD1496" s="28">
        <v>105758</v>
      </c>
      <c r="AE1496" s="28">
        <v>94618</v>
      </c>
      <c r="AF1496" s="28">
        <v>105905</v>
      </c>
      <c r="AG1496" s="28">
        <v>95255</v>
      </c>
      <c r="AH1496" s="28">
        <v>99950</v>
      </c>
      <c r="AI1496" s="28">
        <v>107540</v>
      </c>
      <c r="AJ1496" s="28">
        <v>116550</v>
      </c>
      <c r="AK1496" s="28">
        <v>115850</v>
      </c>
      <c r="AL1496" s="28">
        <v>121030</v>
      </c>
      <c r="AM1496" s="28">
        <v>123860</v>
      </c>
      <c r="AN1496" s="28">
        <v>125630</v>
      </c>
      <c r="AO1496" s="28">
        <v>138368</v>
      </c>
      <c r="AP1496" s="5">
        <v>130.5</v>
      </c>
      <c r="AQ1496" s="5">
        <v>123.1</v>
      </c>
      <c r="AR1496" s="5">
        <v>125.2</v>
      </c>
      <c r="AS1496" s="5">
        <v>110.6</v>
      </c>
    </row>
    <row r="1497" spans="1:45" ht="14.25" thickBot="1" x14ac:dyDescent="0.2">
      <c r="A1497" s="9"/>
      <c r="B1497" s="10"/>
      <c r="C1497" s="135"/>
      <c r="D1497" s="6" t="s">
        <v>11</v>
      </c>
      <c r="E1497" s="29"/>
      <c r="F1497" s="29"/>
      <c r="G1497" s="29"/>
      <c r="H1497" s="29"/>
      <c r="I1497" s="29">
        <f t="shared" ref="I1497:P1497" si="1752">I1496</f>
        <v>14347</v>
      </c>
      <c r="J1497" s="29">
        <f t="shared" si="1752"/>
        <v>43148</v>
      </c>
      <c r="K1497" s="29">
        <f t="shared" si="1752"/>
        <v>33205</v>
      </c>
      <c r="L1497" s="29">
        <f t="shared" si="1752"/>
        <v>29809</v>
      </c>
      <c r="M1497" s="29">
        <f t="shared" si="1752"/>
        <v>33078</v>
      </c>
      <c r="N1497" s="29">
        <f t="shared" si="1752"/>
        <v>43011</v>
      </c>
      <c r="O1497" s="29">
        <f t="shared" si="1752"/>
        <v>55277</v>
      </c>
      <c r="P1497" s="29">
        <f t="shared" si="1752"/>
        <v>96011</v>
      </c>
      <c r="Q1497" s="29">
        <v>203565</v>
      </c>
      <c r="R1497" s="29">
        <f t="shared" ref="R1497:X1497" si="1753">R1496</f>
        <v>270177</v>
      </c>
      <c r="S1497" s="29">
        <f t="shared" si="1753"/>
        <v>194946</v>
      </c>
      <c r="T1497" s="29">
        <f t="shared" si="1753"/>
        <v>144727</v>
      </c>
      <c r="U1497" s="29">
        <f t="shared" si="1753"/>
        <v>134416</v>
      </c>
      <c r="V1497" s="29">
        <f t="shared" si="1753"/>
        <v>119833</v>
      </c>
      <c r="W1497" s="29">
        <f t="shared" si="1753"/>
        <v>110428</v>
      </c>
      <c r="X1497" s="29">
        <f t="shared" si="1753"/>
        <v>103120</v>
      </c>
      <c r="Y1497" s="29">
        <f t="shared" ref="Y1497:AD1497" si="1754">Y1496</f>
        <v>109541</v>
      </c>
      <c r="Z1497" s="29">
        <f t="shared" si="1754"/>
        <v>109845</v>
      </c>
      <c r="AA1497" s="29">
        <f t="shared" si="1754"/>
        <v>101675</v>
      </c>
      <c r="AB1497" s="29">
        <f t="shared" si="1754"/>
        <v>113528</v>
      </c>
      <c r="AC1497" s="29">
        <f t="shared" si="1754"/>
        <v>111371</v>
      </c>
      <c r="AD1497" s="29">
        <f t="shared" si="1754"/>
        <v>105758</v>
      </c>
      <c r="AE1497" s="29">
        <v>94671</v>
      </c>
      <c r="AF1497" s="29">
        <f>AF1496</f>
        <v>105905</v>
      </c>
      <c r="AG1497" s="29">
        <f>AG1496</f>
        <v>95255</v>
      </c>
      <c r="AH1497" s="29">
        <v>99950</v>
      </c>
      <c r="AI1497" s="29">
        <v>107540</v>
      </c>
      <c r="AJ1497" s="29">
        <v>116550</v>
      </c>
      <c r="AK1497" s="29">
        <v>115850</v>
      </c>
      <c r="AL1497" s="29">
        <v>121030</v>
      </c>
      <c r="AM1497" s="29">
        <v>123860</v>
      </c>
      <c r="AN1497" s="29">
        <v>125630</v>
      </c>
      <c r="AO1497" s="29">
        <v>138368</v>
      </c>
      <c r="AP1497" s="7">
        <v>141</v>
      </c>
      <c r="AQ1497" s="7">
        <v>125.1</v>
      </c>
      <c r="AR1497" s="7">
        <v>156.1</v>
      </c>
      <c r="AS1497" s="7">
        <v>142.6</v>
      </c>
    </row>
    <row r="1498" spans="1:45" x14ac:dyDescent="0.15">
      <c r="A1498" s="9"/>
      <c r="B1498" s="10"/>
      <c r="C1498" s="136" t="s">
        <v>269</v>
      </c>
      <c r="D1498" s="2" t="s">
        <v>6</v>
      </c>
      <c r="E1498" s="26"/>
      <c r="F1498" s="26"/>
      <c r="G1498" s="26"/>
      <c r="H1498" s="26"/>
      <c r="I1498" s="26"/>
      <c r="J1498" s="26"/>
      <c r="K1498" s="26"/>
      <c r="L1498" s="26"/>
      <c r="M1498" s="26"/>
      <c r="N1498" s="26"/>
      <c r="O1498" s="26"/>
      <c r="P1498" s="26"/>
      <c r="Q1498" s="26"/>
      <c r="R1498" s="26"/>
      <c r="S1498" s="26"/>
      <c r="T1498" s="26"/>
      <c r="U1498" s="26"/>
      <c r="V1498" s="26"/>
      <c r="W1498" s="26"/>
      <c r="X1498" s="26"/>
      <c r="Y1498" s="26"/>
      <c r="Z1498" s="26"/>
      <c r="AA1498" s="26"/>
      <c r="AB1498" s="26"/>
      <c r="AC1498" s="26"/>
      <c r="AD1498" s="26"/>
      <c r="AE1498" s="26"/>
      <c r="AF1498" s="26"/>
      <c r="AG1498" s="26"/>
      <c r="AH1498" s="26"/>
      <c r="AI1498" s="26"/>
      <c r="AJ1498" s="26"/>
      <c r="AK1498" s="26"/>
      <c r="AL1498" s="26"/>
      <c r="AM1498" s="26"/>
      <c r="AN1498" s="26"/>
      <c r="AO1498" s="26"/>
      <c r="AP1498" s="3"/>
      <c r="AQ1498" s="3"/>
      <c r="AR1498" s="3">
        <v>454.6</v>
      </c>
      <c r="AS1498" s="3">
        <v>400.4</v>
      </c>
    </row>
    <row r="1499" spans="1:45" x14ac:dyDescent="0.15">
      <c r="A1499" s="9"/>
      <c r="B1499" s="10"/>
      <c r="C1499" s="137"/>
      <c r="D1499" s="4" t="s">
        <v>7</v>
      </c>
      <c r="E1499" s="28"/>
      <c r="F1499" s="28"/>
      <c r="G1499" s="28"/>
      <c r="H1499" s="28"/>
      <c r="I1499" s="28"/>
      <c r="J1499" s="28"/>
      <c r="K1499" s="28"/>
      <c r="L1499" s="28"/>
      <c r="M1499" s="28"/>
      <c r="N1499" s="28"/>
      <c r="O1499" s="28"/>
      <c r="P1499" s="28"/>
      <c r="Q1499" s="28"/>
      <c r="R1499" s="28"/>
      <c r="S1499" s="28"/>
      <c r="T1499" s="28"/>
      <c r="U1499" s="28"/>
      <c r="V1499" s="28"/>
      <c r="W1499" s="28"/>
      <c r="X1499" s="28"/>
      <c r="Y1499" s="28"/>
      <c r="Z1499" s="28"/>
      <c r="AA1499" s="28"/>
      <c r="AB1499" s="28"/>
      <c r="AC1499" s="28"/>
      <c r="AD1499" s="28"/>
      <c r="AE1499" s="28"/>
      <c r="AF1499" s="28"/>
      <c r="AG1499" s="28"/>
      <c r="AH1499" s="28"/>
      <c r="AI1499" s="28"/>
      <c r="AJ1499" s="28"/>
      <c r="AK1499" s="28"/>
      <c r="AL1499" s="28"/>
      <c r="AM1499" s="28"/>
      <c r="AN1499" s="28"/>
      <c r="AO1499" s="28"/>
      <c r="AP1499" s="5"/>
      <c r="AQ1499" s="5"/>
      <c r="AR1499" s="5">
        <v>297.2</v>
      </c>
      <c r="AS1499" s="5">
        <v>227.2</v>
      </c>
    </row>
    <row r="1500" spans="1:45" x14ac:dyDescent="0.15">
      <c r="A1500" s="9"/>
      <c r="B1500" s="10"/>
      <c r="C1500" s="137"/>
      <c r="D1500" s="4" t="s">
        <v>8</v>
      </c>
      <c r="E1500" s="28"/>
      <c r="F1500" s="28"/>
      <c r="G1500" s="28"/>
      <c r="H1500" s="28"/>
      <c r="I1500" s="28"/>
      <c r="J1500" s="28"/>
      <c r="K1500" s="28"/>
      <c r="L1500" s="28"/>
      <c r="M1500" s="28"/>
      <c r="N1500" s="28"/>
      <c r="O1500" s="28"/>
      <c r="P1500" s="28"/>
      <c r="Q1500" s="28"/>
      <c r="R1500" s="28"/>
      <c r="S1500" s="28"/>
      <c r="T1500" s="28"/>
      <c r="U1500" s="28"/>
      <c r="V1500" s="28"/>
      <c r="W1500" s="28"/>
      <c r="X1500" s="28"/>
      <c r="Y1500" s="28"/>
      <c r="Z1500" s="28"/>
      <c r="AA1500" s="28"/>
      <c r="AB1500" s="28"/>
      <c r="AC1500" s="28"/>
      <c r="AD1500" s="28"/>
      <c r="AE1500" s="28"/>
      <c r="AF1500" s="28"/>
      <c r="AG1500" s="28"/>
      <c r="AH1500" s="28"/>
      <c r="AI1500" s="28"/>
      <c r="AJ1500" s="28"/>
      <c r="AK1500" s="28"/>
      <c r="AL1500" s="28"/>
      <c r="AM1500" s="28"/>
      <c r="AN1500" s="28"/>
      <c r="AO1500" s="28"/>
      <c r="AP1500" s="5"/>
      <c r="AQ1500" s="5"/>
      <c r="AR1500" s="5">
        <v>157.4</v>
      </c>
      <c r="AS1500" s="5">
        <v>173.2</v>
      </c>
    </row>
    <row r="1501" spans="1:45" x14ac:dyDescent="0.15">
      <c r="A1501" s="9"/>
      <c r="B1501" s="10"/>
      <c r="C1501" s="137"/>
      <c r="D1501" s="4" t="s">
        <v>9</v>
      </c>
      <c r="E1501" s="28"/>
      <c r="F1501" s="28"/>
      <c r="G1501" s="28"/>
      <c r="H1501" s="28"/>
      <c r="I1501" s="28"/>
      <c r="J1501" s="28"/>
      <c r="K1501" s="28"/>
      <c r="L1501" s="28"/>
      <c r="M1501" s="28"/>
      <c r="N1501" s="28"/>
      <c r="O1501" s="28"/>
      <c r="P1501" s="28"/>
      <c r="Q1501" s="28"/>
      <c r="R1501" s="28"/>
      <c r="S1501" s="28"/>
      <c r="T1501" s="28"/>
      <c r="U1501" s="28"/>
      <c r="V1501" s="28"/>
      <c r="W1501" s="28"/>
      <c r="X1501" s="28"/>
      <c r="Y1501" s="28"/>
      <c r="Z1501" s="28"/>
      <c r="AA1501" s="28"/>
      <c r="AB1501" s="28"/>
      <c r="AC1501" s="28"/>
      <c r="AD1501" s="28"/>
      <c r="AE1501" s="28"/>
      <c r="AF1501" s="28"/>
      <c r="AG1501" s="28"/>
      <c r="AH1501" s="28"/>
      <c r="AI1501" s="28"/>
      <c r="AJ1501" s="28"/>
      <c r="AK1501" s="28"/>
      <c r="AL1501" s="28"/>
      <c r="AM1501" s="28"/>
      <c r="AN1501" s="28"/>
      <c r="AO1501" s="28"/>
      <c r="AP1501" s="5"/>
      <c r="AQ1501" s="5"/>
      <c r="AR1501" s="5">
        <v>386.3</v>
      </c>
      <c r="AS1501" s="5">
        <v>340.5</v>
      </c>
    </row>
    <row r="1502" spans="1:45" x14ac:dyDescent="0.15">
      <c r="A1502" s="9"/>
      <c r="B1502" s="10"/>
      <c r="C1502" s="137"/>
      <c r="D1502" s="4" t="s">
        <v>10</v>
      </c>
      <c r="E1502" s="28"/>
      <c r="F1502" s="28"/>
      <c r="G1502" s="28"/>
      <c r="H1502" s="28"/>
      <c r="I1502" s="28"/>
      <c r="J1502" s="28"/>
      <c r="K1502" s="28"/>
      <c r="L1502" s="28"/>
      <c r="M1502" s="28"/>
      <c r="N1502" s="28"/>
      <c r="O1502" s="28"/>
      <c r="P1502" s="28"/>
      <c r="Q1502" s="28"/>
      <c r="R1502" s="28"/>
      <c r="S1502" s="28"/>
      <c r="T1502" s="28"/>
      <c r="U1502" s="28"/>
      <c r="V1502" s="28"/>
      <c r="W1502" s="28"/>
      <c r="X1502" s="28"/>
      <c r="Y1502" s="28"/>
      <c r="Z1502" s="28"/>
      <c r="AA1502" s="28"/>
      <c r="AB1502" s="28"/>
      <c r="AC1502" s="28"/>
      <c r="AD1502" s="28"/>
      <c r="AE1502" s="28"/>
      <c r="AF1502" s="28"/>
      <c r="AG1502" s="28"/>
      <c r="AH1502" s="28"/>
      <c r="AI1502" s="28"/>
      <c r="AJ1502" s="28"/>
      <c r="AK1502" s="28"/>
      <c r="AL1502" s="28"/>
      <c r="AM1502" s="28"/>
      <c r="AN1502" s="28"/>
      <c r="AO1502" s="28"/>
      <c r="AP1502" s="5"/>
      <c r="AQ1502" s="5"/>
      <c r="AR1502" s="5">
        <v>68.3</v>
      </c>
      <c r="AS1502" s="5">
        <v>59.9</v>
      </c>
    </row>
    <row r="1503" spans="1:45" ht="14.25" thickBot="1" x14ac:dyDescent="0.2">
      <c r="A1503" s="9"/>
      <c r="B1503" s="10"/>
      <c r="C1503" s="138"/>
      <c r="D1503" s="6" t="s">
        <v>11</v>
      </c>
      <c r="E1503" s="29"/>
      <c r="F1503" s="29"/>
      <c r="G1503" s="29"/>
      <c r="H1503" s="29"/>
      <c r="I1503" s="29"/>
      <c r="J1503" s="29"/>
      <c r="K1503" s="29"/>
      <c r="L1503" s="29"/>
      <c r="M1503" s="29"/>
      <c r="N1503" s="29"/>
      <c r="O1503" s="29"/>
      <c r="P1503" s="29"/>
      <c r="Q1503" s="29"/>
      <c r="R1503" s="29"/>
      <c r="S1503" s="29"/>
      <c r="T1503" s="29"/>
      <c r="U1503" s="29"/>
      <c r="V1503" s="29"/>
      <c r="W1503" s="29"/>
      <c r="X1503" s="29"/>
      <c r="Y1503" s="29"/>
      <c r="Z1503" s="29"/>
      <c r="AA1503" s="29"/>
      <c r="AB1503" s="29"/>
      <c r="AC1503" s="29"/>
      <c r="AD1503" s="29"/>
      <c r="AE1503" s="29"/>
      <c r="AF1503" s="29"/>
      <c r="AG1503" s="29"/>
      <c r="AH1503" s="29"/>
      <c r="AI1503" s="29"/>
      <c r="AJ1503" s="29"/>
      <c r="AK1503" s="29"/>
      <c r="AL1503" s="29"/>
      <c r="AM1503" s="29"/>
      <c r="AN1503" s="29"/>
      <c r="AO1503" s="29"/>
      <c r="AP1503" s="7"/>
      <c r="AQ1503" s="7"/>
      <c r="AR1503" s="7">
        <v>73.5</v>
      </c>
      <c r="AS1503" s="7">
        <v>64</v>
      </c>
    </row>
    <row r="1504" spans="1:45" x14ac:dyDescent="0.15">
      <c r="A1504" s="9"/>
      <c r="B1504" s="10"/>
      <c r="C1504" s="133" t="s">
        <v>270</v>
      </c>
      <c r="D1504" s="2" t="s">
        <v>6</v>
      </c>
      <c r="E1504" s="26">
        <f t="shared" ref="E1504:AI1504" si="1755">SUM(E1505:E1506)-SUM(E1507:E1508)</f>
        <v>0</v>
      </c>
      <c r="F1504" s="26">
        <f t="shared" si="1755"/>
        <v>0</v>
      </c>
      <c r="G1504" s="26">
        <f t="shared" si="1755"/>
        <v>0</v>
      </c>
      <c r="H1504" s="26">
        <f t="shared" si="1755"/>
        <v>0</v>
      </c>
      <c r="I1504" s="26">
        <f t="shared" si="1755"/>
        <v>0</v>
      </c>
      <c r="J1504" s="26">
        <f t="shared" si="1755"/>
        <v>0</v>
      </c>
      <c r="K1504" s="26">
        <f t="shared" si="1755"/>
        <v>0</v>
      </c>
      <c r="L1504" s="26">
        <f t="shared" si="1755"/>
        <v>0</v>
      </c>
      <c r="M1504" s="26">
        <f t="shared" si="1755"/>
        <v>0</v>
      </c>
      <c r="N1504" s="26">
        <f t="shared" si="1755"/>
        <v>0</v>
      </c>
      <c r="O1504" s="26">
        <f t="shared" si="1755"/>
        <v>0</v>
      </c>
      <c r="P1504" s="26">
        <f t="shared" si="1755"/>
        <v>0</v>
      </c>
      <c r="Q1504" s="26">
        <f t="shared" si="1755"/>
        <v>0</v>
      </c>
      <c r="R1504" s="26">
        <f t="shared" si="1755"/>
        <v>0</v>
      </c>
      <c r="S1504" s="26">
        <f t="shared" si="1755"/>
        <v>0</v>
      </c>
      <c r="T1504" s="26">
        <f t="shared" si="1755"/>
        <v>0</v>
      </c>
      <c r="U1504" s="26">
        <f t="shared" si="1755"/>
        <v>0</v>
      </c>
      <c r="V1504" s="26">
        <f t="shared" si="1755"/>
        <v>0</v>
      </c>
      <c r="W1504" s="26">
        <f t="shared" si="1755"/>
        <v>0</v>
      </c>
      <c r="X1504" s="26">
        <f t="shared" si="1755"/>
        <v>0</v>
      </c>
      <c r="Y1504" s="26">
        <f t="shared" si="1755"/>
        <v>0</v>
      </c>
      <c r="Z1504" s="26">
        <f t="shared" si="1755"/>
        <v>0</v>
      </c>
      <c r="AA1504" s="26">
        <f t="shared" si="1755"/>
        <v>0</v>
      </c>
      <c r="AB1504" s="26">
        <f t="shared" si="1755"/>
        <v>0</v>
      </c>
      <c r="AC1504" s="26">
        <f t="shared" si="1755"/>
        <v>0</v>
      </c>
      <c r="AD1504" s="26">
        <f t="shared" si="1755"/>
        <v>0</v>
      </c>
      <c r="AE1504" s="26">
        <f t="shared" si="1755"/>
        <v>0</v>
      </c>
      <c r="AF1504" s="26">
        <f t="shared" si="1755"/>
        <v>0</v>
      </c>
      <c r="AG1504" s="26">
        <f t="shared" si="1755"/>
        <v>0</v>
      </c>
      <c r="AH1504" s="26">
        <f t="shared" si="1755"/>
        <v>0</v>
      </c>
      <c r="AI1504" s="26">
        <f t="shared" si="1755"/>
        <v>0</v>
      </c>
      <c r="AJ1504" s="26">
        <f t="shared" ref="AJ1504:AK1504" si="1756">SUM(AJ1505:AJ1506)-SUM(AJ1507:AJ1508)</f>
        <v>0</v>
      </c>
      <c r="AK1504" s="26">
        <f t="shared" si="1756"/>
        <v>0</v>
      </c>
      <c r="AL1504" s="26">
        <f t="shared" ref="AL1504" si="1757">SUM(AL1505:AL1506)-SUM(AL1507:AL1508)</f>
        <v>0</v>
      </c>
      <c r="AM1504" s="26">
        <f t="shared" ref="AM1504" si="1758">SUM(AM1505:AM1506)-SUM(AM1507:AM1508)</f>
        <v>0</v>
      </c>
      <c r="AN1504" s="26">
        <f t="shared" ref="AN1504" si="1759">SUM(AN1505:AN1506)-SUM(AN1507:AN1508)</f>
        <v>0</v>
      </c>
      <c r="AO1504" s="26">
        <f t="shared" ref="AO1504" si="1760">SUM(AO1505:AO1506)-SUM(AO1507:AO1508)</f>
        <v>0</v>
      </c>
      <c r="AP1504" s="27">
        <f t="shared" ref="AP1504" si="1761">SUM(AP1505:AP1506)-SUM(AP1507:AP1508)</f>
        <v>0</v>
      </c>
      <c r="AQ1504" s="27">
        <f t="shared" ref="AQ1504" si="1762">SUM(AQ1505:AQ1506)-SUM(AQ1507:AQ1508)</f>
        <v>0</v>
      </c>
      <c r="AR1504" s="3">
        <v>373.1</v>
      </c>
      <c r="AS1504" s="3">
        <v>373.5</v>
      </c>
    </row>
    <row r="1505" spans="1:45" x14ac:dyDescent="0.15">
      <c r="A1505" s="9"/>
      <c r="B1505" s="10"/>
      <c r="C1505" s="134"/>
      <c r="D1505" s="4" t="s">
        <v>7</v>
      </c>
      <c r="E1505" s="28"/>
      <c r="F1505" s="28"/>
      <c r="G1505" s="28"/>
      <c r="H1505" s="28"/>
      <c r="I1505" s="28"/>
      <c r="J1505" s="28"/>
      <c r="K1505" s="28"/>
      <c r="L1505" s="28"/>
      <c r="M1505" s="28"/>
      <c r="N1505" s="28"/>
      <c r="O1505" s="28"/>
      <c r="P1505" s="28"/>
      <c r="Q1505" s="28"/>
      <c r="R1505" s="28"/>
      <c r="S1505" s="28"/>
      <c r="T1505" s="28"/>
      <c r="U1505" s="28"/>
      <c r="V1505" s="28"/>
      <c r="W1505" s="28"/>
      <c r="X1505" s="28"/>
      <c r="Y1505" s="28"/>
      <c r="Z1505" s="28"/>
      <c r="AA1505" s="28"/>
      <c r="AB1505" s="28">
        <v>32204</v>
      </c>
      <c r="AC1505" s="28">
        <v>45134</v>
      </c>
      <c r="AD1505" s="28">
        <v>47366</v>
      </c>
      <c r="AE1505" s="28">
        <v>62553</v>
      </c>
      <c r="AF1505" s="28">
        <v>73274</v>
      </c>
      <c r="AG1505" s="28">
        <v>90202</v>
      </c>
      <c r="AH1505" s="28">
        <v>94223</v>
      </c>
      <c r="AI1505" s="28">
        <v>150223</v>
      </c>
      <c r="AJ1505" s="28">
        <v>184887</v>
      </c>
      <c r="AK1505" s="28">
        <v>191644</v>
      </c>
      <c r="AL1505" s="28">
        <v>190939</v>
      </c>
      <c r="AM1505" s="28">
        <v>168070</v>
      </c>
      <c r="AN1505" s="28">
        <v>204022</v>
      </c>
      <c r="AO1505" s="28">
        <v>264376</v>
      </c>
      <c r="AP1505" s="5">
        <v>253.3</v>
      </c>
      <c r="AQ1505" s="5">
        <v>224.9</v>
      </c>
      <c r="AR1505" s="5">
        <v>184.9</v>
      </c>
      <c r="AS1505" s="5">
        <v>161.5</v>
      </c>
    </row>
    <row r="1506" spans="1:45" x14ac:dyDescent="0.15">
      <c r="A1506" s="9"/>
      <c r="B1506" s="10"/>
      <c r="C1506" s="134"/>
      <c r="D1506" s="4" t="s">
        <v>8</v>
      </c>
      <c r="E1506" s="28"/>
      <c r="F1506" s="28"/>
      <c r="G1506" s="28"/>
      <c r="H1506" s="28"/>
      <c r="I1506" s="28"/>
      <c r="J1506" s="28"/>
      <c r="K1506" s="28"/>
      <c r="L1506" s="28"/>
      <c r="M1506" s="28"/>
      <c r="N1506" s="28"/>
      <c r="O1506" s="28"/>
      <c r="P1506" s="28"/>
      <c r="Q1506" s="28"/>
      <c r="R1506" s="28"/>
      <c r="S1506" s="28"/>
      <c r="T1506" s="28"/>
      <c r="U1506" s="28"/>
      <c r="V1506" s="28"/>
      <c r="W1506" s="28"/>
      <c r="X1506" s="28"/>
      <c r="Y1506" s="28"/>
      <c r="Z1506" s="28"/>
      <c r="AA1506" s="28"/>
      <c r="AB1506" s="28">
        <v>39384</v>
      </c>
      <c r="AC1506" s="28">
        <v>44118</v>
      </c>
      <c r="AD1506" s="28">
        <v>51024</v>
      </c>
      <c r="AE1506" s="28">
        <v>64172</v>
      </c>
      <c r="AF1506" s="28">
        <v>81386</v>
      </c>
      <c r="AG1506" s="28">
        <v>93147</v>
      </c>
      <c r="AH1506" s="28">
        <v>101084</v>
      </c>
      <c r="AI1506" s="28">
        <v>144326</v>
      </c>
      <c r="AJ1506" s="28">
        <v>169992</v>
      </c>
      <c r="AK1506" s="28">
        <v>172429</v>
      </c>
      <c r="AL1506" s="28">
        <v>167371</v>
      </c>
      <c r="AM1506" s="28">
        <v>185628</v>
      </c>
      <c r="AN1506" s="28">
        <v>196958</v>
      </c>
      <c r="AO1506" s="28">
        <v>206631</v>
      </c>
      <c r="AP1506" s="5">
        <v>176.8</v>
      </c>
      <c r="AQ1506" s="5">
        <v>179.9</v>
      </c>
      <c r="AR1506" s="5">
        <v>188.2</v>
      </c>
      <c r="AS1506" s="5">
        <v>212</v>
      </c>
    </row>
    <row r="1507" spans="1:45" x14ac:dyDescent="0.15">
      <c r="A1507" s="9"/>
      <c r="B1507" s="10"/>
      <c r="C1507" s="134"/>
      <c r="D1507" s="4" t="s">
        <v>9</v>
      </c>
      <c r="E1507" s="28"/>
      <c r="F1507" s="28"/>
      <c r="G1507" s="28"/>
      <c r="H1507" s="28"/>
      <c r="I1507" s="28"/>
      <c r="J1507" s="28"/>
      <c r="K1507" s="28"/>
      <c r="L1507" s="28"/>
      <c r="M1507" s="28"/>
      <c r="N1507" s="28"/>
      <c r="O1507" s="28"/>
      <c r="P1507" s="28"/>
      <c r="Q1507" s="28"/>
      <c r="R1507" s="28"/>
      <c r="S1507" s="28"/>
      <c r="T1507" s="28"/>
      <c r="U1507" s="28"/>
      <c r="V1507" s="28"/>
      <c r="W1507" s="28"/>
      <c r="X1507" s="28"/>
      <c r="Y1507" s="28"/>
      <c r="Z1507" s="28"/>
      <c r="AA1507" s="28"/>
      <c r="AB1507" s="28">
        <v>49818</v>
      </c>
      <c r="AC1507" s="28">
        <v>65906</v>
      </c>
      <c r="AD1507" s="28">
        <v>81401</v>
      </c>
      <c r="AE1507" s="28">
        <v>104156</v>
      </c>
      <c r="AF1507" s="28">
        <v>128490</v>
      </c>
      <c r="AG1507" s="28">
        <v>151533</v>
      </c>
      <c r="AH1507" s="28">
        <v>161886</v>
      </c>
      <c r="AI1507" s="28">
        <v>256137</v>
      </c>
      <c r="AJ1507" s="28">
        <v>307326</v>
      </c>
      <c r="AK1507" s="28">
        <v>298140</v>
      </c>
      <c r="AL1507" s="28">
        <v>294537</v>
      </c>
      <c r="AM1507" s="28">
        <v>291234</v>
      </c>
      <c r="AN1507" s="28">
        <v>330946</v>
      </c>
      <c r="AO1507" s="28">
        <v>411038</v>
      </c>
      <c r="AP1507" s="5">
        <v>370.4</v>
      </c>
      <c r="AQ1507" s="5">
        <v>338.1</v>
      </c>
      <c r="AR1507" s="5">
        <v>307.89999999999998</v>
      </c>
      <c r="AS1507" s="5">
        <v>326.39999999999998</v>
      </c>
    </row>
    <row r="1508" spans="1:45" x14ac:dyDescent="0.15">
      <c r="A1508" s="9"/>
      <c r="B1508" s="10"/>
      <c r="C1508" s="134"/>
      <c r="D1508" s="4" t="s">
        <v>10</v>
      </c>
      <c r="E1508" s="28"/>
      <c r="F1508" s="28"/>
      <c r="G1508" s="28"/>
      <c r="H1508" s="28"/>
      <c r="I1508" s="28"/>
      <c r="J1508" s="28"/>
      <c r="K1508" s="28"/>
      <c r="L1508" s="28"/>
      <c r="M1508" s="28"/>
      <c r="N1508" s="28"/>
      <c r="O1508" s="28"/>
      <c r="P1508" s="28"/>
      <c r="Q1508" s="28"/>
      <c r="R1508" s="28"/>
      <c r="S1508" s="28"/>
      <c r="T1508" s="28"/>
      <c r="U1508" s="28"/>
      <c r="V1508" s="28"/>
      <c r="W1508" s="28"/>
      <c r="X1508" s="28"/>
      <c r="Y1508" s="28"/>
      <c r="Z1508" s="28"/>
      <c r="AA1508" s="28"/>
      <c r="AB1508" s="28">
        <v>21770</v>
      </c>
      <c r="AC1508" s="28">
        <v>23346</v>
      </c>
      <c r="AD1508" s="28">
        <v>16989</v>
      </c>
      <c r="AE1508" s="28">
        <v>22569</v>
      </c>
      <c r="AF1508" s="28">
        <v>26170</v>
      </c>
      <c r="AG1508" s="28">
        <v>31816</v>
      </c>
      <c r="AH1508" s="28">
        <v>33421</v>
      </c>
      <c r="AI1508" s="28">
        <v>38412</v>
      </c>
      <c r="AJ1508" s="28">
        <v>47553</v>
      </c>
      <c r="AK1508" s="28">
        <v>65933</v>
      </c>
      <c r="AL1508" s="28">
        <v>63773</v>
      </c>
      <c r="AM1508" s="28">
        <v>62464</v>
      </c>
      <c r="AN1508" s="28">
        <v>70034</v>
      </c>
      <c r="AO1508" s="28">
        <v>59969</v>
      </c>
      <c r="AP1508" s="5">
        <v>59.7</v>
      </c>
      <c r="AQ1508" s="5">
        <v>66.7</v>
      </c>
      <c r="AR1508" s="5">
        <v>65.2</v>
      </c>
      <c r="AS1508" s="5">
        <v>47.1</v>
      </c>
    </row>
    <row r="1509" spans="1:45" ht="14.25" thickBot="1" x14ac:dyDescent="0.2">
      <c r="A1509" s="9"/>
      <c r="B1509" s="10"/>
      <c r="C1509" s="135"/>
      <c r="D1509" s="6" t="s">
        <v>11</v>
      </c>
      <c r="E1509" s="29"/>
      <c r="F1509" s="29"/>
      <c r="G1509" s="29"/>
      <c r="H1509" s="29"/>
      <c r="I1509" s="29"/>
      <c r="J1509" s="29"/>
      <c r="K1509" s="29"/>
      <c r="L1509" s="29"/>
      <c r="M1509" s="29"/>
      <c r="N1509" s="29"/>
      <c r="O1509" s="29"/>
      <c r="P1509" s="29"/>
      <c r="Q1509" s="29"/>
      <c r="R1509" s="29"/>
      <c r="S1509" s="29"/>
      <c r="T1509" s="29"/>
      <c r="U1509" s="29"/>
      <c r="V1509" s="29"/>
      <c r="W1509" s="29"/>
      <c r="X1509" s="29"/>
      <c r="Y1509" s="29"/>
      <c r="Z1509" s="29"/>
      <c r="AA1509" s="29"/>
      <c r="AB1509" s="29">
        <v>22920</v>
      </c>
      <c r="AC1509" s="29">
        <v>24990</v>
      </c>
      <c r="AD1509" s="29">
        <v>18684</v>
      </c>
      <c r="AE1509" s="29">
        <v>27727</v>
      </c>
      <c r="AF1509" s="29">
        <v>29611</v>
      </c>
      <c r="AG1509" s="29">
        <v>35055</v>
      </c>
      <c r="AH1509" s="29">
        <v>38569</v>
      </c>
      <c r="AI1509" s="29">
        <v>44398</v>
      </c>
      <c r="AJ1509" s="29">
        <v>52245</v>
      </c>
      <c r="AK1509" s="29">
        <v>77045</v>
      </c>
      <c r="AL1509" s="29">
        <v>75180</v>
      </c>
      <c r="AM1509" s="29">
        <v>69342</v>
      </c>
      <c r="AN1509" s="29">
        <v>80746</v>
      </c>
      <c r="AO1509" s="29">
        <v>71447</v>
      </c>
      <c r="AP1509" s="7">
        <v>72.400000000000006</v>
      </c>
      <c r="AQ1509" s="7">
        <v>83.9</v>
      </c>
      <c r="AR1509" s="7">
        <v>82.5</v>
      </c>
      <c r="AS1509" s="7">
        <v>57.3</v>
      </c>
    </row>
    <row r="1510" spans="1:45" x14ac:dyDescent="0.15">
      <c r="A1510" s="9"/>
      <c r="B1510" s="10"/>
      <c r="C1510" s="136" t="s">
        <v>271</v>
      </c>
      <c r="D1510" s="2" t="s">
        <v>6</v>
      </c>
      <c r="E1510" s="26"/>
      <c r="F1510" s="26"/>
      <c r="G1510" s="26"/>
      <c r="H1510" s="26"/>
      <c r="I1510" s="26"/>
      <c r="J1510" s="26"/>
      <c r="K1510" s="26"/>
      <c r="L1510" s="26"/>
      <c r="M1510" s="26"/>
      <c r="N1510" s="26"/>
      <c r="O1510" s="26"/>
      <c r="P1510" s="26"/>
      <c r="Q1510" s="26"/>
      <c r="R1510" s="26"/>
      <c r="S1510" s="26"/>
      <c r="T1510" s="26"/>
      <c r="U1510" s="26"/>
      <c r="V1510" s="26"/>
      <c r="W1510" s="26"/>
      <c r="X1510" s="26"/>
      <c r="Y1510" s="26"/>
      <c r="Z1510" s="26"/>
      <c r="AA1510" s="26"/>
      <c r="AB1510" s="26"/>
      <c r="AC1510" s="26"/>
      <c r="AD1510" s="26"/>
      <c r="AE1510" s="26"/>
      <c r="AF1510" s="26"/>
      <c r="AG1510" s="26"/>
      <c r="AH1510" s="26"/>
      <c r="AI1510" s="26"/>
      <c r="AJ1510" s="26"/>
      <c r="AK1510" s="26"/>
      <c r="AL1510" s="26"/>
      <c r="AM1510" s="26"/>
      <c r="AN1510" s="26"/>
      <c r="AO1510" s="26"/>
      <c r="AP1510" s="3"/>
      <c r="AQ1510" s="3"/>
      <c r="AR1510" s="3">
        <v>521.9</v>
      </c>
      <c r="AS1510" s="3">
        <v>441.6</v>
      </c>
    </row>
    <row r="1511" spans="1:45" x14ac:dyDescent="0.15">
      <c r="A1511" s="9"/>
      <c r="B1511" s="10"/>
      <c r="C1511" s="137"/>
      <c r="D1511" s="4" t="s">
        <v>7</v>
      </c>
      <c r="E1511" s="28"/>
      <c r="F1511" s="28"/>
      <c r="G1511" s="28"/>
      <c r="H1511" s="28"/>
      <c r="I1511" s="28"/>
      <c r="J1511" s="28"/>
      <c r="K1511" s="28"/>
      <c r="L1511" s="28"/>
      <c r="M1511" s="28"/>
      <c r="N1511" s="28"/>
      <c r="O1511" s="28"/>
      <c r="P1511" s="28"/>
      <c r="Q1511" s="28"/>
      <c r="R1511" s="28"/>
      <c r="S1511" s="28"/>
      <c r="T1511" s="28"/>
      <c r="U1511" s="28"/>
      <c r="V1511" s="28"/>
      <c r="W1511" s="28"/>
      <c r="X1511" s="28"/>
      <c r="Y1511" s="28"/>
      <c r="Z1511" s="28"/>
      <c r="AA1511" s="28"/>
      <c r="AB1511" s="28"/>
      <c r="AC1511" s="28"/>
      <c r="AD1511" s="28"/>
      <c r="AE1511" s="28"/>
      <c r="AF1511" s="28"/>
      <c r="AG1511" s="28"/>
      <c r="AH1511" s="28"/>
      <c r="AI1511" s="28"/>
      <c r="AJ1511" s="28"/>
      <c r="AK1511" s="28"/>
      <c r="AL1511" s="28"/>
      <c r="AM1511" s="28"/>
      <c r="AN1511" s="28"/>
      <c r="AO1511" s="28"/>
      <c r="AP1511" s="5"/>
      <c r="AQ1511" s="5"/>
      <c r="AR1511" s="5">
        <v>102.4</v>
      </c>
      <c r="AS1511" s="5">
        <v>294.5</v>
      </c>
    </row>
    <row r="1512" spans="1:45" x14ac:dyDescent="0.15">
      <c r="A1512" s="9"/>
      <c r="B1512" s="10"/>
      <c r="C1512" s="137"/>
      <c r="D1512" s="4" t="s">
        <v>8</v>
      </c>
      <c r="E1512" s="28"/>
      <c r="F1512" s="28"/>
      <c r="G1512" s="28"/>
      <c r="H1512" s="28"/>
      <c r="I1512" s="28"/>
      <c r="J1512" s="28"/>
      <c r="K1512" s="28"/>
      <c r="L1512" s="28"/>
      <c r="M1512" s="28"/>
      <c r="N1512" s="28"/>
      <c r="O1512" s="28"/>
      <c r="P1512" s="28"/>
      <c r="Q1512" s="28"/>
      <c r="R1512" s="28"/>
      <c r="S1512" s="28"/>
      <c r="T1512" s="28"/>
      <c r="U1512" s="28"/>
      <c r="V1512" s="28"/>
      <c r="W1512" s="28"/>
      <c r="X1512" s="28"/>
      <c r="Y1512" s="28"/>
      <c r="Z1512" s="28"/>
      <c r="AA1512" s="28"/>
      <c r="AB1512" s="28"/>
      <c r="AC1512" s="28"/>
      <c r="AD1512" s="28"/>
      <c r="AE1512" s="28"/>
      <c r="AF1512" s="28"/>
      <c r="AG1512" s="28"/>
      <c r="AH1512" s="28"/>
      <c r="AI1512" s="28"/>
      <c r="AJ1512" s="28"/>
      <c r="AK1512" s="28"/>
      <c r="AL1512" s="28"/>
      <c r="AM1512" s="28"/>
      <c r="AN1512" s="28"/>
      <c r="AO1512" s="28"/>
      <c r="AP1512" s="5"/>
      <c r="AQ1512" s="5"/>
      <c r="AR1512" s="5">
        <v>419.5</v>
      </c>
      <c r="AS1512" s="5">
        <v>147.1</v>
      </c>
    </row>
    <row r="1513" spans="1:45" x14ac:dyDescent="0.15">
      <c r="A1513" s="9"/>
      <c r="B1513" s="10"/>
      <c r="C1513" s="137"/>
      <c r="D1513" s="4" t="s">
        <v>9</v>
      </c>
      <c r="E1513" s="28"/>
      <c r="F1513" s="28"/>
      <c r="G1513" s="28"/>
      <c r="H1513" s="28"/>
      <c r="I1513" s="28"/>
      <c r="J1513" s="28"/>
      <c r="K1513" s="28"/>
      <c r="L1513" s="28"/>
      <c r="M1513" s="28"/>
      <c r="N1513" s="28"/>
      <c r="O1513" s="28"/>
      <c r="P1513" s="28"/>
      <c r="Q1513" s="28"/>
      <c r="R1513" s="28"/>
      <c r="S1513" s="28"/>
      <c r="T1513" s="28"/>
      <c r="U1513" s="28"/>
      <c r="V1513" s="28"/>
      <c r="W1513" s="28"/>
      <c r="X1513" s="28"/>
      <c r="Y1513" s="28"/>
      <c r="Z1513" s="28"/>
      <c r="AA1513" s="28"/>
      <c r="AB1513" s="28"/>
      <c r="AC1513" s="28"/>
      <c r="AD1513" s="28"/>
      <c r="AE1513" s="28"/>
      <c r="AF1513" s="28"/>
      <c r="AG1513" s="28"/>
      <c r="AH1513" s="28"/>
      <c r="AI1513" s="28"/>
      <c r="AJ1513" s="28"/>
      <c r="AK1513" s="28"/>
      <c r="AL1513" s="28"/>
      <c r="AM1513" s="28"/>
      <c r="AN1513" s="28"/>
      <c r="AO1513" s="28"/>
      <c r="AP1513" s="5"/>
      <c r="AQ1513" s="5"/>
      <c r="AR1513" s="5">
        <v>509.9</v>
      </c>
      <c r="AS1513" s="5">
        <v>435.3</v>
      </c>
    </row>
    <row r="1514" spans="1:45" x14ac:dyDescent="0.15">
      <c r="A1514" s="9"/>
      <c r="B1514" s="10"/>
      <c r="C1514" s="137"/>
      <c r="D1514" s="4" t="s">
        <v>10</v>
      </c>
      <c r="E1514" s="28"/>
      <c r="F1514" s="28"/>
      <c r="G1514" s="28"/>
      <c r="H1514" s="28"/>
      <c r="I1514" s="28"/>
      <c r="J1514" s="28"/>
      <c r="K1514" s="28"/>
      <c r="L1514" s="28"/>
      <c r="M1514" s="28"/>
      <c r="N1514" s="28"/>
      <c r="O1514" s="28"/>
      <c r="P1514" s="28"/>
      <c r="Q1514" s="28"/>
      <c r="R1514" s="28"/>
      <c r="S1514" s="28"/>
      <c r="T1514" s="28"/>
      <c r="U1514" s="28"/>
      <c r="V1514" s="28"/>
      <c r="W1514" s="28"/>
      <c r="X1514" s="28"/>
      <c r="Y1514" s="28"/>
      <c r="Z1514" s="28"/>
      <c r="AA1514" s="28"/>
      <c r="AB1514" s="28"/>
      <c r="AC1514" s="28"/>
      <c r="AD1514" s="28"/>
      <c r="AE1514" s="28"/>
      <c r="AF1514" s="28"/>
      <c r="AG1514" s="28"/>
      <c r="AH1514" s="28"/>
      <c r="AI1514" s="28"/>
      <c r="AJ1514" s="28"/>
      <c r="AK1514" s="28"/>
      <c r="AL1514" s="28"/>
      <c r="AM1514" s="28"/>
      <c r="AN1514" s="28"/>
      <c r="AO1514" s="28"/>
      <c r="AP1514" s="5"/>
      <c r="AQ1514" s="5"/>
      <c r="AR1514" s="5">
        <v>12</v>
      </c>
      <c r="AS1514" s="5">
        <v>6.3</v>
      </c>
    </row>
    <row r="1515" spans="1:45" ht="14.25" thickBot="1" x14ac:dyDescent="0.2">
      <c r="A1515" s="9"/>
      <c r="B1515" s="10"/>
      <c r="C1515" s="138"/>
      <c r="D1515" s="6" t="s">
        <v>11</v>
      </c>
      <c r="E1515" s="29"/>
      <c r="F1515" s="29"/>
      <c r="G1515" s="29"/>
      <c r="H1515" s="29"/>
      <c r="I1515" s="29"/>
      <c r="J1515" s="29"/>
      <c r="K1515" s="29"/>
      <c r="L1515" s="29"/>
      <c r="M1515" s="29"/>
      <c r="N1515" s="29"/>
      <c r="O1515" s="29"/>
      <c r="P1515" s="29"/>
      <c r="Q1515" s="29"/>
      <c r="R1515" s="29"/>
      <c r="S1515" s="29"/>
      <c r="T1515" s="29"/>
      <c r="U1515" s="29"/>
      <c r="V1515" s="29"/>
      <c r="W1515" s="29"/>
      <c r="X1515" s="29"/>
      <c r="Y1515" s="29"/>
      <c r="Z1515" s="29"/>
      <c r="AA1515" s="29"/>
      <c r="AB1515" s="29"/>
      <c r="AC1515" s="29"/>
      <c r="AD1515" s="29"/>
      <c r="AE1515" s="29"/>
      <c r="AF1515" s="29"/>
      <c r="AG1515" s="29"/>
      <c r="AH1515" s="29"/>
      <c r="AI1515" s="29"/>
      <c r="AJ1515" s="29"/>
      <c r="AK1515" s="29"/>
      <c r="AL1515" s="29"/>
      <c r="AM1515" s="29"/>
      <c r="AN1515" s="29"/>
      <c r="AO1515" s="29"/>
      <c r="AP1515" s="7"/>
      <c r="AQ1515" s="7"/>
      <c r="AR1515" s="7">
        <v>12.8</v>
      </c>
      <c r="AS1515" s="7">
        <v>7.5</v>
      </c>
    </row>
    <row r="1516" spans="1:45" x14ac:dyDescent="0.15">
      <c r="A1516" s="9"/>
      <c r="B1516" s="10"/>
      <c r="C1516" s="133" t="s">
        <v>301</v>
      </c>
      <c r="D1516" s="2" t="s">
        <v>6</v>
      </c>
      <c r="E1516" s="26">
        <f t="shared" ref="E1516:AI1516" si="1763">SUM(E1517:E1518)-SUM(E1519:E1520)</f>
        <v>0</v>
      </c>
      <c r="F1516" s="26">
        <f t="shared" si="1763"/>
        <v>0</v>
      </c>
      <c r="G1516" s="26">
        <f t="shared" si="1763"/>
        <v>0</v>
      </c>
      <c r="H1516" s="26">
        <f t="shared" si="1763"/>
        <v>0</v>
      </c>
      <c r="I1516" s="26">
        <f t="shared" si="1763"/>
        <v>0</v>
      </c>
      <c r="J1516" s="26">
        <f t="shared" si="1763"/>
        <v>0</v>
      </c>
      <c r="K1516" s="26">
        <f t="shared" si="1763"/>
        <v>0</v>
      </c>
      <c r="L1516" s="26">
        <f t="shared" si="1763"/>
        <v>0</v>
      </c>
      <c r="M1516" s="26">
        <f t="shared" si="1763"/>
        <v>0</v>
      </c>
      <c r="N1516" s="26">
        <f t="shared" si="1763"/>
        <v>0</v>
      </c>
      <c r="O1516" s="26">
        <f t="shared" si="1763"/>
        <v>0</v>
      </c>
      <c r="P1516" s="26">
        <f t="shared" si="1763"/>
        <v>0</v>
      </c>
      <c r="Q1516" s="26">
        <f t="shared" si="1763"/>
        <v>0</v>
      </c>
      <c r="R1516" s="26">
        <f t="shared" si="1763"/>
        <v>0</v>
      </c>
      <c r="S1516" s="26">
        <f t="shared" si="1763"/>
        <v>0</v>
      </c>
      <c r="T1516" s="26">
        <f t="shared" si="1763"/>
        <v>0</v>
      </c>
      <c r="U1516" s="26">
        <f t="shared" si="1763"/>
        <v>0</v>
      </c>
      <c r="V1516" s="26">
        <f t="shared" si="1763"/>
        <v>0</v>
      </c>
      <c r="W1516" s="26">
        <f t="shared" si="1763"/>
        <v>0</v>
      </c>
      <c r="X1516" s="26">
        <f t="shared" si="1763"/>
        <v>0</v>
      </c>
      <c r="Y1516" s="26">
        <f t="shared" si="1763"/>
        <v>0</v>
      </c>
      <c r="Z1516" s="26">
        <f t="shared" si="1763"/>
        <v>0</v>
      </c>
      <c r="AA1516" s="26">
        <f t="shared" si="1763"/>
        <v>0</v>
      </c>
      <c r="AB1516" s="26">
        <f t="shared" si="1763"/>
        <v>0</v>
      </c>
      <c r="AC1516" s="26">
        <f t="shared" si="1763"/>
        <v>0</v>
      </c>
      <c r="AD1516" s="26">
        <f t="shared" si="1763"/>
        <v>0</v>
      </c>
      <c r="AE1516" s="26">
        <f t="shared" si="1763"/>
        <v>0</v>
      </c>
      <c r="AF1516" s="26">
        <f t="shared" si="1763"/>
        <v>0</v>
      </c>
      <c r="AG1516" s="26">
        <f t="shared" si="1763"/>
        <v>0</v>
      </c>
      <c r="AH1516" s="26">
        <f t="shared" si="1763"/>
        <v>0</v>
      </c>
      <c r="AI1516" s="26">
        <f t="shared" si="1763"/>
        <v>0</v>
      </c>
      <c r="AJ1516" s="26">
        <f t="shared" ref="AJ1516:AK1516" si="1764">SUM(AJ1517:AJ1518)-SUM(AJ1519:AJ1520)</f>
        <v>0</v>
      </c>
      <c r="AK1516" s="26">
        <f t="shared" si="1764"/>
        <v>0</v>
      </c>
      <c r="AL1516" s="26">
        <f t="shared" ref="AL1516" si="1765">SUM(AL1517:AL1518)-SUM(AL1519:AL1520)</f>
        <v>0</v>
      </c>
      <c r="AM1516" s="26">
        <f t="shared" ref="AM1516" si="1766">SUM(AM1517:AM1518)-SUM(AM1519:AM1520)</f>
        <v>0</v>
      </c>
      <c r="AN1516" s="26">
        <f t="shared" ref="AN1516" si="1767">SUM(AN1517:AN1518)-SUM(AN1519:AN1520)</f>
        <v>0</v>
      </c>
      <c r="AO1516" s="26">
        <f t="shared" ref="AO1516" si="1768">SUM(AO1517:AO1518)-SUM(AO1519:AO1520)</f>
        <v>0</v>
      </c>
      <c r="AP1516" s="27">
        <f t="shared" ref="AP1516" si="1769">SUM(AP1517:AP1518)-SUM(AP1519:AP1520)</f>
        <v>0</v>
      </c>
      <c r="AQ1516" s="27">
        <f t="shared" ref="AQ1516" si="1770">SUM(AQ1517:AQ1518)-SUM(AQ1519:AQ1520)</f>
        <v>0.5</v>
      </c>
      <c r="AR1516" s="3">
        <v>653.70000000000005</v>
      </c>
      <c r="AS1516" s="3">
        <v>930.3</v>
      </c>
    </row>
    <row r="1517" spans="1:45" x14ac:dyDescent="0.15">
      <c r="A1517" s="9"/>
      <c r="B1517" s="10"/>
      <c r="C1517" s="134"/>
      <c r="D1517" s="4" t="s">
        <v>7</v>
      </c>
      <c r="E1517" s="28"/>
      <c r="F1517" s="28"/>
      <c r="G1517" s="28"/>
      <c r="H1517" s="28">
        <v>11783</v>
      </c>
      <c r="I1517" s="28"/>
      <c r="J1517" s="28"/>
      <c r="K1517" s="28"/>
      <c r="L1517" s="28"/>
      <c r="M1517" s="28"/>
      <c r="N1517" s="28"/>
      <c r="O1517" s="28"/>
      <c r="P1517" s="86">
        <v>163784</v>
      </c>
      <c r="Q1517" s="86">
        <v>188152</v>
      </c>
      <c r="R1517" s="86">
        <v>212190</v>
      </c>
      <c r="S1517" s="86">
        <v>136818</v>
      </c>
      <c r="T1517" s="86">
        <v>122258</v>
      </c>
      <c r="U1517" s="86">
        <v>120948</v>
      </c>
      <c r="V1517" s="86">
        <v>174509</v>
      </c>
      <c r="W1517" s="86">
        <v>116296</v>
      </c>
      <c r="X1517" s="86">
        <v>106859</v>
      </c>
      <c r="Y1517" s="28">
        <v>153260</v>
      </c>
      <c r="Z1517" s="28">
        <v>165853</v>
      </c>
      <c r="AA1517" s="28">
        <v>166735</v>
      </c>
      <c r="AB1517" s="28">
        <v>237173</v>
      </c>
      <c r="AC1517" s="28">
        <v>226939</v>
      </c>
      <c r="AD1517" s="28">
        <v>222423</v>
      </c>
      <c r="AE1517" s="28">
        <v>239695</v>
      </c>
      <c r="AF1517" s="28">
        <v>256271</v>
      </c>
      <c r="AG1517" s="28">
        <v>76393</v>
      </c>
      <c r="AH1517" s="28">
        <v>102919</v>
      </c>
      <c r="AI1517" s="28">
        <v>141642</v>
      </c>
      <c r="AJ1517" s="28">
        <v>163142</v>
      </c>
      <c r="AK1517" s="28">
        <v>176059</v>
      </c>
      <c r="AL1517" s="28">
        <v>182448</v>
      </c>
      <c r="AM1517" s="28">
        <v>189859</v>
      </c>
      <c r="AN1517" s="28">
        <v>161948</v>
      </c>
      <c r="AO1517" s="28">
        <v>129720</v>
      </c>
      <c r="AP1517" s="5">
        <v>220.7</v>
      </c>
      <c r="AQ1517" s="5">
        <v>241.8</v>
      </c>
      <c r="AR1517" s="5">
        <v>246.9</v>
      </c>
      <c r="AS1517" s="5">
        <v>215.6</v>
      </c>
    </row>
    <row r="1518" spans="1:45" x14ac:dyDescent="0.15">
      <c r="A1518" s="9"/>
      <c r="B1518" s="10"/>
      <c r="C1518" s="134"/>
      <c r="D1518" s="4" t="s">
        <v>8</v>
      </c>
      <c r="E1518" s="28"/>
      <c r="F1518" s="28"/>
      <c r="G1518" s="28"/>
      <c r="H1518" s="28">
        <v>59696</v>
      </c>
      <c r="I1518" s="28"/>
      <c r="J1518" s="28"/>
      <c r="K1518" s="28"/>
      <c r="L1518" s="28"/>
      <c r="M1518" s="28"/>
      <c r="N1518" s="28"/>
      <c r="O1518" s="28"/>
      <c r="P1518" s="86">
        <v>341013</v>
      </c>
      <c r="Q1518" s="86">
        <v>250743</v>
      </c>
      <c r="R1518" s="86">
        <v>316457</v>
      </c>
      <c r="S1518" s="86">
        <v>418174</v>
      </c>
      <c r="T1518" s="86">
        <v>373856</v>
      </c>
      <c r="U1518" s="86">
        <v>363334</v>
      </c>
      <c r="V1518" s="86">
        <v>318586</v>
      </c>
      <c r="W1518" s="86">
        <v>348820</v>
      </c>
      <c r="X1518" s="86">
        <v>321254</v>
      </c>
      <c r="Y1518" s="28">
        <v>402306</v>
      </c>
      <c r="Z1518" s="28">
        <v>455602</v>
      </c>
      <c r="AA1518" s="28">
        <v>514205</v>
      </c>
      <c r="AB1518" s="28">
        <v>399343</v>
      </c>
      <c r="AC1518" s="28">
        <v>448433</v>
      </c>
      <c r="AD1518" s="28">
        <v>476399</v>
      </c>
      <c r="AE1518" s="28">
        <v>483990</v>
      </c>
      <c r="AF1518" s="28">
        <v>489942</v>
      </c>
      <c r="AG1518" s="28">
        <v>558925</v>
      </c>
      <c r="AH1518" s="28">
        <v>585951</v>
      </c>
      <c r="AI1518" s="28">
        <v>602830</v>
      </c>
      <c r="AJ1518" s="28">
        <v>648644</v>
      </c>
      <c r="AK1518" s="28">
        <v>613558</v>
      </c>
      <c r="AL1518" s="28">
        <v>576990</v>
      </c>
      <c r="AM1518" s="28">
        <v>632184</v>
      </c>
      <c r="AN1518" s="28">
        <v>579048</v>
      </c>
      <c r="AO1518" s="28">
        <v>558701</v>
      </c>
      <c r="AP1518" s="5">
        <v>429.1</v>
      </c>
      <c r="AQ1518" s="5">
        <v>369.8</v>
      </c>
      <c r="AR1518" s="5">
        <v>406.8</v>
      </c>
      <c r="AS1518" s="5">
        <v>414.7</v>
      </c>
    </row>
    <row r="1519" spans="1:45" x14ac:dyDescent="0.15">
      <c r="A1519" s="9"/>
      <c r="B1519" s="10"/>
      <c r="C1519" s="134"/>
      <c r="D1519" s="4" t="s">
        <v>9</v>
      </c>
      <c r="E1519" s="28"/>
      <c r="F1519" s="28"/>
      <c r="G1519" s="28"/>
      <c r="H1519" s="28">
        <v>14835</v>
      </c>
      <c r="I1519" s="28"/>
      <c r="J1519" s="28"/>
      <c r="K1519" s="28"/>
      <c r="L1519" s="28"/>
      <c r="M1519" s="28"/>
      <c r="N1519" s="28"/>
      <c r="O1519" s="28"/>
      <c r="P1519" s="86">
        <v>430266</v>
      </c>
      <c r="Q1519" s="86">
        <v>374271</v>
      </c>
      <c r="R1519" s="86">
        <v>442016</v>
      </c>
      <c r="S1519" s="86">
        <v>474939</v>
      </c>
      <c r="T1519" s="86">
        <v>425034</v>
      </c>
      <c r="U1519" s="86">
        <v>398112</v>
      </c>
      <c r="V1519" s="86">
        <v>416609</v>
      </c>
      <c r="W1519" s="86">
        <v>380093</v>
      </c>
      <c r="X1519" s="86">
        <v>346066</v>
      </c>
      <c r="Y1519" s="28">
        <v>478606</v>
      </c>
      <c r="Z1519" s="28">
        <v>510803</v>
      </c>
      <c r="AA1519" s="28">
        <v>559404</v>
      </c>
      <c r="AB1519" s="28">
        <v>524061</v>
      </c>
      <c r="AC1519" s="28">
        <v>592308</v>
      </c>
      <c r="AD1519" s="28">
        <v>605680</v>
      </c>
      <c r="AE1519" s="28">
        <v>626898</v>
      </c>
      <c r="AF1519" s="28">
        <v>652825</v>
      </c>
      <c r="AG1519" s="28">
        <v>557929</v>
      </c>
      <c r="AH1519" s="28">
        <v>580175</v>
      </c>
      <c r="AI1519" s="28">
        <v>594272</v>
      </c>
      <c r="AJ1519" s="28">
        <v>621085</v>
      </c>
      <c r="AK1519" s="28">
        <v>608997</v>
      </c>
      <c r="AL1519" s="28">
        <v>587433</v>
      </c>
      <c r="AM1519" s="28">
        <v>644095</v>
      </c>
      <c r="AN1519" s="28">
        <v>578684</v>
      </c>
      <c r="AO1519" s="28">
        <v>541724</v>
      </c>
      <c r="AP1519" s="5">
        <v>502</v>
      </c>
      <c r="AQ1519" s="5">
        <v>479</v>
      </c>
      <c r="AR1519" s="5">
        <v>528.9</v>
      </c>
      <c r="AS1519" s="5">
        <v>519.9</v>
      </c>
    </row>
    <row r="1520" spans="1:45" x14ac:dyDescent="0.15">
      <c r="A1520" s="9"/>
      <c r="B1520" s="10"/>
      <c r="C1520" s="134"/>
      <c r="D1520" s="4" t="s">
        <v>10</v>
      </c>
      <c r="E1520" s="28"/>
      <c r="F1520" s="28"/>
      <c r="G1520" s="28"/>
      <c r="H1520" s="28">
        <v>56644</v>
      </c>
      <c r="I1520" s="28"/>
      <c r="J1520" s="28"/>
      <c r="K1520" s="28"/>
      <c r="L1520" s="28"/>
      <c r="M1520" s="28"/>
      <c r="N1520" s="28"/>
      <c r="O1520" s="28"/>
      <c r="P1520" s="86">
        <v>74531</v>
      </c>
      <c r="Q1520" s="86">
        <v>64624</v>
      </c>
      <c r="R1520" s="86">
        <v>86631</v>
      </c>
      <c r="S1520" s="86">
        <v>80053</v>
      </c>
      <c r="T1520" s="86">
        <v>71080</v>
      </c>
      <c r="U1520" s="86">
        <v>86170</v>
      </c>
      <c r="V1520" s="86">
        <v>76486</v>
      </c>
      <c r="W1520" s="86">
        <v>85023</v>
      </c>
      <c r="X1520" s="86">
        <v>82047</v>
      </c>
      <c r="Y1520" s="28">
        <v>76960</v>
      </c>
      <c r="Z1520" s="28">
        <v>110652</v>
      </c>
      <c r="AA1520" s="28">
        <v>121536</v>
      </c>
      <c r="AB1520" s="28">
        <v>112455</v>
      </c>
      <c r="AC1520" s="28">
        <v>83064</v>
      </c>
      <c r="AD1520" s="28">
        <v>93142</v>
      </c>
      <c r="AE1520" s="28">
        <v>96787</v>
      </c>
      <c r="AF1520" s="28">
        <v>93388</v>
      </c>
      <c r="AG1520" s="28">
        <v>77389</v>
      </c>
      <c r="AH1520" s="28">
        <v>108695</v>
      </c>
      <c r="AI1520" s="28">
        <v>150200</v>
      </c>
      <c r="AJ1520" s="28">
        <v>190701</v>
      </c>
      <c r="AK1520" s="28">
        <v>180620</v>
      </c>
      <c r="AL1520" s="28">
        <v>172005</v>
      </c>
      <c r="AM1520" s="28">
        <v>177948</v>
      </c>
      <c r="AN1520" s="28">
        <v>162312</v>
      </c>
      <c r="AO1520" s="28">
        <v>146697</v>
      </c>
      <c r="AP1520" s="5">
        <v>147.80000000000001</v>
      </c>
      <c r="AQ1520" s="5">
        <v>132.1</v>
      </c>
      <c r="AR1520" s="5">
        <v>124.8</v>
      </c>
      <c r="AS1520" s="5">
        <v>110.4</v>
      </c>
    </row>
    <row r="1521" spans="1:45" ht="14.25" thickBot="1" x14ac:dyDescent="0.2">
      <c r="A1521" s="12"/>
      <c r="B1521" s="13"/>
      <c r="C1521" s="135"/>
      <c r="D1521" s="6" t="s">
        <v>11</v>
      </c>
      <c r="E1521" s="29"/>
      <c r="F1521" s="29"/>
      <c r="G1521" s="29"/>
      <c r="H1521" s="29"/>
      <c r="I1521" s="29"/>
      <c r="J1521" s="29"/>
      <c r="K1521" s="29"/>
      <c r="L1521" s="29"/>
      <c r="M1521" s="29"/>
      <c r="N1521" s="29"/>
      <c r="O1521" s="29"/>
      <c r="P1521" s="87" t="s">
        <v>502</v>
      </c>
      <c r="Q1521" s="87" t="s">
        <v>502</v>
      </c>
      <c r="R1521" s="87" t="s">
        <v>502</v>
      </c>
      <c r="S1521" s="87" t="s">
        <v>502</v>
      </c>
      <c r="T1521" s="87" t="s">
        <v>502</v>
      </c>
      <c r="U1521" s="87" t="s">
        <v>502</v>
      </c>
      <c r="V1521" s="87" t="s">
        <v>502</v>
      </c>
      <c r="W1521" s="87" t="s">
        <v>502</v>
      </c>
      <c r="X1521" s="87" t="s">
        <v>502</v>
      </c>
      <c r="Y1521" s="29">
        <f>Y1520</f>
        <v>76960</v>
      </c>
      <c r="Z1521" s="29">
        <v>110698</v>
      </c>
      <c r="AA1521" s="29">
        <v>121585</v>
      </c>
      <c r="AB1521" s="29">
        <v>112647</v>
      </c>
      <c r="AC1521" s="29">
        <v>83154</v>
      </c>
      <c r="AD1521" s="29">
        <v>93182</v>
      </c>
      <c r="AE1521" s="29">
        <v>96959</v>
      </c>
      <c r="AF1521" s="29">
        <f>AF1520</f>
        <v>93388</v>
      </c>
      <c r="AG1521" s="29">
        <f>AG1520</f>
        <v>77389</v>
      </c>
      <c r="AH1521" s="29">
        <v>108695</v>
      </c>
      <c r="AI1521" s="29">
        <v>150200</v>
      </c>
      <c r="AJ1521" s="29">
        <v>190701</v>
      </c>
      <c r="AK1521" s="29">
        <v>180620</v>
      </c>
      <c r="AL1521" s="29">
        <v>172005</v>
      </c>
      <c r="AM1521" s="29">
        <v>177948</v>
      </c>
      <c r="AN1521" s="29">
        <v>162312</v>
      </c>
      <c r="AO1521" s="29">
        <v>146697</v>
      </c>
      <c r="AP1521" s="7">
        <v>148.80000000000001</v>
      </c>
      <c r="AQ1521" s="7">
        <v>133</v>
      </c>
      <c r="AR1521" s="7">
        <v>126.2</v>
      </c>
      <c r="AS1521" s="7">
        <v>135.1</v>
      </c>
    </row>
    <row r="1522" spans="1:45" x14ac:dyDescent="0.15">
      <c r="A1522" s="10"/>
      <c r="B1522" s="10"/>
      <c r="C1522" s="10"/>
      <c r="D1522" s="10"/>
      <c r="E1522" s="10"/>
      <c r="F1522" s="10"/>
      <c r="G1522" s="10"/>
      <c r="H1522" s="10"/>
      <c r="I1522" s="10"/>
      <c r="J1522" s="10"/>
      <c r="K1522" s="10"/>
      <c r="L1522" s="10"/>
      <c r="M1522" s="10"/>
      <c r="N1522" s="10"/>
      <c r="O1522" s="10"/>
      <c r="P1522" s="10"/>
      <c r="Q1522" s="10"/>
      <c r="R1522" s="10"/>
      <c r="S1522" s="10"/>
      <c r="T1522" s="10"/>
      <c r="U1522" s="10"/>
      <c r="V1522" s="10"/>
      <c r="W1522" s="10"/>
      <c r="X1522" s="10"/>
      <c r="Y1522" s="10"/>
      <c r="Z1522" s="10"/>
      <c r="AA1522" s="10"/>
      <c r="AB1522" s="10"/>
      <c r="AC1522" s="10"/>
      <c r="AD1522" s="10"/>
      <c r="AE1522" s="10"/>
      <c r="AF1522" s="10"/>
      <c r="AG1522" s="10"/>
      <c r="AH1522" s="10"/>
      <c r="AI1522" s="10"/>
      <c r="AJ1522" s="10"/>
      <c r="AK1522" s="35"/>
      <c r="AL1522" s="35"/>
      <c r="AM1522" s="35"/>
      <c r="AN1522" s="35"/>
      <c r="AO1522" s="35"/>
      <c r="AP1522" s="10"/>
      <c r="AQ1522" s="10"/>
      <c r="AR1522" s="10"/>
      <c r="AS1522" s="10"/>
    </row>
    <row r="1523" spans="1:45" x14ac:dyDescent="0.15">
      <c r="Y1523" s="85"/>
      <c r="Z1523" s="85"/>
      <c r="AA1523" s="85"/>
      <c r="AB1523" s="85"/>
      <c r="AC1523" s="85"/>
      <c r="AD1523" s="85"/>
    </row>
  </sheetData>
  <mergeCells count="310">
    <mergeCell ref="F1:M1"/>
    <mergeCell ref="AW1120:AW1125"/>
    <mergeCell ref="AW1234:AW1239"/>
    <mergeCell ref="AW1252:AW1257"/>
    <mergeCell ref="AW1306:AW1311"/>
    <mergeCell ref="AW1342:AW1347"/>
    <mergeCell ref="AW1360:AW1365"/>
    <mergeCell ref="AW1006:AW1011"/>
    <mergeCell ref="AW1024:AW1029"/>
    <mergeCell ref="AW1030:AW1035"/>
    <mergeCell ref="AW1066:AW1071"/>
    <mergeCell ref="AW1084:AW1089"/>
    <mergeCell ref="AW1096:AW1101"/>
    <mergeCell ref="AW1102:AW1107"/>
    <mergeCell ref="AW1108:AW1113"/>
    <mergeCell ref="AW1114:AW1119"/>
    <mergeCell ref="AW670:AW675"/>
    <mergeCell ref="AW682:AW687"/>
    <mergeCell ref="AW688:AW693"/>
    <mergeCell ref="AW730:AW735"/>
    <mergeCell ref="AW736:AW741"/>
    <mergeCell ref="AW832:AW837"/>
    <mergeCell ref="AW838:AW843"/>
    <mergeCell ref="AW958:AW963"/>
    <mergeCell ref="AW964:AW969"/>
    <mergeCell ref="AW580:AW585"/>
    <mergeCell ref="AW592:AW597"/>
    <mergeCell ref="AW598:AW603"/>
    <mergeCell ref="AW604:AW609"/>
    <mergeCell ref="AW622:AW627"/>
    <mergeCell ref="AW628:AW633"/>
    <mergeCell ref="AW640:AW645"/>
    <mergeCell ref="AW646:AW651"/>
    <mergeCell ref="AW658:AW663"/>
    <mergeCell ref="AW16:AW21"/>
    <mergeCell ref="AW46:AW51"/>
    <mergeCell ref="AW52:AW57"/>
    <mergeCell ref="AW64:AW69"/>
    <mergeCell ref="AW70:AW75"/>
    <mergeCell ref="AW76:AW81"/>
    <mergeCell ref="AW82:AW87"/>
    <mergeCell ref="AW94:AW99"/>
    <mergeCell ref="AW100:AW105"/>
    <mergeCell ref="AW106:AW111"/>
    <mergeCell ref="AW112:AW117"/>
    <mergeCell ref="AW154:AW159"/>
    <mergeCell ref="AW160:AW165"/>
    <mergeCell ref="AW166:AW171"/>
    <mergeCell ref="AW172:AW177"/>
    <mergeCell ref="AW196:AW201"/>
    <mergeCell ref="AW202:AW207"/>
    <mergeCell ref="AW232:AW237"/>
    <mergeCell ref="AW250:AW255"/>
    <mergeCell ref="AW256:AW261"/>
    <mergeCell ref="AW400:AW405"/>
    <mergeCell ref="AW454:AW459"/>
    <mergeCell ref="AW460:AW465"/>
    <mergeCell ref="C628:C633"/>
    <mergeCell ref="C64:C69"/>
    <mergeCell ref="C670:C675"/>
    <mergeCell ref="C850:C855"/>
    <mergeCell ref="C274:C279"/>
    <mergeCell ref="B280:C285"/>
    <mergeCell ref="C286:C291"/>
    <mergeCell ref="C298:C303"/>
    <mergeCell ref="C304:C309"/>
    <mergeCell ref="C178:C183"/>
    <mergeCell ref="C310:C315"/>
    <mergeCell ref="C238:C243"/>
    <mergeCell ref="C244:C249"/>
    <mergeCell ref="C250:C255"/>
    <mergeCell ref="C256:C261"/>
    <mergeCell ref="C262:C267"/>
    <mergeCell ref="C268:C273"/>
    <mergeCell ref="C364:C369"/>
    <mergeCell ref="C376:C381"/>
    <mergeCell ref="C142:C147"/>
    <mergeCell ref="C148:C153"/>
    <mergeCell ref="C154:C159"/>
    <mergeCell ref="A202:C207"/>
    <mergeCell ref="B208:C213"/>
    <mergeCell ref="C214:C219"/>
    <mergeCell ref="C220:C225"/>
    <mergeCell ref="C226:C231"/>
    <mergeCell ref="C232:C237"/>
    <mergeCell ref="C160:C165"/>
    <mergeCell ref="C166:C171"/>
    <mergeCell ref="C172:C177"/>
    <mergeCell ref="C184:C189"/>
    <mergeCell ref="C190:C195"/>
    <mergeCell ref="C196:C201"/>
    <mergeCell ref="A4:C9"/>
    <mergeCell ref="B10:C15"/>
    <mergeCell ref="C16:C21"/>
    <mergeCell ref="C22:C27"/>
    <mergeCell ref="C28:C33"/>
    <mergeCell ref="C34:C39"/>
    <mergeCell ref="C124:C129"/>
    <mergeCell ref="B130:C135"/>
    <mergeCell ref="C136:C141"/>
    <mergeCell ref="C88:C93"/>
    <mergeCell ref="C94:C99"/>
    <mergeCell ref="C100:C105"/>
    <mergeCell ref="C106:C111"/>
    <mergeCell ref="C112:C117"/>
    <mergeCell ref="C118:C123"/>
    <mergeCell ref="C76:C81"/>
    <mergeCell ref="C40:C45"/>
    <mergeCell ref="C46:C51"/>
    <mergeCell ref="C52:C57"/>
    <mergeCell ref="C58:C63"/>
    <mergeCell ref="C70:C75"/>
    <mergeCell ref="C82:C87"/>
    <mergeCell ref="C316:C321"/>
    <mergeCell ref="C382:C387"/>
    <mergeCell ref="C388:C393"/>
    <mergeCell ref="C394:C399"/>
    <mergeCell ref="C406:C411"/>
    <mergeCell ref="C322:C327"/>
    <mergeCell ref="C328:C333"/>
    <mergeCell ref="C340:C345"/>
    <mergeCell ref="C346:C351"/>
    <mergeCell ref="C352:C357"/>
    <mergeCell ref="C358:C363"/>
    <mergeCell ref="C334:C339"/>
    <mergeCell ref="C400:C405"/>
    <mergeCell ref="C448:C453"/>
    <mergeCell ref="C454:C459"/>
    <mergeCell ref="C460:C465"/>
    <mergeCell ref="C466:C471"/>
    <mergeCell ref="C472:C477"/>
    <mergeCell ref="C478:C483"/>
    <mergeCell ref="C412:C417"/>
    <mergeCell ref="C418:C423"/>
    <mergeCell ref="C424:C429"/>
    <mergeCell ref="C430:C435"/>
    <mergeCell ref="B436:C441"/>
    <mergeCell ref="C442:C447"/>
    <mergeCell ref="C520:C525"/>
    <mergeCell ref="C526:C531"/>
    <mergeCell ref="C532:C537"/>
    <mergeCell ref="C538:C543"/>
    <mergeCell ref="C544:C549"/>
    <mergeCell ref="C550:C555"/>
    <mergeCell ref="C484:C489"/>
    <mergeCell ref="C490:C495"/>
    <mergeCell ref="C496:C501"/>
    <mergeCell ref="C502:C507"/>
    <mergeCell ref="C508:C513"/>
    <mergeCell ref="C514:C519"/>
    <mergeCell ref="C592:C597"/>
    <mergeCell ref="C598:C603"/>
    <mergeCell ref="B604:C609"/>
    <mergeCell ref="C610:C615"/>
    <mergeCell ref="C616:C621"/>
    <mergeCell ref="C622:C627"/>
    <mergeCell ref="C556:C561"/>
    <mergeCell ref="C562:C567"/>
    <mergeCell ref="C568:C573"/>
    <mergeCell ref="C574:C579"/>
    <mergeCell ref="C580:C585"/>
    <mergeCell ref="C586:C591"/>
    <mergeCell ref="C676:C681"/>
    <mergeCell ref="C682:C687"/>
    <mergeCell ref="C688:C693"/>
    <mergeCell ref="C694:C699"/>
    <mergeCell ref="C700:C705"/>
    <mergeCell ref="C706:C711"/>
    <mergeCell ref="C634:C639"/>
    <mergeCell ref="C640:C645"/>
    <mergeCell ref="C646:C651"/>
    <mergeCell ref="C652:C657"/>
    <mergeCell ref="C658:C663"/>
    <mergeCell ref="C664:C669"/>
    <mergeCell ref="C748:C753"/>
    <mergeCell ref="C754:C759"/>
    <mergeCell ref="C760:C765"/>
    <mergeCell ref="C766:C771"/>
    <mergeCell ref="A772:C777"/>
    <mergeCell ref="B778:C783"/>
    <mergeCell ref="B712:C717"/>
    <mergeCell ref="C718:C723"/>
    <mergeCell ref="C724:C729"/>
    <mergeCell ref="C730:C735"/>
    <mergeCell ref="C736:C741"/>
    <mergeCell ref="C742:C747"/>
    <mergeCell ref="C826:C831"/>
    <mergeCell ref="C832:C837"/>
    <mergeCell ref="C838:C843"/>
    <mergeCell ref="C844:C849"/>
    <mergeCell ref="C862:C867"/>
    <mergeCell ref="C874:C879"/>
    <mergeCell ref="C784:C789"/>
    <mergeCell ref="C790:C795"/>
    <mergeCell ref="C796:C801"/>
    <mergeCell ref="C808:C813"/>
    <mergeCell ref="C814:C819"/>
    <mergeCell ref="C820:C825"/>
    <mergeCell ref="C802:C807"/>
    <mergeCell ref="C856:C861"/>
    <mergeCell ref="C916:C921"/>
    <mergeCell ref="C922:C927"/>
    <mergeCell ref="C928:C933"/>
    <mergeCell ref="C934:C939"/>
    <mergeCell ref="C940:C945"/>
    <mergeCell ref="C946:C951"/>
    <mergeCell ref="C880:C885"/>
    <mergeCell ref="C886:C891"/>
    <mergeCell ref="C892:C897"/>
    <mergeCell ref="C898:C903"/>
    <mergeCell ref="C904:C909"/>
    <mergeCell ref="C910:C915"/>
    <mergeCell ref="C988:C993"/>
    <mergeCell ref="C994:C999"/>
    <mergeCell ref="C1000:C1005"/>
    <mergeCell ref="C1006:C1011"/>
    <mergeCell ref="B1012:C1017"/>
    <mergeCell ref="C1018:C1023"/>
    <mergeCell ref="B952:C957"/>
    <mergeCell ref="C958:C963"/>
    <mergeCell ref="C964:C969"/>
    <mergeCell ref="C970:C975"/>
    <mergeCell ref="C976:C981"/>
    <mergeCell ref="C982:C987"/>
    <mergeCell ref="C1072:C1077"/>
    <mergeCell ref="C1078:C1083"/>
    <mergeCell ref="C1084:C1089"/>
    <mergeCell ref="B1090:C1095"/>
    <mergeCell ref="C1096:C1101"/>
    <mergeCell ref="C1024:C1029"/>
    <mergeCell ref="C1030:C1035"/>
    <mergeCell ref="C1036:C1041"/>
    <mergeCell ref="C1042:C1047"/>
    <mergeCell ref="C1048:C1053"/>
    <mergeCell ref="C1054:C1059"/>
    <mergeCell ref="C1066:C1071"/>
    <mergeCell ref="C1144:C1149"/>
    <mergeCell ref="C1150:C1155"/>
    <mergeCell ref="C1156:C1161"/>
    <mergeCell ref="C1162:C1167"/>
    <mergeCell ref="C1168:C1173"/>
    <mergeCell ref="C1174:C1179"/>
    <mergeCell ref="C1102:C1107"/>
    <mergeCell ref="C1108:C1113"/>
    <mergeCell ref="C1114:C1119"/>
    <mergeCell ref="C1120:C1125"/>
    <mergeCell ref="C1126:C1131"/>
    <mergeCell ref="C1132:C1137"/>
    <mergeCell ref="C1138:C1143"/>
    <mergeCell ref="C1216:C1221"/>
    <mergeCell ref="C1222:C1227"/>
    <mergeCell ref="C1228:C1233"/>
    <mergeCell ref="C1234:C1239"/>
    <mergeCell ref="C1240:C1245"/>
    <mergeCell ref="C1246:C1251"/>
    <mergeCell ref="C1180:C1185"/>
    <mergeCell ref="C1186:C1191"/>
    <mergeCell ref="C1192:C1197"/>
    <mergeCell ref="C1198:C1203"/>
    <mergeCell ref="C1204:C1209"/>
    <mergeCell ref="C1210:C1215"/>
    <mergeCell ref="C1282:C1287"/>
    <mergeCell ref="C1288:C1293"/>
    <mergeCell ref="C1300:C1305"/>
    <mergeCell ref="C1312:C1317"/>
    <mergeCell ref="C1318:C1323"/>
    <mergeCell ref="C1324:C1329"/>
    <mergeCell ref="C1252:C1257"/>
    <mergeCell ref="B1258:C1263"/>
    <mergeCell ref="C1264:C1269"/>
    <mergeCell ref="C1270:C1275"/>
    <mergeCell ref="C1276:C1281"/>
    <mergeCell ref="C1294:C1299"/>
    <mergeCell ref="C1306:C1311"/>
    <mergeCell ref="C1408:C1413"/>
    <mergeCell ref="C1366:C1371"/>
    <mergeCell ref="C1372:C1377"/>
    <mergeCell ref="C1378:C1383"/>
    <mergeCell ref="C1384:C1389"/>
    <mergeCell ref="C1390:C1395"/>
    <mergeCell ref="C1330:C1335"/>
    <mergeCell ref="C1336:C1341"/>
    <mergeCell ref="C1342:C1347"/>
    <mergeCell ref="C1348:C1353"/>
    <mergeCell ref="C1354:C1359"/>
    <mergeCell ref="C1360:C1365"/>
    <mergeCell ref="C1492:C1497"/>
    <mergeCell ref="C1498:C1503"/>
    <mergeCell ref="C1504:C1509"/>
    <mergeCell ref="C1510:C1515"/>
    <mergeCell ref="C1516:C1521"/>
    <mergeCell ref="C292:C297"/>
    <mergeCell ref="C370:C375"/>
    <mergeCell ref="C868:C873"/>
    <mergeCell ref="C1060:C1065"/>
    <mergeCell ref="C1444:C1449"/>
    <mergeCell ref="C1438:C1443"/>
    <mergeCell ref="C1462:C1467"/>
    <mergeCell ref="C1468:C1473"/>
    <mergeCell ref="C1474:C1479"/>
    <mergeCell ref="C1480:C1485"/>
    <mergeCell ref="B1486:C1491"/>
    <mergeCell ref="C1450:C1455"/>
    <mergeCell ref="C1456:C1461"/>
    <mergeCell ref="B1396:C1401"/>
    <mergeCell ref="C1402:C1407"/>
    <mergeCell ref="C1414:C1419"/>
    <mergeCell ref="C1420:C1425"/>
    <mergeCell ref="C1426:C1431"/>
    <mergeCell ref="C1432:C1437"/>
  </mergeCells>
  <phoneticPr fontId="3"/>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5</vt:i4>
      </vt:variant>
    </vt:vector>
  </HeadingPairs>
  <TitlesOfParts>
    <vt:vector size="5" baseType="lpstr">
      <vt:lpstr>d08-001市町村別観光入込客数・宿泊人員の推移</vt:lpstr>
      <vt:lpstr>ｄ08-001市町村別入込総数・宿泊客延数推移</vt:lpstr>
      <vt:lpstr>Ｇ宿泊者数</vt:lpstr>
      <vt:lpstr>釧路市H13～R1</vt:lpstr>
      <vt:lpstr>主要観光地別・年度計</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User0510</dc:creator>
  <cp:lastModifiedBy>User0503</cp:lastModifiedBy>
  <dcterms:created xsi:type="dcterms:W3CDTF">2020-07-23T00:38:42Z</dcterms:created>
  <dcterms:modified xsi:type="dcterms:W3CDTF">2022-02-28T01:03:23Z</dcterms:modified>
</cp:coreProperties>
</file>